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66925"/>
  <mc:AlternateContent xmlns:mc="http://schemas.openxmlformats.org/markup-compatibility/2006">
    <mc:Choice Requires="x15">
      <x15ac:absPath xmlns:x15ac="http://schemas.microsoft.com/office/spreadsheetml/2010/11/ac" url="D:\04_07_25 ITRC - Seguimiento\"/>
    </mc:Choice>
  </mc:AlternateContent>
  <xr:revisionPtr revIDLastSave="0" documentId="8_{0258F8FB-45F4-4100-80CE-8E96FCE454D7}" xr6:coauthVersionLast="47" xr6:coauthVersionMax="47" xr10:uidLastSave="{00000000-0000-0000-0000-000000000000}"/>
  <bookViews>
    <workbookView xWindow="-120" yWindow="-120" windowWidth="20730" windowHeight="11040" tabRatio="542" firstSheet="1" activeTab="1" xr2:uid="{00000000-000D-0000-FFFF-FFFF00000000}"/>
  </bookViews>
  <sheets>
    <sheet name="RESUMEN TOTAL PMI" sheetId="22" state="hidden" r:id="rId1"/>
    <sheet name="PMI" sheetId="20" r:id="rId2"/>
    <sheet name="CGR" sheetId="16" state="hidden" r:id="rId3"/>
    <sheet name="OCI" sheetId="17" state="hidden" r:id="rId4"/>
    <sheet name="AGN" sheetId="19" state="hidden" r:id="rId5"/>
    <sheet name="ITRC" sheetId="27" state="hidden" r:id="rId6"/>
  </sheets>
  <definedNames>
    <definedName name="_xlnm._FilterDatabase" localSheetId="4" hidden="1">AGN!$B$10:$R$10</definedName>
    <definedName name="_xlnm._FilterDatabase" localSheetId="2" hidden="1">CGR!$A$10:$AG$10</definedName>
    <definedName name="_xlnm._FilterDatabase" localSheetId="5" hidden="1">ITRC!$A$10:$Q$932</definedName>
    <definedName name="_xlnm._FilterDatabase" localSheetId="3" hidden="1">OCI!$A$10:$AG$10</definedName>
    <definedName name="_xlnm._FilterDatabase" localSheetId="1" hidden="1">PMI!$A$9:$Q$2405</definedName>
    <definedName name="FECHA_ACTUALIZACION">PMI!$Q$7</definedName>
    <definedName name="FECHA_CGR">PMI!$Q$4</definedName>
    <definedName name="FECHA_ITRC">PMI!$Q$5</definedName>
    <definedName name="FECHA_OCI">PMI!$Q$6</definedName>
  </definedNames>
  <calcPr calcId="191029"/>
  <pivotCaches>
    <pivotCache cacheId="0" r:id="rId7"/>
    <pivotCache cacheId="1" r:id="rId8"/>
    <pivotCache cacheId="2" r:id="rId9"/>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405" i="20" l="1"/>
  <c r="M2405" i="20"/>
  <c r="P2404" i="20"/>
  <c r="M2404" i="20"/>
  <c r="P2403" i="20"/>
  <c r="M2403" i="20"/>
  <c r="P2402" i="20"/>
  <c r="Q2402" i="20" s="1" a="1"/>
  <c r="Q2402" i="20" s="1"/>
  <c r="M2402" i="20"/>
  <c r="P2401" i="20"/>
  <c r="M2401" i="20"/>
  <c r="P2400" i="20"/>
  <c r="M2400" i="20"/>
  <c r="P2399" i="20"/>
  <c r="M2399" i="20"/>
  <c r="P2398" i="20"/>
  <c r="M2398" i="20"/>
  <c r="P2397" i="20"/>
  <c r="M2397" i="20"/>
  <c r="P2396" i="20"/>
  <c r="M2396" i="20"/>
  <c r="P2395" i="20"/>
  <c r="M2395" i="20"/>
  <c r="P2394" i="20"/>
  <c r="M2394" i="20"/>
  <c r="P2393" i="20"/>
  <c r="M2393" i="20"/>
  <c r="P2392" i="20"/>
  <c r="M2392" i="20"/>
  <c r="P2391" i="20"/>
  <c r="M2391" i="20"/>
  <c r="P2390" i="20"/>
  <c r="M2390" i="20"/>
  <c r="P2389" i="20"/>
  <c r="M2389" i="20"/>
  <c r="P2388" i="20"/>
  <c r="M2388" i="20"/>
  <c r="P2387" i="20"/>
  <c r="M2387" i="20"/>
  <c r="P2386" i="20"/>
  <c r="M2386" i="20"/>
  <c r="P2385" i="20"/>
  <c r="M2385" i="20"/>
  <c r="P2384" i="20"/>
  <c r="M2384" i="20"/>
  <c r="P2383" i="20"/>
  <c r="M2383" i="20"/>
  <c r="P2382" i="20"/>
  <c r="M2382" i="20"/>
  <c r="P2381" i="20"/>
  <c r="M2381" i="20"/>
  <c r="P2380" i="20"/>
  <c r="M2380" i="20"/>
  <c r="P2379" i="20"/>
  <c r="M2379" i="20"/>
  <c r="P2378" i="20"/>
  <c r="M2378" i="20"/>
  <c r="P2377" i="20"/>
  <c r="M2377" i="20"/>
  <c r="P2376" i="20"/>
  <c r="M2376" i="20"/>
  <c r="P2375" i="20"/>
  <c r="M2375" i="20"/>
  <c r="P2374" i="20"/>
  <c r="M2374" i="20"/>
  <c r="P2373" i="20"/>
  <c r="M2373" i="20"/>
  <c r="P2372" i="20"/>
  <c r="M2372" i="20"/>
  <c r="P2371" i="20"/>
  <c r="M2371" i="20"/>
  <c r="Q2370" i="20" a="1"/>
  <c r="Q2370" i="20" s="1"/>
  <c r="P2370" i="20"/>
  <c r="M2370" i="20"/>
  <c r="P2369" i="20"/>
  <c r="M2369" i="20"/>
  <c r="P2368" i="20"/>
  <c r="M2368" i="20"/>
  <c r="P2367" i="20"/>
  <c r="M2367" i="20"/>
  <c r="P2366" i="20"/>
  <c r="M2366" i="20"/>
  <c r="P2365" i="20"/>
  <c r="M2365" i="20"/>
  <c r="P2364" i="20"/>
  <c r="M2364" i="20"/>
  <c r="P2363" i="20"/>
  <c r="M2363" i="20"/>
  <c r="P2362" i="20"/>
  <c r="M2362" i="20"/>
  <c r="P2361" i="20"/>
  <c r="M2361" i="20"/>
  <c r="P2360" i="20"/>
  <c r="Q2360" i="20" s="1" a="1"/>
  <c r="Q2360" i="20" s="1"/>
  <c r="M2360" i="20"/>
  <c r="P2359" i="20"/>
  <c r="M2359" i="20"/>
  <c r="P2358" i="20"/>
  <c r="M2358" i="20"/>
  <c r="P2357" i="20"/>
  <c r="M2357" i="20"/>
  <c r="P2356" i="20"/>
  <c r="M2356" i="20"/>
  <c r="P2355" i="20"/>
  <c r="M2355" i="20"/>
  <c r="P2354" i="20"/>
  <c r="M2354" i="20"/>
  <c r="P2353" i="20"/>
  <c r="M2353" i="20"/>
  <c r="P2352" i="20"/>
  <c r="M2352" i="20"/>
  <c r="P2351" i="20"/>
  <c r="Q2351" i="20" s="1" a="1"/>
  <c r="Q2351" i="20" s="1"/>
  <c r="M2351" i="20"/>
  <c r="P2350" i="20"/>
  <c r="Q2350" i="20" s="1" a="1"/>
  <c r="Q2350" i="20" s="1"/>
  <c r="M2350" i="20"/>
  <c r="P2349" i="20"/>
  <c r="M2349" i="20"/>
  <c r="P2348" i="20"/>
  <c r="Q2348" i="20" s="1" a="1"/>
  <c r="Q2348" i="20" s="1"/>
  <c r="M2348" i="20"/>
  <c r="P2347" i="20"/>
  <c r="Q2347" i="20" s="1" a="1"/>
  <c r="Q2347" i="20" s="1"/>
  <c r="M2347" i="20"/>
  <c r="Q2346" i="20" a="1"/>
  <c r="Q2346" i="20" s="1"/>
  <c r="P2346" i="20"/>
  <c r="M2346" i="20"/>
  <c r="P2345" i="20"/>
  <c r="M2345" i="20"/>
  <c r="P2344" i="20"/>
  <c r="M2344" i="20"/>
  <c r="P2343" i="20"/>
  <c r="Q2343" i="20" s="1" a="1"/>
  <c r="Q2343" i="20" s="1"/>
  <c r="M2343" i="20"/>
  <c r="P2342" i="20"/>
  <c r="M2342" i="20"/>
  <c r="P2341" i="20"/>
  <c r="M2341" i="20"/>
  <c r="P2340" i="20"/>
  <c r="M2340" i="20"/>
  <c r="P2339" i="20"/>
  <c r="M2339" i="20"/>
  <c r="P2338" i="20"/>
  <c r="Q2338" i="20" s="1" a="1"/>
  <c r="Q2338" i="20" s="1"/>
  <c r="M2338" i="20"/>
  <c r="P2337" i="20"/>
  <c r="M2337" i="20"/>
  <c r="P2336" i="20"/>
  <c r="M2336" i="20"/>
  <c r="P2335" i="20"/>
  <c r="M2335" i="20"/>
  <c r="P2334" i="20"/>
  <c r="M2334" i="20"/>
  <c r="P2333" i="20"/>
  <c r="M2333" i="20"/>
  <c r="P2332" i="20"/>
  <c r="M2332" i="20"/>
  <c r="P2331" i="20"/>
  <c r="Q2331" i="20" s="1" a="1"/>
  <c r="Q2331" i="20" s="1"/>
  <c r="M2331" i="20"/>
  <c r="P2330" i="20"/>
  <c r="M2330" i="20"/>
  <c r="P2329" i="20"/>
  <c r="Q2329" i="20" s="1" a="1"/>
  <c r="Q2329" i="20" s="1"/>
  <c r="M2329" i="20"/>
  <c r="P2328" i="20"/>
  <c r="Q2328" i="20" s="1" a="1"/>
  <c r="Q2328" i="20" s="1"/>
  <c r="M2328" i="20"/>
  <c r="P2327" i="20"/>
  <c r="Q2327" i="20" s="1" a="1"/>
  <c r="Q2327" i="20" s="1"/>
  <c r="M2327" i="20"/>
  <c r="P2326" i="20"/>
  <c r="Q2326" i="20" s="1" a="1"/>
  <c r="Q2326" i="20" s="1"/>
  <c r="M2326" i="20"/>
  <c r="P2325" i="20"/>
  <c r="Q2325" i="20" s="1" a="1"/>
  <c r="Q2325" i="20" s="1"/>
  <c r="M2325" i="20"/>
  <c r="P2324" i="20"/>
  <c r="Q2324" i="20" s="1" a="1"/>
  <c r="Q2324" i="20" s="1"/>
  <c r="M2324" i="20"/>
  <c r="P2323" i="20"/>
  <c r="M2323" i="20"/>
  <c r="P2322" i="20"/>
  <c r="M2322" i="20"/>
  <c r="P2321" i="20"/>
  <c r="Q2321" i="20" s="1" a="1"/>
  <c r="Q2321" i="20" s="1"/>
  <c r="M2321" i="20"/>
  <c r="P2320" i="20"/>
  <c r="M2320" i="20"/>
  <c r="P2319" i="20"/>
  <c r="M2319" i="20"/>
  <c r="P2318" i="20"/>
  <c r="M2318" i="20"/>
  <c r="P2317" i="20"/>
  <c r="Q2317" i="20" s="1" a="1"/>
  <c r="Q2317" i="20" s="1"/>
  <c r="M2317" i="20"/>
  <c r="P2316" i="20"/>
  <c r="Q2316" i="20" s="1" a="1"/>
  <c r="Q2316" i="20" s="1"/>
  <c r="M2316" i="20"/>
  <c r="P2315" i="20"/>
  <c r="M2315" i="20"/>
  <c r="P2314" i="20"/>
  <c r="Q2314" i="20" s="1" a="1"/>
  <c r="Q2314" i="20" s="1"/>
  <c r="M2314" i="20"/>
  <c r="P2313" i="20"/>
  <c r="M2313" i="20"/>
  <c r="P2312" i="20"/>
  <c r="Q2312" i="20" s="1" a="1"/>
  <c r="Q2312" i="20" s="1"/>
  <c r="M2312" i="20"/>
  <c r="P2311" i="20"/>
  <c r="M2311" i="20"/>
  <c r="P2310" i="20"/>
  <c r="M2310" i="20"/>
  <c r="P2309" i="20"/>
  <c r="Q2309" i="20" s="1" a="1"/>
  <c r="Q2309" i="20" s="1"/>
  <c r="M2309" i="20"/>
  <c r="P2308" i="20"/>
  <c r="Q2308" i="20" s="1" a="1"/>
  <c r="Q2308" i="20" s="1"/>
  <c r="M2308" i="20"/>
  <c r="P2307" i="20"/>
  <c r="Q2307" i="20" s="1" a="1"/>
  <c r="Q2307" i="20" s="1"/>
  <c r="M2307" i="20"/>
  <c r="P2306" i="20"/>
  <c r="M2306" i="20"/>
  <c r="P2305" i="20"/>
  <c r="M2305" i="20"/>
  <c r="P2304" i="20"/>
  <c r="M2304" i="20"/>
  <c r="P2303" i="20"/>
  <c r="M2303" i="20"/>
  <c r="P2302" i="20"/>
  <c r="M2302" i="20"/>
  <c r="P2301" i="20"/>
  <c r="Q2301" i="20" s="1" a="1"/>
  <c r="Q2301" i="20" s="1"/>
  <c r="M2301" i="20"/>
  <c r="P2300" i="20"/>
  <c r="Q2300" i="20" s="1" a="1"/>
  <c r="Q2300" i="20" s="1"/>
  <c r="M2300" i="20"/>
  <c r="P2299" i="20"/>
  <c r="Q2299" i="20" s="1" a="1"/>
  <c r="Q2299" i="20" s="1"/>
  <c r="M2299" i="20"/>
  <c r="Q2298" i="20" a="1"/>
  <c r="Q2298" i="20" s="1"/>
  <c r="P2298" i="20"/>
  <c r="M2298" i="20"/>
  <c r="P2297" i="20"/>
  <c r="Q2297" i="20" s="1" a="1"/>
  <c r="Q2297" i="20" s="1"/>
  <c r="M2297" i="20"/>
  <c r="P2296" i="20"/>
  <c r="Q2296" i="20" s="1" a="1"/>
  <c r="Q2296" i="20" s="1"/>
  <c r="M2296" i="20"/>
  <c r="P2295" i="20"/>
  <c r="Q2295" i="20" s="1" a="1"/>
  <c r="Q2295" i="20" s="1"/>
  <c r="M2295" i="20"/>
  <c r="P2294" i="20"/>
  <c r="Q2294" i="20" s="1" a="1"/>
  <c r="Q2294" i="20" s="1"/>
  <c r="M2294" i="20"/>
  <c r="P2293" i="20"/>
  <c r="M2293" i="20"/>
  <c r="P2292" i="20"/>
  <c r="M2292" i="20"/>
  <c r="P2291" i="20"/>
  <c r="M2291" i="20"/>
  <c r="P2290" i="20"/>
  <c r="Q2290" i="20" s="1" a="1"/>
  <c r="Q2290" i="20" s="1"/>
  <c r="M2290" i="20"/>
  <c r="P2289" i="20"/>
  <c r="Q2289" i="20" s="1" a="1"/>
  <c r="Q2289" i="20" s="1"/>
  <c r="M2289" i="20"/>
  <c r="P2288" i="20"/>
  <c r="M2288" i="20"/>
  <c r="P2287" i="20"/>
  <c r="Q2287" i="20" s="1" a="1"/>
  <c r="Q2287" i="20" s="1"/>
  <c r="M2287" i="20"/>
  <c r="Q2286" i="20" a="1"/>
  <c r="Q2286" i="20" s="1"/>
  <c r="P2286" i="20"/>
  <c r="M2286" i="20"/>
  <c r="P2285" i="20"/>
  <c r="Q2285" i="20" s="1" a="1"/>
  <c r="Q2285" i="20" s="1"/>
  <c r="M2285" i="20"/>
  <c r="P2284" i="20"/>
  <c r="Q2284" i="20" s="1" a="1"/>
  <c r="Q2284" i="20" s="1"/>
  <c r="M2284" i="20"/>
  <c r="P2283" i="20"/>
  <c r="M2283" i="20"/>
  <c r="P2282" i="20"/>
  <c r="M2282" i="20"/>
  <c r="P2281" i="20"/>
  <c r="M2281" i="20"/>
  <c r="P2280" i="20"/>
  <c r="M2280" i="20"/>
  <c r="Q2279" i="20" a="1"/>
  <c r="Q2279" i="20" s="1"/>
  <c r="M2279" i="20"/>
  <c r="Q2278" i="20" a="1"/>
  <c r="Q2278" i="20" s="1"/>
  <c r="M2278" i="20"/>
  <c r="Q2277" i="20" a="1"/>
  <c r="Q2277" i="20" s="1"/>
  <c r="M2277" i="20"/>
  <c r="Q2276" i="20" a="1"/>
  <c r="Q2276" i="20" s="1"/>
  <c r="M2276" i="20"/>
  <c r="P2275" i="20"/>
  <c r="Q2275" i="20" s="1" a="1"/>
  <c r="Q2275" i="20" s="1"/>
  <c r="M2275" i="20"/>
  <c r="P2274" i="20"/>
  <c r="Q2274" i="20" s="1" a="1"/>
  <c r="Q2274" i="20" s="1"/>
  <c r="M2274" i="20"/>
  <c r="P2273" i="20"/>
  <c r="Q2273" i="20" s="1" a="1"/>
  <c r="Q2273" i="20" s="1"/>
  <c r="M2273" i="20"/>
  <c r="P2272" i="20"/>
  <c r="M2272" i="20"/>
  <c r="P2271" i="20"/>
  <c r="M2271" i="20"/>
  <c r="P2270" i="20"/>
  <c r="M2270" i="20"/>
  <c r="P2269" i="20"/>
  <c r="M2269" i="20"/>
  <c r="P2268" i="20"/>
  <c r="Q2268" i="20" s="1" a="1"/>
  <c r="Q2268" i="20" s="1"/>
  <c r="M2268" i="20"/>
  <c r="P2267" i="20"/>
  <c r="Q2267" i="20" s="1" a="1"/>
  <c r="Q2267" i="20" s="1"/>
  <c r="M2267" i="20"/>
  <c r="P2266" i="20"/>
  <c r="Q2266" i="20" s="1" a="1"/>
  <c r="Q2266" i="20" s="1"/>
  <c r="M2266" i="20"/>
  <c r="P2265" i="20"/>
  <c r="Q2265" i="20" s="1" a="1"/>
  <c r="Q2265" i="20" s="1"/>
  <c r="M2265" i="20"/>
  <c r="P2264" i="20"/>
  <c r="Q2264" i="20" s="1" a="1"/>
  <c r="Q2264" i="20" s="1"/>
  <c r="M2264" i="20"/>
  <c r="P2263" i="20"/>
  <c r="Q2263" i="20" s="1" a="1"/>
  <c r="Q2263" i="20" s="1"/>
  <c r="M2263" i="20"/>
  <c r="P2262" i="20"/>
  <c r="Q2262" i="20" s="1" a="1"/>
  <c r="Q2262" i="20" s="1"/>
  <c r="M2262" i="20"/>
  <c r="P2261" i="20"/>
  <c r="Q2261" i="20" s="1" a="1"/>
  <c r="Q2261" i="20" s="1"/>
  <c r="M2261" i="20"/>
  <c r="P2260" i="20"/>
  <c r="M2260" i="20"/>
  <c r="P2259" i="20"/>
  <c r="M2259" i="20"/>
  <c r="P2258" i="20"/>
  <c r="M2258" i="20"/>
  <c r="P2257" i="20"/>
  <c r="M2257" i="20"/>
  <c r="Q2256" i="20" a="1"/>
  <c r="Q2256" i="20" s="1"/>
  <c r="M2256" i="20"/>
  <c r="Q2255" i="20" a="1"/>
  <c r="Q2255" i="20" s="1"/>
  <c r="M2255" i="20"/>
  <c r="P2254" i="20"/>
  <c r="Q2254" i="20" s="1" a="1"/>
  <c r="Q2254" i="20" s="1"/>
  <c r="M2254" i="20"/>
  <c r="P2253" i="20"/>
  <c r="Q2253" i="20" s="1" a="1"/>
  <c r="Q2253" i="20" s="1"/>
  <c r="M2253" i="20"/>
  <c r="Q2252" i="20" a="1"/>
  <c r="Q2252" i="20" s="1"/>
  <c r="P2252" i="20"/>
  <c r="M2252" i="20"/>
  <c r="P2251" i="20"/>
  <c r="Q2251" i="20" s="1" a="1"/>
  <c r="Q2251" i="20" s="1"/>
  <c r="M2251" i="20"/>
  <c r="P2250" i="20"/>
  <c r="M2250" i="20"/>
  <c r="P2249" i="20"/>
  <c r="M2249" i="20"/>
  <c r="P2248" i="20"/>
  <c r="M2248" i="20"/>
  <c r="P2247" i="20"/>
  <c r="M2247" i="20"/>
  <c r="P2246" i="20"/>
  <c r="Q2246" i="20" s="1" a="1"/>
  <c r="Q2246" i="20" s="1"/>
  <c r="M2246" i="20"/>
  <c r="P2245" i="20"/>
  <c r="Q2245" i="20" s="1" a="1"/>
  <c r="Q2245" i="20" s="1"/>
  <c r="M2245" i="20"/>
  <c r="P2244" i="20"/>
  <c r="Q2244" i="20" s="1" a="1"/>
  <c r="Q2244" i="20" s="1"/>
  <c r="M2244" i="20"/>
  <c r="P2243" i="20"/>
  <c r="Q2243" i="20" s="1" a="1"/>
  <c r="Q2243" i="20" s="1"/>
  <c r="M2243" i="20"/>
  <c r="Q2242" i="20" a="1"/>
  <c r="Q2242" i="20" s="1"/>
  <c r="P2242" i="20"/>
  <c r="M2242" i="20"/>
  <c r="P2241" i="20"/>
  <c r="Q2241" i="20" s="1" a="1"/>
  <c r="Q2241" i="20" s="1"/>
  <c r="M2241" i="20"/>
  <c r="P2240" i="20"/>
  <c r="Q2240" i="20" s="1" a="1"/>
  <c r="Q2240" i="20" s="1"/>
  <c r="M2240" i="20"/>
  <c r="P2239" i="20"/>
  <c r="Q2239" i="20" s="1" a="1"/>
  <c r="Q2239" i="20" s="1"/>
  <c r="M2239" i="20"/>
  <c r="Q2238" i="20" a="1"/>
  <c r="Q2238" i="20" s="1"/>
  <c r="P2238" i="20"/>
  <c r="M2238" i="20"/>
  <c r="P2237" i="20"/>
  <c r="Q2237" i="20" s="1" a="1"/>
  <c r="Q2237" i="20" s="1"/>
  <c r="M2237" i="20"/>
  <c r="M2236" i="20"/>
  <c r="P2235" i="20"/>
  <c r="Q2235" i="20" s="1" a="1"/>
  <c r="Q2235" i="20" s="1"/>
  <c r="M2235" i="20"/>
  <c r="P2234" i="20"/>
  <c r="Q2234" i="20" s="1" a="1"/>
  <c r="Q2234" i="20" s="1"/>
  <c r="M2234" i="20"/>
  <c r="P2233" i="20"/>
  <c r="Q2233" i="20" s="1" a="1"/>
  <c r="Q2233" i="20" s="1"/>
  <c r="M2233" i="20"/>
  <c r="P2232" i="20"/>
  <c r="Q2232" i="20" s="1" a="1"/>
  <c r="Q2232" i="20" s="1"/>
  <c r="M2232" i="20"/>
  <c r="P2231" i="20"/>
  <c r="M2231" i="20"/>
  <c r="P2230" i="20"/>
  <c r="M2230" i="20"/>
  <c r="P2229" i="20"/>
  <c r="Q2229" i="20" s="1" a="1"/>
  <c r="Q2229" i="20" s="1"/>
  <c r="M2229" i="20"/>
  <c r="P2228" i="20"/>
  <c r="Q2228" i="20" s="1" a="1"/>
  <c r="Q2228" i="20" s="1"/>
  <c r="M2228" i="20"/>
  <c r="P2227" i="20"/>
  <c r="Q2227" i="20" s="1" a="1"/>
  <c r="Q2227" i="20" s="1"/>
  <c r="M2227" i="20"/>
  <c r="P2226" i="20"/>
  <c r="Q2226" i="20" s="1" a="1"/>
  <c r="Q2226" i="20" s="1"/>
  <c r="M2226" i="20"/>
  <c r="P2225" i="20"/>
  <c r="Q2225" i="20" s="1" a="1"/>
  <c r="Q2225" i="20" s="1"/>
  <c r="M2225" i="20"/>
  <c r="P2224" i="20"/>
  <c r="Q2224" i="20" s="1" a="1"/>
  <c r="Q2224" i="20" s="1"/>
  <c r="M2224" i="20"/>
  <c r="P2223" i="20"/>
  <c r="Q2223" i="20" s="1" a="1"/>
  <c r="Q2223" i="20" s="1"/>
  <c r="M2223" i="20"/>
  <c r="Q2222" i="20" a="1"/>
  <c r="Q2222" i="20" s="1"/>
  <c r="P2222" i="20"/>
  <c r="M2222" i="20"/>
  <c r="P2221" i="20"/>
  <c r="Q2221" i="20" s="1" a="1"/>
  <c r="Q2221" i="20" s="1"/>
  <c r="M2221" i="20"/>
  <c r="P2220" i="20"/>
  <c r="Q2220" i="20" s="1" a="1"/>
  <c r="Q2220" i="20" s="1"/>
  <c r="M2220" i="20"/>
  <c r="P2219" i="20"/>
  <c r="Q2219" i="20" s="1" a="1"/>
  <c r="Q2219" i="20" s="1"/>
  <c r="M2219" i="20"/>
  <c r="P2218" i="20"/>
  <c r="Q2218" i="20" s="1" a="1"/>
  <c r="Q2218" i="20" s="1"/>
  <c r="M2218" i="20"/>
  <c r="P2217" i="20"/>
  <c r="Q2217" i="20" s="1" a="1"/>
  <c r="Q2217" i="20" s="1"/>
  <c r="M2217" i="20"/>
  <c r="P2216" i="20"/>
  <c r="Q2216" i="20" s="1" a="1"/>
  <c r="Q2216" i="20" s="1"/>
  <c r="M2216" i="20"/>
  <c r="P2215" i="20"/>
  <c r="Q2215" i="20" s="1" a="1"/>
  <c r="Q2215" i="20" s="1"/>
  <c r="M2215" i="20"/>
  <c r="P2214" i="20"/>
  <c r="Q2214" i="20" s="1" a="1"/>
  <c r="Q2214" i="20" s="1"/>
  <c r="M2214" i="20"/>
  <c r="P2213" i="20"/>
  <c r="Q2213" i="20" s="1" a="1"/>
  <c r="Q2213" i="20" s="1"/>
  <c r="M2213" i="20"/>
  <c r="P2212" i="20"/>
  <c r="Q2212" i="20" s="1" a="1"/>
  <c r="Q2212" i="20" s="1"/>
  <c r="M2212" i="20"/>
  <c r="P2211" i="20"/>
  <c r="Q2211" i="20" s="1" a="1"/>
  <c r="Q2211" i="20" s="1"/>
  <c r="M2211" i="20"/>
  <c r="P2210" i="20"/>
  <c r="Q2210" i="20" s="1" a="1"/>
  <c r="Q2210" i="20" s="1"/>
  <c r="M2210" i="20"/>
  <c r="P2209" i="20"/>
  <c r="Q2209" i="20" s="1" a="1"/>
  <c r="Q2209" i="20" s="1"/>
  <c r="M2209" i="20"/>
  <c r="P2208" i="20"/>
  <c r="Q2208" i="20" s="1" a="1"/>
  <c r="Q2208" i="20" s="1"/>
  <c r="M2208" i="20"/>
  <c r="P2207" i="20"/>
  <c r="M2207" i="20"/>
  <c r="P2206" i="20"/>
  <c r="M2206" i="20"/>
  <c r="P2205" i="20"/>
  <c r="M2205" i="20"/>
  <c r="P2204" i="20"/>
  <c r="Q2204" i="20" s="1" a="1"/>
  <c r="Q2204" i="20" s="1"/>
  <c r="M2204" i="20"/>
  <c r="P2203" i="20"/>
  <c r="Q2203" i="20" s="1" a="1"/>
  <c r="Q2203" i="20" s="1"/>
  <c r="M2203" i="20"/>
  <c r="P2202" i="20"/>
  <c r="Q2202" i="20" s="1" a="1"/>
  <c r="Q2202" i="20" s="1"/>
  <c r="M2202" i="20"/>
  <c r="P2201" i="20"/>
  <c r="Q2201" i="20" s="1" a="1"/>
  <c r="Q2201" i="20" s="1"/>
  <c r="M2201" i="20"/>
  <c r="P2200" i="20"/>
  <c r="Q2200" i="20" s="1" a="1"/>
  <c r="Q2200" i="20" s="1"/>
  <c r="M2200" i="20"/>
  <c r="P2199" i="20"/>
  <c r="Q2199" i="20" s="1" a="1"/>
  <c r="Q2199" i="20" s="1"/>
  <c r="M2199" i="20"/>
  <c r="P2198" i="20"/>
  <c r="M2198" i="20"/>
  <c r="P2197" i="20"/>
  <c r="M2197" i="20"/>
  <c r="P2196" i="20"/>
  <c r="M2196" i="20"/>
  <c r="P2195" i="20"/>
  <c r="Q2195" i="20" s="1" a="1"/>
  <c r="Q2195" i="20" s="1"/>
  <c r="M2195" i="20"/>
  <c r="P2194" i="20"/>
  <c r="Q2194" i="20" s="1" a="1"/>
  <c r="Q2194" i="20" s="1"/>
  <c r="M2194" i="20"/>
  <c r="P2193" i="20"/>
  <c r="Q2193" i="20" s="1" a="1"/>
  <c r="Q2193" i="20" s="1"/>
  <c r="M2193" i="20"/>
  <c r="Q2192" i="20" a="1"/>
  <c r="Q2192" i="20" s="1"/>
  <c r="P2192" i="20"/>
  <c r="M2192" i="20"/>
  <c r="P2191" i="20"/>
  <c r="Q2191" i="20" s="1" a="1"/>
  <c r="Q2191" i="20" s="1"/>
  <c r="M2191" i="20"/>
  <c r="P2190" i="20"/>
  <c r="M2190" i="20"/>
  <c r="P2189" i="20"/>
  <c r="M2189" i="20"/>
  <c r="P2188" i="20"/>
  <c r="M2188" i="20"/>
  <c r="Q2187" i="20" a="1"/>
  <c r="Q2187" i="20" s="1"/>
  <c r="M2187" i="20"/>
  <c r="Q2186" i="20" a="1"/>
  <c r="Q2186" i="20" s="1"/>
  <c r="M2186" i="20"/>
  <c r="Q2185" i="20" a="1"/>
  <c r="Q2185" i="20" s="1"/>
  <c r="M2185" i="20"/>
  <c r="P2184" i="20"/>
  <c r="Q2184" i="20" s="1" a="1"/>
  <c r="Q2184" i="20" s="1"/>
  <c r="M2184" i="20"/>
  <c r="P2183" i="20"/>
  <c r="Q2183" i="20" s="1" a="1"/>
  <c r="Q2183" i="20" s="1"/>
  <c r="M2183" i="20"/>
  <c r="P2182" i="20"/>
  <c r="M2182" i="20"/>
  <c r="P2181" i="20"/>
  <c r="M2181" i="20"/>
  <c r="P2180" i="20"/>
  <c r="M2180" i="20"/>
  <c r="P2179" i="20"/>
  <c r="Q2179" i="20" s="1" a="1"/>
  <c r="Q2179" i="20" s="1"/>
  <c r="M2179" i="20"/>
  <c r="P2178" i="20"/>
  <c r="Q2178" i="20" s="1" a="1"/>
  <c r="Q2178" i="20" s="1"/>
  <c r="M2178" i="20"/>
  <c r="P2177" i="20"/>
  <c r="Q2177" i="20" s="1" a="1"/>
  <c r="Q2177" i="20" s="1"/>
  <c r="M2177" i="20"/>
  <c r="P2176" i="20"/>
  <c r="Q2176" i="20" s="1" a="1"/>
  <c r="Q2176" i="20" s="1"/>
  <c r="M2176" i="20"/>
  <c r="P2175" i="20"/>
  <c r="Q2175" i="20" s="1" a="1"/>
  <c r="Q2175" i="20" s="1"/>
  <c r="M2175" i="20"/>
  <c r="P2174" i="20"/>
  <c r="Q2174" i="20" s="1" a="1"/>
  <c r="Q2174" i="20" s="1"/>
  <c r="M2174" i="20"/>
  <c r="Q2173" i="20" a="1"/>
  <c r="Q2173" i="20" s="1"/>
  <c r="P2173" i="20"/>
  <c r="M2173" i="20"/>
  <c r="P2172" i="20"/>
  <c r="Q2172" i="20" s="1" a="1"/>
  <c r="Q2172" i="20" s="1"/>
  <c r="M2172" i="20"/>
  <c r="P2171" i="20"/>
  <c r="Q2171" i="20" s="1" a="1"/>
  <c r="Q2171" i="20" s="1"/>
  <c r="M2171" i="20"/>
  <c r="P2170" i="20"/>
  <c r="Q2170" i="20" s="1" a="1"/>
  <c r="Q2170" i="20" s="1"/>
  <c r="M2170" i="20"/>
  <c r="P2169" i="20"/>
  <c r="Q2169" i="20" s="1" a="1"/>
  <c r="Q2169" i="20" s="1"/>
  <c r="M2169" i="20"/>
  <c r="P2168" i="20"/>
  <c r="Q2168" i="20" s="1" a="1"/>
  <c r="Q2168" i="20" s="1"/>
  <c r="M2168" i="20"/>
  <c r="P2167" i="20"/>
  <c r="Q2167" i="20" s="1" a="1"/>
  <c r="Q2167" i="20" s="1"/>
  <c r="M2167" i="20"/>
  <c r="P2166" i="20"/>
  <c r="M2166" i="20"/>
  <c r="P2165" i="20"/>
  <c r="M2165" i="20"/>
  <c r="P2164" i="20"/>
  <c r="M2164" i="20"/>
  <c r="P2163" i="20"/>
  <c r="Q2163" i="20" s="1" a="1"/>
  <c r="Q2163" i="20" s="1"/>
  <c r="M2163" i="20"/>
  <c r="P2162" i="20"/>
  <c r="Q2162" i="20" s="1" a="1"/>
  <c r="Q2162" i="20" s="1"/>
  <c r="M2162" i="20"/>
  <c r="P2161" i="20"/>
  <c r="M2161" i="20"/>
  <c r="P2160" i="20"/>
  <c r="M2160" i="20"/>
  <c r="P2159" i="20"/>
  <c r="M2159" i="20"/>
  <c r="P2158" i="20"/>
  <c r="M2158" i="20"/>
  <c r="P2157" i="20"/>
  <c r="Q2157" i="20" s="1" a="1"/>
  <c r="Q2157" i="20" s="1"/>
  <c r="M2157" i="20"/>
  <c r="P2156" i="20"/>
  <c r="Q2156" i="20" s="1" a="1"/>
  <c r="Q2156" i="20" s="1"/>
  <c r="M2156" i="20"/>
  <c r="P2155" i="20"/>
  <c r="Q2155" i="20" s="1" a="1"/>
  <c r="Q2155" i="20" s="1"/>
  <c r="M2155" i="20"/>
  <c r="P2154" i="20"/>
  <c r="M2154" i="20"/>
  <c r="P2153" i="20"/>
  <c r="Q2153" i="20" s="1" a="1"/>
  <c r="Q2153" i="20" s="1"/>
  <c r="M2153" i="20"/>
  <c r="P2152" i="20"/>
  <c r="Q2152" i="20" s="1" a="1"/>
  <c r="Q2152" i="20" s="1"/>
  <c r="M2152" i="20"/>
  <c r="P2151" i="20"/>
  <c r="M2151" i="20"/>
  <c r="P2150" i="20"/>
  <c r="M2150" i="20"/>
  <c r="P2149" i="20"/>
  <c r="M2149" i="20"/>
  <c r="P2148" i="20"/>
  <c r="Q2148" i="20" s="1" a="1"/>
  <c r="Q2148" i="20" s="1"/>
  <c r="M2148" i="20"/>
  <c r="Q2147" i="20" a="1"/>
  <c r="Q2147" i="20" s="1"/>
  <c r="P2147" i="20"/>
  <c r="M2147" i="20"/>
  <c r="P2146" i="20"/>
  <c r="Q2146" i="20" s="1" a="1"/>
  <c r="Q2146" i="20" s="1"/>
  <c r="M2146" i="20"/>
  <c r="P2145" i="20"/>
  <c r="Q2145" i="20" s="1" a="1"/>
  <c r="Q2145" i="20" s="1"/>
  <c r="M2145" i="20"/>
  <c r="P2144" i="20"/>
  <c r="Q2144" i="20" s="1" a="1"/>
  <c r="Q2144" i="20" s="1"/>
  <c r="M2144" i="20"/>
  <c r="P2143" i="20"/>
  <c r="Q2143" i="20" s="1" a="1"/>
  <c r="Q2143" i="20" s="1"/>
  <c r="M2143" i="20"/>
  <c r="P2142" i="20"/>
  <c r="Q2142" i="20" s="1" a="1"/>
  <c r="Q2142" i="20" s="1"/>
  <c r="M2142" i="20"/>
  <c r="P2141" i="20"/>
  <c r="M2141" i="20"/>
  <c r="P2140" i="20"/>
  <c r="M2140" i="20"/>
  <c r="P2139" i="20"/>
  <c r="M2139" i="20"/>
  <c r="Q2138" i="20" a="1"/>
  <c r="Q2138" i="20" s="1"/>
  <c r="P2138" i="20"/>
  <c r="M2138" i="20"/>
  <c r="P2137" i="20"/>
  <c r="Q2137" i="20" s="1" a="1"/>
  <c r="Q2137" i="20" s="1"/>
  <c r="M2137" i="20"/>
  <c r="P2136" i="20"/>
  <c r="Q2136" i="20" s="1" a="1"/>
  <c r="Q2136" i="20" s="1"/>
  <c r="M2136" i="20"/>
  <c r="P2135" i="20"/>
  <c r="Q2135" i="20" s="1" a="1"/>
  <c r="Q2135" i="20" s="1"/>
  <c r="M2135" i="20"/>
  <c r="P2134" i="20"/>
  <c r="Q2134" i="20" s="1" a="1"/>
  <c r="Q2134" i="20" s="1"/>
  <c r="M2134" i="20"/>
  <c r="P2133" i="20"/>
  <c r="Q2133" i="20" s="1" a="1"/>
  <c r="Q2133" i="20" s="1"/>
  <c r="M2133" i="20"/>
  <c r="P2132" i="20"/>
  <c r="Q2132" i="20" s="1" a="1"/>
  <c r="Q2132" i="20" s="1"/>
  <c r="M2132" i="20"/>
  <c r="P2131" i="20"/>
  <c r="Q2131" i="20" s="1" a="1"/>
  <c r="Q2131" i="20" s="1"/>
  <c r="M2131" i="20"/>
  <c r="P2130" i="20"/>
  <c r="Q2130" i="20" s="1" a="1"/>
  <c r="Q2130" i="20" s="1"/>
  <c r="M2130" i="20"/>
  <c r="P2129" i="20"/>
  <c r="Q2129" i="20" s="1" a="1"/>
  <c r="Q2129" i="20" s="1"/>
  <c r="M2129" i="20"/>
  <c r="P2128" i="20"/>
  <c r="Q2128" i="20" s="1" a="1"/>
  <c r="Q2128" i="20" s="1"/>
  <c r="M2128" i="20"/>
  <c r="P2127" i="20"/>
  <c r="Q2127" i="20" s="1" a="1"/>
  <c r="Q2127" i="20" s="1"/>
  <c r="M2127" i="20"/>
  <c r="Q2126" i="20" a="1"/>
  <c r="Q2126" i="20" s="1"/>
  <c r="P2126" i="20"/>
  <c r="M2126" i="20"/>
  <c r="P2125" i="20"/>
  <c r="Q2125" i="20" s="1" a="1"/>
  <c r="Q2125" i="20" s="1"/>
  <c r="M2125" i="20"/>
  <c r="P2124" i="20"/>
  <c r="Q2124" i="20" s="1" a="1"/>
  <c r="Q2124" i="20" s="1"/>
  <c r="M2124" i="20"/>
  <c r="P2123" i="20"/>
  <c r="Q2123" i="20" s="1" a="1"/>
  <c r="Q2123" i="20" s="1"/>
  <c r="M2123" i="20"/>
  <c r="Q2122" i="20" a="1"/>
  <c r="Q2122" i="20" s="1"/>
  <c r="P2122" i="20"/>
  <c r="M2122" i="20"/>
  <c r="P2121" i="20"/>
  <c r="Q2121" i="20" s="1" a="1"/>
  <c r="Q2121" i="20" s="1"/>
  <c r="M2121" i="20"/>
  <c r="P2120" i="20"/>
  <c r="Q2120" i="20" s="1" a="1"/>
  <c r="Q2120" i="20" s="1"/>
  <c r="M2120" i="20"/>
  <c r="P2119" i="20"/>
  <c r="Q2119" i="20" s="1" a="1"/>
  <c r="Q2119" i="20" s="1"/>
  <c r="M2119" i="20"/>
  <c r="P2118" i="20"/>
  <c r="Q2118" i="20" s="1" a="1"/>
  <c r="Q2118" i="20" s="1"/>
  <c r="M2118" i="20"/>
  <c r="P2117" i="20"/>
  <c r="Q2117" i="20" s="1" a="1"/>
  <c r="Q2117" i="20" s="1"/>
  <c r="M2117" i="20"/>
  <c r="P2116" i="20"/>
  <c r="Q2116" i="20" s="1" a="1"/>
  <c r="Q2116" i="20" s="1"/>
  <c r="M2116" i="20"/>
  <c r="P2115" i="20"/>
  <c r="Q2115" i="20" s="1" a="1"/>
  <c r="Q2115" i="20" s="1"/>
  <c r="M2115" i="20"/>
  <c r="P2114" i="20"/>
  <c r="Q2114" i="20" s="1" a="1"/>
  <c r="Q2114" i="20" s="1"/>
  <c r="M2114" i="20"/>
  <c r="P2113" i="20"/>
  <c r="Q2113" i="20" s="1" a="1"/>
  <c r="Q2113" i="20" s="1"/>
  <c r="M2113" i="20"/>
  <c r="P2112" i="20"/>
  <c r="Q2112" i="20" s="1" a="1"/>
  <c r="Q2112" i="20" s="1"/>
  <c r="M2112" i="20"/>
  <c r="P2111" i="20"/>
  <c r="Q2111" i="20" s="1" a="1"/>
  <c r="Q2111" i="20" s="1"/>
  <c r="M2111" i="20"/>
  <c r="Q2110" i="20" a="1"/>
  <c r="Q2110" i="20" s="1"/>
  <c r="P2110" i="20"/>
  <c r="M2110" i="20"/>
  <c r="P2109" i="20"/>
  <c r="Q2109" i="20" s="1" a="1"/>
  <c r="Q2109" i="20" s="1"/>
  <c r="M2109" i="20"/>
  <c r="P2108" i="20"/>
  <c r="Q2108" i="20" s="1" a="1"/>
  <c r="Q2108" i="20" s="1"/>
  <c r="M2108" i="20"/>
  <c r="P2107" i="20"/>
  <c r="M2107" i="20"/>
  <c r="P2106" i="20"/>
  <c r="M2106" i="20"/>
  <c r="P2105" i="20"/>
  <c r="M2105" i="20"/>
  <c r="P2104" i="20"/>
  <c r="Q2104" i="20" s="1" a="1"/>
  <c r="Q2104" i="20" s="1"/>
  <c r="M2104" i="20"/>
  <c r="P2103" i="20"/>
  <c r="Q2103" i="20" s="1" a="1"/>
  <c r="Q2103" i="20" s="1"/>
  <c r="M2103" i="20"/>
  <c r="Q2102" i="20" a="1"/>
  <c r="Q2102" i="20" s="1"/>
  <c r="P2102" i="20"/>
  <c r="M2102" i="20"/>
  <c r="P2101" i="20"/>
  <c r="Q2101" i="20" s="1" a="1"/>
  <c r="Q2101" i="20" s="1"/>
  <c r="M2101" i="20"/>
  <c r="P2100" i="20"/>
  <c r="Q2100" i="20" s="1" a="1"/>
  <c r="Q2100" i="20" s="1"/>
  <c r="M2100" i="20"/>
  <c r="P2099" i="20"/>
  <c r="Q2099" i="20" s="1" a="1"/>
  <c r="Q2099" i="20" s="1"/>
  <c r="M2099" i="20"/>
  <c r="P2098" i="20"/>
  <c r="Q2098" i="20" s="1" a="1"/>
  <c r="Q2098" i="20" s="1"/>
  <c r="M2098" i="20"/>
  <c r="P2097" i="20"/>
  <c r="Q2097" i="20" s="1" a="1"/>
  <c r="Q2097" i="20" s="1"/>
  <c r="M2097" i="20"/>
  <c r="P2096" i="20"/>
  <c r="Q2096" i="20" s="1" a="1"/>
  <c r="Q2096" i="20" s="1"/>
  <c r="M2096" i="20"/>
  <c r="P2095" i="20"/>
  <c r="Q2095" i="20" s="1" a="1"/>
  <c r="Q2095" i="20" s="1"/>
  <c r="M2095" i="20"/>
  <c r="Q2094" i="20" a="1"/>
  <c r="Q2094" i="20" s="1"/>
  <c r="P2094" i="20"/>
  <c r="M2094" i="20"/>
  <c r="P2093" i="20"/>
  <c r="Q2093" i="20" s="1" a="1"/>
  <c r="Q2093" i="20" s="1"/>
  <c r="M2093" i="20"/>
  <c r="P2092" i="20"/>
  <c r="Q2092" i="20" s="1" a="1"/>
  <c r="Q2092" i="20" s="1"/>
  <c r="M2092" i="20"/>
  <c r="P2091" i="20"/>
  <c r="Q2091" i="20" s="1" a="1"/>
  <c r="Q2091" i="20" s="1"/>
  <c r="M2091" i="20"/>
  <c r="P2090" i="20"/>
  <c r="Q2090" i="20" s="1" a="1"/>
  <c r="Q2090" i="20" s="1"/>
  <c r="M2090" i="20"/>
  <c r="P2089" i="20"/>
  <c r="Q2089" i="20" s="1" a="1"/>
  <c r="Q2089" i="20" s="1"/>
  <c r="M2089" i="20"/>
  <c r="P2088" i="20"/>
  <c r="Q2088" i="20" s="1" a="1"/>
  <c r="Q2088" i="20" s="1"/>
  <c r="M2088" i="20"/>
  <c r="P2087" i="20"/>
  <c r="Q2087" i="20" s="1" a="1"/>
  <c r="Q2087" i="20" s="1"/>
  <c r="M2087" i="20"/>
  <c r="Q2086" i="20" a="1"/>
  <c r="Q2086" i="20" s="1"/>
  <c r="P2086" i="20"/>
  <c r="M2086" i="20"/>
  <c r="Q2085" i="20" a="1"/>
  <c r="Q2085" i="20" s="1"/>
  <c r="P2085" i="20"/>
  <c r="M2085" i="20"/>
  <c r="P2084" i="20"/>
  <c r="Q2084" i="20" s="1" a="1"/>
  <c r="Q2084" i="20" s="1"/>
  <c r="M2084" i="20"/>
  <c r="P2083" i="20"/>
  <c r="Q2083" i="20" s="1" a="1"/>
  <c r="Q2083" i="20" s="1"/>
  <c r="M2083" i="20"/>
  <c r="Q2082" i="20" a="1"/>
  <c r="Q2082" i="20" s="1"/>
  <c r="P2082" i="20"/>
  <c r="M2082" i="20"/>
  <c r="P2081" i="20"/>
  <c r="Q2081" i="20" s="1" a="1"/>
  <c r="Q2081" i="20" s="1"/>
  <c r="M2081" i="20"/>
  <c r="P2080" i="20"/>
  <c r="Q2080" i="20" s="1" a="1"/>
  <c r="Q2080" i="20" s="1"/>
  <c r="M2080" i="20"/>
  <c r="P2079" i="20"/>
  <c r="Q2079" i="20" s="1" a="1"/>
  <c r="Q2079" i="20" s="1"/>
  <c r="M2079" i="20"/>
  <c r="P2078" i="20"/>
  <c r="M2078" i="20"/>
  <c r="P2077" i="20"/>
  <c r="M2077" i="20"/>
  <c r="P2076" i="20"/>
  <c r="M2076" i="20"/>
  <c r="P2075" i="20"/>
  <c r="M2075" i="20"/>
  <c r="Q2074" i="20" a="1"/>
  <c r="Q2074" i="20" s="1"/>
  <c r="P2074" i="20"/>
  <c r="M2074" i="20"/>
  <c r="P2073" i="20"/>
  <c r="Q2073" i="20" s="1" a="1"/>
  <c r="Q2073" i="20" s="1"/>
  <c r="M2073" i="20"/>
  <c r="P2072" i="20"/>
  <c r="Q2072" i="20" s="1" a="1"/>
  <c r="Q2072" i="20" s="1"/>
  <c r="M2072" i="20"/>
  <c r="P2071" i="20"/>
  <c r="Q2071" i="20" s="1" a="1"/>
  <c r="Q2071" i="20" s="1"/>
  <c r="M2071" i="20"/>
  <c r="P2070" i="20"/>
  <c r="Q2070" i="20" s="1" a="1"/>
  <c r="Q2070" i="20" s="1"/>
  <c r="M2070" i="20"/>
  <c r="P2069" i="20"/>
  <c r="M2069" i="20"/>
  <c r="P2068" i="20"/>
  <c r="M2068" i="20"/>
  <c r="P2067" i="20"/>
  <c r="M2067" i="20"/>
  <c r="P2066" i="20"/>
  <c r="M2066" i="20"/>
  <c r="P2065" i="20"/>
  <c r="M2065" i="20"/>
  <c r="P2064" i="20"/>
  <c r="Q2064" i="20" s="1" a="1"/>
  <c r="Q2064" i="20" s="1"/>
  <c r="M2064" i="20"/>
  <c r="Q2063" i="20" a="1"/>
  <c r="Q2063" i="20" s="1"/>
  <c r="P2063" i="20"/>
  <c r="M2063" i="20"/>
  <c r="P2062" i="20"/>
  <c r="Q2062" i="20" s="1" a="1"/>
  <c r="Q2062" i="20" s="1"/>
  <c r="M2062" i="20"/>
  <c r="P2061" i="20"/>
  <c r="Q2061" i="20" s="1" a="1"/>
  <c r="Q2061" i="20" s="1"/>
  <c r="M2061" i="20"/>
  <c r="P2060" i="20"/>
  <c r="Q2060" i="20" s="1" a="1"/>
  <c r="Q2060" i="20" s="1"/>
  <c r="M2060" i="20"/>
  <c r="P2059" i="20"/>
  <c r="Q2059" i="20" s="1" a="1"/>
  <c r="Q2059" i="20" s="1"/>
  <c r="M2059" i="20"/>
  <c r="P2058" i="20"/>
  <c r="M2058" i="20"/>
  <c r="P2057" i="20"/>
  <c r="M2057" i="20"/>
  <c r="P2056" i="20"/>
  <c r="M2056" i="20"/>
  <c r="P2055" i="20"/>
  <c r="M2055" i="20"/>
  <c r="P2054" i="20"/>
  <c r="M2054" i="20"/>
  <c r="P2053" i="20"/>
  <c r="M2053" i="20"/>
  <c r="P2052" i="20"/>
  <c r="M2052" i="20"/>
  <c r="P2051" i="20"/>
  <c r="M2051" i="20"/>
  <c r="P2050" i="20"/>
  <c r="M2050" i="20"/>
  <c r="P2049" i="20"/>
  <c r="M2049" i="20"/>
  <c r="P2048" i="20"/>
  <c r="M2048" i="20"/>
  <c r="P2047" i="20"/>
  <c r="M2047" i="20"/>
  <c r="P2046" i="20"/>
  <c r="Q2046" i="20" s="1" a="1"/>
  <c r="Q2046" i="20" s="1"/>
  <c r="M2046" i="20"/>
  <c r="P2045" i="20"/>
  <c r="Q2045" i="20" s="1" a="1"/>
  <c r="Q2045" i="20" s="1"/>
  <c r="M2045" i="20"/>
  <c r="P2044" i="20"/>
  <c r="Q2044" i="20" s="1" a="1"/>
  <c r="Q2044" i="20" s="1"/>
  <c r="M2044" i="20"/>
  <c r="P2043" i="20"/>
  <c r="Q2043" i="20" s="1" a="1"/>
  <c r="Q2043" i="20" s="1"/>
  <c r="M2043" i="20"/>
  <c r="P2042" i="20"/>
  <c r="Q2042" i="20" s="1" a="1"/>
  <c r="Q2042" i="20" s="1"/>
  <c r="M2042" i="20"/>
  <c r="P2041" i="20"/>
  <c r="Q2041" i="20" s="1" a="1"/>
  <c r="Q2041" i="20" s="1"/>
  <c r="M2041" i="20"/>
  <c r="P2040" i="20"/>
  <c r="M2040" i="20"/>
  <c r="P2039" i="20"/>
  <c r="M2039" i="20"/>
  <c r="P2038" i="20"/>
  <c r="M2038" i="20"/>
  <c r="P2037" i="20"/>
  <c r="M2037" i="20"/>
  <c r="P2036" i="20"/>
  <c r="M2036" i="20"/>
  <c r="P2035" i="20"/>
  <c r="M2035" i="20"/>
  <c r="P2034" i="20"/>
  <c r="M2034" i="20"/>
  <c r="P2033" i="20"/>
  <c r="M2033" i="20"/>
  <c r="P2032" i="20"/>
  <c r="Q2032" i="20" s="1" a="1"/>
  <c r="Q2032" i="20" s="1"/>
  <c r="M2032" i="20"/>
  <c r="P2031" i="20"/>
  <c r="Q2031" i="20" s="1" a="1"/>
  <c r="Q2031" i="20" s="1"/>
  <c r="M2031" i="20"/>
  <c r="P2030" i="20"/>
  <c r="Q2030" i="20" s="1" a="1"/>
  <c r="Q2030" i="20" s="1"/>
  <c r="M2030" i="20"/>
  <c r="P2029" i="20"/>
  <c r="Q2029" i="20" s="1" a="1"/>
  <c r="Q2029" i="20" s="1"/>
  <c r="M2029" i="20"/>
  <c r="P2028" i="20"/>
  <c r="Q2028" i="20" s="1" a="1"/>
  <c r="Q2028" i="20" s="1"/>
  <c r="M2028" i="20"/>
  <c r="P2027" i="20"/>
  <c r="Q2027" i="20" s="1" a="1"/>
  <c r="Q2027" i="20" s="1"/>
  <c r="M2027" i="20"/>
  <c r="P2026" i="20"/>
  <c r="M2026" i="20"/>
  <c r="P2025" i="20"/>
  <c r="M2025" i="20"/>
  <c r="P2024" i="20"/>
  <c r="M2024" i="20"/>
  <c r="P2023" i="20"/>
  <c r="M2023" i="20"/>
  <c r="P2022" i="20"/>
  <c r="M2022" i="20"/>
  <c r="P2021" i="20"/>
  <c r="M2021" i="20"/>
  <c r="P2020" i="20"/>
  <c r="M2020" i="20"/>
  <c r="P2019" i="20"/>
  <c r="M2019" i="20"/>
  <c r="P2018" i="20"/>
  <c r="M2018" i="20"/>
  <c r="P2017" i="20"/>
  <c r="M2017" i="20"/>
  <c r="P2016" i="20"/>
  <c r="M2016" i="20"/>
  <c r="P2015" i="20"/>
  <c r="M2015" i="20"/>
  <c r="P2014" i="20"/>
  <c r="M2014" i="20"/>
  <c r="P2013" i="20"/>
  <c r="M2013" i="20"/>
  <c r="P2012" i="20"/>
  <c r="M2012" i="20"/>
  <c r="P2011" i="20"/>
  <c r="M2011" i="20"/>
  <c r="P2010" i="20"/>
  <c r="M2010" i="20"/>
  <c r="P2009" i="20"/>
  <c r="M2009" i="20"/>
  <c r="P2008" i="20"/>
  <c r="M2008" i="20"/>
  <c r="P2007" i="20"/>
  <c r="M2007" i="20"/>
  <c r="P2006" i="20"/>
  <c r="M2006" i="20"/>
  <c r="P2005" i="20"/>
  <c r="M2005" i="20"/>
  <c r="P2004" i="20"/>
  <c r="M2004" i="20"/>
  <c r="P2003" i="20"/>
  <c r="M2003" i="20"/>
  <c r="P2002" i="20"/>
  <c r="M2002" i="20"/>
  <c r="P2001" i="20"/>
  <c r="M2001" i="20"/>
  <c r="P2000" i="20"/>
  <c r="M2000" i="20"/>
  <c r="P1999" i="20"/>
  <c r="M1999" i="20"/>
  <c r="P1998" i="20"/>
  <c r="M1998" i="20"/>
  <c r="P1997" i="20"/>
  <c r="M1997" i="20"/>
  <c r="P1996" i="20"/>
  <c r="M1996" i="20"/>
  <c r="P1995" i="20"/>
  <c r="M1995" i="20"/>
  <c r="P1994" i="20"/>
  <c r="M1994" i="20"/>
  <c r="P1993" i="20"/>
  <c r="M1993" i="20"/>
  <c r="P1992" i="20"/>
  <c r="M1992" i="20"/>
  <c r="P1991" i="20"/>
  <c r="Q1991" i="20" s="1" a="1"/>
  <c r="Q1991" i="20" s="1"/>
  <c r="M1991" i="20"/>
  <c r="P1990" i="20"/>
  <c r="M1990" i="20"/>
  <c r="P1989" i="20"/>
  <c r="M1989" i="20"/>
  <c r="P1988" i="20"/>
  <c r="M1988" i="20"/>
  <c r="P1987" i="20"/>
  <c r="M1987" i="20"/>
  <c r="P1986" i="20"/>
  <c r="M1986" i="20"/>
  <c r="P1985" i="20"/>
  <c r="M1985" i="20"/>
  <c r="P1984" i="20"/>
  <c r="M1984" i="20"/>
  <c r="P1983" i="20"/>
  <c r="M1983" i="20"/>
  <c r="P1982" i="20"/>
  <c r="M1982" i="20"/>
  <c r="Q1981" i="20" a="1"/>
  <c r="Q1981" i="20" s="1"/>
  <c r="P1981" i="20"/>
  <c r="M1981" i="20"/>
  <c r="P1980" i="20"/>
  <c r="Q1980" i="20" s="1" a="1"/>
  <c r="Q1980" i="20" s="1"/>
  <c r="M1980" i="20"/>
  <c r="P1979" i="20"/>
  <c r="M1979" i="20"/>
  <c r="P1978" i="20"/>
  <c r="M1978" i="20"/>
  <c r="P1977" i="20"/>
  <c r="M1977" i="20"/>
  <c r="P1976" i="20"/>
  <c r="M1976" i="20"/>
  <c r="P1975" i="20"/>
  <c r="Q1975" i="20" s="1" a="1"/>
  <c r="Q1975" i="20" s="1"/>
  <c r="M1975" i="20"/>
  <c r="P1974" i="20"/>
  <c r="Q1974" i="20" s="1" a="1"/>
  <c r="Q1974" i="20" s="1"/>
  <c r="M1974" i="20"/>
  <c r="P1973" i="20"/>
  <c r="Q1973" i="20" s="1" a="1"/>
  <c r="Q1973" i="20" s="1"/>
  <c r="M1973" i="20"/>
  <c r="P1972" i="20"/>
  <c r="Q1972" i="20" s="1" a="1"/>
  <c r="Q1972" i="20" s="1"/>
  <c r="M1972" i="20"/>
  <c r="P1971" i="20"/>
  <c r="Q1971" i="20" s="1" a="1"/>
  <c r="Q1971" i="20" s="1"/>
  <c r="M1971" i="20"/>
  <c r="P1970" i="20"/>
  <c r="Q1970" i="20" s="1" a="1"/>
  <c r="Q1970" i="20" s="1"/>
  <c r="M1970" i="20"/>
  <c r="P1969" i="20"/>
  <c r="M1969" i="20"/>
  <c r="P1968" i="20"/>
  <c r="M1968" i="20"/>
  <c r="P1967" i="20"/>
  <c r="M1967" i="20"/>
  <c r="P1966" i="20"/>
  <c r="M1966" i="20"/>
  <c r="P1965" i="20"/>
  <c r="M1965" i="20"/>
  <c r="P1964" i="20"/>
  <c r="Q1964" i="20" s="1" a="1"/>
  <c r="Q1964" i="20" s="1"/>
  <c r="M1964" i="20"/>
  <c r="P1963" i="20"/>
  <c r="Q1963" i="20" s="1" a="1"/>
  <c r="Q1963" i="20" s="1"/>
  <c r="M1963" i="20"/>
  <c r="P1962" i="20"/>
  <c r="M1962" i="20"/>
  <c r="P1961" i="20"/>
  <c r="M1961" i="20"/>
  <c r="P1960" i="20"/>
  <c r="M1960" i="20"/>
  <c r="P1959" i="20"/>
  <c r="M1959" i="20"/>
  <c r="P1958" i="20"/>
  <c r="M1958" i="20"/>
  <c r="P1957" i="20"/>
  <c r="M1957" i="20"/>
  <c r="P1956" i="20"/>
  <c r="M1956" i="20"/>
  <c r="P1955" i="20"/>
  <c r="Q1955" i="20" s="1" a="1"/>
  <c r="Q1955" i="20" s="1"/>
  <c r="M1955" i="20"/>
  <c r="P1954" i="20"/>
  <c r="Q1954" i="20" s="1" a="1"/>
  <c r="Q1954" i="20" s="1"/>
  <c r="M1954" i="20"/>
  <c r="P1953" i="20"/>
  <c r="M1953" i="20"/>
  <c r="P1952" i="20"/>
  <c r="M1952" i="20"/>
  <c r="P1951" i="20"/>
  <c r="M1951" i="20"/>
  <c r="P1950" i="20"/>
  <c r="M1950" i="20"/>
  <c r="P1949" i="20"/>
  <c r="Q1949" i="20" s="1" a="1"/>
  <c r="Q1949" i="20" s="1"/>
  <c r="M1949" i="20"/>
  <c r="Q1948" i="20" a="1"/>
  <c r="Q1948" i="20" s="1"/>
  <c r="P1948" i="20"/>
  <c r="M1948" i="20"/>
  <c r="P1947" i="20"/>
  <c r="Q1947" i="20" s="1" a="1"/>
  <c r="Q1947" i="20" s="1"/>
  <c r="M1947" i="20"/>
  <c r="P1946" i="20"/>
  <c r="Q1946" i="20" s="1" a="1"/>
  <c r="Q1946" i="20" s="1"/>
  <c r="M1946" i="20"/>
  <c r="P1945" i="20"/>
  <c r="Q1945" i="20" s="1" a="1"/>
  <c r="Q1945" i="20" s="1"/>
  <c r="M1945" i="20"/>
  <c r="P1944" i="20"/>
  <c r="Q1944" i="20" s="1" a="1"/>
  <c r="Q1944" i="20" s="1"/>
  <c r="M1944" i="20"/>
  <c r="P1943" i="20"/>
  <c r="Q1943" i="20" s="1" a="1"/>
  <c r="Q1943" i="20" s="1"/>
  <c r="M1943" i="20"/>
  <c r="P1942" i="20"/>
  <c r="Q1942" i="20" s="1" a="1"/>
  <c r="Q1942" i="20" s="1"/>
  <c r="M1942" i="20"/>
  <c r="P1941" i="20"/>
  <c r="Q1941" i="20" s="1" a="1"/>
  <c r="Q1941" i="20" s="1"/>
  <c r="M1941" i="20"/>
  <c r="P1940" i="20"/>
  <c r="Q1940" i="20" s="1" a="1"/>
  <c r="Q1940" i="20" s="1"/>
  <c r="M1940" i="20"/>
  <c r="P1939" i="20"/>
  <c r="Q1939" i="20" s="1" a="1"/>
  <c r="Q1939" i="20" s="1"/>
  <c r="M1939" i="20"/>
  <c r="P1938" i="20"/>
  <c r="Q1938" i="20" s="1" a="1"/>
  <c r="Q1938" i="20" s="1"/>
  <c r="M1938" i="20"/>
  <c r="P1937" i="20"/>
  <c r="Q1937" i="20" s="1" a="1"/>
  <c r="Q1937" i="20" s="1"/>
  <c r="M1937" i="20"/>
  <c r="P1936" i="20"/>
  <c r="Q1936" i="20" s="1" a="1"/>
  <c r="Q1936" i="20" s="1"/>
  <c r="M1936" i="20"/>
  <c r="P1935" i="20"/>
  <c r="Q1935" i="20" s="1" a="1"/>
  <c r="Q1935" i="20" s="1"/>
  <c r="M1935" i="20"/>
  <c r="P1934" i="20"/>
  <c r="Q1934" i="20" s="1" a="1"/>
  <c r="Q1934" i="20" s="1"/>
  <c r="M1934" i="20"/>
  <c r="P1933" i="20"/>
  <c r="Q1933" i="20" s="1" a="1"/>
  <c r="Q1933" i="20" s="1"/>
  <c r="M1933" i="20"/>
  <c r="P1932" i="20"/>
  <c r="Q1932" i="20" s="1" a="1"/>
  <c r="Q1932" i="20" s="1"/>
  <c r="M1932" i="20"/>
  <c r="P1931" i="20"/>
  <c r="Q1931" i="20" s="1" a="1"/>
  <c r="Q1931" i="20" s="1"/>
  <c r="M1931" i="20"/>
  <c r="P1930" i="20"/>
  <c r="Q1930" i="20" s="1" a="1"/>
  <c r="Q1930" i="20" s="1"/>
  <c r="M1930" i="20"/>
  <c r="P1929" i="20"/>
  <c r="Q1929" i="20" s="1" a="1"/>
  <c r="Q1929" i="20" s="1"/>
  <c r="M1929" i="20"/>
  <c r="P1928" i="20"/>
  <c r="Q1928" i="20" s="1" a="1"/>
  <c r="Q1928" i="20" s="1"/>
  <c r="M1928" i="20"/>
  <c r="P1927" i="20"/>
  <c r="Q1927" i="20" s="1" a="1"/>
  <c r="Q1927" i="20" s="1"/>
  <c r="M1927" i="20"/>
  <c r="P1926" i="20"/>
  <c r="Q1926" i="20" s="1" a="1"/>
  <c r="Q1926" i="20" s="1"/>
  <c r="M1926" i="20"/>
  <c r="P1925" i="20"/>
  <c r="Q1925" i="20" s="1" a="1"/>
  <c r="Q1925" i="20" s="1"/>
  <c r="M1925" i="20"/>
  <c r="P1924" i="20"/>
  <c r="Q1924" i="20" s="1" a="1"/>
  <c r="Q1924" i="20" s="1"/>
  <c r="M1924" i="20"/>
  <c r="P1923" i="20"/>
  <c r="Q1923" i="20" s="1" a="1"/>
  <c r="Q1923" i="20" s="1"/>
  <c r="M1923" i="20"/>
  <c r="P1922" i="20"/>
  <c r="Q1922" i="20" s="1" a="1"/>
  <c r="Q1922" i="20" s="1"/>
  <c r="M1922" i="20"/>
  <c r="P1921" i="20"/>
  <c r="Q1921" i="20" s="1" a="1"/>
  <c r="Q1921" i="20" s="1"/>
  <c r="M1921" i="20"/>
  <c r="P1920" i="20"/>
  <c r="M1920" i="20"/>
  <c r="P1919" i="20"/>
  <c r="Q1919" i="20" s="1" a="1"/>
  <c r="Q1919" i="20" s="1"/>
  <c r="M1919" i="20"/>
  <c r="P1918" i="20"/>
  <c r="Q1918" i="20" s="1" a="1"/>
  <c r="Q1918" i="20" s="1"/>
  <c r="M1918" i="20"/>
  <c r="P1917" i="20"/>
  <c r="Q1917" i="20" s="1" a="1"/>
  <c r="Q1917" i="20" s="1"/>
  <c r="M1917" i="20"/>
  <c r="P1916" i="20"/>
  <c r="Q1916" i="20" s="1" a="1"/>
  <c r="Q1916" i="20" s="1"/>
  <c r="M1916" i="20"/>
  <c r="P1915" i="20"/>
  <c r="M1915" i="20"/>
  <c r="P1914" i="20"/>
  <c r="Q1914" i="20" s="1" a="1"/>
  <c r="Q1914" i="20" s="1"/>
  <c r="M1914" i="20"/>
  <c r="P1913" i="20"/>
  <c r="Q1913" i="20" s="1" a="1"/>
  <c r="Q1913" i="20" s="1"/>
  <c r="M1913" i="20"/>
  <c r="P1912" i="20"/>
  <c r="Q1912" i="20" s="1" a="1"/>
  <c r="Q1912" i="20" s="1"/>
  <c r="M1912" i="20"/>
  <c r="P1911" i="20"/>
  <c r="Q1911" i="20" s="1" a="1"/>
  <c r="Q1911" i="20" s="1"/>
  <c r="M1911" i="20"/>
  <c r="P1910" i="20"/>
  <c r="M1910" i="20"/>
  <c r="P1909" i="20"/>
  <c r="M1909" i="20"/>
  <c r="P1908" i="20"/>
  <c r="M1908" i="20"/>
  <c r="P1907" i="20"/>
  <c r="Q1907" i="20" s="1" a="1"/>
  <c r="Q1907" i="20" s="1"/>
  <c r="M1907" i="20"/>
  <c r="P1906" i="20"/>
  <c r="Q1906" i="20" s="1" a="1"/>
  <c r="Q1906" i="20" s="1"/>
  <c r="M1906" i="20"/>
  <c r="P1905" i="20"/>
  <c r="Q1905" i="20" s="1" a="1"/>
  <c r="Q1905" i="20" s="1"/>
  <c r="M1905" i="20"/>
  <c r="P1904" i="20"/>
  <c r="Q1904" i="20" s="1" a="1"/>
  <c r="Q1904" i="20" s="1"/>
  <c r="M1904" i="20"/>
  <c r="P1903" i="20"/>
  <c r="Q1903" i="20" s="1" a="1"/>
  <c r="Q1903" i="20" s="1"/>
  <c r="M1903" i="20"/>
  <c r="P1902" i="20"/>
  <c r="Q1902" i="20" s="1" a="1"/>
  <c r="Q1902" i="20" s="1"/>
  <c r="M1902" i="20"/>
  <c r="P1901" i="20"/>
  <c r="Q1901" i="20" s="1" a="1"/>
  <c r="Q1901" i="20" s="1"/>
  <c r="M1901" i="20"/>
  <c r="P1900" i="20"/>
  <c r="Q1900" i="20" s="1" a="1"/>
  <c r="Q1900" i="20" s="1"/>
  <c r="M1900" i="20"/>
  <c r="P1899" i="20"/>
  <c r="Q1899" i="20" s="1" a="1"/>
  <c r="Q1899" i="20" s="1"/>
  <c r="M1899" i="20"/>
  <c r="P1898" i="20"/>
  <c r="Q1898" i="20" s="1" a="1"/>
  <c r="Q1898" i="20" s="1"/>
  <c r="M1898" i="20"/>
  <c r="P1897" i="20"/>
  <c r="Q1897" i="20" s="1" a="1"/>
  <c r="Q1897" i="20" s="1"/>
  <c r="M1897" i="20"/>
  <c r="P1896" i="20"/>
  <c r="Q1896" i="20" s="1" a="1"/>
  <c r="Q1896" i="20" s="1"/>
  <c r="M1896" i="20"/>
  <c r="P1895" i="20"/>
  <c r="M1895" i="20"/>
  <c r="P1894" i="20"/>
  <c r="M1894" i="20"/>
  <c r="P1893" i="20"/>
  <c r="M1893" i="20"/>
  <c r="P1892" i="20"/>
  <c r="Q1892" i="20" s="1" a="1"/>
  <c r="Q1892" i="20" s="1"/>
  <c r="M1892" i="20"/>
  <c r="Q1891" i="20" a="1"/>
  <c r="Q1891" i="20" s="1"/>
  <c r="P1891" i="20"/>
  <c r="M1891" i="20"/>
  <c r="P1890" i="20"/>
  <c r="Q1890" i="20" s="1" a="1"/>
  <c r="Q1890" i="20" s="1"/>
  <c r="M1890" i="20"/>
  <c r="P1889" i="20"/>
  <c r="Q1889" i="20" s="1" a="1"/>
  <c r="Q1889" i="20" s="1"/>
  <c r="P1888" i="20"/>
  <c r="Q1888" i="20" s="1" a="1"/>
  <c r="Q1888" i="20" s="1"/>
  <c r="M1888" i="20"/>
  <c r="P1887" i="20"/>
  <c r="Q1887" i="20" s="1" a="1"/>
  <c r="Q1887" i="20" s="1"/>
  <c r="M1887" i="20"/>
  <c r="P1886" i="20"/>
  <c r="Q1886" i="20" s="1" a="1"/>
  <c r="Q1886" i="20" s="1"/>
  <c r="M1886" i="20"/>
  <c r="P1885" i="20"/>
  <c r="Q1885" i="20" s="1" a="1"/>
  <c r="Q1885" i="20" s="1"/>
  <c r="M1885" i="20"/>
  <c r="P1884" i="20"/>
  <c r="M1884" i="20"/>
  <c r="P1883" i="20"/>
  <c r="M1883" i="20"/>
  <c r="P1882" i="20"/>
  <c r="M1882" i="20"/>
  <c r="P1881" i="20"/>
  <c r="Q1881" i="20" s="1" a="1"/>
  <c r="Q1881" i="20" s="1"/>
  <c r="M1881" i="20"/>
  <c r="P1880" i="20"/>
  <c r="Q1880" i="20" s="1" a="1"/>
  <c r="Q1880" i="20" s="1"/>
  <c r="M1880" i="20"/>
  <c r="P1879" i="20"/>
  <c r="Q1879" i="20" s="1" a="1"/>
  <c r="Q1879" i="20" s="1"/>
  <c r="M1879" i="20"/>
  <c r="P1878" i="20"/>
  <c r="Q1878" i="20" s="1" a="1"/>
  <c r="Q1878" i="20" s="1"/>
  <c r="M1878" i="20"/>
  <c r="P1877" i="20"/>
  <c r="Q1877" i="20" s="1" a="1"/>
  <c r="Q1877" i="20" s="1"/>
  <c r="M1877" i="20"/>
  <c r="P1876" i="20"/>
  <c r="Q1876" i="20" s="1" a="1"/>
  <c r="Q1876" i="20" s="1"/>
  <c r="M1876" i="20"/>
  <c r="P1875" i="20"/>
  <c r="Q1875" i="20" s="1" a="1"/>
  <c r="Q1875" i="20" s="1"/>
  <c r="M1875" i="20"/>
  <c r="P1874" i="20"/>
  <c r="Q1874" i="20" s="1" a="1"/>
  <c r="Q1874" i="20" s="1"/>
  <c r="M1874" i="20"/>
  <c r="P1873" i="20"/>
  <c r="M1873" i="20"/>
  <c r="P1872" i="20"/>
  <c r="M1872" i="20"/>
  <c r="P1871" i="20"/>
  <c r="M1871" i="20"/>
  <c r="P1870" i="20"/>
  <c r="Q1870" i="20" s="1" a="1"/>
  <c r="Q1870" i="20" s="1"/>
  <c r="M1870" i="20"/>
  <c r="P1869" i="20"/>
  <c r="Q1869" i="20" s="1" a="1"/>
  <c r="Q1869" i="20" s="1"/>
  <c r="M1869" i="20"/>
  <c r="P1868" i="20"/>
  <c r="Q1868" i="20" s="1" a="1"/>
  <c r="Q1868" i="20" s="1"/>
  <c r="M1868" i="20"/>
  <c r="P1867" i="20"/>
  <c r="Q1867" i="20" s="1" a="1"/>
  <c r="Q1867" i="20" s="1"/>
  <c r="M1867" i="20"/>
  <c r="P1866" i="20"/>
  <c r="Q1866" i="20" s="1" a="1"/>
  <c r="Q1866" i="20" s="1"/>
  <c r="M1866" i="20"/>
  <c r="P1865" i="20"/>
  <c r="Q1865" i="20" s="1" a="1"/>
  <c r="Q1865" i="20" s="1"/>
  <c r="M1865" i="20"/>
  <c r="P1864" i="20"/>
  <c r="Q1864" i="20" s="1" a="1"/>
  <c r="Q1864" i="20" s="1"/>
  <c r="M1864" i="20"/>
  <c r="P1863" i="20"/>
  <c r="M1863" i="20"/>
  <c r="P1862" i="20"/>
  <c r="M1862" i="20"/>
  <c r="P1861" i="20"/>
  <c r="M1861" i="20"/>
  <c r="P1860" i="20"/>
  <c r="M1860" i="20"/>
  <c r="P1859" i="20"/>
  <c r="Q1859" i="20" s="1" a="1"/>
  <c r="Q1859" i="20" s="1"/>
  <c r="M1859" i="20"/>
  <c r="P1858" i="20"/>
  <c r="Q1858" i="20" s="1" a="1"/>
  <c r="Q1858" i="20" s="1"/>
  <c r="M1858" i="20"/>
  <c r="P1857" i="20"/>
  <c r="Q1857" i="20" s="1" a="1"/>
  <c r="Q1857" i="20" s="1"/>
  <c r="M1857" i="20"/>
  <c r="P1856" i="20"/>
  <c r="Q1856" i="20" s="1" a="1"/>
  <c r="Q1856" i="20" s="1"/>
  <c r="M1856" i="20"/>
  <c r="P1855" i="20"/>
  <c r="Q1855" i="20" s="1" a="1"/>
  <c r="Q1855" i="20" s="1"/>
  <c r="M1855" i="20"/>
  <c r="P1854" i="20"/>
  <c r="Q1854" i="20" s="1" a="1"/>
  <c r="Q1854" i="20" s="1"/>
  <c r="M1854" i="20"/>
  <c r="P1853" i="20"/>
  <c r="M1853" i="20"/>
  <c r="P1852" i="20"/>
  <c r="M1852" i="20"/>
  <c r="P1851" i="20"/>
  <c r="M1851" i="20"/>
  <c r="P1850" i="20"/>
  <c r="M1850" i="20"/>
  <c r="P1849" i="20"/>
  <c r="Q1849" i="20" s="1" a="1"/>
  <c r="Q1849" i="20" s="1"/>
  <c r="M1849" i="20"/>
  <c r="Q1848" i="20" a="1"/>
  <c r="Q1848" i="20" s="1"/>
  <c r="M1848" i="20"/>
  <c r="P1847" i="20"/>
  <c r="Q1847" i="20" s="1" a="1"/>
  <c r="Q1847" i="20" s="1"/>
  <c r="M1847" i="20"/>
  <c r="P1846" i="20"/>
  <c r="Q1846" i="20" s="1" a="1"/>
  <c r="Q1846" i="20" s="1"/>
  <c r="M1846" i="20"/>
  <c r="P1845" i="20"/>
  <c r="Q1845" i="20" s="1" a="1"/>
  <c r="Q1845" i="20" s="1"/>
  <c r="M1845" i="20"/>
  <c r="Q1844" i="20" a="1"/>
  <c r="Q1844" i="20" s="1"/>
  <c r="P1844" i="20"/>
  <c r="M1844" i="20"/>
  <c r="P1843" i="20"/>
  <c r="M1843" i="20"/>
  <c r="P1842" i="20"/>
  <c r="M1842" i="20"/>
  <c r="P1841" i="20"/>
  <c r="M1841" i="20"/>
  <c r="P1840" i="20"/>
  <c r="Q1840" i="20" s="1" a="1"/>
  <c r="Q1840" i="20" s="1"/>
  <c r="M1840" i="20"/>
  <c r="P1839" i="20"/>
  <c r="Q1839" i="20" s="1" a="1"/>
  <c r="Q1839" i="20" s="1"/>
  <c r="M1839" i="20"/>
  <c r="P1838" i="20"/>
  <c r="Q1838" i="20" s="1" a="1"/>
  <c r="Q1838" i="20" s="1"/>
  <c r="M1838" i="20"/>
  <c r="P1837" i="20"/>
  <c r="Q1837" i="20" s="1" a="1"/>
  <c r="Q1837" i="20" s="1"/>
  <c r="M1837" i="20"/>
  <c r="P1836" i="20"/>
  <c r="Q1836" i="20" s="1" a="1"/>
  <c r="Q1836" i="20" s="1"/>
  <c r="M1836" i="20"/>
  <c r="Q1835" i="20" a="1"/>
  <c r="Q1835" i="20" s="1"/>
  <c r="P1835" i="20"/>
  <c r="M1835" i="20"/>
  <c r="P1834" i="20"/>
  <c r="M1834" i="20"/>
  <c r="P1833" i="20"/>
  <c r="M1833" i="20"/>
  <c r="P1832" i="20"/>
  <c r="M1832" i="20"/>
  <c r="P1831" i="20"/>
  <c r="M1831" i="20"/>
  <c r="P1830" i="20"/>
  <c r="Q1830" i="20" s="1" a="1"/>
  <c r="Q1830" i="20" s="1"/>
  <c r="M1830" i="20"/>
  <c r="P1829" i="20"/>
  <c r="Q1829" i="20" s="1" a="1"/>
  <c r="Q1829" i="20" s="1"/>
  <c r="M1829" i="20"/>
  <c r="P1828" i="20"/>
  <c r="Q1828" i="20" s="1" a="1"/>
  <c r="Q1828" i="20" s="1"/>
  <c r="M1828" i="20"/>
  <c r="P1827" i="20"/>
  <c r="Q1827" i="20" s="1" a="1"/>
  <c r="Q1827" i="20" s="1"/>
  <c r="M1827" i="20"/>
  <c r="P1826" i="20"/>
  <c r="Q1826" i="20" s="1" a="1"/>
  <c r="Q1826" i="20" s="1"/>
  <c r="M1826" i="20"/>
  <c r="P1825" i="20"/>
  <c r="Q1825" i="20" s="1" a="1"/>
  <c r="Q1825" i="20" s="1"/>
  <c r="M1825" i="20"/>
  <c r="P1824" i="20"/>
  <c r="Q1824" i="20" s="1" a="1"/>
  <c r="Q1824" i="20" s="1"/>
  <c r="M1824" i="20"/>
  <c r="P1823" i="20"/>
  <c r="Q1823" i="20" s="1" a="1"/>
  <c r="Q1823" i="20" s="1"/>
  <c r="M1823" i="20"/>
  <c r="P1822" i="20"/>
  <c r="Q1822" i="20" s="1" a="1"/>
  <c r="Q1822" i="20" s="1"/>
  <c r="M1822" i="20"/>
  <c r="P1821" i="20"/>
  <c r="Q1821" i="20" s="1" a="1"/>
  <c r="Q1821" i="20" s="1"/>
  <c r="M1821" i="20"/>
  <c r="P1820" i="20"/>
  <c r="Q1820" i="20" s="1" a="1"/>
  <c r="Q1820" i="20" s="1"/>
  <c r="M1820" i="20"/>
  <c r="Q1819" i="20" a="1"/>
  <c r="Q1819" i="20" s="1"/>
  <c r="P1819" i="20"/>
  <c r="M1819" i="20"/>
  <c r="P1818" i="20"/>
  <c r="Q1818" i="20" s="1" a="1"/>
  <c r="Q1818" i="20" s="1"/>
  <c r="M1818" i="20"/>
  <c r="P1817" i="20"/>
  <c r="Q1817" i="20" s="1" a="1"/>
  <c r="Q1817" i="20" s="1"/>
  <c r="M1817" i="20"/>
  <c r="P1816" i="20"/>
  <c r="M1816" i="20"/>
  <c r="P1815" i="20"/>
  <c r="M1815" i="20"/>
  <c r="P1814" i="20"/>
  <c r="M1814" i="20"/>
  <c r="P1813" i="20"/>
  <c r="M1813" i="20"/>
  <c r="P1812" i="20"/>
  <c r="Q1812" i="20" s="1" a="1"/>
  <c r="Q1812" i="20" s="1"/>
  <c r="M1812" i="20"/>
  <c r="Q1811" i="20" a="1"/>
  <c r="Q1811" i="20" s="1"/>
  <c r="P1811" i="20"/>
  <c r="M1811" i="20"/>
  <c r="P1810" i="20"/>
  <c r="Q1810" i="20" s="1" a="1"/>
  <c r="Q1810" i="20" s="1"/>
  <c r="M1810" i="20"/>
  <c r="P1809" i="20"/>
  <c r="Q1809" i="20" s="1" a="1"/>
  <c r="Q1809" i="20" s="1"/>
  <c r="M1809" i="20"/>
  <c r="P1808" i="20"/>
  <c r="Q1808" i="20" s="1" a="1"/>
  <c r="Q1808" i="20" s="1"/>
  <c r="M1808" i="20"/>
  <c r="P1807" i="20"/>
  <c r="Q1807" i="20" s="1" a="1"/>
  <c r="Q1807" i="20" s="1"/>
  <c r="M1807" i="20"/>
  <c r="P1806" i="20"/>
  <c r="Q1806" i="20" s="1" a="1"/>
  <c r="Q1806" i="20" s="1"/>
  <c r="M1806" i="20"/>
  <c r="P1805" i="20"/>
  <c r="Q1805" i="20" s="1" a="1"/>
  <c r="Q1805" i="20" s="1"/>
  <c r="M1805" i="20"/>
  <c r="P1804" i="20"/>
  <c r="Q1804" i="20" s="1" a="1"/>
  <c r="Q1804" i="20" s="1"/>
  <c r="M1804" i="20"/>
  <c r="P1803" i="20"/>
  <c r="Q1803" i="20" s="1" a="1"/>
  <c r="Q1803" i="20" s="1"/>
  <c r="M1803" i="20"/>
  <c r="P1802" i="20"/>
  <c r="M1802" i="20"/>
  <c r="P1801" i="20"/>
  <c r="M1801" i="20"/>
  <c r="P1800" i="20"/>
  <c r="M1800" i="20"/>
  <c r="P1799" i="20"/>
  <c r="M1799" i="20"/>
  <c r="P1798" i="20"/>
  <c r="Q1798" i="20" s="1" a="1"/>
  <c r="Q1798" i="20" s="1"/>
  <c r="M1798" i="20"/>
  <c r="P1797" i="20"/>
  <c r="Q1797" i="20" s="1" a="1"/>
  <c r="Q1797" i="20" s="1"/>
  <c r="M1797" i="20"/>
  <c r="P1796" i="20"/>
  <c r="Q1796" i="20" s="1" a="1"/>
  <c r="Q1796" i="20" s="1"/>
  <c r="M1796" i="20"/>
  <c r="Q1795" i="20" a="1"/>
  <c r="Q1795" i="20" s="1"/>
  <c r="P1795" i="20"/>
  <c r="M1795" i="20"/>
  <c r="P1794" i="20"/>
  <c r="Q1794" i="20" s="1" a="1"/>
  <c r="Q1794" i="20" s="1"/>
  <c r="M1794" i="20"/>
  <c r="P1793" i="20"/>
  <c r="Q1793" i="20" s="1" a="1"/>
  <c r="Q1793" i="20" s="1"/>
  <c r="M1793" i="20"/>
  <c r="P1792" i="20"/>
  <c r="Q1792" i="20" s="1" a="1"/>
  <c r="Q1792" i="20" s="1"/>
  <c r="M1792" i="20"/>
  <c r="P1791" i="20"/>
  <c r="Q1791" i="20" s="1" a="1"/>
  <c r="Q1791" i="20" s="1"/>
  <c r="M1791" i="20"/>
  <c r="P1790" i="20"/>
  <c r="Q1790" i="20" s="1" a="1"/>
  <c r="Q1790" i="20" s="1"/>
  <c r="M1790" i="20"/>
  <c r="P1789" i="20"/>
  <c r="Q1789" i="20" s="1" a="1"/>
  <c r="Q1789" i="20" s="1"/>
  <c r="M1789" i="20"/>
  <c r="P1788" i="20"/>
  <c r="Q1788" i="20" s="1" a="1"/>
  <c r="Q1788" i="20" s="1"/>
  <c r="M1788" i="20"/>
  <c r="P1787" i="20"/>
  <c r="Q1787" i="20" s="1" a="1"/>
  <c r="Q1787" i="20" s="1"/>
  <c r="M1787" i="20"/>
  <c r="P1786" i="20"/>
  <c r="Q1786" i="20" s="1" a="1"/>
  <c r="Q1786" i="20" s="1"/>
  <c r="M1786" i="20"/>
  <c r="P1785" i="20"/>
  <c r="Q1785" i="20" s="1" a="1"/>
  <c r="Q1785" i="20" s="1"/>
  <c r="M1785" i="20"/>
  <c r="P1784" i="20"/>
  <c r="M1784" i="20"/>
  <c r="Q1783" i="20" a="1"/>
  <c r="Q1783" i="20" s="1"/>
  <c r="P1783" i="20"/>
  <c r="M1783" i="20"/>
  <c r="P1782" i="20"/>
  <c r="M1782" i="20"/>
  <c r="P1781" i="20"/>
  <c r="M1781" i="20"/>
  <c r="P1780" i="20"/>
  <c r="M1780" i="20"/>
  <c r="P1779" i="20"/>
  <c r="M1779" i="20"/>
  <c r="P1778" i="20"/>
  <c r="Q1778" i="20" s="1" a="1"/>
  <c r="Q1778" i="20" s="1"/>
  <c r="M1778" i="20"/>
  <c r="P1777" i="20"/>
  <c r="Q1777" i="20" s="1" a="1"/>
  <c r="Q1777" i="20" s="1"/>
  <c r="M1777" i="20"/>
  <c r="P1776" i="20"/>
  <c r="Q1776" i="20" s="1" a="1"/>
  <c r="Q1776" i="20" s="1"/>
  <c r="M1776" i="20"/>
  <c r="Q1775" i="20" a="1"/>
  <c r="Q1775" i="20" s="1"/>
  <c r="P1775" i="20"/>
  <c r="M1775" i="20"/>
  <c r="P1774" i="20"/>
  <c r="Q1774" i="20" s="1" a="1"/>
  <c r="Q1774" i="20" s="1"/>
  <c r="M1774" i="20"/>
  <c r="P1773" i="20"/>
  <c r="Q1773" i="20" s="1" a="1"/>
  <c r="Q1773" i="20" s="1"/>
  <c r="M1773" i="20"/>
  <c r="P1772" i="20"/>
  <c r="Q1772" i="20" s="1" a="1"/>
  <c r="Q1772" i="20" s="1"/>
  <c r="M1772" i="20"/>
  <c r="P1771" i="20"/>
  <c r="Q1771" i="20" s="1" a="1"/>
  <c r="Q1771" i="20" s="1"/>
  <c r="M1771" i="20"/>
  <c r="P1770" i="20"/>
  <c r="Q1770" i="20" s="1" a="1"/>
  <c r="Q1770" i="20" s="1"/>
  <c r="M1770" i="20"/>
  <c r="P1769" i="20"/>
  <c r="Q1769" i="20" s="1" a="1"/>
  <c r="Q1769" i="20" s="1"/>
  <c r="M1769" i="20"/>
  <c r="P1768" i="20"/>
  <c r="Q1768" i="20" s="1" a="1"/>
  <c r="Q1768" i="20" s="1"/>
  <c r="M1768" i="20"/>
  <c r="P1767" i="20"/>
  <c r="Q1767" i="20" s="1" a="1"/>
  <c r="Q1767" i="20" s="1"/>
  <c r="M1767" i="20"/>
  <c r="P1766" i="20"/>
  <c r="Q1766" i="20" s="1" a="1"/>
  <c r="Q1766" i="20" s="1"/>
  <c r="M1766" i="20"/>
  <c r="P1765" i="20"/>
  <c r="Q1765" i="20" s="1" a="1"/>
  <c r="Q1765" i="20" s="1"/>
  <c r="M1765" i="20"/>
  <c r="P1764" i="20"/>
  <c r="Q1764" i="20" s="1" a="1"/>
  <c r="Q1764" i="20" s="1"/>
  <c r="M1764" i="20"/>
  <c r="P1763" i="20"/>
  <c r="Q1763" i="20" s="1" a="1"/>
  <c r="Q1763" i="20" s="1"/>
  <c r="M1763" i="20"/>
  <c r="P1762" i="20"/>
  <c r="Q1762" i="20" s="1" a="1"/>
  <c r="Q1762" i="20" s="1"/>
  <c r="M1762" i="20"/>
  <c r="P1761" i="20"/>
  <c r="Q1761" i="20" s="1" a="1"/>
  <c r="Q1761" i="20" s="1"/>
  <c r="M1761" i="20"/>
  <c r="P1760" i="20"/>
  <c r="Q1760" i="20" s="1" a="1"/>
  <c r="Q1760" i="20" s="1"/>
  <c r="M1760" i="20"/>
  <c r="P1759" i="20"/>
  <c r="Q1759" i="20" s="1" a="1"/>
  <c r="Q1759" i="20" s="1"/>
  <c r="M1759" i="20"/>
  <c r="P1758" i="20"/>
  <c r="Q1758" i="20" s="1" a="1"/>
  <c r="Q1758" i="20" s="1"/>
  <c r="M1758" i="20"/>
  <c r="Q1757" i="20" a="1"/>
  <c r="Q1757" i="20" s="1"/>
  <c r="P1757" i="20"/>
  <c r="M1757" i="20"/>
  <c r="P1756" i="20"/>
  <c r="Q1756" i="20" s="1" a="1"/>
  <c r="Q1756" i="20" s="1"/>
  <c r="M1756" i="20"/>
  <c r="P1755" i="20"/>
  <c r="Q1755" i="20" s="1" a="1"/>
  <c r="Q1755" i="20" s="1"/>
  <c r="M1755" i="20"/>
  <c r="P1754" i="20"/>
  <c r="Q1754" i="20" s="1" a="1"/>
  <c r="Q1754" i="20" s="1"/>
  <c r="M1754" i="20"/>
  <c r="P1753" i="20"/>
  <c r="Q1753" i="20" s="1" a="1"/>
  <c r="Q1753" i="20" s="1"/>
  <c r="M1753" i="20"/>
  <c r="P1752" i="20"/>
  <c r="Q1752" i="20" s="1" a="1"/>
  <c r="Q1752" i="20" s="1"/>
  <c r="M1752" i="20"/>
  <c r="P1751" i="20"/>
  <c r="Q1751" i="20" s="1" a="1"/>
  <c r="Q1751" i="20" s="1"/>
  <c r="M1751" i="20"/>
  <c r="P1750" i="20"/>
  <c r="M1750" i="20"/>
  <c r="P1749" i="20"/>
  <c r="M1749" i="20"/>
  <c r="P1748" i="20"/>
  <c r="M1748" i="20"/>
  <c r="P1747" i="20"/>
  <c r="M1747" i="20"/>
  <c r="P1746" i="20"/>
  <c r="Q1746" i="20" s="1" a="1"/>
  <c r="Q1746" i="20" s="1"/>
  <c r="M1746" i="20"/>
  <c r="P1745" i="20"/>
  <c r="Q1745" i="20" s="1" a="1"/>
  <c r="Q1745" i="20" s="1"/>
  <c r="M1745" i="20"/>
  <c r="P1744" i="20"/>
  <c r="Q1744" i="20" s="1" a="1"/>
  <c r="Q1744" i="20" s="1"/>
  <c r="M1744" i="20"/>
  <c r="P1743" i="20"/>
  <c r="Q1743" i="20" s="1" a="1"/>
  <c r="Q1743" i="20" s="1"/>
  <c r="M1743" i="20"/>
  <c r="P1742" i="20"/>
  <c r="Q1742" i="20" s="1" a="1"/>
  <c r="Q1742" i="20" s="1"/>
  <c r="M1742" i="20"/>
  <c r="P1741" i="20"/>
  <c r="Q1741" i="20" s="1" a="1"/>
  <c r="Q1741" i="20" s="1"/>
  <c r="M1741" i="20"/>
  <c r="P1740" i="20"/>
  <c r="Q1740" i="20" s="1" a="1"/>
  <c r="Q1740" i="20" s="1"/>
  <c r="M1740" i="20"/>
  <c r="P1739" i="20"/>
  <c r="Q1739" i="20" s="1" a="1"/>
  <c r="Q1739" i="20" s="1"/>
  <c r="M1739" i="20"/>
  <c r="Q1738" i="20" a="1"/>
  <c r="Q1738" i="20" s="1"/>
  <c r="P1738" i="20"/>
  <c r="M1738" i="20"/>
  <c r="P1737" i="20"/>
  <c r="Q1737" i="20" s="1" a="1"/>
  <c r="Q1737" i="20" s="1"/>
  <c r="M1737" i="20"/>
  <c r="Q1736" i="20" a="1"/>
  <c r="Q1736" i="20" s="1"/>
  <c r="P1736" i="20"/>
  <c r="M1736" i="20"/>
  <c r="P1735" i="20"/>
  <c r="Q1735" i="20" s="1" a="1"/>
  <c r="Q1735" i="20" s="1"/>
  <c r="M1735" i="20"/>
  <c r="P1734" i="20"/>
  <c r="Q1734" i="20" s="1" a="1"/>
  <c r="Q1734" i="20" s="1"/>
  <c r="M1734" i="20"/>
  <c r="P1733" i="20"/>
  <c r="Q1733" i="20" s="1" a="1"/>
  <c r="Q1733" i="20" s="1"/>
  <c r="M1733" i="20"/>
  <c r="P1732" i="20"/>
  <c r="Q1732" i="20" s="1" a="1"/>
  <c r="Q1732" i="20" s="1"/>
  <c r="M1732" i="20"/>
  <c r="P1731" i="20"/>
  <c r="Q1731" i="20" s="1" a="1"/>
  <c r="Q1731" i="20" s="1"/>
  <c r="M1731" i="20"/>
  <c r="P1730" i="20"/>
  <c r="Q1730" i="20" s="1" a="1"/>
  <c r="Q1730" i="20" s="1"/>
  <c r="M1730" i="20"/>
  <c r="P1729" i="20"/>
  <c r="Q1729" i="20" s="1" a="1"/>
  <c r="Q1729" i="20" s="1"/>
  <c r="M1729" i="20"/>
  <c r="P1728" i="20"/>
  <c r="Q1728" i="20" s="1" a="1"/>
  <c r="Q1728" i="20" s="1"/>
  <c r="M1728" i="20"/>
  <c r="Q1727" i="20" a="1"/>
  <c r="Q1727" i="20" s="1"/>
  <c r="P1727" i="20"/>
  <c r="M1727" i="20"/>
  <c r="Q1726" i="20" a="1"/>
  <c r="Q1726" i="20" s="1"/>
  <c r="P1726" i="20"/>
  <c r="M1726" i="20"/>
  <c r="P1725" i="20"/>
  <c r="Q1725" i="20" s="1" a="1"/>
  <c r="Q1725" i="20" s="1"/>
  <c r="M1725" i="20"/>
  <c r="P1724" i="20"/>
  <c r="Q1724" i="20" s="1" a="1"/>
  <c r="Q1724" i="20" s="1"/>
  <c r="M1724" i="20"/>
  <c r="P1723" i="20"/>
  <c r="Q1723" i="20" s="1" a="1"/>
  <c r="Q1723" i="20" s="1"/>
  <c r="M1723" i="20"/>
  <c r="P1722" i="20"/>
  <c r="Q1722" i="20" s="1" a="1"/>
  <c r="Q1722" i="20" s="1"/>
  <c r="M1722" i="20"/>
  <c r="P1721" i="20"/>
  <c r="Q1721" i="20" s="1" a="1"/>
  <c r="Q1721" i="20" s="1"/>
  <c r="M1721" i="20"/>
  <c r="Q1720" i="20" a="1"/>
  <c r="Q1720" i="20" s="1"/>
  <c r="P1720" i="20"/>
  <c r="M1720" i="20"/>
  <c r="P1719" i="20"/>
  <c r="Q1719" i="20" s="1" a="1"/>
  <c r="Q1719" i="20" s="1"/>
  <c r="M1719" i="20"/>
  <c r="P1718" i="20"/>
  <c r="Q1718" i="20" s="1" a="1"/>
  <c r="Q1718" i="20" s="1"/>
  <c r="M1718" i="20"/>
  <c r="P1717" i="20"/>
  <c r="Q1717" i="20" s="1" a="1"/>
  <c r="Q1717" i="20" s="1"/>
  <c r="M1717" i="20"/>
  <c r="P1716" i="20"/>
  <c r="Q1716" i="20" s="1" a="1"/>
  <c r="Q1716" i="20" s="1"/>
  <c r="M1716" i="20"/>
  <c r="P1715" i="20"/>
  <c r="Q1715" i="20" s="1" a="1"/>
  <c r="Q1715" i="20" s="1"/>
  <c r="M1715" i="20"/>
  <c r="P1714" i="20"/>
  <c r="M1714" i="20"/>
  <c r="P1713" i="20"/>
  <c r="M1713" i="20"/>
  <c r="P1712" i="20"/>
  <c r="M1712" i="20"/>
  <c r="P1711" i="20"/>
  <c r="M1711" i="20"/>
  <c r="P1710" i="20"/>
  <c r="M1710" i="20"/>
  <c r="P1709" i="20"/>
  <c r="M1709" i="20"/>
  <c r="P1708" i="20"/>
  <c r="M1708" i="20"/>
  <c r="P1707" i="20"/>
  <c r="M1707" i="20"/>
  <c r="P1706" i="20"/>
  <c r="Q1706" i="20" s="1" a="1"/>
  <c r="Q1706" i="20" s="1"/>
  <c r="M1706" i="20"/>
  <c r="P1705" i="20"/>
  <c r="Q1705" i="20" s="1" a="1"/>
  <c r="Q1705" i="20" s="1"/>
  <c r="M1705" i="20"/>
  <c r="P1704" i="20"/>
  <c r="Q1704" i="20" s="1" a="1"/>
  <c r="Q1704" i="20" s="1"/>
  <c r="M1704" i="20"/>
  <c r="P1703" i="20"/>
  <c r="Q1703" i="20" s="1" a="1"/>
  <c r="Q1703" i="20" s="1"/>
  <c r="M1703" i="20"/>
  <c r="P1702" i="20"/>
  <c r="Q1702" i="20" s="1" a="1"/>
  <c r="Q1702" i="20" s="1"/>
  <c r="M1702" i="20"/>
  <c r="P1701" i="20"/>
  <c r="Q1701" i="20" s="1" a="1"/>
  <c r="Q1701" i="20" s="1"/>
  <c r="M1701" i="20"/>
  <c r="P1700" i="20"/>
  <c r="Q1700" i="20" s="1" a="1"/>
  <c r="Q1700" i="20" s="1"/>
  <c r="M1700" i="20"/>
  <c r="P1699" i="20"/>
  <c r="M1699" i="20"/>
  <c r="P1698" i="20"/>
  <c r="M1698" i="20"/>
  <c r="P1697" i="20"/>
  <c r="Q1697" i="20" s="1" a="1"/>
  <c r="Q1697" i="20" s="1"/>
  <c r="M1697" i="20"/>
  <c r="P1696" i="20"/>
  <c r="Q1696" i="20" s="1" a="1"/>
  <c r="Q1696" i="20" s="1"/>
  <c r="M1696" i="20"/>
  <c r="P1695" i="20"/>
  <c r="Q1695" i="20" s="1" a="1"/>
  <c r="Q1695" i="20" s="1"/>
  <c r="M1695" i="20"/>
  <c r="Q1694" i="20" a="1"/>
  <c r="Q1694" i="20" s="1"/>
  <c r="P1694" i="20"/>
  <c r="M1694" i="20"/>
  <c r="Q1693" i="20" a="1"/>
  <c r="Q1693" i="20" s="1"/>
  <c r="P1693" i="20"/>
  <c r="M1693" i="20"/>
  <c r="P1692" i="20"/>
  <c r="Q1692" i="20" s="1" a="1"/>
  <c r="Q1692" i="20" s="1"/>
  <c r="M1692" i="20"/>
  <c r="P1691" i="20"/>
  <c r="Q1691" i="20" s="1" a="1"/>
  <c r="Q1691" i="20" s="1"/>
  <c r="M1691" i="20"/>
  <c r="P1690" i="20"/>
  <c r="Q1690" i="20" s="1" a="1"/>
  <c r="Q1690" i="20" s="1"/>
  <c r="M1690" i="20"/>
  <c r="P1689" i="20"/>
  <c r="Q1689" i="20" s="1" a="1"/>
  <c r="Q1689" i="20" s="1"/>
  <c r="M1689" i="20"/>
  <c r="P1688" i="20"/>
  <c r="Q1688" i="20" s="1" a="1"/>
  <c r="Q1688" i="20" s="1"/>
  <c r="M1688" i="20"/>
  <c r="P1687" i="20"/>
  <c r="Q1687" i="20" s="1" a="1"/>
  <c r="Q1687" i="20" s="1"/>
  <c r="M1687" i="20"/>
  <c r="P1686" i="20"/>
  <c r="Q1686" i="20" s="1" a="1"/>
  <c r="Q1686" i="20" s="1"/>
  <c r="M1686" i="20"/>
  <c r="P1685" i="20"/>
  <c r="Q1685" i="20" s="1" a="1"/>
  <c r="Q1685" i="20" s="1"/>
  <c r="M1685" i="20"/>
  <c r="P1684" i="20"/>
  <c r="Q1684" i="20" s="1" a="1"/>
  <c r="Q1684" i="20" s="1"/>
  <c r="M1684" i="20"/>
  <c r="P1683" i="20"/>
  <c r="Q1683" i="20" s="1" a="1"/>
  <c r="Q1683" i="20" s="1"/>
  <c r="M1683" i="20"/>
  <c r="P1682" i="20"/>
  <c r="Q1682" i="20" s="1" a="1"/>
  <c r="Q1682" i="20" s="1"/>
  <c r="M1682" i="20"/>
  <c r="P1681" i="20"/>
  <c r="Q1681" i="20" s="1" a="1"/>
  <c r="Q1681" i="20" s="1"/>
  <c r="M1681" i="20"/>
  <c r="P1680" i="20"/>
  <c r="Q1680" i="20" s="1" a="1"/>
  <c r="Q1680" i="20" s="1"/>
  <c r="M1680" i="20"/>
  <c r="P1679" i="20"/>
  <c r="Q1679" i="20" s="1" a="1"/>
  <c r="Q1679" i="20" s="1"/>
  <c r="M1679" i="20"/>
  <c r="P1678" i="20"/>
  <c r="M1678" i="20"/>
  <c r="P1677" i="20"/>
  <c r="Q1677" i="20" s="1" a="1"/>
  <c r="Q1677" i="20" s="1"/>
  <c r="M1677" i="20"/>
  <c r="P1676" i="20"/>
  <c r="Q1676" i="20" s="1" a="1"/>
  <c r="Q1676" i="20" s="1"/>
  <c r="M1676" i="20"/>
  <c r="P1675" i="20"/>
  <c r="Q1675" i="20" s="1" a="1"/>
  <c r="Q1675" i="20" s="1"/>
  <c r="M1675" i="20"/>
  <c r="P1674" i="20"/>
  <c r="Q1674" i="20" s="1" a="1"/>
  <c r="Q1674" i="20" s="1"/>
  <c r="M1674" i="20"/>
  <c r="P1673" i="20"/>
  <c r="M1673" i="20"/>
  <c r="P1672" i="20"/>
  <c r="Q1672" i="20" s="1" a="1"/>
  <c r="Q1672" i="20" s="1"/>
  <c r="M1672" i="20"/>
  <c r="P1671" i="20"/>
  <c r="Q1671" i="20" s="1" a="1"/>
  <c r="Q1671" i="20" s="1"/>
  <c r="M1671" i="20"/>
  <c r="P1670" i="20"/>
  <c r="Q1670" i="20" s="1" a="1"/>
  <c r="Q1670" i="20" s="1"/>
  <c r="M1670" i="20"/>
  <c r="P1669" i="20"/>
  <c r="Q1669" i="20" s="1" a="1"/>
  <c r="Q1669" i="20" s="1"/>
  <c r="M1669" i="20"/>
  <c r="P1668" i="20"/>
  <c r="Q1668" i="20" s="1" a="1"/>
  <c r="Q1668" i="20" s="1"/>
  <c r="M1668" i="20"/>
  <c r="Q1667" i="20" a="1"/>
  <c r="Q1667" i="20" s="1"/>
  <c r="P1667" i="20"/>
  <c r="M1667" i="20"/>
  <c r="P1666" i="20"/>
  <c r="Q1666" i="20" s="1" a="1"/>
  <c r="Q1666" i="20" s="1"/>
  <c r="M1666" i="20"/>
  <c r="Q1665" i="20" a="1"/>
  <c r="Q1665" i="20" s="1"/>
  <c r="P1665" i="20"/>
  <c r="M1665" i="20"/>
  <c r="P1664" i="20"/>
  <c r="Q1664" i="20" s="1" a="1"/>
  <c r="Q1664" i="20" s="1"/>
  <c r="M1664" i="20"/>
  <c r="Q1663" i="20" a="1"/>
  <c r="Q1663" i="20" s="1"/>
  <c r="P1663" i="20"/>
  <c r="M1663" i="20"/>
  <c r="P1662" i="20"/>
  <c r="Q1662" i="20" s="1" a="1"/>
  <c r="Q1662" i="20" s="1"/>
  <c r="M1662" i="20"/>
  <c r="P1661" i="20"/>
  <c r="Q1661" i="20" s="1" a="1"/>
  <c r="Q1661" i="20" s="1"/>
  <c r="M1661" i="20"/>
  <c r="P1660" i="20"/>
  <c r="Q1660" i="20" s="1" a="1"/>
  <c r="Q1660" i="20" s="1"/>
  <c r="M1660" i="20"/>
  <c r="P1659" i="20"/>
  <c r="Q1659" i="20" s="1" a="1"/>
  <c r="Q1659" i="20" s="1"/>
  <c r="M1659" i="20"/>
  <c r="P1658" i="20"/>
  <c r="Q1658" i="20" s="1" a="1"/>
  <c r="Q1658" i="20" s="1"/>
  <c r="M1658" i="20"/>
  <c r="P1657" i="20"/>
  <c r="Q1657" i="20" s="1" a="1"/>
  <c r="Q1657" i="20" s="1"/>
  <c r="M1657" i="20"/>
  <c r="P1656" i="20"/>
  <c r="Q1656" i="20" s="1" a="1"/>
  <c r="Q1656" i="20" s="1"/>
  <c r="M1656" i="20"/>
  <c r="P1655" i="20"/>
  <c r="Q1655" i="20" s="1" a="1"/>
  <c r="Q1655" i="20" s="1"/>
  <c r="M1655" i="20"/>
  <c r="P1654" i="20"/>
  <c r="Q1654" i="20" s="1" a="1"/>
  <c r="Q1654" i="20" s="1"/>
  <c r="M1654" i="20"/>
  <c r="P1653" i="20"/>
  <c r="Q1653" i="20" s="1" a="1"/>
  <c r="Q1653" i="20" s="1"/>
  <c r="M1653" i="20"/>
  <c r="P1652" i="20"/>
  <c r="Q1652" i="20" s="1" a="1"/>
  <c r="Q1652" i="20" s="1"/>
  <c r="M1652" i="20"/>
  <c r="P1651" i="20"/>
  <c r="Q1651" i="20" s="1" a="1"/>
  <c r="Q1651" i="20" s="1"/>
  <c r="M1651" i="20"/>
  <c r="P1650" i="20"/>
  <c r="Q1650" i="20" s="1" a="1"/>
  <c r="Q1650" i="20" s="1"/>
  <c r="M1650" i="20"/>
  <c r="P1649" i="20"/>
  <c r="Q1649" i="20" s="1" a="1"/>
  <c r="Q1649" i="20" s="1"/>
  <c r="M1649" i="20"/>
  <c r="P1648" i="20"/>
  <c r="Q1648" i="20" s="1" a="1"/>
  <c r="Q1648" i="20" s="1"/>
  <c r="M1648" i="20"/>
  <c r="P1647" i="20"/>
  <c r="Q1647" i="20" s="1" a="1"/>
  <c r="Q1647" i="20" s="1"/>
  <c r="M1647" i="20"/>
  <c r="P1646" i="20"/>
  <c r="Q1646" i="20" s="1" a="1"/>
  <c r="Q1646" i="20" s="1"/>
  <c r="M1646" i="20"/>
  <c r="P1645" i="20"/>
  <c r="Q1645" i="20" s="1" a="1"/>
  <c r="Q1645" i="20" s="1"/>
  <c r="M1645" i="20"/>
  <c r="P1644" i="20"/>
  <c r="Q1644" i="20" s="1" a="1"/>
  <c r="Q1644" i="20" s="1"/>
  <c r="M1644" i="20"/>
  <c r="P1643" i="20"/>
  <c r="Q1643" i="20" s="1" a="1"/>
  <c r="Q1643" i="20" s="1"/>
  <c r="M1643" i="20"/>
  <c r="P1642" i="20"/>
  <c r="Q1642" i="20" s="1" a="1"/>
  <c r="Q1642" i="20" s="1"/>
  <c r="M1642" i="20"/>
  <c r="P1641" i="20"/>
  <c r="Q1641" i="20" s="1" a="1"/>
  <c r="Q1641" i="20" s="1"/>
  <c r="M1641" i="20"/>
  <c r="P1640" i="20"/>
  <c r="Q1640" i="20" s="1" a="1"/>
  <c r="Q1640" i="20" s="1"/>
  <c r="M1640" i="20"/>
  <c r="P1639" i="20"/>
  <c r="Q1639" i="20" s="1" a="1"/>
  <c r="Q1639" i="20" s="1"/>
  <c r="M1639" i="20"/>
  <c r="P1638" i="20"/>
  <c r="Q1638" i="20" s="1" a="1"/>
  <c r="Q1638" i="20" s="1"/>
  <c r="M1638" i="20"/>
  <c r="P1637" i="20"/>
  <c r="Q1637" i="20" s="1" a="1"/>
  <c r="Q1637" i="20" s="1"/>
  <c r="M1637" i="20"/>
  <c r="Q1636" i="20" a="1"/>
  <c r="Q1636" i="20" s="1"/>
  <c r="P1636" i="20"/>
  <c r="M1636" i="20"/>
  <c r="P1635" i="20"/>
  <c r="Q1635" i="20" s="1" a="1"/>
  <c r="Q1635" i="20" s="1"/>
  <c r="M1635" i="20"/>
  <c r="Q1634" i="20" a="1"/>
  <c r="Q1634" i="20" s="1"/>
  <c r="P1634" i="20"/>
  <c r="M1634" i="20"/>
  <c r="P1633" i="20"/>
  <c r="Q1633" i="20" s="1" a="1"/>
  <c r="Q1633" i="20" s="1"/>
  <c r="M1633" i="20"/>
  <c r="P1632" i="20"/>
  <c r="Q1632" i="20" s="1" a="1"/>
  <c r="Q1632" i="20" s="1"/>
  <c r="M1632" i="20"/>
  <c r="P1631" i="20"/>
  <c r="Q1631" i="20" s="1" a="1"/>
  <c r="Q1631" i="20" s="1"/>
  <c r="M1631" i="20"/>
  <c r="P1630" i="20"/>
  <c r="Q1630" i="20" s="1" a="1"/>
  <c r="Q1630" i="20" s="1"/>
  <c r="M1630" i="20"/>
  <c r="P1629" i="20"/>
  <c r="Q1629" i="20" s="1" a="1"/>
  <c r="Q1629" i="20" s="1"/>
  <c r="M1629" i="20"/>
  <c r="P1628" i="20"/>
  <c r="Q1628" i="20" s="1" a="1"/>
  <c r="Q1628" i="20" s="1"/>
  <c r="M1628" i="20"/>
  <c r="P1627" i="20"/>
  <c r="Q1627" i="20" s="1" a="1"/>
  <c r="Q1627" i="20" s="1"/>
  <c r="M1627" i="20"/>
  <c r="P1626" i="20"/>
  <c r="Q1626" i="20" s="1" a="1"/>
  <c r="Q1626" i="20" s="1"/>
  <c r="M1626" i="20"/>
  <c r="P1625" i="20"/>
  <c r="Q1625" i="20" s="1" a="1"/>
  <c r="Q1625" i="20" s="1"/>
  <c r="M1625" i="20"/>
  <c r="P1624" i="20"/>
  <c r="Q1624" i="20" s="1" a="1"/>
  <c r="Q1624" i="20" s="1"/>
  <c r="M1624" i="20"/>
  <c r="P1623" i="20"/>
  <c r="Q1623" i="20" s="1" a="1"/>
  <c r="Q1623" i="20" s="1"/>
  <c r="M1623" i="20"/>
  <c r="P1622" i="20"/>
  <c r="Q1622" i="20" s="1" a="1"/>
  <c r="Q1622" i="20" s="1"/>
  <c r="M1622" i="20"/>
  <c r="P1621" i="20"/>
  <c r="Q1621" i="20" s="1" a="1"/>
  <c r="Q1621" i="20" s="1"/>
  <c r="M1621" i="20"/>
  <c r="P1620" i="20"/>
  <c r="Q1620" i="20" s="1" a="1"/>
  <c r="Q1620" i="20" s="1"/>
  <c r="M1620" i="20"/>
  <c r="P1619" i="20"/>
  <c r="Q1619" i="20" s="1" a="1"/>
  <c r="Q1619" i="20" s="1"/>
  <c r="M1619" i="20"/>
  <c r="P1618" i="20"/>
  <c r="Q1618" i="20" s="1" a="1"/>
  <c r="Q1618" i="20" s="1"/>
  <c r="M1618" i="20"/>
  <c r="P1617" i="20"/>
  <c r="Q1617" i="20" s="1" a="1"/>
  <c r="Q1617" i="20" s="1"/>
  <c r="M1617" i="20"/>
  <c r="P1616" i="20"/>
  <c r="Q1616" i="20" s="1" a="1"/>
  <c r="Q1616" i="20" s="1"/>
  <c r="M1616" i="20"/>
  <c r="P1615" i="20"/>
  <c r="Q1615" i="20" s="1" a="1"/>
  <c r="Q1615" i="20" s="1"/>
  <c r="M1615" i="20"/>
  <c r="P1614" i="20"/>
  <c r="Q1614" i="20" s="1" a="1"/>
  <c r="Q1614" i="20" s="1"/>
  <c r="M1614" i="20"/>
  <c r="P1613" i="20"/>
  <c r="Q1613" i="20" s="1" a="1"/>
  <c r="Q1613" i="20" s="1"/>
  <c r="M1613" i="20"/>
  <c r="P1612" i="20"/>
  <c r="Q1612" i="20" s="1" a="1"/>
  <c r="Q1612" i="20" s="1"/>
  <c r="M1612" i="20"/>
  <c r="P1611" i="20"/>
  <c r="Q1611" i="20" s="1" a="1"/>
  <c r="Q1611" i="20" s="1"/>
  <c r="M1611" i="20"/>
  <c r="P1610" i="20"/>
  <c r="Q1610" i="20" s="1" a="1"/>
  <c r="Q1610" i="20" s="1"/>
  <c r="M1610" i="20"/>
  <c r="Q1609" i="20" a="1"/>
  <c r="Q1609" i="20" s="1"/>
  <c r="P1609" i="20"/>
  <c r="M1609" i="20"/>
  <c r="P1608" i="20"/>
  <c r="Q1608" i="20" s="1" a="1"/>
  <c r="Q1608" i="20" s="1"/>
  <c r="M1608" i="20"/>
  <c r="Q1607" i="20" a="1"/>
  <c r="Q1607" i="20" s="1"/>
  <c r="P1607" i="20"/>
  <c r="M1607" i="20"/>
  <c r="P1606" i="20"/>
  <c r="Q1606" i="20" s="1" a="1"/>
  <c r="Q1606" i="20" s="1"/>
  <c r="M1606" i="20"/>
  <c r="P1605" i="20"/>
  <c r="Q1605" i="20" s="1" a="1"/>
  <c r="Q1605" i="20" s="1"/>
  <c r="M1605" i="20"/>
  <c r="P1604" i="20"/>
  <c r="Q1604" i="20" s="1" a="1"/>
  <c r="Q1604" i="20" s="1"/>
  <c r="M1604" i="20"/>
  <c r="P1603" i="20"/>
  <c r="Q1603" i="20" s="1" a="1"/>
  <c r="Q1603" i="20" s="1"/>
  <c r="M1603" i="20"/>
  <c r="P1602" i="20"/>
  <c r="Q1602" i="20" s="1" a="1"/>
  <c r="Q1602" i="20" s="1"/>
  <c r="M1602" i="20"/>
  <c r="P1601" i="20"/>
  <c r="Q1601" i="20" s="1" a="1"/>
  <c r="Q1601" i="20" s="1"/>
  <c r="M1601" i="20"/>
  <c r="P1600" i="20"/>
  <c r="Q1600" i="20" s="1" a="1"/>
  <c r="Q1600" i="20" s="1"/>
  <c r="M1600" i="20"/>
  <c r="P1599" i="20"/>
  <c r="Q1599" i="20" s="1" a="1"/>
  <c r="Q1599" i="20" s="1"/>
  <c r="M1599" i="20"/>
  <c r="P1598" i="20"/>
  <c r="M1598" i="20"/>
  <c r="Q1597" i="20" a="1"/>
  <c r="Q1597" i="20" s="1"/>
  <c r="P1597" i="20"/>
  <c r="M1597" i="20"/>
  <c r="P1596" i="20"/>
  <c r="Q1596" i="20" s="1" a="1"/>
  <c r="Q1596" i="20" s="1"/>
  <c r="M1596" i="20"/>
  <c r="P1595" i="20"/>
  <c r="M1595" i="20"/>
  <c r="P1594" i="20"/>
  <c r="Q1594" i="20" s="1" a="1"/>
  <c r="Q1594" i="20" s="1"/>
  <c r="M1594" i="20"/>
  <c r="P1593" i="20"/>
  <c r="Q1593" i="20" s="1" a="1"/>
  <c r="Q1593" i="20" s="1"/>
  <c r="M1593" i="20"/>
  <c r="P1592" i="20"/>
  <c r="M1592" i="20"/>
  <c r="P1591" i="20"/>
  <c r="Q1591" i="20" s="1" a="1"/>
  <c r="Q1591" i="20" s="1"/>
  <c r="M1591" i="20"/>
  <c r="P1590" i="20"/>
  <c r="Q1590" i="20" s="1" a="1"/>
  <c r="Q1590" i="20" s="1"/>
  <c r="M1590" i="20"/>
  <c r="P1589" i="20"/>
  <c r="M1589" i="20"/>
  <c r="P1588" i="20"/>
  <c r="Q1588" i="20" s="1" a="1"/>
  <c r="Q1588" i="20" s="1"/>
  <c r="M1588" i="20"/>
  <c r="P1587" i="20"/>
  <c r="Q1587" i="20" s="1" a="1"/>
  <c r="Q1587" i="20" s="1"/>
  <c r="M1587" i="20"/>
  <c r="P1586" i="20"/>
  <c r="M1586" i="20"/>
  <c r="P1585" i="20"/>
  <c r="Q1585" i="20" s="1" a="1"/>
  <c r="Q1585" i="20" s="1"/>
  <c r="M1585" i="20"/>
  <c r="P1584" i="20"/>
  <c r="Q1584" i="20" s="1" a="1"/>
  <c r="Q1584" i="20" s="1"/>
  <c r="M1584" i="20"/>
  <c r="P1583" i="20"/>
  <c r="M1583" i="20"/>
  <c r="P1582" i="20"/>
  <c r="Q1582" i="20" s="1" a="1"/>
  <c r="Q1582" i="20" s="1"/>
  <c r="M1582" i="20"/>
  <c r="P1581" i="20"/>
  <c r="Q1581" i="20" s="1" a="1"/>
  <c r="Q1581" i="20" s="1"/>
  <c r="M1581" i="20"/>
  <c r="Q1580" i="20" a="1"/>
  <c r="Q1580" i="20" s="1"/>
  <c r="P1580" i="20"/>
  <c r="M1580" i="20"/>
  <c r="P1579" i="20"/>
  <c r="Q1579" i="20" s="1" a="1"/>
  <c r="Q1579" i="20" s="1"/>
  <c r="M1579" i="20"/>
  <c r="P1578" i="20"/>
  <c r="Q1578" i="20" s="1" a="1"/>
  <c r="Q1578" i="20" s="1"/>
  <c r="M1578" i="20"/>
  <c r="Q1577" i="20" a="1"/>
  <c r="Q1577" i="20" s="1"/>
  <c r="P1577" i="20"/>
  <c r="M1577" i="20"/>
  <c r="P1576" i="20"/>
  <c r="Q1576" i="20" s="1" a="1"/>
  <c r="Q1576" i="20" s="1"/>
  <c r="M1576" i="20"/>
  <c r="P1575" i="20"/>
  <c r="Q1575" i="20" s="1" a="1"/>
  <c r="Q1575" i="20" s="1"/>
  <c r="M1575" i="20"/>
  <c r="P1574" i="20"/>
  <c r="Q1574" i="20" s="1" a="1"/>
  <c r="Q1574" i="20" s="1"/>
  <c r="M1574" i="20"/>
  <c r="P1573" i="20"/>
  <c r="Q1573" i="20" s="1" a="1"/>
  <c r="Q1573" i="20" s="1"/>
  <c r="M1573" i="20"/>
  <c r="P1572" i="20"/>
  <c r="Q1572" i="20" s="1" a="1"/>
  <c r="Q1572" i="20" s="1"/>
  <c r="M1572" i="20"/>
  <c r="P1571" i="20"/>
  <c r="Q1571" i="20" s="1" a="1"/>
  <c r="Q1571" i="20" s="1"/>
  <c r="M1571" i="20"/>
  <c r="P1570" i="20"/>
  <c r="Q1570" i="20" s="1" a="1"/>
  <c r="Q1570" i="20" s="1"/>
  <c r="M1570" i="20"/>
  <c r="P1569" i="20"/>
  <c r="Q1569" i="20" s="1" a="1"/>
  <c r="Q1569" i="20" s="1"/>
  <c r="M1569" i="20"/>
  <c r="P1568" i="20"/>
  <c r="Q1568" i="20" s="1" a="1"/>
  <c r="Q1568" i="20" s="1"/>
  <c r="M1568" i="20"/>
  <c r="P1567" i="20"/>
  <c r="Q1567" i="20" s="1" a="1"/>
  <c r="Q1567" i="20" s="1"/>
  <c r="M1567" i="20"/>
  <c r="P1566" i="20"/>
  <c r="Q1566" i="20" s="1" a="1"/>
  <c r="Q1566" i="20" s="1"/>
  <c r="M1566" i="20"/>
  <c r="P1565" i="20"/>
  <c r="Q1565" i="20" s="1" a="1"/>
  <c r="Q1565" i="20" s="1"/>
  <c r="M1565" i="20"/>
  <c r="P1564" i="20"/>
  <c r="Q1564" i="20" s="1" a="1"/>
  <c r="Q1564" i="20" s="1"/>
  <c r="M1564" i="20"/>
  <c r="P1563" i="20"/>
  <c r="Q1563" i="20" s="1" a="1"/>
  <c r="Q1563" i="20" s="1"/>
  <c r="M1563" i="20"/>
  <c r="P1562" i="20"/>
  <c r="Q1562" i="20" s="1" a="1"/>
  <c r="Q1562" i="20" s="1"/>
  <c r="M1562" i="20"/>
  <c r="P1561" i="20"/>
  <c r="Q1561" i="20" s="1" a="1"/>
  <c r="Q1561" i="20" s="1"/>
  <c r="M1561" i="20"/>
  <c r="P1560" i="20"/>
  <c r="Q1560" i="20" s="1" a="1"/>
  <c r="Q1560" i="20" s="1"/>
  <c r="M1560" i="20"/>
  <c r="P1559" i="20"/>
  <c r="Q1559" i="20" s="1" a="1"/>
  <c r="Q1559" i="20" s="1"/>
  <c r="M1559" i="20"/>
  <c r="P1558" i="20"/>
  <c r="Q1558" i="20" s="1" a="1"/>
  <c r="Q1558" i="20" s="1"/>
  <c r="M1558" i="20"/>
  <c r="P1557" i="20"/>
  <c r="Q1557" i="20" s="1" a="1"/>
  <c r="Q1557" i="20" s="1"/>
  <c r="M1557" i="20"/>
  <c r="P1556" i="20"/>
  <c r="Q1556" i="20" s="1" a="1"/>
  <c r="Q1556" i="20" s="1"/>
  <c r="M1556" i="20"/>
  <c r="P1555" i="20"/>
  <c r="Q1555" i="20" s="1" a="1"/>
  <c r="Q1555" i="20" s="1"/>
  <c r="M1555" i="20"/>
  <c r="P1554" i="20"/>
  <c r="Q1554" i="20" s="1" a="1"/>
  <c r="Q1554" i="20" s="1"/>
  <c r="M1554" i="20"/>
  <c r="P1553" i="20"/>
  <c r="Q1553" i="20" s="1" a="1"/>
  <c r="Q1553" i="20" s="1"/>
  <c r="M1553" i="20"/>
  <c r="P1552" i="20"/>
  <c r="Q1552" i="20" s="1" a="1"/>
  <c r="Q1552" i="20" s="1"/>
  <c r="M1552" i="20"/>
  <c r="P1551" i="20"/>
  <c r="Q1551" i="20" s="1" a="1"/>
  <c r="Q1551" i="20" s="1"/>
  <c r="M1551" i="20"/>
  <c r="P1550" i="20"/>
  <c r="Q1550" i="20" s="1" a="1"/>
  <c r="Q1550" i="20" s="1"/>
  <c r="M1550" i="20"/>
  <c r="Q1549" i="20" a="1"/>
  <c r="Q1549" i="20" s="1"/>
  <c r="P1549" i="20"/>
  <c r="M1549" i="20"/>
  <c r="P1548" i="20"/>
  <c r="Q1548" i="20" s="1" a="1"/>
  <c r="Q1548" i="20" s="1"/>
  <c r="M1548" i="20"/>
  <c r="Q1547" i="20" a="1"/>
  <c r="Q1547" i="20" s="1"/>
  <c r="P1547" i="20"/>
  <c r="M1547" i="20"/>
  <c r="P1546" i="20"/>
  <c r="Q1546" i="20" s="1" a="1"/>
  <c r="Q1546" i="20" s="1"/>
  <c r="M1546" i="20"/>
  <c r="P1545" i="20"/>
  <c r="Q1545" i="20" s="1" a="1"/>
  <c r="Q1545" i="20" s="1"/>
  <c r="M1545" i="20"/>
  <c r="Q1544" i="20" a="1"/>
  <c r="Q1544" i="20" s="1"/>
  <c r="P1544" i="20"/>
  <c r="M1544" i="20"/>
  <c r="P1543" i="20"/>
  <c r="Q1543" i="20" s="1" a="1"/>
  <c r="Q1543" i="20" s="1"/>
  <c r="M1543" i="20"/>
  <c r="P1542" i="20"/>
  <c r="Q1542" i="20" s="1" a="1"/>
  <c r="Q1542" i="20" s="1"/>
  <c r="M1542" i="20"/>
  <c r="P1541" i="20"/>
  <c r="Q1541" i="20" s="1" a="1"/>
  <c r="Q1541" i="20" s="1"/>
  <c r="M1541" i="20"/>
  <c r="Q1540" i="20" a="1"/>
  <c r="Q1540" i="20" s="1"/>
  <c r="P1540" i="20"/>
  <c r="M1540" i="20"/>
  <c r="P1539" i="20"/>
  <c r="Q1539" i="20" s="1" a="1"/>
  <c r="Q1539" i="20" s="1"/>
  <c r="M1539" i="20"/>
  <c r="Q1538" i="20" a="1"/>
  <c r="Q1538" i="20" s="1"/>
  <c r="P1538" i="20"/>
  <c r="M1538" i="20"/>
  <c r="P1537" i="20"/>
  <c r="Q1537" i="20" s="1" a="1"/>
  <c r="Q1537" i="20" s="1"/>
  <c r="M1537" i="20"/>
  <c r="P1536" i="20"/>
  <c r="M1536" i="20"/>
  <c r="P1535" i="20"/>
  <c r="M1535" i="20"/>
  <c r="P1534" i="20"/>
  <c r="M1534" i="20"/>
  <c r="P1533" i="20"/>
  <c r="M1533" i="20"/>
  <c r="P1532" i="20"/>
  <c r="Q1532" i="20" s="1" a="1"/>
  <c r="Q1532" i="20" s="1"/>
  <c r="M1532" i="20"/>
  <c r="P1531" i="20"/>
  <c r="Q1531" i="20" s="1" a="1"/>
  <c r="Q1531" i="20" s="1"/>
  <c r="M1531" i="20"/>
  <c r="P1530" i="20"/>
  <c r="Q1530" i="20" s="1" a="1"/>
  <c r="Q1530" i="20" s="1"/>
  <c r="M1530" i="20"/>
  <c r="P1529" i="20"/>
  <c r="Q1529" i="20" s="1" a="1"/>
  <c r="Q1529" i="20" s="1"/>
  <c r="M1529" i="20"/>
  <c r="P1528" i="20"/>
  <c r="Q1528" i="20" s="1" a="1"/>
  <c r="Q1528" i="20" s="1"/>
  <c r="M1528" i="20"/>
  <c r="P1527" i="20"/>
  <c r="Q1527" i="20" s="1" a="1"/>
  <c r="Q1527" i="20" s="1"/>
  <c r="M1527" i="20"/>
  <c r="P1526" i="20"/>
  <c r="Q1526" i="20" s="1" a="1"/>
  <c r="Q1526" i="20" s="1"/>
  <c r="M1526" i="20"/>
  <c r="P1525" i="20"/>
  <c r="Q1525" i="20" s="1" a="1"/>
  <c r="Q1525" i="20" s="1"/>
  <c r="M1525" i="20"/>
  <c r="P1524" i="20"/>
  <c r="Q1524" i="20" s="1" a="1"/>
  <c r="Q1524" i="20" s="1"/>
  <c r="M1524" i="20"/>
  <c r="P1523" i="20"/>
  <c r="Q1523" i="20" s="1" a="1"/>
  <c r="Q1523" i="20" s="1"/>
  <c r="M1523" i="20"/>
  <c r="P1522" i="20"/>
  <c r="Q1522" i="20" s="1" a="1"/>
  <c r="Q1522" i="20" s="1"/>
  <c r="M1522" i="20"/>
  <c r="P1521" i="20"/>
  <c r="M1521" i="20"/>
  <c r="P1520" i="20"/>
  <c r="Q1520" i="20" s="1" a="1"/>
  <c r="Q1520" i="20" s="1"/>
  <c r="M1520" i="20"/>
  <c r="P1519" i="20"/>
  <c r="Q1519" i="20" s="1" a="1"/>
  <c r="Q1519" i="20" s="1"/>
  <c r="M1519" i="20"/>
  <c r="P1518" i="20"/>
  <c r="Q1518" i="20" s="1" a="1"/>
  <c r="Q1518" i="20" s="1"/>
  <c r="M1518" i="20"/>
  <c r="P1517" i="20"/>
  <c r="Q1517" i="20" s="1" a="1"/>
  <c r="Q1517" i="20" s="1"/>
  <c r="M1517" i="20"/>
  <c r="P1516" i="20"/>
  <c r="Q1516" i="20" s="1" a="1"/>
  <c r="Q1516" i="20" s="1"/>
  <c r="M1516" i="20"/>
  <c r="P1515" i="20"/>
  <c r="Q1515" i="20" s="1" a="1"/>
  <c r="Q1515" i="20" s="1"/>
  <c r="M1515" i="20"/>
  <c r="P1514" i="20"/>
  <c r="Q1514" i="20" s="1" a="1"/>
  <c r="Q1514" i="20" s="1"/>
  <c r="M1514" i="20"/>
  <c r="P1513" i="20"/>
  <c r="Q1513" i="20" s="1" a="1"/>
  <c r="Q1513" i="20" s="1"/>
  <c r="M1513" i="20"/>
  <c r="P1512" i="20"/>
  <c r="Q1512" i="20" s="1" a="1"/>
  <c r="Q1512" i="20" s="1"/>
  <c r="M1512" i="20"/>
  <c r="P1511" i="20"/>
  <c r="Q1511" i="20" s="1" a="1"/>
  <c r="Q1511" i="20" s="1"/>
  <c r="M1511" i="20"/>
  <c r="P1510" i="20"/>
  <c r="Q1510" i="20" s="1" a="1"/>
  <c r="Q1510" i="20" s="1"/>
  <c r="M1510" i="20"/>
  <c r="P1509" i="20"/>
  <c r="Q1509" i="20" s="1" a="1"/>
  <c r="Q1509" i="20" s="1"/>
  <c r="M1509" i="20"/>
  <c r="P1508" i="20"/>
  <c r="M1508" i="20"/>
  <c r="P1507" i="20"/>
  <c r="M1507" i="20"/>
  <c r="P1506" i="20"/>
  <c r="M1506" i="20"/>
  <c r="P1505" i="20"/>
  <c r="M1505" i="20"/>
  <c r="Q1504" i="20" a="1"/>
  <c r="Q1504" i="20" s="1"/>
  <c r="P1504" i="20"/>
  <c r="M1504" i="20"/>
  <c r="P1503" i="20"/>
  <c r="Q1503" i="20" s="1" a="1"/>
  <c r="Q1503" i="20" s="1"/>
  <c r="M1503" i="20"/>
  <c r="Q1502" i="20" a="1"/>
  <c r="Q1502" i="20" s="1"/>
  <c r="P1502" i="20"/>
  <c r="M1502" i="20"/>
  <c r="P1501" i="20"/>
  <c r="Q1501" i="20" s="1" a="1"/>
  <c r="Q1501" i="20" s="1"/>
  <c r="M1501" i="20"/>
  <c r="P1500" i="20"/>
  <c r="Q1500" i="20" s="1" a="1"/>
  <c r="Q1500" i="20" s="1"/>
  <c r="M1500" i="20"/>
  <c r="P1499" i="20"/>
  <c r="Q1499" i="20" s="1" a="1"/>
  <c r="Q1499" i="20" s="1"/>
  <c r="M1499" i="20"/>
  <c r="P1498" i="20"/>
  <c r="Q1498" i="20" s="1" a="1"/>
  <c r="Q1498" i="20" s="1"/>
  <c r="M1498" i="20"/>
  <c r="P1497" i="20"/>
  <c r="Q1497" i="20" s="1" a="1"/>
  <c r="Q1497" i="20" s="1"/>
  <c r="M1497" i="20"/>
  <c r="P1496" i="20"/>
  <c r="Q1496" i="20" s="1" a="1"/>
  <c r="Q1496" i="20" s="1"/>
  <c r="M1496" i="20"/>
  <c r="P1495" i="20"/>
  <c r="Q1495" i="20" s="1" a="1"/>
  <c r="Q1495" i="20" s="1"/>
  <c r="M1495" i="20"/>
  <c r="P1494" i="20"/>
  <c r="Q1494" i="20" s="1" a="1"/>
  <c r="Q1494" i="20" s="1"/>
  <c r="M1494" i="20"/>
  <c r="P1493" i="20"/>
  <c r="Q1493" i="20" s="1" a="1"/>
  <c r="Q1493" i="20" s="1"/>
  <c r="M1493" i="20"/>
  <c r="P1492" i="20"/>
  <c r="Q1492" i="20" s="1" a="1"/>
  <c r="Q1492" i="20" s="1"/>
  <c r="M1492" i="20"/>
  <c r="P1491" i="20"/>
  <c r="Q1491" i="20" s="1" a="1"/>
  <c r="Q1491" i="20" s="1"/>
  <c r="M1491" i="20"/>
  <c r="P1490" i="20"/>
  <c r="Q1490" i="20" s="1" a="1"/>
  <c r="Q1490" i="20" s="1"/>
  <c r="M1490" i="20"/>
  <c r="P1489" i="20"/>
  <c r="Q1489" i="20" s="1" a="1"/>
  <c r="Q1489" i="20" s="1"/>
  <c r="M1489" i="20"/>
  <c r="P1488" i="20"/>
  <c r="Q1488" i="20" s="1" a="1"/>
  <c r="Q1488" i="20" s="1"/>
  <c r="M1488" i="20"/>
  <c r="P1487" i="20"/>
  <c r="Q1487" i="20" s="1" a="1"/>
  <c r="Q1487" i="20" s="1"/>
  <c r="M1487" i="20"/>
  <c r="P1486" i="20"/>
  <c r="Q1486" i="20" s="1" a="1"/>
  <c r="Q1486" i="20" s="1"/>
  <c r="M1486" i="20"/>
  <c r="P1485" i="20"/>
  <c r="Q1485" i="20" s="1" a="1"/>
  <c r="Q1485" i="20" s="1"/>
  <c r="M1485" i="20"/>
  <c r="Q1484" i="20" a="1"/>
  <c r="Q1484" i="20" s="1"/>
  <c r="P1484" i="20"/>
  <c r="M1484" i="20"/>
  <c r="P846" i="27"/>
  <c r="M846" i="27"/>
  <c r="P838" i="27"/>
  <c r="M838" i="27"/>
  <c r="P849" i="27"/>
  <c r="M849" i="27"/>
  <c r="P847" i="27"/>
  <c r="M847" i="27"/>
  <c r="P932" i="27"/>
  <c r="M932" i="27"/>
  <c r="P931" i="27"/>
  <c r="M931" i="27"/>
  <c r="P930" i="27"/>
  <c r="M930" i="27"/>
  <c r="P929" i="27"/>
  <c r="Q929" i="27" s="1" a="1"/>
  <c r="Q929" i="27" s="1"/>
  <c r="M929" i="27"/>
  <c r="P928" i="27"/>
  <c r="M928" i="27"/>
  <c r="P927" i="27"/>
  <c r="M927" i="27"/>
  <c r="P926" i="27"/>
  <c r="M926" i="27"/>
  <c r="P925" i="27"/>
  <c r="M925" i="27"/>
  <c r="P924" i="27"/>
  <c r="M924" i="27"/>
  <c r="P923" i="27"/>
  <c r="M923" i="27"/>
  <c r="P922" i="27"/>
  <c r="M922" i="27"/>
  <c r="P921" i="27"/>
  <c r="M921" i="27"/>
  <c r="P920" i="27"/>
  <c r="M920" i="27"/>
  <c r="P919" i="27"/>
  <c r="M919" i="27"/>
  <c r="P918" i="27"/>
  <c r="M918" i="27"/>
  <c r="P917" i="27"/>
  <c r="M917" i="27"/>
  <c r="P916" i="27"/>
  <c r="M916" i="27"/>
  <c r="P915" i="27"/>
  <c r="M915" i="27"/>
  <c r="P914" i="27"/>
  <c r="M914" i="27"/>
  <c r="P913" i="27"/>
  <c r="M913" i="27"/>
  <c r="P912" i="27"/>
  <c r="M912" i="27"/>
  <c r="P911" i="27"/>
  <c r="M911" i="27"/>
  <c r="P910" i="27"/>
  <c r="M910" i="27"/>
  <c r="P909" i="27"/>
  <c r="M909" i="27"/>
  <c r="P908" i="27"/>
  <c r="M908" i="27"/>
  <c r="P907" i="27"/>
  <c r="M907" i="27"/>
  <c r="P906" i="27"/>
  <c r="M906" i="27"/>
  <c r="P905" i="27"/>
  <c r="M905" i="27"/>
  <c r="P904" i="27"/>
  <c r="M904" i="27"/>
  <c r="P903" i="27"/>
  <c r="M903" i="27"/>
  <c r="P902" i="27"/>
  <c r="M902" i="27"/>
  <c r="P901" i="27"/>
  <c r="M901" i="27"/>
  <c r="P900" i="27"/>
  <c r="M900" i="27"/>
  <c r="P899" i="27"/>
  <c r="M899" i="27"/>
  <c r="P898" i="27"/>
  <c r="M898" i="27"/>
  <c r="P897" i="27"/>
  <c r="Q897" i="27" s="1" a="1"/>
  <c r="Q897" i="27" s="1"/>
  <c r="M897" i="27"/>
  <c r="P896" i="27"/>
  <c r="M896" i="27"/>
  <c r="P895" i="27"/>
  <c r="M895" i="27"/>
  <c r="P894" i="27"/>
  <c r="M894" i="27"/>
  <c r="P893" i="27"/>
  <c r="M893" i="27"/>
  <c r="P892" i="27"/>
  <c r="M892" i="27"/>
  <c r="P891" i="27"/>
  <c r="M891" i="27"/>
  <c r="P890" i="27"/>
  <c r="M890" i="27"/>
  <c r="P889" i="27"/>
  <c r="M889" i="27"/>
  <c r="P888" i="27"/>
  <c r="M888" i="27"/>
  <c r="P887" i="27"/>
  <c r="Q887" i="27" s="1" a="1"/>
  <c r="Q887" i="27" s="1"/>
  <c r="M887" i="27"/>
  <c r="P886" i="27"/>
  <c r="M886" i="27"/>
  <c r="P885" i="27"/>
  <c r="M885" i="27"/>
  <c r="P884" i="27"/>
  <c r="M884" i="27"/>
  <c r="P883" i="27"/>
  <c r="M883" i="27"/>
  <c r="P882" i="27"/>
  <c r="M882" i="27"/>
  <c r="P881" i="27"/>
  <c r="M881" i="27"/>
  <c r="P880" i="27"/>
  <c r="M880" i="27"/>
  <c r="P879" i="27"/>
  <c r="M879" i="27"/>
  <c r="P878" i="27"/>
  <c r="Q878" i="27" s="1" a="1"/>
  <c r="Q878" i="27" s="1"/>
  <c r="M878" i="27"/>
  <c r="P877" i="27"/>
  <c r="Q877" i="27" s="1" a="1"/>
  <c r="Q877" i="27" s="1"/>
  <c r="M877" i="27"/>
  <c r="P876" i="27"/>
  <c r="M876" i="27"/>
  <c r="P875" i="27"/>
  <c r="Q875" i="27" s="1" a="1"/>
  <c r="Q875" i="27" s="1"/>
  <c r="M875" i="27"/>
  <c r="P874" i="27"/>
  <c r="Q874" i="27" s="1" a="1"/>
  <c r="Q874" i="27" s="1"/>
  <c r="M874" i="27"/>
  <c r="P873" i="27"/>
  <c r="Q873" i="27" s="1" a="1"/>
  <c r="Q873" i="27" s="1"/>
  <c r="M873" i="27"/>
  <c r="P872" i="27"/>
  <c r="M872" i="27"/>
  <c r="P871" i="27"/>
  <c r="M871" i="27"/>
  <c r="P870" i="27"/>
  <c r="Q870" i="27" s="1" a="1"/>
  <c r="Q870" i="27" s="1"/>
  <c r="M870" i="27"/>
  <c r="P869" i="27"/>
  <c r="M869" i="27"/>
  <c r="P868" i="27"/>
  <c r="M868" i="27"/>
  <c r="P867" i="27"/>
  <c r="M867" i="27"/>
  <c r="P866" i="27"/>
  <c r="M866" i="27"/>
  <c r="P865" i="27"/>
  <c r="Q865" i="27" s="1" a="1"/>
  <c r="Q865" i="27" s="1"/>
  <c r="M865" i="27"/>
  <c r="P864" i="27"/>
  <c r="M864" i="27"/>
  <c r="P863" i="27"/>
  <c r="M863" i="27"/>
  <c r="P862" i="27"/>
  <c r="M862" i="27"/>
  <c r="P861" i="27"/>
  <c r="M861" i="27"/>
  <c r="P860" i="27"/>
  <c r="M860" i="27"/>
  <c r="P859" i="27"/>
  <c r="M859" i="27"/>
  <c r="P858" i="27"/>
  <c r="Q858" i="27" s="1" a="1"/>
  <c r="Q858" i="27" s="1"/>
  <c r="M858" i="27"/>
  <c r="P857" i="27"/>
  <c r="M857" i="27"/>
  <c r="P856" i="27"/>
  <c r="Q856" i="27" s="1" a="1"/>
  <c r="Q856" i="27" s="1"/>
  <c r="M856" i="27"/>
  <c r="P855" i="27"/>
  <c r="M855" i="27"/>
  <c r="P854" i="27"/>
  <c r="Q854" i="27" s="1" a="1"/>
  <c r="Q854" i="27" s="1"/>
  <c r="M854" i="27"/>
  <c r="P853" i="27"/>
  <c r="Q853" i="27" s="1" a="1"/>
  <c r="Q853" i="27" s="1"/>
  <c r="M853" i="27"/>
  <c r="P852" i="27"/>
  <c r="Q852" i="27" s="1" a="1"/>
  <c r="Q852" i="27" s="1"/>
  <c r="M852" i="27"/>
  <c r="P851" i="27"/>
  <c r="Q851" i="27" s="1" a="1"/>
  <c r="Q851" i="27" s="1"/>
  <c r="M851" i="27"/>
  <c r="P850" i="27"/>
  <c r="M850" i="27"/>
  <c r="P848" i="27"/>
  <c r="Q848" i="27" s="1" a="1"/>
  <c r="Q848" i="27" s="1"/>
  <c r="M848" i="27"/>
  <c r="P845" i="27"/>
  <c r="M845" i="27"/>
  <c r="P844" i="27"/>
  <c r="Q844" i="27" s="1" a="1"/>
  <c r="M844" i="27"/>
  <c r="P843" i="27"/>
  <c r="Q843" i="27" s="1" a="1"/>
  <c r="Q843" i="27" s="1"/>
  <c r="M843" i="27"/>
  <c r="P842" i="27"/>
  <c r="M842" i="27"/>
  <c r="P841" i="27"/>
  <c r="M841" i="27"/>
  <c r="P840" i="27"/>
  <c r="M840" i="27"/>
  <c r="P839" i="27"/>
  <c r="Q839" i="27" s="1" a="1"/>
  <c r="M839" i="27"/>
  <c r="P837" i="27"/>
  <c r="M837" i="27"/>
  <c r="P836" i="27"/>
  <c r="Q836" i="27" s="1" a="1"/>
  <c r="Q836" i="27" s="1"/>
  <c r="M836" i="27"/>
  <c r="P835" i="27"/>
  <c r="Q835" i="27" s="1" a="1"/>
  <c r="Q835" i="27" s="1"/>
  <c r="M835" i="27"/>
  <c r="P834" i="27"/>
  <c r="Q834" i="27" s="1" a="1"/>
  <c r="Q834" i="27" s="1"/>
  <c r="M834" i="27"/>
  <c r="P833" i="27"/>
  <c r="M833" i="27"/>
  <c r="P832" i="27"/>
  <c r="M832" i="27"/>
  <c r="P831" i="27"/>
  <c r="M831" i="27"/>
  <c r="P830" i="27"/>
  <c r="M830" i="27"/>
  <c r="P829" i="27"/>
  <c r="M829" i="27"/>
  <c r="P828" i="27"/>
  <c r="Q828" i="27" s="1" a="1"/>
  <c r="Q828" i="27" s="1"/>
  <c r="M828" i="27"/>
  <c r="P827" i="27"/>
  <c r="Q827" i="27" s="1" a="1"/>
  <c r="Q827" i="27" s="1"/>
  <c r="M827" i="27"/>
  <c r="P826" i="27"/>
  <c r="Q826" i="27" s="1" a="1"/>
  <c r="Q826" i="27" s="1"/>
  <c r="M826" i="27"/>
  <c r="P825" i="27"/>
  <c r="Q825" i="27" s="1" a="1"/>
  <c r="Q825" i="27" s="1"/>
  <c r="M825" i="27"/>
  <c r="P824" i="27"/>
  <c r="Q824" i="27" s="1" a="1"/>
  <c r="Q824" i="27" s="1"/>
  <c r="M824" i="27"/>
  <c r="P823" i="27"/>
  <c r="Q823" i="27" s="1" a="1"/>
  <c r="Q823" i="27" s="1"/>
  <c r="M823" i="27"/>
  <c r="P822" i="27"/>
  <c r="Q822" i="27" s="1" a="1"/>
  <c r="Q822" i="27" s="1"/>
  <c r="M822" i="27"/>
  <c r="P821" i="27"/>
  <c r="Q821" i="27" s="1" a="1"/>
  <c r="Q821" i="27" s="1"/>
  <c r="M821" i="27"/>
  <c r="P820" i="27"/>
  <c r="M820" i="27"/>
  <c r="P819" i="27"/>
  <c r="M819" i="27"/>
  <c r="P818" i="27"/>
  <c r="M818" i="27"/>
  <c r="P817" i="27"/>
  <c r="Q817" i="27" s="1" a="1"/>
  <c r="Q817" i="27" s="1"/>
  <c r="M817" i="27"/>
  <c r="P816" i="27"/>
  <c r="Q816" i="27" s="1" a="1"/>
  <c r="Q816" i="27" s="1"/>
  <c r="M816" i="27"/>
  <c r="P815" i="27"/>
  <c r="M815" i="27"/>
  <c r="P814" i="27"/>
  <c r="Q814" i="27" s="1" a="1"/>
  <c r="Q814" i="27" s="1"/>
  <c r="M814" i="27"/>
  <c r="P813" i="27"/>
  <c r="Q813" i="27" s="1" a="1"/>
  <c r="Q813" i="27" s="1"/>
  <c r="M813" i="27"/>
  <c r="P812" i="27"/>
  <c r="Q812" i="27" s="1" a="1"/>
  <c r="Q812" i="27" s="1"/>
  <c r="M812" i="27"/>
  <c r="P811" i="27"/>
  <c r="Q811" i="27" s="1" a="1"/>
  <c r="Q811" i="27" s="1"/>
  <c r="M811" i="27"/>
  <c r="P810" i="27"/>
  <c r="M810" i="27"/>
  <c r="P809" i="27"/>
  <c r="M809" i="27"/>
  <c r="P808" i="27"/>
  <c r="M808" i="27"/>
  <c r="P807" i="27"/>
  <c r="M807" i="27"/>
  <c r="Q806" i="27" a="1"/>
  <c r="Q806" i="27" s="1"/>
  <c r="M806" i="27"/>
  <c r="Q805" i="27" a="1"/>
  <c r="Q805" i="27" s="1"/>
  <c r="M805" i="27"/>
  <c r="Q804" i="27" a="1"/>
  <c r="Q804" i="27" s="1"/>
  <c r="M804" i="27"/>
  <c r="Q803" i="27" a="1"/>
  <c r="Q803" i="27" s="1"/>
  <c r="M803" i="27"/>
  <c r="P802" i="27"/>
  <c r="Q802" i="27" s="1" a="1"/>
  <c r="Q802" i="27" s="1"/>
  <c r="M802" i="27"/>
  <c r="P801" i="27"/>
  <c r="Q801" i="27" s="1" a="1"/>
  <c r="Q801" i="27" s="1"/>
  <c r="M801" i="27"/>
  <c r="P800" i="27"/>
  <c r="Q800" i="27" s="1" a="1"/>
  <c r="Q800" i="27" s="1"/>
  <c r="M800" i="27"/>
  <c r="P799" i="27"/>
  <c r="M799" i="27"/>
  <c r="P798" i="27"/>
  <c r="M798" i="27"/>
  <c r="P797" i="27"/>
  <c r="M797" i="27"/>
  <c r="P796" i="27"/>
  <c r="M796" i="27"/>
  <c r="P795" i="27"/>
  <c r="Q795" i="27" s="1" a="1"/>
  <c r="Q795" i="27" s="1"/>
  <c r="M795" i="27"/>
  <c r="P794" i="27"/>
  <c r="Q794" i="27" s="1" a="1"/>
  <c r="Q794" i="27" s="1"/>
  <c r="M794" i="27"/>
  <c r="P793" i="27"/>
  <c r="Q793" i="27" s="1" a="1"/>
  <c r="Q793" i="27" s="1"/>
  <c r="M793" i="27"/>
  <c r="P792" i="27"/>
  <c r="Q792" i="27" s="1" a="1"/>
  <c r="Q792" i="27" s="1"/>
  <c r="M792" i="27"/>
  <c r="P791" i="27"/>
  <c r="Q791" i="27" s="1" a="1"/>
  <c r="Q791" i="27" s="1"/>
  <c r="M791" i="27"/>
  <c r="P790" i="27"/>
  <c r="Q790" i="27" s="1" a="1"/>
  <c r="Q790" i="27" s="1"/>
  <c r="M790" i="27"/>
  <c r="P789" i="27"/>
  <c r="Q789" i="27" s="1" a="1"/>
  <c r="Q789" i="27" s="1"/>
  <c r="M789" i="27"/>
  <c r="P788" i="27"/>
  <c r="Q788" i="27" s="1" a="1"/>
  <c r="Q788" i="27" s="1"/>
  <c r="M788" i="27"/>
  <c r="P787" i="27"/>
  <c r="M787" i="27"/>
  <c r="P786" i="27"/>
  <c r="M786" i="27"/>
  <c r="P785" i="27"/>
  <c r="M785" i="27"/>
  <c r="P784" i="27"/>
  <c r="M784" i="27"/>
  <c r="Q783" i="27" a="1"/>
  <c r="Q783" i="27" s="1"/>
  <c r="M783" i="27"/>
  <c r="Q782" i="27" a="1"/>
  <c r="Q782" i="27" s="1"/>
  <c r="M782" i="27"/>
  <c r="P781" i="27"/>
  <c r="Q781" i="27" s="1" a="1"/>
  <c r="Q781" i="27" s="1"/>
  <c r="M781" i="27"/>
  <c r="P780" i="27"/>
  <c r="Q780" i="27" s="1" a="1"/>
  <c r="Q780" i="27" s="1"/>
  <c r="M780" i="27"/>
  <c r="P779" i="27"/>
  <c r="Q779" i="27" s="1" a="1"/>
  <c r="Q779" i="27" s="1"/>
  <c r="M779" i="27"/>
  <c r="P778" i="27"/>
  <c r="Q778" i="27" s="1" a="1"/>
  <c r="Q778" i="27" s="1"/>
  <c r="M778" i="27"/>
  <c r="P777" i="27"/>
  <c r="M777" i="27"/>
  <c r="P776" i="27"/>
  <c r="M776" i="27"/>
  <c r="P775" i="27"/>
  <c r="M775" i="27"/>
  <c r="P774" i="27"/>
  <c r="M774" i="27"/>
  <c r="P773" i="27"/>
  <c r="Q773" i="27" s="1" a="1"/>
  <c r="Q773" i="27" s="1"/>
  <c r="M773" i="27"/>
  <c r="P772" i="27"/>
  <c r="Q772" i="27" s="1" a="1"/>
  <c r="Q772" i="27" s="1"/>
  <c r="M772" i="27"/>
  <c r="P771" i="27"/>
  <c r="Q771" i="27" s="1" a="1"/>
  <c r="Q771" i="27" s="1"/>
  <c r="M771" i="27"/>
  <c r="P770" i="27"/>
  <c r="Q770" i="27" s="1" a="1"/>
  <c r="Q770" i="27" s="1"/>
  <c r="M770" i="27"/>
  <c r="P769" i="27"/>
  <c r="Q769" i="27" s="1" a="1"/>
  <c r="Q769" i="27" s="1"/>
  <c r="M769" i="27"/>
  <c r="P768" i="27"/>
  <c r="Q768" i="27" s="1" a="1"/>
  <c r="Q768" i="27" s="1"/>
  <c r="M768" i="27"/>
  <c r="P767" i="27"/>
  <c r="Q767" i="27" s="1" a="1"/>
  <c r="Q767" i="27" s="1"/>
  <c r="M767" i="27"/>
  <c r="P766" i="27"/>
  <c r="Q766" i="27" s="1" a="1"/>
  <c r="Q766" i="27" s="1"/>
  <c r="M766" i="27"/>
  <c r="P765" i="27"/>
  <c r="Q765" i="27" s="1" a="1"/>
  <c r="Q765" i="27" s="1"/>
  <c r="M765" i="27"/>
  <c r="P764" i="27"/>
  <c r="Q764" i="27" s="1" a="1"/>
  <c r="Q764" i="27" s="1"/>
  <c r="M764" i="27"/>
  <c r="M763" i="27"/>
  <c r="P762" i="27"/>
  <c r="Q762" i="27" s="1" a="1"/>
  <c r="Q762" i="27" s="1"/>
  <c r="M762" i="27"/>
  <c r="P761" i="27"/>
  <c r="Q761" i="27" s="1" a="1"/>
  <c r="Q761" i="27" s="1"/>
  <c r="M761" i="27"/>
  <c r="P760" i="27"/>
  <c r="Q760" i="27" s="1" a="1"/>
  <c r="Q760" i="27" s="1"/>
  <c r="M760" i="27"/>
  <c r="P759" i="27"/>
  <c r="Q759" i="27" s="1" a="1"/>
  <c r="Q759" i="27" s="1"/>
  <c r="M759" i="27"/>
  <c r="P758" i="27"/>
  <c r="M758" i="27"/>
  <c r="P757" i="27"/>
  <c r="M757" i="27"/>
  <c r="P756" i="27"/>
  <c r="Q756" i="27" s="1" a="1"/>
  <c r="Q756" i="27" s="1"/>
  <c r="M756" i="27"/>
  <c r="P755" i="27"/>
  <c r="Q755" i="27" s="1" a="1"/>
  <c r="Q755" i="27" s="1"/>
  <c r="M755" i="27"/>
  <c r="P754" i="27"/>
  <c r="Q754" i="27" s="1" a="1"/>
  <c r="Q754" i="27" s="1"/>
  <c r="M754" i="27"/>
  <c r="P753" i="27"/>
  <c r="Q753" i="27" s="1" a="1"/>
  <c r="Q753" i="27" s="1"/>
  <c r="M753" i="27"/>
  <c r="P752" i="27"/>
  <c r="Q752" i="27" s="1" a="1"/>
  <c r="Q752" i="27" s="1"/>
  <c r="M752" i="27"/>
  <c r="P751" i="27"/>
  <c r="Q751" i="27" s="1" a="1"/>
  <c r="Q751" i="27" s="1"/>
  <c r="M751" i="27"/>
  <c r="P750" i="27"/>
  <c r="Q750" i="27" s="1" a="1"/>
  <c r="Q750" i="27" s="1"/>
  <c r="M750" i="27"/>
  <c r="P749" i="27"/>
  <c r="Q749" i="27" s="1" a="1"/>
  <c r="Q749" i="27" s="1"/>
  <c r="M749" i="27"/>
  <c r="P748" i="27"/>
  <c r="Q748" i="27" s="1" a="1"/>
  <c r="Q748" i="27" s="1"/>
  <c r="M748" i="27"/>
  <c r="P747" i="27"/>
  <c r="Q747" i="27" s="1" a="1"/>
  <c r="Q747" i="27" s="1"/>
  <c r="M747" i="27"/>
  <c r="P746" i="27"/>
  <c r="Q746" i="27" s="1" a="1"/>
  <c r="Q746" i="27" s="1"/>
  <c r="M746" i="27"/>
  <c r="P745" i="27"/>
  <c r="Q745" i="27" s="1" a="1"/>
  <c r="Q745" i="27" s="1"/>
  <c r="M745" i="27"/>
  <c r="P744" i="27"/>
  <c r="Q744" i="27" s="1" a="1"/>
  <c r="Q744" i="27" s="1"/>
  <c r="M744" i="27"/>
  <c r="P743" i="27"/>
  <c r="Q743" i="27" s="1" a="1"/>
  <c r="Q743" i="27" s="1"/>
  <c r="M743" i="27"/>
  <c r="P742" i="27"/>
  <c r="Q742" i="27" s="1" a="1"/>
  <c r="Q742" i="27" s="1"/>
  <c r="M742" i="27"/>
  <c r="P741" i="27"/>
  <c r="Q741" i="27" s="1" a="1"/>
  <c r="Q741" i="27" s="1"/>
  <c r="M741" i="27"/>
  <c r="P740" i="27"/>
  <c r="Q740" i="27" s="1" a="1"/>
  <c r="Q740" i="27" s="1"/>
  <c r="M740" i="27"/>
  <c r="P739" i="27"/>
  <c r="Q739" i="27" s="1" a="1"/>
  <c r="Q739" i="27" s="1"/>
  <c r="M739" i="27"/>
  <c r="P738" i="27"/>
  <c r="Q738" i="27" s="1" a="1"/>
  <c r="Q738" i="27" s="1"/>
  <c r="M738" i="27"/>
  <c r="P737" i="27"/>
  <c r="Q737" i="27" s="1" a="1"/>
  <c r="Q737" i="27" s="1"/>
  <c r="M737" i="27"/>
  <c r="P736" i="27"/>
  <c r="Q736" i="27" s="1" a="1"/>
  <c r="Q736" i="27" s="1"/>
  <c r="M736" i="27"/>
  <c r="P735" i="27"/>
  <c r="Q735" i="27" s="1" a="1"/>
  <c r="Q735" i="27" s="1"/>
  <c r="M735" i="27"/>
  <c r="P734" i="27"/>
  <c r="M734" i="27"/>
  <c r="P733" i="27"/>
  <c r="M733" i="27"/>
  <c r="P732" i="27"/>
  <c r="M732" i="27"/>
  <c r="P731" i="27"/>
  <c r="Q731" i="27" s="1" a="1"/>
  <c r="Q731" i="27" s="1"/>
  <c r="M731" i="27"/>
  <c r="P730" i="27"/>
  <c r="Q730" i="27" s="1" a="1"/>
  <c r="Q730" i="27" s="1"/>
  <c r="M730" i="27"/>
  <c r="P729" i="27"/>
  <c r="Q729" i="27" s="1" a="1"/>
  <c r="Q729" i="27" s="1"/>
  <c r="M729" i="27"/>
  <c r="P728" i="27"/>
  <c r="Q728" i="27" s="1" a="1"/>
  <c r="Q728" i="27" s="1"/>
  <c r="M728" i="27"/>
  <c r="P727" i="27"/>
  <c r="Q727" i="27" s="1" a="1"/>
  <c r="Q727" i="27" s="1"/>
  <c r="M727" i="27"/>
  <c r="P726" i="27"/>
  <c r="Q726" i="27" s="1" a="1"/>
  <c r="Q726" i="27" s="1"/>
  <c r="M726" i="27"/>
  <c r="P725" i="27"/>
  <c r="M725" i="27"/>
  <c r="P724" i="27"/>
  <c r="M724" i="27"/>
  <c r="P723" i="27"/>
  <c r="M723" i="27"/>
  <c r="P722" i="27"/>
  <c r="Q722" i="27" s="1" a="1"/>
  <c r="Q722" i="27" s="1"/>
  <c r="M722" i="27"/>
  <c r="P721" i="27"/>
  <c r="Q721" i="27" s="1" a="1"/>
  <c r="Q721" i="27" s="1"/>
  <c r="M721" i="27"/>
  <c r="P720" i="27"/>
  <c r="Q720" i="27" s="1" a="1"/>
  <c r="Q720" i="27" s="1"/>
  <c r="M720" i="27"/>
  <c r="P719" i="27"/>
  <c r="Q719" i="27" s="1" a="1"/>
  <c r="Q719" i="27" s="1"/>
  <c r="M719" i="27"/>
  <c r="P718" i="27"/>
  <c r="Q718" i="27" s="1" a="1"/>
  <c r="Q718" i="27" s="1"/>
  <c r="M718" i="27"/>
  <c r="P717" i="27"/>
  <c r="M717" i="27"/>
  <c r="P716" i="27"/>
  <c r="M716" i="27"/>
  <c r="P715" i="27"/>
  <c r="M715" i="27"/>
  <c r="Q714" i="27" a="1"/>
  <c r="Q714" i="27" s="1"/>
  <c r="M714" i="27"/>
  <c r="Q713" i="27" a="1"/>
  <c r="Q713" i="27" s="1"/>
  <c r="M713" i="27"/>
  <c r="Q712" i="27" a="1"/>
  <c r="Q712" i="27" s="1"/>
  <c r="M712" i="27"/>
  <c r="P711" i="27"/>
  <c r="Q711" i="27" s="1" a="1"/>
  <c r="Q711" i="27" s="1"/>
  <c r="M711" i="27"/>
  <c r="P710" i="27"/>
  <c r="Q710" i="27" s="1" a="1"/>
  <c r="Q710" i="27" s="1"/>
  <c r="M710" i="27"/>
  <c r="P709" i="27"/>
  <c r="M709" i="27"/>
  <c r="P708" i="27"/>
  <c r="M708" i="27"/>
  <c r="P707" i="27"/>
  <c r="M707" i="27"/>
  <c r="P706" i="27"/>
  <c r="Q706" i="27" s="1" a="1"/>
  <c r="Q706" i="27" s="1"/>
  <c r="M706" i="27"/>
  <c r="P705" i="27"/>
  <c r="Q705" i="27" s="1" a="1"/>
  <c r="Q705" i="27" s="1"/>
  <c r="M705" i="27"/>
  <c r="P704" i="27"/>
  <c r="Q704" i="27" s="1" a="1"/>
  <c r="Q704" i="27" s="1"/>
  <c r="M704" i="27"/>
  <c r="P703" i="27"/>
  <c r="Q703" i="27" s="1" a="1"/>
  <c r="Q703" i="27" s="1"/>
  <c r="M703" i="27"/>
  <c r="P702" i="27"/>
  <c r="Q702" i="27" s="1" a="1"/>
  <c r="Q702" i="27" s="1"/>
  <c r="M702" i="27"/>
  <c r="P701" i="27"/>
  <c r="Q701" i="27" s="1" a="1"/>
  <c r="Q701" i="27" s="1"/>
  <c r="M701" i="27"/>
  <c r="P700" i="27"/>
  <c r="Q700" i="27" s="1" a="1"/>
  <c r="Q700" i="27" s="1"/>
  <c r="M700" i="27"/>
  <c r="P699" i="27"/>
  <c r="Q699" i="27" s="1" a="1"/>
  <c r="Q699" i="27" s="1"/>
  <c r="M699" i="27"/>
  <c r="P698" i="27"/>
  <c r="Q698" i="27" s="1" a="1"/>
  <c r="Q698" i="27" s="1"/>
  <c r="M698" i="27"/>
  <c r="P697" i="27"/>
  <c r="Q697" i="27" s="1" a="1"/>
  <c r="Q697" i="27" s="1"/>
  <c r="M697" i="27"/>
  <c r="P696" i="27"/>
  <c r="Q696" i="27" s="1" a="1"/>
  <c r="Q696" i="27" s="1"/>
  <c r="M696" i="27"/>
  <c r="P695" i="27"/>
  <c r="Q695" i="27" s="1" a="1"/>
  <c r="Q695" i="27" s="1"/>
  <c r="M695" i="27"/>
  <c r="P694" i="27"/>
  <c r="Q694" i="27" s="1" a="1"/>
  <c r="Q694" i="27" s="1"/>
  <c r="M694" i="27"/>
  <c r="P693" i="27"/>
  <c r="M693" i="27"/>
  <c r="P692" i="27"/>
  <c r="M692" i="27"/>
  <c r="P691" i="27"/>
  <c r="M691" i="27"/>
  <c r="P690" i="27"/>
  <c r="Q690" i="27" s="1" a="1"/>
  <c r="Q690" i="27" s="1"/>
  <c r="M690" i="27"/>
  <c r="P689" i="27"/>
  <c r="Q689" i="27" s="1" a="1"/>
  <c r="Q689" i="27" s="1"/>
  <c r="M689" i="27"/>
  <c r="P688" i="27"/>
  <c r="M688" i="27"/>
  <c r="P687" i="27"/>
  <c r="M687" i="27"/>
  <c r="P686" i="27"/>
  <c r="M686" i="27"/>
  <c r="P685" i="27"/>
  <c r="M685" i="27"/>
  <c r="P684" i="27"/>
  <c r="Q684" i="27" s="1" a="1"/>
  <c r="Q684" i="27" s="1"/>
  <c r="M684" i="27"/>
  <c r="P683" i="27"/>
  <c r="Q683" i="27" s="1" a="1"/>
  <c r="Q683" i="27" s="1"/>
  <c r="M683" i="27"/>
  <c r="P682" i="27"/>
  <c r="Q682" i="27" s="1" a="1"/>
  <c r="Q682" i="27" s="1"/>
  <c r="M682" i="27"/>
  <c r="P681" i="27"/>
  <c r="M681" i="27"/>
  <c r="P680" i="27"/>
  <c r="Q680" i="27" s="1" a="1"/>
  <c r="Q680" i="27" s="1"/>
  <c r="M680" i="27"/>
  <c r="P679" i="27"/>
  <c r="Q679" i="27" s="1" a="1"/>
  <c r="Q679" i="27" s="1"/>
  <c r="M679" i="27"/>
  <c r="P678" i="27"/>
  <c r="M678" i="27"/>
  <c r="P677" i="27"/>
  <c r="M677" i="27"/>
  <c r="P676" i="27"/>
  <c r="M676" i="27"/>
  <c r="P675" i="27"/>
  <c r="Q675" i="27" s="1" a="1"/>
  <c r="Q675" i="27" s="1"/>
  <c r="M675" i="27"/>
  <c r="P674" i="27"/>
  <c r="Q674" i="27" s="1" a="1"/>
  <c r="Q674" i="27" s="1"/>
  <c r="M674" i="27"/>
  <c r="P673" i="27"/>
  <c r="Q673" i="27" s="1" a="1"/>
  <c r="Q673" i="27" s="1"/>
  <c r="M673" i="27"/>
  <c r="P672" i="27"/>
  <c r="Q672" i="27" s="1" a="1"/>
  <c r="Q672" i="27" s="1"/>
  <c r="M672" i="27"/>
  <c r="P671" i="27"/>
  <c r="Q671" i="27" s="1" a="1"/>
  <c r="Q671" i="27" s="1"/>
  <c r="M671" i="27"/>
  <c r="P670" i="27"/>
  <c r="Q670" i="27" s="1" a="1"/>
  <c r="Q670" i="27" s="1"/>
  <c r="M670" i="27"/>
  <c r="P669" i="27"/>
  <c r="Q669" i="27" s="1" a="1"/>
  <c r="Q669" i="27" s="1"/>
  <c r="M669" i="27"/>
  <c r="P668" i="27"/>
  <c r="M668" i="27"/>
  <c r="P667" i="27"/>
  <c r="M667" i="27"/>
  <c r="P666" i="27"/>
  <c r="M666" i="27"/>
  <c r="P665" i="27"/>
  <c r="Q665" i="27" s="1" a="1"/>
  <c r="Q665" i="27" s="1"/>
  <c r="M665" i="27"/>
  <c r="P664" i="27"/>
  <c r="Q664" i="27" s="1" a="1"/>
  <c r="Q664" i="27" s="1"/>
  <c r="M664" i="27"/>
  <c r="P663" i="27"/>
  <c r="Q663" i="27" s="1" a="1"/>
  <c r="Q663" i="27" s="1"/>
  <c r="M663" i="27"/>
  <c r="P662" i="27"/>
  <c r="Q662" i="27" s="1" a="1"/>
  <c r="Q662" i="27" s="1"/>
  <c r="M662" i="27"/>
  <c r="P661" i="27"/>
  <c r="Q661" i="27" s="1" a="1"/>
  <c r="Q661" i="27" s="1"/>
  <c r="M661" i="27"/>
  <c r="P660" i="27"/>
  <c r="Q660" i="27" s="1" a="1"/>
  <c r="Q660" i="27" s="1"/>
  <c r="M660" i="27"/>
  <c r="P659" i="27"/>
  <c r="Q659" i="27" s="1" a="1"/>
  <c r="Q659" i="27" s="1"/>
  <c r="M659" i="27"/>
  <c r="P658" i="27"/>
  <c r="Q658" i="27" s="1" a="1"/>
  <c r="Q658" i="27" s="1"/>
  <c r="M658" i="27"/>
  <c r="P657" i="27"/>
  <c r="Q657" i="27" s="1" a="1"/>
  <c r="Q657" i="27" s="1"/>
  <c r="M657" i="27"/>
  <c r="P656" i="27"/>
  <c r="Q656" i="27" s="1" a="1"/>
  <c r="Q656" i="27" s="1"/>
  <c r="M656" i="27"/>
  <c r="P655" i="27"/>
  <c r="Q655" i="27" s="1" a="1"/>
  <c r="Q655" i="27" s="1"/>
  <c r="M655" i="27"/>
  <c r="P654" i="27"/>
  <c r="Q654" i="27" s="1" a="1"/>
  <c r="Q654" i="27" s="1"/>
  <c r="M654" i="27"/>
  <c r="P653" i="27"/>
  <c r="Q653" i="27" s="1" a="1"/>
  <c r="Q653" i="27" s="1"/>
  <c r="M653" i="27"/>
  <c r="P652" i="27"/>
  <c r="Q652" i="27" s="1" a="1"/>
  <c r="Q652" i="27" s="1"/>
  <c r="M652" i="27"/>
  <c r="P651" i="27"/>
  <c r="Q651" i="27" s="1" a="1"/>
  <c r="Q651" i="27" s="1"/>
  <c r="M651" i="27"/>
  <c r="P650" i="27"/>
  <c r="Q650" i="27" s="1" a="1"/>
  <c r="Q650" i="27" s="1"/>
  <c r="M650" i="27"/>
  <c r="P649" i="27"/>
  <c r="Q649" i="27" s="1" a="1"/>
  <c r="Q649" i="27" s="1"/>
  <c r="M649" i="27"/>
  <c r="P648" i="27"/>
  <c r="Q648" i="27" s="1" a="1"/>
  <c r="Q648" i="27" s="1"/>
  <c r="M648" i="27"/>
  <c r="P647" i="27"/>
  <c r="Q647" i="27" s="1" a="1"/>
  <c r="Q647" i="27" s="1"/>
  <c r="M647" i="27"/>
  <c r="P646" i="27"/>
  <c r="Q646" i="27" s="1" a="1"/>
  <c r="Q646" i="27" s="1"/>
  <c r="M646" i="27"/>
  <c r="P645" i="27"/>
  <c r="Q645" i="27" s="1" a="1"/>
  <c r="Q645" i="27" s="1"/>
  <c r="M645" i="27"/>
  <c r="P644" i="27"/>
  <c r="Q644" i="27" s="1" a="1"/>
  <c r="Q644" i="27" s="1"/>
  <c r="M644" i="27"/>
  <c r="P643" i="27"/>
  <c r="Q643" i="27" s="1" a="1"/>
  <c r="Q643" i="27" s="1"/>
  <c r="M643" i="27"/>
  <c r="P642" i="27"/>
  <c r="Q642" i="27" s="1" a="1"/>
  <c r="Q642" i="27" s="1"/>
  <c r="M642" i="27"/>
  <c r="P641" i="27"/>
  <c r="Q641" i="27" s="1" a="1"/>
  <c r="Q641" i="27" s="1"/>
  <c r="M641" i="27"/>
  <c r="P640" i="27"/>
  <c r="Q640" i="27" s="1" a="1"/>
  <c r="Q640" i="27" s="1"/>
  <c r="M640" i="27"/>
  <c r="P639" i="27"/>
  <c r="Q639" i="27" s="1" a="1"/>
  <c r="Q639" i="27" s="1"/>
  <c r="M639" i="27"/>
  <c r="P638" i="27"/>
  <c r="Q638" i="27" s="1" a="1"/>
  <c r="Q638" i="27" s="1"/>
  <c r="M638" i="27"/>
  <c r="P637" i="27"/>
  <c r="Q637" i="27" s="1" a="1"/>
  <c r="Q637" i="27" s="1"/>
  <c r="M637" i="27"/>
  <c r="P636" i="27"/>
  <c r="Q636" i="27" s="1" a="1"/>
  <c r="Q636" i="27" s="1"/>
  <c r="M636" i="27"/>
  <c r="P635" i="27"/>
  <c r="Q635" i="27" s="1" a="1"/>
  <c r="Q635" i="27" s="1"/>
  <c r="M635" i="27"/>
  <c r="P634" i="27"/>
  <c r="M634" i="27"/>
  <c r="P633" i="27"/>
  <c r="M633" i="27"/>
  <c r="P632" i="27"/>
  <c r="M632" i="27"/>
  <c r="P631" i="27"/>
  <c r="Q631" i="27" s="1" a="1"/>
  <c r="Q631" i="27" s="1"/>
  <c r="M631" i="27"/>
  <c r="P630" i="27"/>
  <c r="Q630" i="27" s="1" a="1"/>
  <c r="Q630" i="27" s="1"/>
  <c r="M630" i="27"/>
  <c r="P629" i="27"/>
  <c r="Q629" i="27" s="1" a="1"/>
  <c r="Q629" i="27" s="1"/>
  <c r="M629" i="27"/>
  <c r="P628" i="27"/>
  <c r="Q628" i="27" s="1" a="1"/>
  <c r="Q628" i="27" s="1"/>
  <c r="M628" i="27"/>
  <c r="P627" i="27"/>
  <c r="Q627" i="27" s="1" a="1"/>
  <c r="Q627" i="27" s="1"/>
  <c r="M627" i="27"/>
  <c r="P626" i="27"/>
  <c r="Q626" i="27" s="1" a="1"/>
  <c r="Q626" i="27" s="1"/>
  <c r="M626" i="27"/>
  <c r="P625" i="27"/>
  <c r="Q625" i="27" s="1" a="1"/>
  <c r="Q625" i="27" s="1"/>
  <c r="M625" i="27"/>
  <c r="P624" i="27"/>
  <c r="Q624" i="27" s="1" a="1"/>
  <c r="Q624" i="27" s="1"/>
  <c r="M624" i="27"/>
  <c r="P623" i="27"/>
  <c r="Q623" i="27" s="1" a="1"/>
  <c r="Q623" i="27" s="1"/>
  <c r="M623" i="27"/>
  <c r="P622" i="27"/>
  <c r="Q622" i="27" s="1" a="1"/>
  <c r="Q622" i="27" s="1"/>
  <c r="M622" i="27"/>
  <c r="P621" i="27"/>
  <c r="Q621" i="27" s="1" a="1"/>
  <c r="Q621" i="27" s="1"/>
  <c r="M621" i="27"/>
  <c r="P620" i="27"/>
  <c r="Q620" i="27" s="1" a="1"/>
  <c r="Q620" i="27" s="1"/>
  <c r="M620" i="27"/>
  <c r="P619" i="27"/>
  <c r="Q619" i="27" s="1" a="1"/>
  <c r="Q619" i="27" s="1"/>
  <c r="M619" i="27"/>
  <c r="P618" i="27"/>
  <c r="Q618" i="27" s="1" a="1"/>
  <c r="Q618" i="27" s="1"/>
  <c r="M618" i="27"/>
  <c r="P617" i="27"/>
  <c r="Q617" i="27" s="1" a="1"/>
  <c r="Q617" i="27" s="1"/>
  <c r="M617" i="27"/>
  <c r="P616" i="27"/>
  <c r="Q616" i="27" s="1" a="1"/>
  <c r="Q616" i="27" s="1"/>
  <c r="M616" i="27"/>
  <c r="P615" i="27"/>
  <c r="Q615" i="27" s="1" a="1"/>
  <c r="Q615" i="27" s="1"/>
  <c r="M615" i="27"/>
  <c r="P614" i="27"/>
  <c r="Q614" i="27" s="1" a="1"/>
  <c r="Q614" i="27" s="1"/>
  <c r="M614" i="27"/>
  <c r="P613" i="27"/>
  <c r="Q613" i="27" s="1" a="1"/>
  <c r="Q613" i="27" s="1"/>
  <c r="M613" i="27"/>
  <c r="P612" i="27"/>
  <c r="Q612" i="27" s="1" a="1"/>
  <c r="Q612" i="27" s="1"/>
  <c r="M612" i="27"/>
  <c r="P611" i="27"/>
  <c r="Q611" i="27" s="1" a="1"/>
  <c r="Q611" i="27" s="1"/>
  <c r="M611" i="27"/>
  <c r="P610" i="27"/>
  <c r="Q610" i="27" s="1" a="1"/>
  <c r="Q610" i="27" s="1"/>
  <c r="M610" i="27"/>
  <c r="P609" i="27"/>
  <c r="Q609" i="27" s="1" a="1"/>
  <c r="Q609" i="27" s="1"/>
  <c r="M609" i="27"/>
  <c r="P608" i="27"/>
  <c r="Q608" i="27" s="1" a="1"/>
  <c r="Q608" i="27" s="1"/>
  <c r="M608" i="27"/>
  <c r="P607" i="27"/>
  <c r="Q607" i="27" s="1" a="1"/>
  <c r="Q607" i="27" s="1"/>
  <c r="M607" i="27"/>
  <c r="P606" i="27"/>
  <c r="Q606" i="27" s="1" a="1"/>
  <c r="Q606" i="27" s="1"/>
  <c r="M606" i="27"/>
  <c r="P605" i="27"/>
  <c r="M605" i="27"/>
  <c r="P604" i="27"/>
  <c r="M604" i="27"/>
  <c r="P603" i="27"/>
  <c r="M603" i="27"/>
  <c r="P602" i="27"/>
  <c r="M602" i="27"/>
  <c r="P601" i="27"/>
  <c r="Q601" i="27" s="1" a="1"/>
  <c r="Q601" i="27" s="1"/>
  <c r="M601" i="27"/>
  <c r="P600" i="27"/>
  <c r="Q600" i="27" s="1" a="1"/>
  <c r="Q600" i="27" s="1"/>
  <c r="M600" i="27"/>
  <c r="P599" i="27"/>
  <c r="Q599" i="27" s="1" a="1"/>
  <c r="Q599" i="27" s="1"/>
  <c r="M599" i="27"/>
  <c r="P598" i="27"/>
  <c r="Q598" i="27" s="1" a="1"/>
  <c r="Q598" i="27" s="1"/>
  <c r="M598" i="27"/>
  <c r="P597" i="27"/>
  <c r="Q597" i="27" s="1" a="1"/>
  <c r="Q597" i="27" s="1"/>
  <c r="M597" i="27"/>
  <c r="P596" i="27"/>
  <c r="M596" i="27"/>
  <c r="P595" i="27"/>
  <c r="M595" i="27"/>
  <c r="P594" i="27"/>
  <c r="M594" i="27"/>
  <c r="P593" i="27"/>
  <c r="M593" i="27"/>
  <c r="P592" i="27"/>
  <c r="M592" i="27"/>
  <c r="P591" i="27"/>
  <c r="Q591" i="27" s="1" a="1"/>
  <c r="Q591" i="27" s="1"/>
  <c r="M591" i="27"/>
  <c r="P590" i="27"/>
  <c r="Q590" i="27" s="1" a="1"/>
  <c r="Q590" i="27" s="1"/>
  <c r="M590" i="27"/>
  <c r="P589" i="27"/>
  <c r="Q589" i="27" s="1" a="1"/>
  <c r="Q589" i="27" s="1"/>
  <c r="M589" i="27"/>
  <c r="P588" i="27"/>
  <c r="Q588" i="27" s="1" a="1"/>
  <c r="Q588" i="27" s="1"/>
  <c r="M588" i="27"/>
  <c r="P587" i="27"/>
  <c r="Q587" i="27" s="1" a="1"/>
  <c r="Q587" i="27" s="1"/>
  <c r="M587" i="27"/>
  <c r="P586" i="27"/>
  <c r="Q586" i="27" s="1" a="1"/>
  <c r="Q586" i="27" s="1"/>
  <c r="M586" i="27"/>
  <c r="P585" i="27"/>
  <c r="M585" i="27"/>
  <c r="P584" i="27"/>
  <c r="M584" i="27"/>
  <c r="P583" i="27"/>
  <c r="M583" i="27"/>
  <c r="P582" i="27"/>
  <c r="M582" i="27"/>
  <c r="P581" i="27"/>
  <c r="M581" i="27"/>
  <c r="P580" i="27"/>
  <c r="M580" i="27"/>
  <c r="P579" i="27"/>
  <c r="M579" i="27"/>
  <c r="P578" i="27"/>
  <c r="M578" i="27"/>
  <c r="P577" i="27"/>
  <c r="M577" i="27"/>
  <c r="P576" i="27"/>
  <c r="M576" i="27"/>
  <c r="P575" i="27"/>
  <c r="M575" i="27"/>
  <c r="P574" i="27"/>
  <c r="M574" i="27"/>
  <c r="P573" i="27"/>
  <c r="Q573" i="27" s="1" a="1"/>
  <c r="Q573" i="27" s="1"/>
  <c r="M573" i="27"/>
  <c r="P572" i="27"/>
  <c r="Q572" i="27" s="1" a="1"/>
  <c r="Q572" i="27" s="1"/>
  <c r="M572" i="27"/>
  <c r="P571" i="27"/>
  <c r="Q571" i="27" s="1" a="1"/>
  <c r="Q571" i="27" s="1"/>
  <c r="M571" i="27"/>
  <c r="P570" i="27"/>
  <c r="Q570" i="27" s="1" a="1"/>
  <c r="Q570" i="27" s="1"/>
  <c r="M570" i="27"/>
  <c r="P569" i="27"/>
  <c r="Q569" i="27" s="1" a="1"/>
  <c r="Q569" i="27" s="1"/>
  <c r="M569" i="27"/>
  <c r="P568" i="27"/>
  <c r="Q568" i="27" s="1" a="1"/>
  <c r="Q568" i="27" s="1"/>
  <c r="M568" i="27"/>
  <c r="P567" i="27"/>
  <c r="M567" i="27"/>
  <c r="P566" i="27"/>
  <c r="M566" i="27"/>
  <c r="P565" i="27"/>
  <c r="M565" i="27"/>
  <c r="P564" i="27"/>
  <c r="M564" i="27"/>
  <c r="P563" i="27"/>
  <c r="M563" i="27"/>
  <c r="P562" i="27"/>
  <c r="M562" i="27"/>
  <c r="P561" i="27"/>
  <c r="M561" i="27"/>
  <c r="P560" i="27"/>
  <c r="M560" i="27"/>
  <c r="P559" i="27"/>
  <c r="Q559" i="27" s="1" a="1"/>
  <c r="Q559" i="27" s="1"/>
  <c r="M559" i="27"/>
  <c r="P558" i="27"/>
  <c r="Q558" i="27" s="1" a="1"/>
  <c r="Q558" i="27" s="1"/>
  <c r="M558" i="27"/>
  <c r="P557" i="27"/>
  <c r="Q557" i="27" s="1" a="1"/>
  <c r="Q557" i="27" s="1"/>
  <c r="M557" i="27"/>
  <c r="P556" i="27"/>
  <c r="Q556" i="27" s="1" a="1"/>
  <c r="Q556" i="27" s="1"/>
  <c r="M556" i="27"/>
  <c r="P555" i="27"/>
  <c r="Q555" i="27" s="1" a="1"/>
  <c r="Q555" i="27" s="1"/>
  <c r="M555" i="27"/>
  <c r="P554" i="27"/>
  <c r="Q554" i="27" s="1" a="1"/>
  <c r="Q554" i="27" s="1"/>
  <c r="M554" i="27"/>
  <c r="P553" i="27"/>
  <c r="M553" i="27"/>
  <c r="P552" i="27"/>
  <c r="M552" i="27"/>
  <c r="P551" i="27"/>
  <c r="M551" i="27"/>
  <c r="P550" i="27"/>
  <c r="M550" i="27"/>
  <c r="P549" i="27"/>
  <c r="M549" i="27"/>
  <c r="P548" i="27"/>
  <c r="M548" i="27"/>
  <c r="P547" i="27"/>
  <c r="M547" i="27"/>
  <c r="P546" i="27"/>
  <c r="M546" i="27"/>
  <c r="P545" i="27"/>
  <c r="M545" i="27"/>
  <c r="P544" i="27"/>
  <c r="M544" i="27"/>
  <c r="P543" i="27"/>
  <c r="M543" i="27"/>
  <c r="P542" i="27"/>
  <c r="M542" i="27"/>
  <c r="P541" i="27"/>
  <c r="M541" i="27"/>
  <c r="P540" i="27"/>
  <c r="M540" i="27"/>
  <c r="P539" i="27"/>
  <c r="M539" i="27"/>
  <c r="P538" i="27"/>
  <c r="M538" i="27"/>
  <c r="P537" i="27"/>
  <c r="M537" i="27"/>
  <c r="P536" i="27"/>
  <c r="M536" i="27"/>
  <c r="P535" i="27"/>
  <c r="M535" i="27"/>
  <c r="P534" i="27"/>
  <c r="M534" i="27"/>
  <c r="P533" i="27"/>
  <c r="M533" i="27"/>
  <c r="P532" i="27"/>
  <c r="M532" i="27"/>
  <c r="P531" i="27"/>
  <c r="M531" i="27"/>
  <c r="P530" i="27"/>
  <c r="M530" i="27"/>
  <c r="P529" i="27"/>
  <c r="M529" i="27"/>
  <c r="P528" i="27"/>
  <c r="M528" i="27"/>
  <c r="P527" i="27"/>
  <c r="M527" i="27"/>
  <c r="P526" i="27"/>
  <c r="M526" i="27"/>
  <c r="P525" i="27"/>
  <c r="M525" i="27"/>
  <c r="P524" i="27"/>
  <c r="M524" i="27"/>
  <c r="P523" i="27"/>
  <c r="M523" i="27"/>
  <c r="P522" i="27"/>
  <c r="M522" i="27"/>
  <c r="P521" i="27"/>
  <c r="M521" i="27"/>
  <c r="P520" i="27"/>
  <c r="M520" i="27"/>
  <c r="P519" i="27"/>
  <c r="M519" i="27"/>
  <c r="P518" i="27"/>
  <c r="Q518" i="27" s="1" a="1"/>
  <c r="Q518" i="27" s="1"/>
  <c r="M518" i="27"/>
  <c r="P517" i="27"/>
  <c r="M517" i="27"/>
  <c r="P516" i="27"/>
  <c r="M516" i="27"/>
  <c r="P515" i="27"/>
  <c r="M515" i="27"/>
  <c r="P514" i="27"/>
  <c r="M514" i="27"/>
  <c r="P513" i="27"/>
  <c r="M513" i="27"/>
  <c r="P512" i="27"/>
  <c r="M512" i="27"/>
  <c r="P511" i="27"/>
  <c r="M511" i="27"/>
  <c r="P510" i="27"/>
  <c r="M510" i="27"/>
  <c r="P509" i="27"/>
  <c r="M509" i="27"/>
  <c r="P508" i="27"/>
  <c r="Q508" i="27" s="1" a="1"/>
  <c r="Q508" i="27" s="1"/>
  <c r="M508" i="27"/>
  <c r="P507" i="27"/>
  <c r="Q507" i="27" s="1" a="1"/>
  <c r="Q507" i="27" s="1"/>
  <c r="M507" i="27"/>
  <c r="P506" i="27"/>
  <c r="M506" i="27"/>
  <c r="P505" i="27"/>
  <c r="M505" i="27"/>
  <c r="P504" i="27"/>
  <c r="M504" i="27"/>
  <c r="P503" i="27"/>
  <c r="M503" i="27"/>
  <c r="P502" i="27"/>
  <c r="Q502" i="27" s="1" a="1"/>
  <c r="Q502" i="27" s="1"/>
  <c r="M502" i="27"/>
  <c r="P501" i="27"/>
  <c r="Q501" i="27" s="1" a="1"/>
  <c r="Q501" i="27" s="1"/>
  <c r="M501" i="27"/>
  <c r="P500" i="27"/>
  <c r="Q500" i="27" s="1" a="1"/>
  <c r="Q500" i="27" s="1"/>
  <c r="M500" i="27"/>
  <c r="P499" i="27"/>
  <c r="Q499" i="27" s="1" a="1"/>
  <c r="Q499" i="27" s="1"/>
  <c r="M499" i="27"/>
  <c r="P498" i="27"/>
  <c r="Q498" i="27" s="1" a="1"/>
  <c r="Q498" i="27" s="1"/>
  <c r="M498" i="27"/>
  <c r="P497" i="27"/>
  <c r="Q497" i="27" s="1" a="1"/>
  <c r="Q497" i="27" s="1"/>
  <c r="M497" i="27"/>
  <c r="P496" i="27"/>
  <c r="M496" i="27"/>
  <c r="P495" i="27"/>
  <c r="M495" i="27"/>
  <c r="P494" i="27"/>
  <c r="M494" i="27"/>
  <c r="P493" i="27"/>
  <c r="M493" i="27"/>
  <c r="P492" i="27"/>
  <c r="M492" i="27"/>
  <c r="P491" i="27"/>
  <c r="Q491" i="27" s="1" a="1"/>
  <c r="Q491" i="27" s="1"/>
  <c r="M491" i="27"/>
  <c r="P490" i="27"/>
  <c r="Q490" i="27" s="1" a="1"/>
  <c r="Q490" i="27" s="1"/>
  <c r="M490" i="27"/>
  <c r="P489" i="27"/>
  <c r="M489" i="27"/>
  <c r="P488" i="27"/>
  <c r="M488" i="27"/>
  <c r="P487" i="27"/>
  <c r="M487" i="27"/>
  <c r="P486" i="27"/>
  <c r="M486" i="27"/>
  <c r="P485" i="27"/>
  <c r="M485" i="27"/>
  <c r="P484" i="27"/>
  <c r="M484" i="27"/>
  <c r="P483" i="27"/>
  <c r="M483" i="27"/>
  <c r="P482" i="27"/>
  <c r="Q482" i="27" s="1" a="1"/>
  <c r="Q482" i="27" s="1"/>
  <c r="M482" i="27"/>
  <c r="P481" i="27"/>
  <c r="Q481" i="27" s="1" a="1"/>
  <c r="Q481" i="27" s="1"/>
  <c r="M481" i="27"/>
  <c r="P480" i="27"/>
  <c r="M480" i="27"/>
  <c r="P479" i="27"/>
  <c r="M479" i="27"/>
  <c r="P478" i="27"/>
  <c r="M478" i="27"/>
  <c r="P477" i="27"/>
  <c r="M477" i="27"/>
  <c r="P476" i="27"/>
  <c r="Q476" i="27" s="1" a="1"/>
  <c r="Q476" i="27" s="1"/>
  <c r="M476" i="27"/>
  <c r="P475" i="27"/>
  <c r="Q475" i="27" s="1" a="1"/>
  <c r="Q475" i="27" s="1"/>
  <c r="M475" i="27"/>
  <c r="P474" i="27"/>
  <c r="Q474" i="27" s="1" a="1"/>
  <c r="Q474" i="27" s="1"/>
  <c r="M474" i="27"/>
  <c r="P473" i="27"/>
  <c r="Q473" i="27" s="1" a="1"/>
  <c r="Q473" i="27" s="1"/>
  <c r="M473" i="27"/>
  <c r="P472" i="27"/>
  <c r="Q472" i="27" s="1" a="1"/>
  <c r="Q472" i="27" s="1"/>
  <c r="M472" i="27"/>
  <c r="P471" i="27"/>
  <c r="Q471" i="27" s="1" a="1"/>
  <c r="Q471" i="27" s="1"/>
  <c r="M471" i="27"/>
  <c r="P470" i="27"/>
  <c r="Q470" i="27" s="1" a="1"/>
  <c r="Q470" i="27" s="1"/>
  <c r="M470" i="27"/>
  <c r="P469" i="27"/>
  <c r="Q469" i="27" s="1" a="1"/>
  <c r="Q469" i="27" s="1"/>
  <c r="M469" i="27"/>
  <c r="P468" i="27"/>
  <c r="Q468" i="27" s="1" a="1"/>
  <c r="Q468" i="27" s="1"/>
  <c r="M468" i="27"/>
  <c r="P467" i="27"/>
  <c r="Q467" i="27" s="1" a="1"/>
  <c r="Q467" i="27" s="1"/>
  <c r="M467" i="27"/>
  <c r="P466" i="27"/>
  <c r="Q466" i="27" s="1" a="1"/>
  <c r="Q466" i="27" s="1"/>
  <c r="M466" i="27"/>
  <c r="P465" i="27"/>
  <c r="Q465" i="27" s="1" a="1"/>
  <c r="Q465" i="27" s="1"/>
  <c r="M465" i="27"/>
  <c r="P464" i="27"/>
  <c r="Q464" i="27" s="1" a="1"/>
  <c r="Q464" i="27" s="1"/>
  <c r="M464" i="27"/>
  <c r="P463" i="27"/>
  <c r="Q463" i="27" s="1" a="1"/>
  <c r="Q463" i="27" s="1"/>
  <c r="M463" i="27"/>
  <c r="P462" i="27"/>
  <c r="Q462" i="27" s="1" a="1"/>
  <c r="Q462" i="27" s="1"/>
  <c r="M462" i="27"/>
  <c r="P461" i="27"/>
  <c r="Q461" i="27" s="1" a="1"/>
  <c r="Q461" i="27" s="1"/>
  <c r="M461" i="27"/>
  <c r="P460" i="27"/>
  <c r="Q460" i="27" s="1" a="1"/>
  <c r="Q460" i="27" s="1"/>
  <c r="M460" i="27"/>
  <c r="P459" i="27"/>
  <c r="Q459" i="27" s="1" a="1"/>
  <c r="Q459" i="27" s="1"/>
  <c r="M459" i="27"/>
  <c r="P458" i="27"/>
  <c r="Q458" i="27" s="1" a="1"/>
  <c r="Q458" i="27" s="1"/>
  <c r="M458" i="27"/>
  <c r="P457" i="27"/>
  <c r="Q457" i="27" s="1" a="1"/>
  <c r="Q457" i="27" s="1"/>
  <c r="M457" i="27"/>
  <c r="P456" i="27"/>
  <c r="Q456" i="27" s="1" a="1"/>
  <c r="Q456" i="27" s="1"/>
  <c r="M456" i="27"/>
  <c r="P455" i="27"/>
  <c r="Q455" i="27" s="1" a="1"/>
  <c r="Q455" i="27" s="1"/>
  <c r="M455" i="27"/>
  <c r="P454" i="27"/>
  <c r="Q454" i="27" s="1" a="1"/>
  <c r="Q454" i="27" s="1"/>
  <c r="M454" i="27"/>
  <c r="P453" i="27"/>
  <c r="Q453" i="27" s="1" a="1"/>
  <c r="Q453" i="27" s="1"/>
  <c r="M453" i="27"/>
  <c r="P452" i="27"/>
  <c r="Q452" i="27" s="1" a="1"/>
  <c r="Q452" i="27" s="1"/>
  <c r="M452" i="27"/>
  <c r="P451" i="27"/>
  <c r="Q451" i="27" s="1" a="1"/>
  <c r="Q451" i="27" s="1"/>
  <c r="M451" i="27"/>
  <c r="P450" i="27"/>
  <c r="Q450" i="27" s="1" a="1"/>
  <c r="Q450" i="27" s="1"/>
  <c r="M450" i="27"/>
  <c r="P449" i="27"/>
  <c r="Q449" i="27" s="1" a="1"/>
  <c r="Q449" i="27" s="1"/>
  <c r="M449" i="27"/>
  <c r="P448" i="27"/>
  <c r="Q448" i="27" s="1" a="1"/>
  <c r="Q448" i="27" s="1"/>
  <c r="M448" i="27"/>
  <c r="P447" i="27"/>
  <c r="M447" i="27"/>
  <c r="P446" i="27"/>
  <c r="Q446" i="27" s="1" a="1"/>
  <c r="Q446" i="27" s="1"/>
  <c r="M446" i="27"/>
  <c r="P445" i="27"/>
  <c r="Q445" i="27" s="1" a="1"/>
  <c r="Q445" i="27" s="1"/>
  <c r="M445" i="27"/>
  <c r="P444" i="27"/>
  <c r="Q444" i="27" s="1" a="1"/>
  <c r="Q444" i="27" s="1"/>
  <c r="M444" i="27"/>
  <c r="P443" i="27"/>
  <c r="Q443" i="27" s="1" a="1"/>
  <c r="Q443" i="27" s="1"/>
  <c r="M443" i="27"/>
  <c r="P442" i="27"/>
  <c r="M442" i="27"/>
  <c r="P441" i="27"/>
  <c r="Q441" i="27" s="1" a="1"/>
  <c r="Q441" i="27" s="1"/>
  <c r="M441" i="27"/>
  <c r="P440" i="27"/>
  <c r="Q440" i="27" s="1" a="1"/>
  <c r="Q440" i="27" s="1"/>
  <c r="M440" i="27"/>
  <c r="P439" i="27"/>
  <c r="Q439" i="27" s="1" a="1"/>
  <c r="Q439" i="27" s="1"/>
  <c r="M439" i="27"/>
  <c r="P438" i="27"/>
  <c r="Q438" i="27" s="1" a="1"/>
  <c r="Q438" i="27" s="1"/>
  <c r="M438" i="27"/>
  <c r="P437" i="27"/>
  <c r="M437" i="27"/>
  <c r="P436" i="27"/>
  <c r="M436" i="27"/>
  <c r="P435" i="27"/>
  <c r="M435" i="27"/>
  <c r="Q434" i="27" a="1"/>
  <c r="Q434" i="27" s="1"/>
  <c r="P434" i="27"/>
  <c r="M434" i="27"/>
  <c r="P433" i="27"/>
  <c r="Q433" i="27" s="1" a="1"/>
  <c r="Q433" i="27" s="1"/>
  <c r="M433" i="27"/>
  <c r="P432" i="27"/>
  <c r="Q432" i="27" s="1" a="1"/>
  <c r="Q432" i="27" s="1"/>
  <c r="M432" i="27"/>
  <c r="P431" i="27"/>
  <c r="Q431" i="27" s="1" a="1"/>
  <c r="Q431" i="27" s="1"/>
  <c r="M431" i="27"/>
  <c r="P430" i="27"/>
  <c r="Q430" i="27" s="1" a="1"/>
  <c r="Q430" i="27" s="1"/>
  <c r="M430" i="27"/>
  <c r="P429" i="27"/>
  <c r="Q429" i="27" s="1" a="1"/>
  <c r="Q429" i="27" s="1"/>
  <c r="M429" i="27"/>
  <c r="P428" i="27"/>
  <c r="Q428" i="27" s="1" a="1"/>
  <c r="Q428" i="27" s="1"/>
  <c r="M428" i="27"/>
  <c r="P427" i="27"/>
  <c r="Q427" i="27" s="1" a="1"/>
  <c r="Q427" i="27" s="1"/>
  <c r="M427" i="27"/>
  <c r="P426" i="27"/>
  <c r="Q426" i="27" s="1" a="1"/>
  <c r="Q426" i="27" s="1"/>
  <c r="M426" i="27"/>
  <c r="P425" i="27"/>
  <c r="Q425" i="27" s="1" a="1"/>
  <c r="Q425" i="27" s="1"/>
  <c r="M425" i="27"/>
  <c r="P424" i="27"/>
  <c r="Q424" i="27" s="1" a="1"/>
  <c r="Q424" i="27" s="1"/>
  <c r="M424" i="27"/>
  <c r="P423" i="27"/>
  <c r="Q423" i="27" s="1" a="1"/>
  <c r="Q423" i="27" s="1"/>
  <c r="M423" i="27"/>
  <c r="P422" i="27"/>
  <c r="M422" i="27"/>
  <c r="P421" i="27"/>
  <c r="M421" i="27"/>
  <c r="P420" i="27"/>
  <c r="M420" i="27"/>
  <c r="P419" i="27"/>
  <c r="Q419" i="27" s="1" a="1"/>
  <c r="Q419" i="27" s="1"/>
  <c r="M419" i="27"/>
  <c r="P418" i="27"/>
  <c r="Q418" i="27" s="1" a="1"/>
  <c r="Q418" i="27" s="1"/>
  <c r="M418" i="27"/>
  <c r="P417" i="27"/>
  <c r="Q417" i="27" s="1" a="1"/>
  <c r="Q417" i="27" s="1"/>
  <c r="M417" i="27"/>
  <c r="P416" i="27"/>
  <c r="Q416" i="27" s="1" a="1"/>
  <c r="Q416" i="27" s="1"/>
  <c r="P415" i="27"/>
  <c r="Q415" i="27" s="1" a="1"/>
  <c r="Q415" i="27" s="1"/>
  <c r="M415" i="27"/>
  <c r="P414" i="27"/>
  <c r="Q414" i="27" s="1" a="1"/>
  <c r="Q414" i="27" s="1"/>
  <c r="M414" i="27"/>
  <c r="P413" i="27"/>
  <c r="Q413" i="27" s="1" a="1"/>
  <c r="Q413" i="27" s="1"/>
  <c r="M413" i="27"/>
  <c r="P412" i="27"/>
  <c r="Q412" i="27" s="1" a="1"/>
  <c r="Q412" i="27" s="1"/>
  <c r="M412" i="27"/>
  <c r="P411" i="27"/>
  <c r="M411" i="27"/>
  <c r="P410" i="27"/>
  <c r="M410" i="27"/>
  <c r="P409" i="27"/>
  <c r="M409" i="27"/>
  <c r="P408" i="27"/>
  <c r="Q408" i="27" s="1" a="1"/>
  <c r="Q408" i="27" s="1"/>
  <c r="M408" i="27"/>
  <c r="P407" i="27"/>
  <c r="Q407" i="27" s="1" a="1"/>
  <c r="Q407" i="27" s="1"/>
  <c r="M407" i="27"/>
  <c r="P406" i="27"/>
  <c r="Q406" i="27" s="1" a="1"/>
  <c r="Q406" i="27" s="1"/>
  <c r="M406" i="27"/>
  <c r="P405" i="27"/>
  <c r="Q405" i="27" s="1" a="1"/>
  <c r="Q405" i="27" s="1"/>
  <c r="M405" i="27"/>
  <c r="P404" i="27"/>
  <c r="Q404" i="27" s="1" a="1"/>
  <c r="Q404" i="27" s="1"/>
  <c r="M404" i="27"/>
  <c r="P403" i="27"/>
  <c r="Q403" i="27" s="1" a="1"/>
  <c r="Q403" i="27" s="1"/>
  <c r="M403" i="27"/>
  <c r="P402" i="27"/>
  <c r="Q402" i="27" s="1" a="1"/>
  <c r="Q402" i="27" s="1"/>
  <c r="M402" i="27"/>
  <c r="P401" i="27"/>
  <c r="Q401" i="27" s="1" a="1"/>
  <c r="Q401" i="27" s="1"/>
  <c r="M401" i="27"/>
  <c r="P400" i="27"/>
  <c r="M400" i="27"/>
  <c r="P399" i="27"/>
  <c r="M399" i="27"/>
  <c r="P398" i="27"/>
  <c r="M398" i="27"/>
  <c r="P397" i="27"/>
  <c r="Q397" i="27" s="1" a="1"/>
  <c r="Q397" i="27" s="1"/>
  <c r="M397" i="27"/>
  <c r="P396" i="27"/>
  <c r="Q396" i="27" s="1" a="1"/>
  <c r="Q396" i="27" s="1"/>
  <c r="M396" i="27"/>
  <c r="P395" i="27"/>
  <c r="Q395" i="27" s="1" a="1"/>
  <c r="Q395" i="27" s="1"/>
  <c r="M395" i="27"/>
  <c r="P394" i="27"/>
  <c r="Q394" i="27" s="1" a="1"/>
  <c r="Q394" i="27" s="1"/>
  <c r="M394" i="27"/>
  <c r="P393" i="27"/>
  <c r="Q393" i="27" s="1" a="1"/>
  <c r="Q393" i="27" s="1"/>
  <c r="M393" i="27"/>
  <c r="P392" i="27"/>
  <c r="Q392" i="27" s="1" a="1"/>
  <c r="Q392" i="27" s="1"/>
  <c r="M392" i="27"/>
  <c r="P391" i="27"/>
  <c r="Q391" i="27" s="1" a="1"/>
  <c r="Q391" i="27" s="1"/>
  <c r="M391" i="27"/>
  <c r="P390" i="27"/>
  <c r="M390" i="27"/>
  <c r="P389" i="27"/>
  <c r="M389" i="27"/>
  <c r="P388" i="27"/>
  <c r="M388" i="27"/>
  <c r="P387" i="27"/>
  <c r="M387" i="27"/>
  <c r="P386" i="27"/>
  <c r="Q386" i="27" s="1" a="1"/>
  <c r="Q386" i="27" s="1"/>
  <c r="M386" i="27"/>
  <c r="P385" i="27"/>
  <c r="Q385" i="27" s="1" a="1"/>
  <c r="Q385" i="27" s="1"/>
  <c r="M385" i="27"/>
  <c r="P384" i="27"/>
  <c r="Q384" i="27" s="1" a="1"/>
  <c r="Q384" i="27" s="1"/>
  <c r="M384" i="27"/>
  <c r="P383" i="27"/>
  <c r="Q383" i="27" s="1" a="1"/>
  <c r="Q383" i="27" s="1"/>
  <c r="M383" i="27"/>
  <c r="P382" i="27"/>
  <c r="Q382" i="27" s="1" a="1"/>
  <c r="Q382" i="27" s="1"/>
  <c r="M382" i="27"/>
  <c r="P381" i="27"/>
  <c r="Q381" i="27" s="1" a="1"/>
  <c r="Q381" i="27" s="1"/>
  <c r="M381" i="27"/>
  <c r="P380" i="27"/>
  <c r="M380" i="27"/>
  <c r="P379" i="27"/>
  <c r="M379" i="27"/>
  <c r="P378" i="27"/>
  <c r="M378" i="27"/>
  <c r="P377" i="27"/>
  <c r="M377" i="27"/>
  <c r="P376" i="27"/>
  <c r="Q376" i="27" s="1" a="1"/>
  <c r="Q376" i="27" s="1"/>
  <c r="M376" i="27"/>
  <c r="Q375" i="27" a="1"/>
  <c r="Q375" i="27" s="1"/>
  <c r="M375" i="27"/>
  <c r="P374" i="27"/>
  <c r="Q374" i="27" s="1" a="1"/>
  <c r="Q374" i="27" s="1"/>
  <c r="M374" i="27"/>
  <c r="P373" i="27"/>
  <c r="Q373" i="27" s="1" a="1"/>
  <c r="Q373" i="27" s="1"/>
  <c r="M373" i="27"/>
  <c r="P372" i="27"/>
  <c r="Q372" i="27" s="1" a="1"/>
  <c r="Q372" i="27" s="1"/>
  <c r="M372" i="27"/>
  <c r="P371" i="27"/>
  <c r="Q371" i="27" s="1" a="1"/>
  <c r="Q371" i="27" s="1"/>
  <c r="M371" i="27"/>
  <c r="P370" i="27"/>
  <c r="M370" i="27"/>
  <c r="P369" i="27"/>
  <c r="M369" i="27"/>
  <c r="P368" i="27"/>
  <c r="M368" i="27"/>
  <c r="P367" i="27"/>
  <c r="Q367" i="27" s="1" a="1"/>
  <c r="Q367" i="27" s="1"/>
  <c r="M367" i="27"/>
  <c r="P366" i="27"/>
  <c r="Q366" i="27" s="1" a="1"/>
  <c r="Q366" i="27" s="1"/>
  <c r="M366" i="27"/>
  <c r="P365" i="27"/>
  <c r="Q365" i="27" s="1" a="1"/>
  <c r="Q365" i="27" s="1"/>
  <c r="M365" i="27"/>
  <c r="P364" i="27"/>
  <c r="Q364" i="27" s="1" a="1"/>
  <c r="Q364" i="27" s="1"/>
  <c r="M364" i="27"/>
  <c r="P363" i="27"/>
  <c r="Q363" i="27" s="1" a="1"/>
  <c r="Q363" i="27" s="1"/>
  <c r="M363" i="27"/>
  <c r="P362" i="27"/>
  <c r="Q362" i="27" s="1" a="1"/>
  <c r="Q362" i="27" s="1"/>
  <c r="M362" i="27"/>
  <c r="P361" i="27"/>
  <c r="M361" i="27"/>
  <c r="P360" i="27"/>
  <c r="M360" i="27"/>
  <c r="P359" i="27"/>
  <c r="M359" i="27"/>
  <c r="P358" i="27"/>
  <c r="M358" i="27"/>
  <c r="P357" i="27"/>
  <c r="Q357" i="27" s="1" a="1"/>
  <c r="Q357" i="27" s="1"/>
  <c r="M357" i="27"/>
  <c r="P356" i="27"/>
  <c r="Q356" i="27" s="1" a="1"/>
  <c r="Q356" i="27" s="1"/>
  <c r="M356" i="27"/>
  <c r="P355" i="27"/>
  <c r="Q355" i="27" s="1" a="1"/>
  <c r="Q355" i="27" s="1"/>
  <c r="M355" i="27"/>
  <c r="P354" i="27"/>
  <c r="Q354" i="27" s="1" a="1"/>
  <c r="Q354" i="27" s="1"/>
  <c r="M354" i="27"/>
  <c r="P353" i="27"/>
  <c r="Q353" i="27" s="1" a="1"/>
  <c r="Q353" i="27" s="1"/>
  <c r="M353" i="27"/>
  <c r="P352" i="27"/>
  <c r="Q352" i="27" s="1" a="1"/>
  <c r="Q352" i="27" s="1"/>
  <c r="M352" i="27"/>
  <c r="P351" i="27"/>
  <c r="Q351" i="27" s="1" a="1"/>
  <c r="Q351" i="27" s="1"/>
  <c r="M351" i="27"/>
  <c r="P350" i="27"/>
  <c r="Q350" i="27" s="1" a="1"/>
  <c r="Q350" i="27" s="1"/>
  <c r="M350" i="27"/>
  <c r="P349" i="27"/>
  <c r="Q349" i="27" s="1" a="1"/>
  <c r="Q349" i="27" s="1"/>
  <c r="M349" i="27"/>
  <c r="P348" i="27"/>
  <c r="Q348" i="27" s="1" a="1"/>
  <c r="Q348" i="27" s="1"/>
  <c r="M348" i="27"/>
  <c r="P347" i="27"/>
  <c r="Q347" i="27" s="1" a="1"/>
  <c r="Q347" i="27" s="1"/>
  <c r="M347" i="27"/>
  <c r="P346" i="27"/>
  <c r="Q346" i="27" s="1" a="1"/>
  <c r="Q346" i="27" s="1"/>
  <c r="M346" i="27"/>
  <c r="P345" i="27"/>
  <c r="Q345" i="27" s="1" a="1"/>
  <c r="Q345" i="27" s="1"/>
  <c r="M345" i="27"/>
  <c r="P344" i="27"/>
  <c r="Q344" i="27" s="1" a="1"/>
  <c r="Q344" i="27" s="1"/>
  <c r="M344" i="27"/>
  <c r="P343" i="27"/>
  <c r="M343" i="27"/>
  <c r="P342" i="27"/>
  <c r="M342" i="27"/>
  <c r="P341" i="27"/>
  <c r="M341" i="27"/>
  <c r="P340" i="27"/>
  <c r="M340" i="27"/>
  <c r="P339" i="27"/>
  <c r="Q339" i="27" s="1" a="1"/>
  <c r="Q339" i="27" s="1"/>
  <c r="M339" i="27"/>
  <c r="P338" i="27"/>
  <c r="Q338" i="27" s="1" a="1"/>
  <c r="Q338" i="27" s="1"/>
  <c r="M338" i="27"/>
  <c r="P337" i="27"/>
  <c r="Q337" i="27" s="1" a="1"/>
  <c r="Q337" i="27" s="1"/>
  <c r="M337" i="27"/>
  <c r="P336" i="27"/>
  <c r="Q336" i="27" s="1" a="1"/>
  <c r="Q336" i="27" s="1"/>
  <c r="M336" i="27"/>
  <c r="P335" i="27"/>
  <c r="Q335" i="27" s="1" a="1"/>
  <c r="Q335" i="27" s="1"/>
  <c r="M335" i="27"/>
  <c r="P334" i="27"/>
  <c r="Q334" i="27" s="1" a="1"/>
  <c r="Q334" i="27" s="1"/>
  <c r="M334" i="27"/>
  <c r="P333" i="27"/>
  <c r="Q333" i="27" s="1" a="1"/>
  <c r="Q333" i="27" s="1"/>
  <c r="M333" i="27"/>
  <c r="P332" i="27"/>
  <c r="Q332" i="27" s="1" a="1"/>
  <c r="Q332" i="27" s="1"/>
  <c r="M332" i="27"/>
  <c r="P331" i="27"/>
  <c r="Q331" i="27" s="1" a="1"/>
  <c r="Q331" i="27" s="1"/>
  <c r="M331" i="27"/>
  <c r="P330" i="27"/>
  <c r="Q330" i="27" s="1" a="1"/>
  <c r="Q330" i="27" s="1"/>
  <c r="M330" i="27"/>
  <c r="P329" i="27"/>
  <c r="M329" i="27"/>
  <c r="P328" i="27"/>
  <c r="M328" i="27"/>
  <c r="P327" i="27"/>
  <c r="M327" i="27"/>
  <c r="P326" i="27"/>
  <c r="M326" i="27"/>
  <c r="P325" i="27"/>
  <c r="Q325" i="27" s="1" a="1"/>
  <c r="Q325" i="27" s="1"/>
  <c r="M325" i="27"/>
  <c r="P324" i="27"/>
  <c r="Q324" i="27" s="1" a="1"/>
  <c r="Q324" i="27" s="1"/>
  <c r="M324" i="27"/>
  <c r="P323" i="27"/>
  <c r="Q323" i="27" s="1" a="1"/>
  <c r="Q323" i="27" s="1"/>
  <c r="M323" i="27"/>
  <c r="P322" i="27"/>
  <c r="Q322" i="27" s="1" a="1"/>
  <c r="Q322" i="27" s="1"/>
  <c r="M322" i="27"/>
  <c r="P321" i="27"/>
  <c r="Q321" i="27" s="1" a="1"/>
  <c r="Q321" i="27" s="1"/>
  <c r="M321" i="27"/>
  <c r="P320" i="27"/>
  <c r="Q320" i="27" s="1" a="1"/>
  <c r="Q320" i="27" s="1"/>
  <c r="M320" i="27"/>
  <c r="P319" i="27"/>
  <c r="Q319" i="27" s="1" a="1"/>
  <c r="Q319" i="27" s="1"/>
  <c r="M319" i="27"/>
  <c r="P318" i="27"/>
  <c r="Q318" i="27" s="1" a="1"/>
  <c r="Q318" i="27" s="1"/>
  <c r="M318" i="27"/>
  <c r="P317" i="27"/>
  <c r="Q317" i="27" s="1" a="1"/>
  <c r="Q317" i="27" s="1"/>
  <c r="M317" i="27"/>
  <c r="P316" i="27"/>
  <c r="Q316" i="27" s="1" a="1"/>
  <c r="Q316" i="27" s="1"/>
  <c r="M316" i="27"/>
  <c r="P315" i="27"/>
  <c r="Q315" i="27" s="1" a="1"/>
  <c r="Q315" i="27" s="1"/>
  <c r="M315" i="27"/>
  <c r="P314" i="27"/>
  <c r="Q314" i="27" s="1" a="1"/>
  <c r="Q314" i="27" s="1"/>
  <c r="M314" i="27"/>
  <c r="P313" i="27"/>
  <c r="Q313" i="27" s="1" a="1"/>
  <c r="Q313" i="27" s="1"/>
  <c r="M313" i="27"/>
  <c r="P312" i="27"/>
  <c r="Q312" i="27" s="1" a="1"/>
  <c r="Q312" i="27" s="1"/>
  <c r="M312" i="27"/>
  <c r="P311" i="27"/>
  <c r="M311" i="27"/>
  <c r="P310" i="27"/>
  <c r="Q310" i="27" s="1" a="1"/>
  <c r="Q310" i="27" s="1"/>
  <c r="M310" i="27"/>
  <c r="P309" i="27"/>
  <c r="M309" i="27"/>
  <c r="P308" i="27"/>
  <c r="M308" i="27"/>
  <c r="P307" i="27"/>
  <c r="M307" i="27"/>
  <c r="P306" i="27"/>
  <c r="M306" i="27"/>
  <c r="P305" i="27"/>
  <c r="Q305" i="27" s="1" a="1"/>
  <c r="Q305" i="27" s="1"/>
  <c r="M305" i="27"/>
  <c r="P304" i="27"/>
  <c r="Q304" i="27" s="1" a="1"/>
  <c r="Q304" i="27" s="1"/>
  <c r="M304" i="27"/>
  <c r="P303" i="27"/>
  <c r="Q303" i="27" s="1" a="1"/>
  <c r="Q303" i="27" s="1"/>
  <c r="M303" i="27"/>
  <c r="P302" i="27"/>
  <c r="Q302" i="27" s="1" a="1"/>
  <c r="Q302" i="27" s="1"/>
  <c r="M302" i="27"/>
  <c r="P301" i="27"/>
  <c r="Q301" i="27" s="1" a="1"/>
  <c r="Q301" i="27" s="1"/>
  <c r="M301" i="27"/>
  <c r="P300" i="27"/>
  <c r="Q300" i="27" s="1" a="1"/>
  <c r="Q300" i="27" s="1"/>
  <c r="M300" i="27"/>
  <c r="P299" i="27"/>
  <c r="Q299" i="27" s="1" a="1"/>
  <c r="Q299" i="27" s="1"/>
  <c r="M299" i="27"/>
  <c r="P298" i="27"/>
  <c r="Q298" i="27" s="1" a="1"/>
  <c r="Q298" i="27" s="1"/>
  <c r="M298" i="27"/>
  <c r="P297" i="27"/>
  <c r="Q297" i="27" s="1" a="1"/>
  <c r="Q297" i="27" s="1"/>
  <c r="M297" i="27"/>
  <c r="P296" i="27"/>
  <c r="Q296" i="27" s="1" a="1"/>
  <c r="Q296" i="27" s="1"/>
  <c r="M296" i="27"/>
  <c r="P295" i="27"/>
  <c r="Q295" i="27" s="1" a="1"/>
  <c r="Q295" i="27" s="1"/>
  <c r="M295" i="27"/>
  <c r="P294" i="27"/>
  <c r="Q294" i="27" s="1" a="1"/>
  <c r="Q294" i="27" s="1"/>
  <c r="M294" i="27"/>
  <c r="P293" i="27"/>
  <c r="Q293" i="27" s="1" a="1"/>
  <c r="Q293" i="27" s="1"/>
  <c r="M293" i="27"/>
  <c r="P292" i="27"/>
  <c r="Q292" i="27" s="1" a="1"/>
  <c r="Q292" i="27" s="1"/>
  <c r="M292" i="27"/>
  <c r="P291" i="27"/>
  <c r="Q291" i="27" s="1" a="1"/>
  <c r="Q291" i="27" s="1"/>
  <c r="M291" i="27"/>
  <c r="P290" i="27"/>
  <c r="Q290" i="27" s="1" a="1"/>
  <c r="Q290" i="27" s="1"/>
  <c r="M290" i="27"/>
  <c r="P289" i="27"/>
  <c r="Q289" i="27" s="1" a="1"/>
  <c r="Q289" i="27" s="1"/>
  <c r="M289" i="27"/>
  <c r="P288" i="27"/>
  <c r="Q288" i="27" s="1" a="1"/>
  <c r="Q288" i="27" s="1"/>
  <c r="M288" i="27"/>
  <c r="P287" i="27"/>
  <c r="Q287" i="27" s="1" a="1"/>
  <c r="Q287" i="27" s="1"/>
  <c r="M287" i="27"/>
  <c r="P286" i="27"/>
  <c r="Q286" i="27" s="1" a="1"/>
  <c r="Q286" i="27" s="1"/>
  <c r="M286" i="27"/>
  <c r="P285" i="27"/>
  <c r="Q285" i="27" s="1" a="1"/>
  <c r="Q285" i="27" s="1"/>
  <c r="M285" i="27"/>
  <c r="P284" i="27"/>
  <c r="Q284" i="27" s="1" a="1"/>
  <c r="Q284" i="27" s="1"/>
  <c r="M284" i="27"/>
  <c r="P283" i="27"/>
  <c r="Q283" i="27" s="1" a="1"/>
  <c r="Q283" i="27" s="1"/>
  <c r="M283" i="27"/>
  <c r="P282" i="27"/>
  <c r="Q282" i="27" s="1" a="1"/>
  <c r="Q282" i="27" s="1"/>
  <c r="M282" i="27"/>
  <c r="P281" i="27"/>
  <c r="Q281" i="27" s="1" a="1"/>
  <c r="Q281" i="27" s="1"/>
  <c r="M281" i="27"/>
  <c r="P280" i="27"/>
  <c r="Q280" i="27" s="1" a="1"/>
  <c r="Q280" i="27" s="1"/>
  <c r="M280" i="27"/>
  <c r="P279" i="27"/>
  <c r="Q279" i="27" s="1" a="1"/>
  <c r="Q279" i="27" s="1"/>
  <c r="M279" i="27"/>
  <c r="P278" i="27"/>
  <c r="Q278" i="27" s="1" a="1"/>
  <c r="Q278" i="27" s="1"/>
  <c r="M278" i="27"/>
  <c r="P277" i="27"/>
  <c r="M277" i="27"/>
  <c r="P276" i="27"/>
  <c r="M276" i="27"/>
  <c r="P275" i="27"/>
  <c r="M275" i="27"/>
  <c r="P274" i="27"/>
  <c r="M274" i="27"/>
  <c r="P273" i="27"/>
  <c r="Q273" i="27" s="1" a="1"/>
  <c r="Q273" i="27" s="1"/>
  <c r="M273" i="27"/>
  <c r="P272" i="27"/>
  <c r="Q272" i="27" s="1" a="1"/>
  <c r="Q272" i="27" s="1"/>
  <c r="M272" i="27"/>
  <c r="P271" i="27"/>
  <c r="Q271" i="27" s="1" a="1"/>
  <c r="Q271" i="27" s="1"/>
  <c r="M271" i="27"/>
  <c r="P270" i="27"/>
  <c r="Q270" i="27" s="1" a="1"/>
  <c r="Q270" i="27" s="1"/>
  <c r="M270" i="27"/>
  <c r="P269" i="27"/>
  <c r="Q269" i="27" s="1" a="1"/>
  <c r="Q269" i="27" s="1"/>
  <c r="M269" i="27"/>
  <c r="P268" i="27"/>
  <c r="Q268" i="27" s="1" a="1"/>
  <c r="Q268" i="27" s="1"/>
  <c r="M268" i="27"/>
  <c r="P267" i="27"/>
  <c r="Q267" i="27" s="1" a="1"/>
  <c r="Q267" i="27" s="1"/>
  <c r="M267" i="27"/>
  <c r="P266" i="27"/>
  <c r="Q266" i="27" s="1" a="1"/>
  <c r="Q266" i="27" s="1"/>
  <c r="M266" i="27"/>
  <c r="P265" i="27"/>
  <c r="Q265" i="27" s="1" a="1"/>
  <c r="Q265" i="27" s="1"/>
  <c r="M265" i="27"/>
  <c r="P264" i="27"/>
  <c r="Q264" i="27" s="1" a="1"/>
  <c r="Q264" i="27" s="1"/>
  <c r="M264" i="27"/>
  <c r="P263" i="27"/>
  <c r="Q263" i="27" s="1" a="1"/>
  <c r="Q263" i="27" s="1"/>
  <c r="M263" i="27"/>
  <c r="P262" i="27"/>
  <c r="Q262" i="27" s="1" a="1"/>
  <c r="Q262" i="27" s="1"/>
  <c r="M262" i="27"/>
  <c r="P261" i="27"/>
  <c r="Q261" i="27" s="1" a="1"/>
  <c r="Q261" i="27" s="1"/>
  <c r="M261" i="27"/>
  <c r="P260" i="27"/>
  <c r="Q260" i="27" s="1" a="1"/>
  <c r="Q260" i="27" s="1"/>
  <c r="M260" i="27"/>
  <c r="P259" i="27"/>
  <c r="Q259" i="27" s="1" a="1"/>
  <c r="Q259" i="27" s="1"/>
  <c r="M259" i="27"/>
  <c r="P258" i="27"/>
  <c r="Q258" i="27" s="1" a="1"/>
  <c r="Q258" i="27" s="1"/>
  <c r="M258" i="27"/>
  <c r="P257" i="27"/>
  <c r="Q257" i="27" s="1" a="1"/>
  <c r="Q257" i="27" s="1"/>
  <c r="M257" i="27"/>
  <c r="P256" i="27"/>
  <c r="Q256" i="27" s="1" a="1"/>
  <c r="Q256" i="27" s="1"/>
  <c r="M256" i="27"/>
  <c r="P255" i="27"/>
  <c r="Q255" i="27" s="1" a="1"/>
  <c r="Q255" i="27" s="1"/>
  <c r="M255" i="27"/>
  <c r="P254" i="27"/>
  <c r="Q254" i="27" s="1" a="1"/>
  <c r="Q254" i="27" s="1"/>
  <c r="M254" i="27"/>
  <c r="P253" i="27"/>
  <c r="Q253" i="27" s="1" a="1"/>
  <c r="Q253" i="27" s="1"/>
  <c r="M253" i="27"/>
  <c r="P252" i="27"/>
  <c r="Q252" i="27" s="1" a="1"/>
  <c r="Q252" i="27" s="1"/>
  <c r="M252" i="27"/>
  <c r="P251" i="27"/>
  <c r="Q251" i="27" s="1" a="1"/>
  <c r="Q251" i="27" s="1"/>
  <c r="M251" i="27"/>
  <c r="P250" i="27"/>
  <c r="Q250" i="27" s="1" a="1"/>
  <c r="Q250" i="27" s="1"/>
  <c r="M250" i="27"/>
  <c r="P249" i="27"/>
  <c r="Q249" i="27" s="1" a="1"/>
  <c r="Q249" i="27" s="1"/>
  <c r="M249" i="27"/>
  <c r="P248" i="27"/>
  <c r="Q248" i="27" s="1" a="1"/>
  <c r="Q248" i="27" s="1"/>
  <c r="M248" i="27"/>
  <c r="P247" i="27"/>
  <c r="Q247" i="27" s="1" a="1"/>
  <c r="Q247" i="27" s="1"/>
  <c r="M247" i="27"/>
  <c r="P246" i="27"/>
  <c r="Q246" i="27" s="1" a="1"/>
  <c r="Q246" i="27" s="1"/>
  <c r="M246" i="27"/>
  <c r="P245" i="27"/>
  <c r="Q245" i="27" s="1" a="1"/>
  <c r="Q245" i="27" s="1"/>
  <c r="M245" i="27"/>
  <c r="P244" i="27"/>
  <c r="Q244" i="27" s="1" a="1"/>
  <c r="Q244" i="27" s="1"/>
  <c r="M244" i="27"/>
  <c r="P243" i="27"/>
  <c r="Q243" i="27" s="1" a="1"/>
  <c r="Q243" i="27" s="1"/>
  <c r="M243" i="27"/>
  <c r="P242" i="27"/>
  <c r="Q242" i="27" s="1" a="1"/>
  <c r="Q242" i="27" s="1"/>
  <c r="M242" i="27"/>
  <c r="P241" i="27"/>
  <c r="M241" i="27"/>
  <c r="P240" i="27"/>
  <c r="M240" i="27"/>
  <c r="P239" i="27"/>
  <c r="M239" i="27"/>
  <c r="P238" i="27"/>
  <c r="M238" i="27"/>
  <c r="P237" i="27"/>
  <c r="M237" i="27"/>
  <c r="P236" i="27"/>
  <c r="M236" i="27"/>
  <c r="P235" i="27"/>
  <c r="M235" i="27"/>
  <c r="P234" i="27"/>
  <c r="M234" i="27"/>
  <c r="P233" i="27"/>
  <c r="Q233" i="27" s="1" a="1"/>
  <c r="Q233" i="27" s="1"/>
  <c r="M233" i="27"/>
  <c r="P232" i="27"/>
  <c r="Q232" i="27" s="1" a="1"/>
  <c r="Q232" i="27" s="1"/>
  <c r="M232" i="27"/>
  <c r="P231" i="27"/>
  <c r="Q231" i="27" s="1" a="1"/>
  <c r="Q231" i="27" s="1"/>
  <c r="M231" i="27"/>
  <c r="P230" i="27"/>
  <c r="Q230" i="27" s="1" a="1"/>
  <c r="Q230" i="27" s="1"/>
  <c r="M230" i="27"/>
  <c r="P229" i="27"/>
  <c r="Q229" i="27" s="1" a="1"/>
  <c r="Q229" i="27" s="1"/>
  <c r="M229" i="27"/>
  <c r="P228" i="27"/>
  <c r="Q228" i="27" s="1" a="1"/>
  <c r="Q228" i="27" s="1"/>
  <c r="M228" i="27"/>
  <c r="P227" i="27"/>
  <c r="Q227" i="27" s="1" a="1"/>
  <c r="Q227" i="27" s="1"/>
  <c r="M227" i="27"/>
  <c r="P226" i="27"/>
  <c r="M226" i="27"/>
  <c r="P225" i="27"/>
  <c r="M225" i="27"/>
  <c r="P224" i="27"/>
  <c r="Q224" i="27" s="1" a="1"/>
  <c r="Q224" i="27" s="1"/>
  <c r="M224" i="27"/>
  <c r="P223" i="27"/>
  <c r="Q223" i="27" s="1" a="1"/>
  <c r="Q223" i="27" s="1"/>
  <c r="M223" i="27"/>
  <c r="Q222" i="27" a="1"/>
  <c r="Q222" i="27" s="1"/>
  <c r="P222" i="27"/>
  <c r="M222" i="27"/>
  <c r="P221" i="27"/>
  <c r="Q221" i="27" s="1" a="1"/>
  <c r="Q221" i="27" s="1"/>
  <c r="M221" i="27"/>
  <c r="P220" i="27"/>
  <c r="Q220" i="27" s="1" a="1"/>
  <c r="Q220" i="27" s="1"/>
  <c r="M220" i="27"/>
  <c r="P219" i="27"/>
  <c r="Q219" i="27" s="1" a="1"/>
  <c r="Q219" i="27" s="1"/>
  <c r="M219" i="27"/>
  <c r="P218" i="27"/>
  <c r="Q218" i="27" s="1" a="1"/>
  <c r="Q218" i="27" s="1"/>
  <c r="M218" i="27"/>
  <c r="P217" i="27"/>
  <c r="Q217" i="27" s="1" a="1"/>
  <c r="Q217" i="27" s="1"/>
  <c r="M217" i="27"/>
  <c r="P216" i="27"/>
  <c r="Q216" i="27" s="1" a="1"/>
  <c r="Q216" i="27" s="1"/>
  <c r="M216" i="27"/>
  <c r="P215" i="27"/>
  <c r="Q215" i="27" s="1" a="1"/>
  <c r="Q215" i="27" s="1"/>
  <c r="M215" i="27"/>
  <c r="P214" i="27"/>
  <c r="Q214" i="27" s="1" a="1"/>
  <c r="Q214" i="27" s="1"/>
  <c r="M214" i="27"/>
  <c r="P213" i="27"/>
  <c r="Q213" i="27" s="1" a="1"/>
  <c r="Q213" i="27" s="1"/>
  <c r="M213" i="27"/>
  <c r="P212" i="27"/>
  <c r="Q212" i="27" s="1" a="1"/>
  <c r="Q212" i="27" s="1"/>
  <c r="M212" i="27"/>
  <c r="P211" i="27"/>
  <c r="Q211" i="27" s="1" a="1"/>
  <c r="Q211" i="27" s="1"/>
  <c r="M211" i="27"/>
  <c r="P210" i="27"/>
  <c r="Q210" i="27" s="1" a="1"/>
  <c r="Q210" i="27" s="1"/>
  <c r="M210" i="27"/>
  <c r="P209" i="27"/>
  <c r="Q209" i="27" s="1" a="1"/>
  <c r="Q209" i="27" s="1"/>
  <c r="M209" i="27"/>
  <c r="P208" i="27"/>
  <c r="Q208" i="27" s="1" a="1"/>
  <c r="Q208" i="27" s="1"/>
  <c r="M208" i="27"/>
  <c r="P207" i="27"/>
  <c r="Q207" i="27" s="1" a="1"/>
  <c r="Q207" i="27" s="1"/>
  <c r="M207" i="27"/>
  <c r="P206" i="27"/>
  <c r="Q206" i="27" s="1" a="1"/>
  <c r="Q206" i="27" s="1"/>
  <c r="M206" i="27"/>
  <c r="P205" i="27"/>
  <c r="M205" i="27"/>
  <c r="P204" i="27"/>
  <c r="Q204" i="27" s="1" a="1"/>
  <c r="Q204" i="27" s="1"/>
  <c r="M204" i="27"/>
  <c r="P203" i="27"/>
  <c r="Q203" i="27" s="1" a="1"/>
  <c r="Q203" i="27" s="1"/>
  <c r="M203" i="27"/>
  <c r="P202" i="27"/>
  <c r="Q202" i="27" s="1" a="1"/>
  <c r="Q202" i="27" s="1"/>
  <c r="M202" i="27"/>
  <c r="P201" i="27"/>
  <c r="Q201" i="27" s="1" a="1"/>
  <c r="Q201" i="27" s="1"/>
  <c r="M201" i="27"/>
  <c r="P200" i="27"/>
  <c r="M200" i="27"/>
  <c r="P199" i="27"/>
  <c r="Q199" i="27" s="1" a="1"/>
  <c r="Q199" i="27" s="1"/>
  <c r="M199" i="27"/>
  <c r="P198" i="27"/>
  <c r="Q198" i="27" s="1" a="1"/>
  <c r="Q198" i="27" s="1"/>
  <c r="M198" i="27"/>
  <c r="P197" i="27"/>
  <c r="Q197" i="27" s="1" a="1"/>
  <c r="Q197" i="27" s="1"/>
  <c r="M197" i="27"/>
  <c r="P196" i="27"/>
  <c r="Q196" i="27" s="1" a="1"/>
  <c r="Q196" i="27" s="1"/>
  <c r="M196" i="27"/>
  <c r="P195" i="27"/>
  <c r="Q195" i="27" s="1" a="1"/>
  <c r="Q195" i="27" s="1"/>
  <c r="M195" i="27"/>
  <c r="P194" i="27"/>
  <c r="Q194" i="27" s="1" a="1"/>
  <c r="Q194" i="27" s="1"/>
  <c r="M194" i="27"/>
  <c r="P193" i="27"/>
  <c r="Q193" i="27" s="1" a="1"/>
  <c r="Q193" i="27" s="1"/>
  <c r="M193" i="27"/>
  <c r="P192" i="27"/>
  <c r="Q192" i="27" s="1" a="1"/>
  <c r="Q192" i="27" s="1"/>
  <c r="M192" i="27"/>
  <c r="P191" i="27"/>
  <c r="Q191" i="27" s="1" a="1"/>
  <c r="Q191" i="27" s="1"/>
  <c r="M191" i="27"/>
  <c r="P190" i="27"/>
  <c r="Q190" i="27" s="1" a="1"/>
  <c r="Q190" i="27" s="1"/>
  <c r="M190" i="27"/>
  <c r="P189" i="27"/>
  <c r="Q189" i="27" s="1" a="1"/>
  <c r="Q189" i="27" s="1"/>
  <c r="M189" i="27"/>
  <c r="P188" i="27"/>
  <c r="Q188" i="27" s="1" a="1"/>
  <c r="Q188" i="27" s="1"/>
  <c r="M188" i="27"/>
  <c r="P187" i="27"/>
  <c r="Q187" i="27" s="1" a="1"/>
  <c r="Q187" i="27" s="1"/>
  <c r="M187" i="27"/>
  <c r="P186" i="27"/>
  <c r="Q186" i="27" s="1" a="1"/>
  <c r="Q186" i="27" s="1"/>
  <c r="M186" i="27"/>
  <c r="P185" i="27"/>
  <c r="Q185" i="27" s="1" a="1"/>
  <c r="Q185" i="27" s="1"/>
  <c r="M185" i="27"/>
  <c r="P184" i="27"/>
  <c r="Q184" i="27" s="1" a="1"/>
  <c r="Q184" i="27" s="1"/>
  <c r="M184" i="27"/>
  <c r="P183" i="27"/>
  <c r="Q183" i="27" s="1" a="1"/>
  <c r="Q183" i="27" s="1"/>
  <c r="M183" i="27"/>
  <c r="P182" i="27"/>
  <c r="Q182" i="27" s="1" a="1"/>
  <c r="Q182" i="27" s="1"/>
  <c r="M182" i="27"/>
  <c r="P181" i="27"/>
  <c r="Q181" i="27" s="1" a="1"/>
  <c r="Q181" i="27" s="1"/>
  <c r="M181" i="27"/>
  <c r="P180" i="27"/>
  <c r="Q180" i="27" s="1" a="1"/>
  <c r="Q180" i="27" s="1"/>
  <c r="M180" i="27"/>
  <c r="P179" i="27"/>
  <c r="Q179" i="27" s="1" a="1"/>
  <c r="Q179" i="27" s="1"/>
  <c r="M179" i="27"/>
  <c r="P178" i="27"/>
  <c r="Q178" i="27" s="1" a="1"/>
  <c r="Q178" i="27" s="1"/>
  <c r="M178" i="27"/>
  <c r="P177" i="27"/>
  <c r="Q177" i="27" s="1" a="1"/>
  <c r="Q177" i="27" s="1"/>
  <c r="M177" i="27"/>
  <c r="P176" i="27"/>
  <c r="Q176" i="27" s="1" a="1"/>
  <c r="Q176" i="27" s="1"/>
  <c r="M176" i="27"/>
  <c r="P175" i="27"/>
  <c r="Q175" i="27" s="1" a="1"/>
  <c r="Q175" i="27" s="1"/>
  <c r="M175" i="27"/>
  <c r="P174" i="27"/>
  <c r="Q174" i="27" s="1" a="1"/>
  <c r="Q174" i="27" s="1"/>
  <c r="M174" i="27"/>
  <c r="P173" i="27"/>
  <c r="Q173" i="27" s="1" a="1"/>
  <c r="Q173" i="27" s="1"/>
  <c r="M173" i="27"/>
  <c r="P172" i="27"/>
  <c r="Q172" i="27" s="1" a="1"/>
  <c r="Q172" i="27" s="1"/>
  <c r="M172" i="27"/>
  <c r="P171" i="27"/>
  <c r="Q171" i="27" s="1" a="1"/>
  <c r="Q171" i="27" s="1"/>
  <c r="M171" i="27"/>
  <c r="P170" i="27"/>
  <c r="Q170" i="27" s="1" a="1"/>
  <c r="Q170" i="27" s="1"/>
  <c r="M170" i="27"/>
  <c r="P169" i="27"/>
  <c r="Q169" i="27" s="1" a="1"/>
  <c r="Q169" i="27" s="1"/>
  <c r="M169" i="27"/>
  <c r="P168" i="27"/>
  <c r="Q168" i="27" s="1" a="1"/>
  <c r="Q168" i="27" s="1"/>
  <c r="M168" i="27"/>
  <c r="P167" i="27"/>
  <c r="Q167" i="27" s="1" a="1"/>
  <c r="Q167" i="27" s="1"/>
  <c r="M167" i="27"/>
  <c r="P166" i="27"/>
  <c r="Q166" i="27" s="1" a="1"/>
  <c r="Q166" i="27" s="1"/>
  <c r="M166" i="27"/>
  <c r="P165" i="27"/>
  <c r="Q165" i="27" s="1" a="1"/>
  <c r="Q165" i="27" s="1"/>
  <c r="M165" i="27"/>
  <c r="P164" i="27"/>
  <c r="Q164" i="27" s="1" a="1"/>
  <c r="Q164" i="27" s="1"/>
  <c r="M164" i="27"/>
  <c r="P163" i="27"/>
  <c r="Q163" i="27" s="1" a="1"/>
  <c r="Q163" i="27" s="1"/>
  <c r="M163" i="27"/>
  <c r="P162" i="27"/>
  <c r="Q162" i="27" s="1" a="1"/>
  <c r="Q162" i="27" s="1"/>
  <c r="M162" i="27"/>
  <c r="P161" i="27"/>
  <c r="Q161" i="27" s="1" a="1"/>
  <c r="Q161" i="27" s="1"/>
  <c r="M161" i="27"/>
  <c r="P160" i="27"/>
  <c r="Q160" i="27" s="1" a="1"/>
  <c r="Q160" i="27" s="1"/>
  <c r="M160" i="27"/>
  <c r="P159" i="27"/>
  <c r="Q159" i="27" s="1" a="1"/>
  <c r="Q159" i="27" s="1"/>
  <c r="M159" i="27"/>
  <c r="P158" i="27"/>
  <c r="Q158" i="27" s="1" a="1"/>
  <c r="Q158" i="27" s="1"/>
  <c r="M158" i="27"/>
  <c r="P157" i="27"/>
  <c r="Q157" i="27" s="1" a="1"/>
  <c r="Q157" i="27" s="1"/>
  <c r="M157" i="27"/>
  <c r="P156" i="27"/>
  <c r="Q156" i="27" s="1" a="1"/>
  <c r="Q156" i="27" s="1"/>
  <c r="M156" i="27"/>
  <c r="P155" i="27"/>
  <c r="Q155" i="27" s="1" a="1"/>
  <c r="Q155" i="27" s="1"/>
  <c r="M155" i="27"/>
  <c r="P154" i="27"/>
  <c r="Q154" i="27" s="1" a="1"/>
  <c r="Q154" i="27" s="1"/>
  <c r="M154" i="27"/>
  <c r="P153" i="27"/>
  <c r="Q153" i="27" s="1" a="1"/>
  <c r="Q153" i="27" s="1"/>
  <c r="M153" i="27"/>
  <c r="P152" i="27"/>
  <c r="Q152" i="27" s="1" a="1"/>
  <c r="Q152" i="27" s="1"/>
  <c r="M152" i="27"/>
  <c r="P151" i="27"/>
  <c r="Q151" i="27" s="1" a="1"/>
  <c r="Q151" i="27" s="1"/>
  <c r="M151" i="27"/>
  <c r="P150" i="27"/>
  <c r="Q150" i="27" s="1" a="1"/>
  <c r="Q150" i="27" s="1"/>
  <c r="M150" i="27"/>
  <c r="P149" i="27"/>
  <c r="Q149" i="27" s="1" a="1"/>
  <c r="Q149" i="27" s="1"/>
  <c r="M149" i="27"/>
  <c r="P148" i="27"/>
  <c r="Q148" i="27" s="1" a="1"/>
  <c r="Q148" i="27" s="1"/>
  <c r="M148" i="27"/>
  <c r="P147" i="27"/>
  <c r="Q147" i="27" s="1" a="1"/>
  <c r="Q147" i="27" s="1"/>
  <c r="M147" i="27"/>
  <c r="P146" i="27"/>
  <c r="Q146" i="27" s="1" a="1"/>
  <c r="Q146" i="27" s="1"/>
  <c r="M146" i="27"/>
  <c r="P145" i="27"/>
  <c r="Q145" i="27" s="1" a="1"/>
  <c r="Q145" i="27" s="1"/>
  <c r="M145" i="27"/>
  <c r="P144" i="27"/>
  <c r="Q144" i="27" s="1" a="1"/>
  <c r="Q144" i="27" s="1"/>
  <c r="M144" i="27"/>
  <c r="P143" i="27"/>
  <c r="Q143" i="27" s="1" a="1"/>
  <c r="Q143" i="27" s="1"/>
  <c r="M143" i="27"/>
  <c r="P142" i="27"/>
  <c r="Q142" i="27" s="1" a="1"/>
  <c r="Q142" i="27" s="1"/>
  <c r="M142" i="27"/>
  <c r="P141" i="27"/>
  <c r="Q141" i="27" s="1" a="1"/>
  <c r="Q141" i="27" s="1"/>
  <c r="M141" i="27"/>
  <c r="P140" i="27"/>
  <c r="Q140" i="27" s="1" a="1"/>
  <c r="Q140" i="27" s="1"/>
  <c r="M140" i="27"/>
  <c r="P139" i="27"/>
  <c r="Q139" i="27" s="1" a="1"/>
  <c r="Q139" i="27" s="1"/>
  <c r="M139" i="27"/>
  <c r="P138" i="27"/>
  <c r="Q138" i="27" s="1" a="1"/>
  <c r="Q138" i="27" s="1"/>
  <c r="M138" i="27"/>
  <c r="P137" i="27"/>
  <c r="Q137" i="27" s="1" a="1"/>
  <c r="Q137" i="27" s="1"/>
  <c r="M137" i="27"/>
  <c r="P136" i="27"/>
  <c r="Q136" i="27" s="1" a="1"/>
  <c r="Q136" i="27" s="1"/>
  <c r="M136" i="27"/>
  <c r="P135" i="27"/>
  <c r="Q135" i="27" s="1" a="1"/>
  <c r="Q135" i="27" s="1"/>
  <c r="M135" i="27"/>
  <c r="P134" i="27"/>
  <c r="Q134" i="27" s="1" a="1"/>
  <c r="Q134" i="27" s="1"/>
  <c r="M134" i="27"/>
  <c r="P133" i="27"/>
  <c r="Q133" i="27" s="1" a="1"/>
  <c r="Q133" i="27" s="1"/>
  <c r="M133" i="27"/>
  <c r="P132" i="27"/>
  <c r="Q132" i="27" s="1" a="1"/>
  <c r="Q132" i="27" s="1"/>
  <c r="M132" i="27"/>
  <c r="P131" i="27"/>
  <c r="Q131" i="27" s="1" a="1"/>
  <c r="Q131" i="27" s="1"/>
  <c r="M131" i="27"/>
  <c r="P130" i="27"/>
  <c r="Q130" i="27" s="1" a="1"/>
  <c r="Q130" i="27" s="1"/>
  <c r="M130" i="27"/>
  <c r="P129" i="27"/>
  <c r="Q129" i="27" s="1" a="1"/>
  <c r="Q129" i="27" s="1"/>
  <c r="M129" i="27"/>
  <c r="P128" i="27"/>
  <c r="Q128" i="27" s="1" a="1"/>
  <c r="Q128" i="27" s="1"/>
  <c r="M128" i="27"/>
  <c r="P127" i="27"/>
  <c r="Q127" i="27" s="1" a="1"/>
  <c r="Q127" i="27" s="1"/>
  <c r="M127" i="27"/>
  <c r="P126" i="27"/>
  <c r="Q126" i="27" s="1" a="1"/>
  <c r="Q126" i="27" s="1"/>
  <c r="M126" i="27"/>
  <c r="P125" i="27"/>
  <c r="M125" i="27"/>
  <c r="P124" i="27"/>
  <c r="Q124" i="27" s="1" a="1"/>
  <c r="Q124" i="27" s="1"/>
  <c r="M124" i="27"/>
  <c r="P123" i="27"/>
  <c r="Q123" i="27" s="1" a="1"/>
  <c r="Q123" i="27" s="1"/>
  <c r="M123" i="27"/>
  <c r="P122" i="27"/>
  <c r="M122" i="27"/>
  <c r="P121" i="27"/>
  <c r="Q121" i="27" s="1" a="1"/>
  <c r="Q121" i="27" s="1"/>
  <c r="M121" i="27"/>
  <c r="P120" i="27"/>
  <c r="Q120" i="27" s="1" a="1"/>
  <c r="Q120" i="27" s="1"/>
  <c r="M120" i="27"/>
  <c r="P119" i="27"/>
  <c r="M119" i="27"/>
  <c r="P118" i="27"/>
  <c r="Q118" i="27" s="1" a="1"/>
  <c r="Q118" i="27" s="1"/>
  <c r="M118" i="27"/>
  <c r="P117" i="27"/>
  <c r="Q117" i="27" s="1" a="1"/>
  <c r="Q117" i="27" s="1"/>
  <c r="M117" i="27"/>
  <c r="P116" i="27"/>
  <c r="M116" i="27"/>
  <c r="P115" i="27"/>
  <c r="Q115" i="27" s="1" a="1"/>
  <c r="Q115" i="27" s="1"/>
  <c r="M115" i="27"/>
  <c r="P114" i="27"/>
  <c r="Q114" i="27" s="1" a="1"/>
  <c r="Q114" i="27" s="1"/>
  <c r="M114" i="27"/>
  <c r="P113" i="27"/>
  <c r="M113" i="27"/>
  <c r="P112" i="27"/>
  <c r="Q112" i="27" s="1" a="1"/>
  <c r="Q112" i="27" s="1"/>
  <c r="M112" i="27"/>
  <c r="P111" i="27"/>
  <c r="Q111" i="27" s="1" a="1"/>
  <c r="Q111" i="27" s="1"/>
  <c r="M111" i="27"/>
  <c r="P110" i="27"/>
  <c r="M110" i="27"/>
  <c r="P109" i="27"/>
  <c r="Q109" i="27" s="1" a="1"/>
  <c r="Q109" i="27" s="1"/>
  <c r="M109" i="27"/>
  <c r="P108" i="27"/>
  <c r="Q108" i="27" s="1" a="1"/>
  <c r="Q108" i="27" s="1"/>
  <c r="M108" i="27"/>
  <c r="P107" i="27"/>
  <c r="Q107" i="27" s="1" a="1"/>
  <c r="Q107" i="27" s="1"/>
  <c r="M107" i="27"/>
  <c r="P106" i="27"/>
  <c r="Q106" i="27" s="1" a="1"/>
  <c r="Q106" i="27" s="1"/>
  <c r="M106" i="27"/>
  <c r="P105" i="27"/>
  <c r="Q105" i="27" s="1" a="1"/>
  <c r="Q105" i="27" s="1"/>
  <c r="M105" i="27"/>
  <c r="P104" i="27"/>
  <c r="Q104" i="27" s="1" a="1"/>
  <c r="Q104" i="27" s="1"/>
  <c r="M104" i="27"/>
  <c r="P103" i="27"/>
  <c r="Q103" i="27" s="1" a="1"/>
  <c r="Q103" i="27" s="1"/>
  <c r="M103" i="27"/>
  <c r="P102" i="27"/>
  <c r="Q102" i="27" s="1" a="1"/>
  <c r="Q102" i="27" s="1"/>
  <c r="M102" i="27"/>
  <c r="P101" i="27"/>
  <c r="Q101" i="27" s="1" a="1"/>
  <c r="Q101" i="27" s="1"/>
  <c r="M101" i="27"/>
  <c r="P100" i="27"/>
  <c r="Q100" i="27" s="1" a="1"/>
  <c r="Q100" i="27" s="1"/>
  <c r="M100" i="27"/>
  <c r="P99" i="27"/>
  <c r="Q99" i="27" s="1" a="1"/>
  <c r="Q99" i="27" s="1"/>
  <c r="M99" i="27"/>
  <c r="P98" i="27"/>
  <c r="Q98" i="27" s="1" a="1"/>
  <c r="Q98" i="27" s="1"/>
  <c r="M98" i="27"/>
  <c r="P97" i="27"/>
  <c r="Q97" i="27" s="1" a="1"/>
  <c r="Q97" i="27" s="1"/>
  <c r="M97" i="27"/>
  <c r="P96" i="27"/>
  <c r="Q96" i="27" s="1" a="1"/>
  <c r="Q96" i="27" s="1"/>
  <c r="M96" i="27"/>
  <c r="P95" i="27"/>
  <c r="Q95" i="27" s="1" a="1"/>
  <c r="Q95" i="27" s="1"/>
  <c r="M95" i="27"/>
  <c r="P94" i="27"/>
  <c r="Q94" i="27" s="1" a="1"/>
  <c r="Q94" i="27" s="1"/>
  <c r="M94" i="27"/>
  <c r="P93" i="27"/>
  <c r="Q93" i="27" s="1" a="1"/>
  <c r="Q93" i="27" s="1"/>
  <c r="M93" i="27"/>
  <c r="P92" i="27"/>
  <c r="Q92" i="27" s="1" a="1"/>
  <c r="Q92" i="27" s="1"/>
  <c r="M92" i="27"/>
  <c r="P91" i="27"/>
  <c r="Q91" i="27" s="1" a="1"/>
  <c r="Q91" i="27" s="1"/>
  <c r="M91" i="27"/>
  <c r="P90" i="27"/>
  <c r="Q90" i="27" s="1" a="1"/>
  <c r="Q90" i="27" s="1"/>
  <c r="M90" i="27"/>
  <c r="P89" i="27"/>
  <c r="Q89" i="27" s="1" a="1"/>
  <c r="Q89" i="27" s="1"/>
  <c r="M89" i="27"/>
  <c r="P88" i="27"/>
  <c r="Q88" i="27" s="1" a="1"/>
  <c r="Q88" i="27" s="1"/>
  <c r="M88" i="27"/>
  <c r="P87" i="27"/>
  <c r="Q87" i="27" s="1" a="1"/>
  <c r="Q87" i="27" s="1"/>
  <c r="M87" i="27"/>
  <c r="P86" i="27"/>
  <c r="Q86" i="27" s="1" a="1"/>
  <c r="Q86" i="27" s="1"/>
  <c r="M86" i="27"/>
  <c r="P85" i="27"/>
  <c r="Q85" i="27" s="1" a="1"/>
  <c r="Q85" i="27" s="1"/>
  <c r="M85" i="27"/>
  <c r="P84" i="27"/>
  <c r="Q84" i="27" s="1" a="1"/>
  <c r="Q84" i="27" s="1"/>
  <c r="M84" i="27"/>
  <c r="P83" i="27"/>
  <c r="Q83" i="27" s="1" a="1"/>
  <c r="Q83" i="27" s="1"/>
  <c r="M83" i="27"/>
  <c r="P82" i="27"/>
  <c r="Q82" i="27" s="1" a="1"/>
  <c r="Q82" i="27" s="1"/>
  <c r="M82" i="27"/>
  <c r="P81" i="27"/>
  <c r="Q81" i="27" s="1" a="1"/>
  <c r="Q81" i="27" s="1"/>
  <c r="M81" i="27"/>
  <c r="P80" i="27"/>
  <c r="Q80" i="27" s="1" a="1"/>
  <c r="Q80" i="27" s="1"/>
  <c r="M80" i="27"/>
  <c r="P79" i="27"/>
  <c r="Q79" i="27" s="1" a="1"/>
  <c r="Q79" i="27" s="1"/>
  <c r="M79" i="27"/>
  <c r="P78" i="27"/>
  <c r="Q78" i="27" s="1" a="1"/>
  <c r="Q78" i="27" s="1"/>
  <c r="M78" i="27"/>
  <c r="P77" i="27"/>
  <c r="Q77" i="27" s="1" a="1"/>
  <c r="Q77" i="27" s="1"/>
  <c r="M77" i="27"/>
  <c r="P76" i="27"/>
  <c r="Q76" i="27" s="1" a="1"/>
  <c r="Q76" i="27" s="1"/>
  <c r="M76" i="27"/>
  <c r="P75" i="27"/>
  <c r="Q75" i="27" s="1" a="1"/>
  <c r="Q75" i="27" s="1"/>
  <c r="M75" i="27"/>
  <c r="P74" i="27"/>
  <c r="Q74" i="27" s="1" a="1"/>
  <c r="Q74" i="27" s="1"/>
  <c r="M74" i="27"/>
  <c r="P73" i="27"/>
  <c r="Q73" i="27" s="1" a="1"/>
  <c r="Q73" i="27" s="1"/>
  <c r="M73" i="27"/>
  <c r="P72" i="27"/>
  <c r="Q72" i="27" s="1" a="1"/>
  <c r="Q72" i="27" s="1"/>
  <c r="M72" i="27"/>
  <c r="P71" i="27"/>
  <c r="Q71" i="27" s="1" a="1"/>
  <c r="Q71" i="27" s="1"/>
  <c r="M71" i="27"/>
  <c r="P70" i="27"/>
  <c r="Q70" i="27" s="1" a="1"/>
  <c r="Q70" i="27" s="1"/>
  <c r="M70" i="27"/>
  <c r="P69" i="27"/>
  <c r="Q69" i="27" s="1" a="1"/>
  <c r="Q69" i="27" s="1"/>
  <c r="M69" i="27"/>
  <c r="P68" i="27"/>
  <c r="Q68" i="27" s="1" a="1"/>
  <c r="Q68" i="27" s="1"/>
  <c r="M68" i="27"/>
  <c r="P67" i="27"/>
  <c r="Q67" i="27" s="1" a="1"/>
  <c r="Q67" i="27" s="1"/>
  <c r="M67" i="27"/>
  <c r="P66" i="27"/>
  <c r="Q66" i="27" s="1" a="1"/>
  <c r="Q66" i="27" s="1"/>
  <c r="M66" i="27"/>
  <c r="P65" i="27"/>
  <c r="Q65" i="27" s="1" a="1"/>
  <c r="Q65" i="27" s="1"/>
  <c r="M65" i="27"/>
  <c r="P64" i="27"/>
  <c r="Q64" i="27" s="1" a="1"/>
  <c r="Q64" i="27" s="1"/>
  <c r="M64" i="27"/>
  <c r="P63" i="27"/>
  <c r="M63" i="27"/>
  <c r="P62" i="27"/>
  <c r="M62" i="27"/>
  <c r="P61" i="27"/>
  <c r="M61" i="27"/>
  <c r="P60" i="27"/>
  <c r="M60" i="27"/>
  <c r="P59" i="27"/>
  <c r="Q59" i="27" s="1" a="1"/>
  <c r="Q59" i="27" s="1"/>
  <c r="M59" i="27"/>
  <c r="P58" i="27"/>
  <c r="Q58" i="27" s="1" a="1"/>
  <c r="Q58" i="27" s="1"/>
  <c r="M58" i="27"/>
  <c r="P57" i="27"/>
  <c r="Q57" i="27" s="1" a="1"/>
  <c r="Q57" i="27" s="1"/>
  <c r="M57" i="27"/>
  <c r="P56" i="27"/>
  <c r="Q56" i="27" s="1" a="1"/>
  <c r="Q56" i="27" s="1"/>
  <c r="M56" i="27"/>
  <c r="P55" i="27"/>
  <c r="Q55" i="27" s="1" a="1"/>
  <c r="Q55" i="27" s="1"/>
  <c r="M55" i="27"/>
  <c r="P54" i="27"/>
  <c r="Q54" i="27" s="1" a="1"/>
  <c r="Q54" i="27" s="1"/>
  <c r="M54" i="27"/>
  <c r="P53" i="27"/>
  <c r="Q53" i="27" s="1" a="1"/>
  <c r="Q53" i="27" s="1"/>
  <c r="M53" i="27"/>
  <c r="P52" i="27"/>
  <c r="Q52" i="27" s="1" a="1"/>
  <c r="Q52" i="27" s="1"/>
  <c r="M52" i="27"/>
  <c r="P51" i="27"/>
  <c r="Q51" i="27" s="1" a="1"/>
  <c r="Q51" i="27" s="1"/>
  <c r="M51" i="27"/>
  <c r="P50" i="27"/>
  <c r="Q50" i="27" s="1" a="1"/>
  <c r="Q50" i="27" s="1"/>
  <c r="M50" i="27"/>
  <c r="P49" i="27"/>
  <c r="Q49" i="27" s="1" a="1"/>
  <c r="Q49" i="27" s="1"/>
  <c r="M49" i="27"/>
  <c r="P48" i="27"/>
  <c r="M48" i="27"/>
  <c r="P47" i="27"/>
  <c r="Q47" i="27" s="1" a="1"/>
  <c r="Q47" i="27" s="1"/>
  <c r="M47" i="27"/>
  <c r="P46" i="27"/>
  <c r="Q46" i="27" s="1" a="1"/>
  <c r="Q46" i="27" s="1"/>
  <c r="M46" i="27"/>
  <c r="P45" i="27"/>
  <c r="Q45" i="27" s="1" a="1"/>
  <c r="Q45" i="27" s="1"/>
  <c r="M45" i="27"/>
  <c r="P44" i="27"/>
  <c r="Q44" i="27" s="1" a="1"/>
  <c r="Q44" i="27" s="1"/>
  <c r="M44" i="27"/>
  <c r="P43" i="27"/>
  <c r="Q43" i="27" s="1" a="1"/>
  <c r="Q43" i="27" s="1"/>
  <c r="M43" i="27"/>
  <c r="P42" i="27"/>
  <c r="Q42" i="27" s="1" a="1"/>
  <c r="Q42" i="27" s="1"/>
  <c r="M42" i="27"/>
  <c r="P41" i="27"/>
  <c r="Q41" i="27" s="1" a="1"/>
  <c r="Q41" i="27" s="1"/>
  <c r="M41" i="27"/>
  <c r="P40" i="27"/>
  <c r="Q40" i="27" s="1" a="1"/>
  <c r="Q40" i="27" s="1"/>
  <c r="M40" i="27"/>
  <c r="P39" i="27"/>
  <c r="Q39" i="27" s="1" a="1"/>
  <c r="Q39" i="27" s="1"/>
  <c r="M39" i="27"/>
  <c r="P38" i="27"/>
  <c r="Q38" i="27" s="1" a="1"/>
  <c r="Q38" i="27" s="1"/>
  <c r="M38" i="27"/>
  <c r="P37" i="27"/>
  <c r="Q37" i="27" s="1" a="1"/>
  <c r="Q37" i="27" s="1"/>
  <c r="M37" i="27"/>
  <c r="P36" i="27"/>
  <c r="Q36" i="27" s="1" a="1"/>
  <c r="Q36" i="27" s="1"/>
  <c r="M36" i="27"/>
  <c r="P35" i="27"/>
  <c r="M35" i="27"/>
  <c r="P34" i="27"/>
  <c r="M34" i="27"/>
  <c r="P33" i="27"/>
  <c r="M33" i="27"/>
  <c r="P32" i="27"/>
  <c r="M32" i="27"/>
  <c r="P31" i="27"/>
  <c r="Q31" i="27" s="1" a="1"/>
  <c r="Q31" i="27" s="1"/>
  <c r="M31" i="27"/>
  <c r="P30" i="27"/>
  <c r="Q30" i="27" s="1" a="1"/>
  <c r="Q30" i="27" s="1"/>
  <c r="M30" i="27"/>
  <c r="P29" i="27"/>
  <c r="Q29" i="27" s="1" a="1"/>
  <c r="Q29" i="27" s="1"/>
  <c r="M29" i="27"/>
  <c r="P28" i="27"/>
  <c r="Q28" i="27" s="1" a="1"/>
  <c r="Q28" i="27" s="1"/>
  <c r="M28" i="27"/>
  <c r="P27" i="27"/>
  <c r="Q27" i="27" s="1" a="1"/>
  <c r="Q27" i="27" s="1"/>
  <c r="M27" i="27"/>
  <c r="P26" i="27"/>
  <c r="Q26" i="27" s="1" a="1"/>
  <c r="Q26" i="27" s="1"/>
  <c r="M26" i="27"/>
  <c r="P25" i="27"/>
  <c r="Q25" i="27" s="1" a="1"/>
  <c r="Q25" i="27" s="1"/>
  <c r="M25" i="27"/>
  <c r="P24" i="27"/>
  <c r="Q24" i="27" s="1" a="1"/>
  <c r="Q24" i="27" s="1"/>
  <c r="M24" i="27"/>
  <c r="P23" i="27"/>
  <c r="Q23" i="27" s="1" a="1"/>
  <c r="Q23" i="27" s="1"/>
  <c r="M23" i="27"/>
  <c r="P22" i="27"/>
  <c r="Q22" i="27" s="1" a="1"/>
  <c r="Q22" i="27" s="1"/>
  <c r="M22" i="27"/>
  <c r="P21" i="27"/>
  <c r="Q21" i="27" s="1" a="1"/>
  <c r="Q21" i="27" s="1"/>
  <c r="M21" i="27"/>
  <c r="P20" i="27"/>
  <c r="Q20" i="27" s="1" a="1"/>
  <c r="Q20" i="27" s="1"/>
  <c r="M20" i="27"/>
  <c r="P19" i="27"/>
  <c r="Q19" i="27" s="1" a="1"/>
  <c r="Q19" i="27" s="1"/>
  <c r="M19" i="27"/>
  <c r="P18" i="27"/>
  <c r="Q18" i="27" s="1" a="1"/>
  <c r="Q18" i="27" s="1"/>
  <c r="M18" i="27"/>
  <c r="P17" i="27"/>
  <c r="Q17" i="27" s="1" a="1"/>
  <c r="Q17" i="27" s="1"/>
  <c r="M17" i="27"/>
  <c r="P16" i="27"/>
  <c r="Q16" i="27" s="1" a="1"/>
  <c r="Q16" i="27" s="1"/>
  <c r="M16" i="27"/>
  <c r="P15" i="27"/>
  <c r="Q15" i="27" s="1" a="1"/>
  <c r="Q15" i="27" s="1"/>
  <c r="M15" i="27"/>
  <c r="P14" i="27"/>
  <c r="Q14" i="27" s="1" a="1"/>
  <c r="Q14" i="27" s="1"/>
  <c r="M14" i="27"/>
  <c r="P13" i="27"/>
  <c r="Q13" i="27" s="1" a="1"/>
  <c r="Q13" i="27" s="1"/>
  <c r="M13" i="27"/>
  <c r="P12" i="27"/>
  <c r="Q12" i="27" s="1" a="1"/>
  <c r="Q12" i="27" s="1"/>
  <c r="M12" i="27"/>
  <c r="P11" i="27"/>
  <c r="Q11" i="27" s="1" a="1"/>
  <c r="Q11" i="27" s="1"/>
  <c r="M11" i="27"/>
  <c r="P1115" i="16"/>
  <c r="Q1115" i="16" s="1"/>
  <c r="M1115" i="16"/>
  <c r="P1114" i="16"/>
  <c r="Q1114" i="16" s="1"/>
  <c r="M1114" i="16"/>
  <c r="P1113" i="16"/>
  <c r="Q1113" i="16" s="1"/>
  <c r="M1113" i="16"/>
  <c r="P1112" i="16"/>
  <c r="Q1112" i="16" s="1"/>
  <c r="M1112" i="16"/>
  <c r="P1111" i="16"/>
  <c r="Q1111" i="16" s="1"/>
  <c r="M1111" i="16"/>
  <c r="P1110" i="16"/>
  <c r="Q1110" i="16" s="1"/>
  <c r="M1110" i="16"/>
  <c r="P1109" i="16"/>
  <c r="Q1109" i="16" s="1"/>
  <c r="M1109" i="16"/>
  <c r="P1108" i="16"/>
  <c r="Q1108" i="16" s="1"/>
  <c r="M1108" i="16"/>
  <c r="P1107" i="16"/>
  <c r="Q1107" i="16" s="1"/>
  <c r="M1107" i="16"/>
  <c r="P1106" i="16"/>
  <c r="Q1106" i="16" s="1"/>
  <c r="M1106" i="16"/>
  <c r="P1105" i="16"/>
  <c r="Q1105" i="16" s="1"/>
  <c r="M1105" i="16"/>
  <c r="P1104" i="16"/>
  <c r="Q1104" i="16" s="1"/>
  <c r="M1104" i="16"/>
  <c r="P1103" i="16"/>
  <c r="Q1103" i="16" s="1"/>
  <c r="M1103" i="16"/>
  <c r="P1102" i="16"/>
  <c r="Q1102" i="16" s="1"/>
  <c r="M1102" i="16"/>
  <c r="P1101" i="16"/>
  <c r="Q1101" i="16" s="1"/>
  <c r="M1101" i="16"/>
  <c r="P1100" i="16"/>
  <c r="Q1100" i="16" s="1"/>
  <c r="M1100" i="16"/>
  <c r="P1099" i="16"/>
  <c r="Q1099" i="16" s="1"/>
  <c r="M1099" i="16"/>
  <c r="P1098" i="16"/>
  <c r="Q1098" i="16" s="1"/>
  <c r="M1098" i="16"/>
  <c r="P1097" i="16"/>
  <c r="Q1097" i="16" s="1"/>
  <c r="M1097" i="16"/>
  <c r="P1096" i="16"/>
  <c r="Q1096" i="16" s="1"/>
  <c r="M1096" i="16"/>
  <c r="P1095" i="16"/>
  <c r="Q1095" i="16" s="1"/>
  <c r="M1095" i="16"/>
  <c r="P1094" i="16"/>
  <c r="Q1094" i="16" s="1"/>
  <c r="M1094" i="16"/>
  <c r="P1093" i="16"/>
  <c r="Q1093" i="16" s="1"/>
  <c r="M1093" i="16"/>
  <c r="P1092" i="16"/>
  <c r="Q1092" i="16" s="1"/>
  <c r="M1092" i="16"/>
  <c r="P1091" i="16"/>
  <c r="Q1091" i="16" s="1"/>
  <c r="M1091" i="16"/>
  <c r="P1090" i="16"/>
  <c r="Q1090" i="16" s="1"/>
  <c r="M1090" i="16"/>
  <c r="P1089" i="16"/>
  <c r="Q1089" i="16" s="1"/>
  <c r="M1089" i="16"/>
  <c r="P1088" i="16"/>
  <c r="Q1088" i="16" s="1"/>
  <c r="M1088" i="16"/>
  <c r="P1087" i="16"/>
  <c r="Q1087" i="16" s="1"/>
  <c r="M1087" i="16"/>
  <c r="P1086" i="16"/>
  <c r="Q1086" i="16" s="1"/>
  <c r="M1086" i="16"/>
  <c r="P1085" i="16"/>
  <c r="Q1085" i="16" s="1"/>
  <c r="M1085" i="16"/>
  <c r="P1084" i="16"/>
  <c r="Q1084" i="16" s="1"/>
  <c r="M1084" i="16"/>
  <c r="P1083" i="16"/>
  <c r="Q1083" i="16" s="1"/>
  <c r="M1083" i="16"/>
  <c r="P1082" i="16"/>
  <c r="Q1082" i="16" s="1"/>
  <c r="M1082" i="16"/>
  <c r="P1081" i="16"/>
  <c r="Q1081" i="16" s="1"/>
  <c r="M1081" i="16"/>
  <c r="P1080" i="16"/>
  <c r="Q1080" i="16" s="1"/>
  <c r="M1080" i="16"/>
  <c r="P1079" i="16"/>
  <c r="Q1079" i="16" s="1"/>
  <c r="M1079" i="16"/>
  <c r="P1078" i="16"/>
  <c r="Q1078" i="16" s="1"/>
  <c r="M1078" i="16"/>
  <c r="P1077" i="16"/>
  <c r="Q1077" i="16" s="1"/>
  <c r="M1077" i="16"/>
  <c r="P1076" i="16"/>
  <c r="Q1076" i="16" s="1"/>
  <c r="M1076" i="16"/>
  <c r="P1075" i="16"/>
  <c r="Q1075" i="16" s="1"/>
  <c r="M1075" i="16"/>
  <c r="P1074" i="16"/>
  <c r="Q1074" i="16" s="1"/>
  <c r="M1074" i="16"/>
  <c r="P1073" i="16"/>
  <c r="Q1073" i="16" s="1"/>
  <c r="M1073" i="16"/>
  <c r="P1072" i="16"/>
  <c r="Q1072" i="16" s="1"/>
  <c r="M1072" i="16"/>
  <c r="P1071" i="16"/>
  <c r="Q1071" i="16" s="1"/>
  <c r="M1071" i="16"/>
  <c r="P1070" i="16"/>
  <c r="Q1070" i="16" s="1"/>
  <c r="M1070" i="16"/>
  <c r="P1069" i="16"/>
  <c r="Q1069" i="16" s="1"/>
  <c r="M1069" i="16"/>
  <c r="P1068" i="16"/>
  <c r="Q1068" i="16" s="1"/>
  <c r="M1068" i="16"/>
  <c r="P1067" i="16"/>
  <c r="Q1067" i="16" s="1"/>
  <c r="M1067" i="16"/>
  <c r="P1066" i="16"/>
  <c r="Q1066" i="16" s="1"/>
  <c r="M1066" i="16"/>
  <c r="P1065" i="16"/>
  <c r="Q1065" i="16" s="1"/>
  <c r="M1065" i="16"/>
  <c r="P1064" i="16"/>
  <c r="Q1064" i="16" s="1"/>
  <c r="M1064" i="16"/>
  <c r="P1063" i="16"/>
  <c r="Q1063" i="16" s="1"/>
  <c r="M1063" i="16"/>
  <c r="P1062" i="16"/>
  <c r="Q1062" i="16" s="1"/>
  <c r="M1062" i="16"/>
  <c r="P1061" i="16"/>
  <c r="Q1061" i="16" s="1"/>
  <c r="M1061" i="16"/>
  <c r="P1060" i="16"/>
  <c r="Q1060" i="16" s="1"/>
  <c r="M1060" i="16"/>
  <c r="P1059" i="16"/>
  <c r="Q1059" i="16" s="1"/>
  <c r="M1059" i="16"/>
  <c r="P1058" i="16"/>
  <c r="Q1058" i="16" s="1"/>
  <c r="M1058" i="16"/>
  <c r="P1057" i="16"/>
  <c r="Q1057" i="16" s="1"/>
  <c r="M1057" i="16"/>
  <c r="P1056" i="16"/>
  <c r="Q1056" i="16" s="1"/>
  <c r="M1056" i="16"/>
  <c r="P1055" i="16"/>
  <c r="Q1055" i="16" s="1"/>
  <c r="M1055" i="16"/>
  <c r="P1054" i="16"/>
  <c r="Q1054" i="16" s="1"/>
  <c r="M1054" i="16"/>
  <c r="P1053" i="16"/>
  <c r="Q1053" i="16" s="1"/>
  <c r="M1053" i="16"/>
  <c r="P1052" i="16"/>
  <c r="Q1052" i="16" s="1"/>
  <c r="M1052" i="16"/>
  <c r="P1051" i="16"/>
  <c r="Q1051" i="16" s="1"/>
  <c r="M1051" i="16"/>
  <c r="P1050" i="16"/>
  <c r="Q1050" i="16" s="1"/>
  <c r="M1050" i="16"/>
  <c r="P1049" i="16"/>
  <c r="Q1049" i="16" s="1"/>
  <c r="M1049" i="16"/>
  <c r="P1048" i="16"/>
  <c r="Q1048" i="16" s="1"/>
  <c r="M1048" i="16"/>
  <c r="P1047" i="16"/>
  <c r="Q1047" i="16" s="1"/>
  <c r="M1047" i="16"/>
  <c r="P1046" i="16"/>
  <c r="Q1046" i="16" s="1"/>
  <c r="M1046" i="16"/>
  <c r="P1045" i="16"/>
  <c r="Q1045" i="16" s="1"/>
  <c r="M1045" i="16"/>
  <c r="P1044" i="16"/>
  <c r="Q1044" i="16" s="1"/>
  <c r="M1044" i="16"/>
  <c r="P1043" i="16"/>
  <c r="Q1043" i="16" s="1"/>
  <c r="M1043" i="16"/>
  <c r="P1042" i="16"/>
  <c r="Q1042" i="16" s="1"/>
  <c r="M1042" i="16"/>
  <c r="P1041" i="16"/>
  <c r="Q1041" i="16" s="1"/>
  <c r="M1041" i="16"/>
  <c r="P1040" i="16"/>
  <c r="Q1040" i="16" s="1"/>
  <c r="M1040" i="16"/>
  <c r="P1039" i="16"/>
  <c r="Q1039" i="16" s="1"/>
  <c r="M1039" i="16"/>
  <c r="P1038" i="16"/>
  <c r="Q1038" i="16" s="1"/>
  <c r="M1038" i="16"/>
  <c r="P1037" i="16"/>
  <c r="Q1037" i="16" s="1"/>
  <c r="M1037" i="16"/>
  <c r="P1036" i="16"/>
  <c r="Q1036" i="16" s="1"/>
  <c r="M1036" i="16"/>
  <c r="P1035" i="16"/>
  <c r="Q1035" i="16" s="1"/>
  <c r="M1035" i="16"/>
  <c r="P1034" i="16"/>
  <c r="Q1034" i="16" s="1"/>
  <c r="M1034" i="16"/>
  <c r="P1033" i="16"/>
  <c r="Q1033" i="16" s="1"/>
  <c r="M1033" i="16"/>
  <c r="P1032" i="16"/>
  <c r="Q1032" i="16" s="1"/>
  <c r="M1032" i="16"/>
  <c r="P1031" i="16"/>
  <c r="Q1031" i="16" s="1"/>
  <c r="M1031" i="16"/>
  <c r="P1030" i="16"/>
  <c r="Q1030" i="16" s="1"/>
  <c r="M1030" i="16"/>
  <c r="P1029" i="16"/>
  <c r="Q1029" i="16" s="1"/>
  <c r="M1029" i="16"/>
  <c r="P1028" i="16"/>
  <c r="Q1028" i="16" s="1"/>
  <c r="M1028" i="16"/>
  <c r="P1027" i="16"/>
  <c r="Q1027" i="16" s="1"/>
  <c r="M1027" i="16"/>
  <c r="P1026" i="16"/>
  <c r="Q1026" i="16" s="1"/>
  <c r="M1026" i="16"/>
  <c r="P1025" i="16"/>
  <c r="Q1025" i="16" s="1"/>
  <c r="M1025" i="16"/>
  <c r="P1024" i="16"/>
  <c r="Q1024" i="16" s="1"/>
  <c r="M1024" i="16"/>
  <c r="P1023" i="16"/>
  <c r="Q1023" i="16" s="1"/>
  <c r="M1023" i="16"/>
  <c r="P1022" i="16"/>
  <c r="Q1022" i="16" s="1"/>
  <c r="M1022" i="16"/>
  <c r="P1021" i="16"/>
  <c r="Q1021" i="16" s="1"/>
  <c r="M1021" i="16"/>
  <c r="P1020" i="16"/>
  <c r="Q1020" i="16" s="1"/>
  <c r="M1020" i="16"/>
  <c r="P1019" i="16"/>
  <c r="Q1019" i="16" s="1"/>
  <c r="M1019" i="16"/>
  <c r="P1018" i="16"/>
  <c r="Q1018" i="16" s="1"/>
  <c r="M1018" i="16"/>
  <c r="P1017" i="16"/>
  <c r="Q1017" i="16" s="1"/>
  <c r="M1017" i="16"/>
  <c r="P1016" i="16"/>
  <c r="Q1016" i="16" s="1"/>
  <c r="M1016" i="16"/>
  <c r="P1015" i="16"/>
  <c r="Q1015" i="16" s="1"/>
  <c r="M1015" i="16"/>
  <c r="P1014" i="16"/>
  <c r="Q1014" i="16" s="1"/>
  <c r="M1014" i="16"/>
  <c r="P1013" i="16"/>
  <c r="Q1013" i="16" s="1"/>
  <c r="M1013" i="16"/>
  <c r="P1012" i="16"/>
  <c r="Q1012" i="16" s="1"/>
  <c r="M1012" i="16"/>
  <c r="P1011" i="16"/>
  <c r="Q1011" i="16" s="1"/>
  <c r="M1011" i="16"/>
  <c r="P1010" i="16"/>
  <c r="Q1010" i="16" s="1"/>
  <c r="M1010" i="16"/>
  <c r="P1009" i="16"/>
  <c r="Q1009" i="16" s="1"/>
  <c r="M1009" i="16"/>
  <c r="P1008" i="16"/>
  <c r="Q1008" i="16" s="1"/>
  <c r="M1008" i="16"/>
  <c r="P1007" i="16"/>
  <c r="Q1007" i="16" s="1"/>
  <c r="M1007" i="16"/>
  <c r="P1006" i="16"/>
  <c r="Q1006" i="16" s="1"/>
  <c r="M1006" i="16"/>
  <c r="P1005" i="16"/>
  <c r="Q1005" i="16" s="1"/>
  <c r="M1005" i="16"/>
  <c r="P1004" i="16"/>
  <c r="Q1004" i="16" s="1"/>
  <c r="M1004" i="16"/>
  <c r="P1003" i="16"/>
  <c r="Q1003" i="16" s="1"/>
  <c r="M1003" i="16"/>
  <c r="P1002" i="16"/>
  <c r="Q1002" i="16" s="1"/>
  <c r="M1002" i="16"/>
  <c r="P1001" i="16"/>
  <c r="Q1001" i="16" s="1"/>
  <c r="M1001" i="16"/>
  <c r="P1000" i="16"/>
  <c r="Q1000" i="16" s="1"/>
  <c r="M1000" i="16"/>
  <c r="P999" i="16"/>
  <c r="Q999" i="16" s="1"/>
  <c r="M999" i="16"/>
  <c r="P998" i="16"/>
  <c r="Q998" i="16" s="1"/>
  <c r="M998" i="16"/>
  <c r="P997" i="16"/>
  <c r="Q997" i="16" s="1"/>
  <c r="M997" i="16"/>
  <c r="P996" i="16"/>
  <c r="Q996" i="16" s="1"/>
  <c r="M996" i="16"/>
  <c r="P995" i="16"/>
  <c r="Q995" i="16" s="1"/>
  <c r="M995" i="16"/>
  <c r="P994" i="16"/>
  <c r="Q994" i="16" s="1"/>
  <c r="M994" i="16"/>
  <c r="P993" i="16"/>
  <c r="Q993" i="16" s="1"/>
  <c r="M993" i="16"/>
  <c r="P992" i="16"/>
  <c r="Q992" i="16" s="1"/>
  <c r="M992" i="16"/>
  <c r="P991" i="16"/>
  <c r="Q991" i="16" s="1"/>
  <c r="M991" i="16"/>
  <c r="P990" i="16"/>
  <c r="Q990" i="16" s="1"/>
  <c r="M990" i="16"/>
  <c r="P989" i="16"/>
  <c r="Q989" i="16" s="1"/>
  <c r="M989" i="16"/>
  <c r="P988" i="16"/>
  <c r="Q988" i="16" s="1"/>
  <c r="M988" i="16"/>
  <c r="P987" i="16"/>
  <c r="Q987" i="16" s="1"/>
  <c r="M987" i="16"/>
  <c r="P986" i="16"/>
  <c r="Q986" i="16" s="1"/>
  <c r="M986" i="16"/>
  <c r="P985" i="16"/>
  <c r="Q985" i="16" s="1"/>
  <c r="M985" i="16"/>
  <c r="P984" i="16"/>
  <c r="Q984" i="16" s="1"/>
  <c r="M984" i="16"/>
  <c r="Q983" i="16"/>
  <c r="P983" i="16"/>
  <c r="M983" i="16"/>
  <c r="P982" i="16"/>
  <c r="Q982" i="16" s="1"/>
  <c r="M982" i="16"/>
  <c r="P981" i="16"/>
  <c r="Q981" i="16" s="1"/>
  <c r="M981" i="16"/>
  <c r="P980" i="16"/>
  <c r="Q980" i="16" s="1"/>
  <c r="M980" i="16"/>
  <c r="Q979" i="16"/>
  <c r="P979" i="16"/>
  <c r="M979" i="16"/>
  <c r="P978" i="16"/>
  <c r="Q978" i="16" s="1"/>
  <c r="M978" i="16"/>
  <c r="P977" i="16"/>
  <c r="Q977" i="16" s="1"/>
  <c r="M977" i="16"/>
  <c r="P976" i="16"/>
  <c r="Q976" i="16" s="1"/>
  <c r="M976" i="16"/>
  <c r="Q975" i="16"/>
  <c r="P975" i="16"/>
  <c r="M975" i="16"/>
  <c r="P974" i="16"/>
  <c r="Q974" i="16" s="1"/>
  <c r="M974" i="16"/>
  <c r="P973" i="16"/>
  <c r="Q973" i="16" s="1"/>
  <c r="M973" i="16"/>
  <c r="P972" i="16"/>
  <c r="Q972" i="16" s="1"/>
  <c r="M972" i="16"/>
  <c r="Q971" i="16"/>
  <c r="P971" i="16"/>
  <c r="M971" i="16"/>
  <c r="P970" i="16"/>
  <c r="Q970" i="16" s="1"/>
  <c r="M970" i="16"/>
  <c r="P969" i="16"/>
  <c r="Q969" i="16" s="1"/>
  <c r="M969" i="16"/>
  <c r="P968" i="16"/>
  <c r="Q968" i="16" s="1"/>
  <c r="M968" i="16"/>
  <c r="Q967" i="16"/>
  <c r="P967" i="16"/>
  <c r="M967" i="16"/>
  <c r="P966" i="16"/>
  <c r="Q966" i="16" s="1"/>
  <c r="M966" i="16"/>
  <c r="Q965" i="16"/>
  <c r="P965" i="16"/>
  <c r="M965" i="16"/>
  <c r="P964" i="16"/>
  <c r="Q964" i="16" s="1"/>
  <c r="M964" i="16"/>
  <c r="Q963" i="16"/>
  <c r="P963" i="16"/>
  <c r="M963" i="16"/>
  <c r="P962" i="16"/>
  <c r="Q962" i="16" s="1"/>
  <c r="M962" i="16"/>
  <c r="Q961" i="16"/>
  <c r="P961" i="16"/>
  <c r="M961" i="16"/>
  <c r="P960" i="16"/>
  <c r="Q960" i="16" s="1"/>
  <c r="M960" i="16"/>
  <c r="Q959" i="16"/>
  <c r="P959" i="16"/>
  <c r="M959" i="16"/>
  <c r="P958" i="16"/>
  <c r="Q958" i="16" s="1"/>
  <c r="M958" i="16"/>
  <c r="Q957" i="16"/>
  <c r="P957" i="16"/>
  <c r="M957" i="16"/>
  <c r="P956" i="16"/>
  <c r="Q956" i="16" s="1"/>
  <c r="M956" i="16"/>
  <c r="Q955" i="16"/>
  <c r="P955" i="16"/>
  <c r="M955" i="16"/>
  <c r="P954" i="16"/>
  <c r="Q954" i="16" s="1"/>
  <c r="M954" i="16"/>
  <c r="Q953" i="16"/>
  <c r="P953" i="16"/>
  <c r="M953" i="16"/>
  <c r="P952" i="16"/>
  <c r="Q952" i="16" s="1"/>
  <c r="M952" i="16"/>
  <c r="Q951" i="16"/>
  <c r="P951" i="16"/>
  <c r="M951" i="16"/>
  <c r="P950" i="16"/>
  <c r="Q950" i="16" s="1"/>
  <c r="M950" i="16"/>
  <c r="Q949" i="16"/>
  <c r="P949" i="16"/>
  <c r="M949" i="16"/>
  <c r="P948" i="16"/>
  <c r="Q948" i="16" s="1"/>
  <c r="M948" i="16"/>
  <c r="Q947" i="16"/>
  <c r="P947" i="16"/>
  <c r="M947" i="16"/>
  <c r="P946" i="16"/>
  <c r="Q946" i="16" s="1"/>
  <c r="M946" i="16"/>
  <c r="Q945" i="16"/>
  <c r="P945" i="16"/>
  <c r="M945" i="16"/>
  <c r="P944" i="16"/>
  <c r="Q944" i="16" s="1"/>
  <c r="M944" i="16"/>
  <c r="Q943" i="16"/>
  <c r="P943" i="16"/>
  <c r="M943" i="16"/>
  <c r="P942" i="16"/>
  <c r="Q942" i="16" s="1"/>
  <c r="M942" i="16"/>
  <c r="Q941" i="16"/>
  <c r="P941" i="16"/>
  <c r="M941" i="16"/>
  <c r="P940" i="16"/>
  <c r="Q940" i="16" s="1"/>
  <c r="M940" i="16"/>
  <c r="Q939" i="16"/>
  <c r="P939" i="16"/>
  <c r="M939" i="16"/>
  <c r="P938" i="16"/>
  <c r="Q938" i="16" s="1"/>
  <c r="M938" i="16"/>
  <c r="Q937" i="16"/>
  <c r="P937" i="16"/>
  <c r="M937" i="16"/>
  <c r="P936" i="16"/>
  <c r="Q936" i="16" s="1"/>
  <c r="M936" i="16"/>
  <c r="Q935" i="16"/>
  <c r="P935" i="16"/>
  <c r="M935" i="16"/>
  <c r="P934" i="16"/>
  <c r="Q934" i="16" s="1"/>
  <c r="M934" i="16"/>
  <c r="Q933" i="16"/>
  <c r="P933" i="16"/>
  <c r="M933" i="16"/>
  <c r="P932" i="16"/>
  <c r="Q932" i="16" s="1"/>
  <c r="M932" i="16"/>
  <c r="Q931" i="16"/>
  <c r="P931" i="16"/>
  <c r="M931" i="16"/>
  <c r="P930" i="16"/>
  <c r="Q930" i="16" s="1"/>
  <c r="M930" i="16"/>
  <c r="Q929" i="16"/>
  <c r="P929" i="16"/>
  <c r="M929" i="16"/>
  <c r="P928" i="16"/>
  <c r="Q928" i="16" s="1"/>
  <c r="M928" i="16"/>
  <c r="Q927" i="16"/>
  <c r="P927" i="16"/>
  <c r="M927" i="16"/>
  <c r="P926" i="16"/>
  <c r="Q926" i="16" s="1"/>
  <c r="M926" i="16"/>
  <c r="Q925" i="16"/>
  <c r="P925" i="16"/>
  <c r="M925" i="16"/>
  <c r="P924" i="16"/>
  <c r="Q924" i="16" s="1"/>
  <c r="M924" i="16"/>
  <c r="Q923" i="16"/>
  <c r="P923" i="16"/>
  <c r="M923" i="16"/>
  <c r="P922" i="16"/>
  <c r="Q922" i="16" s="1"/>
  <c r="M922" i="16"/>
  <c r="Q921" i="16"/>
  <c r="P921" i="16"/>
  <c r="M921" i="16"/>
  <c r="P920" i="16"/>
  <c r="Q920" i="16" s="1"/>
  <c r="M920" i="16"/>
  <c r="Q919" i="16"/>
  <c r="P919" i="16"/>
  <c r="M919" i="16"/>
  <c r="P918" i="16"/>
  <c r="Q918" i="16" s="1"/>
  <c r="M918" i="16"/>
  <c r="Q917" i="16"/>
  <c r="P917" i="16"/>
  <c r="M917" i="16"/>
  <c r="P916" i="16"/>
  <c r="Q916" i="16" s="1"/>
  <c r="M916" i="16"/>
  <c r="Q915" i="16"/>
  <c r="P915" i="16"/>
  <c r="M915" i="16"/>
  <c r="P914" i="16"/>
  <c r="Q914" i="16" s="1"/>
  <c r="M914" i="16"/>
  <c r="Q913" i="16"/>
  <c r="P913" i="16"/>
  <c r="M913" i="16"/>
  <c r="P912" i="16"/>
  <c r="Q912" i="16" s="1"/>
  <c r="M912" i="16"/>
  <c r="Q911" i="16"/>
  <c r="P911" i="16"/>
  <c r="M911" i="16"/>
  <c r="P910" i="16"/>
  <c r="Q910" i="16" s="1"/>
  <c r="M910" i="16"/>
  <c r="Q909" i="16"/>
  <c r="P909" i="16"/>
  <c r="M909" i="16"/>
  <c r="P908" i="16"/>
  <c r="Q908" i="16" s="1"/>
  <c r="M908" i="16"/>
  <c r="Q907" i="16"/>
  <c r="P907" i="16"/>
  <c r="M907" i="16"/>
  <c r="P906" i="16"/>
  <c r="Q906" i="16" s="1"/>
  <c r="M906" i="16"/>
  <c r="Q905" i="16"/>
  <c r="P905" i="16"/>
  <c r="M905" i="16"/>
  <c r="P904" i="16"/>
  <c r="Q904" i="16" s="1"/>
  <c r="M904" i="16"/>
  <c r="Q903" i="16"/>
  <c r="P903" i="16"/>
  <c r="M903" i="16"/>
  <c r="P902" i="16"/>
  <c r="Q902" i="16" s="1"/>
  <c r="M902" i="16"/>
  <c r="Q901" i="16"/>
  <c r="P901" i="16"/>
  <c r="M901" i="16"/>
  <c r="P900" i="16"/>
  <c r="Q900" i="16" s="1"/>
  <c r="M900" i="16"/>
  <c r="Q899" i="16"/>
  <c r="P899" i="16"/>
  <c r="M899" i="16"/>
  <c r="P898" i="16"/>
  <c r="Q898" i="16" s="1"/>
  <c r="M898" i="16"/>
  <c r="Q897" i="16"/>
  <c r="P897" i="16"/>
  <c r="M897" i="16"/>
  <c r="P896" i="16"/>
  <c r="Q896" i="16" s="1"/>
  <c r="M896" i="16"/>
  <c r="Q895" i="16"/>
  <c r="P895" i="16"/>
  <c r="M895" i="16"/>
  <c r="P894" i="16"/>
  <c r="Q894" i="16" s="1"/>
  <c r="M894" i="16"/>
  <c r="Q893" i="16"/>
  <c r="P893" i="16"/>
  <c r="M893" i="16"/>
  <c r="P892" i="16"/>
  <c r="Q892" i="16" s="1"/>
  <c r="M892" i="16"/>
  <c r="Q891" i="16"/>
  <c r="P891" i="16"/>
  <c r="M891" i="16"/>
  <c r="P890" i="16"/>
  <c r="Q890" i="16" s="1"/>
  <c r="M890" i="16"/>
  <c r="Q889" i="16"/>
  <c r="P889" i="16"/>
  <c r="M889" i="16"/>
  <c r="P888" i="16"/>
  <c r="Q888" i="16" s="1"/>
  <c r="M888" i="16"/>
  <c r="Q887" i="16"/>
  <c r="P887" i="16"/>
  <c r="M887" i="16"/>
  <c r="P886" i="16"/>
  <c r="Q886" i="16" s="1"/>
  <c r="M886" i="16"/>
  <c r="Q885" i="16"/>
  <c r="P885" i="16"/>
  <c r="M885" i="16"/>
  <c r="P884" i="16"/>
  <c r="Q884" i="16" s="1"/>
  <c r="M884" i="16"/>
  <c r="Q883" i="16"/>
  <c r="P883" i="16"/>
  <c r="M883" i="16"/>
  <c r="Q882" i="16"/>
  <c r="P882" i="16"/>
  <c r="M882" i="16"/>
  <c r="Q881" i="16"/>
  <c r="P881" i="16"/>
  <c r="M881" i="16"/>
  <c r="P880" i="16"/>
  <c r="Q880" i="16" s="1"/>
  <c r="M880" i="16"/>
  <c r="Q879" i="16"/>
  <c r="P879" i="16"/>
  <c r="M879" i="16"/>
  <c r="Q878" i="16"/>
  <c r="P878" i="16"/>
  <c r="M878" i="16"/>
  <c r="Q877" i="16"/>
  <c r="P877" i="16"/>
  <c r="M877" i="16"/>
  <c r="P876" i="16"/>
  <c r="Q876" i="16" s="1"/>
  <c r="M876" i="16"/>
  <c r="Q875" i="16"/>
  <c r="P875" i="16"/>
  <c r="M875" i="16"/>
  <c r="Q874" i="16"/>
  <c r="P874" i="16"/>
  <c r="M874" i="16"/>
  <c r="Q873" i="16"/>
  <c r="P873" i="16"/>
  <c r="M873" i="16"/>
  <c r="P872" i="16"/>
  <c r="Q872" i="16" s="1"/>
  <c r="M872" i="16"/>
  <c r="Q871" i="16"/>
  <c r="P871" i="16"/>
  <c r="M871" i="16"/>
  <c r="Q870" i="16"/>
  <c r="P870" i="16"/>
  <c r="M870" i="16"/>
  <c r="Q869" i="16"/>
  <c r="P869" i="16"/>
  <c r="M869" i="16"/>
  <c r="P868" i="16"/>
  <c r="Q868" i="16" s="1"/>
  <c r="M868" i="16"/>
  <c r="Q867" i="16"/>
  <c r="P867" i="16"/>
  <c r="M867" i="16"/>
  <c r="Q866" i="16"/>
  <c r="P866" i="16"/>
  <c r="M866" i="16"/>
  <c r="Q865" i="16"/>
  <c r="P865" i="16"/>
  <c r="M865" i="16"/>
  <c r="P864" i="16"/>
  <c r="Q864" i="16" s="1"/>
  <c r="M864" i="16"/>
  <c r="Q863" i="16"/>
  <c r="P863" i="16"/>
  <c r="M863" i="16"/>
  <c r="Q862" i="16"/>
  <c r="P862" i="16"/>
  <c r="M862" i="16"/>
  <c r="Q861" i="16"/>
  <c r="P861" i="16"/>
  <c r="M861" i="16"/>
  <c r="P860" i="16"/>
  <c r="Q860" i="16" s="1"/>
  <c r="M860" i="16"/>
  <c r="Q859" i="16"/>
  <c r="P859" i="16"/>
  <c r="M859" i="16"/>
  <c r="Q858" i="16"/>
  <c r="P858" i="16"/>
  <c r="M858" i="16"/>
  <c r="Q857" i="16"/>
  <c r="P857" i="16"/>
  <c r="M857" i="16"/>
  <c r="P856" i="16"/>
  <c r="Q856" i="16" s="1"/>
  <c r="M856" i="16"/>
  <c r="Q855" i="16"/>
  <c r="P855" i="16"/>
  <c r="M855" i="16"/>
  <c r="Q854" i="16"/>
  <c r="P854" i="16"/>
  <c r="M854" i="16"/>
  <c r="Q853" i="16"/>
  <c r="P853" i="16"/>
  <c r="M853" i="16"/>
  <c r="P852" i="16"/>
  <c r="Q852" i="16" s="1"/>
  <c r="M852" i="16"/>
  <c r="Q851" i="16"/>
  <c r="P851" i="16"/>
  <c r="M851" i="16"/>
  <c r="Q850" i="16"/>
  <c r="P850" i="16"/>
  <c r="M850" i="16"/>
  <c r="Q849" i="16"/>
  <c r="P849" i="16"/>
  <c r="M849" i="16"/>
  <c r="P848" i="16"/>
  <c r="Q848" i="16" s="1"/>
  <c r="M848" i="16"/>
  <c r="Q847" i="16"/>
  <c r="P847" i="16"/>
  <c r="M847" i="16"/>
  <c r="Q846" i="16"/>
  <c r="P846" i="16"/>
  <c r="M846" i="16"/>
  <c r="Q845" i="16"/>
  <c r="P845" i="16"/>
  <c r="M845" i="16"/>
  <c r="P844" i="16"/>
  <c r="Q844" i="16" s="1"/>
  <c r="M844" i="16"/>
  <c r="Q843" i="16"/>
  <c r="P843" i="16"/>
  <c r="M843" i="16"/>
  <c r="Q842" i="16"/>
  <c r="P842" i="16"/>
  <c r="M842" i="16"/>
  <c r="Q841" i="16"/>
  <c r="P841" i="16"/>
  <c r="M841" i="16"/>
  <c r="P840" i="16"/>
  <c r="Q840" i="16" s="1"/>
  <c r="M840" i="16"/>
  <c r="Q839" i="16"/>
  <c r="P839" i="16"/>
  <c r="M839" i="16"/>
  <c r="Q838" i="16"/>
  <c r="P838" i="16"/>
  <c r="M838" i="16"/>
  <c r="Q837" i="16"/>
  <c r="P837" i="16"/>
  <c r="M837" i="16"/>
  <c r="P836" i="16"/>
  <c r="Q836" i="16" s="1"/>
  <c r="M836" i="16"/>
  <c r="Q835" i="16"/>
  <c r="P835" i="16"/>
  <c r="M835" i="16"/>
  <c r="Q834" i="16"/>
  <c r="P834" i="16"/>
  <c r="M834" i="16"/>
  <c r="Q833" i="16"/>
  <c r="P833" i="16"/>
  <c r="M833" i="16"/>
  <c r="P832" i="16"/>
  <c r="Q832" i="16" s="1"/>
  <c r="M832" i="16"/>
  <c r="Q831" i="16"/>
  <c r="P831" i="16"/>
  <c r="M831" i="16"/>
  <c r="Q830" i="16"/>
  <c r="P830" i="16"/>
  <c r="M830" i="16"/>
  <c r="Q829" i="16"/>
  <c r="P829" i="16"/>
  <c r="M829" i="16"/>
  <c r="P828" i="16"/>
  <c r="Q828" i="16" s="1"/>
  <c r="M828" i="16"/>
  <c r="Q827" i="16"/>
  <c r="P827" i="16"/>
  <c r="M827" i="16"/>
  <c r="Q826" i="16"/>
  <c r="P826" i="16"/>
  <c r="M826" i="16"/>
  <c r="Q825" i="16"/>
  <c r="P825" i="16"/>
  <c r="M825" i="16"/>
  <c r="P824" i="16"/>
  <c r="Q824" i="16" s="1"/>
  <c r="M824" i="16"/>
  <c r="Q823" i="16"/>
  <c r="P823" i="16"/>
  <c r="M823" i="16"/>
  <c r="Q822" i="16"/>
  <c r="P822" i="16"/>
  <c r="M822" i="16"/>
  <c r="Q821" i="16"/>
  <c r="P821" i="16"/>
  <c r="M821" i="16"/>
  <c r="P820" i="16"/>
  <c r="Q820" i="16" s="1"/>
  <c r="M820" i="16"/>
  <c r="Q819" i="16"/>
  <c r="P819" i="16"/>
  <c r="M819" i="16"/>
  <c r="Q818" i="16"/>
  <c r="P818" i="16"/>
  <c r="M818" i="16"/>
  <c r="Q817" i="16"/>
  <c r="P817" i="16"/>
  <c r="M817" i="16"/>
  <c r="P816" i="16"/>
  <c r="Q816" i="16" s="1"/>
  <c r="M816" i="16"/>
  <c r="Q815" i="16"/>
  <c r="P815" i="16"/>
  <c r="M815" i="16"/>
  <c r="Q814" i="16"/>
  <c r="P814" i="16"/>
  <c r="M814" i="16"/>
  <c r="Q813" i="16"/>
  <c r="P813" i="16"/>
  <c r="M813" i="16"/>
  <c r="P812" i="16"/>
  <c r="Q812" i="16" s="1"/>
  <c r="M812" i="16"/>
  <c r="Q811" i="16"/>
  <c r="P811" i="16"/>
  <c r="M811" i="16"/>
  <c r="Q810" i="16"/>
  <c r="P810" i="16"/>
  <c r="M810" i="16"/>
  <c r="Q809" i="16"/>
  <c r="P809" i="16"/>
  <c r="M809" i="16"/>
  <c r="P808" i="16"/>
  <c r="Q808" i="16" s="1"/>
  <c r="M808" i="16"/>
  <c r="Q807" i="16"/>
  <c r="P807" i="16"/>
  <c r="M807" i="16"/>
  <c r="Q806" i="16"/>
  <c r="P806" i="16"/>
  <c r="M806" i="16"/>
  <c r="Q805" i="16"/>
  <c r="P805" i="16"/>
  <c r="M805" i="16"/>
  <c r="P804" i="16"/>
  <c r="Q804" i="16" s="1"/>
  <c r="M804" i="16"/>
  <c r="Q803" i="16"/>
  <c r="P803" i="16"/>
  <c r="M803" i="16"/>
  <c r="Q802" i="16"/>
  <c r="P802" i="16"/>
  <c r="M802" i="16"/>
  <c r="Q801" i="16"/>
  <c r="P801" i="16"/>
  <c r="M801" i="16"/>
  <c r="P800" i="16"/>
  <c r="Q800" i="16" s="1"/>
  <c r="M800" i="16"/>
  <c r="Q799" i="16"/>
  <c r="P799" i="16"/>
  <c r="M799" i="16"/>
  <c r="Q798" i="16"/>
  <c r="P798" i="16"/>
  <c r="M798" i="16"/>
  <c r="Q797" i="16"/>
  <c r="P797" i="16"/>
  <c r="M797" i="16"/>
  <c r="P796" i="16"/>
  <c r="Q796" i="16" s="1"/>
  <c r="M796" i="16"/>
  <c r="Q795" i="16"/>
  <c r="P795" i="16"/>
  <c r="M795" i="16"/>
  <c r="Q794" i="16"/>
  <c r="P794" i="16"/>
  <c r="M794" i="16"/>
  <c r="Q793" i="16"/>
  <c r="P793" i="16"/>
  <c r="M793" i="16"/>
  <c r="P792" i="16"/>
  <c r="Q792" i="16" s="1"/>
  <c r="M792" i="16"/>
  <c r="Q791" i="16"/>
  <c r="P791" i="16"/>
  <c r="M791" i="16"/>
  <c r="Q790" i="16"/>
  <c r="P790" i="16"/>
  <c r="M790" i="16"/>
  <c r="Q789" i="16"/>
  <c r="P789" i="16"/>
  <c r="M789" i="16"/>
  <c r="P788" i="16"/>
  <c r="Q788" i="16" s="1"/>
  <c r="M788" i="16"/>
  <c r="Q787" i="16"/>
  <c r="P787" i="16"/>
  <c r="M787" i="16"/>
  <c r="Q786" i="16"/>
  <c r="P786" i="16"/>
  <c r="M786" i="16"/>
  <c r="Q785" i="16"/>
  <c r="P785" i="16"/>
  <c r="M785" i="16"/>
  <c r="P784" i="16"/>
  <c r="Q784" i="16" s="1"/>
  <c r="M784" i="16"/>
  <c r="Q783" i="16"/>
  <c r="P783" i="16"/>
  <c r="M783" i="16"/>
  <c r="Q782" i="16"/>
  <c r="P782" i="16"/>
  <c r="M782" i="16"/>
  <c r="Q781" i="16"/>
  <c r="P781" i="16"/>
  <c r="M781" i="16"/>
  <c r="P780" i="16"/>
  <c r="Q780" i="16" s="1"/>
  <c r="M780" i="16"/>
  <c r="Q779" i="16"/>
  <c r="P779" i="16"/>
  <c r="M779" i="16"/>
  <c r="Q778" i="16"/>
  <c r="P778" i="16"/>
  <c r="M778" i="16"/>
  <c r="Q777" i="16"/>
  <c r="P777" i="16"/>
  <c r="M777" i="16"/>
  <c r="P776" i="16"/>
  <c r="Q776" i="16" s="1"/>
  <c r="M776" i="16"/>
  <c r="Q775" i="16"/>
  <c r="P775" i="16"/>
  <c r="M775" i="16"/>
  <c r="Q774" i="16"/>
  <c r="P774" i="16"/>
  <c r="M774" i="16"/>
  <c r="Q773" i="16"/>
  <c r="P773" i="16"/>
  <c r="M773" i="16"/>
  <c r="Q772" i="16"/>
  <c r="P772" i="16"/>
  <c r="M772" i="16"/>
  <c r="Q771" i="16"/>
  <c r="P771" i="16"/>
  <c r="M771" i="16"/>
  <c r="Q770" i="16"/>
  <c r="P770" i="16"/>
  <c r="M770" i="16"/>
  <c r="Q769" i="16"/>
  <c r="P769" i="16"/>
  <c r="M769" i="16"/>
  <c r="Q768" i="16"/>
  <c r="P768" i="16"/>
  <c r="M768" i="16"/>
  <c r="Q767" i="16"/>
  <c r="P767" i="16"/>
  <c r="M767" i="16"/>
  <c r="Q766" i="16"/>
  <c r="P766" i="16"/>
  <c r="M766" i="16"/>
  <c r="Q765" i="16"/>
  <c r="P765" i="16"/>
  <c r="M765" i="16"/>
  <c r="Q764" i="16"/>
  <c r="P764" i="16"/>
  <c r="M764" i="16"/>
  <c r="Q763" i="16"/>
  <c r="P763" i="16"/>
  <c r="M763" i="16"/>
  <c r="Q762" i="16"/>
  <c r="P762" i="16"/>
  <c r="M762" i="16"/>
  <c r="Q761" i="16"/>
  <c r="P761" i="16"/>
  <c r="M761" i="16"/>
  <c r="Q760" i="16"/>
  <c r="P760" i="16"/>
  <c r="M760" i="16"/>
  <c r="Q759" i="16"/>
  <c r="P759" i="16"/>
  <c r="M759" i="16"/>
  <c r="Q758" i="16"/>
  <c r="P758" i="16"/>
  <c r="M758" i="16"/>
  <c r="Q757" i="16"/>
  <c r="P757" i="16"/>
  <c r="M757" i="16"/>
  <c r="Q756" i="16"/>
  <c r="P756" i="16"/>
  <c r="M756" i="16"/>
  <c r="Q755" i="16"/>
  <c r="P755" i="16"/>
  <c r="M755" i="16"/>
  <c r="Q754" i="16"/>
  <c r="P754" i="16"/>
  <c r="M754" i="16"/>
  <c r="Q753" i="16"/>
  <c r="P753" i="16"/>
  <c r="M753" i="16"/>
  <c r="Q752" i="16"/>
  <c r="P752" i="16"/>
  <c r="M752" i="16"/>
  <c r="Q751" i="16"/>
  <c r="P751" i="16"/>
  <c r="M751" i="16"/>
  <c r="Q750" i="16"/>
  <c r="P750" i="16"/>
  <c r="M750" i="16"/>
  <c r="Q749" i="16"/>
  <c r="P749" i="16"/>
  <c r="M749" i="16"/>
  <c r="Q748" i="16"/>
  <c r="P748" i="16"/>
  <c r="M748" i="16"/>
  <c r="Q747" i="16"/>
  <c r="P747" i="16"/>
  <c r="M747" i="16"/>
  <c r="Q746" i="16"/>
  <c r="P746" i="16"/>
  <c r="M746" i="16"/>
  <c r="Q745" i="16"/>
  <c r="P745" i="16"/>
  <c r="M745" i="16"/>
  <c r="Q744" i="16"/>
  <c r="P744" i="16"/>
  <c r="M744" i="16"/>
  <c r="Q743" i="16"/>
  <c r="P743" i="16"/>
  <c r="M743" i="16"/>
  <c r="Q742" i="16"/>
  <c r="P742" i="16"/>
  <c r="M742" i="16"/>
  <c r="Q741" i="16"/>
  <c r="P741" i="16"/>
  <c r="M741" i="16"/>
  <c r="Q740" i="16"/>
  <c r="P740" i="16"/>
  <c r="M740" i="16"/>
  <c r="Q739" i="16"/>
  <c r="P739" i="16"/>
  <c r="M739" i="16"/>
  <c r="Q738" i="16"/>
  <c r="P738" i="16"/>
  <c r="M738" i="16"/>
  <c r="Q737" i="16"/>
  <c r="P737" i="16"/>
  <c r="M737" i="16"/>
  <c r="Q736" i="16"/>
  <c r="P736" i="16"/>
  <c r="M736" i="16"/>
  <c r="Q735" i="16"/>
  <c r="P735" i="16"/>
  <c r="M735" i="16"/>
  <c r="Q734" i="16"/>
  <c r="P734" i="16"/>
  <c r="M734" i="16"/>
  <c r="Q733" i="16"/>
  <c r="P733" i="16"/>
  <c r="M733" i="16"/>
  <c r="Q732" i="16"/>
  <c r="P732" i="16"/>
  <c r="M732" i="16"/>
  <c r="Q731" i="16"/>
  <c r="P731" i="16"/>
  <c r="M731" i="16"/>
  <c r="Q730" i="16"/>
  <c r="P730" i="16"/>
  <c r="M730" i="16"/>
  <c r="Q729" i="16"/>
  <c r="P729" i="16"/>
  <c r="M729" i="16"/>
  <c r="Q728" i="16"/>
  <c r="P728" i="16"/>
  <c r="M728" i="16"/>
  <c r="Q727" i="16"/>
  <c r="P727" i="16"/>
  <c r="M727" i="16"/>
  <c r="Q726" i="16"/>
  <c r="P726" i="16"/>
  <c r="M726" i="16"/>
  <c r="Q725" i="16"/>
  <c r="P725" i="16"/>
  <c r="M725" i="16"/>
  <c r="Q724" i="16"/>
  <c r="P724" i="16"/>
  <c r="M724" i="16"/>
  <c r="Q723" i="16"/>
  <c r="P723" i="16"/>
  <c r="M723" i="16"/>
  <c r="Q722" i="16"/>
  <c r="P722" i="16"/>
  <c r="M722" i="16"/>
  <c r="Q721" i="16"/>
  <c r="P721" i="16"/>
  <c r="M721" i="16"/>
  <c r="Q720" i="16"/>
  <c r="P720" i="16"/>
  <c r="M720" i="16"/>
  <c r="Q719" i="16"/>
  <c r="P719" i="16"/>
  <c r="M719" i="16"/>
  <c r="Q718" i="16"/>
  <c r="P718" i="16"/>
  <c r="M718" i="16"/>
  <c r="P717" i="16"/>
  <c r="Q717" i="16" s="1"/>
  <c r="M717" i="16"/>
  <c r="Q716" i="16"/>
  <c r="P716" i="16"/>
  <c r="M716" i="16"/>
  <c r="Q715" i="16"/>
  <c r="P715" i="16"/>
  <c r="M715" i="16"/>
  <c r="Q714" i="16"/>
  <c r="P714" i="16"/>
  <c r="M714" i="16"/>
  <c r="P713" i="16"/>
  <c r="Q713" i="16" s="1"/>
  <c r="M713" i="16"/>
  <c r="Q712" i="16"/>
  <c r="P712" i="16"/>
  <c r="M712" i="16"/>
  <c r="Q711" i="16"/>
  <c r="P711" i="16"/>
  <c r="M711" i="16"/>
  <c r="Q710" i="16"/>
  <c r="P710" i="16"/>
  <c r="M710" i="16"/>
  <c r="P709" i="16"/>
  <c r="Q709" i="16" s="1"/>
  <c r="M709" i="16"/>
  <c r="Q708" i="16"/>
  <c r="P708" i="16"/>
  <c r="M708" i="16"/>
  <c r="Q707" i="16"/>
  <c r="P707" i="16"/>
  <c r="M707" i="16"/>
  <c r="Q706" i="16"/>
  <c r="P706" i="16"/>
  <c r="M706" i="16"/>
  <c r="P705" i="16"/>
  <c r="Q705" i="16" s="1"/>
  <c r="M705" i="16"/>
  <c r="Q704" i="16"/>
  <c r="P704" i="16"/>
  <c r="M704" i="16"/>
  <c r="Q703" i="16"/>
  <c r="P703" i="16"/>
  <c r="M703" i="16"/>
  <c r="Q702" i="16"/>
  <c r="P702" i="16"/>
  <c r="M702" i="16"/>
  <c r="P701" i="16"/>
  <c r="Q701" i="16" s="1"/>
  <c r="M701" i="16"/>
  <c r="Q700" i="16"/>
  <c r="P700" i="16"/>
  <c r="M700" i="16"/>
  <c r="Q699" i="16"/>
  <c r="P699" i="16"/>
  <c r="M699" i="16"/>
  <c r="Q698" i="16"/>
  <c r="P698" i="16"/>
  <c r="M698" i="16"/>
  <c r="P697" i="16"/>
  <c r="Q697" i="16" s="1"/>
  <c r="M697" i="16"/>
  <c r="Q696" i="16"/>
  <c r="P696" i="16"/>
  <c r="M696" i="16"/>
  <c r="Q695" i="16"/>
  <c r="P695" i="16"/>
  <c r="M695" i="16"/>
  <c r="Q694" i="16"/>
  <c r="P694" i="16"/>
  <c r="M694" i="16"/>
  <c r="P693" i="16"/>
  <c r="Q693" i="16" s="1"/>
  <c r="M693" i="16"/>
  <c r="Q692" i="16"/>
  <c r="P692" i="16"/>
  <c r="M692" i="16"/>
  <c r="Q691" i="16"/>
  <c r="P691" i="16"/>
  <c r="M691" i="16"/>
  <c r="Q690" i="16"/>
  <c r="P690" i="16"/>
  <c r="M690" i="16"/>
  <c r="P689" i="16"/>
  <c r="Q689" i="16" s="1"/>
  <c r="M689" i="16"/>
  <c r="Q688" i="16"/>
  <c r="P688" i="16"/>
  <c r="M688" i="16"/>
  <c r="Q687" i="16"/>
  <c r="P687" i="16"/>
  <c r="M687" i="16"/>
  <c r="Q686" i="16"/>
  <c r="P686" i="16"/>
  <c r="M686" i="16"/>
  <c r="P685" i="16"/>
  <c r="Q685" i="16" s="1"/>
  <c r="M685" i="16"/>
  <c r="Q684" i="16"/>
  <c r="P684" i="16"/>
  <c r="M684" i="16"/>
  <c r="Q683" i="16"/>
  <c r="P683" i="16"/>
  <c r="M683" i="16"/>
  <c r="Q682" i="16"/>
  <c r="P682" i="16"/>
  <c r="M682" i="16"/>
  <c r="P681" i="16"/>
  <c r="Q681" i="16" s="1"/>
  <c r="M681" i="16"/>
  <c r="Q680" i="16"/>
  <c r="P680" i="16"/>
  <c r="M680" i="16"/>
  <c r="Q679" i="16"/>
  <c r="P679" i="16"/>
  <c r="M679" i="16"/>
  <c r="Q678" i="16"/>
  <c r="P678" i="16"/>
  <c r="M678" i="16"/>
  <c r="P677" i="16"/>
  <c r="Q677" i="16" s="1"/>
  <c r="M677" i="16"/>
  <c r="Q676" i="16"/>
  <c r="P676" i="16"/>
  <c r="M676" i="16"/>
  <c r="Q675" i="16"/>
  <c r="P675" i="16"/>
  <c r="M675" i="16"/>
  <c r="Q674" i="16"/>
  <c r="P674" i="16"/>
  <c r="M674" i="16"/>
  <c r="P673" i="16"/>
  <c r="Q673" i="16" s="1"/>
  <c r="M673" i="16"/>
  <c r="Q672" i="16"/>
  <c r="P672" i="16"/>
  <c r="M672" i="16"/>
  <c r="Q671" i="16"/>
  <c r="P671" i="16"/>
  <c r="M671" i="16"/>
  <c r="Q670" i="16"/>
  <c r="P670" i="16"/>
  <c r="M670" i="16"/>
  <c r="P669" i="16"/>
  <c r="Q669" i="16" s="1"/>
  <c r="M669" i="16"/>
  <c r="Q668" i="16"/>
  <c r="P668" i="16"/>
  <c r="M668" i="16"/>
  <c r="Q667" i="16"/>
  <c r="P667" i="16"/>
  <c r="M667" i="16"/>
  <c r="Q666" i="16"/>
  <c r="P666" i="16"/>
  <c r="M666" i="16"/>
  <c r="P665" i="16"/>
  <c r="Q665" i="16" s="1"/>
  <c r="M665" i="16"/>
  <c r="Q664" i="16"/>
  <c r="P664" i="16"/>
  <c r="M664" i="16"/>
  <c r="Q663" i="16"/>
  <c r="P663" i="16"/>
  <c r="M663" i="16"/>
  <c r="Q662" i="16"/>
  <c r="P662" i="16"/>
  <c r="M662" i="16"/>
  <c r="P661" i="16"/>
  <c r="Q661" i="16" s="1"/>
  <c r="M661" i="16"/>
  <c r="Q660" i="16"/>
  <c r="P660" i="16"/>
  <c r="M660" i="16"/>
  <c r="Q659" i="16"/>
  <c r="P659" i="16"/>
  <c r="M659" i="16"/>
  <c r="Q658" i="16"/>
  <c r="P658" i="16"/>
  <c r="M658" i="16"/>
  <c r="P657" i="16"/>
  <c r="Q657" i="16" s="1"/>
  <c r="M657" i="16"/>
  <c r="Q656" i="16"/>
  <c r="P656" i="16"/>
  <c r="M656" i="16"/>
  <c r="Q655" i="16"/>
  <c r="P655" i="16"/>
  <c r="M655" i="16"/>
  <c r="Q654" i="16"/>
  <c r="P654" i="16"/>
  <c r="M654" i="16"/>
  <c r="P653" i="16"/>
  <c r="Q653" i="16" s="1"/>
  <c r="M653" i="16"/>
  <c r="Q652" i="16"/>
  <c r="P652" i="16"/>
  <c r="M652" i="16"/>
  <c r="Q651" i="16"/>
  <c r="P651" i="16"/>
  <c r="M651" i="16"/>
  <c r="Q650" i="16"/>
  <c r="P650" i="16"/>
  <c r="M650" i="16"/>
  <c r="P649" i="16"/>
  <c r="Q649" i="16" s="1"/>
  <c r="M649" i="16"/>
  <c r="Q648" i="16"/>
  <c r="P648" i="16"/>
  <c r="M648" i="16"/>
  <c r="Q647" i="16"/>
  <c r="P647" i="16"/>
  <c r="M647" i="16"/>
  <c r="Q646" i="16"/>
  <c r="P646" i="16"/>
  <c r="M646" i="16"/>
  <c r="P645" i="16"/>
  <c r="Q645" i="16" s="1"/>
  <c r="M645" i="16"/>
  <c r="Q644" i="16"/>
  <c r="P644" i="16"/>
  <c r="M644" i="16"/>
  <c r="Q643" i="16"/>
  <c r="P643" i="16"/>
  <c r="M643" i="16"/>
  <c r="Q642" i="16"/>
  <c r="P642" i="16"/>
  <c r="M642" i="16"/>
  <c r="P641" i="16"/>
  <c r="Q641" i="16" s="1"/>
  <c r="M641" i="16"/>
  <c r="Q640" i="16"/>
  <c r="P640" i="16"/>
  <c r="M640" i="16"/>
  <c r="Q639" i="16"/>
  <c r="P639" i="16"/>
  <c r="M639" i="16"/>
  <c r="Q638" i="16"/>
  <c r="P638" i="16"/>
  <c r="M638" i="16"/>
  <c r="P637" i="16"/>
  <c r="Q637" i="16" s="1"/>
  <c r="M637" i="16"/>
  <c r="Q636" i="16"/>
  <c r="P636" i="16"/>
  <c r="M636" i="16"/>
  <c r="Q635" i="16"/>
  <c r="P635" i="16"/>
  <c r="M635" i="16"/>
  <c r="Q634" i="16"/>
  <c r="P634" i="16"/>
  <c r="M634" i="16"/>
  <c r="P633" i="16"/>
  <c r="Q633" i="16" s="1"/>
  <c r="M633" i="16"/>
  <c r="Q632" i="16"/>
  <c r="P632" i="16"/>
  <c r="M632" i="16"/>
  <c r="Q631" i="16"/>
  <c r="P631" i="16"/>
  <c r="M631" i="16"/>
  <c r="Q630" i="16"/>
  <c r="P630" i="16"/>
  <c r="M630" i="16"/>
  <c r="P629" i="16"/>
  <c r="Q629" i="16" s="1"/>
  <c r="M629" i="16"/>
  <c r="Q628" i="16"/>
  <c r="P628" i="16"/>
  <c r="M628" i="16"/>
  <c r="Q627" i="16"/>
  <c r="P627" i="16"/>
  <c r="M627" i="16"/>
  <c r="Q626" i="16"/>
  <c r="P626" i="16"/>
  <c r="M626" i="16"/>
  <c r="P625" i="16"/>
  <c r="Q625" i="16" s="1"/>
  <c r="M625" i="16"/>
  <c r="Q624" i="16"/>
  <c r="P624" i="16"/>
  <c r="M624" i="16"/>
  <c r="Q623" i="16"/>
  <c r="P623" i="16"/>
  <c r="M623" i="16"/>
  <c r="Q622" i="16"/>
  <c r="P622" i="16"/>
  <c r="M622" i="16"/>
  <c r="P621" i="16"/>
  <c r="Q621" i="16" s="1"/>
  <c r="M621" i="16"/>
  <c r="Q620" i="16"/>
  <c r="P620" i="16"/>
  <c r="M620" i="16"/>
  <c r="Q619" i="16"/>
  <c r="P619" i="16"/>
  <c r="M619" i="16"/>
  <c r="Q618" i="16"/>
  <c r="P618" i="16"/>
  <c r="M618" i="16"/>
  <c r="P617" i="16"/>
  <c r="Q617" i="16" s="1"/>
  <c r="M617" i="16"/>
  <c r="Q616" i="16"/>
  <c r="P616" i="16"/>
  <c r="M616" i="16"/>
  <c r="Q615" i="16"/>
  <c r="P615" i="16"/>
  <c r="M615" i="16"/>
  <c r="Q614" i="16"/>
  <c r="P614" i="16"/>
  <c r="M614" i="16"/>
  <c r="P613" i="16"/>
  <c r="Q613" i="16" s="1"/>
  <c r="M613" i="16"/>
  <c r="Q612" i="16"/>
  <c r="P612" i="16"/>
  <c r="M612" i="16"/>
  <c r="Q611" i="16"/>
  <c r="P611" i="16"/>
  <c r="M611" i="16"/>
  <c r="Q610" i="16"/>
  <c r="P610" i="16"/>
  <c r="M610" i="16"/>
  <c r="P609" i="16"/>
  <c r="Q609" i="16" s="1"/>
  <c r="M609" i="16"/>
  <c r="Q608" i="16"/>
  <c r="P608" i="16"/>
  <c r="M608" i="16"/>
  <c r="Q607" i="16"/>
  <c r="M607" i="16"/>
  <c r="P606" i="16"/>
  <c r="Q606" i="16" s="1"/>
  <c r="M606" i="16"/>
  <c r="Q605" i="16"/>
  <c r="M605" i="16"/>
  <c r="Q604" i="16"/>
  <c r="M604" i="16"/>
  <c r="Q603" i="16"/>
  <c r="P603" i="16"/>
  <c r="M603" i="16"/>
  <c r="Q602" i="16"/>
  <c r="P602" i="16"/>
  <c r="M602" i="16"/>
  <c r="Q601" i="16"/>
  <c r="P601" i="16"/>
  <c r="M601" i="16"/>
  <c r="P600" i="16"/>
  <c r="Q600" i="16" s="1"/>
  <c r="M600" i="16"/>
  <c r="Q599" i="16"/>
  <c r="P599" i="16"/>
  <c r="M599" i="16"/>
  <c r="Q598" i="16"/>
  <c r="P598" i="16"/>
  <c r="M598" i="16"/>
  <c r="Q597" i="16"/>
  <c r="P597" i="16"/>
  <c r="M597" i="16"/>
  <c r="P596" i="16"/>
  <c r="Q596" i="16" s="1"/>
  <c r="M596" i="16"/>
  <c r="Q595" i="16"/>
  <c r="P595" i="16"/>
  <c r="M595" i="16"/>
  <c r="Q594" i="16"/>
  <c r="P594" i="16"/>
  <c r="M594" i="16"/>
  <c r="Q593" i="16"/>
  <c r="P593" i="16"/>
  <c r="M593" i="16"/>
  <c r="P592" i="16"/>
  <c r="Q592" i="16" s="1"/>
  <c r="M592" i="16"/>
  <c r="Q591" i="16"/>
  <c r="P591" i="16"/>
  <c r="M591" i="16"/>
  <c r="Q590" i="16"/>
  <c r="P590" i="16"/>
  <c r="M590" i="16"/>
  <c r="Q589" i="16"/>
  <c r="P589" i="16"/>
  <c r="M589" i="16"/>
  <c r="P588" i="16"/>
  <c r="Q588" i="16" s="1"/>
  <c r="M588" i="16"/>
  <c r="Q587" i="16"/>
  <c r="P587" i="16"/>
  <c r="M587" i="16"/>
  <c r="Q586" i="16"/>
  <c r="P586" i="16"/>
  <c r="M586" i="16"/>
  <c r="Q585" i="16"/>
  <c r="P585" i="16"/>
  <c r="M585" i="16"/>
  <c r="P584" i="16"/>
  <c r="Q584" i="16" s="1"/>
  <c r="M584" i="16"/>
  <c r="Q583" i="16"/>
  <c r="P583" i="16"/>
  <c r="M583" i="16"/>
  <c r="Q582" i="16"/>
  <c r="P582" i="16"/>
  <c r="M582" i="16"/>
  <c r="Q581" i="16"/>
  <c r="P581" i="16"/>
  <c r="M581" i="16"/>
  <c r="P580" i="16"/>
  <c r="Q580" i="16" s="1"/>
  <c r="M580" i="16"/>
  <c r="Q579" i="16"/>
  <c r="P579" i="16"/>
  <c r="M579" i="16"/>
  <c r="Q578" i="16"/>
  <c r="P578" i="16"/>
  <c r="M578" i="16"/>
  <c r="Q577" i="16"/>
  <c r="P577" i="16"/>
  <c r="M577" i="16"/>
  <c r="P576" i="16"/>
  <c r="Q576" i="16" s="1"/>
  <c r="M576" i="16"/>
  <c r="Q575" i="16"/>
  <c r="P575" i="16"/>
  <c r="M575" i="16"/>
  <c r="Q574" i="16"/>
  <c r="P574" i="16"/>
  <c r="M574" i="16"/>
  <c r="Q573" i="16"/>
  <c r="P573" i="16"/>
  <c r="M573" i="16"/>
  <c r="P572" i="16"/>
  <c r="Q572" i="16" s="1"/>
  <c r="M572" i="16"/>
  <c r="Q571" i="16"/>
  <c r="P571" i="16"/>
  <c r="M571" i="16"/>
  <c r="Q570" i="16"/>
  <c r="P570" i="16"/>
  <c r="M570" i="16"/>
  <c r="Q569" i="16"/>
  <c r="P569" i="16"/>
  <c r="M569" i="16"/>
  <c r="P568" i="16"/>
  <c r="Q568" i="16" s="1"/>
  <c r="M568" i="16"/>
  <c r="Q567" i="16"/>
  <c r="P567" i="16"/>
  <c r="M567" i="16"/>
  <c r="Q566" i="16"/>
  <c r="P566" i="16"/>
  <c r="M566" i="16"/>
  <c r="Q565" i="16"/>
  <c r="P565" i="16"/>
  <c r="M565" i="16"/>
  <c r="P564" i="16"/>
  <c r="Q564" i="16" s="1"/>
  <c r="M564" i="16"/>
  <c r="Q563" i="16"/>
  <c r="P563" i="16"/>
  <c r="M563" i="16"/>
  <c r="Q562" i="16"/>
  <c r="P562" i="16"/>
  <c r="M562" i="16"/>
  <c r="Q561" i="16"/>
  <c r="P561" i="16"/>
  <c r="M561" i="16"/>
  <c r="P560" i="16"/>
  <c r="Q560" i="16" s="1"/>
  <c r="M560" i="16"/>
  <c r="Q559" i="16"/>
  <c r="P559" i="16"/>
  <c r="M559" i="16"/>
  <c r="Q558" i="16"/>
  <c r="P558" i="16"/>
  <c r="M558" i="16"/>
  <c r="Q557" i="16"/>
  <c r="P557" i="16"/>
  <c r="M557" i="16"/>
  <c r="P556" i="16"/>
  <c r="Q556" i="16" s="1"/>
  <c r="M556" i="16"/>
  <c r="Q555" i="16"/>
  <c r="P555" i="16"/>
  <c r="M555" i="16"/>
  <c r="Q554" i="16"/>
  <c r="P554" i="16"/>
  <c r="M554" i="16"/>
  <c r="Q553" i="16"/>
  <c r="P553" i="16"/>
  <c r="M553" i="16"/>
  <c r="P552" i="16"/>
  <c r="Q552" i="16" s="1"/>
  <c r="M552" i="16"/>
  <c r="Q551" i="16"/>
  <c r="P551" i="16"/>
  <c r="M551" i="16"/>
  <c r="Q550" i="16"/>
  <c r="P550" i="16"/>
  <c r="M550" i="16"/>
  <c r="Q549" i="16"/>
  <c r="P549" i="16"/>
  <c r="M549" i="16"/>
  <c r="P548" i="16"/>
  <c r="Q548" i="16" s="1"/>
  <c r="M548" i="16"/>
  <c r="Q547" i="16"/>
  <c r="P547" i="16"/>
  <c r="M547" i="16"/>
  <c r="Q546" i="16"/>
  <c r="P546" i="16"/>
  <c r="M546" i="16"/>
  <c r="Q545" i="16"/>
  <c r="P545" i="16"/>
  <c r="M545" i="16"/>
  <c r="P544" i="16"/>
  <c r="Q544" i="16" s="1"/>
  <c r="M544" i="16"/>
  <c r="Q543" i="16"/>
  <c r="P543" i="16"/>
  <c r="M543" i="16"/>
  <c r="Q542" i="16"/>
  <c r="P542" i="16"/>
  <c r="M542" i="16"/>
  <c r="Q541" i="16"/>
  <c r="P541" i="16"/>
  <c r="M541" i="16"/>
  <c r="P540" i="16"/>
  <c r="Q540" i="16" s="1"/>
  <c r="M540" i="16"/>
  <c r="Q539" i="16"/>
  <c r="P539" i="16"/>
  <c r="M539" i="16"/>
  <c r="Q538" i="16"/>
  <c r="P538" i="16"/>
  <c r="M538" i="16"/>
  <c r="Q537" i="16"/>
  <c r="P537" i="16"/>
  <c r="M537" i="16"/>
  <c r="P536" i="16"/>
  <c r="Q536" i="16" s="1"/>
  <c r="M536" i="16"/>
  <c r="Q535" i="16"/>
  <c r="P535" i="16"/>
  <c r="M535" i="16"/>
  <c r="Q534" i="16"/>
  <c r="P534" i="16"/>
  <c r="M534" i="16"/>
  <c r="Q533" i="16"/>
  <c r="P533" i="16"/>
  <c r="M533" i="16"/>
  <c r="P532" i="16"/>
  <c r="Q532" i="16" s="1"/>
  <c r="M532" i="16"/>
  <c r="Q531" i="16"/>
  <c r="P531" i="16"/>
  <c r="M531" i="16"/>
  <c r="Q530" i="16"/>
  <c r="P530" i="16"/>
  <c r="M530" i="16"/>
  <c r="Q529" i="16"/>
  <c r="P529" i="16"/>
  <c r="M529" i="16"/>
  <c r="P528" i="16"/>
  <c r="Q528" i="16" s="1"/>
  <c r="M528" i="16"/>
  <c r="Q527" i="16"/>
  <c r="P527" i="16"/>
  <c r="M527" i="16"/>
  <c r="Q526" i="16"/>
  <c r="P526" i="16"/>
  <c r="M526" i="16"/>
  <c r="Q525" i="16"/>
  <c r="P525" i="16"/>
  <c r="M525" i="16"/>
  <c r="P524" i="16"/>
  <c r="Q524" i="16" s="1"/>
  <c r="M524" i="16"/>
  <c r="Q523" i="16"/>
  <c r="P523" i="16"/>
  <c r="M523" i="16"/>
  <c r="Q522" i="16"/>
  <c r="P522" i="16"/>
  <c r="M522" i="16"/>
  <c r="Q521" i="16"/>
  <c r="P521" i="16"/>
  <c r="M521" i="16"/>
  <c r="P520" i="16"/>
  <c r="Q520" i="16" s="1"/>
  <c r="M520" i="16"/>
  <c r="Q519" i="16"/>
  <c r="P519" i="16"/>
  <c r="M519" i="16"/>
  <c r="Q518" i="16"/>
  <c r="P518" i="16"/>
  <c r="M518" i="16"/>
  <c r="Q517" i="16"/>
  <c r="P517" i="16"/>
  <c r="M517" i="16"/>
  <c r="P516" i="16"/>
  <c r="Q516" i="16" s="1"/>
  <c r="M516" i="16"/>
  <c r="Q515" i="16"/>
  <c r="P515" i="16"/>
  <c r="M515" i="16"/>
  <c r="Q514" i="16"/>
  <c r="P514" i="16"/>
  <c r="M514" i="16"/>
  <c r="Q513" i="16"/>
  <c r="P513" i="16"/>
  <c r="M513" i="16"/>
  <c r="P512" i="16"/>
  <c r="Q512" i="16" s="1"/>
  <c r="M512" i="16"/>
  <c r="Q511" i="16"/>
  <c r="P511" i="16"/>
  <c r="M511" i="16"/>
  <c r="Q510" i="16"/>
  <c r="P510" i="16"/>
  <c r="M510" i="16"/>
  <c r="Q509" i="16"/>
  <c r="P509" i="16"/>
  <c r="M509" i="16"/>
  <c r="P508" i="16"/>
  <c r="Q508" i="16" s="1"/>
  <c r="M508" i="16"/>
  <c r="Q507" i="16"/>
  <c r="P507" i="16"/>
  <c r="M507" i="16"/>
  <c r="Q506" i="16"/>
  <c r="P506" i="16"/>
  <c r="M506" i="16"/>
  <c r="Q505" i="16"/>
  <c r="P505" i="16"/>
  <c r="M505" i="16"/>
  <c r="P504" i="16"/>
  <c r="Q504" i="16" s="1"/>
  <c r="M504" i="16"/>
  <c r="Q503" i="16"/>
  <c r="P503" i="16"/>
  <c r="M503" i="16"/>
  <c r="Q502" i="16"/>
  <c r="P502" i="16"/>
  <c r="M502" i="16"/>
  <c r="Q501" i="16"/>
  <c r="P501" i="16"/>
  <c r="M501" i="16"/>
  <c r="P500" i="16"/>
  <c r="Q500" i="16" s="1"/>
  <c r="M500" i="16"/>
  <c r="Q499" i="16"/>
  <c r="P499" i="16"/>
  <c r="M499" i="16"/>
  <c r="Q498" i="16"/>
  <c r="P498" i="16"/>
  <c r="M498" i="16"/>
  <c r="Q497" i="16"/>
  <c r="P497" i="16"/>
  <c r="M497" i="16"/>
  <c r="P496" i="16"/>
  <c r="Q496" i="16" s="1"/>
  <c r="M496" i="16"/>
  <c r="Q495" i="16"/>
  <c r="P495" i="16"/>
  <c r="M495" i="16"/>
  <c r="Q494" i="16"/>
  <c r="P494" i="16"/>
  <c r="M494" i="16"/>
  <c r="Q493" i="16"/>
  <c r="P493" i="16"/>
  <c r="M493" i="16"/>
  <c r="P492" i="16"/>
  <c r="Q492" i="16" s="1"/>
  <c r="M492" i="16"/>
  <c r="Q491" i="16"/>
  <c r="P491" i="16"/>
  <c r="M491" i="16"/>
  <c r="Q490" i="16"/>
  <c r="P490" i="16"/>
  <c r="M490" i="16"/>
  <c r="Q489" i="16"/>
  <c r="P489" i="16"/>
  <c r="M489" i="16"/>
  <c r="P488" i="16"/>
  <c r="Q488" i="16" s="1"/>
  <c r="M488" i="16"/>
  <c r="Q487" i="16"/>
  <c r="P487" i="16"/>
  <c r="M487" i="16"/>
  <c r="Q486" i="16"/>
  <c r="P486" i="16"/>
  <c r="M486" i="16"/>
  <c r="Q485" i="16"/>
  <c r="P485" i="16"/>
  <c r="M485" i="16"/>
  <c r="P484" i="16"/>
  <c r="Q484" i="16" s="1"/>
  <c r="M484" i="16"/>
  <c r="Q483" i="16"/>
  <c r="P483" i="16"/>
  <c r="M483" i="16"/>
  <c r="Q482" i="16"/>
  <c r="P482" i="16"/>
  <c r="M482" i="16"/>
  <c r="Q481" i="16"/>
  <c r="P481" i="16"/>
  <c r="M481" i="16"/>
  <c r="P480" i="16"/>
  <c r="Q480" i="16" s="1"/>
  <c r="M480" i="16"/>
  <c r="Q479" i="16"/>
  <c r="P479" i="16"/>
  <c r="M479" i="16"/>
  <c r="Q478" i="16"/>
  <c r="P478" i="16"/>
  <c r="M478" i="16"/>
  <c r="Q477" i="16"/>
  <c r="P477" i="16"/>
  <c r="M477" i="16"/>
  <c r="P476" i="16"/>
  <c r="Q476" i="16" s="1"/>
  <c r="M476" i="16"/>
  <c r="Q475" i="16"/>
  <c r="P475" i="16"/>
  <c r="M475" i="16"/>
  <c r="Q474" i="16"/>
  <c r="P474" i="16"/>
  <c r="M474" i="16"/>
  <c r="Q473" i="16"/>
  <c r="P473" i="16"/>
  <c r="M473" i="16"/>
  <c r="P472" i="16"/>
  <c r="Q472" i="16" s="1"/>
  <c r="M472" i="16"/>
  <c r="Q471" i="16"/>
  <c r="P471" i="16"/>
  <c r="M471" i="16"/>
  <c r="Q470" i="16"/>
  <c r="P470" i="16"/>
  <c r="M470" i="16"/>
  <c r="Q469" i="16"/>
  <c r="P469" i="16"/>
  <c r="M469" i="16"/>
  <c r="P468" i="16"/>
  <c r="Q468" i="16" s="1"/>
  <c r="M468" i="16"/>
  <c r="Q467" i="16"/>
  <c r="P467" i="16"/>
  <c r="M467" i="16"/>
  <c r="Q466" i="16"/>
  <c r="P466" i="16"/>
  <c r="M466" i="16"/>
  <c r="Q465" i="16"/>
  <c r="P465" i="16"/>
  <c r="M465" i="16"/>
  <c r="P464" i="16"/>
  <c r="Q464" i="16" s="1"/>
  <c r="M464" i="16"/>
  <c r="Q463" i="16"/>
  <c r="P463" i="16"/>
  <c r="M463" i="16"/>
  <c r="Q462" i="16"/>
  <c r="P462" i="16"/>
  <c r="M462" i="16"/>
  <c r="Q461" i="16"/>
  <c r="P461" i="16"/>
  <c r="M461" i="16"/>
  <c r="P460" i="16"/>
  <c r="Q460" i="16" s="1"/>
  <c r="M460" i="16"/>
  <c r="Q459" i="16"/>
  <c r="P459" i="16"/>
  <c r="M459" i="16"/>
  <c r="Q458" i="16"/>
  <c r="P458" i="16"/>
  <c r="M458" i="16"/>
  <c r="Q457" i="16"/>
  <c r="P457" i="16"/>
  <c r="M457" i="16"/>
  <c r="P456" i="16"/>
  <c r="Q456" i="16" s="1"/>
  <c r="M456" i="16"/>
  <c r="Q455" i="16"/>
  <c r="P455" i="16"/>
  <c r="M455" i="16"/>
  <c r="Q454" i="16"/>
  <c r="P454" i="16"/>
  <c r="M454" i="16"/>
  <c r="Q453" i="16"/>
  <c r="P453" i="16"/>
  <c r="M453" i="16"/>
  <c r="P452" i="16"/>
  <c r="Q452" i="16" s="1"/>
  <c r="M452" i="16"/>
  <c r="Q451" i="16"/>
  <c r="P451" i="16"/>
  <c r="M451" i="16"/>
  <c r="Q450" i="16"/>
  <c r="P450" i="16"/>
  <c r="M450" i="16"/>
  <c r="Q449" i="16"/>
  <c r="P449" i="16"/>
  <c r="M449" i="16"/>
  <c r="P448" i="16"/>
  <c r="Q448" i="16" s="1"/>
  <c r="M448" i="16"/>
  <c r="Q447" i="16"/>
  <c r="P447" i="16"/>
  <c r="M447" i="16"/>
  <c r="Q446" i="16"/>
  <c r="P446" i="16"/>
  <c r="M446" i="16"/>
  <c r="Q445" i="16"/>
  <c r="P445" i="16"/>
  <c r="M445" i="16"/>
  <c r="P444" i="16"/>
  <c r="Q444" i="16" s="1"/>
  <c r="M444" i="16"/>
  <c r="Q443" i="16"/>
  <c r="P443" i="16"/>
  <c r="M443" i="16"/>
  <c r="Q442" i="16"/>
  <c r="P442" i="16"/>
  <c r="M442" i="16"/>
  <c r="Q441" i="16"/>
  <c r="P441" i="16"/>
  <c r="M441" i="16"/>
  <c r="P440" i="16"/>
  <c r="Q440" i="16" s="1"/>
  <c r="M440" i="16"/>
  <c r="Q439" i="16"/>
  <c r="P439" i="16"/>
  <c r="M439" i="16"/>
  <c r="Q438" i="16"/>
  <c r="P438" i="16"/>
  <c r="M438" i="16"/>
  <c r="Q437" i="16"/>
  <c r="P437" i="16"/>
  <c r="M437" i="16"/>
  <c r="P436" i="16"/>
  <c r="Q436" i="16" s="1"/>
  <c r="M436" i="16"/>
  <c r="Q435" i="16"/>
  <c r="P435" i="16"/>
  <c r="M435" i="16"/>
  <c r="Q434" i="16"/>
  <c r="P434" i="16"/>
  <c r="M434" i="16"/>
  <c r="Q433" i="16"/>
  <c r="P433" i="16"/>
  <c r="M433" i="16"/>
  <c r="P432" i="16"/>
  <c r="Q432" i="16" s="1"/>
  <c r="M432" i="16"/>
  <c r="Q431" i="16"/>
  <c r="P431" i="16"/>
  <c r="M431" i="16"/>
  <c r="Q430" i="16"/>
  <c r="P430" i="16"/>
  <c r="M430" i="16"/>
  <c r="Q429" i="16"/>
  <c r="P429" i="16"/>
  <c r="M429" i="16"/>
  <c r="P428" i="16"/>
  <c r="Q428" i="16" s="1"/>
  <c r="M428" i="16"/>
  <c r="Q427" i="16"/>
  <c r="P427" i="16"/>
  <c r="M427" i="16"/>
  <c r="Q426" i="16"/>
  <c r="P426" i="16"/>
  <c r="M426" i="16"/>
  <c r="Q425" i="16"/>
  <c r="P425" i="16"/>
  <c r="M425" i="16"/>
  <c r="P424" i="16"/>
  <c r="Q424" i="16" s="1"/>
  <c r="M424" i="16"/>
  <c r="Q423" i="16"/>
  <c r="P423" i="16"/>
  <c r="M423" i="16"/>
  <c r="Q422" i="16"/>
  <c r="P422" i="16"/>
  <c r="M422" i="16"/>
  <c r="Q421" i="16"/>
  <c r="P421" i="16"/>
  <c r="M421" i="16"/>
  <c r="P420" i="16"/>
  <c r="Q420" i="16" s="1"/>
  <c r="M420" i="16"/>
  <c r="Q419" i="16"/>
  <c r="P419" i="16"/>
  <c r="M419" i="16"/>
  <c r="Q418" i="16"/>
  <c r="P418" i="16"/>
  <c r="M418" i="16"/>
  <c r="Q417" i="16"/>
  <c r="P417" i="16"/>
  <c r="M417" i="16"/>
  <c r="P416" i="16"/>
  <c r="Q416" i="16" s="1"/>
  <c r="M416" i="16"/>
  <c r="Q415" i="16"/>
  <c r="P415" i="16"/>
  <c r="M415" i="16"/>
  <c r="Q414" i="16"/>
  <c r="P414" i="16"/>
  <c r="M414" i="16"/>
  <c r="Q413" i="16"/>
  <c r="P413" i="16"/>
  <c r="M413" i="16"/>
  <c r="P412" i="16"/>
  <c r="Q412" i="16" s="1"/>
  <c r="M412" i="16"/>
  <c r="Q411" i="16"/>
  <c r="P411" i="16"/>
  <c r="M411" i="16"/>
  <c r="Q410" i="16"/>
  <c r="P410" i="16"/>
  <c r="M410" i="16"/>
  <c r="Q409" i="16"/>
  <c r="P409" i="16"/>
  <c r="M409" i="16"/>
  <c r="P408" i="16"/>
  <c r="Q408" i="16" s="1"/>
  <c r="M408" i="16"/>
  <c r="Q407" i="16"/>
  <c r="P407" i="16"/>
  <c r="M407" i="16"/>
  <c r="Q406" i="16"/>
  <c r="P406" i="16"/>
  <c r="M406" i="16"/>
  <c r="Q405" i="16"/>
  <c r="P405" i="16"/>
  <c r="M405" i="16"/>
  <c r="P404" i="16"/>
  <c r="Q404" i="16" s="1"/>
  <c r="M404" i="16"/>
  <c r="Q403" i="16"/>
  <c r="P403" i="16"/>
  <c r="M403" i="16"/>
  <c r="Q402" i="16"/>
  <c r="P402" i="16"/>
  <c r="M402" i="16"/>
  <c r="Q401" i="16"/>
  <c r="P401" i="16"/>
  <c r="M401" i="16"/>
  <c r="P400" i="16"/>
  <c r="Q400" i="16" s="1"/>
  <c r="M400" i="16"/>
  <c r="Q399" i="16"/>
  <c r="P399" i="16"/>
  <c r="M399" i="16"/>
  <c r="Q398" i="16"/>
  <c r="P398" i="16"/>
  <c r="M398" i="16"/>
  <c r="Q397" i="16"/>
  <c r="P397" i="16"/>
  <c r="M397" i="16"/>
  <c r="P396" i="16"/>
  <c r="Q396" i="16" s="1"/>
  <c r="M396" i="16"/>
  <c r="Q395" i="16"/>
  <c r="P395" i="16"/>
  <c r="M395" i="16"/>
  <c r="Q394" i="16"/>
  <c r="P394" i="16"/>
  <c r="M394" i="16"/>
  <c r="Q393" i="16"/>
  <c r="P393" i="16"/>
  <c r="M393" i="16"/>
  <c r="P392" i="16"/>
  <c r="Q392" i="16" s="1"/>
  <c r="M392" i="16"/>
  <c r="Q391" i="16"/>
  <c r="P391" i="16"/>
  <c r="M391" i="16"/>
  <c r="Q390" i="16"/>
  <c r="P390" i="16"/>
  <c r="M390" i="16"/>
  <c r="Q389" i="16"/>
  <c r="P389" i="16"/>
  <c r="M389" i="16"/>
  <c r="P388" i="16"/>
  <c r="Q388" i="16" s="1"/>
  <c r="M388" i="16"/>
  <c r="Q387" i="16"/>
  <c r="P387" i="16"/>
  <c r="M387" i="16"/>
  <c r="Q386" i="16"/>
  <c r="P386" i="16"/>
  <c r="M386" i="16"/>
  <c r="Q385" i="16"/>
  <c r="P385" i="16"/>
  <c r="M385" i="16"/>
  <c r="P384" i="16"/>
  <c r="Q384" i="16" s="1"/>
  <c r="M384" i="16"/>
  <c r="Q383" i="16"/>
  <c r="P383" i="16"/>
  <c r="M383" i="16"/>
  <c r="Q382" i="16"/>
  <c r="P382" i="16"/>
  <c r="M382" i="16"/>
  <c r="Q381" i="16"/>
  <c r="P381" i="16"/>
  <c r="M381" i="16"/>
  <c r="P380" i="16"/>
  <c r="Q380" i="16" s="1"/>
  <c r="M380" i="16"/>
  <c r="Q379" i="16"/>
  <c r="P379" i="16"/>
  <c r="M379" i="16"/>
  <c r="Q378" i="16"/>
  <c r="P378" i="16"/>
  <c r="M378" i="16"/>
  <c r="Q377" i="16"/>
  <c r="P377" i="16"/>
  <c r="M377" i="16"/>
  <c r="P376" i="16"/>
  <c r="Q376" i="16" s="1"/>
  <c r="M376" i="16"/>
  <c r="Q375" i="16"/>
  <c r="P375" i="16"/>
  <c r="M375" i="16"/>
  <c r="Q374" i="16"/>
  <c r="P374" i="16"/>
  <c r="M374" i="16"/>
  <c r="Q373" i="16"/>
  <c r="P373" i="16"/>
  <c r="M373" i="16"/>
  <c r="P372" i="16"/>
  <c r="Q372" i="16" s="1"/>
  <c r="M372" i="16"/>
  <c r="Q371" i="16"/>
  <c r="P371" i="16"/>
  <c r="M371" i="16"/>
  <c r="Q370" i="16"/>
  <c r="P370" i="16"/>
  <c r="M370" i="16"/>
  <c r="Q369" i="16"/>
  <c r="P369" i="16"/>
  <c r="M369" i="16"/>
  <c r="P368" i="16"/>
  <c r="Q368" i="16" s="1"/>
  <c r="M368" i="16"/>
  <c r="Q367" i="16"/>
  <c r="P367" i="16"/>
  <c r="M367" i="16"/>
  <c r="Q366" i="16"/>
  <c r="P366" i="16"/>
  <c r="M366" i="16"/>
  <c r="Q365" i="16"/>
  <c r="P365" i="16"/>
  <c r="M365" i="16"/>
  <c r="P364" i="16"/>
  <c r="Q364" i="16" s="1"/>
  <c r="M364" i="16"/>
  <c r="Q363" i="16"/>
  <c r="P363" i="16"/>
  <c r="M363" i="16"/>
  <c r="Q362" i="16"/>
  <c r="P362" i="16"/>
  <c r="M362" i="16"/>
  <c r="Q361" i="16"/>
  <c r="P361" i="16"/>
  <c r="M361" i="16"/>
  <c r="P360" i="16"/>
  <c r="Q360" i="16" s="1"/>
  <c r="M360" i="16"/>
  <c r="Q359" i="16"/>
  <c r="P359" i="16"/>
  <c r="M359" i="16"/>
  <c r="Q358" i="16"/>
  <c r="P358" i="16"/>
  <c r="M358" i="16"/>
  <c r="Q357" i="16"/>
  <c r="P357" i="16"/>
  <c r="M357" i="16"/>
  <c r="P356" i="16"/>
  <c r="Q356" i="16" s="1"/>
  <c r="M356" i="16"/>
  <c r="Q355" i="16"/>
  <c r="P355" i="16"/>
  <c r="M355" i="16"/>
  <c r="Q354" i="16"/>
  <c r="P354" i="16"/>
  <c r="M354" i="16"/>
  <c r="Q353" i="16"/>
  <c r="P353" i="16"/>
  <c r="M353" i="16"/>
  <c r="P352" i="16"/>
  <c r="Q352" i="16" s="1"/>
  <c r="M352" i="16"/>
  <c r="Q351" i="16"/>
  <c r="P351" i="16"/>
  <c r="M351" i="16"/>
  <c r="Q350" i="16"/>
  <c r="P350" i="16"/>
  <c r="M350" i="16"/>
  <c r="Q349" i="16"/>
  <c r="P349" i="16"/>
  <c r="M349" i="16"/>
  <c r="P348" i="16"/>
  <c r="Q348" i="16" s="1"/>
  <c r="M348" i="16"/>
  <c r="Q347" i="16"/>
  <c r="P347" i="16"/>
  <c r="M347" i="16"/>
  <c r="Q346" i="16"/>
  <c r="P346" i="16"/>
  <c r="M346" i="16"/>
  <c r="Q345" i="16"/>
  <c r="P345" i="16"/>
  <c r="M345" i="16"/>
  <c r="P344" i="16"/>
  <c r="Q344" i="16" s="1"/>
  <c r="M344" i="16"/>
  <c r="Q343" i="16"/>
  <c r="P343" i="16"/>
  <c r="M343" i="16"/>
  <c r="Q342" i="16"/>
  <c r="P342" i="16"/>
  <c r="M342" i="16"/>
  <c r="Q341" i="16"/>
  <c r="P341" i="16"/>
  <c r="M341" i="16"/>
  <c r="P340" i="16"/>
  <c r="Q340" i="16" s="1"/>
  <c r="M340" i="16"/>
  <c r="Q339" i="16"/>
  <c r="P339" i="16"/>
  <c r="M339" i="16"/>
  <c r="Q338" i="16"/>
  <c r="P338" i="16"/>
  <c r="M338" i="16"/>
  <c r="Q337" i="16"/>
  <c r="P337" i="16"/>
  <c r="M337" i="16"/>
  <c r="P336" i="16"/>
  <c r="Q336" i="16" s="1"/>
  <c r="M336" i="16"/>
  <c r="Q335" i="16"/>
  <c r="P335" i="16"/>
  <c r="M335" i="16"/>
  <c r="Q334" i="16"/>
  <c r="P334" i="16"/>
  <c r="M334" i="16"/>
  <c r="Q333" i="16"/>
  <c r="P333" i="16"/>
  <c r="M333" i="16"/>
  <c r="P332" i="16"/>
  <c r="Q332" i="16" s="1"/>
  <c r="M332" i="16"/>
  <c r="Q331" i="16"/>
  <c r="P331" i="16"/>
  <c r="M331" i="16"/>
  <c r="Q330" i="16"/>
  <c r="P330" i="16"/>
  <c r="M330" i="16"/>
  <c r="Q329" i="16"/>
  <c r="P329" i="16"/>
  <c r="M329" i="16"/>
  <c r="P328" i="16"/>
  <c r="Q328" i="16" s="1"/>
  <c r="M328" i="16"/>
  <c r="Q327" i="16"/>
  <c r="P327" i="16"/>
  <c r="M327" i="16"/>
  <c r="Q326" i="16"/>
  <c r="P326" i="16"/>
  <c r="M326" i="16"/>
  <c r="Q325" i="16"/>
  <c r="P325" i="16"/>
  <c r="M325" i="16"/>
  <c r="P324" i="16"/>
  <c r="Q324" i="16" s="1"/>
  <c r="M324" i="16"/>
  <c r="Q323" i="16"/>
  <c r="P323" i="16"/>
  <c r="M323" i="16"/>
  <c r="Q322" i="16"/>
  <c r="P322" i="16"/>
  <c r="M322" i="16"/>
  <c r="Q321" i="16"/>
  <c r="P321" i="16"/>
  <c r="M321" i="16"/>
  <c r="P320" i="16"/>
  <c r="Q320" i="16" s="1"/>
  <c r="M320" i="16"/>
  <c r="Q319" i="16"/>
  <c r="P319" i="16"/>
  <c r="M319" i="16"/>
  <c r="Q318" i="16"/>
  <c r="P318" i="16"/>
  <c r="M318" i="16"/>
  <c r="Q317" i="16"/>
  <c r="P317" i="16"/>
  <c r="M317" i="16"/>
  <c r="P316" i="16"/>
  <c r="Q316" i="16" s="1"/>
  <c r="M316" i="16"/>
  <c r="Q315" i="16"/>
  <c r="P315" i="16"/>
  <c r="M315" i="16"/>
  <c r="Q314" i="16"/>
  <c r="P314" i="16"/>
  <c r="M314" i="16"/>
  <c r="Q313" i="16"/>
  <c r="P313" i="16"/>
  <c r="M313" i="16"/>
  <c r="P312" i="16"/>
  <c r="Q312" i="16" s="1"/>
  <c r="M312" i="16"/>
  <c r="Q311" i="16"/>
  <c r="P311" i="16"/>
  <c r="M311" i="16"/>
  <c r="Q310" i="16"/>
  <c r="P310" i="16"/>
  <c r="M310" i="16"/>
  <c r="Q309" i="16"/>
  <c r="P309" i="16"/>
  <c r="M309" i="16"/>
  <c r="P308" i="16"/>
  <c r="Q308" i="16" s="1"/>
  <c r="M308" i="16"/>
  <c r="Q307" i="16"/>
  <c r="P307" i="16"/>
  <c r="M307" i="16"/>
  <c r="Q306" i="16"/>
  <c r="P306" i="16"/>
  <c r="M306" i="16"/>
  <c r="Q305" i="16"/>
  <c r="P305" i="16"/>
  <c r="M305" i="16"/>
  <c r="P304" i="16"/>
  <c r="Q304" i="16" s="1"/>
  <c r="M304" i="16"/>
  <c r="Q303" i="16"/>
  <c r="P303" i="16"/>
  <c r="M303" i="16"/>
  <c r="Q302" i="16"/>
  <c r="P302" i="16"/>
  <c r="M302" i="16"/>
  <c r="Q301" i="16"/>
  <c r="P301" i="16"/>
  <c r="M301" i="16"/>
  <c r="P300" i="16"/>
  <c r="Q300" i="16" s="1"/>
  <c r="M300" i="16"/>
  <c r="Q299" i="16"/>
  <c r="P299" i="16"/>
  <c r="M299" i="16"/>
  <c r="Q298" i="16"/>
  <c r="P298" i="16"/>
  <c r="M298" i="16"/>
  <c r="Q297" i="16"/>
  <c r="P297" i="16"/>
  <c r="M297" i="16"/>
  <c r="P296" i="16"/>
  <c r="Q296" i="16" s="1"/>
  <c r="M296" i="16"/>
  <c r="Q295" i="16"/>
  <c r="P295" i="16"/>
  <c r="M295" i="16"/>
  <c r="Q294" i="16"/>
  <c r="P294" i="16"/>
  <c r="M294" i="16"/>
  <c r="Q293" i="16"/>
  <c r="P293" i="16"/>
  <c r="M293" i="16"/>
  <c r="P292" i="16"/>
  <c r="Q292" i="16" s="1"/>
  <c r="M292" i="16"/>
  <c r="Q291" i="16"/>
  <c r="P291" i="16"/>
  <c r="M291" i="16"/>
  <c r="Q290" i="16"/>
  <c r="P290" i="16"/>
  <c r="M290" i="16"/>
  <c r="Q289" i="16"/>
  <c r="P289" i="16"/>
  <c r="M289" i="16"/>
  <c r="P288" i="16"/>
  <c r="Q288" i="16" s="1"/>
  <c r="M288" i="16"/>
  <c r="Q287" i="16"/>
  <c r="P287" i="16"/>
  <c r="M287" i="16"/>
  <c r="Q286" i="16"/>
  <c r="P286" i="16"/>
  <c r="M286" i="16"/>
  <c r="Q285" i="16"/>
  <c r="P285" i="16"/>
  <c r="M285" i="16"/>
  <c r="P284" i="16"/>
  <c r="Q284" i="16" s="1"/>
  <c r="M284" i="16"/>
  <c r="Q283" i="16"/>
  <c r="P283" i="16"/>
  <c r="M283" i="16"/>
  <c r="Q282" i="16"/>
  <c r="P282" i="16"/>
  <c r="M282" i="16"/>
  <c r="Q281" i="16"/>
  <c r="P281" i="16"/>
  <c r="M281" i="16"/>
  <c r="P280" i="16"/>
  <c r="Q280" i="16" s="1"/>
  <c r="M280" i="16"/>
  <c r="Q279" i="16"/>
  <c r="P279" i="16"/>
  <c r="M279" i="16"/>
  <c r="Q278" i="16"/>
  <c r="P278" i="16"/>
  <c r="M278" i="16"/>
  <c r="Q277" i="16"/>
  <c r="P277" i="16"/>
  <c r="M277" i="16"/>
  <c r="P276" i="16"/>
  <c r="Q276" i="16" s="1"/>
  <c r="M276" i="16"/>
  <c r="Q275" i="16"/>
  <c r="P275" i="16"/>
  <c r="M275" i="16"/>
  <c r="Q274" i="16"/>
  <c r="P274" i="16"/>
  <c r="M274" i="16"/>
  <c r="Q273" i="16"/>
  <c r="P273" i="16"/>
  <c r="M273" i="16"/>
  <c r="P272" i="16"/>
  <c r="Q272" i="16" s="1"/>
  <c r="M272" i="16"/>
  <c r="Q271" i="16"/>
  <c r="P271" i="16"/>
  <c r="M271" i="16"/>
  <c r="Q270" i="16"/>
  <c r="P270" i="16"/>
  <c r="M270" i="16"/>
  <c r="Q269" i="16"/>
  <c r="P269" i="16"/>
  <c r="M269" i="16"/>
  <c r="P268" i="16"/>
  <c r="Q268" i="16" s="1"/>
  <c r="M268" i="16"/>
  <c r="Q267" i="16"/>
  <c r="P267" i="16"/>
  <c r="M267" i="16"/>
  <c r="Q266" i="16"/>
  <c r="P266" i="16"/>
  <c r="M266" i="16"/>
  <c r="Q265" i="16"/>
  <c r="P265" i="16"/>
  <c r="M265" i="16"/>
  <c r="P264" i="16"/>
  <c r="Q264" i="16" s="1"/>
  <c r="M264" i="16"/>
  <c r="Q263" i="16"/>
  <c r="P263" i="16"/>
  <c r="M263" i="16"/>
  <c r="Q262" i="16"/>
  <c r="P262" i="16"/>
  <c r="M262" i="16"/>
  <c r="Q261" i="16"/>
  <c r="P261" i="16"/>
  <c r="M261" i="16"/>
  <c r="P260" i="16"/>
  <c r="Q260" i="16" s="1"/>
  <c r="M260" i="16"/>
  <c r="Q259" i="16"/>
  <c r="P259" i="16"/>
  <c r="M259" i="16"/>
  <c r="Q258" i="16"/>
  <c r="P258" i="16"/>
  <c r="M258" i="16"/>
  <c r="Q257" i="16"/>
  <c r="P257" i="16"/>
  <c r="M257" i="16"/>
  <c r="P256" i="16"/>
  <c r="Q256" i="16" s="1"/>
  <c r="M256" i="16"/>
  <c r="Q255" i="16"/>
  <c r="P255" i="16"/>
  <c r="M255" i="16"/>
  <c r="Q254" i="16"/>
  <c r="P254" i="16"/>
  <c r="M254" i="16"/>
  <c r="Q253" i="16"/>
  <c r="P253" i="16"/>
  <c r="M253" i="16"/>
  <c r="P252" i="16"/>
  <c r="Q252" i="16" s="1"/>
  <c r="M252" i="16"/>
  <c r="Q251" i="16"/>
  <c r="P251" i="16"/>
  <c r="M251" i="16"/>
  <c r="Q250" i="16"/>
  <c r="P250" i="16"/>
  <c r="M250" i="16"/>
  <c r="Q249" i="16"/>
  <c r="P249" i="16"/>
  <c r="M249" i="16"/>
  <c r="P248" i="16"/>
  <c r="Q248" i="16" s="1"/>
  <c r="M248" i="16"/>
  <c r="Q247" i="16"/>
  <c r="P247" i="16"/>
  <c r="M247" i="16"/>
  <c r="Q246" i="16"/>
  <c r="P246" i="16"/>
  <c r="M246" i="16"/>
  <c r="Q245" i="16"/>
  <c r="P245" i="16"/>
  <c r="M245" i="16"/>
  <c r="P244" i="16"/>
  <c r="Q244" i="16" s="1"/>
  <c r="M244" i="16"/>
  <c r="Q243" i="16"/>
  <c r="P243" i="16"/>
  <c r="M243" i="16"/>
  <c r="Q242" i="16"/>
  <c r="P242" i="16"/>
  <c r="M242" i="16"/>
  <c r="Q241" i="16"/>
  <c r="P241" i="16"/>
  <c r="M241" i="16"/>
  <c r="P240" i="16"/>
  <c r="Q240" i="16" s="1"/>
  <c r="M240" i="16"/>
  <c r="Q239" i="16"/>
  <c r="P239" i="16"/>
  <c r="M239" i="16"/>
  <c r="Q238" i="16"/>
  <c r="P238" i="16"/>
  <c r="M238" i="16"/>
  <c r="Q237" i="16"/>
  <c r="P237" i="16"/>
  <c r="M237" i="16"/>
  <c r="P236" i="16"/>
  <c r="Q236" i="16" s="1"/>
  <c r="M236" i="16"/>
  <c r="Q235" i="16"/>
  <c r="P235" i="16"/>
  <c r="M235" i="16"/>
  <c r="Q234" i="16"/>
  <c r="P234" i="16"/>
  <c r="M234" i="16"/>
  <c r="Q233" i="16"/>
  <c r="P233" i="16"/>
  <c r="M233" i="16"/>
  <c r="P232" i="16"/>
  <c r="Q232" i="16" s="1"/>
  <c r="M232" i="16"/>
  <c r="Q231" i="16"/>
  <c r="P231" i="16"/>
  <c r="M231" i="16"/>
  <c r="Q230" i="16"/>
  <c r="P230" i="16"/>
  <c r="M230" i="16"/>
  <c r="Q229" i="16"/>
  <c r="P229" i="16"/>
  <c r="M229" i="16"/>
  <c r="P228" i="16"/>
  <c r="Q228" i="16" s="1"/>
  <c r="M228" i="16"/>
  <c r="Q227" i="16"/>
  <c r="P227" i="16"/>
  <c r="M227" i="16"/>
  <c r="Q226" i="16"/>
  <c r="P226" i="16"/>
  <c r="M226" i="16"/>
  <c r="Q225" i="16"/>
  <c r="P225" i="16"/>
  <c r="M225" i="16"/>
  <c r="P224" i="16"/>
  <c r="Q224" i="16" s="1"/>
  <c r="M224" i="16"/>
  <c r="Q223" i="16"/>
  <c r="P223" i="16"/>
  <c r="M223" i="16"/>
  <c r="Q222" i="16"/>
  <c r="P222" i="16"/>
  <c r="M222" i="16"/>
  <c r="Q221" i="16"/>
  <c r="P221" i="16"/>
  <c r="M221" i="16"/>
  <c r="P220" i="16"/>
  <c r="Q220" i="16" s="1"/>
  <c r="M220" i="16"/>
  <c r="Q219" i="16"/>
  <c r="P219" i="16"/>
  <c r="M219" i="16"/>
  <c r="Q218" i="16"/>
  <c r="P218" i="16"/>
  <c r="M218" i="16"/>
  <c r="Q217" i="16"/>
  <c r="P217" i="16"/>
  <c r="M217" i="16"/>
  <c r="P216" i="16"/>
  <c r="Q216" i="16" s="1"/>
  <c r="M216" i="16"/>
  <c r="Q215" i="16"/>
  <c r="P215" i="16"/>
  <c r="M215" i="16"/>
  <c r="Q214" i="16"/>
  <c r="P214" i="16"/>
  <c r="M214" i="16"/>
  <c r="Q213" i="16"/>
  <c r="P213" i="16"/>
  <c r="M213" i="16"/>
  <c r="P212" i="16"/>
  <c r="Q212" i="16" s="1"/>
  <c r="M212" i="16"/>
  <c r="Q211" i="16"/>
  <c r="P211" i="16"/>
  <c r="M211" i="16"/>
  <c r="Q210" i="16"/>
  <c r="P210" i="16"/>
  <c r="M210" i="16"/>
  <c r="Q209" i="16"/>
  <c r="P209" i="16"/>
  <c r="M209" i="16"/>
  <c r="P208" i="16"/>
  <c r="Q208" i="16" s="1"/>
  <c r="M208" i="16"/>
  <c r="Q207" i="16"/>
  <c r="P207" i="16"/>
  <c r="M207" i="16"/>
  <c r="Q206" i="16"/>
  <c r="P206" i="16"/>
  <c r="M206" i="16"/>
  <c r="Q205" i="16"/>
  <c r="P205" i="16"/>
  <c r="M205" i="16"/>
  <c r="P204" i="16"/>
  <c r="Q204" i="16" s="1"/>
  <c r="M204" i="16"/>
  <c r="Q203" i="16"/>
  <c r="P203" i="16"/>
  <c r="M203" i="16"/>
  <c r="Q202" i="16"/>
  <c r="P202" i="16"/>
  <c r="M202" i="16"/>
  <c r="Q201" i="16"/>
  <c r="P201" i="16"/>
  <c r="M201" i="16"/>
  <c r="P200" i="16"/>
  <c r="Q200" i="16" s="1"/>
  <c r="M200" i="16"/>
  <c r="Q199" i="16"/>
  <c r="P199" i="16"/>
  <c r="M199" i="16"/>
  <c r="Q198" i="16"/>
  <c r="P198" i="16"/>
  <c r="M198" i="16"/>
  <c r="Q197" i="16"/>
  <c r="P197" i="16"/>
  <c r="M197" i="16"/>
  <c r="P196" i="16"/>
  <c r="Q196" i="16" s="1"/>
  <c r="M196" i="16"/>
  <c r="Q195" i="16"/>
  <c r="P195" i="16"/>
  <c r="M195" i="16"/>
  <c r="Q194" i="16"/>
  <c r="P194" i="16"/>
  <c r="M194" i="16"/>
  <c r="Q193" i="16"/>
  <c r="P193" i="16"/>
  <c r="M193" i="16"/>
  <c r="P192" i="16"/>
  <c r="Q192" i="16" s="1"/>
  <c r="M192" i="16"/>
  <c r="Q191" i="16"/>
  <c r="P191" i="16"/>
  <c r="M191" i="16"/>
  <c r="Q190" i="16"/>
  <c r="P190" i="16"/>
  <c r="M190" i="16"/>
  <c r="Q189" i="16"/>
  <c r="P189" i="16"/>
  <c r="M189" i="16"/>
  <c r="P188" i="16"/>
  <c r="Q188" i="16" s="1"/>
  <c r="M188" i="16"/>
  <c r="Q187" i="16"/>
  <c r="P187" i="16"/>
  <c r="M187" i="16"/>
  <c r="Q186" i="16"/>
  <c r="P186" i="16"/>
  <c r="M186" i="16"/>
  <c r="Q185" i="16"/>
  <c r="P185" i="16"/>
  <c r="M185" i="16"/>
  <c r="P184" i="16"/>
  <c r="Q184" i="16" s="1"/>
  <c r="M184" i="16"/>
  <c r="Q183" i="16"/>
  <c r="P183" i="16"/>
  <c r="M183" i="16"/>
  <c r="Q182" i="16"/>
  <c r="P182" i="16"/>
  <c r="M182" i="16"/>
  <c r="Q181" i="16"/>
  <c r="P181" i="16"/>
  <c r="M181" i="16"/>
  <c r="P180" i="16"/>
  <c r="Q180" i="16" s="1"/>
  <c r="M180" i="16"/>
  <c r="Q179" i="16"/>
  <c r="P179" i="16"/>
  <c r="M179" i="16"/>
  <c r="Q178" i="16"/>
  <c r="P178" i="16"/>
  <c r="M178" i="16"/>
  <c r="Q177" i="16"/>
  <c r="P177" i="16"/>
  <c r="M177" i="16"/>
  <c r="P176" i="16"/>
  <c r="Q176" i="16" s="1"/>
  <c r="M176" i="16"/>
  <c r="Q175" i="16"/>
  <c r="P175" i="16"/>
  <c r="M175" i="16"/>
  <c r="Q174" i="16"/>
  <c r="P174" i="16"/>
  <c r="M174" i="16"/>
  <c r="Q173" i="16"/>
  <c r="P173" i="16"/>
  <c r="M173" i="16"/>
  <c r="P172" i="16"/>
  <c r="Q172" i="16" s="1"/>
  <c r="M172" i="16"/>
  <c r="Q171" i="16"/>
  <c r="P171" i="16"/>
  <c r="M171" i="16"/>
  <c r="Q170" i="16"/>
  <c r="P170" i="16"/>
  <c r="M170" i="16"/>
  <c r="Q169" i="16"/>
  <c r="P169" i="16"/>
  <c r="M169" i="16"/>
  <c r="P168" i="16"/>
  <c r="Q168" i="16" s="1"/>
  <c r="M168" i="16"/>
  <c r="Q167" i="16"/>
  <c r="P167" i="16"/>
  <c r="M167" i="16"/>
  <c r="Q166" i="16"/>
  <c r="P166" i="16"/>
  <c r="M166" i="16"/>
  <c r="Q165" i="16"/>
  <c r="P165" i="16"/>
  <c r="M165" i="16"/>
  <c r="P164" i="16"/>
  <c r="Q164" i="16" s="1"/>
  <c r="M164" i="16"/>
  <c r="Q163" i="16"/>
  <c r="P163" i="16"/>
  <c r="M163" i="16"/>
  <c r="Q162" i="16"/>
  <c r="P162" i="16"/>
  <c r="M162" i="16"/>
  <c r="Q161" i="16"/>
  <c r="P161" i="16"/>
  <c r="M161" i="16"/>
  <c r="P160" i="16"/>
  <c r="Q160" i="16" s="1"/>
  <c r="M160" i="16"/>
  <c r="Q159" i="16"/>
  <c r="P159" i="16"/>
  <c r="M159" i="16"/>
  <c r="Q158" i="16"/>
  <c r="P158" i="16"/>
  <c r="M158" i="16"/>
  <c r="Q157" i="16"/>
  <c r="P157" i="16"/>
  <c r="M157" i="16"/>
  <c r="P156" i="16"/>
  <c r="Q156" i="16" s="1"/>
  <c r="M156" i="16"/>
  <c r="Q155" i="16"/>
  <c r="P155" i="16"/>
  <c r="M155" i="16"/>
  <c r="Q154" i="16"/>
  <c r="P154" i="16"/>
  <c r="M154" i="16"/>
  <c r="Q153" i="16"/>
  <c r="P153" i="16"/>
  <c r="M153" i="16"/>
  <c r="P152" i="16"/>
  <c r="Q152" i="16" s="1"/>
  <c r="M152" i="16"/>
  <c r="Q151" i="16"/>
  <c r="P151" i="16"/>
  <c r="M151" i="16"/>
  <c r="Q150" i="16"/>
  <c r="P150" i="16"/>
  <c r="M150" i="16"/>
  <c r="Q149" i="16"/>
  <c r="P149" i="16"/>
  <c r="M149" i="16"/>
  <c r="P148" i="16"/>
  <c r="Q148" i="16" s="1"/>
  <c r="M148" i="16"/>
  <c r="Q147" i="16"/>
  <c r="P147" i="16"/>
  <c r="M147" i="16"/>
  <c r="Q146" i="16"/>
  <c r="P146" i="16"/>
  <c r="M146" i="16"/>
  <c r="Q145" i="16"/>
  <c r="P145" i="16"/>
  <c r="M145" i="16"/>
  <c r="P144" i="16"/>
  <c r="Q144" i="16" s="1"/>
  <c r="M144" i="16"/>
  <c r="Q143" i="16"/>
  <c r="P143" i="16"/>
  <c r="M143" i="16"/>
  <c r="Q142" i="16"/>
  <c r="P142" i="16"/>
  <c r="M142" i="16"/>
  <c r="Q141" i="16"/>
  <c r="P141" i="16"/>
  <c r="M141" i="16"/>
  <c r="P140" i="16"/>
  <c r="Q140" i="16" s="1"/>
  <c r="M140" i="16"/>
  <c r="Q139" i="16"/>
  <c r="P139" i="16"/>
  <c r="M139" i="16"/>
  <c r="Q138" i="16"/>
  <c r="P138" i="16"/>
  <c r="M138" i="16"/>
  <c r="Q137" i="16"/>
  <c r="P137" i="16"/>
  <c r="M137" i="16"/>
  <c r="P136" i="16"/>
  <c r="Q136" i="16" s="1"/>
  <c r="M136" i="16"/>
  <c r="Q135" i="16"/>
  <c r="P135" i="16"/>
  <c r="M135" i="16"/>
  <c r="Q134" i="16"/>
  <c r="P134" i="16"/>
  <c r="M134" i="16"/>
  <c r="Q133" i="16"/>
  <c r="P133" i="16"/>
  <c r="M133" i="16"/>
  <c r="P132" i="16"/>
  <c r="Q132" i="16" s="1"/>
  <c r="M132" i="16"/>
  <c r="Q131" i="16"/>
  <c r="P131" i="16"/>
  <c r="M131" i="16"/>
  <c r="Q130" i="16"/>
  <c r="P130" i="16"/>
  <c r="M130" i="16"/>
  <c r="Q129" i="16"/>
  <c r="P129" i="16"/>
  <c r="M129" i="16"/>
  <c r="P128" i="16"/>
  <c r="Q128" i="16" s="1"/>
  <c r="M128" i="16"/>
  <c r="Q127" i="16"/>
  <c r="P127" i="16"/>
  <c r="M127" i="16"/>
  <c r="Q126" i="16"/>
  <c r="P126" i="16"/>
  <c r="M126" i="16"/>
  <c r="Q125" i="16"/>
  <c r="P125" i="16"/>
  <c r="M125" i="16"/>
  <c r="P124" i="16"/>
  <c r="Q124" i="16" s="1"/>
  <c r="M124" i="16"/>
  <c r="Q123" i="16"/>
  <c r="P123" i="16"/>
  <c r="M123" i="16"/>
  <c r="Q122" i="16"/>
  <c r="P122" i="16"/>
  <c r="M122" i="16"/>
  <c r="Q121" i="16"/>
  <c r="P121" i="16"/>
  <c r="M121" i="16"/>
  <c r="P120" i="16"/>
  <c r="Q120" i="16" s="1"/>
  <c r="M120" i="16"/>
  <c r="Q119" i="16"/>
  <c r="P119" i="16"/>
  <c r="M119" i="16"/>
  <c r="Q118" i="16"/>
  <c r="P118" i="16"/>
  <c r="M118" i="16"/>
  <c r="Q117" i="16"/>
  <c r="P117" i="16"/>
  <c r="M117" i="16"/>
  <c r="P116" i="16"/>
  <c r="Q116" i="16" s="1"/>
  <c r="M116" i="16"/>
  <c r="Q115" i="16"/>
  <c r="P115" i="16"/>
  <c r="M115" i="16"/>
  <c r="Q114" i="16"/>
  <c r="P114" i="16"/>
  <c r="M114" i="16"/>
  <c r="Q113" i="16"/>
  <c r="P113" i="16"/>
  <c r="M113" i="16"/>
  <c r="P112" i="16"/>
  <c r="Q112" i="16" s="1"/>
  <c r="M112" i="16"/>
  <c r="Q111" i="16"/>
  <c r="P111" i="16"/>
  <c r="M111" i="16"/>
  <c r="Q110" i="16"/>
  <c r="P110" i="16"/>
  <c r="M110" i="16"/>
  <c r="Q109" i="16"/>
  <c r="P109" i="16"/>
  <c r="M109" i="16"/>
  <c r="P108" i="16"/>
  <c r="Q108" i="16" s="1"/>
  <c r="M108" i="16"/>
  <c r="Q107" i="16"/>
  <c r="P107" i="16"/>
  <c r="M107" i="16"/>
  <c r="Q106" i="16"/>
  <c r="P106" i="16"/>
  <c r="M106" i="16"/>
  <c r="Q105" i="16"/>
  <c r="P105" i="16"/>
  <c r="M105" i="16"/>
  <c r="P104" i="16"/>
  <c r="Q104" i="16" s="1"/>
  <c r="M104" i="16"/>
  <c r="Q103" i="16"/>
  <c r="P103" i="16"/>
  <c r="M103" i="16"/>
  <c r="Q102" i="16"/>
  <c r="P102" i="16"/>
  <c r="M102" i="16"/>
  <c r="Q101" i="16"/>
  <c r="P101" i="16"/>
  <c r="M101" i="16"/>
  <c r="P100" i="16"/>
  <c r="Q100" i="16" s="1"/>
  <c r="M100" i="16"/>
  <c r="Q99" i="16"/>
  <c r="P99" i="16"/>
  <c r="M99" i="16"/>
  <c r="Q98" i="16"/>
  <c r="P98" i="16"/>
  <c r="M98" i="16"/>
  <c r="Q97" i="16"/>
  <c r="P97" i="16"/>
  <c r="M97" i="16"/>
  <c r="P96" i="16"/>
  <c r="Q96" i="16" s="1"/>
  <c r="M96" i="16"/>
  <c r="Q95" i="16"/>
  <c r="P95" i="16"/>
  <c r="M95" i="16"/>
  <c r="Q94" i="16"/>
  <c r="P94" i="16"/>
  <c r="M94" i="16"/>
  <c r="Q93" i="16"/>
  <c r="P93" i="16"/>
  <c r="M93" i="16"/>
  <c r="P92" i="16"/>
  <c r="Q92" i="16" s="1"/>
  <c r="M92" i="16"/>
  <c r="Q91" i="16"/>
  <c r="P91" i="16"/>
  <c r="M91" i="16"/>
  <c r="Q90" i="16"/>
  <c r="P90" i="16"/>
  <c r="M90" i="16"/>
  <c r="Q89" i="16"/>
  <c r="P89" i="16"/>
  <c r="M89" i="16"/>
  <c r="P88" i="16"/>
  <c r="Q88" i="16" s="1"/>
  <c r="M88" i="16"/>
  <c r="Q87" i="16"/>
  <c r="P87" i="16"/>
  <c r="M87" i="16"/>
  <c r="Q86" i="16"/>
  <c r="P86" i="16"/>
  <c r="M86" i="16"/>
  <c r="Q85" i="16"/>
  <c r="P85" i="16"/>
  <c r="M85" i="16"/>
  <c r="P84" i="16"/>
  <c r="Q84" i="16" s="1"/>
  <c r="M84" i="16"/>
  <c r="Q83" i="16"/>
  <c r="P83" i="16"/>
  <c r="M83" i="16"/>
  <c r="Q82" i="16"/>
  <c r="P82" i="16"/>
  <c r="M82" i="16"/>
  <c r="Q81" i="16"/>
  <c r="P81" i="16"/>
  <c r="M81" i="16"/>
  <c r="P80" i="16"/>
  <c r="Q80" i="16" s="1"/>
  <c r="M80" i="16"/>
  <c r="Q79" i="16"/>
  <c r="P79" i="16"/>
  <c r="M79" i="16"/>
  <c r="Q78" i="16"/>
  <c r="P78" i="16"/>
  <c r="M78" i="16"/>
  <c r="Q77" i="16"/>
  <c r="P77" i="16"/>
  <c r="M77" i="16"/>
  <c r="P76" i="16"/>
  <c r="Q76" i="16" s="1"/>
  <c r="M76" i="16"/>
  <c r="Q75" i="16"/>
  <c r="P75" i="16"/>
  <c r="M75" i="16"/>
  <c r="Q74" i="16"/>
  <c r="P74" i="16"/>
  <c r="M74" i="16"/>
  <c r="Q73" i="16"/>
  <c r="P73" i="16"/>
  <c r="M73" i="16"/>
  <c r="P72" i="16"/>
  <c r="Q72" i="16" s="1"/>
  <c r="M72" i="16"/>
  <c r="Q71" i="16"/>
  <c r="P71" i="16"/>
  <c r="M71" i="16"/>
  <c r="Q70" i="16"/>
  <c r="P70" i="16"/>
  <c r="M70" i="16"/>
  <c r="Q69" i="16"/>
  <c r="P69" i="16"/>
  <c r="M69" i="16"/>
  <c r="P68" i="16"/>
  <c r="Q68" i="16" s="1"/>
  <c r="M68" i="16"/>
  <c r="Q67" i="16"/>
  <c r="P67" i="16"/>
  <c r="M67" i="16"/>
  <c r="Q66" i="16"/>
  <c r="P66" i="16"/>
  <c r="M66" i="16"/>
  <c r="Q65" i="16"/>
  <c r="P65" i="16"/>
  <c r="M65" i="16"/>
  <c r="P64" i="16"/>
  <c r="Q64" i="16" s="1"/>
  <c r="M64" i="16"/>
  <c r="Q63" i="16"/>
  <c r="P63" i="16"/>
  <c r="M63" i="16"/>
  <c r="Q62" i="16"/>
  <c r="P62" i="16"/>
  <c r="M62" i="16"/>
  <c r="Q61" i="16"/>
  <c r="P61" i="16"/>
  <c r="M61" i="16"/>
  <c r="P60" i="16"/>
  <c r="Q60" i="16" s="1"/>
  <c r="M60" i="16"/>
  <c r="Q59" i="16"/>
  <c r="P59" i="16"/>
  <c r="M59" i="16"/>
  <c r="Q58" i="16"/>
  <c r="P58" i="16"/>
  <c r="M58" i="16"/>
  <c r="Q57" i="16"/>
  <c r="P57" i="16"/>
  <c r="M57" i="16"/>
  <c r="P56" i="16"/>
  <c r="Q56" i="16" s="1"/>
  <c r="M56" i="16"/>
  <c r="Q55" i="16"/>
  <c r="P55" i="16"/>
  <c r="M55" i="16"/>
  <c r="Q54" i="16"/>
  <c r="P54" i="16"/>
  <c r="M54" i="16"/>
  <c r="Q53" i="16"/>
  <c r="P53" i="16"/>
  <c r="M53" i="16"/>
  <c r="P52" i="16"/>
  <c r="Q52" i="16" s="1"/>
  <c r="M52" i="16"/>
  <c r="Q51" i="16"/>
  <c r="P51" i="16"/>
  <c r="M51" i="16"/>
  <c r="Q50" i="16"/>
  <c r="P50" i="16"/>
  <c r="M50" i="16"/>
  <c r="Q49" i="16"/>
  <c r="P49" i="16"/>
  <c r="M49" i="16"/>
  <c r="P48" i="16"/>
  <c r="Q48" i="16" s="1"/>
  <c r="M48" i="16"/>
  <c r="Q47" i="16"/>
  <c r="P47" i="16"/>
  <c r="M47" i="16"/>
  <c r="Q46" i="16"/>
  <c r="P46" i="16"/>
  <c r="M46" i="16"/>
  <c r="Q45" i="16"/>
  <c r="P45" i="16"/>
  <c r="M45" i="16"/>
  <c r="P44" i="16"/>
  <c r="Q44" i="16" s="1"/>
  <c r="M44" i="16"/>
  <c r="Q43" i="16"/>
  <c r="P43" i="16"/>
  <c r="M43" i="16"/>
  <c r="Q42" i="16"/>
  <c r="P42" i="16"/>
  <c r="M42" i="16"/>
  <c r="Q41" i="16"/>
  <c r="P41" i="16"/>
  <c r="M41" i="16"/>
  <c r="P40" i="16"/>
  <c r="Q40" i="16" s="1"/>
  <c r="M40" i="16"/>
  <c r="Q39" i="16"/>
  <c r="P39" i="16"/>
  <c r="M39" i="16"/>
  <c r="Q38" i="16"/>
  <c r="P38" i="16"/>
  <c r="M38" i="16"/>
  <c r="Q37" i="16"/>
  <c r="P37" i="16"/>
  <c r="M37" i="16"/>
  <c r="P36" i="16"/>
  <c r="Q36" i="16" s="1"/>
  <c r="M36" i="16"/>
  <c r="Q35" i="16"/>
  <c r="P35" i="16"/>
  <c r="M35" i="16"/>
  <c r="Q34" i="16"/>
  <c r="P34" i="16"/>
  <c r="M34" i="16"/>
  <c r="Q33" i="16"/>
  <c r="P33" i="16"/>
  <c r="M33" i="16"/>
  <c r="Q32" i="16"/>
  <c r="P32" i="16"/>
  <c r="M32" i="16"/>
  <c r="Q31" i="16"/>
  <c r="P31" i="16"/>
  <c r="M31" i="16"/>
  <c r="Q30" i="16"/>
  <c r="P30" i="16"/>
  <c r="M30" i="16"/>
  <c r="Q29" i="16"/>
  <c r="P29" i="16"/>
  <c r="M29" i="16"/>
  <c r="Q28" i="16"/>
  <c r="P28" i="16"/>
  <c r="M28" i="16"/>
  <c r="Q27" i="16"/>
  <c r="P27" i="16"/>
  <c r="M27" i="16"/>
  <c r="Q26" i="16"/>
  <c r="P26" i="16"/>
  <c r="M26" i="16"/>
  <c r="Q25" i="16"/>
  <c r="P25" i="16"/>
  <c r="M25" i="16"/>
  <c r="Q24" i="16"/>
  <c r="P24" i="16"/>
  <c r="M24" i="16"/>
  <c r="Q23" i="16"/>
  <c r="P23" i="16"/>
  <c r="M23" i="16"/>
  <c r="Q22" i="16"/>
  <c r="P22" i="16"/>
  <c r="M22" i="16"/>
  <c r="Q21" i="16"/>
  <c r="P21" i="16"/>
  <c r="M21" i="16"/>
  <c r="Q20" i="16"/>
  <c r="P20" i="16"/>
  <c r="M20" i="16"/>
  <c r="Q19" i="16"/>
  <c r="P19" i="16"/>
  <c r="M19" i="16"/>
  <c r="Q18" i="16"/>
  <c r="P18" i="16"/>
  <c r="M18" i="16"/>
  <c r="Q17" i="16"/>
  <c r="P17" i="16"/>
  <c r="M17" i="16"/>
  <c r="Q16" i="16"/>
  <c r="P16" i="16"/>
  <c r="M16" i="16"/>
  <c r="Q15" i="16"/>
  <c r="P15" i="16"/>
  <c r="M15" i="16"/>
  <c r="Q14" i="16"/>
  <c r="P14" i="16"/>
  <c r="M14" i="16"/>
  <c r="Q13" i="16"/>
  <c r="P13" i="16"/>
  <c r="M13" i="16"/>
  <c r="Q12" i="16"/>
  <c r="P12" i="16"/>
  <c r="M12" i="16"/>
  <c r="Q11" i="16"/>
  <c r="P11" i="16"/>
  <c r="M11" i="16"/>
  <c r="Q841" i="27" a="1"/>
  <c r="Q855" i="27" a="1"/>
  <c r="Q2400" i="20" a="1"/>
  <c r="Q2361" i="20" a="1"/>
  <c r="Q2405" i="20" a="1"/>
  <c r="Q2357" i="20" a="1"/>
  <c r="Q2345" i="20" a="1"/>
  <c r="Q2270" i="20" a="1"/>
  <c r="Q1843" i="20" a="1"/>
  <c r="Q2154" i="20" a="1"/>
  <c r="Q1987" i="20" a="1"/>
  <c r="Q2384" i="20" a="1"/>
  <c r="Q2258" i="20" a="1"/>
  <c r="Q2206" i="20" a="1"/>
  <c r="Q2303" i="20" a="1"/>
  <c r="Q1882" i="20" a="1"/>
  <c r="Q1950" i="20" a="1"/>
  <c r="Q1813" i="20" a="1"/>
  <c r="Q1977" i="20" a="1"/>
  <c r="Q2047" i="20" a="1"/>
  <c r="Q2026" i="20" a="1"/>
  <c r="Q1586" i="20" a="1"/>
  <c r="Q1799" i="20" a="1"/>
  <c r="Q2330" i="20" a="1"/>
  <c r="Q2205" i="20" a="1"/>
  <c r="Q1750" i="20" a="1"/>
  <c r="Q2387" i="20" a="1"/>
  <c r="Q2401" i="20" a="1"/>
  <c r="Q1749" i="20" a="1"/>
  <c r="Q2002" i="20" a="1"/>
  <c r="Q2388" i="20" a="1"/>
  <c r="Q2269" i="20" a="1"/>
  <c r="Q2054" i="20" a="1"/>
  <c r="Q2292" i="20" a="1"/>
  <c r="Q2337" i="20" a="1"/>
  <c r="Q2198" i="20" a="1"/>
  <c r="Q2272" i="20" a="1"/>
  <c r="Q1816" i="20" a="1"/>
  <c r="Q2397" i="20" a="1"/>
  <c r="Q2358" i="20" a="1"/>
  <c r="Q2399" i="20" a="1"/>
  <c r="Q2291" i="20" a="1"/>
  <c r="Q2323" i="20" a="1"/>
  <c r="Q2260" i="20" a="1"/>
  <c r="Q1834" i="20" a="1"/>
  <c r="Q2107" i="20" a="1"/>
  <c r="Q1984" i="20" a="1"/>
  <c r="Q2378" i="20" a="1"/>
  <c r="Q2165" i="20" a="1"/>
  <c r="Q2197" i="20" a="1"/>
  <c r="Q2077" i="20" a="1"/>
  <c r="Q1851" i="20" a="1"/>
  <c r="Q1908" i="20" a="1"/>
  <c r="Q1801" i="20" a="1"/>
  <c r="Q1860" i="20" a="1"/>
  <c r="Q2010" i="20" a="1"/>
  <c r="Q2015" i="20" a="1"/>
  <c r="Q1505" i="20" a="1"/>
  <c r="Q1779" i="20" a="1"/>
  <c r="Q2105" i="20" a="1"/>
  <c r="Q2055" i="20" a="1"/>
  <c r="Q1714" i="20" a="1"/>
  <c r="Q2247" i="20" a="1"/>
  <c r="Q2140" i="20" a="1"/>
  <c r="Q2341" i="20" a="1"/>
  <c r="Q1976" i="20" a="1"/>
  <c r="Q2190" i="20" a="1"/>
  <c r="Q2052" i="20" a="1"/>
  <c r="Q1713" i="20" a="1"/>
  <c r="Q2020" i="20" a="1"/>
  <c r="Q2001" i="20" a="1"/>
  <c r="Q2017" i="20" a="1"/>
  <c r="Q2004" i="20" a="1"/>
  <c r="Q2250" i="20" a="1"/>
  <c r="Q2394" i="20" a="1"/>
  <c r="Q2355" i="20" a="1"/>
  <c r="Q2393" i="20" a="1"/>
  <c r="Q2271" i="20" a="1"/>
  <c r="Q2306" i="20" a="1"/>
  <c r="Q2151" i="20" a="1"/>
  <c r="Q2344" i="20" a="1"/>
  <c r="Q2078" i="20" a="1"/>
  <c r="Q1978" i="20" a="1"/>
  <c r="Q2372" i="20" a="1"/>
  <c r="Q2056" i="20" a="1"/>
  <c r="Q2188" i="20" a="1"/>
  <c r="Q2066" i="20" a="1"/>
  <c r="Q1842" i="20" a="1"/>
  <c r="Q1861" i="20" a="1"/>
  <c r="Q1781" i="20" a="1"/>
  <c r="Q1850" i="20" a="1"/>
  <c r="Q2005" i="20" a="1"/>
  <c r="Q1959" i="20" a="1"/>
  <c r="Q2282" i="20" a="1"/>
  <c r="Q1747" i="20" a="1"/>
  <c r="Q2069" i="20" a="1"/>
  <c r="Q2013" i="20" a="1"/>
  <c r="Q2037" i="20" a="1"/>
  <c r="Q2352" i="20" a="1"/>
  <c r="Q1969" i="20" a="1"/>
  <c r="Q1699" i="20" a="1"/>
  <c r="Q2040" i="20" a="1"/>
  <c r="Q2381" i="20" a="1"/>
  <c r="Q2335" i="20" a="1"/>
  <c r="Q1709" i="20" a="1"/>
  <c r="Q2008" i="20" a="1"/>
  <c r="Q2057" i="20" a="1"/>
  <c r="Q1673" i="20" a="1"/>
  <c r="Q2075" i="20" a="1"/>
  <c r="Q2318" i="20" a="1"/>
  <c r="Q2139" i="20" a="1"/>
  <c r="Q1507" i="20" a="1"/>
  <c r="Q1920" i="20" a="1"/>
  <c r="Q2249" i="20" a="1"/>
  <c r="Q2385" i="20" a="1"/>
  <c r="Q2340" i="20" a="1"/>
  <c r="Q2375" i="20" a="1"/>
  <c r="Q2065" i="20" a="1"/>
  <c r="Q2181" i="20" a="1"/>
  <c r="Q2068" i="20" a="1"/>
  <c r="Q2207" i="20" a="1"/>
  <c r="Q2024" i="20" a="1"/>
  <c r="Q1960" i="20" a="1"/>
  <c r="Q2150" i="20" a="1"/>
  <c r="Q2389" i="20" a="1"/>
  <c r="Q2034" i="20" a="1"/>
  <c r="Q2302" i="20" a="1"/>
  <c r="Q2160" i="20" a="1"/>
  <c r="Q2038" i="20" a="1"/>
  <c r="Q1534" i="20" a="1"/>
  <c r="Q2000" i="20" a="1"/>
  <c r="Q1832" i="20" a="1"/>
  <c r="Q2009" i="20" a="1"/>
  <c r="Q1992" i="20" a="1"/>
  <c r="Q2196" i="20" a="1"/>
  <c r="Q1997" i="20" a="1"/>
  <c r="Q1968" i="20" a="1"/>
  <c r="Q1536" i="20" a="1"/>
  <c r="Q2182" i="20" a="1"/>
  <c r="Q2368" i="20" a="1"/>
  <c r="Q1957" i="20" a="1"/>
  <c r="Q1995" i="20" a="1"/>
  <c r="Q2025" i="20" a="1"/>
  <c r="Q2164" i="20" a="1"/>
  <c r="Q2379" i="20" a="1"/>
  <c r="Q2334" i="20" a="1"/>
  <c r="Q2281" i="20" a="1"/>
  <c r="Q2398" i="20" a="1"/>
  <c r="Q2362" i="20" a="1"/>
  <c r="Q2050" i="20" a="1"/>
  <c r="Q2189" i="20" a="1"/>
  <c r="Q2006" i="20" a="1"/>
  <c r="Q1951" i="20" a="1"/>
  <c r="Q2067" i="20" a="1"/>
  <c r="Q2377" i="20" a="1"/>
  <c r="Q2365" i="20" a="1"/>
  <c r="Q2141" i="20" a="1"/>
  <c r="Q2033" i="20" a="1"/>
  <c r="Q1989" i="20" a="1"/>
  <c r="Q1583" i="20" a="1"/>
  <c r="Q1988" i="20" a="1"/>
  <c r="Q1800" i="20" a="1"/>
  <c r="Q1953" i="20" a="1"/>
  <c r="Q1958" i="20" a="1"/>
  <c r="Q1952" i="20" a="1"/>
  <c r="Q1883" i="20" a="1"/>
  <c r="Q1872" i="20" a="1"/>
  <c r="Q1678" i="20" a="1"/>
  <c r="Q2391" i="20" a="1"/>
  <c r="Q2036" i="20" a="1"/>
  <c r="Q2230" i="20" a="1"/>
  <c r="Q1979" i="20" a="1"/>
  <c r="Q2382" i="20" a="1"/>
  <c r="Q2049" i="20" a="1"/>
  <c r="Q1986" i="20" a="1"/>
  <c r="Q2161" i="20" a="1"/>
  <c r="Q2376" i="20" a="1"/>
  <c r="Q2322" i="20" a="1"/>
  <c r="Q2076" i="20" a="1"/>
  <c r="Q2392" i="20" a="1"/>
  <c r="Q2356" i="20" a="1"/>
  <c r="Q2039" i="20" a="1"/>
  <c r="Q2166" i="20" a="1"/>
  <c r="Q1999" i="20" a="1"/>
  <c r="Q1915" i="20" a="1"/>
  <c r="Q2366" i="20" a="1"/>
  <c r="Q2371" i="20" a="1"/>
  <c r="Q2359" i="20" a="1"/>
  <c r="Q2018" i="20" a="1"/>
  <c r="Q2023" i="20" a="1"/>
  <c r="Q1983" i="20" a="1"/>
  <c r="Q1535" i="20" a="1"/>
  <c r="Q1982" i="20" a="1"/>
  <c r="Q1784" i="20" a="1"/>
  <c r="Q1895" i="20" a="1"/>
  <c r="Q1863" i="20" a="1"/>
  <c r="Q1910" i="20" a="1"/>
  <c r="Q1852" i="20" a="1"/>
  <c r="Q1862" i="20" a="1"/>
  <c r="Q1506" i="20" a="1"/>
  <c r="Q1814" i="20" a="1"/>
  <c r="Q2236" i="20" a="1"/>
  <c r="Q2106" i="20" a="1"/>
  <c r="Q1841" i="20" a="1"/>
  <c r="Q2019" i="20" a="1"/>
  <c r="Q2231" i="20" a="1"/>
  <c r="Q1966" i="20" a="1"/>
  <c r="Q1589" i="20" a="1"/>
  <c r="Q1998" i="20" a="1"/>
  <c r="Q2383" i="20" a="1"/>
  <c r="Q1985" i="20" a="1"/>
  <c r="Q2158" i="20" a="1"/>
  <c r="Q2373" i="20" a="1"/>
  <c r="Q2319" i="20" a="1"/>
  <c r="Q2058" i="20" a="1"/>
  <c r="Q2386" i="20" a="1"/>
  <c r="Q2339" i="20" a="1"/>
  <c r="Q2021" i="20" a="1"/>
  <c r="Q2332" i="20" a="1"/>
  <c r="Q1996" i="20" a="1"/>
  <c r="Q1909" i="20" a="1"/>
  <c r="Q2354" i="20" a="1"/>
  <c r="Q2320" i="20" a="1"/>
  <c r="Q2353" i="20" a="1"/>
  <c r="Q1962" i="20" a="1"/>
  <c r="Q2012" i="20" a="1"/>
  <c r="Q1961" i="20" a="1"/>
  <c r="Q2048" i="20" a="1"/>
  <c r="Q1698" i="20" a="1"/>
  <c r="Q1780" i="20" a="1"/>
  <c r="Q1884" i="20" a="1"/>
  <c r="Q1853" i="20" a="1"/>
  <c r="Q1894" i="20" a="1"/>
  <c r="Q1707" i="20" a="1"/>
  <c r="Q1533" i="20" a="1"/>
  <c r="Q2305" i="20" a="1"/>
  <c r="Q1592" i="20" a="1"/>
  <c r="Q2349" i="20" a="1"/>
  <c r="Q2149" i="20" a="1"/>
  <c r="Q2367" i="20" a="1"/>
  <c r="Q2313" i="20" a="1"/>
  <c r="Q2369" i="20" a="1"/>
  <c r="Q2380" i="20" a="1"/>
  <c r="Q2333" i="20" a="1"/>
  <c r="Q2014" i="20" a="1"/>
  <c r="Q2259" i="20" a="1"/>
  <c r="Q1993" i="20" a="1"/>
  <c r="Q2396" i="20" a="1"/>
  <c r="Q2315" i="20" a="1"/>
  <c r="Q2293" i="20" a="1"/>
  <c r="Q2342" i="20" a="1"/>
  <c r="Q1956" i="20" a="1"/>
  <c r="Q2007" i="20" a="1"/>
  <c r="Q1871" i="20" a="1"/>
  <c r="Q2022" i="20" a="1"/>
  <c r="Q2257" i="20" a="1"/>
  <c r="Q1748" i="20" a="1"/>
  <c r="Q1708" i="20" a="1"/>
  <c r="Q1831" i="20" a="1"/>
  <c r="Q1873" i="20" a="1"/>
  <c r="Q1595" i="20" a="1"/>
  <c r="Q1802" i="20" a="1"/>
  <c r="Q1521" i="20" a="1"/>
  <c r="Q1782" i="20" a="1"/>
  <c r="Q2280" i="20" a="1"/>
  <c r="Q2304" i="20" a="1"/>
  <c r="Q1710" i="20" a="1"/>
  <c r="Q2051" i="20" a="1"/>
  <c r="Q2159" i="20" a="1"/>
  <c r="Q2395" i="20" a="1"/>
  <c r="Q1965" i="20" a="1"/>
  <c r="Q2404" i="20" a="1"/>
  <c r="Q2016" i="20" a="1"/>
  <c r="Q1994" i="20" a="1"/>
  <c r="Q2403" i="20" a="1"/>
  <c r="Q2364" i="20" a="1"/>
  <c r="Q2310" i="20" a="1"/>
  <c r="Q2363" i="20" a="1"/>
  <c r="Q2374" i="20" a="1"/>
  <c r="Q2311" i="20" a="1"/>
  <c r="Q2003" i="20" a="1"/>
  <c r="Q2180" i="20" a="1"/>
  <c r="Q1990" i="20" a="1"/>
  <c r="Q2390" i="20" a="1"/>
  <c r="Q2283" i="20" a="1"/>
  <c r="Q2288" i="20" a="1"/>
  <c r="Q2336" i="20" a="1"/>
  <c r="Q1893" i="20" a="1"/>
  <c r="Q1967" i="20" a="1"/>
  <c r="Q1833" i="20" a="1"/>
  <c r="Q2011" i="20" a="1"/>
  <c r="Q2248" i="20" a="1"/>
  <c r="Q1712" i="20" a="1"/>
  <c r="Q1598" i="20" a="1"/>
  <c r="Q1815" i="20" a="1"/>
  <c r="Q1711" i="20" a="1"/>
  <c r="Q1508" i="20" a="1"/>
  <c r="Q2053" i="20" a="1"/>
  <c r="Q2035" i="20" a="1"/>
  <c r="Q1521" i="20" l="1"/>
  <c r="Q1533" i="20"/>
  <c r="Q1506" i="20"/>
  <c r="Q1678" i="20"/>
  <c r="Q1673" i="20"/>
  <c r="Q1536" i="20"/>
  <c r="Q2001" i="20"/>
  <c r="Q2019" i="20"/>
  <c r="Q2037" i="20"/>
  <c r="Q1714" i="20"/>
  <c r="Q1750" i="20"/>
  <c r="Q1782" i="20"/>
  <c r="Q1802" i="20"/>
  <c r="Q1814" i="20"/>
  <c r="Q1862" i="20"/>
  <c r="Q1872" i="20"/>
  <c r="Q1920" i="20"/>
  <c r="Q1968" i="20"/>
  <c r="Q1979" i="20"/>
  <c r="Q2002" i="20"/>
  <c r="Q2013" i="20"/>
  <c r="Q2055" i="20"/>
  <c r="Q2205" i="20"/>
  <c r="Q1508" i="20"/>
  <c r="Q1595" i="20"/>
  <c r="Q1707" i="20"/>
  <c r="Q1852" i="20"/>
  <c r="Q1883" i="20"/>
  <c r="Q1985" i="20"/>
  <c r="Q1997" i="20"/>
  <c r="Q2008" i="20"/>
  <c r="Q2040" i="20"/>
  <c r="Q2069" i="20"/>
  <c r="Q2105" i="20"/>
  <c r="Q2330" i="20"/>
  <c r="Q1711" i="20"/>
  <c r="Q1873" i="20"/>
  <c r="Q1894" i="20"/>
  <c r="Q1910" i="20"/>
  <c r="Q1952" i="20"/>
  <c r="Q2025" i="20"/>
  <c r="Q2196" i="20"/>
  <c r="Q2292" i="20"/>
  <c r="Q1592" i="20"/>
  <c r="Q1747" i="20"/>
  <c r="Q1779" i="20"/>
  <c r="Q1799" i="20"/>
  <c r="Q1815" i="20"/>
  <c r="Q1831" i="20"/>
  <c r="Q1853" i="20"/>
  <c r="Q1863" i="20"/>
  <c r="Q1958" i="20"/>
  <c r="Q1986" i="20"/>
  <c r="Q1992" i="20"/>
  <c r="Q1998" i="20"/>
  <c r="Q2051" i="20"/>
  <c r="Q2282" i="20"/>
  <c r="Q1505" i="20"/>
  <c r="Q1586" i="20"/>
  <c r="Q1598" i="20"/>
  <c r="Q1708" i="20"/>
  <c r="Q1884" i="20"/>
  <c r="Q1895" i="20"/>
  <c r="Q1953" i="20"/>
  <c r="Q2004" i="20"/>
  <c r="Q2009" i="20"/>
  <c r="Q2020" i="20"/>
  <c r="Q2036" i="20"/>
  <c r="Q1959" i="20"/>
  <c r="Q2015" i="20"/>
  <c r="Q2026" i="20"/>
  <c r="Q1712" i="20"/>
  <c r="Q1748" i="20"/>
  <c r="Q1780" i="20"/>
  <c r="Q1784" i="20"/>
  <c r="Q1800" i="20"/>
  <c r="Q1816" i="20"/>
  <c r="Q1832" i="20"/>
  <c r="Q1965" i="20"/>
  <c r="Q1976" i="20"/>
  <c r="Q2005" i="20"/>
  <c r="Q2010" i="20"/>
  <c r="Q2047" i="20"/>
  <c r="Q2248" i="20"/>
  <c r="Q2257" i="20"/>
  <c r="Q1698" i="20"/>
  <c r="Q1982" i="20"/>
  <c r="Q1988" i="20"/>
  <c r="Q1994" i="20"/>
  <c r="Q2000" i="20"/>
  <c r="Q1709" i="20"/>
  <c r="Q1841" i="20"/>
  <c r="Q1850" i="20"/>
  <c r="Q1860" i="20"/>
  <c r="Q1977" i="20"/>
  <c r="Q2011" i="20"/>
  <c r="Q2022" i="20"/>
  <c r="Q2048" i="20"/>
  <c r="Q1535" i="20"/>
  <c r="Q1583" i="20"/>
  <c r="Q1507" i="20"/>
  <c r="Q1534" i="20"/>
  <c r="Q1713" i="20"/>
  <c r="Q1749" i="20"/>
  <c r="Q1781" i="20"/>
  <c r="Q1801" i="20"/>
  <c r="Q1813" i="20"/>
  <c r="Q1833" i="20"/>
  <c r="Q1871" i="20"/>
  <c r="Q1961" i="20"/>
  <c r="Q1983" i="20"/>
  <c r="Q1989" i="20"/>
  <c r="Q1995" i="20"/>
  <c r="Q2038" i="20"/>
  <c r="Q2054" i="20"/>
  <c r="Q1699" i="20"/>
  <c r="Q1861" i="20"/>
  <c r="Q1908" i="20"/>
  <c r="Q1950" i="20"/>
  <c r="Q1967" i="20"/>
  <c r="Q2007" i="20"/>
  <c r="Q2012" i="20"/>
  <c r="Q2023" i="20"/>
  <c r="Q2033" i="20"/>
  <c r="Q2049" i="20"/>
  <c r="Q2160" i="20"/>
  <c r="Q1589" i="20"/>
  <c r="Q1710" i="20"/>
  <c r="Q1842" i="20"/>
  <c r="Q1851" i="20"/>
  <c r="Q1882" i="20"/>
  <c r="Q1893" i="20"/>
  <c r="Q1956" i="20"/>
  <c r="Q1962" i="20"/>
  <c r="Q2018" i="20"/>
  <c r="Q2141" i="20"/>
  <c r="Q2272" i="20"/>
  <c r="Q2302" i="20"/>
  <c r="Q2335" i="20"/>
  <c r="Q2341" i="20"/>
  <c r="Q2066" i="20"/>
  <c r="Q2077" i="20"/>
  <c r="Q2303" i="20"/>
  <c r="Q2336" i="20"/>
  <c r="Q2342" i="20"/>
  <c r="Q2353" i="20"/>
  <c r="Q2359" i="20"/>
  <c r="Q2365" i="20"/>
  <c r="Q2016" i="20"/>
  <c r="Q2034" i="20"/>
  <c r="Q2052" i="20"/>
  <c r="Q2106" i="20"/>
  <c r="Q2188" i="20"/>
  <c r="Q2197" i="20"/>
  <c r="Q2206" i="20"/>
  <c r="Q2288" i="20"/>
  <c r="Q2293" i="20"/>
  <c r="Q2320" i="20"/>
  <c r="Q2371" i="20"/>
  <c r="Q2377" i="20"/>
  <c r="Q2383" i="20"/>
  <c r="Q2389" i="20"/>
  <c r="Q2395" i="20"/>
  <c r="Q2401" i="20"/>
  <c r="Q2056" i="20"/>
  <c r="Q2165" i="20"/>
  <c r="Q2258" i="20"/>
  <c r="Q2283" i="20"/>
  <c r="Q2315" i="20"/>
  <c r="Q2354" i="20"/>
  <c r="Q2366" i="20"/>
  <c r="Q2067" i="20"/>
  <c r="Q2139" i="20"/>
  <c r="Q2150" i="20"/>
  <c r="Q2269" i="20"/>
  <c r="Q2304" i="20"/>
  <c r="Q2372" i="20"/>
  <c r="Q2378" i="20"/>
  <c r="Q2384" i="20"/>
  <c r="Q2390" i="20"/>
  <c r="Q2396" i="20"/>
  <c r="Q1909" i="20"/>
  <c r="Q1915" i="20"/>
  <c r="Q1951" i="20"/>
  <c r="Q1957" i="20"/>
  <c r="Q1960" i="20"/>
  <c r="Q1966" i="20"/>
  <c r="Q1969" i="20"/>
  <c r="Q1978" i="20"/>
  <c r="Q1984" i="20"/>
  <c r="Q1987" i="20"/>
  <c r="Q1990" i="20"/>
  <c r="Q1993" i="20"/>
  <c r="Q1996" i="20"/>
  <c r="Q1999" i="20"/>
  <c r="Q2006" i="20"/>
  <c r="Q2017" i="20"/>
  <c r="Q2024" i="20"/>
  <c r="Q2035" i="20"/>
  <c r="Q2053" i="20"/>
  <c r="Q2078" i="20"/>
  <c r="Q2107" i="20"/>
  <c r="Q2154" i="20"/>
  <c r="Q2180" i="20"/>
  <c r="Q2259" i="20"/>
  <c r="Q2332" i="20"/>
  <c r="Q2166" i="20"/>
  <c r="Q2189" i="20"/>
  <c r="Q2198" i="20"/>
  <c r="Q2207" i="20"/>
  <c r="Q2230" i="20"/>
  <c r="Q2305" i="20"/>
  <c r="Q2344" i="20"/>
  <c r="Q1834" i="20"/>
  <c r="Q1843" i="20"/>
  <c r="Q2003" i="20"/>
  <c r="Q2014" i="20"/>
  <c r="Q2021" i="20"/>
  <c r="Q2039" i="20"/>
  <c r="Q2050" i="20"/>
  <c r="Q2057" i="20"/>
  <c r="Q2068" i="20"/>
  <c r="Q2075" i="20"/>
  <c r="Q2140" i="20"/>
  <c r="Q2151" i="20"/>
  <c r="Q2260" i="20"/>
  <c r="Q2270" i="20"/>
  <c r="Q2311" i="20"/>
  <c r="Q2333" i="20"/>
  <c r="Q2339" i="20"/>
  <c r="Q2356" i="20"/>
  <c r="Q2362" i="20"/>
  <c r="Q2368" i="20"/>
  <c r="Q2181" i="20"/>
  <c r="Q2190" i="20"/>
  <c r="Q2280" i="20"/>
  <c r="Q2306" i="20"/>
  <c r="Q2323" i="20"/>
  <c r="Q2345" i="20"/>
  <c r="Q2374" i="20"/>
  <c r="Q2380" i="20"/>
  <c r="Q2386" i="20"/>
  <c r="Q2392" i="20"/>
  <c r="Q2398" i="20"/>
  <c r="Q2404" i="20"/>
  <c r="Q2065" i="20"/>
  <c r="Q2159" i="20"/>
  <c r="Q2236" i="20"/>
  <c r="Q2271" i="20"/>
  <c r="Q2291" i="20"/>
  <c r="Q2357" i="20"/>
  <c r="Q2363" i="20"/>
  <c r="Q2369" i="20"/>
  <c r="Q2058" i="20"/>
  <c r="Q2076" i="20"/>
  <c r="Q2281" i="20"/>
  <c r="Q2318" i="20"/>
  <c r="Q2375" i="20"/>
  <c r="Q2381" i="20"/>
  <c r="Q2387" i="20"/>
  <c r="Q2393" i="20"/>
  <c r="Q2399" i="20"/>
  <c r="Q2405" i="20"/>
  <c r="Q2310" i="20"/>
  <c r="Q2313" i="20"/>
  <c r="Q2319" i="20"/>
  <c r="Q2322" i="20"/>
  <c r="Q2334" i="20"/>
  <c r="Q2337" i="20"/>
  <c r="Q2340" i="20"/>
  <c r="Q2349" i="20"/>
  <c r="Q2352" i="20"/>
  <c r="Q2355" i="20"/>
  <c r="Q2358" i="20"/>
  <c r="Q2361" i="20"/>
  <c r="Q2364" i="20"/>
  <c r="Q2367" i="20"/>
  <c r="Q2373" i="20"/>
  <c r="Q2376" i="20"/>
  <c r="Q2379" i="20"/>
  <c r="Q2382" i="20"/>
  <c r="Q2385" i="20"/>
  <c r="Q2388" i="20"/>
  <c r="Q2391" i="20"/>
  <c r="Q2394" i="20"/>
  <c r="Q2397" i="20"/>
  <c r="Q2400" i="20"/>
  <c r="Q2403" i="20"/>
  <c r="Q2149" i="20"/>
  <c r="Q2158" i="20"/>
  <c r="Q2161" i="20"/>
  <c r="Q2164" i="20"/>
  <c r="Q2182" i="20"/>
  <c r="Q2249" i="20"/>
  <c r="Q2231" i="20"/>
  <c r="Q2247" i="20"/>
  <c r="Q2250" i="20"/>
  <c r="Q839" i="27"/>
  <c r="Q855" i="27"/>
  <c r="Q841" i="27"/>
  <c r="Q844" i="27"/>
  <c r="P379" i="17"/>
  <c r="Q379" i="17" s="1"/>
  <c r="M379" i="17"/>
  <c r="Q378" i="17"/>
  <c r="P378" i="17"/>
  <c r="M378" i="17"/>
  <c r="P377" i="17"/>
  <c r="Q377" i="17" s="1"/>
  <c r="M377" i="17"/>
  <c r="P376" i="17"/>
  <c r="Q376" i="17" s="1"/>
  <c r="M376" i="17"/>
  <c r="P375" i="17"/>
  <c r="Q375" i="17" s="1"/>
  <c r="M375" i="17"/>
  <c r="P374" i="17"/>
  <c r="Q374" i="17" s="1"/>
  <c r="M374" i="17"/>
  <c r="P373" i="17"/>
  <c r="Q373" i="17" s="1"/>
  <c r="M373" i="17"/>
  <c r="P372" i="17"/>
  <c r="Q372" i="17" s="1"/>
  <c r="M372" i="17"/>
  <c r="P371" i="17"/>
  <c r="Q371" i="17" s="1"/>
  <c r="M371" i="17"/>
  <c r="P370" i="17"/>
  <c r="Q370" i="17" s="1"/>
  <c r="M370" i="17"/>
  <c r="P369" i="17"/>
  <c r="Q369" i="17" s="1"/>
  <c r="M369" i="17"/>
  <c r="P368" i="17"/>
  <c r="Q368" i="17" s="1"/>
  <c r="M368" i="17"/>
  <c r="P367" i="17"/>
  <c r="Q367" i="17" s="1"/>
  <c r="M367" i="17"/>
  <c r="P366" i="17"/>
  <c r="Q366" i="17" s="1"/>
  <c r="M366" i="17"/>
  <c r="P365" i="17"/>
  <c r="Q365" i="17" s="1"/>
  <c r="M365" i="17"/>
  <c r="P364" i="17"/>
  <c r="Q364" i="17" s="1"/>
  <c r="M364" i="17"/>
  <c r="P363" i="17"/>
  <c r="Q363" i="17" s="1"/>
  <c r="M363" i="17"/>
  <c r="Q362" i="17"/>
  <c r="P362" i="17"/>
  <c r="M362" i="17"/>
  <c r="P361" i="17"/>
  <c r="Q361" i="17" s="1"/>
  <c r="M361" i="17"/>
  <c r="P360" i="17"/>
  <c r="Q360" i="17" s="1"/>
  <c r="M360" i="17"/>
  <c r="P359" i="17"/>
  <c r="Q359" i="17" s="1"/>
  <c r="M359" i="17"/>
  <c r="P358" i="17"/>
  <c r="Q358" i="17" s="1"/>
  <c r="M358" i="17"/>
  <c r="P357" i="17"/>
  <c r="Q357" i="17" s="1"/>
  <c r="M357" i="17"/>
  <c r="P356" i="17"/>
  <c r="Q356" i="17" s="1"/>
  <c r="M356" i="17"/>
  <c r="P355" i="17"/>
  <c r="Q355" i="17" s="1"/>
  <c r="M355" i="17"/>
  <c r="P354" i="17"/>
  <c r="Q354" i="17" s="1"/>
  <c r="M354" i="17"/>
  <c r="P353" i="17"/>
  <c r="Q353" i="17" s="1"/>
  <c r="M353" i="17"/>
  <c r="P352" i="17"/>
  <c r="Q352" i="17" s="1"/>
  <c r="M352" i="17"/>
  <c r="P351" i="17"/>
  <c r="Q351" i="17" s="1"/>
  <c r="M351" i="17"/>
  <c r="P350" i="17"/>
  <c r="Q350" i="17" s="1"/>
  <c r="M350" i="17"/>
  <c r="P349" i="17"/>
  <c r="Q349" i="17" s="1"/>
  <c r="M349" i="17"/>
  <c r="P348" i="17"/>
  <c r="Q348" i="17" s="1"/>
  <c r="M348" i="17"/>
  <c r="P347" i="17"/>
  <c r="Q347" i="17" s="1"/>
  <c r="M347" i="17"/>
  <c r="Q346" i="17"/>
  <c r="P346" i="17"/>
  <c r="M346" i="17"/>
  <c r="P345" i="17"/>
  <c r="Q345" i="17" s="1"/>
  <c r="M345" i="17"/>
  <c r="Q344" i="17"/>
  <c r="P344" i="17"/>
  <c r="M344" i="17"/>
  <c r="P343" i="17"/>
  <c r="Q343" i="17" s="1"/>
  <c r="M343" i="17"/>
  <c r="Q342" i="17"/>
  <c r="P342" i="17"/>
  <c r="M342" i="17"/>
  <c r="P341" i="17"/>
  <c r="Q341" i="17" s="1"/>
  <c r="M341" i="17"/>
  <c r="P340" i="17"/>
  <c r="Q340" i="17" s="1"/>
  <c r="M340" i="17"/>
  <c r="P339" i="17"/>
  <c r="Q339" i="17" s="1"/>
  <c r="M339" i="17"/>
  <c r="P338" i="17"/>
  <c r="Q338" i="17" s="1"/>
  <c r="M338" i="17"/>
  <c r="P337" i="17"/>
  <c r="Q337" i="17" s="1"/>
  <c r="M337" i="17"/>
  <c r="P336" i="17"/>
  <c r="Q336" i="17" s="1"/>
  <c r="M336" i="17"/>
  <c r="P335" i="17"/>
  <c r="Q335" i="17" s="1"/>
  <c r="M335" i="17"/>
  <c r="P334" i="17"/>
  <c r="Q334" i="17" s="1"/>
  <c r="M334" i="17"/>
  <c r="P333" i="17"/>
  <c r="Q333" i="17" s="1"/>
  <c r="M333" i="17"/>
  <c r="P332" i="17"/>
  <c r="Q332" i="17" s="1"/>
  <c r="M332" i="17"/>
  <c r="P331" i="17"/>
  <c r="Q331" i="17" s="1"/>
  <c r="M331" i="17"/>
  <c r="Q330" i="17"/>
  <c r="P330" i="17"/>
  <c r="M330" i="17"/>
  <c r="P329" i="17"/>
  <c r="Q329" i="17" s="1"/>
  <c r="M329" i="17"/>
  <c r="Q328" i="17"/>
  <c r="P328" i="17"/>
  <c r="M328" i="17"/>
  <c r="P327" i="17"/>
  <c r="Q327" i="17" s="1"/>
  <c r="M327" i="17"/>
  <c r="Q326" i="17"/>
  <c r="P326" i="17"/>
  <c r="M326" i="17"/>
  <c r="P325" i="17"/>
  <c r="Q325" i="17" s="1"/>
  <c r="M325" i="17"/>
  <c r="P324" i="17"/>
  <c r="Q324" i="17" s="1"/>
  <c r="M324" i="17"/>
  <c r="P323" i="17"/>
  <c r="Q323" i="17" s="1"/>
  <c r="M323" i="17"/>
  <c r="P322" i="17"/>
  <c r="Q322" i="17" s="1"/>
  <c r="M322" i="17"/>
  <c r="P321" i="17"/>
  <c r="Q321" i="17" s="1"/>
  <c r="M321" i="17"/>
  <c r="P320" i="17"/>
  <c r="Q320" i="17" s="1"/>
  <c r="M320" i="17"/>
  <c r="P319" i="17"/>
  <c r="Q319" i="17" s="1"/>
  <c r="M319" i="17"/>
  <c r="P318" i="17"/>
  <c r="Q318" i="17" s="1"/>
  <c r="M318" i="17"/>
  <c r="P317" i="17"/>
  <c r="Q317" i="17" s="1"/>
  <c r="M317" i="17"/>
  <c r="P316" i="17"/>
  <c r="Q316" i="17" s="1"/>
  <c r="M316" i="17"/>
  <c r="P315" i="17"/>
  <c r="Q315" i="17" s="1"/>
  <c r="M315" i="17"/>
  <c r="Q314" i="17"/>
  <c r="M314" i="17"/>
  <c r="Q313" i="17"/>
  <c r="M313" i="17"/>
  <c r="Q312" i="17"/>
  <c r="M312" i="17"/>
  <c r="Q311" i="17"/>
  <c r="M311" i="17"/>
  <c r="Q310" i="17"/>
  <c r="M310" i="17"/>
  <c r="Q309" i="17"/>
  <c r="M309" i="17"/>
  <c r="Q308" i="17"/>
  <c r="M308" i="17"/>
  <c r="Q307" i="17"/>
  <c r="M307" i="17"/>
  <c r="Q306" i="17"/>
  <c r="M306" i="17"/>
  <c r="Q305" i="17"/>
  <c r="P305" i="17"/>
  <c r="M305" i="17"/>
  <c r="P304" i="17"/>
  <c r="Q304" i="17" s="1"/>
  <c r="M304" i="17"/>
  <c r="P303" i="17"/>
  <c r="Q303" i="17" s="1"/>
  <c r="M303" i="17"/>
  <c r="P302" i="17"/>
  <c r="Q302" i="17" s="1"/>
  <c r="M302" i="17"/>
  <c r="P301" i="17"/>
  <c r="Q301" i="17" s="1"/>
  <c r="M301" i="17"/>
  <c r="P300" i="17"/>
  <c r="Q300" i="17" s="1"/>
  <c r="M300" i="17"/>
  <c r="P299" i="17"/>
  <c r="Q299" i="17" s="1"/>
  <c r="M299" i="17"/>
  <c r="P298" i="17"/>
  <c r="Q298" i="17" s="1"/>
  <c r="M298" i="17"/>
  <c r="P297" i="17"/>
  <c r="Q297" i="17" s="1"/>
  <c r="M297" i="17"/>
  <c r="P296" i="17"/>
  <c r="Q296" i="17" s="1"/>
  <c r="M296" i="17"/>
  <c r="P295" i="17"/>
  <c r="Q295" i="17" s="1"/>
  <c r="M295" i="17"/>
  <c r="P294" i="17"/>
  <c r="Q294" i="17" s="1"/>
  <c r="M294" i="17"/>
  <c r="Q293" i="17"/>
  <c r="P293" i="17"/>
  <c r="M293" i="17"/>
  <c r="P292" i="17"/>
  <c r="Q292" i="17" s="1"/>
  <c r="M292" i="17"/>
  <c r="Q291" i="17"/>
  <c r="P291" i="17"/>
  <c r="M291" i="17"/>
  <c r="P290" i="17"/>
  <c r="Q290" i="17" s="1"/>
  <c r="M290" i="17"/>
  <c r="Q289" i="17"/>
  <c r="P289" i="17"/>
  <c r="M289" i="17"/>
  <c r="P288" i="17"/>
  <c r="Q288" i="17" s="1"/>
  <c r="M288" i="17"/>
  <c r="P287" i="17"/>
  <c r="Q287" i="17" s="1"/>
  <c r="M287" i="17"/>
  <c r="P286" i="17"/>
  <c r="Q286" i="17" s="1"/>
  <c r="M286" i="17"/>
  <c r="P285" i="17"/>
  <c r="Q285" i="17" s="1"/>
  <c r="M285" i="17"/>
  <c r="P284" i="17"/>
  <c r="Q284" i="17" s="1"/>
  <c r="M284" i="17"/>
  <c r="P283" i="17"/>
  <c r="Q283" i="17" s="1"/>
  <c r="M283" i="17"/>
  <c r="P282" i="17"/>
  <c r="Q282" i="17" s="1"/>
  <c r="M282" i="17"/>
  <c r="P281" i="17"/>
  <c r="Q281" i="17" s="1"/>
  <c r="M281" i="17"/>
  <c r="P280" i="17"/>
  <c r="Q280" i="17" s="1"/>
  <c r="M280" i="17"/>
  <c r="P279" i="17"/>
  <c r="Q279" i="17" s="1"/>
  <c r="M279" i="17"/>
  <c r="P278" i="17"/>
  <c r="Q278" i="17" s="1"/>
  <c r="M278" i="17"/>
  <c r="Q277" i="17"/>
  <c r="P277" i="17"/>
  <c r="M277" i="17"/>
  <c r="P276" i="17"/>
  <c r="Q276" i="17" s="1"/>
  <c r="M276" i="17"/>
  <c r="Q275" i="17"/>
  <c r="P275" i="17"/>
  <c r="M275" i="17"/>
  <c r="P274" i="17"/>
  <c r="Q274" i="17" s="1"/>
  <c r="M274" i="17"/>
  <c r="Q273" i="17"/>
  <c r="P273" i="17"/>
  <c r="M273" i="17"/>
  <c r="P272" i="17"/>
  <c r="Q272" i="17" s="1"/>
  <c r="M272" i="17"/>
  <c r="P271" i="17"/>
  <c r="Q271" i="17" s="1"/>
  <c r="M271" i="17"/>
  <c r="P270" i="17"/>
  <c r="Q270" i="17" s="1"/>
  <c r="M270" i="17"/>
  <c r="P269" i="17"/>
  <c r="Q269" i="17" s="1"/>
  <c r="M269" i="17"/>
  <c r="P268" i="17"/>
  <c r="Q268" i="17" s="1"/>
  <c r="M268" i="17"/>
  <c r="P267" i="17"/>
  <c r="Q267" i="17" s="1"/>
  <c r="M267" i="17"/>
  <c r="P266" i="17"/>
  <c r="Q266" i="17" s="1"/>
  <c r="M266" i="17"/>
  <c r="P265" i="17"/>
  <c r="Q265" i="17" s="1"/>
  <c r="M265" i="17"/>
  <c r="P264" i="17"/>
  <c r="Q264" i="17" s="1"/>
  <c r="M264" i="17"/>
  <c r="P263" i="17"/>
  <c r="Q263" i="17" s="1"/>
  <c r="M263" i="17"/>
  <c r="P262" i="17"/>
  <c r="Q262" i="17" s="1"/>
  <c r="M262" i="17"/>
  <c r="Q261" i="17"/>
  <c r="P261" i="17"/>
  <c r="M261" i="17"/>
  <c r="P260" i="17"/>
  <c r="Q260" i="17" s="1"/>
  <c r="M260" i="17"/>
  <c r="Q259" i="17"/>
  <c r="P259" i="17"/>
  <c r="M259" i="17"/>
  <c r="P258" i="17"/>
  <c r="Q258" i="17" s="1"/>
  <c r="M258" i="17"/>
  <c r="Q257" i="17"/>
  <c r="P257" i="17"/>
  <c r="M257" i="17"/>
  <c r="P256" i="17"/>
  <c r="Q256" i="17" s="1"/>
  <c r="M256" i="17"/>
  <c r="P255" i="17"/>
  <c r="Q255" i="17" s="1"/>
  <c r="M255" i="17"/>
  <c r="P254" i="17"/>
  <c r="Q254" i="17" s="1"/>
  <c r="M254" i="17"/>
  <c r="P253" i="17"/>
  <c r="Q253" i="17" s="1"/>
  <c r="M253" i="17"/>
  <c r="P252" i="17"/>
  <c r="Q252" i="17" s="1"/>
  <c r="M252" i="17"/>
  <c r="P251" i="17"/>
  <c r="Q251" i="17" s="1"/>
  <c r="M251" i="17"/>
  <c r="P250" i="17"/>
  <c r="Q250" i="17" s="1"/>
  <c r="M250" i="17"/>
  <c r="P249" i="17"/>
  <c r="Q249" i="17" s="1"/>
  <c r="M249" i="17"/>
  <c r="P248" i="17"/>
  <c r="Q248" i="17" s="1"/>
  <c r="M248" i="17"/>
  <c r="P247" i="17"/>
  <c r="Q247" i="17" s="1"/>
  <c r="M247" i="17"/>
  <c r="P246" i="17"/>
  <c r="Q246" i="17" s="1"/>
  <c r="M246" i="17"/>
  <c r="Q245" i="17"/>
  <c r="P245" i="17"/>
  <c r="M245" i="17"/>
  <c r="P244" i="17"/>
  <c r="Q244" i="17" s="1"/>
  <c r="M244" i="17"/>
  <c r="Q243" i="17"/>
  <c r="P243" i="17"/>
  <c r="M243" i="17"/>
  <c r="P242" i="17"/>
  <c r="Q242" i="17" s="1"/>
  <c r="M242" i="17"/>
  <c r="Q241" i="17"/>
  <c r="P241" i="17"/>
  <c r="M241" i="17"/>
  <c r="P240" i="17"/>
  <c r="Q240" i="17" s="1"/>
  <c r="M240" i="17"/>
  <c r="P239" i="17"/>
  <c r="Q239" i="17" s="1"/>
  <c r="M239" i="17"/>
  <c r="P238" i="17"/>
  <c r="Q238" i="17" s="1"/>
  <c r="M238" i="17"/>
  <c r="P237" i="17"/>
  <c r="Q237" i="17" s="1"/>
  <c r="M237" i="17"/>
  <c r="P236" i="17"/>
  <c r="Q236" i="17" s="1"/>
  <c r="M236" i="17"/>
  <c r="P235" i="17"/>
  <c r="Q235" i="17" s="1"/>
  <c r="M235" i="17"/>
  <c r="P234" i="17"/>
  <c r="Q234" i="17" s="1"/>
  <c r="M234" i="17"/>
  <c r="P233" i="17"/>
  <c r="Q233" i="17" s="1"/>
  <c r="M233" i="17"/>
  <c r="P232" i="17"/>
  <c r="Q232" i="17" s="1"/>
  <c r="M232" i="17"/>
  <c r="P231" i="17"/>
  <c r="Q231" i="17" s="1"/>
  <c r="M231" i="17"/>
  <c r="P230" i="17"/>
  <c r="Q230" i="17" s="1"/>
  <c r="M230" i="17"/>
  <c r="Q229" i="17"/>
  <c r="P229" i="17"/>
  <c r="M229" i="17"/>
  <c r="P228" i="17"/>
  <c r="Q228" i="17" s="1"/>
  <c r="M228" i="17"/>
  <c r="Q227" i="17"/>
  <c r="P227" i="17"/>
  <c r="M227" i="17"/>
  <c r="P226" i="17"/>
  <c r="Q226" i="17" s="1"/>
  <c r="M226" i="17"/>
  <c r="Q225" i="17"/>
  <c r="P225" i="17"/>
  <c r="M225" i="17"/>
  <c r="P224" i="17"/>
  <c r="Q224" i="17" s="1"/>
  <c r="M224" i="17"/>
  <c r="P223" i="17"/>
  <c r="Q223" i="17" s="1"/>
  <c r="M223" i="17"/>
  <c r="P222" i="17"/>
  <c r="Q222" i="17" s="1"/>
  <c r="M222" i="17"/>
  <c r="P221" i="17"/>
  <c r="Q221" i="17" s="1"/>
  <c r="M221" i="17"/>
  <c r="P220" i="17"/>
  <c r="Q220" i="17" s="1"/>
  <c r="M220" i="17"/>
  <c r="P219" i="17"/>
  <c r="Q219" i="17" s="1"/>
  <c r="M219" i="17"/>
  <c r="P218" i="17"/>
  <c r="Q218" i="17" s="1"/>
  <c r="M218" i="17"/>
  <c r="P217" i="17"/>
  <c r="Q217" i="17" s="1"/>
  <c r="M217" i="17"/>
  <c r="P216" i="17"/>
  <c r="Q216" i="17" s="1"/>
  <c r="M216" i="17"/>
  <c r="P215" i="17"/>
  <c r="Q215" i="17" s="1"/>
  <c r="M215" i="17"/>
  <c r="P214" i="17"/>
  <c r="Q214" i="17" s="1"/>
  <c r="M214" i="17"/>
  <c r="Q213" i="17"/>
  <c r="P213" i="17"/>
  <c r="M213" i="17"/>
  <c r="P212" i="17"/>
  <c r="Q212" i="17" s="1"/>
  <c r="M212" i="17"/>
  <c r="Q211" i="17"/>
  <c r="P211" i="17"/>
  <c r="M211" i="17"/>
  <c r="P210" i="17"/>
  <c r="Q210" i="17" s="1"/>
  <c r="M210" i="17"/>
  <c r="Q209" i="17"/>
  <c r="P209" i="17"/>
  <c r="M209" i="17"/>
  <c r="P208" i="17"/>
  <c r="Q208" i="17" s="1"/>
  <c r="M208" i="17"/>
  <c r="P207" i="17"/>
  <c r="Q207" i="17" s="1"/>
  <c r="M207" i="17"/>
  <c r="P206" i="17"/>
  <c r="Q206" i="17" s="1"/>
  <c r="M206" i="17"/>
  <c r="P205" i="17"/>
  <c r="Q205" i="17" s="1"/>
  <c r="M205" i="17"/>
  <c r="P204" i="17"/>
  <c r="Q204" i="17" s="1"/>
  <c r="M204" i="17"/>
  <c r="P203" i="17"/>
  <c r="Q203" i="17" s="1"/>
  <c r="M203" i="17"/>
  <c r="P202" i="17"/>
  <c r="Q202" i="17" s="1"/>
  <c r="M202" i="17"/>
  <c r="P201" i="17"/>
  <c r="Q201" i="17" s="1"/>
  <c r="M201" i="17"/>
  <c r="P200" i="17"/>
  <c r="Q200" i="17" s="1"/>
  <c r="M200" i="17"/>
  <c r="P199" i="17"/>
  <c r="Q199" i="17" s="1"/>
  <c r="M199" i="17"/>
  <c r="P198" i="17"/>
  <c r="Q198" i="17" s="1"/>
  <c r="M198" i="17"/>
  <c r="Q197" i="17"/>
  <c r="P197" i="17"/>
  <c r="M197" i="17"/>
  <c r="P196" i="17"/>
  <c r="Q196" i="17" s="1"/>
  <c r="M196" i="17"/>
  <c r="Q195" i="17"/>
  <c r="P195" i="17"/>
  <c r="M195" i="17"/>
  <c r="P194" i="17"/>
  <c r="Q194" i="17" s="1"/>
  <c r="M194" i="17"/>
  <c r="P193" i="17"/>
  <c r="Q193" i="17" s="1"/>
  <c r="M193" i="17"/>
  <c r="P192" i="17"/>
  <c r="Q192" i="17" s="1"/>
  <c r="M192" i="17"/>
  <c r="P191" i="17"/>
  <c r="Q191" i="17" s="1"/>
  <c r="M191" i="17"/>
  <c r="P190" i="17"/>
  <c r="Q190" i="17" s="1"/>
  <c r="M190" i="17"/>
  <c r="P189" i="17"/>
  <c r="Q189" i="17" s="1"/>
  <c r="M189" i="17"/>
  <c r="P188" i="17"/>
  <c r="Q188" i="17" s="1"/>
  <c r="M188" i="17"/>
  <c r="P187" i="17"/>
  <c r="Q187" i="17" s="1"/>
  <c r="M187" i="17"/>
  <c r="P186" i="17"/>
  <c r="Q186" i="17" s="1"/>
  <c r="M186" i="17"/>
  <c r="P185" i="17"/>
  <c r="Q185" i="17" s="1"/>
  <c r="M185" i="17"/>
  <c r="P184" i="17"/>
  <c r="Q184" i="17" s="1"/>
  <c r="M184" i="17"/>
  <c r="P183" i="17"/>
  <c r="Q183" i="17" s="1"/>
  <c r="M183" i="17"/>
  <c r="P182" i="17"/>
  <c r="Q182" i="17" s="1"/>
  <c r="M182" i="17"/>
  <c r="Q181" i="17"/>
  <c r="P181" i="17"/>
  <c r="M181" i="17"/>
  <c r="P180" i="17"/>
  <c r="Q180" i="17" s="1"/>
  <c r="M180" i="17"/>
  <c r="Q179" i="17"/>
  <c r="P179" i="17"/>
  <c r="M179" i="17"/>
  <c r="P178" i="17"/>
  <c r="Q178" i="17" s="1"/>
  <c r="M178" i="17"/>
  <c r="P177" i="17"/>
  <c r="Q177" i="17" s="1"/>
  <c r="M177" i="17"/>
  <c r="P176" i="17"/>
  <c r="Q176" i="17" s="1"/>
  <c r="M176" i="17"/>
  <c r="P175" i="17"/>
  <c r="Q175" i="17" s="1"/>
  <c r="M175" i="17"/>
  <c r="P174" i="17"/>
  <c r="Q174" i="17" s="1"/>
  <c r="M174" i="17"/>
  <c r="P173" i="17"/>
  <c r="Q173" i="17" s="1"/>
  <c r="M173" i="17"/>
  <c r="P172" i="17"/>
  <c r="Q172" i="17" s="1"/>
  <c r="M172" i="17"/>
  <c r="Q171" i="17"/>
  <c r="P171" i="17"/>
  <c r="M171" i="17"/>
  <c r="P170" i="17"/>
  <c r="Q170" i="17" s="1"/>
  <c r="M170" i="17"/>
  <c r="P169" i="17"/>
  <c r="Q169" i="17" s="1"/>
  <c r="M169" i="17"/>
  <c r="P168" i="17"/>
  <c r="Q168" i="17" s="1"/>
  <c r="M168" i="17"/>
  <c r="P167" i="17"/>
  <c r="Q167" i="17" s="1"/>
  <c r="M167" i="17"/>
  <c r="P166" i="17"/>
  <c r="Q166" i="17" s="1"/>
  <c r="M166" i="17"/>
  <c r="Q165" i="17"/>
  <c r="P165" i="17"/>
  <c r="M165" i="17"/>
  <c r="P164" i="17"/>
  <c r="Q164" i="17" s="1"/>
  <c r="M164" i="17"/>
  <c r="Q163" i="17"/>
  <c r="P163" i="17"/>
  <c r="M163" i="17"/>
  <c r="P162" i="17"/>
  <c r="Q162" i="17" s="1"/>
  <c r="M162" i="17"/>
  <c r="P161" i="17"/>
  <c r="Q161" i="17" s="1"/>
  <c r="M161" i="17"/>
  <c r="P160" i="17"/>
  <c r="Q160" i="17" s="1"/>
  <c r="M160" i="17"/>
  <c r="P159" i="17"/>
  <c r="Q159" i="17" s="1"/>
  <c r="M159" i="17"/>
  <c r="P158" i="17"/>
  <c r="Q158" i="17" s="1"/>
  <c r="M158" i="17"/>
  <c r="P157" i="17"/>
  <c r="Q157" i="17" s="1"/>
  <c r="M157" i="17"/>
  <c r="P156" i="17"/>
  <c r="Q156" i="17" s="1"/>
  <c r="M156" i="17"/>
  <c r="Q155" i="17"/>
  <c r="P155" i="17"/>
  <c r="M155" i="17"/>
  <c r="P154" i="17"/>
  <c r="Q154" i="17" s="1"/>
  <c r="M154" i="17"/>
  <c r="P153" i="17"/>
  <c r="Q153" i="17" s="1"/>
  <c r="M153" i="17"/>
  <c r="P152" i="17"/>
  <c r="Q152" i="17" s="1"/>
  <c r="M152" i="17"/>
  <c r="P151" i="17"/>
  <c r="Q151" i="17" s="1"/>
  <c r="M151" i="17"/>
  <c r="P150" i="17"/>
  <c r="Q150" i="17" s="1"/>
  <c r="M150" i="17"/>
  <c r="Q149" i="17"/>
  <c r="P149" i="17"/>
  <c r="M149" i="17"/>
  <c r="P148" i="17"/>
  <c r="Q148" i="17" s="1"/>
  <c r="M148" i="17"/>
  <c r="P147" i="17"/>
  <c r="Q147" i="17" s="1"/>
  <c r="M147" i="17"/>
  <c r="P146" i="17"/>
  <c r="Q146" i="17" s="1"/>
  <c r="M146" i="17"/>
  <c r="P145" i="17"/>
  <c r="Q145" i="17" s="1"/>
  <c r="M145" i="17"/>
  <c r="P144" i="17"/>
  <c r="Q144" i="17" s="1"/>
  <c r="M144" i="17"/>
  <c r="P143" i="17"/>
  <c r="Q143" i="17" s="1"/>
  <c r="M143" i="17"/>
  <c r="P142" i="17"/>
  <c r="Q142" i="17" s="1"/>
  <c r="M142" i="17"/>
  <c r="P141" i="17"/>
  <c r="Q141" i="17" s="1"/>
  <c r="M141" i="17"/>
  <c r="P140" i="17"/>
  <c r="Q140" i="17" s="1"/>
  <c r="M140" i="17"/>
  <c r="P139" i="17"/>
  <c r="Q139" i="17" s="1"/>
  <c r="M139" i="17"/>
  <c r="P138" i="17"/>
  <c r="Q138" i="17" s="1"/>
  <c r="M138" i="17"/>
  <c r="P137" i="17"/>
  <c r="Q137" i="17" s="1"/>
  <c r="M137" i="17"/>
  <c r="P136" i="17"/>
  <c r="Q136" i="17" s="1"/>
  <c r="M136" i="17"/>
  <c r="P135" i="17"/>
  <c r="Q135" i="17" s="1"/>
  <c r="M135" i="17"/>
  <c r="P134" i="17"/>
  <c r="Q134" i="17" s="1"/>
  <c r="M134" i="17"/>
  <c r="Q133" i="17"/>
  <c r="P133" i="17"/>
  <c r="M133" i="17"/>
  <c r="P132" i="17"/>
  <c r="Q132" i="17" s="1"/>
  <c r="M132" i="17"/>
  <c r="P131" i="17"/>
  <c r="Q131" i="17" s="1"/>
  <c r="M131" i="17"/>
  <c r="P130" i="17"/>
  <c r="Q130" i="17" s="1"/>
  <c r="M130" i="17"/>
  <c r="P129" i="17"/>
  <c r="Q129" i="17" s="1"/>
  <c r="M129" i="17"/>
  <c r="P128" i="17"/>
  <c r="Q128" i="17" s="1"/>
  <c r="M128" i="17"/>
  <c r="P127" i="17"/>
  <c r="Q127" i="17" s="1"/>
  <c r="M127" i="17"/>
  <c r="P126" i="17"/>
  <c r="Q126" i="17" s="1"/>
  <c r="M126" i="17"/>
  <c r="P125" i="17"/>
  <c r="Q125" i="17" s="1"/>
  <c r="M125" i="17"/>
  <c r="P124" i="17"/>
  <c r="Q124" i="17" s="1"/>
  <c r="M124" i="17"/>
  <c r="P123" i="17"/>
  <c r="Q123" i="17" s="1"/>
  <c r="M123" i="17"/>
  <c r="P122" i="17"/>
  <c r="Q122" i="17" s="1"/>
  <c r="M122" i="17"/>
  <c r="P121" i="17"/>
  <c r="Q121" i="17" s="1"/>
  <c r="M121" i="17"/>
  <c r="P120" i="17"/>
  <c r="Q120" i="17" s="1"/>
  <c r="M120" i="17"/>
  <c r="P119" i="17"/>
  <c r="Q119" i="17" s="1"/>
  <c r="M119" i="17"/>
  <c r="P118" i="17"/>
  <c r="Q118" i="17" s="1"/>
  <c r="M118" i="17"/>
  <c r="Q117" i="17"/>
  <c r="P117" i="17"/>
  <c r="M117" i="17"/>
  <c r="P116" i="17"/>
  <c r="Q116" i="17" s="1"/>
  <c r="M116" i="17"/>
  <c r="P115" i="17"/>
  <c r="Q115" i="17" s="1"/>
  <c r="M115" i="17"/>
  <c r="P114" i="17"/>
  <c r="Q114" i="17" s="1"/>
  <c r="M114" i="17"/>
  <c r="P113" i="17"/>
  <c r="Q113" i="17" s="1"/>
  <c r="M113" i="17"/>
  <c r="P112" i="17"/>
  <c r="Q112" i="17" s="1"/>
  <c r="M112" i="17"/>
  <c r="P111" i="17"/>
  <c r="Q111" i="17" s="1"/>
  <c r="M111" i="17"/>
  <c r="P110" i="17"/>
  <c r="Q110" i="17" s="1"/>
  <c r="M110" i="17"/>
  <c r="P109" i="17"/>
  <c r="Q109" i="17" s="1"/>
  <c r="M109" i="17"/>
  <c r="P108" i="17"/>
  <c r="Q108" i="17" s="1"/>
  <c r="M108" i="17"/>
  <c r="P107" i="17"/>
  <c r="Q107" i="17" s="1"/>
  <c r="M107" i="17"/>
  <c r="P106" i="17"/>
  <c r="Q106" i="17" s="1"/>
  <c r="M106" i="17"/>
  <c r="P105" i="17"/>
  <c r="Q105" i="17" s="1"/>
  <c r="M105" i="17"/>
  <c r="P104" i="17"/>
  <c r="Q104" i="17" s="1"/>
  <c r="M104" i="17"/>
  <c r="P103" i="17"/>
  <c r="Q103" i="17" s="1"/>
  <c r="M103" i="17"/>
  <c r="P102" i="17"/>
  <c r="Q102" i="17" s="1"/>
  <c r="M102" i="17"/>
  <c r="Q101" i="17"/>
  <c r="P101" i="17"/>
  <c r="M101" i="17"/>
  <c r="P100" i="17"/>
  <c r="Q100" i="17" s="1"/>
  <c r="M100" i="17"/>
  <c r="P99" i="17"/>
  <c r="Q99" i="17" s="1"/>
  <c r="M99" i="17"/>
  <c r="P98" i="17"/>
  <c r="Q98" i="17" s="1"/>
  <c r="M98" i="17"/>
  <c r="P97" i="17"/>
  <c r="Q97" i="17" s="1"/>
  <c r="M97" i="17"/>
  <c r="P96" i="17"/>
  <c r="Q96" i="17" s="1"/>
  <c r="M96" i="17"/>
  <c r="P95" i="17"/>
  <c r="Q95" i="17" s="1"/>
  <c r="M95" i="17"/>
  <c r="P94" i="17"/>
  <c r="Q94" i="17" s="1"/>
  <c r="M94" i="17"/>
  <c r="P93" i="17"/>
  <c r="Q93" i="17" s="1"/>
  <c r="M93" i="17"/>
  <c r="P92" i="17"/>
  <c r="Q92" i="17" s="1"/>
  <c r="M92" i="17"/>
  <c r="Q91" i="17"/>
  <c r="P91" i="17"/>
  <c r="M91" i="17"/>
  <c r="P90" i="17"/>
  <c r="Q90" i="17" s="1"/>
  <c r="M90" i="17"/>
  <c r="P89" i="17"/>
  <c r="Q89" i="17" s="1"/>
  <c r="M89" i="17"/>
  <c r="P88" i="17"/>
  <c r="Q88" i="17" s="1"/>
  <c r="M88" i="17"/>
  <c r="P87" i="17"/>
  <c r="Q87" i="17" s="1"/>
  <c r="M87" i="17"/>
  <c r="P86" i="17"/>
  <c r="Q86" i="17" s="1"/>
  <c r="M86" i="17"/>
  <c r="P85" i="17"/>
  <c r="Q85" i="17" s="1"/>
  <c r="M85" i="17"/>
  <c r="P84" i="17"/>
  <c r="Q84" i="17" s="1"/>
  <c r="M84" i="17"/>
  <c r="Q83" i="17"/>
  <c r="P83" i="17"/>
  <c r="M83" i="17"/>
  <c r="P82" i="17"/>
  <c r="Q82" i="17" s="1"/>
  <c r="M82" i="17"/>
  <c r="P81" i="17"/>
  <c r="Q81" i="17" s="1"/>
  <c r="M81" i="17"/>
  <c r="P80" i="17"/>
  <c r="Q80" i="17" s="1"/>
  <c r="M80" i="17"/>
  <c r="P79" i="17"/>
  <c r="Q79" i="17" s="1"/>
  <c r="M79" i="17"/>
  <c r="P78" i="17"/>
  <c r="Q78" i="17" s="1"/>
  <c r="M78" i="17"/>
  <c r="P77" i="17"/>
  <c r="Q77" i="17" s="1"/>
  <c r="M77" i="17"/>
  <c r="P76" i="17"/>
  <c r="Q76" i="17" s="1"/>
  <c r="M76" i="17"/>
  <c r="P75" i="17"/>
  <c r="Q75" i="17" s="1"/>
  <c r="M75" i="17"/>
  <c r="P74" i="17"/>
  <c r="Q74" i="17" s="1"/>
  <c r="M74" i="17"/>
  <c r="P73" i="17"/>
  <c r="Q73" i="17" s="1"/>
  <c r="M73" i="17"/>
  <c r="P72" i="17"/>
  <c r="Q72" i="17" s="1"/>
  <c r="M72" i="17"/>
  <c r="Q71" i="17"/>
  <c r="P71" i="17"/>
  <c r="M71" i="17"/>
  <c r="P70" i="17"/>
  <c r="Q70" i="17" s="1"/>
  <c r="M70" i="17"/>
  <c r="P69" i="17"/>
  <c r="Q69" i="17" s="1"/>
  <c r="M69" i="17"/>
  <c r="P68" i="17"/>
  <c r="Q68" i="17" s="1"/>
  <c r="M68" i="17"/>
  <c r="P67" i="17"/>
  <c r="Q67" i="17" s="1"/>
  <c r="M67" i="17"/>
  <c r="P66" i="17"/>
  <c r="Q66" i="17" s="1"/>
  <c r="M66" i="17"/>
  <c r="Q65" i="17"/>
  <c r="P65" i="17"/>
  <c r="M65" i="17"/>
  <c r="P64" i="17"/>
  <c r="Q64" i="17" s="1"/>
  <c r="M64" i="17"/>
  <c r="P63" i="17"/>
  <c r="Q63" i="17" s="1"/>
  <c r="M63" i="17"/>
  <c r="P62" i="17"/>
  <c r="Q62" i="17" s="1"/>
  <c r="M62" i="17"/>
  <c r="P61" i="17"/>
  <c r="Q61" i="17" s="1"/>
  <c r="M61" i="17"/>
  <c r="P60" i="17"/>
  <c r="Q60" i="17" s="1"/>
  <c r="M60" i="17"/>
  <c r="P59" i="17"/>
  <c r="Q59" i="17" s="1"/>
  <c r="M59" i="17"/>
  <c r="P58" i="17"/>
  <c r="Q58" i="17" s="1"/>
  <c r="M58" i="17"/>
  <c r="P57" i="17"/>
  <c r="Q57" i="17" s="1"/>
  <c r="M57" i="17"/>
  <c r="P56" i="17"/>
  <c r="Q56" i="17" s="1"/>
  <c r="M56" i="17"/>
  <c r="P55" i="17"/>
  <c r="Q55" i="17" s="1"/>
  <c r="M55" i="17"/>
  <c r="P54" i="17"/>
  <c r="Q54" i="17" s="1"/>
  <c r="M54" i="17"/>
  <c r="P53" i="17"/>
  <c r="Q53" i="17" s="1"/>
  <c r="M53" i="17"/>
  <c r="P52" i="17"/>
  <c r="Q52" i="17" s="1"/>
  <c r="M52" i="17"/>
  <c r="P51" i="17"/>
  <c r="Q51" i="17" s="1"/>
  <c r="M51" i="17"/>
  <c r="P50" i="17"/>
  <c r="Q50" i="17" s="1"/>
  <c r="M50" i="17"/>
  <c r="P49" i="17"/>
  <c r="Q49" i="17" s="1"/>
  <c r="M49" i="17"/>
  <c r="P48" i="17"/>
  <c r="Q48" i="17" s="1"/>
  <c r="M48" i="17"/>
  <c r="P47" i="17"/>
  <c r="Q47" i="17" s="1"/>
  <c r="M47" i="17"/>
  <c r="P46" i="17"/>
  <c r="Q46" i="17" s="1"/>
  <c r="M46" i="17"/>
  <c r="Q45" i="17"/>
  <c r="P45" i="17"/>
  <c r="M45" i="17"/>
  <c r="P44" i="17"/>
  <c r="Q44" i="17" s="1"/>
  <c r="M44" i="17"/>
  <c r="P43" i="17"/>
  <c r="Q43" i="17" s="1"/>
  <c r="M43" i="17"/>
  <c r="P42" i="17"/>
  <c r="Q42" i="17" s="1"/>
  <c r="M42" i="17"/>
  <c r="P41" i="17"/>
  <c r="Q41" i="17" s="1"/>
  <c r="M41" i="17"/>
  <c r="P40" i="17"/>
  <c r="Q40" i="17" s="1"/>
  <c r="M40" i="17"/>
  <c r="P39" i="17"/>
  <c r="Q39" i="17" s="1"/>
  <c r="M39" i="17"/>
  <c r="P38" i="17"/>
  <c r="Q38" i="17" s="1"/>
  <c r="M38" i="17"/>
  <c r="P37" i="17"/>
  <c r="Q37" i="17" s="1"/>
  <c r="M37" i="17"/>
  <c r="P36" i="17"/>
  <c r="Q36" i="17" s="1"/>
  <c r="M36" i="17"/>
  <c r="Q35" i="17"/>
  <c r="P35" i="17"/>
  <c r="M35" i="17"/>
  <c r="P34" i="17"/>
  <c r="Q34" i="17" s="1"/>
  <c r="M34" i="17"/>
  <c r="Q33" i="17"/>
  <c r="P33" i="17"/>
  <c r="M33" i="17"/>
  <c r="P32" i="17"/>
  <c r="Q32" i="17" s="1"/>
  <c r="M32" i="17"/>
  <c r="P31" i="17"/>
  <c r="Q31" i="17" s="1"/>
  <c r="M31" i="17"/>
  <c r="P30" i="17"/>
  <c r="Q30" i="17" s="1"/>
  <c r="M30" i="17"/>
  <c r="Q29" i="17"/>
  <c r="P29" i="17"/>
  <c r="M29" i="17"/>
  <c r="P28" i="17"/>
  <c r="Q28" i="17" s="1"/>
  <c r="M28" i="17"/>
  <c r="Q27" i="17"/>
  <c r="P27" i="17"/>
  <c r="M27" i="17"/>
  <c r="P26" i="17"/>
  <c r="Q26" i="17" s="1"/>
  <c r="M26" i="17"/>
  <c r="Q25" i="17"/>
  <c r="P25" i="17"/>
  <c r="M25" i="17"/>
  <c r="P24" i="17"/>
  <c r="Q24" i="17" s="1"/>
  <c r="M24" i="17"/>
  <c r="P23" i="17"/>
  <c r="Q23" i="17" s="1"/>
  <c r="M23" i="17"/>
  <c r="P22" i="17"/>
  <c r="Q22" i="17" s="1"/>
  <c r="M22" i="17"/>
  <c r="P21" i="17"/>
  <c r="Q21" i="17" s="1"/>
  <c r="M21" i="17"/>
  <c r="P20" i="17"/>
  <c r="Q20" i="17" s="1"/>
  <c r="M20" i="17"/>
  <c r="Q19" i="17"/>
  <c r="P19" i="17"/>
  <c r="M19" i="17"/>
  <c r="P18" i="17"/>
  <c r="Q18" i="17" s="1"/>
  <c r="M18" i="17"/>
  <c r="Q17" i="17"/>
  <c r="P17" i="17"/>
  <c r="M17" i="17"/>
  <c r="Q16" i="17"/>
  <c r="P16" i="17"/>
  <c r="M16" i="17"/>
  <c r="P15" i="17"/>
  <c r="Q15" i="17" s="1"/>
  <c r="M15" i="17"/>
  <c r="P14" i="17"/>
  <c r="Q14" i="17" s="1"/>
  <c r="M14" i="17"/>
  <c r="Q13" i="17"/>
  <c r="P13" i="17"/>
  <c r="M13" i="17"/>
  <c r="P12" i="17"/>
  <c r="Q12" i="17" s="1"/>
  <c r="M12" i="17"/>
  <c r="P11" i="17"/>
  <c r="Q11" i="17" s="1"/>
  <c r="M11" i="17"/>
  <c r="P15" i="20"/>
  <c r="P16" i="20"/>
  <c r="P1483" i="20"/>
  <c r="Q1483" i="20" s="1"/>
  <c r="M1483" i="20"/>
  <c r="P1482" i="20"/>
  <c r="Q1482" i="20" s="1"/>
  <c r="M1482" i="20"/>
  <c r="P1481" i="20"/>
  <c r="Q1481" i="20" s="1"/>
  <c r="M1481" i="20"/>
  <c r="P1480" i="20"/>
  <c r="Q1480" i="20" s="1"/>
  <c r="M1480" i="20"/>
  <c r="P1479" i="20"/>
  <c r="Q1479" i="20" s="1"/>
  <c r="M1479" i="20"/>
  <c r="P1478" i="20"/>
  <c r="Q1478" i="20" s="1"/>
  <c r="M1478" i="20"/>
  <c r="P1477" i="20"/>
  <c r="Q1477" i="20" s="1"/>
  <c r="M1477" i="20"/>
  <c r="P1476" i="20"/>
  <c r="Q1476" i="20" s="1"/>
  <c r="M1476" i="20"/>
  <c r="P1475" i="20"/>
  <c r="Q1475" i="20" s="1"/>
  <c r="M1475" i="20"/>
  <c r="P1474" i="20"/>
  <c r="Q1474" i="20" s="1"/>
  <c r="M1474" i="20"/>
  <c r="P1473" i="20"/>
  <c r="Q1473" i="20" s="1"/>
  <c r="M1473" i="20"/>
  <c r="P1472" i="20"/>
  <c r="Q1472" i="20" s="1"/>
  <c r="M1472" i="20"/>
  <c r="P1471" i="20"/>
  <c r="Q1471" i="20" s="1"/>
  <c r="M1471" i="20"/>
  <c r="P1470" i="20"/>
  <c r="Q1470" i="20" s="1"/>
  <c r="M1470" i="20"/>
  <c r="P1469" i="20"/>
  <c r="Q1469" i="20" s="1"/>
  <c r="M1469" i="20"/>
  <c r="P1468" i="20"/>
  <c r="Q1468" i="20" s="1"/>
  <c r="M1468" i="20"/>
  <c r="P1467" i="20"/>
  <c r="Q1467" i="20" s="1"/>
  <c r="M1467" i="20"/>
  <c r="P1466" i="20"/>
  <c r="Q1466" i="20" s="1"/>
  <c r="M1466" i="20"/>
  <c r="P1465" i="20"/>
  <c r="Q1465" i="20" s="1"/>
  <c r="M1465" i="20"/>
  <c r="P1464" i="20"/>
  <c r="Q1464" i="20" s="1"/>
  <c r="M1464" i="20"/>
  <c r="P1463" i="20"/>
  <c r="Q1463" i="20" s="1"/>
  <c r="M1463" i="20"/>
  <c r="P1462" i="20"/>
  <c r="Q1462" i="20" s="1"/>
  <c r="M1462" i="20"/>
  <c r="P1461" i="20"/>
  <c r="Q1461" i="20" s="1"/>
  <c r="M1461" i="20"/>
  <c r="P1460" i="20"/>
  <c r="Q1460" i="20" s="1"/>
  <c r="M1460" i="20"/>
  <c r="P1459" i="20"/>
  <c r="Q1459" i="20" s="1"/>
  <c r="M1459" i="20"/>
  <c r="P1458" i="20"/>
  <c r="Q1458" i="20" s="1"/>
  <c r="M1458" i="20"/>
  <c r="P1457" i="20"/>
  <c r="Q1457" i="20" s="1"/>
  <c r="M1457" i="20"/>
  <c r="P1456" i="20"/>
  <c r="Q1456" i="20" s="1"/>
  <c r="M1456" i="20"/>
  <c r="P1455" i="20"/>
  <c r="Q1455" i="20" s="1"/>
  <c r="M1455" i="20"/>
  <c r="P1454" i="20"/>
  <c r="Q1454" i="20" s="1"/>
  <c r="M1454" i="20"/>
  <c r="P1453" i="20"/>
  <c r="Q1453" i="20" s="1"/>
  <c r="M1453" i="20"/>
  <c r="P1452" i="20"/>
  <c r="Q1452" i="20" s="1"/>
  <c r="M1452" i="20"/>
  <c r="P1451" i="20"/>
  <c r="Q1451" i="20" s="1"/>
  <c r="M1451" i="20"/>
  <c r="P1450" i="20"/>
  <c r="Q1450" i="20" s="1"/>
  <c r="M1450" i="20"/>
  <c r="P1449" i="20"/>
  <c r="Q1449" i="20" s="1"/>
  <c r="M1449" i="20"/>
  <c r="P1448" i="20"/>
  <c r="Q1448" i="20" s="1"/>
  <c r="M1448" i="20"/>
  <c r="P1447" i="20"/>
  <c r="Q1447" i="20" s="1"/>
  <c r="M1447" i="20"/>
  <c r="P1446" i="20"/>
  <c r="Q1446" i="20" s="1"/>
  <c r="M1446" i="20"/>
  <c r="P1445" i="20"/>
  <c r="Q1445" i="20" s="1"/>
  <c r="M1445" i="20"/>
  <c r="P1444" i="20"/>
  <c r="Q1444" i="20" s="1"/>
  <c r="M1444" i="20"/>
  <c r="P1443" i="20"/>
  <c r="Q1443" i="20" s="1"/>
  <c r="M1443" i="20"/>
  <c r="P1442" i="20"/>
  <c r="Q1442" i="20" s="1"/>
  <c r="M1442" i="20"/>
  <c r="P1441" i="20"/>
  <c r="Q1441" i="20" s="1"/>
  <c r="M1441" i="20"/>
  <c r="P1440" i="20"/>
  <c r="Q1440" i="20" s="1"/>
  <c r="M1440" i="20"/>
  <c r="P1439" i="20"/>
  <c r="Q1439" i="20" s="1"/>
  <c r="M1439" i="20"/>
  <c r="P1438" i="20"/>
  <c r="Q1438" i="20" s="1"/>
  <c r="M1438" i="20"/>
  <c r="P1437" i="20"/>
  <c r="Q1437" i="20" s="1"/>
  <c r="M1437" i="20"/>
  <c r="P1436" i="20"/>
  <c r="Q1436" i="20" s="1"/>
  <c r="M1436" i="20"/>
  <c r="P1435" i="20"/>
  <c r="Q1435" i="20" s="1"/>
  <c r="M1435" i="20"/>
  <c r="P1434" i="20"/>
  <c r="Q1434" i="20" s="1"/>
  <c r="M1434" i="20"/>
  <c r="P1433" i="20"/>
  <c r="Q1433" i="20" s="1"/>
  <c r="M1433" i="20"/>
  <c r="P1432" i="20"/>
  <c r="Q1432" i="20" s="1"/>
  <c r="M1432" i="20"/>
  <c r="P1431" i="20"/>
  <c r="Q1431" i="20" s="1"/>
  <c r="M1431" i="20"/>
  <c r="P1430" i="20"/>
  <c r="Q1430" i="20" s="1"/>
  <c r="M1430" i="20"/>
  <c r="P1429" i="20"/>
  <c r="Q1429" i="20" s="1"/>
  <c r="M1429" i="20"/>
  <c r="P1428" i="20"/>
  <c r="Q1428" i="20" s="1"/>
  <c r="M1428" i="20"/>
  <c r="P1427" i="20"/>
  <c r="Q1427" i="20" s="1"/>
  <c r="M1427" i="20"/>
  <c r="P1426" i="20"/>
  <c r="Q1426" i="20" s="1"/>
  <c r="M1426" i="20"/>
  <c r="P1425" i="20"/>
  <c r="Q1425" i="20" s="1"/>
  <c r="M1425" i="20"/>
  <c r="P1424" i="20"/>
  <c r="Q1424" i="20" s="1"/>
  <c r="M1424" i="20"/>
  <c r="P1423" i="20"/>
  <c r="Q1423" i="20" s="1"/>
  <c r="M1423" i="20"/>
  <c r="P1422" i="20"/>
  <c r="Q1422" i="20" s="1"/>
  <c r="M1422" i="20"/>
  <c r="P1421" i="20"/>
  <c r="Q1421" i="20" s="1"/>
  <c r="M1421" i="20"/>
  <c r="P1420" i="20"/>
  <c r="Q1420" i="20" s="1"/>
  <c r="M1420" i="20"/>
  <c r="P1419" i="20"/>
  <c r="Q1419" i="20" s="1"/>
  <c r="M1419" i="20"/>
  <c r="P1418" i="20"/>
  <c r="Q1418" i="20" s="1"/>
  <c r="M1418" i="20"/>
  <c r="P1417" i="20"/>
  <c r="Q1417" i="20" s="1"/>
  <c r="M1417" i="20"/>
  <c r="P1416" i="20"/>
  <c r="Q1416" i="20" s="1"/>
  <c r="M1416" i="20"/>
  <c r="P1415" i="20"/>
  <c r="Q1415" i="20" s="1"/>
  <c r="M1415" i="20"/>
  <c r="P1414" i="20"/>
  <c r="Q1414" i="20" s="1"/>
  <c r="M1414" i="20"/>
  <c r="P1413" i="20"/>
  <c r="Q1413" i="20" s="1"/>
  <c r="M1413" i="20"/>
  <c r="P1412" i="20"/>
  <c r="Q1412" i="20" s="1"/>
  <c r="M1412" i="20"/>
  <c r="P1411" i="20"/>
  <c r="Q1411" i="20" s="1"/>
  <c r="M1411" i="20"/>
  <c r="P1410" i="20"/>
  <c r="Q1410" i="20" s="1"/>
  <c r="M1410" i="20"/>
  <c r="P1409" i="20"/>
  <c r="Q1409" i="20" s="1"/>
  <c r="M1409" i="20"/>
  <c r="P1408" i="20"/>
  <c r="Q1408" i="20" s="1"/>
  <c r="M1408" i="20"/>
  <c r="P1407" i="20"/>
  <c r="Q1407" i="20" s="1"/>
  <c r="M1407" i="20"/>
  <c r="P1406" i="20"/>
  <c r="Q1406" i="20" s="1"/>
  <c r="M1406" i="20"/>
  <c r="P1405" i="20"/>
  <c r="Q1405" i="20" s="1"/>
  <c r="M1405" i="20"/>
  <c r="P1404" i="20"/>
  <c r="Q1404" i="20" s="1"/>
  <c r="M1404" i="20"/>
  <c r="P1403" i="20"/>
  <c r="Q1403" i="20" s="1"/>
  <c r="M1403" i="20"/>
  <c r="P1402" i="20"/>
  <c r="Q1402" i="20" s="1"/>
  <c r="M1402" i="20"/>
  <c r="P1401" i="20"/>
  <c r="Q1401" i="20" s="1"/>
  <c r="M1401" i="20"/>
  <c r="P1400" i="20"/>
  <c r="Q1400" i="20" s="1"/>
  <c r="M1400" i="20"/>
  <c r="P1399" i="20"/>
  <c r="Q1399" i="20" s="1"/>
  <c r="M1399" i="20"/>
  <c r="P1398" i="20"/>
  <c r="Q1398" i="20" s="1"/>
  <c r="M1398" i="20"/>
  <c r="P1397" i="20"/>
  <c r="Q1397" i="20" s="1"/>
  <c r="M1397" i="20"/>
  <c r="P1396" i="20"/>
  <c r="Q1396" i="20" s="1"/>
  <c r="M1396" i="20"/>
  <c r="P1395" i="20"/>
  <c r="Q1395" i="20" s="1"/>
  <c r="M1395" i="20"/>
  <c r="P1394" i="20"/>
  <c r="Q1394" i="20" s="1"/>
  <c r="M1394" i="20"/>
  <c r="P1393" i="20"/>
  <c r="Q1393" i="20" s="1"/>
  <c r="M1393" i="20"/>
  <c r="P1392" i="20"/>
  <c r="Q1392" i="20" s="1"/>
  <c r="M1392" i="20"/>
  <c r="P1391" i="20"/>
  <c r="Q1391" i="20" s="1"/>
  <c r="M1391" i="20"/>
  <c r="P1390" i="20"/>
  <c r="Q1390" i="20" s="1"/>
  <c r="M1390" i="20"/>
  <c r="P1389" i="20"/>
  <c r="Q1389" i="20" s="1"/>
  <c r="M1389" i="20"/>
  <c r="P1388" i="20"/>
  <c r="Q1388" i="20" s="1"/>
  <c r="M1388" i="20"/>
  <c r="P1387" i="20"/>
  <c r="Q1387" i="20" s="1"/>
  <c r="M1387" i="20"/>
  <c r="P1386" i="20"/>
  <c r="Q1386" i="20" s="1"/>
  <c r="M1386" i="20"/>
  <c r="P1385" i="20"/>
  <c r="Q1385" i="20" s="1"/>
  <c r="M1385" i="20"/>
  <c r="P1384" i="20"/>
  <c r="Q1384" i="20" s="1"/>
  <c r="M1384" i="20"/>
  <c r="P1383" i="20"/>
  <c r="Q1383" i="20" s="1"/>
  <c r="M1383" i="20"/>
  <c r="P1382" i="20"/>
  <c r="Q1382" i="20" s="1"/>
  <c r="M1382" i="20"/>
  <c r="P1381" i="20"/>
  <c r="Q1381" i="20" s="1"/>
  <c r="M1381" i="20"/>
  <c r="P1380" i="20"/>
  <c r="Q1380" i="20" s="1"/>
  <c r="M1380" i="20"/>
  <c r="P1379" i="20"/>
  <c r="Q1379" i="20" s="1"/>
  <c r="M1379" i="20"/>
  <c r="P1378" i="20"/>
  <c r="Q1378" i="20" s="1"/>
  <c r="M1378" i="20"/>
  <c r="P1377" i="20"/>
  <c r="Q1377" i="20" s="1"/>
  <c r="M1377" i="20"/>
  <c r="P1376" i="20"/>
  <c r="Q1376" i="20" s="1"/>
  <c r="M1376" i="20"/>
  <c r="P1375" i="20"/>
  <c r="Q1375" i="20" s="1"/>
  <c r="M1375" i="20"/>
  <c r="P1374" i="20"/>
  <c r="Q1374" i="20" s="1"/>
  <c r="M1374" i="20"/>
  <c r="P1373" i="20"/>
  <c r="Q1373" i="20" s="1"/>
  <c r="M1373" i="20"/>
  <c r="P1372" i="20"/>
  <c r="Q1372" i="20" s="1"/>
  <c r="M1372" i="20"/>
  <c r="P1371" i="20"/>
  <c r="Q1371" i="20" s="1"/>
  <c r="M1371" i="20"/>
  <c r="P1370" i="20"/>
  <c r="Q1370" i="20" s="1"/>
  <c r="M1370" i="20"/>
  <c r="P1369" i="20"/>
  <c r="Q1369" i="20" s="1"/>
  <c r="M1369" i="20"/>
  <c r="P1368" i="20"/>
  <c r="Q1368" i="20" s="1"/>
  <c r="M1368" i="20"/>
  <c r="P1367" i="20"/>
  <c r="Q1367" i="20" s="1"/>
  <c r="M1367" i="20"/>
  <c r="P1366" i="20"/>
  <c r="Q1366" i="20" s="1"/>
  <c r="M1366" i="20"/>
  <c r="P1365" i="20"/>
  <c r="Q1365" i="20" s="1"/>
  <c r="M1365" i="20"/>
  <c r="P1364" i="20"/>
  <c r="Q1364" i="20" s="1"/>
  <c r="M1364" i="20"/>
  <c r="P1363" i="20"/>
  <c r="Q1363" i="20" s="1"/>
  <c r="M1363" i="20"/>
  <c r="P1362" i="20"/>
  <c r="Q1362" i="20" s="1"/>
  <c r="M1362" i="20"/>
  <c r="P1361" i="20"/>
  <c r="Q1361" i="20" s="1"/>
  <c r="M1361" i="20"/>
  <c r="P1360" i="20"/>
  <c r="Q1360" i="20" s="1"/>
  <c r="M1360" i="20"/>
  <c r="P1359" i="20"/>
  <c r="Q1359" i="20" s="1"/>
  <c r="M1359" i="20"/>
  <c r="P1358" i="20"/>
  <c r="Q1358" i="20" s="1"/>
  <c r="M1358" i="20"/>
  <c r="P1357" i="20"/>
  <c r="Q1357" i="20" s="1"/>
  <c r="M1357" i="20"/>
  <c r="P1356" i="20"/>
  <c r="Q1356" i="20" s="1"/>
  <c r="M1356" i="20"/>
  <c r="P1355" i="20"/>
  <c r="Q1355" i="20" s="1"/>
  <c r="M1355" i="20"/>
  <c r="P1354" i="20"/>
  <c r="Q1354" i="20" s="1"/>
  <c r="M1354" i="20"/>
  <c r="P1353" i="20"/>
  <c r="Q1353" i="20" s="1"/>
  <c r="M1353" i="20"/>
  <c r="P1352" i="20"/>
  <c r="Q1352" i="20" s="1"/>
  <c r="M1352" i="20"/>
  <c r="P1351" i="20"/>
  <c r="Q1351" i="20" s="1"/>
  <c r="M1351" i="20"/>
  <c r="P1350" i="20"/>
  <c r="Q1350" i="20" s="1"/>
  <c r="M1350" i="20"/>
  <c r="P1349" i="20"/>
  <c r="Q1349" i="20" s="1"/>
  <c r="M1349" i="20"/>
  <c r="P1348" i="20"/>
  <c r="Q1348" i="20" s="1"/>
  <c r="M1348" i="20"/>
  <c r="P1347" i="20"/>
  <c r="Q1347" i="20" s="1"/>
  <c r="M1347" i="20"/>
  <c r="P1346" i="20"/>
  <c r="Q1346" i="20" s="1"/>
  <c r="M1346" i="20"/>
  <c r="P1345" i="20"/>
  <c r="Q1345" i="20" s="1"/>
  <c r="M1345" i="20"/>
  <c r="P1344" i="20"/>
  <c r="Q1344" i="20" s="1"/>
  <c r="M1344" i="20"/>
  <c r="P1343" i="20"/>
  <c r="Q1343" i="20" s="1"/>
  <c r="M1343" i="20"/>
  <c r="P1342" i="20"/>
  <c r="Q1342" i="20" s="1"/>
  <c r="M1342" i="20"/>
  <c r="P1341" i="20"/>
  <c r="Q1341" i="20" s="1"/>
  <c r="M1341" i="20"/>
  <c r="P1340" i="20"/>
  <c r="Q1340" i="20" s="1"/>
  <c r="M1340" i="20"/>
  <c r="P1339" i="20"/>
  <c r="Q1339" i="20" s="1"/>
  <c r="M1339" i="20"/>
  <c r="P1338" i="20"/>
  <c r="Q1338" i="20" s="1"/>
  <c r="M1338" i="20"/>
  <c r="P1337" i="20"/>
  <c r="Q1337" i="20" s="1"/>
  <c r="M1337" i="20"/>
  <c r="P1336" i="20"/>
  <c r="Q1336" i="20" s="1"/>
  <c r="M1336" i="20"/>
  <c r="P1335" i="20"/>
  <c r="Q1335" i="20" s="1"/>
  <c r="M1335" i="20"/>
  <c r="P1334" i="20"/>
  <c r="Q1334" i="20" s="1"/>
  <c r="M1334" i="20"/>
  <c r="P1333" i="20"/>
  <c r="Q1333" i="20" s="1"/>
  <c r="M1333" i="20"/>
  <c r="P1332" i="20"/>
  <c r="Q1332" i="20" s="1"/>
  <c r="M1332" i="20"/>
  <c r="P1331" i="20"/>
  <c r="Q1331" i="20" s="1"/>
  <c r="M1331" i="20"/>
  <c r="P1330" i="20"/>
  <c r="Q1330" i="20" s="1"/>
  <c r="M1330" i="20"/>
  <c r="P1329" i="20"/>
  <c r="Q1329" i="20" s="1"/>
  <c r="M1329" i="20"/>
  <c r="P1328" i="20"/>
  <c r="Q1328" i="20" s="1"/>
  <c r="M1328" i="20"/>
  <c r="P1327" i="20"/>
  <c r="Q1327" i="20" s="1"/>
  <c r="M1327" i="20"/>
  <c r="P1326" i="20"/>
  <c r="Q1326" i="20" s="1"/>
  <c r="M1326" i="20"/>
  <c r="P1325" i="20"/>
  <c r="Q1325" i="20" s="1"/>
  <c r="M1325" i="20"/>
  <c r="P1324" i="20"/>
  <c r="Q1324" i="20" s="1"/>
  <c r="M1324" i="20"/>
  <c r="P1323" i="20"/>
  <c r="Q1323" i="20" s="1"/>
  <c r="M1323" i="20"/>
  <c r="P1322" i="20"/>
  <c r="Q1322" i="20" s="1"/>
  <c r="M1322" i="20"/>
  <c r="P1321" i="20"/>
  <c r="Q1321" i="20" s="1"/>
  <c r="M1321" i="20"/>
  <c r="P1320" i="20"/>
  <c r="Q1320" i="20" s="1"/>
  <c r="M1320" i="20"/>
  <c r="P1319" i="20"/>
  <c r="Q1319" i="20" s="1"/>
  <c r="M1319" i="20"/>
  <c r="P1318" i="20"/>
  <c r="Q1318" i="20" s="1"/>
  <c r="M1318" i="20"/>
  <c r="P1317" i="20"/>
  <c r="Q1317" i="20" s="1"/>
  <c r="M1317" i="20"/>
  <c r="P1316" i="20"/>
  <c r="Q1316" i="20" s="1"/>
  <c r="M1316" i="20"/>
  <c r="P1315" i="20"/>
  <c r="Q1315" i="20" s="1"/>
  <c r="M1315" i="20"/>
  <c r="P1314" i="20"/>
  <c r="Q1314" i="20" s="1"/>
  <c r="M1314" i="20"/>
  <c r="P1313" i="20"/>
  <c r="Q1313" i="20" s="1"/>
  <c r="M1313" i="20"/>
  <c r="P1312" i="20"/>
  <c r="Q1312" i="20" s="1"/>
  <c r="M1312" i="20"/>
  <c r="P1311" i="20"/>
  <c r="Q1311" i="20" s="1"/>
  <c r="M1311" i="20"/>
  <c r="P1310" i="20"/>
  <c r="Q1310" i="20" s="1"/>
  <c r="M1310" i="20"/>
  <c r="P1309" i="20"/>
  <c r="Q1309" i="20" s="1"/>
  <c r="M1309" i="20"/>
  <c r="P1308" i="20"/>
  <c r="Q1308" i="20" s="1"/>
  <c r="M1308" i="20"/>
  <c r="P1307" i="20"/>
  <c r="Q1307" i="20" s="1"/>
  <c r="M1307" i="20"/>
  <c r="P1306" i="20"/>
  <c r="Q1306" i="20" s="1"/>
  <c r="M1306" i="20"/>
  <c r="P1305" i="20"/>
  <c r="Q1305" i="20" s="1"/>
  <c r="M1305" i="20"/>
  <c r="P1304" i="20"/>
  <c r="Q1304" i="20" s="1"/>
  <c r="M1304" i="20"/>
  <c r="P1303" i="20"/>
  <c r="Q1303" i="20" s="1"/>
  <c r="M1303" i="20"/>
  <c r="P1302" i="20"/>
  <c r="Q1302" i="20" s="1"/>
  <c r="M1302" i="20"/>
  <c r="P1301" i="20"/>
  <c r="Q1301" i="20" s="1"/>
  <c r="M1301" i="20"/>
  <c r="P1300" i="20"/>
  <c r="Q1300" i="20" s="1"/>
  <c r="M1300" i="20"/>
  <c r="P1299" i="20"/>
  <c r="Q1299" i="20" s="1"/>
  <c r="M1299" i="20"/>
  <c r="P1298" i="20"/>
  <c r="Q1298" i="20" s="1"/>
  <c r="M1298" i="20"/>
  <c r="P1297" i="20"/>
  <c r="Q1297" i="20" s="1"/>
  <c r="M1297" i="20"/>
  <c r="P1296" i="20"/>
  <c r="Q1296" i="20" s="1"/>
  <c r="M1296" i="20"/>
  <c r="P1295" i="20"/>
  <c r="Q1295" i="20" s="1"/>
  <c r="M1295" i="20"/>
  <c r="P1294" i="20"/>
  <c r="Q1294" i="20" s="1"/>
  <c r="M1294" i="20"/>
  <c r="P1293" i="20"/>
  <c r="Q1293" i="20" s="1"/>
  <c r="M1293" i="20"/>
  <c r="P1292" i="20"/>
  <c r="Q1292" i="20" s="1"/>
  <c r="M1292" i="20"/>
  <c r="P1291" i="20"/>
  <c r="Q1291" i="20" s="1"/>
  <c r="M1291" i="20"/>
  <c r="P1290" i="20"/>
  <c r="Q1290" i="20" s="1"/>
  <c r="M1290" i="20"/>
  <c r="P1289" i="20"/>
  <c r="Q1289" i="20" s="1"/>
  <c r="M1289" i="20"/>
  <c r="P1288" i="20"/>
  <c r="Q1288" i="20" s="1"/>
  <c r="M1288" i="20"/>
  <c r="P1287" i="20"/>
  <c r="Q1287" i="20" s="1"/>
  <c r="M1287" i="20"/>
  <c r="P1286" i="20"/>
  <c r="Q1286" i="20" s="1"/>
  <c r="M1286" i="20"/>
  <c r="P1285" i="20"/>
  <c r="Q1285" i="20" s="1"/>
  <c r="M1285" i="20"/>
  <c r="P1284" i="20"/>
  <c r="Q1284" i="20" s="1"/>
  <c r="M1284" i="20"/>
  <c r="P1283" i="20"/>
  <c r="Q1283" i="20" s="1"/>
  <c r="M1283" i="20"/>
  <c r="P1282" i="20"/>
  <c r="Q1282" i="20" s="1"/>
  <c r="M1282" i="20"/>
  <c r="P1281" i="20"/>
  <c r="Q1281" i="20" s="1"/>
  <c r="M1281" i="20"/>
  <c r="P1280" i="20"/>
  <c r="Q1280" i="20" s="1"/>
  <c r="M1280" i="20"/>
  <c r="P1279" i="20"/>
  <c r="Q1279" i="20" s="1"/>
  <c r="M1279" i="20"/>
  <c r="P1278" i="20"/>
  <c r="Q1278" i="20" s="1"/>
  <c r="M1278" i="20"/>
  <c r="P1277" i="20"/>
  <c r="Q1277" i="20" s="1"/>
  <c r="M1277" i="20"/>
  <c r="P1276" i="20"/>
  <c r="Q1276" i="20" s="1"/>
  <c r="M1276" i="20"/>
  <c r="P1275" i="20"/>
  <c r="Q1275" i="20" s="1"/>
  <c r="M1275" i="20"/>
  <c r="P1274" i="20"/>
  <c r="Q1274" i="20" s="1"/>
  <c r="M1274" i="20"/>
  <c r="P1273" i="20"/>
  <c r="Q1273" i="20" s="1"/>
  <c r="M1273" i="20"/>
  <c r="P1272" i="20"/>
  <c r="Q1272" i="20" s="1"/>
  <c r="M1272" i="20"/>
  <c r="P1271" i="20"/>
  <c r="Q1271" i="20" s="1"/>
  <c r="M1271" i="20"/>
  <c r="P1270" i="20"/>
  <c r="Q1270" i="20" s="1"/>
  <c r="M1270" i="20"/>
  <c r="P1269" i="20"/>
  <c r="Q1269" i="20" s="1"/>
  <c r="M1269" i="20"/>
  <c r="P1268" i="20"/>
  <c r="Q1268" i="20" s="1"/>
  <c r="M1268" i="20"/>
  <c r="P1267" i="20"/>
  <c r="Q1267" i="20" s="1"/>
  <c r="M1267" i="20"/>
  <c r="P1266" i="20"/>
  <c r="Q1266" i="20" s="1"/>
  <c r="M1266" i="20"/>
  <c r="P1265" i="20"/>
  <c r="Q1265" i="20" s="1"/>
  <c r="M1265" i="20"/>
  <c r="P1264" i="20"/>
  <c r="Q1264" i="20" s="1"/>
  <c r="M1264" i="20"/>
  <c r="P1263" i="20"/>
  <c r="Q1263" i="20" s="1"/>
  <c r="M1263" i="20"/>
  <c r="P1262" i="20"/>
  <c r="Q1262" i="20" s="1"/>
  <c r="M1262" i="20"/>
  <c r="P1261" i="20"/>
  <c r="Q1261" i="20" s="1"/>
  <c r="M1261" i="20"/>
  <c r="P1260" i="20"/>
  <c r="Q1260" i="20" s="1"/>
  <c r="M1260" i="20"/>
  <c r="P1259" i="20"/>
  <c r="Q1259" i="20" s="1"/>
  <c r="M1259" i="20"/>
  <c r="P1258" i="20"/>
  <c r="Q1258" i="20" s="1"/>
  <c r="M1258" i="20"/>
  <c r="P1257" i="20"/>
  <c r="Q1257" i="20" s="1"/>
  <c r="M1257" i="20"/>
  <c r="P1256" i="20"/>
  <c r="Q1256" i="20" s="1"/>
  <c r="M1256" i="20"/>
  <c r="P1255" i="20"/>
  <c r="Q1255" i="20" s="1"/>
  <c r="M1255" i="20"/>
  <c r="P1254" i="20"/>
  <c r="Q1254" i="20" s="1"/>
  <c r="M1254" i="20"/>
  <c r="P1253" i="20"/>
  <c r="Q1253" i="20" s="1"/>
  <c r="M1253" i="20"/>
  <c r="P1252" i="20"/>
  <c r="Q1252" i="20" s="1"/>
  <c r="M1252" i="20"/>
  <c r="P1251" i="20"/>
  <c r="Q1251" i="20" s="1"/>
  <c r="M1251" i="20"/>
  <c r="P1250" i="20"/>
  <c r="Q1250" i="20" s="1"/>
  <c r="M1250" i="20"/>
  <c r="P1249" i="20"/>
  <c r="Q1249" i="20" s="1"/>
  <c r="M1249" i="20"/>
  <c r="P1248" i="20"/>
  <c r="Q1248" i="20" s="1"/>
  <c r="M1248" i="20"/>
  <c r="P1247" i="20"/>
  <c r="Q1247" i="20" s="1"/>
  <c r="M1247" i="20"/>
  <c r="P1246" i="20"/>
  <c r="Q1246" i="20" s="1"/>
  <c r="M1246" i="20"/>
  <c r="P1245" i="20"/>
  <c r="Q1245" i="20" s="1"/>
  <c r="M1245" i="20"/>
  <c r="P1244" i="20"/>
  <c r="Q1244" i="20" s="1"/>
  <c r="M1244" i="20"/>
  <c r="P1243" i="20"/>
  <c r="Q1243" i="20" s="1"/>
  <c r="M1243" i="20"/>
  <c r="P1242" i="20"/>
  <c r="Q1242" i="20" s="1"/>
  <c r="M1242" i="20"/>
  <c r="P1241" i="20"/>
  <c r="Q1241" i="20" s="1"/>
  <c r="M1241" i="20"/>
  <c r="P1240" i="20"/>
  <c r="Q1240" i="20" s="1"/>
  <c r="M1240" i="20"/>
  <c r="P1239" i="20"/>
  <c r="Q1239" i="20" s="1"/>
  <c r="M1239" i="20"/>
  <c r="P1238" i="20"/>
  <c r="Q1238" i="20" s="1"/>
  <c r="M1238" i="20"/>
  <c r="P1237" i="20"/>
  <c r="Q1237" i="20" s="1"/>
  <c r="M1237" i="20"/>
  <c r="P1236" i="20"/>
  <c r="Q1236" i="20" s="1"/>
  <c r="M1236" i="20"/>
  <c r="P1235" i="20"/>
  <c r="Q1235" i="20" s="1"/>
  <c r="M1235" i="20"/>
  <c r="P1234" i="20"/>
  <c r="Q1234" i="20" s="1"/>
  <c r="M1234" i="20"/>
  <c r="P1233" i="20"/>
  <c r="Q1233" i="20" s="1"/>
  <c r="M1233" i="20"/>
  <c r="P1232" i="20"/>
  <c r="Q1232" i="20" s="1"/>
  <c r="M1232" i="20"/>
  <c r="P1231" i="20"/>
  <c r="Q1231" i="20" s="1"/>
  <c r="M1231" i="20"/>
  <c r="P1230" i="20"/>
  <c r="Q1230" i="20" s="1"/>
  <c r="M1230" i="20"/>
  <c r="P1229" i="20"/>
  <c r="Q1229" i="20" s="1"/>
  <c r="M1229" i="20"/>
  <c r="P1228" i="20"/>
  <c r="Q1228" i="20" s="1"/>
  <c r="M1228" i="20"/>
  <c r="P1227" i="20"/>
  <c r="Q1227" i="20" s="1"/>
  <c r="M1227" i="20"/>
  <c r="P1226" i="20"/>
  <c r="Q1226" i="20" s="1"/>
  <c r="M1226" i="20"/>
  <c r="P1225" i="20"/>
  <c r="Q1225" i="20" s="1"/>
  <c r="M1225" i="20"/>
  <c r="P1224" i="20"/>
  <c r="Q1224" i="20" s="1"/>
  <c r="M1224" i="20"/>
  <c r="P1223" i="20"/>
  <c r="Q1223" i="20" s="1"/>
  <c r="M1223" i="20"/>
  <c r="P1222" i="20"/>
  <c r="Q1222" i="20" s="1"/>
  <c r="M1222" i="20"/>
  <c r="P1221" i="20"/>
  <c r="Q1221" i="20" s="1"/>
  <c r="M1221" i="20"/>
  <c r="P1220" i="20"/>
  <c r="Q1220" i="20" s="1"/>
  <c r="M1220" i="20"/>
  <c r="P1219" i="20"/>
  <c r="Q1219" i="20" s="1"/>
  <c r="M1219" i="20"/>
  <c r="P1218" i="20"/>
  <c r="Q1218" i="20" s="1"/>
  <c r="M1218" i="20"/>
  <c r="P1217" i="20"/>
  <c r="Q1217" i="20" s="1"/>
  <c r="M1217" i="20"/>
  <c r="P1216" i="20"/>
  <c r="Q1216" i="20" s="1"/>
  <c r="M1216" i="20"/>
  <c r="P1215" i="20"/>
  <c r="Q1215" i="20" s="1"/>
  <c r="M1215" i="20"/>
  <c r="P1214" i="20"/>
  <c r="Q1214" i="20" s="1"/>
  <c r="M1214" i="20"/>
  <c r="P1213" i="20"/>
  <c r="Q1213" i="20" s="1"/>
  <c r="M1213" i="20"/>
  <c r="P1212" i="20"/>
  <c r="Q1212" i="20" s="1"/>
  <c r="M1212" i="20"/>
  <c r="P1211" i="20"/>
  <c r="Q1211" i="20" s="1"/>
  <c r="M1211" i="20"/>
  <c r="P1210" i="20"/>
  <c r="Q1210" i="20" s="1"/>
  <c r="M1210" i="20"/>
  <c r="P1209" i="20"/>
  <c r="Q1209" i="20" s="1"/>
  <c r="M1209" i="20"/>
  <c r="P1208" i="20"/>
  <c r="Q1208" i="20" s="1"/>
  <c r="M1208" i="20"/>
  <c r="P1207" i="20"/>
  <c r="Q1207" i="20" s="1"/>
  <c r="M1207" i="20"/>
  <c r="P1206" i="20"/>
  <c r="Q1206" i="20" s="1"/>
  <c r="M1206" i="20"/>
  <c r="P1205" i="20"/>
  <c r="Q1205" i="20" s="1"/>
  <c r="M1205" i="20"/>
  <c r="P1204" i="20"/>
  <c r="Q1204" i="20" s="1"/>
  <c r="M1204" i="20"/>
  <c r="P1203" i="20"/>
  <c r="Q1203" i="20" s="1"/>
  <c r="M1203" i="20"/>
  <c r="P1202" i="20"/>
  <c r="Q1202" i="20" s="1"/>
  <c r="M1202" i="20"/>
  <c r="P1201" i="20"/>
  <c r="Q1201" i="20" s="1"/>
  <c r="M1201" i="20"/>
  <c r="P1200" i="20"/>
  <c r="Q1200" i="20" s="1"/>
  <c r="M1200" i="20"/>
  <c r="P1199" i="20"/>
  <c r="Q1199" i="20" s="1"/>
  <c r="M1199" i="20"/>
  <c r="P1198" i="20"/>
  <c r="Q1198" i="20" s="1"/>
  <c r="M1198" i="20"/>
  <c r="P1197" i="20"/>
  <c r="Q1197" i="20" s="1"/>
  <c r="M1197" i="20"/>
  <c r="P1196" i="20"/>
  <c r="Q1196" i="20" s="1"/>
  <c r="M1196" i="20"/>
  <c r="P1195" i="20"/>
  <c r="Q1195" i="20" s="1"/>
  <c r="M1195" i="20"/>
  <c r="P1194" i="20"/>
  <c r="Q1194" i="20" s="1"/>
  <c r="M1194" i="20"/>
  <c r="P1193" i="20"/>
  <c r="Q1193" i="20" s="1"/>
  <c r="M1193" i="20"/>
  <c r="P1192" i="20"/>
  <c r="Q1192" i="20" s="1"/>
  <c r="M1192" i="20"/>
  <c r="P1191" i="20"/>
  <c r="Q1191" i="20" s="1"/>
  <c r="M1191" i="20"/>
  <c r="P1190" i="20"/>
  <c r="Q1190" i="20" s="1"/>
  <c r="M1190" i="20"/>
  <c r="P1189" i="20"/>
  <c r="Q1189" i="20" s="1"/>
  <c r="M1189" i="20"/>
  <c r="P1188" i="20"/>
  <c r="Q1188" i="20" s="1"/>
  <c r="M1188" i="20"/>
  <c r="P1187" i="20"/>
  <c r="Q1187" i="20" s="1"/>
  <c r="M1187" i="20"/>
  <c r="P1186" i="20"/>
  <c r="Q1186" i="20" s="1"/>
  <c r="M1186" i="20"/>
  <c r="P1185" i="20"/>
  <c r="Q1185" i="20" s="1"/>
  <c r="M1185" i="20"/>
  <c r="P1184" i="20"/>
  <c r="Q1184" i="20" s="1"/>
  <c r="M1184" i="20"/>
  <c r="P1183" i="20"/>
  <c r="Q1183" i="20" s="1"/>
  <c r="M1183" i="20"/>
  <c r="P1182" i="20"/>
  <c r="Q1182" i="20" s="1"/>
  <c r="M1182" i="20"/>
  <c r="P1181" i="20"/>
  <c r="Q1181" i="20" s="1"/>
  <c r="M1181" i="20"/>
  <c r="P1180" i="20"/>
  <c r="Q1180" i="20" s="1"/>
  <c r="M1180" i="20"/>
  <c r="P1179" i="20"/>
  <c r="Q1179" i="20" s="1"/>
  <c r="M1179" i="20"/>
  <c r="P1178" i="20"/>
  <c r="Q1178" i="20" s="1"/>
  <c r="M1178" i="20"/>
  <c r="P1177" i="20"/>
  <c r="Q1177" i="20" s="1"/>
  <c r="M1177" i="20"/>
  <c r="P1176" i="20"/>
  <c r="Q1176" i="20" s="1"/>
  <c r="M1176" i="20"/>
  <c r="P1175" i="20"/>
  <c r="Q1175" i="20" s="1"/>
  <c r="M1175" i="20"/>
  <c r="P1174" i="20"/>
  <c r="Q1174" i="20" s="1"/>
  <c r="M1174" i="20"/>
  <c r="P1173" i="20"/>
  <c r="Q1173" i="20" s="1"/>
  <c r="M1173" i="20"/>
  <c r="P1172" i="20"/>
  <c r="Q1172" i="20" s="1"/>
  <c r="M1172" i="20"/>
  <c r="P1171" i="20"/>
  <c r="Q1171" i="20" s="1"/>
  <c r="M1171" i="20"/>
  <c r="P1170" i="20"/>
  <c r="Q1170" i="20" s="1"/>
  <c r="M1170" i="20"/>
  <c r="P1169" i="20"/>
  <c r="Q1169" i="20" s="1"/>
  <c r="M1169" i="20"/>
  <c r="P1168" i="20"/>
  <c r="Q1168" i="20" s="1"/>
  <c r="M1168" i="20"/>
  <c r="P1167" i="20"/>
  <c r="Q1167" i="20" s="1"/>
  <c r="M1167" i="20"/>
  <c r="P1166" i="20"/>
  <c r="Q1166" i="20" s="1"/>
  <c r="M1166" i="20"/>
  <c r="P1165" i="20"/>
  <c r="Q1165" i="20" s="1"/>
  <c r="M1165" i="20"/>
  <c r="P1164" i="20"/>
  <c r="Q1164" i="20" s="1"/>
  <c r="M1164" i="20"/>
  <c r="P1163" i="20"/>
  <c r="Q1163" i="20" s="1"/>
  <c r="M1163" i="20"/>
  <c r="P1162" i="20"/>
  <c r="Q1162" i="20" s="1"/>
  <c r="M1162" i="20"/>
  <c r="P1161" i="20"/>
  <c r="Q1161" i="20" s="1"/>
  <c r="M1161" i="20"/>
  <c r="P1160" i="20"/>
  <c r="Q1160" i="20" s="1"/>
  <c r="M1160" i="20"/>
  <c r="P1159" i="20"/>
  <c r="Q1159" i="20" s="1"/>
  <c r="M1159" i="20"/>
  <c r="P1158" i="20"/>
  <c r="Q1158" i="20" s="1"/>
  <c r="M1158" i="20"/>
  <c r="P1157" i="20"/>
  <c r="Q1157" i="20" s="1"/>
  <c r="M1157" i="20"/>
  <c r="P1156" i="20"/>
  <c r="Q1156" i="20" s="1"/>
  <c r="M1156" i="20"/>
  <c r="P1155" i="20"/>
  <c r="Q1155" i="20" s="1"/>
  <c r="M1155" i="20"/>
  <c r="P1154" i="20"/>
  <c r="Q1154" i="20" s="1"/>
  <c r="M1154" i="20"/>
  <c r="P1153" i="20"/>
  <c r="Q1153" i="20" s="1"/>
  <c r="M1153" i="20"/>
  <c r="P1152" i="20"/>
  <c r="Q1152" i="20" s="1"/>
  <c r="M1152" i="20"/>
  <c r="P1151" i="20"/>
  <c r="Q1151" i="20" s="1"/>
  <c r="M1151" i="20"/>
  <c r="P1150" i="20"/>
  <c r="Q1150" i="20" s="1"/>
  <c r="M1150" i="20"/>
  <c r="P1149" i="20"/>
  <c r="Q1149" i="20" s="1"/>
  <c r="M1149" i="20"/>
  <c r="P1148" i="20"/>
  <c r="Q1148" i="20" s="1"/>
  <c r="M1148" i="20"/>
  <c r="P1147" i="20"/>
  <c r="Q1147" i="20" s="1"/>
  <c r="M1147" i="20"/>
  <c r="P1146" i="20"/>
  <c r="Q1146" i="20" s="1"/>
  <c r="M1146" i="20"/>
  <c r="P1145" i="20"/>
  <c r="Q1145" i="20" s="1"/>
  <c r="M1145" i="20"/>
  <c r="P1144" i="20"/>
  <c r="Q1144" i="20" s="1"/>
  <c r="M1144" i="20"/>
  <c r="P1143" i="20"/>
  <c r="Q1143" i="20" s="1"/>
  <c r="M1143" i="20"/>
  <c r="P1142" i="20"/>
  <c r="Q1142" i="20" s="1"/>
  <c r="M1142" i="20"/>
  <c r="P1141" i="20"/>
  <c r="Q1141" i="20" s="1"/>
  <c r="M1141" i="20"/>
  <c r="P1140" i="20"/>
  <c r="Q1140" i="20" s="1"/>
  <c r="M1140" i="20"/>
  <c r="P1139" i="20"/>
  <c r="Q1139" i="20" s="1"/>
  <c r="M1139" i="20"/>
  <c r="P1138" i="20"/>
  <c r="Q1138" i="20" s="1"/>
  <c r="M1138" i="20"/>
  <c r="P1137" i="20"/>
  <c r="Q1137" i="20" s="1"/>
  <c r="M1137" i="20"/>
  <c r="P1136" i="20"/>
  <c r="Q1136" i="20" s="1"/>
  <c r="M1136" i="20"/>
  <c r="P1135" i="20"/>
  <c r="Q1135" i="20" s="1"/>
  <c r="M1135" i="20"/>
  <c r="P1134" i="20"/>
  <c r="Q1134" i="20" s="1"/>
  <c r="M1134" i="20"/>
  <c r="P1133" i="20"/>
  <c r="Q1133" i="20" s="1"/>
  <c r="M1133" i="20"/>
  <c r="P1132" i="20"/>
  <c r="Q1132" i="20" s="1"/>
  <c r="M1132" i="20"/>
  <c r="P1131" i="20"/>
  <c r="Q1131" i="20" s="1"/>
  <c r="M1131" i="20"/>
  <c r="P1130" i="20"/>
  <c r="Q1130" i="20" s="1"/>
  <c r="M1130" i="20"/>
  <c r="P1129" i="20"/>
  <c r="Q1129" i="20" s="1"/>
  <c r="M1129" i="20"/>
  <c r="P1128" i="20"/>
  <c r="Q1128" i="20" s="1"/>
  <c r="M1128" i="20"/>
  <c r="P1127" i="20"/>
  <c r="Q1127" i="20" s="1"/>
  <c r="M1127" i="20"/>
  <c r="P1126" i="20"/>
  <c r="Q1126" i="20" s="1"/>
  <c r="M1126" i="20"/>
  <c r="P1125" i="20"/>
  <c r="Q1125" i="20" s="1"/>
  <c r="M1125" i="20"/>
  <c r="P1124" i="20"/>
  <c r="Q1124" i="20" s="1"/>
  <c r="M1124" i="20"/>
  <c r="P1123" i="20"/>
  <c r="Q1123" i="20" s="1"/>
  <c r="M1123" i="20"/>
  <c r="P1122" i="20"/>
  <c r="Q1122" i="20" s="1"/>
  <c r="M1122" i="20"/>
  <c r="P1121" i="20"/>
  <c r="Q1121" i="20" s="1"/>
  <c r="M1121" i="20"/>
  <c r="P1120" i="20"/>
  <c r="Q1120" i="20" s="1"/>
  <c r="M1120" i="20"/>
  <c r="P1119" i="20"/>
  <c r="Q1119" i="20" s="1"/>
  <c r="M1119" i="20"/>
  <c r="P1118" i="20"/>
  <c r="Q1118" i="20" s="1"/>
  <c r="M1118" i="20"/>
  <c r="P1117" i="20"/>
  <c r="Q1117" i="20" s="1"/>
  <c r="M1117" i="20"/>
  <c r="P1116" i="20"/>
  <c r="Q1116" i="20" s="1"/>
  <c r="M1116" i="20"/>
  <c r="P1115" i="20"/>
  <c r="Q1115" i="20" s="1"/>
  <c r="M1115" i="20"/>
  <c r="P1114" i="20"/>
  <c r="Q1114" i="20" s="1"/>
  <c r="M1114" i="20"/>
  <c r="P1113" i="20"/>
  <c r="Q1113" i="20" s="1"/>
  <c r="M1113" i="20"/>
  <c r="P1112" i="20"/>
  <c r="Q1112" i="20" s="1"/>
  <c r="M1112" i="20"/>
  <c r="P1111" i="20"/>
  <c r="Q1111" i="20" s="1"/>
  <c r="M1111" i="20"/>
  <c r="P1110" i="20"/>
  <c r="Q1110" i="20" s="1"/>
  <c r="M1110" i="20"/>
  <c r="P1109" i="20"/>
  <c r="Q1109" i="20" s="1"/>
  <c r="M1109" i="20"/>
  <c r="P1108" i="20"/>
  <c r="Q1108" i="20" s="1"/>
  <c r="M1108" i="20"/>
  <c r="P1107" i="20"/>
  <c r="Q1107" i="20" s="1"/>
  <c r="M1107" i="20"/>
  <c r="P1106" i="20"/>
  <c r="Q1106" i="20" s="1"/>
  <c r="M1106" i="20"/>
  <c r="P1105" i="20"/>
  <c r="Q1105" i="20" s="1"/>
  <c r="M1105" i="20"/>
  <c r="P1104" i="20"/>
  <c r="Q1104" i="20" s="1"/>
  <c r="M1104" i="20"/>
  <c r="P1103" i="20"/>
  <c r="Q1103" i="20" s="1"/>
  <c r="M1103" i="20"/>
  <c r="P1102" i="20"/>
  <c r="Q1102" i="20" s="1"/>
  <c r="M1102" i="20"/>
  <c r="P1101" i="20"/>
  <c r="Q1101" i="20" s="1"/>
  <c r="M1101" i="20"/>
  <c r="P1100" i="20"/>
  <c r="Q1100" i="20" s="1"/>
  <c r="M1100" i="20"/>
  <c r="P1099" i="20"/>
  <c r="Q1099" i="20" s="1"/>
  <c r="M1099" i="20"/>
  <c r="P1098" i="20"/>
  <c r="Q1098" i="20" s="1"/>
  <c r="M1098" i="20"/>
  <c r="P1097" i="20"/>
  <c r="Q1097" i="20" s="1"/>
  <c r="M1097" i="20"/>
  <c r="P1096" i="20"/>
  <c r="Q1096" i="20" s="1"/>
  <c r="M1096" i="20"/>
  <c r="P1095" i="20"/>
  <c r="Q1095" i="20" s="1"/>
  <c r="M1095" i="20"/>
  <c r="P1094" i="20"/>
  <c r="Q1094" i="20" s="1"/>
  <c r="M1094" i="20"/>
  <c r="P1093" i="20"/>
  <c r="Q1093" i="20" s="1"/>
  <c r="M1093" i="20"/>
  <c r="P1092" i="20"/>
  <c r="Q1092" i="20" s="1"/>
  <c r="M1092" i="20"/>
  <c r="P1091" i="20"/>
  <c r="Q1091" i="20" s="1"/>
  <c r="M1091" i="20"/>
  <c r="P1090" i="20"/>
  <c r="Q1090" i="20" s="1"/>
  <c r="M1090" i="20"/>
  <c r="P1089" i="20"/>
  <c r="Q1089" i="20" s="1"/>
  <c r="M1089" i="20"/>
  <c r="P1088" i="20"/>
  <c r="Q1088" i="20" s="1"/>
  <c r="M1088" i="20"/>
  <c r="P1087" i="20"/>
  <c r="Q1087" i="20" s="1"/>
  <c r="M1087" i="20"/>
  <c r="P1086" i="20"/>
  <c r="Q1086" i="20" s="1"/>
  <c r="M1086" i="20"/>
  <c r="P1085" i="20"/>
  <c r="Q1085" i="20" s="1"/>
  <c r="M1085" i="20"/>
  <c r="P1084" i="20"/>
  <c r="Q1084" i="20" s="1"/>
  <c r="M1084" i="20"/>
  <c r="P1083" i="20"/>
  <c r="Q1083" i="20" s="1"/>
  <c r="M1083" i="20"/>
  <c r="P1082" i="20"/>
  <c r="Q1082" i="20" s="1"/>
  <c r="M1082" i="20"/>
  <c r="P1081" i="20"/>
  <c r="Q1081" i="20" s="1"/>
  <c r="M1081" i="20"/>
  <c r="P1080" i="20"/>
  <c r="Q1080" i="20" s="1"/>
  <c r="M1080" i="20"/>
  <c r="P1079" i="20"/>
  <c r="Q1079" i="20" s="1"/>
  <c r="M1079" i="20"/>
  <c r="P1078" i="20"/>
  <c r="Q1078" i="20" s="1"/>
  <c r="M1078" i="20"/>
  <c r="P1077" i="20"/>
  <c r="Q1077" i="20" s="1"/>
  <c r="M1077" i="20"/>
  <c r="P1076" i="20"/>
  <c r="Q1076" i="20" s="1"/>
  <c r="M1076" i="20"/>
  <c r="P1075" i="20"/>
  <c r="Q1075" i="20" s="1"/>
  <c r="M1075" i="20"/>
  <c r="P1074" i="20"/>
  <c r="Q1074" i="20" s="1"/>
  <c r="M1074" i="20"/>
  <c r="P1073" i="20"/>
  <c r="Q1073" i="20" s="1"/>
  <c r="M1073" i="20"/>
  <c r="P1072" i="20"/>
  <c r="Q1072" i="20" s="1"/>
  <c r="M1072" i="20"/>
  <c r="P1071" i="20"/>
  <c r="Q1071" i="20" s="1"/>
  <c r="M1071" i="20"/>
  <c r="P1070" i="20"/>
  <c r="Q1070" i="20" s="1"/>
  <c r="M1070" i="20"/>
  <c r="P1069" i="20"/>
  <c r="Q1069" i="20" s="1"/>
  <c r="M1069" i="20"/>
  <c r="P1068" i="20"/>
  <c r="Q1068" i="20" s="1"/>
  <c r="M1068" i="20"/>
  <c r="P1067" i="20"/>
  <c r="Q1067" i="20" s="1"/>
  <c r="M1067" i="20"/>
  <c r="P1066" i="20"/>
  <c r="Q1066" i="20" s="1"/>
  <c r="M1066" i="20"/>
  <c r="P1065" i="20"/>
  <c r="Q1065" i="20" s="1"/>
  <c r="M1065" i="20"/>
  <c r="P1064" i="20"/>
  <c r="Q1064" i="20" s="1"/>
  <c r="M1064" i="20"/>
  <c r="P1063" i="20"/>
  <c r="Q1063" i="20" s="1"/>
  <c r="M1063" i="20"/>
  <c r="P1062" i="20"/>
  <c r="Q1062" i="20" s="1"/>
  <c r="M1062" i="20"/>
  <c r="P1061" i="20"/>
  <c r="Q1061" i="20" s="1"/>
  <c r="M1061" i="20"/>
  <c r="P1060" i="20"/>
  <c r="Q1060" i="20" s="1"/>
  <c r="M1060" i="20"/>
  <c r="P1059" i="20"/>
  <c r="Q1059" i="20" s="1"/>
  <c r="M1059" i="20"/>
  <c r="P1058" i="20"/>
  <c r="Q1058" i="20" s="1"/>
  <c r="M1058" i="20"/>
  <c r="P1057" i="20"/>
  <c r="Q1057" i="20" s="1"/>
  <c r="M1057" i="20"/>
  <c r="P1056" i="20"/>
  <c r="Q1056" i="20" s="1"/>
  <c r="M1056" i="20"/>
  <c r="P1055" i="20"/>
  <c r="Q1055" i="20" s="1"/>
  <c r="M1055" i="20"/>
  <c r="P1054" i="20"/>
  <c r="Q1054" i="20" s="1"/>
  <c r="M1054" i="20"/>
  <c r="P1053" i="20"/>
  <c r="Q1053" i="20" s="1"/>
  <c r="M1053" i="20"/>
  <c r="P1052" i="20"/>
  <c r="Q1052" i="20" s="1"/>
  <c r="M1052" i="20"/>
  <c r="P1051" i="20"/>
  <c r="Q1051" i="20" s="1"/>
  <c r="M1051" i="20"/>
  <c r="P1050" i="20"/>
  <c r="Q1050" i="20" s="1"/>
  <c r="M1050" i="20"/>
  <c r="P1049" i="20"/>
  <c r="Q1049" i="20" s="1"/>
  <c r="M1049" i="20"/>
  <c r="P1048" i="20"/>
  <c r="Q1048" i="20" s="1"/>
  <c r="M1048" i="20"/>
  <c r="P1047" i="20"/>
  <c r="Q1047" i="20" s="1"/>
  <c r="M1047" i="20"/>
  <c r="P1046" i="20"/>
  <c r="Q1046" i="20" s="1"/>
  <c r="M1046" i="20"/>
  <c r="P1045" i="20"/>
  <c r="Q1045" i="20" s="1"/>
  <c r="M1045" i="20"/>
  <c r="P1044" i="20"/>
  <c r="Q1044" i="20" s="1"/>
  <c r="M1044" i="20"/>
  <c r="P1043" i="20"/>
  <c r="Q1043" i="20" s="1"/>
  <c r="M1043" i="20"/>
  <c r="P1042" i="20"/>
  <c r="Q1042" i="20" s="1"/>
  <c r="M1042" i="20"/>
  <c r="P1041" i="20"/>
  <c r="Q1041" i="20" s="1"/>
  <c r="M1041" i="20"/>
  <c r="P1040" i="20"/>
  <c r="Q1040" i="20" s="1"/>
  <c r="M1040" i="20"/>
  <c r="P1039" i="20"/>
  <c r="Q1039" i="20" s="1"/>
  <c r="M1039" i="20"/>
  <c r="P1038" i="20"/>
  <c r="Q1038" i="20" s="1"/>
  <c r="M1038" i="20"/>
  <c r="P1037" i="20"/>
  <c r="Q1037" i="20" s="1"/>
  <c r="M1037" i="20"/>
  <c r="P1036" i="20"/>
  <c r="Q1036" i="20" s="1"/>
  <c r="M1036" i="20"/>
  <c r="P1035" i="20"/>
  <c r="Q1035" i="20" s="1"/>
  <c r="M1035" i="20"/>
  <c r="P1034" i="20"/>
  <c r="Q1034" i="20" s="1"/>
  <c r="M1034" i="20"/>
  <c r="P1033" i="20"/>
  <c r="Q1033" i="20" s="1"/>
  <c r="M1033" i="20"/>
  <c r="P1032" i="20"/>
  <c r="Q1032" i="20" s="1"/>
  <c r="M1032" i="20"/>
  <c r="P1031" i="20"/>
  <c r="Q1031" i="20" s="1"/>
  <c r="M1031" i="20"/>
  <c r="P1030" i="20"/>
  <c r="Q1030" i="20" s="1"/>
  <c r="M1030" i="20"/>
  <c r="P1029" i="20"/>
  <c r="Q1029" i="20" s="1"/>
  <c r="M1029" i="20"/>
  <c r="P1028" i="20"/>
  <c r="Q1028" i="20" s="1"/>
  <c r="M1028" i="20"/>
  <c r="P1027" i="20"/>
  <c r="Q1027" i="20" s="1"/>
  <c r="M1027" i="20"/>
  <c r="P1026" i="20"/>
  <c r="Q1026" i="20" s="1"/>
  <c r="M1026" i="20"/>
  <c r="P1025" i="20"/>
  <c r="Q1025" i="20" s="1"/>
  <c r="M1025" i="20"/>
  <c r="P1024" i="20"/>
  <c r="Q1024" i="20" s="1"/>
  <c r="M1024" i="20"/>
  <c r="P1023" i="20"/>
  <c r="Q1023" i="20" s="1"/>
  <c r="M1023" i="20"/>
  <c r="P1022" i="20"/>
  <c r="Q1022" i="20" s="1"/>
  <c r="M1022" i="20"/>
  <c r="P1021" i="20"/>
  <c r="Q1021" i="20" s="1"/>
  <c r="M1021" i="20"/>
  <c r="P1020" i="20"/>
  <c r="Q1020" i="20" s="1"/>
  <c r="M1020" i="20"/>
  <c r="P1019" i="20"/>
  <c r="Q1019" i="20" s="1"/>
  <c r="M1019" i="20"/>
  <c r="P1018" i="20"/>
  <c r="Q1018" i="20" s="1"/>
  <c r="M1018" i="20"/>
  <c r="P1017" i="20"/>
  <c r="Q1017" i="20" s="1"/>
  <c r="M1017" i="20"/>
  <c r="P1016" i="20"/>
  <c r="Q1016" i="20" s="1"/>
  <c r="M1016" i="20"/>
  <c r="P1015" i="20"/>
  <c r="Q1015" i="20" s="1"/>
  <c r="M1015" i="20"/>
  <c r="P1014" i="20"/>
  <c r="Q1014" i="20" s="1"/>
  <c r="M1014" i="20"/>
  <c r="P1013" i="20"/>
  <c r="Q1013" i="20" s="1"/>
  <c r="M1013" i="20"/>
  <c r="P1012" i="20"/>
  <c r="Q1012" i="20" s="1"/>
  <c r="M1012" i="20"/>
  <c r="P1011" i="20"/>
  <c r="Q1011" i="20" s="1"/>
  <c r="M1011" i="20"/>
  <c r="P1010" i="20"/>
  <c r="Q1010" i="20" s="1"/>
  <c r="M1010" i="20"/>
  <c r="P1009" i="20"/>
  <c r="Q1009" i="20" s="1"/>
  <c r="M1009" i="20"/>
  <c r="P1008" i="20"/>
  <c r="Q1008" i="20" s="1"/>
  <c r="M1008" i="20"/>
  <c r="P1007" i="20"/>
  <c r="Q1007" i="20" s="1"/>
  <c r="M1007" i="20"/>
  <c r="P1006" i="20"/>
  <c r="Q1006" i="20" s="1"/>
  <c r="M1006" i="20"/>
  <c r="P1005" i="20"/>
  <c r="Q1005" i="20" s="1"/>
  <c r="M1005" i="20"/>
  <c r="P1004" i="20"/>
  <c r="Q1004" i="20" s="1"/>
  <c r="M1004" i="20"/>
  <c r="P1003" i="20"/>
  <c r="Q1003" i="20" s="1"/>
  <c r="M1003" i="20"/>
  <c r="P1002" i="20"/>
  <c r="Q1002" i="20" s="1"/>
  <c r="M1002" i="20"/>
  <c r="P1001" i="20"/>
  <c r="Q1001" i="20" s="1"/>
  <c r="M1001" i="20"/>
  <c r="P1000" i="20"/>
  <c r="Q1000" i="20" s="1"/>
  <c r="M1000" i="20"/>
  <c r="P999" i="20"/>
  <c r="Q999" i="20" s="1"/>
  <c r="M999" i="20"/>
  <c r="P998" i="20"/>
  <c r="Q998" i="20" s="1"/>
  <c r="M998" i="20"/>
  <c r="P997" i="20"/>
  <c r="Q997" i="20" s="1"/>
  <c r="M997" i="20"/>
  <c r="P996" i="20"/>
  <c r="Q996" i="20" s="1"/>
  <c r="M996" i="20"/>
  <c r="P995" i="20"/>
  <c r="Q995" i="20" s="1"/>
  <c r="M995" i="20"/>
  <c r="P994" i="20"/>
  <c r="Q994" i="20" s="1"/>
  <c r="M994" i="20"/>
  <c r="P993" i="20"/>
  <c r="Q993" i="20" s="1"/>
  <c r="M993" i="20"/>
  <c r="P992" i="20"/>
  <c r="Q992" i="20" s="1"/>
  <c r="M992" i="20"/>
  <c r="P991" i="20"/>
  <c r="Q991" i="20" s="1"/>
  <c r="M991" i="20"/>
  <c r="P990" i="20"/>
  <c r="Q990" i="20" s="1"/>
  <c r="M990" i="20"/>
  <c r="P989" i="20"/>
  <c r="Q989" i="20" s="1"/>
  <c r="M989" i="20"/>
  <c r="P988" i="20"/>
  <c r="Q988" i="20" s="1"/>
  <c r="M988" i="20"/>
  <c r="P987" i="20"/>
  <c r="Q987" i="20" s="1"/>
  <c r="M987" i="20"/>
  <c r="P986" i="20"/>
  <c r="Q986" i="20" s="1"/>
  <c r="M986" i="20"/>
  <c r="P985" i="20"/>
  <c r="Q985" i="20" s="1"/>
  <c r="M985" i="20"/>
  <c r="P984" i="20"/>
  <c r="Q984" i="20" s="1"/>
  <c r="M984" i="20"/>
  <c r="P983" i="20"/>
  <c r="Q983" i="20" s="1"/>
  <c r="M983" i="20"/>
  <c r="P982" i="20"/>
  <c r="Q982" i="20" s="1"/>
  <c r="M982" i="20"/>
  <c r="P981" i="20"/>
  <c r="Q981" i="20" s="1"/>
  <c r="M981" i="20"/>
  <c r="P980" i="20"/>
  <c r="Q980" i="20" s="1"/>
  <c r="M980" i="20"/>
  <c r="P979" i="20"/>
  <c r="Q979" i="20" s="1"/>
  <c r="M979" i="20"/>
  <c r="P978" i="20"/>
  <c r="Q978" i="20" s="1"/>
  <c r="M978" i="20"/>
  <c r="P977" i="20"/>
  <c r="Q977" i="20" s="1"/>
  <c r="M977" i="20"/>
  <c r="P976" i="20"/>
  <c r="Q976" i="20" s="1"/>
  <c r="M976" i="20"/>
  <c r="Q975" i="20"/>
  <c r="M975" i="20"/>
  <c r="P974" i="20"/>
  <c r="Q974" i="20" s="1"/>
  <c r="M974" i="20"/>
  <c r="Q973" i="20"/>
  <c r="M973" i="20"/>
  <c r="Q972" i="20"/>
  <c r="M972" i="20"/>
  <c r="P971" i="20"/>
  <c r="Q971" i="20" s="1"/>
  <c r="M971" i="20"/>
  <c r="P970" i="20"/>
  <c r="Q970" i="20" s="1"/>
  <c r="M970" i="20"/>
  <c r="P969" i="20"/>
  <c r="Q969" i="20" s="1"/>
  <c r="M969" i="20"/>
  <c r="P968" i="20"/>
  <c r="Q968" i="20" s="1"/>
  <c r="M968" i="20"/>
  <c r="P967" i="20"/>
  <c r="Q967" i="20" s="1"/>
  <c r="M967" i="20"/>
  <c r="P966" i="20"/>
  <c r="Q966" i="20" s="1"/>
  <c r="M966" i="20"/>
  <c r="P965" i="20"/>
  <c r="Q965" i="20" s="1"/>
  <c r="M965" i="20"/>
  <c r="P964" i="20"/>
  <c r="Q964" i="20" s="1"/>
  <c r="M964" i="20"/>
  <c r="P963" i="20"/>
  <c r="Q963" i="20" s="1"/>
  <c r="M963" i="20"/>
  <c r="P962" i="20"/>
  <c r="Q962" i="20" s="1"/>
  <c r="M962" i="20"/>
  <c r="P961" i="20"/>
  <c r="Q961" i="20" s="1"/>
  <c r="M961" i="20"/>
  <c r="P960" i="20"/>
  <c r="Q960" i="20" s="1"/>
  <c r="M960" i="20"/>
  <c r="P959" i="20"/>
  <c r="Q959" i="20" s="1"/>
  <c r="M959" i="20"/>
  <c r="P958" i="20"/>
  <c r="Q958" i="20" s="1"/>
  <c r="M958" i="20"/>
  <c r="P957" i="20"/>
  <c r="Q957" i="20" s="1"/>
  <c r="M957" i="20"/>
  <c r="P956" i="20"/>
  <c r="Q956" i="20" s="1"/>
  <c r="M956" i="20"/>
  <c r="P955" i="20"/>
  <c r="Q955" i="20" s="1"/>
  <c r="M955" i="20"/>
  <c r="P954" i="20"/>
  <c r="Q954" i="20" s="1"/>
  <c r="M954" i="20"/>
  <c r="P953" i="20"/>
  <c r="Q953" i="20" s="1"/>
  <c r="M953" i="20"/>
  <c r="P952" i="20"/>
  <c r="Q952" i="20" s="1"/>
  <c r="M952" i="20"/>
  <c r="P951" i="20"/>
  <c r="Q951" i="20" s="1"/>
  <c r="M951" i="20"/>
  <c r="P950" i="20"/>
  <c r="Q950" i="20" s="1"/>
  <c r="M950" i="20"/>
  <c r="P949" i="20"/>
  <c r="Q949" i="20" s="1"/>
  <c r="M949" i="20"/>
  <c r="P948" i="20"/>
  <c r="Q948" i="20" s="1"/>
  <c r="M948" i="20"/>
  <c r="P947" i="20"/>
  <c r="Q947" i="20" s="1"/>
  <c r="M947" i="20"/>
  <c r="P946" i="20"/>
  <c r="Q946" i="20" s="1"/>
  <c r="M946" i="20"/>
  <c r="P945" i="20"/>
  <c r="Q945" i="20" s="1"/>
  <c r="M945" i="20"/>
  <c r="P944" i="20"/>
  <c r="Q944" i="20" s="1"/>
  <c r="M944" i="20"/>
  <c r="P943" i="20"/>
  <c r="Q943" i="20" s="1"/>
  <c r="M943" i="20"/>
  <c r="P942" i="20"/>
  <c r="Q942" i="20" s="1"/>
  <c r="M942" i="20"/>
  <c r="P941" i="20"/>
  <c r="Q941" i="20" s="1"/>
  <c r="M941" i="20"/>
  <c r="P940" i="20"/>
  <c r="Q940" i="20" s="1"/>
  <c r="M940" i="20"/>
  <c r="P939" i="20"/>
  <c r="Q939" i="20" s="1"/>
  <c r="M939" i="20"/>
  <c r="P938" i="20"/>
  <c r="Q938" i="20" s="1"/>
  <c r="M938" i="20"/>
  <c r="P937" i="20"/>
  <c r="Q937" i="20" s="1"/>
  <c r="M937" i="20"/>
  <c r="P936" i="20"/>
  <c r="Q936" i="20" s="1"/>
  <c r="M936" i="20"/>
  <c r="P935" i="20"/>
  <c r="Q935" i="20" s="1"/>
  <c r="M935" i="20"/>
  <c r="P934" i="20"/>
  <c r="Q934" i="20" s="1"/>
  <c r="M934" i="20"/>
  <c r="P933" i="20"/>
  <c r="Q933" i="20" s="1"/>
  <c r="M933" i="20"/>
  <c r="P932" i="20"/>
  <c r="Q932" i="20" s="1"/>
  <c r="M932" i="20"/>
  <c r="P931" i="20"/>
  <c r="Q931" i="20" s="1"/>
  <c r="M931" i="20"/>
  <c r="P930" i="20"/>
  <c r="Q930" i="20" s="1"/>
  <c r="M930" i="20"/>
  <c r="P929" i="20"/>
  <c r="Q929" i="20" s="1"/>
  <c r="M929" i="20"/>
  <c r="P928" i="20"/>
  <c r="Q928" i="20" s="1"/>
  <c r="M928" i="20"/>
  <c r="P927" i="20"/>
  <c r="Q927" i="20" s="1"/>
  <c r="M927" i="20"/>
  <c r="P926" i="20"/>
  <c r="Q926" i="20" s="1"/>
  <c r="M926" i="20"/>
  <c r="P925" i="20"/>
  <c r="Q925" i="20" s="1"/>
  <c r="M925" i="20"/>
  <c r="P924" i="20"/>
  <c r="Q924" i="20" s="1"/>
  <c r="M924" i="20"/>
  <c r="P923" i="20"/>
  <c r="Q923" i="20" s="1"/>
  <c r="M923" i="20"/>
  <c r="P922" i="20"/>
  <c r="Q922" i="20" s="1"/>
  <c r="M922" i="20"/>
  <c r="P921" i="20"/>
  <c r="Q921" i="20" s="1"/>
  <c r="M921" i="20"/>
  <c r="P920" i="20"/>
  <c r="Q920" i="20" s="1"/>
  <c r="M920" i="20"/>
  <c r="P919" i="20"/>
  <c r="Q919" i="20" s="1"/>
  <c r="M919" i="20"/>
  <c r="P918" i="20"/>
  <c r="Q918" i="20" s="1"/>
  <c r="M918" i="20"/>
  <c r="P917" i="20"/>
  <c r="Q917" i="20" s="1"/>
  <c r="M917" i="20"/>
  <c r="P916" i="20"/>
  <c r="Q916" i="20" s="1"/>
  <c r="M916" i="20"/>
  <c r="P915" i="20"/>
  <c r="Q915" i="20" s="1"/>
  <c r="M915" i="20"/>
  <c r="P914" i="20"/>
  <c r="Q914" i="20" s="1"/>
  <c r="M914" i="20"/>
  <c r="P913" i="20"/>
  <c r="Q913" i="20" s="1"/>
  <c r="M913" i="20"/>
  <c r="P912" i="20"/>
  <c r="Q912" i="20" s="1"/>
  <c r="M912" i="20"/>
  <c r="P911" i="20"/>
  <c r="Q911" i="20" s="1"/>
  <c r="M911" i="20"/>
  <c r="P910" i="20"/>
  <c r="Q910" i="20" s="1"/>
  <c r="M910" i="20"/>
  <c r="P909" i="20"/>
  <c r="Q909" i="20" s="1"/>
  <c r="M909" i="20"/>
  <c r="P908" i="20"/>
  <c r="Q908" i="20" s="1"/>
  <c r="M908" i="20"/>
  <c r="P907" i="20"/>
  <c r="Q907" i="20" s="1"/>
  <c r="M907" i="20"/>
  <c r="P906" i="20"/>
  <c r="Q906" i="20" s="1"/>
  <c r="M906" i="20"/>
  <c r="P905" i="20"/>
  <c r="Q905" i="20" s="1"/>
  <c r="M905" i="20"/>
  <c r="P904" i="20"/>
  <c r="Q904" i="20" s="1"/>
  <c r="M904" i="20"/>
  <c r="P903" i="20"/>
  <c r="Q903" i="20" s="1"/>
  <c r="M903" i="20"/>
  <c r="P902" i="20"/>
  <c r="Q902" i="20" s="1"/>
  <c r="M902" i="20"/>
  <c r="P901" i="20"/>
  <c r="Q901" i="20" s="1"/>
  <c r="M901" i="20"/>
  <c r="P900" i="20"/>
  <c r="Q900" i="20" s="1"/>
  <c r="M900" i="20"/>
  <c r="P899" i="20"/>
  <c r="Q899" i="20" s="1"/>
  <c r="M899" i="20"/>
  <c r="P898" i="20"/>
  <c r="Q898" i="20" s="1"/>
  <c r="M898" i="20"/>
  <c r="P897" i="20"/>
  <c r="Q897" i="20" s="1"/>
  <c r="M897" i="20"/>
  <c r="P896" i="20"/>
  <c r="Q896" i="20" s="1"/>
  <c r="M896" i="20"/>
  <c r="P895" i="20"/>
  <c r="Q895" i="20" s="1"/>
  <c r="M895" i="20"/>
  <c r="P894" i="20"/>
  <c r="Q894" i="20" s="1"/>
  <c r="M894" i="20"/>
  <c r="P893" i="20"/>
  <c r="Q893" i="20" s="1"/>
  <c r="M893" i="20"/>
  <c r="P892" i="20"/>
  <c r="Q892" i="20" s="1"/>
  <c r="M892" i="20"/>
  <c r="P891" i="20"/>
  <c r="Q891" i="20" s="1"/>
  <c r="M891" i="20"/>
  <c r="P890" i="20"/>
  <c r="Q890" i="20" s="1"/>
  <c r="M890" i="20"/>
  <c r="P889" i="20"/>
  <c r="Q889" i="20" s="1"/>
  <c r="M889" i="20"/>
  <c r="P888" i="20"/>
  <c r="Q888" i="20" s="1"/>
  <c r="M888" i="20"/>
  <c r="P887" i="20"/>
  <c r="Q887" i="20" s="1"/>
  <c r="M887" i="20"/>
  <c r="P886" i="20"/>
  <c r="Q886" i="20" s="1"/>
  <c r="M886" i="20"/>
  <c r="P885" i="20"/>
  <c r="Q885" i="20" s="1"/>
  <c r="M885" i="20"/>
  <c r="P884" i="20"/>
  <c r="Q884" i="20" s="1"/>
  <c r="M884" i="20"/>
  <c r="P883" i="20"/>
  <c r="Q883" i="20" s="1"/>
  <c r="M883" i="20"/>
  <c r="P882" i="20"/>
  <c r="Q882" i="20" s="1"/>
  <c r="M882" i="20"/>
  <c r="P881" i="20"/>
  <c r="Q881" i="20" s="1"/>
  <c r="M881" i="20"/>
  <c r="P880" i="20"/>
  <c r="Q880" i="20" s="1"/>
  <c r="M880" i="20"/>
  <c r="P879" i="20"/>
  <c r="Q879" i="20" s="1"/>
  <c r="M879" i="20"/>
  <c r="P878" i="20"/>
  <c r="Q878" i="20" s="1"/>
  <c r="M878" i="20"/>
  <c r="P877" i="20"/>
  <c r="Q877" i="20" s="1"/>
  <c r="M877" i="20"/>
  <c r="P876" i="20"/>
  <c r="Q876" i="20" s="1"/>
  <c r="M876" i="20"/>
  <c r="P875" i="20"/>
  <c r="Q875" i="20" s="1"/>
  <c r="M875" i="20"/>
  <c r="P874" i="20"/>
  <c r="Q874" i="20" s="1"/>
  <c r="M874" i="20"/>
  <c r="P873" i="20"/>
  <c r="Q873" i="20" s="1"/>
  <c r="M873" i="20"/>
  <c r="P872" i="20"/>
  <c r="Q872" i="20" s="1"/>
  <c r="M872" i="20"/>
  <c r="P871" i="20"/>
  <c r="Q871" i="20" s="1"/>
  <c r="M871" i="20"/>
  <c r="P870" i="20"/>
  <c r="Q870" i="20" s="1"/>
  <c r="M870" i="20"/>
  <c r="P869" i="20"/>
  <c r="Q869" i="20" s="1"/>
  <c r="M869" i="20"/>
  <c r="P868" i="20"/>
  <c r="Q868" i="20" s="1"/>
  <c r="M868" i="20"/>
  <c r="P867" i="20"/>
  <c r="Q867" i="20" s="1"/>
  <c r="M867" i="20"/>
  <c r="P866" i="20"/>
  <c r="Q866" i="20" s="1"/>
  <c r="M866" i="20"/>
  <c r="P865" i="20"/>
  <c r="Q865" i="20" s="1"/>
  <c r="M865" i="20"/>
  <c r="P864" i="20"/>
  <c r="Q864" i="20" s="1"/>
  <c r="M864" i="20"/>
  <c r="P863" i="20"/>
  <c r="Q863" i="20" s="1"/>
  <c r="M863" i="20"/>
  <c r="P862" i="20"/>
  <c r="Q862" i="20" s="1"/>
  <c r="M862" i="20"/>
  <c r="P861" i="20"/>
  <c r="Q861" i="20" s="1"/>
  <c r="M861" i="20"/>
  <c r="P860" i="20"/>
  <c r="Q860" i="20" s="1"/>
  <c r="M860" i="20"/>
  <c r="P859" i="20"/>
  <c r="Q859" i="20" s="1"/>
  <c r="M859" i="20"/>
  <c r="P858" i="20"/>
  <c r="Q858" i="20" s="1"/>
  <c r="M858" i="20"/>
  <c r="P857" i="20"/>
  <c r="Q857" i="20" s="1"/>
  <c r="M857" i="20"/>
  <c r="P856" i="20"/>
  <c r="Q856" i="20" s="1"/>
  <c r="M856" i="20"/>
  <c r="P855" i="20"/>
  <c r="Q855" i="20" s="1"/>
  <c r="M855" i="20"/>
  <c r="P854" i="20"/>
  <c r="Q854" i="20" s="1"/>
  <c r="M854" i="20"/>
  <c r="P853" i="20"/>
  <c r="Q853" i="20" s="1"/>
  <c r="M853" i="20"/>
  <c r="P852" i="20"/>
  <c r="Q852" i="20" s="1"/>
  <c r="M852" i="20"/>
  <c r="P851" i="20"/>
  <c r="Q851" i="20" s="1"/>
  <c r="M851" i="20"/>
  <c r="P850" i="20"/>
  <c r="Q850" i="20" s="1"/>
  <c r="M850" i="20"/>
  <c r="P849" i="20"/>
  <c r="Q849" i="20" s="1"/>
  <c r="M849" i="20"/>
  <c r="P848" i="20"/>
  <c r="Q848" i="20" s="1"/>
  <c r="M848" i="20"/>
  <c r="P847" i="20"/>
  <c r="Q847" i="20" s="1"/>
  <c r="M847" i="20"/>
  <c r="P846" i="20"/>
  <c r="Q846" i="20" s="1"/>
  <c r="M846" i="20"/>
  <c r="P845" i="20"/>
  <c r="Q845" i="20" s="1"/>
  <c r="M845" i="20"/>
  <c r="P844" i="20"/>
  <c r="Q844" i="20" s="1"/>
  <c r="M844" i="20"/>
  <c r="P843" i="20"/>
  <c r="Q843" i="20" s="1"/>
  <c r="M843" i="20"/>
  <c r="P842" i="20"/>
  <c r="Q842" i="20" s="1"/>
  <c r="M842" i="20"/>
  <c r="P841" i="20"/>
  <c r="Q841" i="20" s="1"/>
  <c r="M841" i="20"/>
  <c r="P840" i="20"/>
  <c r="Q840" i="20" s="1"/>
  <c r="M840" i="20"/>
  <c r="P839" i="20"/>
  <c r="Q839" i="20" s="1"/>
  <c r="M839" i="20"/>
  <c r="P838" i="20"/>
  <c r="Q838" i="20" s="1"/>
  <c r="M838" i="20"/>
  <c r="P837" i="20"/>
  <c r="Q837" i="20" s="1"/>
  <c r="M837" i="20"/>
  <c r="P836" i="20"/>
  <c r="Q836" i="20" s="1"/>
  <c r="M836" i="20"/>
  <c r="P835" i="20"/>
  <c r="Q835" i="20" s="1"/>
  <c r="M835" i="20"/>
  <c r="P834" i="20"/>
  <c r="Q834" i="20" s="1"/>
  <c r="M834" i="20"/>
  <c r="P833" i="20"/>
  <c r="Q833" i="20" s="1"/>
  <c r="M833" i="20"/>
  <c r="P832" i="20"/>
  <c r="Q832" i="20" s="1"/>
  <c r="M832" i="20"/>
  <c r="P831" i="20"/>
  <c r="Q831" i="20" s="1"/>
  <c r="M831" i="20"/>
  <c r="P830" i="20"/>
  <c r="Q830" i="20" s="1"/>
  <c r="M830" i="20"/>
  <c r="P829" i="20"/>
  <c r="Q829" i="20" s="1"/>
  <c r="M829" i="20"/>
  <c r="P828" i="20"/>
  <c r="Q828" i="20" s="1"/>
  <c r="M828" i="20"/>
  <c r="P827" i="20"/>
  <c r="Q827" i="20" s="1"/>
  <c r="M827" i="20"/>
  <c r="P826" i="20"/>
  <c r="Q826" i="20" s="1"/>
  <c r="M826" i="20"/>
  <c r="P825" i="20"/>
  <c r="Q825" i="20" s="1"/>
  <c r="M825" i="20"/>
  <c r="P824" i="20"/>
  <c r="Q824" i="20" s="1"/>
  <c r="M824" i="20"/>
  <c r="P823" i="20"/>
  <c r="Q823" i="20" s="1"/>
  <c r="M823" i="20"/>
  <c r="P822" i="20"/>
  <c r="Q822" i="20" s="1"/>
  <c r="M822" i="20"/>
  <c r="P821" i="20"/>
  <c r="Q821" i="20" s="1"/>
  <c r="M821" i="20"/>
  <c r="P820" i="20"/>
  <c r="Q820" i="20" s="1"/>
  <c r="M820" i="20"/>
  <c r="P819" i="20"/>
  <c r="Q819" i="20" s="1"/>
  <c r="M819" i="20"/>
  <c r="P818" i="20"/>
  <c r="Q818" i="20" s="1"/>
  <c r="M818" i="20"/>
  <c r="P817" i="20"/>
  <c r="Q817" i="20" s="1"/>
  <c r="M817" i="20"/>
  <c r="P816" i="20"/>
  <c r="Q816" i="20" s="1"/>
  <c r="M816" i="20"/>
  <c r="P815" i="20"/>
  <c r="Q815" i="20" s="1"/>
  <c r="M815" i="20"/>
  <c r="P814" i="20"/>
  <c r="Q814" i="20" s="1"/>
  <c r="M814" i="20"/>
  <c r="P813" i="20"/>
  <c r="Q813" i="20" s="1"/>
  <c r="M813" i="20"/>
  <c r="P812" i="20"/>
  <c r="Q812" i="20" s="1"/>
  <c r="M812" i="20"/>
  <c r="P811" i="20"/>
  <c r="Q811" i="20" s="1"/>
  <c r="M811" i="20"/>
  <c r="P810" i="20"/>
  <c r="Q810" i="20" s="1"/>
  <c r="M810" i="20"/>
  <c r="P809" i="20"/>
  <c r="Q809" i="20" s="1"/>
  <c r="M809" i="20"/>
  <c r="P808" i="20"/>
  <c r="Q808" i="20" s="1"/>
  <c r="M808" i="20"/>
  <c r="P807" i="20"/>
  <c r="Q807" i="20" s="1"/>
  <c r="M807" i="20"/>
  <c r="P806" i="20"/>
  <c r="Q806" i="20" s="1"/>
  <c r="M806" i="20"/>
  <c r="P805" i="20"/>
  <c r="Q805" i="20" s="1"/>
  <c r="M805" i="20"/>
  <c r="P804" i="20"/>
  <c r="Q804" i="20" s="1"/>
  <c r="M804" i="20"/>
  <c r="P803" i="20"/>
  <c r="Q803" i="20" s="1"/>
  <c r="M803" i="20"/>
  <c r="P802" i="20"/>
  <c r="Q802" i="20" s="1"/>
  <c r="M802" i="20"/>
  <c r="P801" i="20"/>
  <c r="Q801" i="20" s="1"/>
  <c r="M801" i="20"/>
  <c r="P800" i="20"/>
  <c r="Q800" i="20" s="1"/>
  <c r="M800" i="20"/>
  <c r="P799" i="20"/>
  <c r="Q799" i="20" s="1"/>
  <c r="M799" i="20"/>
  <c r="P798" i="20"/>
  <c r="Q798" i="20" s="1"/>
  <c r="M798" i="20"/>
  <c r="P797" i="20"/>
  <c r="Q797" i="20" s="1"/>
  <c r="M797" i="20"/>
  <c r="P796" i="20"/>
  <c r="Q796" i="20" s="1"/>
  <c r="M796" i="20"/>
  <c r="P795" i="20"/>
  <c r="Q795" i="20" s="1"/>
  <c r="M795" i="20"/>
  <c r="P794" i="20"/>
  <c r="Q794" i="20" s="1"/>
  <c r="M794" i="20"/>
  <c r="P793" i="20"/>
  <c r="Q793" i="20" s="1"/>
  <c r="M793" i="20"/>
  <c r="P792" i="20"/>
  <c r="Q792" i="20" s="1"/>
  <c r="M792" i="20"/>
  <c r="P791" i="20"/>
  <c r="Q791" i="20" s="1"/>
  <c r="M791" i="20"/>
  <c r="P790" i="20"/>
  <c r="Q790" i="20" s="1"/>
  <c r="M790" i="20"/>
  <c r="P789" i="20"/>
  <c r="Q789" i="20" s="1"/>
  <c r="M789" i="20"/>
  <c r="P788" i="20"/>
  <c r="Q788" i="20" s="1"/>
  <c r="M788" i="20"/>
  <c r="P787" i="20"/>
  <c r="Q787" i="20" s="1"/>
  <c r="M787" i="20"/>
  <c r="P786" i="20"/>
  <c r="Q786" i="20" s="1"/>
  <c r="M786" i="20"/>
  <c r="P785" i="20"/>
  <c r="Q785" i="20" s="1"/>
  <c r="M785" i="20"/>
  <c r="P784" i="20"/>
  <c r="Q784" i="20" s="1"/>
  <c r="M784" i="20"/>
  <c r="P783" i="20"/>
  <c r="Q783" i="20" s="1"/>
  <c r="M783" i="20"/>
  <c r="P782" i="20"/>
  <c r="Q782" i="20" s="1"/>
  <c r="M782" i="20"/>
  <c r="P781" i="20"/>
  <c r="Q781" i="20" s="1"/>
  <c r="M781" i="20"/>
  <c r="P780" i="20"/>
  <c r="Q780" i="20" s="1"/>
  <c r="M780" i="20"/>
  <c r="P779" i="20"/>
  <c r="Q779" i="20" s="1"/>
  <c r="M779" i="20"/>
  <c r="P778" i="20"/>
  <c r="Q778" i="20" s="1"/>
  <c r="M778" i="20"/>
  <c r="P777" i="20"/>
  <c r="Q777" i="20" s="1"/>
  <c r="M777" i="20"/>
  <c r="P776" i="20"/>
  <c r="Q776" i="20" s="1"/>
  <c r="M776" i="20"/>
  <c r="P775" i="20"/>
  <c r="Q775" i="20" s="1"/>
  <c r="M775" i="20"/>
  <c r="P774" i="20"/>
  <c r="Q774" i="20" s="1"/>
  <c r="M774" i="20"/>
  <c r="P773" i="20"/>
  <c r="Q773" i="20" s="1"/>
  <c r="M773" i="20"/>
  <c r="P772" i="20"/>
  <c r="Q772" i="20" s="1"/>
  <c r="M772" i="20"/>
  <c r="P771" i="20"/>
  <c r="Q771" i="20" s="1"/>
  <c r="M771" i="20"/>
  <c r="P770" i="20"/>
  <c r="Q770" i="20" s="1"/>
  <c r="M770" i="20"/>
  <c r="P769" i="20"/>
  <c r="Q769" i="20" s="1"/>
  <c r="M769" i="20"/>
  <c r="P768" i="20"/>
  <c r="Q768" i="20" s="1"/>
  <c r="M768" i="20"/>
  <c r="P767" i="20"/>
  <c r="Q767" i="20" s="1"/>
  <c r="M767" i="20"/>
  <c r="P766" i="20"/>
  <c r="Q766" i="20" s="1"/>
  <c r="M766" i="20"/>
  <c r="P765" i="20"/>
  <c r="Q765" i="20" s="1"/>
  <c r="M765" i="20"/>
  <c r="P764" i="20"/>
  <c r="Q764" i="20" s="1"/>
  <c r="M764" i="20"/>
  <c r="P763" i="20"/>
  <c r="Q763" i="20" s="1"/>
  <c r="M763" i="20"/>
  <c r="P762" i="20"/>
  <c r="Q762" i="20" s="1"/>
  <c r="M762" i="20"/>
  <c r="P761" i="20"/>
  <c r="Q761" i="20" s="1"/>
  <c r="M761" i="20"/>
  <c r="P760" i="20"/>
  <c r="Q760" i="20" s="1"/>
  <c r="M760" i="20"/>
  <c r="P759" i="20"/>
  <c r="Q759" i="20" s="1"/>
  <c r="M759" i="20"/>
  <c r="P758" i="20"/>
  <c r="Q758" i="20" s="1"/>
  <c r="M758" i="20"/>
  <c r="P757" i="20"/>
  <c r="Q757" i="20" s="1"/>
  <c r="M757" i="20"/>
  <c r="P756" i="20"/>
  <c r="Q756" i="20" s="1"/>
  <c r="M756" i="20"/>
  <c r="P755" i="20"/>
  <c r="Q755" i="20" s="1"/>
  <c r="M755" i="20"/>
  <c r="P754" i="20"/>
  <c r="Q754" i="20" s="1"/>
  <c r="M754" i="20"/>
  <c r="P753" i="20"/>
  <c r="Q753" i="20" s="1"/>
  <c r="M753" i="20"/>
  <c r="P752" i="20"/>
  <c r="Q752" i="20" s="1"/>
  <c r="M752" i="20"/>
  <c r="P751" i="20"/>
  <c r="Q751" i="20" s="1"/>
  <c r="M751" i="20"/>
  <c r="P750" i="20"/>
  <c r="Q750" i="20" s="1"/>
  <c r="M750" i="20"/>
  <c r="P749" i="20"/>
  <c r="Q749" i="20" s="1"/>
  <c r="M749" i="20"/>
  <c r="P748" i="20"/>
  <c r="Q748" i="20" s="1"/>
  <c r="M748" i="20"/>
  <c r="P747" i="20"/>
  <c r="Q747" i="20" s="1"/>
  <c r="M747" i="20"/>
  <c r="P746" i="20"/>
  <c r="Q746" i="20" s="1"/>
  <c r="M746" i="20"/>
  <c r="P745" i="20"/>
  <c r="Q745" i="20" s="1"/>
  <c r="M745" i="20"/>
  <c r="P744" i="20"/>
  <c r="Q744" i="20" s="1"/>
  <c r="M744" i="20"/>
  <c r="P743" i="20"/>
  <c r="Q743" i="20" s="1"/>
  <c r="M743" i="20"/>
  <c r="P742" i="20"/>
  <c r="Q742" i="20" s="1"/>
  <c r="M742" i="20"/>
  <c r="P741" i="20"/>
  <c r="Q741" i="20" s="1"/>
  <c r="M741" i="20"/>
  <c r="P740" i="20"/>
  <c r="Q740" i="20" s="1"/>
  <c r="M740" i="20"/>
  <c r="P739" i="20"/>
  <c r="Q739" i="20" s="1"/>
  <c r="M739" i="20"/>
  <c r="P738" i="20"/>
  <c r="Q738" i="20" s="1"/>
  <c r="M738" i="20"/>
  <c r="P737" i="20"/>
  <c r="Q737" i="20" s="1"/>
  <c r="M737" i="20"/>
  <c r="P736" i="20"/>
  <c r="Q736" i="20" s="1"/>
  <c r="M736" i="20"/>
  <c r="P735" i="20"/>
  <c r="Q735" i="20" s="1"/>
  <c r="M735" i="20"/>
  <c r="P734" i="20"/>
  <c r="Q734" i="20" s="1"/>
  <c r="M734" i="20"/>
  <c r="P733" i="20"/>
  <c r="Q733" i="20" s="1"/>
  <c r="M733" i="20"/>
  <c r="P732" i="20"/>
  <c r="Q732" i="20" s="1"/>
  <c r="M732" i="20"/>
  <c r="P731" i="20"/>
  <c r="Q731" i="20" s="1"/>
  <c r="M731" i="20"/>
  <c r="P730" i="20"/>
  <c r="Q730" i="20" s="1"/>
  <c r="M730" i="20"/>
  <c r="P729" i="20"/>
  <c r="Q729" i="20" s="1"/>
  <c r="M729" i="20"/>
  <c r="P728" i="20"/>
  <c r="Q728" i="20" s="1"/>
  <c r="M728" i="20"/>
  <c r="P727" i="20"/>
  <c r="Q727" i="20" s="1"/>
  <c r="M727" i="20"/>
  <c r="P726" i="20"/>
  <c r="Q726" i="20" s="1"/>
  <c r="M726" i="20"/>
  <c r="P725" i="20"/>
  <c r="Q725" i="20" s="1"/>
  <c r="M725" i="20"/>
  <c r="P724" i="20"/>
  <c r="Q724" i="20" s="1"/>
  <c r="M724" i="20"/>
  <c r="P723" i="20"/>
  <c r="Q723" i="20" s="1"/>
  <c r="M723" i="20"/>
  <c r="P722" i="20"/>
  <c r="Q722" i="20" s="1"/>
  <c r="M722" i="20"/>
  <c r="P721" i="20"/>
  <c r="Q721" i="20" s="1"/>
  <c r="M721" i="20"/>
  <c r="P720" i="20"/>
  <c r="Q720" i="20" s="1"/>
  <c r="M720" i="20"/>
  <c r="P719" i="20"/>
  <c r="Q719" i="20" s="1"/>
  <c r="M719" i="20"/>
  <c r="P718" i="20"/>
  <c r="Q718" i="20" s="1"/>
  <c r="M718" i="20"/>
  <c r="P717" i="20"/>
  <c r="Q717" i="20" s="1"/>
  <c r="M717" i="20"/>
  <c r="P716" i="20"/>
  <c r="Q716" i="20" s="1"/>
  <c r="M716" i="20"/>
  <c r="P715" i="20"/>
  <c r="Q715" i="20" s="1"/>
  <c r="M715" i="20"/>
  <c r="P714" i="20"/>
  <c r="Q714" i="20" s="1"/>
  <c r="M714" i="20"/>
  <c r="P713" i="20"/>
  <c r="Q713" i="20" s="1"/>
  <c r="M713" i="20"/>
  <c r="P712" i="20"/>
  <c r="Q712" i="20" s="1"/>
  <c r="M712" i="20"/>
  <c r="P711" i="20"/>
  <c r="Q711" i="20" s="1"/>
  <c r="M711" i="20"/>
  <c r="P710" i="20"/>
  <c r="Q710" i="20" s="1"/>
  <c r="M710" i="20"/>
  <c r="P709" i="20"/>
  <c r="Q709" i="20" s="1"/>
  <c r="M709" i="20"/>
  <c r="P708" i="20"/>
  <c r="Q708" i="20" s="1"/>
  <c r="M708" i="20"/>
  <c r="P707" i="20"/>
  <c r="Q707" i="20" s="1"/>
  <c r="M707" i="20"/>
  <c r="P706" i="20"/>
  <c r="Q706" i="20" s="1"/>
  <c r="M706" i="20"/>
  <c r="P705" i="20"/>
  <c r="Q705" i="20" s="1"/>
  <c r="M705" i="20"/>
  <c r="P704" i="20"/>
  <c r="Q704" i="20" s="1"/>
  <c r="M704" i="20"/>
  <c r="P703" i="20"/>
  <c r="Q703" i="20" s="1"/>
  <c r="M703" i="20"/>
  <c r="P702" i="20"/>
  <c r="Q702" i="20" s="1"/>
  <c r="M702" i="20"/>
  <c r="P701" i="20"/>
  <c r="Q701" i="20" s="1"/>
  <c r="M701" i="20"/>
  <c r="P700" i="20"/>
  <c r="Q700" i="20" s="1"/>
  <c r="M700" i="20"/>
  <c r="P699" i="20"/>
  <c r="Q699" i="20" s="1"/>
  <c r="M699" i="20"/>
  <c r="P698" i="20"/>
  <c r="Q698" i="20" s="1"/>
  <c r="M698" i="20"/>
  <c r="P697" i="20"/>
  <c r="Q697" i="20" s="1"/>
  <c r="M697" i="20"/>
  <c r="P696" i="20"/>
  <c r="Q696" i="20" s="1"/>
  <c r="M696" i="20"/>
  <c r="P695" i="20"/>
  <c r="Q695" i="20" s="1"/>
  <c r="M695" i="20"/>
  <c r="P694" i="20"/>
  <c r="Q694" i="20" s="1"/>
  <c r="M694" i="20"/>
  <c r="P693" i="20"/>
  <c r="Q693" i="20" s="1"/>
  <c r="M693" i="20"/>
  <c r="P692" i="20"/>
  <c r="Q692" i="20" s="1"/>
  <c r="M692" i="20"/>
  <c r="P691" i="20"/>
  <c r="Q691" i="20" s="1"/>
  <c r="M691" i="20"/>
  <c r="P690" i="20"/>
  <c r="Q690" i="20" s="1"/>
  <c r="M690" i="20"/>
  <c r="P689" i="20"/>
  <c r="Q689" i="20" s="1"/>
  <c r="M689" i="20"/>
  <c r="P688" i="20"/>
  <c r="Q688" i="20" s="1"/>
  <c r="M688" i="20"/>
  <c r="P687" i="20"/>
  <c r="Q687" i="20" s="1"/>
  <c r="M687" i="20"/>
  <c r="P686" i="20"/>
  <c r="Q686" i="20" s="1"/>
  <c r="M686" i="20"/>
  <c r="P685" i="20"/>
  <c r="Q685" i="20" s="1"/>
  <c r="M685" i="20"/>
  <c r="P684" i="20"/>
  <c r="Q684" i="20" s="1"/>
  <c r="M684" i="20"/>
  <c r="P683" i="20"/>
  <c r="Q683" i="20" s="1"/>
  <c r="M683" i="20"/>
  <c r="P682" i="20"/>
  <c r="Q682" i="20" s="1"/>
  <c r="M682" i="20"/>
  <c r="P681" i="20"/>
  <c r="Q681" i="20" s="1"/>
  <c r="M681" i="20"/>
  <c r="P680" i="20"/>
  <c r="Q680" i="20" s="1"/>
  <c r="M680" i="20"/>
  <c r="P679" i="20"/>
  <c r="Q679" i="20" s="1"/>
  <c r="M679" i="20"/>
  <c r="P678" i="20"/>
  <c r="Q678" i="20" s="1"/>
  <c r="M678" i="20"/>
  <c r="P677" i="20"/>
  <c r="Q677" i="20" s="1"/>
  <c r="M677" i="20"/>
  <c r="P676" i="20"/>
  <c r="Q676" i="20" s="1"/>
  <c r="M676" i="20"/>
  <c r="P675" i="20"/>
  <c r="Q675" i="20" s="1"/>
  <c r="M675" i="20"/>
  <c r="P674" i="20"/>
  <c r="Q674" i="20" s="1"/>
  <c r="M674" i="20"/>
  <c r="P673" i="20"/>
  <c r="Q673" i="20" s="1"/>
  <c r="M673" i="20"/>
  <c r="P672" i="20"/>
  <c r="Q672" i="20" s="1"/>
  <c r="M672" i="20"/>
  <c r="P671" i="20"/>
  <c r="Q671" i="20" s="1"/>
  <c r="M671" i="20"/>
  <c r="P670" i="20"/>
  <c r="Q670" i="20" s="1"/>
  <c r="M670" i="20"/>
  <c r="P669" i="20"/>
  <c r="Q669" i="20" s="1"/>
  <c r="M669" i="20"/>
  <c r="P668" i="20"/>
  <c r="Q668" i="20" s="1"/>
  <c r="M668" i="20"/>
  <c r="P667" i="20"/>
  <c r="Q667" i="20" s="1"/>
  <c r="M667" i="20"/>
  <c r="P666" i="20"/>
  <c r="Q666" i="20" s="1"/>
  <c r="M666" i="20"/>
  <c r="P665" i="20"/>
  <c r="Q665" i="20" s="1"/>
  <c r="M665" i="20"/>
  <c r="P664" i="20"/>
  <c r="Q664" i="20" s="1"/>
  <c r="M664" i="20"/>
  <c r="P663" i="20"/>
  <c r="Q663" i="20" s="1"/>
  <c r="M663" i="20"/>
  <c r="P662" i="20"/>
  <c r="Q662" i="20" s="1"/>
  <c r="M662" i="20"/>
  <c r="P661" i="20"/>
  <c r="Q661" i="20" s="1"/>
  <c r="M661" i="20"/>
  <c r="P660" i="20"/>
  <c r="Q660" i="20" s="1"/>
  <c r="M660" i="20"/>
  <c r="P659" i="20"/>
  <c r="Q659" i="20" s="1"/>
  <c r="M659" i="20"/>
  <c r="P658" i="20"/>
  <c r="Q658" i="20" s="1"/>
  <c r="M658" i="20"/>
  <c r="P657" i="20"/>
  <c r="Q657" i="20" s="1"/>
  <c r="M657" i="20"/>
  <c r="P656" i="20"/>
  <c r="Q656" i="20" s="1"/>
  <c r="M656" i="20"/>
  <c r="P655" i="20"/>
  <c r="Q655" i="20" s="1"/>
  <c r="M655" i="20"/>
  <c r="P654" i="20"/>
  <c r="Q654" i="20" s="1"/>
  <c r="M654" i="20"/>
  <c r="P653" i="20"/>
  <c r="Q653" i="20" s="1"/>
  <c r="M653" i="20"/>
  <c r="P652" i="20"/>
  <c r="Q652" i="20" s="1"/>
  <c r="M652" i="20"/>
  <c r="P651" i="20"/>
  <c r="Q651" i="20" s="1"/>
  <c r="M651" i="20"/>
  <c r="P650" i="20"/>
  <c r="Q650" i="20" s="1"/>
  <c r="M650" i="20"/>
  <c r="P649" i="20"/>
  <c r="Q649" i="20" s="1"/>
  <c r="M649" i="20"/>
  <c r="P648" i="20"/>
  <c r="Q648" i="20" s="1"/>
  <c r="M648" i="20"/>
  <c r="P647" i="20"/>
  <c r="Q647" i="20" s="1"/>
  <c r="M647" i="20"/>
  <c r="P646" i="20"/>
  <c r="Q646" i="20" s="1"/>
  <c r="M646" i="20"/>
  <c r="P645" i="20"/>
  <c r="Q645" i="20" s="1"/>
  <c r="M645" i="20"/>
  <c r="P644" i="20"/>
  <c r="Q644" i="20" s="1"/>
  <c r="M644" i="20"/>
  <c r="P643" i="20"/>
  <c r="Q643" i="20" s="1"/>
  <c r="M643" i="20"/>
  <c r="P642" i="20"/>
  <c r="Q642" i="20" s="1"/>
  <c r="M642" i="20"/>
  <c r="P641" i="20"/>
  <c r="Q641" i="20" s="1"/>
  <c r="M641" i="20"/>
  <c r="P640" i="20"/>
  <c r="Q640" i="20" s="1"/>
  <c r="M640" i="20"/>
  <c r="P639" i="20"/>
  <c r="Q639" i="20" s="1"/>
  <c r="M639" i="20"/>
  <c r="P638" i="20"/>
  <c r="Q638" i="20" s="1"/>
  <c r="M638" i="20"/>
  <c r="P637" i="20"/>
  <c r="Q637" i="20" s="1"/>
  <c r="M637" i="20"/>
  <c r="P636" i="20"/>
  <c r="Q636" i="20" s="1"/>
  <c r="M636" i="20"/>
  <c r="P635" i="20"/>
  <c r="Q635" i="20" s="1"/>
  <c r="M635" i="20"/>
  <c r="P634" i="20"/>
  <c r="Q634" i="20" s="1"/>
  <c r="M634" i="20"/>
  <c r="P633" i="20"/>
  <c r="Q633" i="20" s="1"/>
  <c r="M633" i="20"/>
  <c r="P632" i="20"/>
  <c r="Q632" i="20" s="1"/>
  <c r="M632" i="20"/>
  <c r="P631" i="20"/>
  <c r="Q631" i="20" s="1"/>
  <c r="M631" i="20"/>
  <c r="P630" i="20"/>
  <c r="Q630" i="20" s="1"/>
  <c r="M630" i="20"/>
  <c r="P629" i="20"/>
  <c r="Q629" i="20" s="1"/>
  <c r="M629" i="20"/>
  <c r="P628" i="20"/>
  <c r="Q628" i="20" s="1"/>
  <c r="M628" i="20"/>
  <c r="P627" i="20"/>
  <c r="Q627" i="20" s="1"/>
  <c r="M627" i="20"/>
  <c r="P626" i="20"/>
  <c r="Q626" i="20" s="1"/>
  <c r="M626" i="20"/>
  <c r="P625" i="20"/>
  <c r="Q625" i="20" s="1"/>
  <c r="M625" i="20"/>
  <c r="P624" i="20"/>
  <c r="Q624" i="20" s="1"/>
  <c r="M624" i="20"/>
  <c r="P623" i="20"/>
  <c r="Q623" i="20" s="1"/>
  <c r="M623" i="20"/>
  <c r="P622" i="20"/>
  <c r="Q622" i="20" s="1"/>
  <c r="M622" i="20"/>
  <c r="P621" i="20"/>
  <c r="Q621" i="20" s="1"/>
  <c r="M621" i="20"/>
  <c r="P620" i="20"/>
  <c r="Q620" i="20" s="1"/>
  <c r="M620" i="20"/>
  <c r="P619" i="20"/>
  <c r="Q619" i="20" s="1"/>
  <c r="M619" i="20"/>
  <c r="P618" i="20"/>
  <c r="Q618" i="20" s="1"/>
  <c r="M618" i="20"/>
  <c r="P617" i="20"/>
  <c r="Q617" i="20" s="1"/>
  <c r="M617" i="20"/>
  <c r="P616" i="20"/>
  <c r="Q616" i="20" s="1"/>
  <c r="M616" i="20"/>
  <c r="P615" i="20"/>
  <c r="Q615" i="20" s="1"/>
  <c r="M615" i="20"/>
  <c r="P614" i="20"/>
  <c r="Q614" i="20" s="1"/>
  <c r="M614" i="20"/>
  <c r="P613" i="20"/>
  <c r="Q613" i="20" s="1"/>
  <c r="M613" i="20"/>
  <c r="P612" i="20"/>
  <c r="Q612" i="20" s="1"/>
  <c r="M612" i="20"/>
  <c r="P611" i="20"/>
  <c r="Q611" i="20" s="1"/>
  <c r="M611" i="20"/>
  <c r="P610" i="20"/>
  <c r="Q610" i="20" s="1"/>
  <c r="M610" i="20"/>
  <c r="P609" i="20"/>
  <c r="Q609" i="20" s="1"/>
  <c r="M609" i="20"/>
  <c r="P608" i="20"/>
  <c r="Q608" i="20" s="1"/>
  <c r="M608" i="20"/>
  <c r="P607" i="20"/>
  <c r="Q607" i="20" s="1"/>
  <c r="M607" i="20"/>
  <c r="P606" i="20"/>
  <c r="Q606" i="20" s="1"/>
  <c r="M606" i="20"/>
  <c r="P605" i="20"/>
  <c r="Q605" i="20" s="1"/>
  <c r="M605" i="20"/>
  <c r="P604" i="20"/>
  <c r="Q604" i="20" s="1"/>
  <c r="M604" i="20"/>
  <c r="P603" i="20"/>
  <c r="Q603" i="20" s="1"/>
  <c r="M603" i="20"/>
  <c r="P602" i="20"/>
  <c r="Q602" i="20" s="1"/>
  <c r="M602" i="20"/>
  <c r="P601" i="20"/>
  <c r="Q601" i="20" s="1"/>
  <c r="M601" i="20"/>
  <c r="P600" i="20"/>
  <c r="Q600" i="20" s="1"/>
  <c r="M600" i="20"/>
  <c r="P599" i="20"/>
  <c r="Q599" i="20" s="1"/>
  <c r="M599" i="20"/>
  <c r="P598" i="20"/>
  <c r="Q598" i="20" s="1"/>
  <c r="M598" i="20"/>
  <c r="P597" i="20"/>
  <c r="Q597" i="20" s="1"/>
  <c r="M597" i="20"/>
  <c r="P596" i="20"/>
  <c r="Q596" i="20" s="1"/>
  <c r="M596" i="20"/>
  <c r="P595" i="20"/>
  <c r="Q595" i="20" s="1"/>
  <c r="M595" i="20"/>
  <c r="P594" i="20"/>
  <c r="Q594" i="20" s="1"/>
  <c r="M594" i="20"/>
  <c r="P593" i="20"/>
  <c r="Q593" i="20" s="1"/>
  <c r="M593" i="20"/>
  <c r="P592" i="20"/>
  <c r="Q592" i="20" s="1"/>
  <c r="M592" i="20"/>
  <c r="P591" i="20"/>
  <c r="Q591" i="20" s="1"/>
  <c r="M591" i="20"/>
  <c r="P590" i="20"/>
  <c r="Q590" i="20" s="1"/>
  <c r="M590" i="20"/>
  <c r="P589" i="20"/>
  <c r="Q589" i="20" s="1"/>
  <c r="M589" i="20"/>
  <c r="P588" i="20"/>
  <c r="Q588" i="20" s="1"/>
  <c r="M588" i="20"/>
  <c r="P587" i="20"/>
  <c r="Q587" i="20" s="1"/>
  <c r="M587" i="20"/>
  <c r="P586" i="20"/>
  <c r="Q586" i="20" s="1"/>
  <c r="M586" i="20"/>
  <c r="P585" i="20"/>
  <c r="Q585" i="20" s="1"/>
  <c r="M585" i="20"/>
  <c r="P584" i="20"/>
  <c r="Q584" i="20" s="1"/>
  <c r="M584" i="20"/>
  <c r="P583" i="20"/>
  <c r="Q583" i="20" s="1"/>
  <c r="M583" i="20"/>
  <c r="P582" i="20"/>
  <c r="Q582" i="20" s="1"/>
  <c r="M582" i="20"/>
  <c r="P581" i="20"/>
  <c r="Q581" i="20" s="1"/>
  <c r="M581" i="20"/>
  <c r="P580" i="20"/>
  <c r="Q580" i="20" s="1"/>
  <c r="M580" i="20"/>
  <c r="P579" i="20"/>
  <c r="Q579" i="20" s="1"/>
  <c r="M579" i="20"/>
  <c r="P578" i="20"/>
  <c r="Q578" i="20" s="1"/>
  <c r="M578" i="20"/>
  <c r="P577" i="20"/>
  <c r="Q577" i="20" s="1"/>
  <c r="M577" i="20"/>
  <c r="P576" i="20"/>
  <c r="Q576" i="20" s="1"/>
  <c r="M576" i="20"/>
  <c r="P575" i="20"/>
  <c r="Q575" i="20" s="1"/>
  <c r="M575" i="20"/>
  <c r="P574" i="20"/>
  <c r="Q574" i="20" s="1"/>
  <c r="M574" i="20"/>
  <c r="P573" i="20"/>
  <c r="Q573" i="20" s="1"/>
  <c r="M573" i="20"/>
  <c r="P572" i="20"/>
  <c r="Q572" i="20" s="1"/>
  <c r="M572" i="20"/>
  <c r="P571" i="20"/>
  <c r="Q571" i="20" s="1"/>
  <c r="M571" i="20"/>
  <c r="P570" i="20"/>
  <c r="Q570" i="20" s="1"/>
  <c r="M570" i="20"/>
  <c r="P569" i="20"/>
  <c r="Q569" i="20" s="1"/>
  <c r="M569" i="20"/>
  <c r="P568" i="20"/>
  <c r="Q568" i="20" s="1"/>
  <c r="M568" i="20"/>
  <c r="P567" i="20"/>
  <c r="Q567" i="20" s="1"/>
  <c r="M567" i="20"/>
  <c r="P566" i="20"/>
  <c r="Q566" i="20" s="1"/>
  <c r="M566" i="20"/>
  <c r="P565" i="20"/>
  <c r="Q565" i="20" s="1"/>
  <c r="M565" i="20"/>
  <c r="P564" i="20"/>
  <c r="Q564" i="20" s="1"/>
  <c r="M564" i="20"/>
  <c r="P563" i="20"/>
  <c r="Q563" i="20" s="1"/>
  <c r="M563" i="20"/>
  <c r="P562" i="20"/>
  <c r="Q562" i="20" s="1"/>
  <c r="M562" i="20"/>
  <c r="P561" i="20"/>
  <c r="Q561" i="20" s="1"/>
  <c r="M561" i="20"/>
  <c r="P560" i="20"/>
  <c r="Q560" i="20" s="1"/>
  <c r="M560" i="20"/>
  <c r="P559" i="20"/>
  <c r="Q559" i="20" s="1"/>
  <c r="M559" i="20"/>
  <c r="P558" i="20"/>
  <c r="Q558" i="20" s="1"/>
  <c r="M558" i="20"/>
  <c r="P557" i="20"/>
  <c r="Q557" i="20" s="1"/>
  <c r="M557" i="20"/>
  <c r="P556" i="20"/>
  <c r="Q556" i="20" s="1"/>
  <c r="M556" i="20"/>
  <c r="P555" i="20"/>
  <c r="Q555" i="20" s="1"/>
  <c r="M555" i="20"/>
  <c r="P554" i="20"/>
  <c r="Q554" i="20" s="1"/>
  <c r="M554" i="20"/>
  <c r="P553" i="20"/>
  <c r="Q553" i="20" s="1"/>
  <c r="M553" i="20"/>
  <c r="P552" i="20"/>
  <c r="Q552" i="20" s="1"/>
  <c r="M552" i="20"/>
  <c r="P551" i="20"/>
  <c r="Q551" i="20" s="1"/>
  <c r="M551" i="20"/>
  <c r="P550" i="20"/>
  <c r="Q550" i="20" s="1"/>
  <c r="M550" i="20"/>
  <c r="P549" i="20"/>
  <c r="Q549" i="20" s="1"/>
  <c r="M549" i="20"/>
  <c r="P548" i="20"/>
  <c r="Q548" i="20" s="1"/>
  <c r="M548" i="20"/>
  <c r="P547" i="20"/>
  <c r="Q547" i="20" s="1"/>
  <c r="M547" i="20"/>
  <c r="P546" i="20"/>
  <c r="Q546" i="20" s="1"/>
  <c r="M546" i="20"/>
  <c r="P545" i="20"/>
  <c r="Q545" i="20" s="1"/>
  <c r="M545" i="20"/>
  <c r="P544" i="20"/>
  <c r="Q544" i="20" s="1"/>
  <c r="M544" i="20"/>
  <c r="P543" i="20"/>
  <c r="Q543" i="20" s="1"/>
  <c r="M543" i="20"/>
  <c r="P542" i="20"/>
  <c r="Q542" i="20" s="1"/>
  <c r="M542" i="20"/>
  <c r="P541" i="20"/>
  <c r="Q541" i="20" s="1"/>
  <c r="M541" i="20"/>
  <c r="P540" i="20"/>
  <c r="Q540" i="20" s="1"/>
  <c r="M540" i="20"/>
  <c r="P539" i="20"/>
  <c r="Q539" i="20" s="1"/>
  <c r="M539" i="20"/>
  <c r="P538" i="20"/>
  <c r="Q538" i="20" s="1"/>
  <c r="M538" i="20"/>
  <c r="P537" i="20"/>
  <c r="Q537" i="20" s="1"/>
  <c r="M537" i="20"/>
  <c r="P536" i="20"/>
  <c r="Q536" i="20" s="1"/>
  <c r="M536" i="20"/>
  <c r="P535" i="20"/>
  <c r="Q535" i="20" s="1"/>
  <c r="M535" i="20"/>
  <c r="P534" i="20"/>
  <c r="Q534" i="20" s="1"/>
  <c r="M534" i="20"/>
  <c r="P533" i="20"/>
  <c r="Q533" i="20" s="1"/>
  <c r="M533" i="20"/>
  <c r="P532" i="20"/>
  <c r="Q532" i="20" s="1"/>
  <c r="M532" i="20"/>
  <c r="P531" i="20"/>
  <c r="Q531" i="20" s="1"/>
  <c r="M531" i="20"/>
  <c r="P530" i="20"/>
  <c r="Q530" i="20" s="1"/>
  <c r="M530" i="20"/>
  <c r="P529" i="20"/>
  <c r="Q529" i="20" s="1"/>
  <c r="M529" i="20"/>
  <c r="P528" i="20"/>
  <c r="Q528" i="20" s="1"/>
  <c r="M528" i="20"/>
  <c r="P527" i="20"/>
  <c r="Q527" i="20" s="1"/>
  <c r="M527" i="20"/>
  <c r="P526" i="20"/>
  <c r="Q526" i="20" s="1"/>
  <c r="M526" i="20"/>
  <c r="P525" i="20"/>
  <c r="Q525" i="20" s="1"/>
  <c r="M525" i="20"/>
  <c r="P524" i="20"/>
  <c r="Q524" i="20" s="1"/>
  <c r="M524" i="20"/>
  <c r="P523" i="20"/>
  <c r="Q523" i="20" s="1"/>
  <c r="M523" i="20"/>
  <c r="P522" i="20"/>
  <c r="Q522" i="20" s="1"/>
  <c r="M522" i="20"/>
  <c r="P521" i="20"/>
  <c r="Q521" i="20" s="1"/>
  <c r="M521" i="20"/>
  <c r="P520" i="20"/>
  <c r="Q520" i="20" s="1"/>
  <c r="M520" i="20"/>
  <c r="P519" i="20"/>
  <c r="Q519" i="20" s="1"/>
  <c r="M519" i="20"/>
  <c r="P518" i="20"/>
  <c r="Q518" i="20" s="1"/>
  <c r="M518" i="20"/>
  <c r="P517" i="20"/>
  <c r="Q517" i="20" s="1"/>
  <c r="M517" i="20"/>
  <c r="P516" i="20"/>
  <c r="Q516" i="20" s="1"/>
  <c r="M516" i="20"/>
  <c r="P515" i="20"/>
  <c r="Q515" i="20" s="1"/>
  <c r="M515" i="20"/>
  <c r="P514" i="20"/>
  <c r="Q514" i="20" s="1"/>
  <c r="M514" i="20"/>
  <c r="P513" i="20"/>
  <c r="Q513" i="20" s="1"/>
  <c r="M513" i="20"/>
  <c r="P512" i="20"/>
  <c r="Q512" i="20" s="1"/>
  <c r="M512" i="20"/>
  <c r="P511" i="20"/>
  <c r="Q511" i="20" s="1"/>
  <c r="M511" i="20"/>
  <c r="P510" i="20"/>
  <c r="Q510" i="20" s="1"/>
  <c r="M510" i="20"/>
  <c r="P509" i="20"/>
  <c r="Q509" i="20" s="1"/>
  <c r="M509" i="20"/>
  <c r="P508" i="20"/>
  <c r="Q508" i="20" s="1"/>
  <c r="M508" i="20"/>
  <c r="P507" i="20"/>
  <c r="Q507" i="20" s="1"/>
  <c r="M507" i="20"/>
  <c r="P506" i="20"/>
  <c r="Q506" i="20" s="1"/>
  <c r="M506" i="20"/>
  <c r="P505" i="20"/>
  <c r="Q505" i="20" s="1"/>
  <c r="M505" i="20"/>
  <c r="P504" i="20"/>
  <c r="Q504" i="20" s="1"/>
  <c r="M504" i="20"/>
  <c r="P503" i="20"/>
  <c r="Q503" i="20" s="1"/>
  <c r="M503" i="20"/>
  <c r="P502" i="20"/>
  <c r="Q502" i="20" s="1"/>
  <c r="M502" i="20"/>
  <c r="P501" i="20"/>
  <c r="Q501" i="20" s="1"/>
  <c r="M501" i="20"/>
  <c r="P500" i="20"/>
  <c r="Q500" i="20" s="1"/>
  <c r="M500" i="20"/>
  <c r="P499" i="20"/>
  <c r="Q499" i="20" s="1"/>
  <c r="M499" i="20"/>
  <c r="P498" i="20"/>
  <c r="Q498" i="20" s="1"/>
  <c r="M498" i="20"/>
  <c r="P497" i="20"/>
  <c r="Q497" i="20" s="1"/>
  <c r="M497" i="20"/>
  <c r="P496" i="20"/>
  <c r="Q496" i="20" s="1"/>
  <c r="M496" i="20"/>
  <c r="P495" i="20"/>
  <c r="Q495" i="20" s="1"/>
  <c r="M495" i="20"/>
  <c r="P494" i="20"/>
  <c r="Q494" i="20" s="1"/>
  <c r="M494" i="20"/>
  <c r="P493" i="20"/>
  <c r="Q493" i="20" s="1"/>
  <c r="M493" i="20"/>
  <c r="P492" i="20"/>
  <c r="Q492" i="20" s="1"/>
  <c r="M492" i="20"/>
  <c r="P491" i="20"/>
  <c r="Q491" i="20" s="1"/>
  <c r="M491" i="20"/>
  <c r="P490" i="20"/>
  <c r="Q490" i="20" s="1"/>
  <c r="M490" i="20"/>
  <c r="P489" i="20"/>
  <c r="Q489" i="20" s="1"/>
  <c r="M489" i="20"/>
  <c r="P488" i="20"/>
  <c r="Q488" i="20" s="1"/>
  <c r="M488" i="20"/>
  <c r="P487" i="20"/>
  <c r="Q487" i="20" s="1"/>
  <c r="M487" i="20"/>
  <c r="P486" i="20"/>
  <c r="Q486" i="20" s="1"/>
  <c r="M486" i="20"/>
  <c r="P485" i="20"/>
  <c r="Q485" i="20" s="1"/>
  <c r="M485" i="20"/>
  <c r="P484" i="20"/>
  <c r="Q484" i="20" s="1"/>
  <c r="M484" i="20"/>
  <c r="P483" i="20"/>
  <c r="Q483" i="20" s="1"/>
  <c r="M483" i="20"/>
  <c r="P482" i="20"/>
  <c r="Q482" i="20" s="1"/>
  <c r="M482" i="20"/>
  <c r="P481" i="20"/>
  <c r="Q481" i="20" s="1"/>
  <c r="M481" i="20"/>
  <c r="P480" i="20"/>
  <c r="Q480" i="20" s="1"/>
  <c r="M480" i="20"/>
  <c r="P479" i="20"/>
  <c r="Q479" i="20" s="1"/>
  <c r="M479" i="20"/>
  <c r="P478" i="20"/>
  <c r="Q478" i="20" s="1"/>
  <c r="M478" i="20"/>
  <c r="P477" i="20"/>
  <c r="Q477" i="20" s="1"/>
  <c r="M477" i="20"/>
  <c r="P476" i="20"/>
  <c r="Q476" i="20" s="1"/>
  <c r="M476" i="20"/>
  <c r="P475" i="20"/>
  <c r="Q475" i="20" s="1"/>
  <c r="M475" i="20"/>
  <c r="P474" i="20"/>
  <c r="Q474" i="20" s="1"/>
  <c r="M474" i="20"/>
  <c r="P473" i="20"/>
  <c r="Q473" i="20" s="1"/>
  <c r="M473" i="20"/>
  <c r="P472" i="20"/>
  <c r="Q472" i="20" s="1"/>
  <c r="M472" i="20"/>
  <c r="P471" i="20"/>
  <c r="Q471" i="20" s="1"/>
  <c r="M471" i="20"/>
  <c r="P470" i="20"/>
  <c r="Q470" i="20" s="1"/>
  <c r="M470" i="20"/>
  <c r="P469" i="20"/>
  <c r="Q469" i="20" s="1"/>
  <c r="M469" i="20"/>
  <c r="P468" i="20"/>
  <c r="Q468" i="20" s="1"/>
  <c r="M468" i="20"/>
  <c r="P467" i="20"/>
  <c r="Q467" i="20" s="1"/>
  <c r="M467" i="20"/>
  <c r="P466" i="20"/>
  <c r="Q466" i="20" s="1"/>
  <c r="M466" i="20"/>
  <c r="P465" i="20"/>
  <c r="Q465" i="20" s="1"/>
  <c r="M465" i="20"/>
  <c r="P464" i="20"/>
  <c r="Q464" i="20" s="1"/>
  <c r="M464" i="20"/>
  <c r="P463" i="20"/>
  <c r="Q463" i="20" s="1"/>
  <c r="M463" i="20"/>
  <c r="P462" i="20"/>
  <c r="Q462" i="20" s="1"/>
  <c r="M462" i="20"/>
  <c r="P461" i="20"/>
  <c r="Q461" i="20" s="1"/>
  <c r="M461" i="20"/>
  <c r="P460" i="20"/>
  <c r="Q460" i="20" s="1"/>
  <c r="M460" i="20"/>
  <c r="P459" i="20"/>
  <c r="Q459" i="20" s="1"/>
  <c r="M459" i="20"/>
  <c r="P458" i="20"/>
  <c r="Q458" i="20" s="1"/>
  <c r="M458" i="20"/>
  <c r="P457" i="20"/>
  <c r="Q457" i="20" s="1"/>
  <c r="M457" i="20"/>
  <c r="P456" i="20"/>
  <c r="Q456" i="20" s="1"/>
  <c r="M456" i="20"/>
  <c r="P455" i="20"/>
  <c r="Q455" i="20" s="1"/>
  <c r="M455" i="20"/>
  <c r="P454" i="20"/>
  <c r="Q454" i="20" s="1"/>
  <c r="M454" i="20"/>
  <c r="P453" i="20"/>
  <c r="Q453" i="20" s="1"/>
  <c r="M453" i="20"/>
  <c r="P452" i="20"/>
  <c r="Q452" i="20" s="1"/>
  <c r="M452" i="20"/>
  <c r="P451" i="20"/>
  <c r="Q451" i="20" s="1"/>
  <c r="M451" i="20"/>
  <c r="P450" i="20"/>
  <c r="Q450" i="20" s="1"/>
  <c r="M450" i="20"/>
  <c r="P449" i="20"/>
  <c r="Q449" i="20" s="1"/>
  <c r="M449" i="20"/>
  <c r="P448" i="20"/>
  <c r="Q448" i="20" s="1"/>
  <c r="M448" i="20"/>
  <c r="P447" i="20"/>
  <c r="Q447" i="20" s="1"/>
  <c r="M447" i="20"/>
  <c r="P446" i="20"/>
  <c r="Q446" i="20" s="1"/>
  <c r="M446" i="20"/>
  <c r="P445" i="20"/>
  <c r="Q445" i="20" s="1"/>
  <c r="M445" i="20"/>
  <c r="P444" i="20"/>
  <c r="Q444" i="20" s="1"/>
  <c r="M444" i="20"/>
  <c r="P443" i="20"/>
  <c r="Q443" i="20" s="1"/>
  <c r="M443" i="20"/>
  <c r="P442" i="20"/>
  <c r="Q442" i="20" s="1"/>
  <c r="M442" i="20"/>
  <c r="P441" i="20"/>
  <c r="Q441" i="20" s="1"/>
  <c r="M441" i="20"/>
  <c r="P440" i="20"/>
  <c r="Q440" i="20" s="1"/>
  <c r="M440" i="20"/>
  <c r="P439" i="20"/>
  <c r="Q439" i="20" s="1"/>
  <c r="M439" i="20"/>
  <c r="P438" i="20"/>
  <c r="Q438" i="20" s="1"/>
  <c r="M438" i="20"/>
  <c r="P437" i="20"/>
  <c r="Q437" i="20" s="1"/>
  <c r="M437" i="20"/>
  <c r="P436" i="20"/>
  <c r="Q436" i="20" s="1"/>
  <c r="M436" i="20"/>
  <c r="P435" i="20"/>
  <c r="Q435" i="20" s="1"/>
  <c r="M435" i="20"/>
  <c r="P434" i="20"/>
  <c r="Q434" i="20" s="1"/>
  <c r="M434" i="20"/>
  <c r="P433" i="20"/>
  <c r="Q433" i="20" s="1"/>
  <c r="M433" i="20"/>
  <c r="P432" i="20"/>
  <c r="Q432" i="20" s="1"/>
  <c r="M432" i="20"/>
  <c r="P431" i="20"/>
  <c r="Q431" i="20" s="1"/>
  <c r="M431" i="20"/>
  <c r="P430" i="20"/>
  <c r="Q430" i="20" s="1"/>
  <c r="M430" i="20"/>
  <c r="P429" i="20"/>
  <c r="Q429" i="20" s="1"/>
  <c r="M429" i="20"/>
  <c r="P428" i="20"/>
  <c r="Q428" i="20" s="1"/>
  <c r="M428" i="20"/>
  <c r="P427" i="20"/>
  <c r="Q427" i="20" s="1"/>
  <c r="M427" i="20"/>
  <c r="P426" i="20"/>
  <c r="Q426" i="20" s="1"/>
  <c r="M426" i="20"/>
  <c r="P425" i="20"/>
  <c r="Q425" i="20" s="1"/>
  <c r="M425" i="20"/>
  <c r="P424" i="20"/>
  <c r="Q424" i="20" s="1"/>
  <c r="M424" i="20"/>
  <c r="P423" i="20"/>
  <c r="Q423" i="20" s="1"/>
  <c r="M423" i="20"/>
  <c r="P422" i="20"/>
  <c r="Q422" i="20" s="1"/>
  <c r="M422" i="20"/>
  <c r="P421" i="20"/>
  <c r="Q421" i="20" s="1"/>
  <c r="M421" i="20"/>
  <c r="P420" i="20"/>
  <c r="Q420" i="20" s="1"/>
  <c r="M420" i="20"/>
  <c r="P419" i="20"/>
  <c r="Q419" i="20" s="1"/>
  <c r="M419" i="20"/>
  <c r="P418" i="20"/>
  <c r="Q418" i="20" s="1"/>
  <c r="M418" i="20"/>
  <c r="P417" i="20"/>
  <c r="Q417" i="20" s="1"/>
  <c r="M417" i="20"/>
  <c r="P416" i="20"/>
  <c r="Q416" i="20" s="1"/>
  <c r="M416" i="20"/>
  <c r="P415" i="20"/>
  <c r="Q415" i="20" s="1"/>
  <c r="M415" i="20"/>
  <c r="P414" i="20"/>
  <c r="Q414" i="20" s="1"/>
  <c r="M414" i="20"/>
  <c r="P413" i="20"/>
  <c r="Q413" i="20" s="1"/>
  <c r="M413" i="20"/>
  <c r="P412" i="20"/>
  <c r="Q412" i="20" s="1"/>
  <c r="M412" i="20"/>
  <c r="P411" i="20"/>
  <c r="Q411" i="20" s="1"/>
  <c r="M411" i="20"/>
  <c r="P410" i="20"/>
  <c r="Q410" i="20" s="1"/>
  <c r="M410" i="20"/>
  <c r="P409" i="20"/>
  <c r="Q409" i="20" s="1"/>
  <c r="M409" i="20"/>
  <c r="P408" i="20"/>
  <c r="Q408" i="20" s="1"/>
  <c r="M408" i="20"/>
  <c r="P407" i="20"/>
  <c r="Q407" i="20" s="1"/>
  <c r="M407" i="20"/>
  <c r="P406" i="20"/>
  <c r="Q406" i="20" s="1"/>
  <c r="M406" i="20"/>
  <c r="P405" i="20"/>
  <c r="Q405" i="20" s="1"/>
  <c r="M405" i="20"/>
  <c r="P404" i="20"/>
  <c r="Q404" i="20" s="1"/>
  <c r="M404" i="20"/>
  <c r="P403" i="20"/>
  <c r="Q403" i="20" s="1"/>
  <c r="M403" i="20"/>
  <c r="P402" i="20"/>
  <c r="Q402" i="20" s="1"/>
  <c r="M402" i="20"/>
  <c r="P401" i="20"/>
  <c r="Q401" i="20" s="1"/>
  <c r="M401" i="20"/>
  <c r="P400" i="20"/>
  <c r="Q400" i="20" s="1"/>
  <c r="M400" i="20"/>
  <c r="P399" i="20"/>
  <c r="Q399" i="20" s="1"/>
  <c r="M399" i="20"/>
  <c r="P398" i="20"/>
  <c r="Q398" i="20" s="1"/>
  <c r="M398" i="20"/>
  <c r="P397" i="20"/>
  <c r="Q397" i="20" s="1"/>
  <c r="M397" i="20"/>
  <c r="P396" i="20"/>
  <c r="Q396" i="20" s="1"/>
  <c r="M396" i="20"/>
  <c r="P395" i="20"/>
  <c r="Q395" i="20" s="1"/>
  <c r="M395" i="20"/>
  <c r="P394" i="20"/>
  <c r="Q394" i="20" s="1"/>
  <c r="M394" i="20"/>
  <c r="P393" i="20"/>
  <c r="Q393" i="20" s="1"/>
  <c r="M393" i="20"/>
  <c r="P392" i="20"/>
  <c r="Q392" i="20" s="1"/>
  <c r="M392" i="20"/>
  <c r="P391" i="20"/>
  <c r="Q391" i="20" s="1"/>
  <c r="M391" i="20"/>
  <c r="P390" i="20"/>
  <c r="Q390" i="20" s="1"/>
  <c r="M390" i="20"/>
  <c r="P389" i="20"/>
  <c r="Q389" i="20" s="1"/>
  <c r="M389" i="20"/>
  <c r="P388" i="20"/>
  <c r="Q388" i="20" s="1"/>
  <c r="M388" i="20"/>
  <c r="P387" i="20"/>
  <c r="Q387" i="20" s="1"/>
  <c r="M387" i="20"/>
  <c r="P386" i="20"/>
  <c r="Q386" i="20" s="1"/>
  <c r="M386" i="20"/>
  <c r="P385" i="20"/>
  <c r="Q385" i="20" s="1"/>
  <c r="M385" i="20"/>
  <c r="P384" i="20"/>
  <c r="Q384" i="20" s="1"/>
  <c r="M384" i="20"/>
  <c r="P383" i="20"/>
  <c r="Q383" i="20" s="1"/>
  <c r="M383" i="20"/>
  <c r="P382" i="20"/>
  <c r="Q382" i="20" s="1"/>
  <c r="M382" i="20"/>
  <c r="P381" i="20"/>
  <c r="Q381" i="20" s="1"/>
  <c r="M381" i="20"/>
  <c r="P380" i="20"/>
  <c r="Q380" i="20" s="1"/>
  <c r="M380" i="20"/>
  <c r="P379" i="20"/>
  <c r="Q379" i="20" s="1"/>
  <c r="M379" i="20"/>
  <c r="P378" i="20" l="1"/>
  <c r="Q378" i="20" s="1"/>
  <c r="M378" i="20"/>
  <c r="P377" i="20"/>
  <c r="Q377" i="20" s="1"/>
  <c r="M377" i="20"/>
  <c r="P376" i="20"/>
  <c r="Q376" i="20" s="1"/>
  <c r="M376" i="20"/>
  <c r="P375" i="20"/>
  <c r="Q375" i="20" s="1"/>
  <c r="M375" i="20"/>
  <c r="P374" i="20"/>
  <c r="Q374" i="20" s="1"/>
  <c r="M374" i="20"/>
  <c r="P373" i="20"/>
  <c r="Q373" i="20" s="1"/>
  <c r="M373" i="20"/>
  <c r="P372" i="20"/>
  <c r="Q372" i="20" s="1"/>
  <c r="M372" i="20"/>
  <c r="P371" i="20"/>
  <c r="Q371" i="20" s="1"/>
  <c r="M371" i="20"/>
  <c r="P370" i="20"/>
  <c r="Q370" i="20" s="1"/>
  <c r="M370" i="20"/>
  <c r="P369" i="20"/>
  <c r="Q369" i="20" s="1"/>
  <c r="M369" i="20"/>
  <c r="P368" i="20"/>
  <c r="Q368" i="20" s="1"/>
  <c r="M368" i="20"/>
  <c r="P367" i="20"/>
  <c r="Q367" i="20" s="1"/>
  <c r="M367" i="20"/>
  <c r="P366" i="20"/>
  <c r="Q366" i="20" s="1"/>
  <c r="M366" i="20"/>
  <c r="P365" i="20"/>
  <c r="Q365" i="20" s="1"/>
  <c r="M365" i="20"/>
  <c r="P364" i="20"/>
  <c r="Q364" i="20" s="1"/>
  <c r="M364" i="20"/>
  <c r="P363" i="20"/>
  <c r="Q363" i="20" s="1"/>
  <c r="M363" i="20"/>
  <c r="P362" i="20"/>
  <c r="Q362" i="20" s="1"/>
  <c r="M362" i="20"/>
  <c r="P361" i="20"/>
  <c r="Q361" i="20" s="1"/>
  <c r="M361" i="20"/>
  <c r="P360" i="20"/>
  <c r="Q360" i="20" s="1"/>
  <c r="M360" i="20"/>
  <c r="P359" i="20"/>
  <c r="Q359" i="20" s="1"/>
  <c r="M359" i="20"/>
  <c r="P358" i="20"/>
  <c r="Q358" i="20" s="1"/>
  <c r="M358" i="20"/>
  <c r="P357" i="20"/>
  <c r="Q357" i="20" s="1"/>
  <c r="M357" i="20"/>
  <c r="P356" i="20"/>
  <c r="Q356" i="20" s="1"/>
  <c r="M356" i="20"/>
  <c r="P355" i="20"/>
  <c r="Q355" i="20" s="1"/>
  <c r="M355" i="20"/>
  <c r="P354" i="20"/>
  <c r="Q354" i="20" s="1"/>
  <c r="M354" i="20"/>
  <c r="P353" i="20"/>
  <c r="Q353" i="20" s="1"/>
  <c r="M353" i="20"/>
  <c r="P352" i="20"/>
  <c r="Q352" i="20" s="1"/>
  <c r="M352" i="20"/>
  <c r="P351" i="20"/>
  <c r="Q351" i="20" s="1"/>
  <c r="M351" i="20"/>
  <c r="P350" i="20"/>
  <c r="Q350" i="20" s="1"/>
  <c r="M350" i="20"/>
  <c r="P349" i="20"/>
  <c r="Q349" i="20" s="1"/>
  <c r="M349" i="20"/>
  <c r="P348" i="20"/>
  <c r="Q348" i="20" s="1"/>
  <c r="M348" i="20"/>
  <c r="P347" i="20"/>
  <c r="Q347" i="20" s="1"/>
  <c r="M347" i="20"/>
  <c r="P346" i="20"/>
  <c r="Q346" i="20" s="1"/>
  <c r="M346" i="20"/>
  <c r="P345" i="20"/>
  <c r="Q345" i="20" s="1"/>
  <c r="M345" i="20"/>
  <c r="P344" i="20"/>
  <c r="Q344" i="20" s="1"/>
  <c r="M344" i="20"/>
  <c r="P343" i="20"/>
  <c r="Q343" i="20" s="1"/>
  <c r="M343" i="20"/>
  <c r="P342" i="20"/>
  <c r="Q342" i="20" s="1"/>
  <c r="M342" i="20"/>
  <c r="P341" i="20"/>
  <c r="Q341" i="20" s="1"/>
  <c r="M341" i="20"/>
  <c r="P340" i="20"/>
  <c r="Q340" i="20" s="1"/>
  <c r="M340" i="20"/>
  <c r="P339" i="20"/>
  <c r="Q339" i="20" s="1"/>
  <c r="M339" i="20"/>
  <c r="P338" i="20"/>
  <c r="Q338" i="20" s="1"/>
  <c r="M338" i="20"/>
  <c r="P337" i="20"/>
  <c r="Q337" i="20" s="1"/>
  <c r="M337" i="20"/>
  <c r="P336" i="20"/>
  <c r="Q336" i="20" s="1"/>
  <c r="M336" i="20"/>
  <c r="P335" i="20"/>
  <c r="Q335" i="20" s="1"/>
  <c r="M335" i="20"/>
  <c r="P334" i="20"/>
  <c r="Q334" i="20" s="1"/>
  <c r="M334" i="20"/>
  <c r="P333" i="20"/>
  <c r="Q333" i="20" s="1"/>
  <c r="M333" i="20"/>
  <c r="P332" i="20"/>
  <c r="Q332" i="20" s="1"/>
  <c r="M332" i="20"/>
  <c r="P331" i="20"/>
  <c r="Q331" i="20" s="1"/>
  <c r="M331" i="20"/>
  <c r="P330" i="20"/>
  <c r="Q330" i="20" s="1"/>
  <c r="M330" i="20"/>
  <c r="P329" i="20"/>
  <c r="Q329" i="20" s="1"/>
  <c r="M329" i="20"/>
  <c r="P328" i="20"/>
  <c r="Q328" i="20" s="1"/>
  <c r="M328" i="20"/>
  <c r="P327" i="20"/>
  <c r="Q327" i="20" s="1"/>
  <c r="M327" i="20"/>
  <c r="P326" i="20"/>
  <c r="Q326" i="20" s="1"/>
  <c r="M326" i="20"/>
  <c r="P325" i="20"/>
  <c r="Q325" i="20" s="1"/>
  <c r="M325" i="20"/>
  <c r="P324" i="20"/>
  <c r="Q324" i="20" s="1"/>
  <c r="M324" i="20"/>
  <c r="P323" i="20"/>
  <c r="Q323" i="20" s="1"/>
  <c r="M323" i="20"/>
  <c r="P322" i="20"/>
  <c r="Q322" i="20" s="1"/>
  <c r="M322" i="20"/>
  <c r="P321" i="20"/>
  <c r="Q321" i="20" s="1"/>
  <c r="M321" i="20"/>
  <c r="P320" i="20"/>
  <c r="Q320" i="20" s="1"/>
  <c r="M320" i="20"/>
  <c r="P319" i="20"/>
  <c r="Q319" i="20" s="1"/>
  <c r="M319" i="20"/>
  <c r="P318" i="20"/>
  <c r="Q318" i="20" s="1"/>
  <c r="M318" i="20"/>
  <c r="P317" i="20"/>
  <c r="Q317" i="20" s="1"/>
  <c r="M317" i="20"/>
  <c r="P316" i="20"/>
  <c r="Q316" i="20" s="1"/>
  <c r="M316" i="20"/>
  <c r="P315" i="20"/>
  <c r="Q315" i="20" s="1"/>
  <c r="M315" i="20"/>
  <c r="P314" i="20"/>
  <c r="Q314" i="20" s="1"/>
  <c r="M314" i="20"/>
  <c r="Q313" i="20"/>
  <c r="M313" i="20"/>
  <c r="Q312" i="20"/>
  <c r="M312" i="20"/>
  <c r="Q311" i="20"/>
  <c r="M311" i="20"/>
  <c r="Q310" i="20"/>
  <c r="M310" i="20"/>
  <c r="Q309" i="20"/>
  <c r="M309" i="20"/>
  <c r="Q308" i="20"/>
  <c r="M308" i="20"/>
  <c r="Q307" i="20"/>
  <c r="M307" i="20"/>
  <c r="Q306" i="20"/>
  <c r="M306" i="20"/>
  <c r="Q305" i="20"/>
  <c r="M305" i="20"/>
  <c r="P304" i="20"/>
  <c r="Q304" i="20" s="1"/>
  <c r="M304" i="20"/>
  <c r="P303" i="20"/>
  <c r="Q303" i="20" s="1"/>
  <c r="M303" i="20"/>
  <c r="P302" i="20"/>
  <c r="Q302" i="20" s="1"/>
  <c r="M302" i="20"/>
  <c r="P301" i="20"/>
  <c r="Q301" i="20" s="1"/>
  <c r="M301" i="20"/>
  <c r="P300" i="20"/>
  <c r="Q300" i="20" s="1"/>
  <c r="M300" i="20"/>
  <c r="P299" i="20"/>
  <c r="Q299" i="20" s="1"/>
  <c r="M299" i="20"/>
  <c r="P298" i="20"/>
  <c r="Q298" i="20" s="1"/>
  <c r="M298" i="20"/>
  <c r="P297" i="20"/>
  <c r="Q297" i="20" s="1"/>
  <c r="M297" i="20"/>
  <c r="P296" i="20"/>
  <c r="Q296" i="20" s="1"/>
  <c r="M296" i="20"/>
  <c r="P295" i="20"/>
  <c r="Q295" i="20" s="1"/>
  <c r="M295" i="20"/>
  <c r="P294" i="20"/>
  <c r="Q294" i="20" s="1"/>
  <c r="M294" i="20"/>
  <c r="P293" i="20"/>
  <c r="Q293" i="20" s="1"/>
  <c r="M293" i="20"/>
  <c r="P292" i="20"/>
  <c r="Q292" i="20" s="1"/>
  <c r="M292" i="20"/>
  <c r="P291" i="20"/>
  <c r="Q291" i="20" s="1"/>
  <c r="M291" i="20"/>
  <c r="P290" i="20"/>
  <c r="Q290" i="20" s="1"/>
  <c r="M290" i="20"/>
  <c r="P289" i="20"/>
  <c r="Q289" i="20" s="1"/>
  <c r="M289" i="20"/>
  <c r="P288" i="20"/>
  <c r="Q288" i="20" s="1"/>
  <c r="M288" i="20"/>
  <c r="P287" i="20"/>
  <c r="Q287" i="20" s="1"/>
  <c r="M287" i="20"/>
  <c r="P286" i="20"/>
  <c r="Q286" i="20" s="1"/>
  <c r="M286" i="20"/>
  <c r="P285" i="20"/>
  <c r="Q285" i="20" s="1"/>
  <c r="M285" i="20"/>
  <c r="P284" i="20"/>
  <c r="Q284" i="20" s="1"/>
  <c r="M284" i="20"/>
  <c r="P283" i="20"/>
  <c r="Q283" i="20" s="1"/>
  <c r="M283" i="20"/>
  <c r="P282" i="20"/>
  <c r="Q282" i="20" s="1"/>
  <c r="M282" i="20"/>
  <c r="P281" i="20"/>
  <c r="Q281" i="20" s="1"/>
  <c r="M281" i="20"/>
  <c r="P280" i="20"/>
  <c r="Q280" i="20" s="1"/>
  <c r="M280" i="20"/>
  <c r="P279" i="20"/>
  <c r="Q279" i="20" s="1"/>
  <c r="M279" i="20"/>
  <c r="P278" i="20"/>
  <c r="Q278" i="20" s="1"/>
  <c r="M278" i="20"/>
  <c r="P277" i="20"/>
  <c r="Q277" i="20" s="1"/>
  <c r="M277" i="20"/>
  <c r="P276" i="20"/>
  <c r="Q276" i="20" s="1"/>
  <c r="M276" i="20"/>
  <c r="P275" i="20"/>
  <c r="Q275" i="20" s="1"/>
  <c r="M275" i="20"/>
  <c r="P274" i="20"/>
  <c r="Q274" i="20" s="1"/>
  <c r="M274" i="20"/>
  <c r="P273" i="20"/>
  <c r="Q273" i="20" s="1"/>
  <c r="M273" i="20"/>
  <c r="P272" i="20"/>
  <c r="Q272" i="20" s="1"/>
  <c r="M272" i="20"/>
  <c r="P271" i="20"/>
  <c r="Q271" i="20" s="1"/>
  <c r="M271" i="20"/>
  <c r="P270" i="20"/>
  <c r="Q270" i="20" s="1"/>
  <c r="M270" i="20"/>
  <c r="P269" i="20"/>
  <c r="Q269" i="20" s="1"/>
  <c r="M269" i="20"/>
  <c r="P268" i="20"/>
  <c r="Q268" i="20" s="1"/>
  <c r="M268" i="20"/>
  <c r="P267" i="20"/>
  <c r="Q267" i="20" s="1"/>
  <c r="M267" i="20"/>
  <c r="P266" i="20"/>
  <c r="Q266" i="20" s="1"/>
  <c r="M266" i="20"/>
  <c r="P265" i="20"/>
  <c r="Q265" i="20" s="1"/>
  <c r="M265" i="20"/>
  <c r="P264" i="20"/>
  <c r="Q264" i="20" s="1"/>
  <c r="M264" i="20"/>
  <c r="P263" i="20"/>
  <c r="Q263" i="20" s="1"/>
  <c r="M263" i="20"/>
  <c r="P262" i="20"/>
  <c r="Q262" i="20" s="1"/>
  <c r="M262" i="20"/>
  <c r="P261" i="20"/>
  <c r="Q261" i="20" s="1"/>
  <c r="M261" i="20"/>
  <c r="P260" i="20"/>
  <c r="Q260" i="20" s="1"/>
  <c r="M260" i="20"/>
  <c r="P259" i="20"/>
  <c r="Q259" i="20" s="1"/>
  <c r="M259" i="20"/>
  <c r="P258" i="20"/>
  <c r="Q258" i="20" s="1"/>
  <c r="M258" i="20"/>
  <c r="P257" i="20"/>
  <c r="Q257" i="20" s="1"/>
  <c r="M257" i="20"/>
  <c r="P256" i="20"/>
  <c r="Q256" i="20" s="1"/>
  <c r="M256" i="20"/>
  <c r="P255" i="20"/>
  <c r="Q255" i="20" s="1"/>
  <c r="M255" i="20"/>
  <c r="P254" i="20"/>
  <c r="Q254" i="20" s="1"/>
  <c r="M254" i="20"/>
  <c r="P253" i="20"/>
  <c r="Q253" i="20" s="1"/>
  <c r="M253" i="20"/>
  <c r="P252" i="20"/>
  <c r="Q252" i="20" s="1"/>
  <c r="M252" i="20"/>
  <c r="P251" i="20"/>
  <c r="Q251" i="20" s="1"/>
  <c r="M251" i="20"/>
  <c r="P250" i="20"/>
  <c r="Q250" i="20" s="1"/>
  <c r="M250" i="20"/>
  <c r="P249" i="20"/>
  <c r="Q249" i="20" s="1"/>
  <c r="M249" i="20"/>
  <c r="P248" i="20"/>
  <c r="Q248" i="20" s="1"/>
  <c r="M248" i="20"/>
  <c r="P247" i="20"/>
  <c r="Q247" i="20" s="1"/>
  <c r="M247" i="20"/>
  <c r="P246" i="20"/>
  <c r="Q246" i="20" s="1"/>
  <c r="M246" i="20"/>
  <c r="P245" i="20"/>
  <c r="Q245" i="20" s="1"/>
  <c r="M245" i="20"/>
  <c r="P244" i="20"/>
  <c r="Q244" i="20" s="1"/>
  <c r="M244" i="20"/>
  <c r="P243" i="20"/>
  <c r="Q243" i="20" s="1"/>
  <c r="M243" i="20"/>
  <c r="P242" i="20"/>
  <c r="Q242" i="20" s="1"/>
  <c r="M242" i="20"/>
  <c r="P241" i="20"/>
  <c r="Q241" i="20" s="1"/>
  <c r="M241" i="20"/>
  <c r="P240" i="20"/>
  <c r="Q240" i="20" s="1"/>
  <c r="M240" i="20"/>
  <c r="P239" i="20"/>
  <c r="Q239" i="20" s="1"/>
  <c r="M239" i="20"/>
  <c r="P238" i="20"/>
  <c r="Q238" i="20" s="1"/>
  <c r="M238" i="20"/>
  <c r="P237" i="20"/>
  <c r="Q237" i="20" s="1"/>
  <c r="M237" i="20"/>
  <c r="P236" i="20"/>
  <c r="Q236" i="20" s="1"/>
  <c r="M236" i="20"/>
  <c r="P235" i="20"/>
  <c r="Q235" i="20" s="1"/>
  <c r="M235" i="20"/>
  <c r="P234" i="20"/>
  <c r="Q234" i="20" s="1"/>
  <c r="M234" i="20"/>
  <c r="P233" i="20"/>
  <c r="Q233" i="20" s="1"/>
  <c r="M233" i="20"/>
  <c r="P232" i="20"/>
  <c r="Q232" i="20" s="1"/>
  <c r="M232" i="20"/>
  <c r="P231" i="20"/>
  <c r="Q231" i="20" s="1"/>
  <c r="M231" i="20"/>
  <c r="P230" i="20"/>
  <c r="Q230" i="20" s="1"/>
  <c r="M230" i="20"/>
  <c r="P229" i="20"/>
  <c r="Q229" i="20" s="1"/>
  <c r="M229" i="20"/>
  <c r="P228" i="20"/>
  <c r="Q228" i="20" s="1"/>
  <c r="M228" i="20"/>
  <c r="P227" i="20"/>
  <c r="Q227" i="20" s="1"/>
  <c r="M227" i="20"/>
  <c r="P226" i="20"/>
  <c r="Q226" i="20" s="1"/>
  <c r="M226" i="20"/>
  <c r="P225" i="20"/>
  <c r="Q225" i="20" s="1"/>
  <c r="M225" i="20"/>
  <c r="P224" i="20"/>
  <c r="Q224" i="20" s="1"/>
  <c r="M224" i="20"/>
  <c r="P223" i="20"/>
  <c r="Q223" i="20" s="1"/>
  <c r="M223" i="20"/>
  <c r="P222" i="20"/>
  <c r="Q222" i="20" s="1"/>
  <c r="M222" i="20"/>
  <c r="P221" i="20"/>
  <c r="Q221" i="20" s="1"/>
  <c r="M221" i="20"/>
  <c r="P220" i="20"/>
  <c r="Q220" i="20" s="1"/>
  <c r="M220" i="20"/>
  <c r="P219" i="20"/>
  <c r="Q219" i="20" s="1"/>
  <c r="M219" i="20"/>
  <c r="P218" i="20"/>
  <c r="Q218" i="20" s="1"/>
  <c r="M218" i="20"/>
  <c r="P217" i="20"/>
  <c r="Q217" i="20" s="1"/>
  <c r="M217" i="20"/>
  <c r="P216" i="20"/>
  <c r="Q216" i="20" s="1"/>
  <c r="M216" i="20"/>
  <c r="P215" i="20"/>
  <c r="Q215" i="20" s="1"/>
  <c r="M215" i="20"/>
  <c r="P214" i="20"/>
  <c r="Q214" i="20" s="1"/>
  <c r="M214" i="20"/>
  <c r="P213" i="20"/>
  <c r="Q213" i="20" s="1"/>
  <c r="M213" i="20"/>
  <c r="P212" i="20"/>
  <c r="Q212" i="20" s="1"/>
  <c r="M212" i="20"/>
  <c r="P211" i="20"/>
  <c r="Q211" i="20" s="1"/>
  <c r="M211" i="20"/>
  <c r="P210" i="20"/>
  <c r="Q210" i="20" s="1"/>
  <c r="M210" i="20"/>
  <c r="P209" i="20"/>
  <c r="Q209" i="20" s="1"/>
  <c r="M209" i="20"/>
  <c r="P208" i="20"/>
  <c r="Q208" i="20" s="1"/>
  <c r="M208" i="20"/>
  <c r="P207" i="20"/>
  <c r="Q207" i="20" s="1"/>
  <c r="M207" i="20"/>
  <c r="P206" i="20"/>
  <c r="Q206" i="20" s="1"/>
  <c r="M206" i="20"/>
  <c r="P205" i="20"/>
  <c r="Q205" i="20" s="1"/>
  <c r="M205" i="20"/>
  <c r="P204" i="20"/>
  <c r="Q204" i="20" s="1"/>
  <c r="M204" i="20"/>
  <c r="P203" i="20"/>
  <c r="Q203" i="20" s="1"/>
  <c r="M203" i="20"/>
  <c r="P202" i="20"/>
  <c r="Q202" i="20" s="1"/>
  <c r="M202" i="20"/>
  <c r="P201" i="20"/>
  <c r="Q201" i="20" s="1"/>
  <c r="M201" i="20"/>
  <c r="P200" i="20"/>
  <c r="Q200" i="20" s="1"/>
  <c r="M200" i="20"/>
  <c r="P199" i="20"/>
  <c r="Q199" i="20" s="1"/>
  <c r="M199" i="20"/>
  <c r="P198" i="20"/>
  <c r="Q198" i="20" s="1"/>
  <c r="M198" i="20"/>
  <c r="P197" i="20"/>
  <c r="Q197" i="20" s="1"/>
  <c r="M197" i="20"/>
  <c r="P196" i="20"/>
  <c r="Q196" i="20" s="1"/>
  <c r="M196" i="20"/>
  <c r="P195" i="20"/>
  <c r="Q195" i="20" s="1"/>
  <c r="M195" i="20"/>
  <c r="P194" i="20"/>
  <c r="Q194" i="20" s="1"/>
  <c r="M194" i="20"/>
  <c r="P193" i="20"/>
  <c r="Q193" i="20" s="1"/>
  <c r="M193" i="20"/>
  <c r="P192" i="20"/>
  <c r="Q192" i="20" s="1"/>
  <c r="M192" i="20"/>
  <c r="P191" i="20"/>
  <c r="Q191" i="20" s="1"/>
  <c r="M191" i="20"/>
  <c r="P190" i="20"/>
  <c r="Q190" i="20" s="1"/>
  <c r="M190" i="20"/>
  <c r="P189" i="20"/>
  <c r="Q189" i="20" s="1"/>
  <c r="M189" i="20"/>
  <c r="P188" i="20"/>
  <c r="Q188" i="20" s="1"/>
  <c r="M188" i="20"/>
  <c r="P187" i="20"/>
  <c r="Q187" i="20" s="1"/>
  <c r="M187" i="20"/>
  <c r="P186" i="20"/>
  <c r="Q186" i="20" s="1"/>
  <c r="M186" i="20"/>
  <c r="P185" i="20"/>
  <c r="Q185" i="20" s="1"/>
  <c r="M185" i="20"/>
  <c r="P184" i="20"/>
  <c r="Q184" i="20" s="1"/>
  <c r="M184" i="20"/>
  <c r="P183" i="20"/>
  <c r="Q183" i="20" s="1"/>
  <c r="M183" i="20"/>
  <c r="P182" i="20"/>
  <c r="Q182" i="20" s="1"/>
  <c r="M182" i="20"/>
  <c r="P181" i="20"/>
  <c r="Q181" i="20" s="1"/>
  <c r="M181" i="20"/>
  <c r="P180" i="20"/>
  <c r="Q180" i="20" s="1"/>
  <c r="M180" i="20"/>
  <c r="P179" i="20"/>
  <c r="Q179" i="20" s="1"/>
  <c r="M179" i="20"/>
  <c r="P178" i="20"/>
  <c r="Q178" i="20" s="1"/>
  <c r="M178" i="20"/>
  <c r="P177" i="20"/>
  <c r="Q177" i="20" s="1"/>
  <c r="M177" i="20"/>
  <c r="P176" i="20"/>
  <c r="Q176" i="20" s="1"/>
  <c r="M176" i="20"/>
  <c r="P175" i="20"/>
  <c r="Q175" i="20" s="1"/>
  <c r="M175" i="20"/>
  <c r="P174" i="20"/>
  <c r="Q174" i="20" s="1"/>
  <c r="M174" i="20"/>
  <c r="P173" i="20"/>
  <c r="Q173" i="20" s="1"/>
  <c r="M173" i="20"/>
  <c r="P172" i="20"/>
  <c r="Q172" i="20" s="1"/>
  <c r="M172" i="20"/>
  <c r="P171" i="20"/>
  <c r="Q171" i="20" s="1"/>
  <c r="M171" i="20"/>
  <c r="P170" i="20"/>
  <c r="Q170" i="20" s="1"/>
  <c r="M170" i="20"/>
  <c r="P169" i="20"/>
  <c r="Q169" i="20" s="1"/>
  <c r="M169" i="20"/>
  <c r="P168" i="20"/>
  <c r="Q168" i="20" s="1"/>
  <c r="M168" i="20"/>
  <c r="P167" i="20"/>
  <c r="Q167" i="20" s="1"/>
  <c r="M167" i="20"/>
  <c r="P166" i="20"/>
  <c r="Q166" i="20" s="1"/>
  <c r="M166" i="20"/>
  <c r="P165" i="20"/>
  <c r="Q165" i="20" s="1"/>
  <c r="M165" i="20"/>
  <c r="P164" i="20"/>
  <c r="Q164" i="20" s="1"/>
  <c r="M164" i="20"/>
  <c r="P163" i="20"/>
  <c r="Q163" i="20" s="1"/>
  <c r="M163" i="20"/>
  <c r="P162" i="20"/>
  <c r="Q162" i="20" s="1"/>
  <c r="M162" i="20"/>
  <c r="P161" i="20"/>
  <c r="Q161" i="20" s="1"/>
  <c r="M161" i="20"/>
  <c r="P160" i="20"/>
  <c r="Q160" i="20" s="1"/>
  <c r="M160" i="20"/>
  <c r="P159" i="20"/>
  <c r="Q159" i="20" s="1"/>
  <c r="M159" i="20"/>
  <c r="P158" i="20"/>
  <c r="Q158" i="20" s="1"/>
  <c r="M158" i="20"/>
  <c r="P157" i="20"/>
  <c r="Q157" i="20" s="1"/>
  <c r="M157" i="20"/>
  <c r="P156" i="20"/>
  <c r="Q156" i="20" s="1"/>
  <c r="M156" i="20"/>
  <c r="P155" i="20"/>
  <c r="Q155" i="20" s="1"/>
  <c r="M155" i="20"/>
  <c r="P154" i="20"/>
  <c r="Q154" i="20" s="1"/>
  <c r="M154" i="20"/>
  <c r="P153" i="20"/>
  <c r="Q153" i="20" s="1"/>
  <c r="M153" i="20"/>
  <c r="P152" i="20"/>
  <c r="Q152" i="20" s="1"/>
  <c r="M152" i="20"/>
  <c r="P151" i="20"/>
  <c r="Q151" i="20" s="1"/>
  <c r="M151" i="20"/>
  <c r="P150" i="20"/>
  <c r="Q150" i="20" s="1"/>
  <c r="M150" i="20"/>
  <c r="P149" i="20"/>
  <c r="Q149" i="20" s="1"/>
  <c r="M149" i="20"/>
  <c r="P148" i="20"/>
  <c r="Q148" i="20" s="1"/>
  <c r="M148" i="20"/>
  <c r="P147" i="20"/>
  <c r="Q147" i="20" s="1"/>
  <c r="M147" i="20"/>
  <c r="P146" i="20"/>
  <c r="Q146" i="20" s="1"/>
  <c r="M146" i="20"/>
  <c r="P145" i="20"/>
  <c r="Q145" i="20" s="1"/>
  <c r="M145" i="20"/>
  <c r="P144" i="20"/>
  <c r="Q144" i="20" s="1"/>
  <c r="M144" i="20"/>
  <c r="P143" i="20"/>
  <c r="Q143" i="20" s="1"/>
  <c r="M143" i="20"/>
  <c r="P142" i="20"/>
  <c r="Q142" i="20" s="1"/>
  <c r="M142" i="20"/>
  <c r="P141" i="20"/>
  <c r="Q141" i="20" s="1"/>
  <c r="M141" i="20"/>
  <c r="P140" i="20"/>
  <c r="Q140" i="20" s="1"/>
  <c r="M140" i="20"/>
  <c r="P139" i="20"/>
  <c r="Q139" i="20" s="1"/>
  <c r="M139" i="20"/>
  <c r="P138" i="20"/>
  <c r="Q138" i="20" s="1"/>
  <c r="M138" i="20"/>
  <c r="P137" i="20"/>
  <c r="Q137" i="20" s="1"/>
  <c r="M137" i="20"/>
  <c r="P136" i="20"/>
  <c r="Q136" i="20" s="1"/>
  <c r="M136" i="20"/>
  <c r="P135" i="20"/>
  <c r="Q135" i="20" s="1"/>
  <c r="M135" i="20"/>
  <c r="P134" i="20"/>
  <c r="Q134" i="20" s="1"/>
  <c r="M134" i="20"/>
  <c r="P133" i="20"/>
  <c r="Q133" i="20" s="1"/>
  <c r="M133" i="20"/>
  <c r="P132" i="20"/>
  <c r="Q132" i="20" s="1"/>
  <c r="M132" i="20"/>
  <c r="P131" i="20"/>
  <c r="Q131" i="20" s="1"/>
  <c r="M131" i="20"/>
  <c r="P130" i="20"/>
  <c r="Q130" i="20" s="1"/>
  <c r="M130" i="20"/>
  <c r="P129" i="20"/>
  <c r="Q129" i="20" s="1"/>
  <c r="M129" i="20"/>
  <c r="P128" i="20"/>
  <c r="Q128" i="20" s="1"/>
  <c r="M128" i="20"/>
  <c r="P127" i="20"/>
  <c r="Q127" i="20" s="1"/>
  <c r="M127" i="20"/>
  <c r="P126" i="20"/>
  <c r="Q126" i="20" s="1"/>
  <c r="M126" i="20"/>
  <c r="P125" i="20"/>
  <c r="Q125" i="20" s="1"/>
  <c r="M125" i="20"/>
  <c r="P124" i="20"/>
  <c r="Q124" i="20" s="1"/>
  <c r="M124" i="20"/>
  <c r="P123" i="20"/>
  <c r="Q123" i="20" s="1"/>
  <c r="M123" i="20"/>
  <c r="P122" i="20"/>
  <c r="Q122" i="20" s="1"/>
  <c r="M122" i="20"/>
  <c r="P121" i="20"/>
  <c r="Q121" i="20" s="1"/>
  <c r="M121" i="20"/>
  <c r="P120" i="20"/>
  <c r="Q120" i="20" s="1"/>
  <c r="M120" i="20"/>
  <c r="P119" i="20"/>
  <c r="Q119" i="20" s="1"/>
  <c r="M119" i="20"/>
  <c r="P118" i="20"/>
  <c r="Q118" i="20" s="1"/>
  <c r="M118" i="20"/>
  <c r="P117" i="20"/>
  <c r="Q117" i="20" s="1"/>
  <c r="M117" i="20"/>
  <c r="P116" i="20"/>
  <c r="Q116" i="20" s="1"/>
  <c r="M116" i="20"/>
  <c r="P115" i="20"/>
  <c r="Q115" i="20" s="1"/>
  <c r="M115" i="20"/>
  <c r="P114" i="20"/>
  <c r="Q114" i="20" s="1"/>
  <c r="M114" i="20"/>
  <c r="P113" i="20"/>
  <c r="Q113" i="20" s="1"/>
  <c r="M113" i="20"/>
  <c r="P112" i="20"/>
  <c r="Q112" i="20" s="1"/>
  <c r="M112" i="20"/>
  <c r="P111" i="20"/>
  <c r="Q111" i="20" s="1"/>
  <c r="M111" i="20"/>
  <c r="P110" i="20"/>
  <c r="Q110" i="20" s="1"/>
  <c r="M110" i="20"/>
  <c r="P109" i="20"/>
  <c r="Q109" i="20" s="1"/>
  <c r="M109" i="20"/>
  <c r="P108" i="20"/>
  <c r="Q108" i="20" s="1"/>
  <c r="M108" i="20"/>
  <c r="P107" i="20"/>
  <c r="Q107" i="20" s="1"/>
  <c r="M107" i="20"/>
  <c r="P106" i="20"/>
  <c r="Q106" i="20" s="1"/>
  <c r="M106" i="20"/>
  <c r="P105" i="20"/>
  <c r="Q105" i="20" s="1"/>
  <c r="M105" i="20"/>
  <c r="P104" i="20"/>
  <c r="Q104" i="20" s="1"/>
  <c r="M104" i="20"/>
  <c r="P103" i="20"/>
  <c r="Q103" i="20" s="1"/>
  <c r="M103" i="20"/>
  <c r="P102" i="20"/>
  <c r="Q102" i="20" s="1"/>
  <c r="M102" i="20"/>
  <c r="P101" i="20"/>
  <c r="Q101" i="20" s="1"/>
  <c r="M101" i="20"/>
  <c r="P100" i="20"/>
  <c r="Q100" i="20" s="1"/>
  <c r="M100" i="20"/>
  <c r="P99" i="20"/>
  <c r="Q99" i="20" s="1"/>
  <c r="M99" i="20"/>
  <c r="P98" i="20"/>
  <c r="Q98" i="20" s="1"/>
  <c r="M98" i="20"/>
  <c r="P97" i="20"/>
  <c r="Q97" i="20" s="1"/>
  <c r="M97" i="20"/>
  <c r="P96" i="20"/>
  <c r="Q96" i="20" s="1"/>
  <c r="M96" i="20"/>
  <c r="P95" i="20"/>
  <c r="Q95" i="20" s="1"/>
  <c r="M95" i="20"/>
  <c r="P94" i="20"/>
  <c r="Q94" i="20" s="1"/>
  <c r="M94" i="20"/>
  <c r="P93" i="20"/>
  <c r="Q93" i="20" s="1"/>
  <c r="M93" i="20"/>
  <c r="P92" i="20"/>
  <c r="Q92" i="20" s="1"/>
  <c r="M92" i="20"/>
  <c r="P91" i="20"/>
  <c r="Q91" i="20" s="1"/>
  <c r="M91" i="20"/>
  <c r="P90" i="20"/>
  <c r="Q90" i="20" s="1"/>
  <c r="M90" i="20"/>
  <c r="P89" i="20"/>
  <c r="Q89" i="20" s="1"/>
  <c r="M89" i="20"/>
  <c r="P88" i="20"/>
  <c r="Q88" i="20" s="1"/>
  <c r="M88" i="20"/>
  <c r="P87" i="20"/>
  <c r="Q87" i="20" s="1"/>
  <c r="M87" i="20"/>
  <c r="P86" i="20"/>
  <c r="Q86" i="20" s="1"/>
  <c r="M86" i="20"/>
  <c r="P85" i="20"/>
  <c r="Q85" i="20" s="1"/>
  <c r="M85" i="20"/>
  <c r="P84" i="20"/>
  <c r="Q84" i="20" s="1"/>
  <c r="M84" i="20"/>
  <c r="P83" i="20"/>
  <c r="Q83" i="20" s="1"/>
  <c r="M83" i="20"/>
  <c r="P82" i="20"/>
  <c r="Q82" i="20" s="1"/>
  <c r="M82" i="20"/>
  <c r="P81" i="20"/>
  <c r="Q81" i="20" s="1"/>
  <c r="M81" i="20"/>
  <c r="P80" i="20"/>
  <c r="Q80" i="20" s="1"/>
  <c r="M80" i="20"/>
  <c r="P79" i="20"/>
  <c r="Q79" i="20" s="1"/>
  <c r="M79" i="20"/>
  <c r="P78" i="20"/>
  <c r="Q78" i="20" s="1"/>
  <c r="M78" i="20"/>
  <c r="P77" i="20"/>
  <c r="Q77" i="20" s="1"/>
  <c r="M77" i="20"/>
  <c r="P76" i="20"/>
  <c r="Q76" i="20" s="1"/>
  <c r="M76" i="20"/>
  <c r="P75" i="20"/>
  <c r="Q75" i="20" s="1"/>
  <c r="M75" i="20"/>
  <c r="P74" i="20"/>
  <c r="Q74" i="20" s="1"/>
  <c r="M74" i="20"/>
  <c r="P73" i="20"/>
  <c r="Q73" i="20" s="1"/>
  <c r="M73" i="20"/>
  <c r="P72" i="20"/>
  <c r="Q72" i="20" s="1"/>
  <c r="M72" i="20"/>
  <c r="P71" i="20"/>
  <c r="Q71" i="20" s="1"/>
  <c r="M71" i="20"/>
  <c r="P70" i="20"/>
  <c r="Q70" i="20" s="1"/>
  <c r="M70" i="20"/>
  <c r="P69" i="20"/>
  <c r="Q69" i="20" s="1"/>
  <c r="M69" i="20"/>
  <c r="P68" i="20"/>
  <c r="Q68" i="20" s="1"/>
  <c r="M68" i="20"/>
  <c r="P67" i="20"/>
  <c r="Q67" i="20" s="1"/>
  <c r="M67" i="20"/>
  <c r="P66" i="20"/>
  <c r="Q66" i="20" s="1"/>
  <c r="M66" i="20"/>
  <c r="P65" i="20"/>
  <c r="Q65" i="20" s="1"/>
  <c r="M65" i="20"/>
  <c r="P64" i="20"/>
  <c r="Q64" i="20" s="1"/>
  <c r="M64" i="20"/>
  <c r="P63" i="20"/>
  <c r="Q63" i="20" s="1"/>
  <c r="M63" i="20"/>
  <c r="P62" i="20"/>
  <c r="Q62" i="20" s="1"/>
  <c r="M62" i="20"/>
  <c r="P61" i="20"/>
  <c r="Q61" i="20" s="1"/>
  <c r="M61" i="20"/>
  <c r="P60" i="20"/>
  <c r="Q60" i="20" s="1"/>
  <c r="M60" i="20"/>
  <c r="P59" i="20"/>
  <c r="Q59" i="20" s="1"/>
  <c r="M59" i="20"/>
  <c r="P58" i="20"/>
  <c r="Q58" i="20" s="1"/>
  <c r="M58" i="20"/>
  <c r="P57" i="20"/>
  <c r="Q57" i="20" s="1"/>
  <c r="M57" i="20"/>
  <c r="P56" i="20"/>
  <c r="Q56" i="20" s="1"/>
  <c r="M56" i="20"/>
  <c r="P55" i="20"/>
  <c r="Q55" i="20" s="1"/>
  <c r="M55" i="20"/>
  <c r="P54" i="20"/>
  <c r="Q54" i="20" s="1"/>
  <c r="M54" i="20"/>
  <c r="P53" i="20"/>
  <c r="Q53" i="20" s="1"/>
  <c r="M53" i="20"/>
  <c r="P52" i="20"/>
  <c r="Q52" i="20" s="1"/>
  <c r="M52" i="20"/>
  <c r="P51" i="20"/>
  <c r="Q51" i="20" s="1"/>
  <c r="M51" i="20"/>
  <c r="P50" i="20"/>
  <c r="Q50" i="20" s="1"/>
  <c r="M50" i="20"/>
  <c r="P49" i="20"/>
  <c r="Q49" i="20" s="1"/>
  <c r="M49" i="20"/>
  <c r="P48" i="20"/>
  <c r="Q48" i="20" s="1"/>
  <c r="M48" i="20"/>
  <c r="P47" i="20"/>
  <c r="Q47" i="20" s="1"/>
  <c r="M47" i="20"/>
  <c r="P46" i="20"/>
  <c r="Q46" i="20" s="1"/>
  <c r="M46" i="20"/>
  <c r="P45" i="20"/>
  <c r="Q45" i="20" s="1"/>
  <c r="M45" i="20"/>
  <c r="P44" i="20"/>
  <c r="Q44" i="20" s="1"/>
  <c r="M44" i="20"/>
  <c r="P43" i="20"/>
  <c r="Q43" i="20" s="1"/>
  <c r="M43" i="20"/>
  <c r="P42" i="20"/>
  <c r="Q42" i="20" s="1"/>
  <c r="M42" i="20"/>
  <c r="P41" i="20"/>
  <c r="Q41" i="20" s="1"/>
  <c r="M41" i="20"/>
  <c r="P40" i="20"/>
  <c r="Q40" i="20" s="1"/>
  <c r="M40" i="20"/>
  <c r="P39" i="20"/>
  <c r="Q39" i="20" s="1"/>
  <c r="M39" i="20"/>
  <c r="P38" i="20"/>
  <c r="Q38" i="20" s="1"/>
  <c r="M38" i="20"/>
  <c r="P37" i="20"/>
  <c r="Q37" i="20" s="1"/>
  <c r="M37" i="20"/>
  <c r="P36" i="20"/>
  <c r="Q36" i="20" s="1"/>
  <c r="M36" i="20"/>
  <c r="P35" i="20"/>
  <c r="Q35" i="20" s="1"/>
  <c r="M35" i="20"/>
  <c r="P34" i="20"/>
  <c r="Q34" i="20" s="1"/>
  <c r="M34" i="20"/>
  <c r="P33" i="20"/>
  <c r="Q33" i="20" s="1"/>
  <c r="M33" i="20"/>
  <c r="P32" i="20"/>
  <c r="Q32" i="20" s="1"/>
  <c r="M32" i="20"/>
  <c r="P31" i="20"/>
  <c r="Q31" i="20" s="1"/>
  <c r="M31" i="20"/>
  <c r="P30" i="20"/>
  <c r="Q30" i="20" s="1"/>
  <c r="M30" i="20"/>
  <c r="P29" i="20"/>
  <c r="Q29" i="20" s="1"/>
  <c r="M29" i="20"/>
  <c r="P28" i="20"/>
  <c r="Q28" i="20" s="1"/>
  <c r="M28" i="20"/>
  <c r="P27" i="20"/>
  <c r="Q27" i="20" s="1"/>
  <c r="M27" i="20"/>
  <c r="P26" i="20"/>
  <c r="Q26" i="20" s="1"/>
  <c r="M26" i="20"/>
  <c r="P25" i="20"/>
  <c r="Q25" i="20" s="1"/>
  <c r="M25" i="20"/>
  <c r="P24" i="20"/>
  <c r="Q24" i="20" s="1"/>
  <c r="M24" i="20"/>
  <c r="P23" i="20"/>
  <c r="Q23" i="20" s="1"/>
  <c r="M23" i="20"/>
  <c r="P22" i="20"/>
  <c r="Q22" i="20" s="1"/>
  <c r="M22" i="20"/>
  <c r="P21" i="20"/>
  <c r="Q21" i="20" s="1"/>
  <c r="M21" i="20"/>
  <c r="P20" i="20"/>
  <c r="Q20" i="20" s="1"/>
  <c r="M20" i="20"/>
  <c r="P19" i="20"/>
  <c r="Q19" i="20" s="1"/>
  <c r="M19" i="20"/>
  <c r="P18" i="20"/>
  <c r="Q18" i="20" s="1"/>
  <c r="M18" i="20"/>
  <c r="P17" i="20"/>
  <c r="Q17" i="20" s="1"/>
  <c r="M17" i="20"/>
  <c r="Q16" i="20"/>
  <c r="M16" i="20"/>
  <c r="Q15" i="20"/>
  <c r="M15" i="20"/>
  <c r="P14" i="20"/>
  <c r="Q14" i="20" s="1"/>
  <c r="M14" i="20"/>
  <c r="P13" i="20"/>
  <c r="Q13" i="20" s="1"/>
  <c r="M13" i="20"/>
  <c r="P12" i="20"/>
  <c r="Q12" i="20" s="1"/>
  <c r="M12" i="20"/>
  <c r="P11" i="20"/>
  <c r="Q11" i="20" s="1"/>
  <c r="M11" i="20"/>
  <c r="P10" i="20"/>
  <c r="Q10" i="20" s="1"/>
  <c r="M10" i="20"/>
  <c r="AG304" i="17"/>
  <c r="AG305" i="17"/>
  <c r="AG306" i="17"/>
  <c r="AG307" i="17"/>
  <c r="AG308" i="17"/>
  <c r="AG309" i="17"/>
  <c r="AG310" i="17"/>
  <c r="AG311" i="17"/>
  <c r="AG312" i="17"/>
  <c r="AG313" i="17"/>
  <c r="AG314" i="17"/>
  <c r="AG315" i="17"/>
  <c r="AG316" i="17"/>
  <c r="AG317" i="17"/>
  <c r="AG318" i="17"/>
  <c r="AG319" i="17"/>
  <c r="AG320" i="17"/>
  <c r="AG321" i="17"/>
  <c r="AG322" i="17"/>
  <c r="AG323" i="17"/>
  <c r="AG324" i="17"/>
  <c r="AG325" i="17"/>
  <c r="AG326" i="17"/>
  <c r="AF304" i="17"/>
  <c r="AF305" i="17"/>
  <c r="AF306" i="17"/>
  <c r="AF307" i="17"/>
  <c r="AF308" i="17"/>
  <c r="AF309" i="17"/>
  <c r="AF310" i="17"/>
  <c r="AF311" i="17"/>
  <c r="AF312" i="17"/>
  <c r="AF313" i="17"/>
  <c r="AF314" i="17"/>
  <c r="AF315" i="17"/>
  <c r="AF316" i="17"/>
  <c r="AF317" i="17"/>
  <c r="AF318" i="17"/>
  <c r="AF319" i="17"/>
  <c r="AF320" i="17"/>
  <c r="AF321" i="17"/>
  <c r="AF322" i="17"/>
  <c r="AF323" i="17"/>
  <c r="AF324" i="17"/>
  <c r="AF325" i="17"/>
  <c r="AF326" i="17"/>
  <c r="AE307" i="17"/>
  <c r="AE309" i="17"/>
  <c r="AE315" i="17"/>
  <c r="AE317" i="17"/>
  <c r="AE323" i="17"/>
  <c r="AE325" i="17"/>
  <c r="AD304" i="17"/>
  <c r="AD305" i="17"/>
  <c r="AD306" i="17"/>
  <c r="AD307" i="17"/>
  <c r="AD308" i="17"/>
  <c r="AD309" i="17"/>
  <c r="AD310" i="17"/>
  <c r="AD311" i="17"/>
  <c r="AD312" i="17"/>
  <c r="AD313" i="17"/>
  <c r="AD314" i="17"/>
  <c r="AD315" i="17"/>
  <c r="AD316" i="17"/>
  <c r="AD317" i="17"/>
  <c r="AD318" i="17"/>
  <c r="AD319" i="17"/>
  <c r="AD320" i="17"/>
  <c r="AD321" i="17"/>
  <c r="AD322" i="17"/>
  <c r="AD323" i="17"/>
  <c r="AD324" i="17"/>
  <c r="AD325" i="17"/>
  <c r="AD326" i="17"/>
  <c r="AC304" i="17"/>
  <c r="AC305" i="17"/>
  <c r="AC306" i="17"/>
  <c r="AC307" i="17"/>
  <c r="AC308" i="17"/>
  <c r="AC309" i="17"/>
  <c r="AC310" i="17"/>
  <c r="AC311" i="17"/>
  <c r="AC312" i="17"/>
  <c r="AC313" i="17"/>
  <c r="AC314" i="17"/>
  <c r="AC315" i="17"/>
  <c r="AC316" i="17"/>
  <c r="AC317" i="17"/>
  <c r="AC318" i="17"/>
  <c r="AC319" i="17"/>
  <c r="AC320" i="17"/>
  <c r="AC321" i="17"/>
  <c r="AC322" i="17"/>
  <c r="AC323" i="17"/>
  <c r="AC324" i="17"/>
  <c r="AC325" i="17"/>
  <c r="AC326" i="17"/>
  <c r="AB304" i="17"/>
  <c r="AB305" i="17"/>
  <c r="AB306" i="17"/>
  <c r="AB307" i="17"/>
  <c r="AB308" i="17"/>
  <c r="AB309" i="17"/>
  <c r="AB310" i="17"/>
  <c r="AB311" i="17"/>
  <c r="AB312" i="17"/>
  <c r="AB313" i="17"/>
  <c r="AB314" i="17"/>
  <c r="AB315" i="17"/>
  <c r="AB316" i="17"/>
  <c r="AB317" i="17"/>
  <c r="AB318" i="17"/>
  <c r="AB319" i="17"/>
  <c r="AB320" i="17"/>
  <c r="AB321" i="17"/>
  <c r="AB322" i="17"/>
  <c r="AB323" i="17"/>
  <c r="AB324" i="17"/>
  <c r="AB325" i="17"/>
  <c r="AB326" i="17"/>
  <c r="AA304" i="17"/>
  <c r="AA305" i="17"/>
  <c r="AA306" i="17"/>
  <c r="AA307" i="17"/>
  <c r="AA308" i="17"/>
  <c r="AA309" i="17"/>
  <c r="AA310" i="17"/>
  <c r="AA311" i="17"/>
  <c r="AA312" i="17"/>
  <c r="AA313" i="17"/>
  <c r="AA314" i="17"/>
  <c r="AA315" i="17"/>
  <c r="AA316" i="17"/>
  <c r="AA317" i="17"/>
  <c r="AA318" i="17"/>
  <c r="AA319" i="17"/>
  <c r="AA320" i="17"/>
  <c r="AA321" i="17"/>
  <c r="AA322" i="17"/>
  <c r="AA323" i="17"/>
  <c r="AA324" i="17"/>
  <c r="AA325" i="17"/>
  <c r="AA326" i="17"/>
  <c r="Z304" i="17"/>
  <c r="Z305" i="17"/>
  <c r="Z306" i="17"/>
  <c r="Z307" i="17"/>
  <c r="Z308" i="17"/>
  <c r="Z309" i="17"/>
  <c r="Z310" i="17"/>
  <c r="Z311" i="17"/>
  <c r="Z312" i="17"/>
  <c r="Z313" i="17"/>
  <c r="Z314" i="17"/>
  <c r="Z315" i="17"/>
  <c r="Z316" i="17"/>
  <c r="Z317" i="17"/>
  <c r="Z318" i="17"/>
  <c r="Z319" i="17"/>
  <c r="Z320" i="17"/>
  <c r="Z321" i="17"/>
  <c r="Z322" i="17"/>
  <c r="Z323" i="17"/>
  <c r="Z324" i="17"/>
  <c r="Z325" i="17"/>
  <c r="Z326" i="17"/>
  <c r="W305" i="17"/>
  <c r="AE305" i="17" s="1"/>
  <c r="W306" i="17"/>
  <c r="AE306" i="17" s="1"/>
  <c r="W307" i="17"/>
  <c r="W308" i="17"/>
  <c r="AE308" i="17" s="1"/>
  <c r="W309" i="17"/>
  <c r="W310" i="17"/>
  <c r="AE310" i="17" s="1"/>
  <c r="W311" i="17"/>
  <c r="AE311" i="17" s="1"/>
  <c r="W312" i="17"/>
  <c r="AE312" i="17" s="1"/>
  <c r="W313" i="17"/>
  <c r="AE313" i="17" s="1"/>
  <c r="W314" i="17"/>
  <c r="AE314" i="17" s="1"/>
  <c r="W315" i="17"/>
  <c r="W316" i="17"/>
  <c r="AE316" i="17" s="1"/>
  <c r="W317" i="17"/>
  <c r="W318" i="17"/>
  <c r="AE318" i="17" s="1"/>
  <c r="W319" i="17"/>
  <c r="AE319" i="17" s="1"/>
  <c r="W320" i="17"/>
  <c r="AE320" i="17" s="1"/>
  <c r="W321" i="17"/>
  <c r="AE321" i="17" s="1"/>
  <c r="W322" i="17"/>
  <c r="AE322" i="17" s="1"/>
  <c r="W323" i="17"/>
  <c r="W324" i="17"/>
  <c r="AE324" i="17" s="1"/>
  <c r="W325" i="17"/>
  <c r="W326" i="17"/>
  <c r="AE326" i="17" s="1"/>
  <c r="W304" i="17"/>
  <c r="AE304" i="17" s="1"/>
  <c r="W12" i="17"/>
  <c r="W13" i="17"/>
  <c r="W14" i="17"/>
  <c r="W15" i="17"/>
  <c r="W16" i="17"/>
  <c r="W17" i="17"/>
  <c r="W18" i="17"/>
  <c r="W19" i="17"/>
  <c r="W20" i="17"/>
  <c r="W21" i="17"/>
  <c r="W22" i="17"/>
  <c r="W23" i="17"/>
  <c r="W24" i="17"/>
  <c r="W25" i="17"/>
  <c r="W26" i="17"/>
  <c r="W27" i="17"/>
  <c r="W28" i="17"/>
  <c r="W29" i="17"/>
  <c r="W30" i="17"/>
  <c r="W31" i="17"/>
  <c r="W32" i="17"/>
  <c r="W33" i="17"/>
  <c r="W34" i="17"/>
  <c r="W35" i="17"/>
  <c r="W36" i="17"/>
  <c r="W37" i="17"/>
  <c r="W38" i="17"/>
  <c r="W39" i="17"/>
  <c r="W40" i="17"/>
  <c r="W41" i="17"/>
  <c r="W42" i="17"/>
  <c r="W43" i="17"/>
  <c r="W44" i="17"/>
  <c r="W45" i="17"/>
  <c r="W46" i="17"/>
  <c r="W47" i="17"/>
  <c r="W48" i="17"/>
  <c r="W49" i="17"/>
  <c r="W50" i="17"/>
  <c r="W51" i="17"/>
  <c r="W52" i="17"/>
  <c r="W53" i="17"/>
  <c r="W54" i="17"/>
  <c r="W55" i="17"/>
  <c r="W56" i="17"/>
  <c r="W57" i="17"/>
  <c r="W58" i="17"/>
  <c r="W59" i="17"/>
  <c r="W60" i="17"/>
  <c r="W61" i="17"/>
  <c r="W62" i="17"/>
  <c r="W6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W109" i="17"/>
  <c r="W110" i="17"/>
  <c r="W111" i="17"/>
  <c r="W112" i="17"/>
  <c r="W113" i="17"/>
  <c r="W114" i="17"/>
  <c r="W115" i="17"/>
  <c r="W116" i="17"/>
  <c r="W117" i="17"/>
  <c r="W118" i="17"/>
  <c r="W119" i="17"/>
  <c r="W120" i="17"/>
  <c r="W121" i="17"/>
  <c r="W122" i="17"/>
  <c r="W123" i="17"/>
  <c r="W124" i="17"/>
  <c r="W125" i="17"/>
  <c r="W126" i="17"/>
  <c r="W127" i="17"/>
  <c r="W128" i="17"/>
  <c r="W129" i="17"/>
  <c r="W130" i="17"/>
  <c r="W131" i="17"/>
  <c r="W132" i="17"/>
  <c r="W133" i="17"/>
  <c r="W134" i="17"/>
  <c r="W135" i="17"/>
  <c r="W136" i="17"/>
  <c r="W137" i="17"/>
  <c r="W138" i="17"/>
  <c r="W139" i="17"/>
  <c r="W140" i="17"/>
  <c r="W141" i="17"/>
  <c r="W142" i="17"/>
  <c r="W143" i="17"/>
  <c r="W144" i="17"/>
  <c r="W145" i="17"/>
  <c r="W146" i="17"/>
  <c r="W147" i="17"/>
  <c r="W148" i="17"/>
  <c r="W149" i="17"/>
  <c r="W150" i="17"/>
  <c r="W151" i="17"/>
  <c r="W152" i="17"/>
  <c r="W153" i="17"/>
  <c r="W154" i="17"/>
  <c r="W155" i="17"/>
  <c r="W156" i="17"/>
  <c r="W157" i="17"/>
  <c r="W158" i="17"/>
  <c r="W159" i="17"/>
  <c r="W160" i="17"/>
  <c r="W161" i="17"/>
  <c r="W162" i="17"/>
  <c r="W163" i="17"/>
  <c r="W164" i="17"/>
  <c r="W165" i="17"/>
  <c r="W166" i="17"/>
  <c r="W167" i="17"/>
  <c r="W168" i="17"/>
  <c r="W169" i="17"/>
  <c r="W170" i="17"/>
  <c r="W171" i="17"/>
  <c r="W172" i="17"/>
  <c r="W173" i="17"/>
  <c r="W174" i="17"/>
  <c r="W175" i="17"/>
  <c r="W176" i="17"/>
  <c r="W177" i="17"/>
  <c r="W178" i="17"/>
  <c r="W179" i="17"/>
  <c r="W180" i="17"/>
  <c r="W181" i="17"/>
  <c r="W182" i="17"/>
  <c r="W183" i="17"/>
  <c r="W184" i="17"/>
  <c r="W185" i="17"/>
  <c r="W186" i="17"/>
  <c r="W187" i="17"/>
  <c r="W188" i="17"/>
  <c r="W189" i="17"/>
  <c r="W190" i="17"/>
  <c r="W191" i="17"/>
  <c r="W192" i="17"/>
  <c r="W193" i="17"/>
  <c r="W194" i="17"/>
  <c r="W195" i="17"/>
  <c r="W196" i="17"/>
  <c r="W197" i="17"/>
  <c r="W198" i="17"/>
  <c r="W199" i="17"/>
  <c r="W200" i="17"/>
  <c r="W201" i="17"/>
  <c r="W202" i="17"/>
  <c r="W203" i="17"/>
  <c r="W204" i="17"/>
  <c r="W205" i="17"/>
  <c r="W206" i="17"/>
  <c r="W207" i="17"/>
  <c r="W208" i="17"/>
  <c r="W209" i="17"/>
  <c r="W210" i="17"/>
  <c r="W211" i="17"/>
  <c r="W212" i="17"/>
  <c r="W213" i="17"/>
  <c r="W214" i="17"/>
  <c r="W215" i="17"/>
  <c r="W216" i="17"/>
  <c r="W217" i="17"/>
  <c r="W218" i="17"/>
  <c r="W219" i="17"/>
  <c r="W220" i="17"/>
  <c r="W221" i="17"/>
  <c r="W222" i="17"/>
  <c r="W223" i="17"/>
  <c r="W224" i="17"/>
  <c r="W225" i="17"/>
  <c r="W226" i="17"/>
  <c r="W227" i="17"/>
  <c r="W228" i="17"/>
  <c r="W229" i="17"/>
  <c r="W230" i="17"/>
  <c r="W231" i="17"/>
  <c r="W232" i="17"/>
  <c r="W233" i="17"/>
  <c r="W234" i="17"/>
  <c r="W235" i="17"/>
  <c r="W236" i="17"/>
  <c r="W237" i="17"/>
  <c r="W238" i="17"/>
  <c r="W239" i="17"/>
  <c r="W240" i="17"/>
  <c r="W241" i="17"/>
  <c r="W242" i="17"/>
  <c r="W243" i="17"/>
  <c r="W244" i="17"/>
  <c r="W245" i="17"/>
  <c r="W246" i="17"/>
  <c r="W247" i="17"/>
  <c r="W248" i="17"/>
  <c r="W249" i="17"/>
  <c r="W250" i="17"/>
  <c r="W251" i="17"/>
  <c r="W252" i="17"/>
  <c r="W253" i="17"/>
  <c r="W254" i="17"/>
  <c r="W255" i="17"/>
  <c r="W256" i="17"/>
  <c r="W257" i="17"/>
  <c r="W258" i="17"/>
  <c r="W259" i="17"/>
  <c r="W260" i="17"/>
  <c r="W261" i="17"/>
  <c r="W262" i="17"/>
  <c r="W263" i="17"/>
  <c r="W264" i="17"/>
  <c r="W265" i="17"/>
  <c r="W266" i="17"/>
  <c r="W267" i="17"/>
  <c r="W268" i="17"/>
  <c r="W269" i="17"/>
  <c r="W270" i="17"/>
  <c r="W271" i="17"/>
  <c r="W272" i="17"/>
  <c r="W273" i="17"/>
  <c r="W274" i="17"/>
  <c r="W275" i="17"/>
  <c r="W276" i="17"/>
  <c r="W277" i="17"/>
  <c r="W278" i="17"/>
  <c r="W279" i="17"/>
  <c r="W280" i="17"/>
  <c r="W281" i="17"/>
  <c r="W282" i="17"/>
  <c r="W283" i="17"/>
  <c r="W284" i="17"/>
  <c r="W285" i="17"/>
  <c r="W286" i="17"/>
  <c r="W287" i="17"/>
  <c r="W288" i="17"/>
  <c r="W289" i="17"/>
  <c r="W290" i="17"/>
  <c r="W291" i="17"/>
  <c r="W292" i="17"/>
  <c r="W293" i="17"/>
  <c r="W294" i="17"/>
  <c r="W295" i="17"/>
  <c r="W296" i="17"/>
  <c r="W297" i="17"/>
  <c r="W298" i="17"/>
  <c r="W299" i="17"/>
  <c r="W300" i="17"/>
  <c r="W301" i="17"/>
  <c r="W302" i="17"/>
  <c r="W303" i="17"/>
  <c r="Z64" i="17" l="1"/>
  <c r="AA64" i="17"/>
  <c r="AB64" i="17"/>
  <c r="AC64" i="17"/>
  <c r="AD64" i="17"/>
  <c r="AF64" i="17"/>
  <c r="AG64" i="17"/>
  <c r="Z65" i="17"/>
  <c r="AA65" i="17"/>
  <c r="AB65" i="17"/>
  <c r="AC65" i="17"/>
  <c r="AD65" i="17"/>
  <c r="AF65" i="17"/>
  <c r="AG65" i="17"/>
  <c r="Z66" i="17"/>
  <c r="AA66" i="17"/>
  <c r="AB66" i="17"/>
  <c r="AC66" i="17"/>
  <c r="AD66" i="17"/>
  <c r="AF66" i="17"/>
  <c r="AG66" i="17"/>
  <c r="Z67" i="17"/>
  <c r="AA67" i="17"/>
  <c r="AB67" i="17"/>
  <c r="AC67" i="17"/>
  <c r="AD67" i="17"/>
  <c r="AF67" i="17"/>
  <c r="AG67" i="17"/>
  <c r="Z68" i="17"/>
  <c r="AA68" i="17"/>
  <c r="AB68" i="17"/>
  <c r="AC68" i="17"/>
  <c r="AD68" i="17"/>
  <c r="AF68" i="17"/>
  <c r="AG68" i="17"/>
  <c r="Z69" i="17"/>
  <c r="AA69" i="17"/>
  <c r="AB69" i="17"/>
  <c r="AC69" i="17"/>
  <c r="AD69" i="17"/>
  <c r="AF69" i="17"/>
  <c r="AG69" i="17"/>
  <c r="Z70" i="17"/>
  <c r="AA70" i="17"/>
  <c r="AB70" i="17"/>
  <c r="AC70" i="17"/>
  <c r="AD70" i="17"/>
  <c r="AF70" i="17"/>
  <c r="AG70" i="17"/>
  <c r="Z71" i="17"/>
  <c r="AA71" i="17"/>
  <c r="AB71" i="17"/>
  <c r="AC71" i="17"/>
  <c r="AD71" i="17"/>
  <c r="AF71" i="17"/>
  <c r="AG71" i="17"/>
  <c r="Z72" i="17"/>
  <c r="AA72" i="17"/>
  <c r="AB72" i="17"/>
  <c r="AC72" i="17"/>
  <c r="AD72" i="17"/>
  <c r="AF72" i="17"/>
  <c r="AG72" i="17"/>
  <c r="Z73" i="17"/>
  <c r="AA73" i="17"/>
  <c r="AB73" i="17"/>
  <c r="AC73" i="17"/>
  <c r="AD73" i="17"/>
  <c r="AF73" i="17"/>
  <c r="AG73" i="17"/>
  <c r="Z74" i="17"/>
  <c r="AA74" i="17"/>
  <c r="AB74" i="17"/>
  <c r="AC74" i="17"/>
  <c r="AD74" i="17"/>
  <c r="AF74" i="17"/>
  <c r="AG74" i="17"/>
  <c r="Z75" i="17"/>
  <c r="AA75" i="17"/>
  <c r="AB75" i="17"/>
  <c r="AC75" i="17"/>
  <c r="AD75" i="17"/>
  <c r="AF75" i="17"/>
  <c r="AG75" i="17"/>
  <c r="Z76" i="17"/>
  <c r="AA76" i="17"/>
  <c r="AB76" i="17"/>
  <c r="AC76" i="17"/>
  <c r="AD76" i="17"/>
  <c r="AF76" i="17"/>
  <c r="AG76" i="17"/>
  <c r="Z77" i="17"/>
  <c r="AA77" i="17"/>
  <c r="AB77" i="17"/>
  <c r="AC77" i="17"/>
  <c r="AD77" i="17"/>
  <c r="AF77" i="17"/>
  <c r="AG77" i="17"/>
  <c r="Z78" i="17"/>
  <c r="AA78" i="17"/>
  <c r="AB78" i="17"/>
  <c r="AC78" i="17"/>
  <c r="AD78" i="17"/>
  <c r="AF78" i="17"/>
  <c r="AG78" i="17"/>
  <c r="Z79" i="17"/>
  <c r="AA79" i="17"/>
  <c r="AB79" i="17"/>
  <c r="AC79" i="17"/>
  <c r="AD79" i="17"/>
  <c r="AF79" i="17"/>
  <c r="AG79" i="17"/>
  <c r="Z80" i="17"/>
  <c r="AA80" i="17"/>
  <c r="AB80" i="17"/>
  <c r="AC80" i="17"/>
  <c r="AD80" i="17"/>
  <c r="AF80" i="17"/>
  <c r="AG80" i="17"/>
  <c r="Z81" i="17"/>
  <c r="AA81" i="17"/>
  <c r="AB81" i="17"/>
  <c r="AC81" i="17"/>
  <c r="AD81" i="17"/>
  <c r="AF81" i="17"/>
  <c r="AG81" i="17"/>
  <c r="Z82" i="17"/>
  <c r="AA82" i="17"/>
  <c r="AB82" i="17"/>
  <c r="AC82" i="17"/>
  <c r="AD82" i="17"/>
  <c r="AF82" i="17"/>
  <c r="AG82" i="17"/>
  <c r="Z83" i="17"/>
  <c r="AA83" i="17"/>
  <c r="AB83" i="17"/>
  <c r="AC83" i="17"/>
  <c r="AD83" i="17"/>
  <c r="AF83" i="17"/>
  <c r="AG83" i="17"/>
  <c r="Z84" i="17"/>
  <c r="AA84" i="17"/>
  <c r="AB84" i="17"/>
  <c r="AC84" i="17"/>
  <c r="AD84" i="17"/>
  <c r="AF84" i="17"/>
  <c r="AG84" i="17"/>
  <c r="Z85" i="17"/>
  <c r="AA85" i="17"/>
  <c r="AB85" i="17"/>
  <c r="AC85" i="17"/>
  <c r="AD85" i="17"/>
  <c r="AF85" i="17"/>
  <c r="AG85" i="17"/>
  <c r="Z86" i="17"/>
  <c r="AA86" i="17"/>
  <c r="AB86" i="17"/>
  <c r="AC86" i="17"/>
  <c r="AD86" i="17"/>
  <c r="AF86" i="17"/>
  <c r="AG86" i="17"/>
  <c r="Z87" i="17"/>
  <c r="AA87" i="17"/>
  <c r="AB87" i="17"/>
  <c r="AC87" i="17"/>
  <c r="AD87" i="17"/>
  <c r="AF87" i="17"/>
  <c r="AG87" i="17"/>
  <c r="Z88" i="17"/>
  <c r="AA88" i="17"/>
  <c r="AB88" i="17"/>
  <c r="AC88" i="17"/>
  <c r="AD88" i="17"/>
  <c r="AF88" i="17"/>
  <c r="AG88" i="17"/>
  <c r="Z89" i="17"/>
  <c r="AA89" i="17"/>
  <c r="AB89" i="17"/>
  <c r="AC89" i="17"/>
  <c r="AD89" i="17"/>
  <c r="AF89" i="17"/>
  <c r="AG89" i="17"/>
  <c r="Z90" i="17"/>
  <c r="AA90" i="17"/>
  <c r="AB90" i="17"/>
  <c r="AC90" i="17"/>
  <c r="AD90" i="17"/>
  <c r="AF90" i="17"/>
  <c r="AG90" i="17"/>
  <c r="Z91" i="17"/>
  <c r="AA91" i="17"/>
  <c r="AB91" i="17"/>
  <c r="AC91" i="17"/>
  <c r="AD91" i="17"/>
  <c r="AF91" i="17"/>
  <c r="AG91" i="17"/>
  <c r="Z92" i="17"/>
  <c r="AA92" i="17"/>
  <c r="AB92" i="17"/>
  <c r="AC92" i="17"/>
  <c r="AD92" i="17"/>
  <c r="AF92" i="17"/>
  <c r="AG92" i="17"/>
  <c r="Z93" i="17"/>
  <c r="AA93" i="17"/>
  <c r="AB93" i="17"/>
  <c r="AC93" i="17"/>
  <c r="AD93" i="17"/>
  <c r="AF93" i="17"/>
  <c r="AG93" i="17"/>
  <c r="Z94" i="17"/>
  <c r="AA94" i="17"/>
  <c r="AB94" i="17"/>
  <c r="AC94" i="17"/>
  <c r="AD94" i="17"/>
  <c r="AF94" i="17"/>
  <c r="AG94" i="17"/>
  <c r="Z95" i="17"/>
  <c r="AA95" i="17"/>
  <c r="AB95" i="17"/>
  <c r="AC95" i="17"/>
  <c r="AD95" i="17"/>
  <c r="AF95" i="17"/>
  <c r="AG95" i="17"/>
  <c r="Z96" i="17"/>
  <c r="AA96" i="17"/>
  <c r="AB96" i="17"/>
  <c r="AC96" i="17"/>
  <c r="AD96" i="17"/>
  <c r="AF96" i="17"/>
  <c r="AG96" i="17"/>
  <c r="Z97" i="17"/>
  <c r="AA97" i="17"/>
  <c r="AB97" i="17"/>
  <c r="AC97" i="17"/>
  <c r="AD97" i="17"/>
  <c r="AF97" i="17"/>
  <c r="AG97" i="17"/>
  <c r="Z98" i="17"/>
  <c r="AA98" i="17"/>
  <c r="AB98" i="17"/>
  <c r="AC98" i="17"/>
  <c r="AD98" i="17"/>
  <c r="AF98" i="17"/>
  <c r="AG98" i="17"/>
  <c r="Z99" i="17"/>
  <c r="AA99" i="17"/>
  <c r="AB99" i="17"/>
  <c r="AC99" i="17"/>
  <c r="AD99" i="17"/>
  <c r="AF99" i="17"/>
  <c r="AG99" i="17"/>
  <c r="Z100" i="17"/>
  <c r="AA100" i="17"/>
  <c r="AB100" i="17"/>
  <c r="AC100" i="17"/>
  <c r="AD100" i="17"/>
  <c r="AF100" i="17"/>
  <c r="AG100" i="17"/>
  <c r="Z101" i="17"/>
  <c r="AA101" i="17"/>
  <c r="AB101" i="17"/>
  <c r="AC101" i="17"/>
  <c r="AD101" i="17"/>
  <c r="AF101" i="17"/>
  <c r="AG101" i="17"/>
  <c r="Z102" i="17"/>
  <c r="AA102" i="17"/>
  <c r="AB102" i="17"/>
  <c r="AC102" i="17"/>
  <c r="AD102" i="17"/>
  <c r="AF102" i="17"/>
  <c r="AG102" i="17"/>
  <c r="Z103" i="17"/>
  <c r="AA103" i="17"/>
  <c r="AB103" i="17"/>
  <c r="AC103" i="17"/>
  <c r="AD103" i="17"/>
  <c r="AF103" i="17"/>
  <c r="AG103" i="17"/>
  <c r="Z104" i="17"/>
  <c r="AA104" i="17"/>
  <c r="AB104" i="17"/>
  <c r="AC104" i="17"/>
  <c r="AD104" i="17"/>
  <c r="AF104" i="17"/>
  <c r="AG104" i="17"/>
  <c r="Z105" i="17"/>
  <c r="AA105" i="17"/>
  <c r="AB105" i="17"/>
  <c r="AC105" i="17"/>
  <c r="AD105" i="17"/>
  <c r="AF105" i="17"/>
  <c r="AG105" i="17"/>
  <c r="Z106" i="17"/>
  <c r="AA106" i="17"/>
  <c r="AB106" i="17"/>
  <c r="AC106" i="17"/>
  <c r="AD106" i="17"/>
  <c r="AF106" i="17"/>
  <c r="AG106" i="17"/>
  <c r="Z107" i="17"/>
  <c r="AA107" i="17"/>
  <c r="AB107" i="17"/>
  <c r="AC107" i="17"/>
  <c r="AD107" i="17"/>
  <c r="AF107" i="17"/>
  <c r="AG107" i="17"/>
  <c r="Z108" i="17"/>
  <c r="AA108" i="17"/>
  <c r="AB108" i="17"/>
  <c r="AC108" i="17"/>
  <c r="AD108" i="17"/>
  <c r="AF108" i="17"/>
  <c r="AG108" i="17"/>
  <c r="Z109" i="17"/>
  <c r="AA109" i="17"/>
  <c r="AB109" i="17"/>
  <c r="AC109" i="17"/>
  <c r="AD109" i="17"/>
  <c r="AF109" i="17"/>
  <c r="AG109" i="17"/>
  <c r="Z110" i="17"/>
  <c r="AA110" i="17"/>
  <c r="AB110" i="17"/>
  <c r="AC110" i="17"/>
  <c r="AD110" i="17"/>
  <c r="AF110" i="17"/>
  <c r="AG110" i="17"/>
  <c r="Z111" i="17"/>
  <c r="AA111" i="17"/>
  <c r="AB111" i="17"/>
  <c r="AC111" i="17"/>
  <c r="AD111" i="17"/>
  <c r="AF111" i="17"/>
  <c r="AG111" i="17"/>
  <c r="Z112" i="17"/>
  <c r="AA112" i="17"/>
  <c r="AB112" i="17"/>
  <c r="AC112" i="17"/>
  <c r="AD112" i="17"/>
  <c r="AF112" i="17"/>
  <c r="AG112" i="17"/>
  <c r="Z113" i="17"/>
  <c r="AA113" i="17"/>
  <c r="AB113" i="17"/>
  <c r="AC113" i="17"/>
  <c r="AD113" i="17"/>
  <c r="AF113" i="17"/>
  <c r="AG113" i="17"/>
  <c r="Z114" i="17"/>
  <c r="AA114" i="17"/>
  <c r="AB114" i="17"/>
  <c r="AC114" i="17"/>
  <c r="AD114" i="17"/>
  <c r="AF114" i="17"/>
  <c r="AG114" i="17"/>
  <c r="Z115" i="17"/>
  <c r="AA115" i="17"/>
  <c r="AB115" i="17"/>
  <c r="AC115" i="17"/>
  <c r="AD115" i="17"/>
  <c r="AF115" i="17"/>
  <c r="AG115" i="17"/>
  <c r="Z116" i="17"/>
  <c r="AA116" i="17"/>
  <c r="AB116" i="17"/>
  <c r="AC116" i="17"/>
  <c r="AD116" i="17"/>
  <c r="AF116" i="17"/>
  <c r="AG116" i="17"/>
  <c r="Z117" i="17"/>
  <c r="AA117" i="17"/>
  <c r="AB117" i="17"/>
  <c r="AC117" i="17"/>
  <c r="AD117" i="17"/>
  <c r="AF117" i="17"/>
  <c r="AG117" i="17"/>
  <c r="Z118" i="17"/>
  <c r="AA118" i="17"/>
  <c r="AB118" i="17"/>
  <c r="AC118" i="17"/>
  <c r="AD118" i="17"/>
  <c r="AF118" i="17"/>
  <c r="AG118" i="17"/>
  <c r="Z119" i="17"/>
  <c r="AA119" i="17"/>
  <c r="AB119" i="17"/>
  <c r="AC119" i="17"/>
  <c r="AD119" i="17"/>
  <c r="AF119" i="17"/>
  <c r="AG119" i="17"/>
  <c r="Z120" i="17"/>
  <c r="AA120" i="17"/>
  <c r="AB120" i="17"/>
  <c r="AC120" i="17"/>
  <c r="AD120" i="17"/>
  <c r="AF120" i="17"/>
  <c r="AG120" i="17"/>
  <c r="Z121" i="17"/>
  <c r="AA121" i="17"/>
  <c r="AB121" i="17"/>
  <c r="AC121" i="17"/>
  <c r="AD121" i="17"/>
  <c r="AF121" i="17"/>
  <c r="AG121" i="17"/>
  <c r="Z122" i="17"/>
  <c r="AA122" i="17"/>
  <c r="AB122" i="17"/>
  <c r="AC122" i="17"/>
  <c r="AD122" i="17"/>
  <c r="AF122" i="17"/>
  <c r="AG122" i="17"/>
  <c r="Z123" i="17"/>
  <c r="AA123" i="17"/>
  <c r="AB123" i="17"/>
  <c r="AC123" i="17"/>
  <c r="AD123" i="17"/>
  <c r="AF123" i="17"/>
  <c r="AG123" i="17"/>
  <c r="Z124" i="17"/>
  <c r="AA124" i="17"/>
  <c r="AB124" i="17"/>
  <c r="AC124" i="17"/>
  <c r="AD124" i="17"/>
  <c r="AF124" i="17"/>
  <c r="AG124" i="17"/>
  <c r="Z125" i="17"/>
  <c r="AA125" i="17"/>
  <c r="AB125" i="17"/>
  <c r="AC125" i="17"/>
  <c r="AD125" i="17"/>
  <c r="AF125" i="17"/>
  <c r="AG125" i="17"/>
  <c r="Z126" i="17"/>
  <c r="AA126" i="17"/>
  <c r="AB126" i="17"/>
  <c r="AC126" i="17"/>
  <c r="AD126" i="17"/>
  <c r="AF126" i="17"/>
  <c r="AG126" i="17"/>
  <c r="Z127" i="17"/>
  <c r="AA127" i="17"/>
  <c r="AB127" i="17"/>
  <c r="AC127" i="17"/>
  <c r="AD127" i="17"/>
  <c r="AF127" i="17"/>
  <c r="AG127" i="17"/>
  <c r="Z128" i="17"/>
  <c r="AA128" i="17"/>
  <c r="AB128" i="17"/>
  <c r="AC128" i="17"/>
  <c r="AD128" i="17"/>
  <c r="AF128" i="17"/>
  <c r="AG128" i="17"/>
  <c r="Z129" i="17"/>
  <c r="AA129" i="17"/>
  <c r="AB129" i="17"/>
  <c r="AC129" i="17"/>
  <c r="AD129" i="17"/>
  <c r="AF129" i="17"/>
  <c r="AG129" i="17"/>
  <c r="Z130" i="17"/>
  <c r="AA130" i="17"/>
  <c r="AB130" i="17"/>
  <c r="AC130" i="17"/>
  <c r="AD130" i="17"/>
  <c r="AF130" i="17"/>
  <c r="AG130" i="17"/>
  <c r="Z131" i="17"/>
  <c r="AA131" i="17"/>
  <c r="AB131" i="17"/>
  <c r="AC131" i="17"/>
  <c r="AD131" i="17"/>
  <c r="AF131" i="17"/>
  <c r="AG131" i="17"/>
  <c r="Z132" i="17"/>
  <c r="AA132" i="17"/>
  <c r="AB132" i="17"/>
  <c r="AC132" i="17"/>
  <c r="AD132" i="17"/>
  <c r="AF132" i="17"/>
  <c r="AG132" i="17"/>
  <c r="Z133" i="17"/>
  <c r="AA133" i="17"/>
  <c r="AB133" i="17"/>
  <c r="AC133" i="17"/>
  <c r="AD133" i="17"/>
  <c r="AF133" i="17"/>
  <c r="AG133" i="17"/>
  <c r="Z134" i="17"/>
  <c r="AA134" i="17"/>
  <c r="AB134" i="17"/>
  <c r="AC134" i="17"/>
  <c r="AD134" i="17"/>
  <c r="AF134" i="17"/>
  <c r="AG134" i="17"/>
  <c r="Z135" i="17"/>
  <c r="AA135" i="17"/>
  <c r="AB135" i="17"/>
  <c r="AC135" i="17"/>
  <c r="AD135" i="17"/>
  <c r="AF135" i="17"/>
  <c r="AG135" i="17"/>
  <c r="Z136" i="17"/>
  <c r="AA136" i="17"/>
  <c r="AB136" i="17"/>
  <c r="AC136" i="17"/>
  <c r="AD136" i="17"/>
  <c r="AF136" i="17"/>
  <c r="AG136" i="17"/>
  <c r="Z137" i="17"/>
  <c r="AA137" i="17"/>
  <c r="AB137" i="17"/>
  <c r="AC137" i="17"/>
  <c r="AD137" i="17"/>
  <c r="AF137" i="17"/>
  <c r="AG137" i="17"/>
  <c r="Z138" i="17"/>
  <c r="AA138" i="17"/>
  <c r="AB138" i="17"/>
  <c r="AC138" i="17"/>
  <c r="AD138" i="17"/>
  <c r="AF138" i="17"/>
  <c r="AG138" i="17"/>
  <c r="Z139" i="17"/>
  <c r="AA139" i="17"/>
  <c r="AB139" i="17"/>
  <c r="AC139" i="17"/>
  <c r="AD139" i="17"/>
  <c r="AF139" i="17"/>
  <c r="AG139" i="17"/>
  <c r="Z140" i="17"/>
  <c r="AA140" i="17"/>
  <c r="AB140" i="17"/>
  <c r="AC140" i="17"/>
  <c r="AD140" i="17"/>
  <c r="AF140" i="17"/>
  <c r="AG140" i="17"/>
  <c r="Z141" i="17"/>
  <c r="AA141" i="17"/>
  <c r="AB141" i="17"/>
  <c r="AC141" i="17"/>
  <c r="AD141" i="17"/>
  <c r="AF141" i="17"/>
  <c r="AG141" i="17"/>
  <c r="Z142" i="17"/>
  <c r="AA142" i="17"/>
  <c r="AB142" i="17"/>
  <c r="AC142" i="17"/>
  <c r="AD142" i="17"/>
  <c r="AF142" i="17"/>
  <c r="AG142" i="17"/>
  <c r="Z143" i="17"/>
  <c r="AA143" i="17"/>
  <c r="AB143" i="17"/>
  <c r="AC143" i="17"/>
  <c r="AD143" i="17"/>
  <c r="AF143" i="17"/>
  <c r="AG143" i="17"/>
  <c r="Z144" i="17"/>
  <c r="AA144" i="17"/>
  <c r="AB144" i="17"/>
  <c r="AC144" i="17"/>
  <c r="AD144" i="17"/>
  <c r="AF144" i="17"/>
  <c r="AG144" i="17"/>
  <c r="Z145" i="17"/>
  <c r="AA145" i="17"/>
  <c r="AB145" i="17"/>
  <c r="AC145" i="17"/>
  <c r="AD145" i="17"/>
  <c r="AF145" i="17"/>
  <c r="AG145" i="17"/>
  <c r="Z146" i="17"/>
  <c r="AA146" i="17"/>
  <c r="AB146" i="17"/>
  <c r="AC146" i="17"/>
  <c r="AD146" i="17"/>
  <c r="AF146" i="17"/>
  <c r="AG146" i="17"/>
  <c r="Z147" i="17"/>
  <c r="AA147" i="17"/>
  <c r="AB147" i="17"/>
  <c r="AC147" i="17"/>
  <c r="AD147" i="17"/>
  <c r="AF147" i="17"/>
  <c r="AG147" i="17"/>
  <c r="Z148" i="17"/>
  <c r="AA148" i="17"/>
  <c r="AB148" i="17"/>
  <c r="AC148" i="17"/>
  <c r="AD148" i="17"/>
  <c r="AF148" i="17"/>
  <c r="AG148" i="17"/>
  <c r="Z149" i="17"/>
  <c r="AA149" i="17"/>
  <c r="AB149" i="17"/>
  <c r="AC149" i="17"/>
  <c r="AD149" i="17"/>
  <c r="AF149" i="17"/>
  <c r="AG149" i="17"/>
  <c r="Z150" i="17"/>
  <c r="AA150" i="17"/>
  <c r="AB150" i="17"/>
  <c r="AC150" i="17"/>
  <c r="AD150" i="17"/>
  <c r="AF150" i="17"/>
  <c r="AG150" i="17"/>
  <c r="Z151" i="17"/>
  <c r="AA151" i="17"/>
  <c r="AB151" i="17"/>
  <c r="AC151" i="17"/>
  <c r="AD151" i="17"/>
  <c r="AF151" i="17"/>
  <c r="AG151" i="17"/>
  <c r="Z152" i="17"/>
  <c r="AA152" i="17"/>
  <c r="AB152" i="17"/>
  <c r="AC152" i="17"/>
  <c r="AD152" i="17"/>
  <c r="AF152" i="17"/>
  <c r="AG152" i="17"/>
  <c r="Z153" i="17"/>
  <c r="AA153" i="17"/>
  <c r="AB153" i="17"/>
  <c r="AC153" i="17"/>
  <c r="AD153" i="17"/>
  <c r="AF153" i="17"/>
  <c r="AG153" i="17"/>
  <c r="Z154" i="17"/>
  <c r="AA154" i="17"/>
  <c r="AB154" i="17"/>
  <c r="AC154" i="17"/>
  <c r="AD154" i="17"/>
  <c r="AF154" i="17"/>
  <c r="AG154" i="17"/>
  <c r="Z155" i="17"/>
  <c r="AA155" i="17"/>
  <c r="AB155" i="17"/>
  <c r="AC155" i="17"/>
  <c r="AD155" i="17"/>
  <c r="AF155" i="17"/>
  <c r="AG155" i="17"/>
  <c r="Z156" i="17"/>
  <c r="AA156" i="17"/>
  <c r="AB156" i="17"/>
  <c r="AC156" i="17"/>
  <c r="AD156" i="17"/>
  <c r="AF156" i="17"/>
  <c r="AG156" i="17"/>
  <c r="Z157" i="17"/>
  <c r="AA157" i="17"/>
  <c r="AB157" i="17"/>
  <c r="AC157" i="17"/>
  <c r="AD157" i="17"/>
  <c r="AF157" i="17"/>
  <c r="AG157" i="17"/>
  <c r="Z158" i="17"/>
  <c r="AA158" i="17"/>
  <c r="AB158" i="17"/>
  <c r="AC158" i="17"/>
  <c r="AD158" i="17"/>
  <c r="AF158" i="17"/>
  <c r="AG158" i="17"/>
  <c r="Z159" i="17"/>
  <c r="AA159" i="17"/>
  <c r="AB159" i="17"/>
  <c r="AC159" i="17"/>
  <c r="AD159" i="17"/>
  <c r="AF159" i="17"/>
  <c r="AG159" i="17"/>
  <c r="Z160" i="17"/>
  <c r="AA160" i="17"/>
  <c r="AB160" i="17"/>
  <c r="AC160" i="17"/>
  <c r="AD160" i="17"/>
  <c r="AF160" i="17"/>
  <c r="AG160" i="17"/>
  <c r="Z161" i="17"/>
  <c r="AA161" i="17"/>
  <c r="AB161" i="17"/>
  <c r="AC161" i="17"/>
  <c r="AD161" i="17"/>
  <c r="AF161" i="17"/>
  <c r="AG161" i="17"/>
  <c r="Z162" i="17"/>
  <c r="AA162" i="17"/>
  <c r="AB162" i="17"/>
  <c r="AC162" i="17"/>
  <c r="AD162" i="17"/>
  <c r="AF162" i="17"/>
  <c r="AG162" i="17"/>
  <c r="Z163" i="17"/>
  <c r="AA163" i="17"/>
  <c r="AB163" i="17"/>
  <c r="AC163" i="17"/>
  <c r="AD163" i="17"/>
  <c r="AF163" i="17"/>
  <c r="AG163" i="17"/>
  <c r="Z164" i="17"/>
  <c r="AA164" i="17"/>
  <c r="AB164" i="17"/>
  <c r="AC164" i="17"/>
  <c r="AD164" i="17"/>
  <c r="AF164" i="17"/>
  <c r="AG164" i="17"/>
  <c r="Z165" i="17"/>
  <c r="AA165" i="17"/>
  <c r="AB165" i="17"/>
  <c r="AC165" i="17"/>
  <c r="AD165" i="17"/>
  <c r="AF165" i="17"/>
  <c r="AG165" i="17"/>
  <c r="Z166" i="17"/>
  <c r="AA166" i="17"/>
  <c r="AB166" i="17"/>
  <c r="AC166" i="17"/>
  <c r="AD166" i="17"/>
  <c r="AF166" i="17"/>
  <c r="AG166" i="17"/>
  <c r="Z167" i="17"/>
  <c r="AA167" i="17"/>
  <c r="AB167" i="17"/>
  <c r="AC167" i="17"/>
  <c r="AD167" i="17"/>
  <c r="AF167" i="17"/>
  <c r="AG167" i="17"/>
  <c r="Z168" i="17"/>
  <c r="AA168" i="17"/>
  <c r="AB168" i="17"/>
  <c r="AC168" i="17"/>
  <c r="AD168" i="17"/>
  <c r="AF168" i="17"/>
  <c r="AG168" i="17"/>
  <c r="Z169" i="17"/>
  <c r="AA169" i="17"/>
  <c r="AB169" i="17"/>
  <c r="AC169" i="17"/>
  <c r="AD169" i="17"/>
  <c r="AF169" i="17"/>
  <c r="AG169" i="17"/>
  <c r="Z170" i="17"/>
  <c r="AA170" i="17"/>
  <c r="AB170" i="17"/>
  <c r="AC170" i="17"/>
  <c r="AD170" i="17"/>
  <c r="AF170" i="17"/>
  <c r="AG170" i="17"/>
  <c r="Z171" i="17"/>
  <c r="AA171" i="17"/>
  <c r="AB171" i="17"/>
  <c r="AC171" i="17"/>
  <c r="AD171" i="17"/>
  <c r="AF171" i="17"/>
  <c r="AG171" i="17"/>
  <c r="Z172" i="17"/>
  <c r="AA172" i="17"/>
  <c r="AB172" i="17"/>
  <c r="AC172" i="17"/>
  <c r="AD172" i="17"/>
  <c r="AF172" i="17"/>
  <c r="AG172" i="17"/>
  <c r="Z173" i="17"/>
  <c r="AA173" i="17"/>
  <c r="AB173" i="17"/>
  <c r="AC173" i="17"/>
  <c r="AD173" i="17"/>
  <c r="AF173" i="17"/>
  <c r="AG173" i="17"/>
  <c r="Z174" i="17"/>
  <c r="AA174" i="17"/>
  <c r="AB174" i="17"/>
  <c r="AC174" i="17"/>
  <c r="AD174" i="17"/>
  <c r="AF174" i="17"/>
  <c r="AG174" i="17"/>
  <c r="Z175" i="17"/>
  <c r="AA175" i="17"/>
  <c r="AB175" i="17"/>
  <c r="AC175" i="17"/>
  <c r="AD175" i="17"/>
  <c r="AF175" i="17"/>
  <c r="AG175" i="17"/>
  <c r="Z176" i="17"/>
  <c r="AA176" i="17"/>
  <c r="AB176" i="17"/>
  <c r="AC176" i="17"/>
  <c r="AD176" i="17"/>
  <c r="AF176" i="17"/>
  <c r="AG176" i="17"/>
  <c r="Z177" i="17"/>
  <c r="AA177" i="17"/>
  <c r="AB177" i="17"/>
  <c r="AC177" i="17"/>
  <c r="AD177" i="17"/>
  <c r="AF177" i="17"/>
  <c r="AG177" i="17"/>
  <c r="Z178" i="17"/>
  <c r="AA178" i="17"/>
  <c r="AB178" i="17"/>
  <c r="AC178" i="17"/>
  <c r="AD178" i="17"/>
  <c r="AF178" i="17"/>
  <c r="AG178" i="17"/>
  <c r="Z179" i="17"/>
  <c r="AA179" i="17"/>
  <c r="AB179" i="17"/>
  <c r="AC179" i="17"/>
  <c r="AD179" i="17"/>
  <c r="AF179" i="17"/>
  <c r="AG179" i="17"/>
  <c r="Z180" i="17"/>
  <c r="AA180" i="17"/>
  <c r="AB180" i="17"/>
  <c r="AC180" i="17"/>
  <c r="AD180" i="17"/>
  <c r="AF180" i="17"/>
  <c r="AG180" i="17"/>
  <c r="Z181" i="17"/>
  <c r="AA181" i="17"/>
  <c r="AB181" i="17"/>
  <c r="AC181" i="17"/>
  <c r="AD181" i="17"/>
  <c r="AF181" i="17"/>
  <c r="AG181" i="17"/>
  <c r="Z182" i="17"/>
  <c r="AA182" i="17"/>
  <c r="AB182" i="17"/>
  <c r="AC182" i="17"/>
  <c r="AD182" i="17"/>
  <c r="AF182" i="17"/>
  <c r="AG182" i="17"/>
  <c r="Z183" i="17"/>
  <c r="AA183" i="17"/>
  <c r="AB183" i="17"/>
  <c r="AC183" i="17"/>
  <c r="AD183" i="17"/>
  <c r="AF183" i="17"/>
  <c r="AG183" i="17"/>
  <c r="Z184" i="17"/>
  <c r="AA184" i="17"/>
  <c r="AB184" i="17"/>
  <c r="AC184" i="17"/>
  <c r="AD184" i="17"/>
  <c r="AF184" i="17"/>
  <c r="AG184" i="17"/>
  <c r="Z185" i="17"/>
  <c r="AA185" i="17"/>
  <c r="AB185" i="17"/>
  <c r="AC185" i="17"/>
  <c r="AD185" i="17"/>
  <c r="AF185" i="17"/>
  <c r="AG185" i="17"/>
  <c r="Z186" i="17"/>
  <c r="AA186" i="17"/>
  <c r="AB186" i="17"/>
  <c r="AC186" i="17"/>
  <c r="AD186" i="17"/>
  <c r="AF186" i="17"/>
  <c r="AG186" i="17"/>
  <c r="Z187" i="17"/>
  <c r="AA187" i="17"/>
  <c r="AB187" i="17"/>
  <c r="AC187" i="17"/>
  <c r="AD187" i="17"/>
  <c r="AF187" i="17"/>
  <c r="AG187" i="17"/>
  <c r="Z188" i="17"/>
  <c r="AA188" i="17"/>
  <c r="AB188" i="17"/>
  <c r="AC188" i="17"/>
  <c r="AD188" i="17"/>
  <c r="AF188" i="17"/>
  <c r="AG188" i="17"/>
  <c r="Z189" i="17"/>
  <c r="AA189" i="17"/>
  <c r="AB189" i="17"/>
  <c r="AC189" i="17"/>
  <c r="AD189" i="17"/>
  <c r="AF189" i="17"/>
  <c r="AG189" i="17"/>
  <c r="Z190" i="17"/>
  <c r="AA190" i="17"/>
  <c r="AB190" i="17"/>
  <c r="AC190" i="17"/>
  <c r="AD190" i="17"/>
  <c r="AF190" i="17"/>
  <c r="AG190" i="17"/>
  <c r="Z191" i="17"/>
  <c r="AA191" i="17"/>
  <c r="AB191" i="17"/>
  <c r="AC191" i="17"/>
  <c r="AD191" i="17"/>
  <c r="AF191" i="17"/>
  <c r="AG191" i="17"/>
  <c r="Z192" i="17"/>
  <c r="AA192" i="17"/>
  <c r="AB192" i="17"/>
  <c r="AC192" i="17"/>
  <c r="AD192" i="17"/>
  <c r="AF192" i="17"/>
  <c r="AG192" i="17"/>
  <c r="Z193" i="17"/>
  <c r="AA193" i="17"/>
  <c r="AB193" i="17"/>
  <c r="AC193" i="17"/>
  <c r="AD193" i="17"/>
  <c r="AF193" i="17"/>
  <c r="AG193" i="17"/>
  <c r="Z194" i="17"/>
  <c r="AA194" i="17"/>
  <c r="AB194" i="17"/>
  <c r="AC194" i="17"/>
  <c r="AD194" i="17"/>
  <c r="AF194" i="17"/>
  <c r="AG194" i="17"/>
  <c r="Z195" i="17"/>
  <c r="AA195" i="17"/>
  <c r="AB195" i="17"/>
  <c r="AC195" i="17"/>
  <c r="AD195" i="17"/>
  <c r="AF195" i="17"/>
  <c r="AG195" i="17"/>
  <c r="Z196" i="17"/>
  <c r="AA196" i="17"/>
  <c r="AB196" i="17"/>
  <c r="AC196" i="17"/>
  <c r="AD196" i="17"/>
  <c r="AF196" i="17"/>
  <c r="AG196" i="17"/>
  <c r="Z197" i="17"/>
  <c r="AA197" i="17"/>
  <c r="AB197" i="17"/>
  <c r="AC197" i="17"/>
  <c r="AD197" i="17"/>
  <c r="AF197" i="17"/>
  <c r="AG197" i="17"/>
  <c r="Z198" i="17"/>
  <c r="AA198" i="17"/>
  <c r="AB198" i="17"/>
  <c r="AC198" i="17"/>
  <c r="AD198" i="17"/>
  <c r="AF198" i="17"/>
  <c r="AG198" i="17"/>
  <c r="Z199" i="17"/>
  <c r="AA199" i="17"/>
  <c r="AB199" i="17"/>
  <c r="AC199" i="17"/>
  <c r="AD199" i="17"/>
  <c r="AF199" i="17"/>
  <c r="AG199" i="17"/>
  <c r="Z200" i="17"/>
  <c r="AA200" i="17"/>
  <c r="AB200" i="17"/>
  <c r="AC200" i="17"/>
  <c r="AD200" i="17"/>
  <c r="AF200" i="17"/>
  <c r="AG200" i="17"/>
  <c r="Z201" i="17"/>
  <c r="AA201" i="17"/>
  <c r="AB201" i="17"/>
  <c r="AC201" i="17"/>
  <c r="AD201" i="17"/>
  <c r="AF201" i="17"/>
  <c r="AG201" i="17"/>
  <c r="Z202" i="17"/>
  <c r="AA202" i="17"/>
  <c r="AB202" i="17"/>
  <c r="AC202" i="17"/>
  <c r="AD202" i="17"/>
  <c r="AF202" i="17"/>
  <c r="AG202" i="17"/>
  <c r="Z203" i="17"/>
  <c r="AA203" i="17"/>
  <c r="AB203" i="17"/>
  <c r="AC203" i="17"/>
  <c r="AD203" i="17"/>
  <c r="AF203" i="17"/>
  <c r="AG203" i="17"/>
  <c r="Z204" i="17"/>
  <c r="AA204" i="17"/>
  <c r="AB204" i="17"/>
  <c r="AC204" i="17"/>
  <c r="AD204" i="17"/>
  <c r="AF204" i="17"/>
  <c r="AG204" i="17"/>
  <c r="Z205" i="17"/>
  <c r="AA205" i="17"/>
  <c r="AB205" i="17"/>
  <c r="AC205" i="17"/>
  <c r="AD205" i="17"/>
  <c r="AF205" i="17"/>
  <c r="AG205" i="17"/>
  <c r="Z206" i="17"/>
  <c r="AA206" i="17"/>
  <c r="AB206" i="17"/>
  <c r="AC206" i="17"/>
  <c r="AD206" i="17"/>
  <c r="AF206" i="17"/>
  <c r="AG206" i="17"/>
  <c r="Z207" i="17"/>
  <c r="AA207" i="17"/>
  <c r="AB207" i="17"/>
  <c r="AC207" i="17"/>
  <c r="AD207" i="17"/>
  <c r="AF207" i="17"/>
  <c r="AG207" i="17"/>
  <c r="Z208" i="17"/>
  <c r="AA208" i="17"/>
  <c r="AB208" i="17"/>
  <c r="AC208" i="17"/>
  <c r="AD208" i="17"/>
  <c r="AF208" i="17"/>
  <c r="AG208" i="17"/>
  <c r="Z209" i="17"/>
  <c r="AA209" i="17"/>
  <c r="AB209" i="17"/>
  <c r="AC209" i="17"/>
  <c r="AD209" i="17"/>
  <c r="AF209" i="17"/>
  <c r="AG209" i="17"/>
  <c r="Z210" i="17"/>
  <c r="AA210" i="17"/>
  <c r="AB210" i="17"/>
  <c r="AC210" i="17"/>
  <c r="AD210" i="17"/>
  <c r="AF210" i="17"/>
  <c r="AG210" i="17"/>
  <c r="Z211" i="17"/>
  <c r="AA211" i="17"/>
  <c r="AB211" i="17"/>
  <c r="AC211" i="17"/>
  <c r="AD211" i="17"/>
  <c r="AF211" i="17"/>
  <c r="AG211" i="17"/>
  <c r="Z212" i="17"/>
  <c r="AA212" i="17"/>
  <c r="AB212" i="17"/>
  <c r="AC212" i="17"/>
  <c r="AD212" i="17"/>
  <c r="AF212" i="17"/>
  <c r="AG212" i="17"/>
  <c r="Z213" i="17"/>
  <c r="AA213" i="17"/>
  <c r="AB213" i="17"/>
  <c r="AC213" i="17"/>
  <c r="AD213" i="17"/>
  <c r="AF213" i="17"/>
  <c r="AG213" i="17"/>
  <c r="Z214" i="17"/>
  <c r="AA214" i="17"/>
  <c r="AB214" i="17"/>
  <c r="AC214" i="17"/>
  <c r="AD214" i="17"/>
  <c r="AF214" i="17"/>
  <c r="AG214" i="17"/>
  <c r="Z215" i="17"/>
  <c r="AA215" i="17"/>
  <c r="AB215" i="17"/>
  <c r="AC215" i="17"/>
  <c r="AD215" i="17"/>
  <c r="AF215" i="17"/>
  <c r="AG215" i="17"/>
  <c r="Z216" i="17"/>
  <c r="AA216" i="17"/>
  <c r="AB216" i="17"/>
  <c r="AC216" i="17"/>
  <c r="AD216" i="17"/>
  <c r="AF216" i="17"/>
  <c r="AG216" i="17"/>
  <c r="Z217" i="17"/>
  <c r="AA217" i="17"/>
  <c r="AB217" i="17"/>
  <c r="AC217" i="17"/>
  <c r="AD217" i="17"/>
  <c r="AF217" i="17"/>
  <c r="AG217" i="17"/>
  <c r="Z218" i="17"/>
  <c r="AA218" i="17"/>
  <c r="AB218" i="17"/>
  <c r="AC218" i="17"/>
  <c r="AD218" i="17"/>
  <c r="AF218" i="17"/>
  <c r="AG218" i="17"/>
  <c r="Z219" i="17"/>
  <c r="AA219" i="17"/>
  <c r="AB219" i="17"/>
  <c r="AC219" i="17"/>
  <c r="AD219" i="17"/>
  <c r="AF219" i="17"/>
  <c r="AG219" i="17"/>
  <c r="Z220" i="17"/>
  <c r="AA220" i="17"/>
  <c r="AB220" i="17"/>
  <c r="AC220" i="17"/>
  <c r="AD220" i="17"/>
  <c r="AF220" i="17"/>
  <c r="AG220" i="17"/>
  <c r="Z221" i="17"/>
  <c r="AA221" i="17"/>
  <c r="AB221" i="17"/>
  <c r="AC221" i="17"/>
  <c r="AD221" i="17"/>
  <c r="AF221" i="17"/>
  <c r="AG221" i="17"/>
  <c r="Z222" i="17"/>
  <c r="AA222" i="17"/>
  <c r="AB222" i="17"/>
  <c r="AC222" i="17"/>
  <c r="AD222" i="17"/>
  <c r="AF222" i="17"/>
  <c r="AG222" i="17"/>
  <c r="Z223" i="17"/>
  <c r="AA223" i="17"/>
  <c r="AB223" i="17"/>
  <c r="AC223" i="17"/>
  <c r="AD223" i="17"/>
  <c r="AF223" i="17"/>
  <c r="AG223" i="17"/>
  <c r="Z224" i="17"/>
  <c r="AA224" i="17"/>
  <c r="AB224" i="17"/>
  <c r="AC224" i="17"/>
  <c r="AD224" i="17"/>
  <c r="AF224" i="17"/>
  <c r="AG224" i="17"/>
  <c r="Z225" i="17"/>
  <c r="AA225" i="17"/>
  <c r="AB225" i="17"/>
  <c r="AC225" i="17"/>
  <c r="AD225" i="17"/>
  <c r="AF225" i="17"/>
  <c r="AG225" i="17"/>
  <c r="Z226" i="17"/>
  <c r="AA226" i="17"/>
  <c r="AB226" i="17"/>
  <c r="AC226" i="17"/>
  <c r="AD226" i="17"/>
  <c r="AF226" i="17"/>
  <c r="AG226" i="17"/>
  <c r="Z227" i="17"/>
  <c r="AA227" i="17"/>
  <c r="AB227" i="17"/>
  <c r="AC227" i="17"/>
  <c r="AD227" i="17"/>
  <c r="AF227" i="17"/>
  <c r="AG227" i="17"/>
  <c r="Z228" i="17"/>
  <c r="AA228" i="17"/>
  <c r="AB228" i="17"/>
  <c r="AC228" i="17"/>
  <c r="AD228" i="17"/>
  <c r="AF228" i="17"/>
  <c r="AG228" i="17"/>
  <c r="Z229" i="17"/>
  <c r="AA229" i="17"/>
  <c r="AB229" i="17"/>
  <c r="AC229" i="17"/>
  <c r="AD229" i="17"/>
  <c r="AF229" i="17"/>
  <c r="AG229" i="17"/>
  <c r="Z230" i="17"/>
  <c r="AA230" i="17"/>
  <c r="AB230" i="17"/>
  <c r="AC230" i="17"/>
  <c r="AD230" i="17"/>
  <c r="AF230" i="17"/>
  <c r="AG230" i="17"/>
  <c r="Z231" i="17"/>
  <c r="AA231" i="17"/>
  <c r="AB231" i="17"/>
  <c r="AC231" i="17"/>
  <c r="AD231" i="17"/>
  <c r="AF231" i="17"/>
  <c r="AG231" i="17"/>
  <c r="Z232" i="17"/>
  <c r="AA232" i="17"/>
  <c r="AB232" i="17"/>
  <c r="AC232" i="17"/>
  <c r="AD232" i="17"/>
  <c r="AF232" i="17"/>
  <c r="AG232" i="17"/>
  <c r="Z233" i="17"/>
  <c r="AA233" i="17"/>
  <c r="AB233" i="17"/>
  <c r="AC233" i="17"/>
  <c r="AD233" i="17"/>
  <c r="AF233" i="17"/>
  <c r="AG233" i="17"/>
  <c r="Z234" i="17"/>
  <c r="AA234" i="17"/>
  <c r="AB234" i="17"/>
  <c r="AC234" i="17"/>
  <c r="AD234" i="17"/>
  <c r="AF234" i="17"/>
  <c r="AG234" i="17"/>
  <c r="Z235" i="17"/>
  <c r="AA235" i="17"/>
  <c r="AB235" i="17"/>
  <c r="AC235" i="17"/>
  <c r="AD235" i="17"/>
  <c r="AF235" i="17"/>
  <c r="AG235" i="17"/>
  <c r="Z236" i="17"/>
  <c r="AA236" i="17"/>
  <c r="AB236" i="17"/>
  <c r="AC236" i="17"/>
  <c r="AD236" i="17"/>
  <c r="AF236" i="17"/>
  <c r="AG236" i="17"/>
  <c r="Z237" i="17"/>
  <c r="AA237" i="17"/>
  <c r="AB237" i="17"/>
  <c r="AC237" i="17"/>
  <c r="AD237" i="17"/>
  <c r="AF237" i="17"/>
  <c r="AG237" i="17"/>
  <c r="Z238" i="17"/>
  <c r="AA238" i="17"/>
  <c r="AB238" i="17"/>
  <c r="AC238" i="17"/>
  <c r="AD238" i="17"/>
  <c r="AF238" i="17"/>
  <c r="AG238" i="17"/>
  <c r="Z239" i="17"/>
  <c r="AA239" i="17"/>
  <c r="AB239" i="17"/>
  <c r="AC239" i="17"/>
  <c r="AD239" i="17"/>
  <c r="AF239" i="17"/>
  <c r="AG239" i="17"/>
  <c r="Z240" i="17"/>
  <c r="AA240" i="17"/>
  <c r="AB240" i="17"/>
  <c r="AC240" i="17"/>
  <c r="AD240" i="17"/>
  <c r="AF240" i="17"/>
  <c r="AG240" i="17"/>
  <c r="Z241" i="17"/>
  <c r="AA241" i="17"/>
  <c r="AB241" i="17"/>
  <c r="AC241" i="17"/>
  <c r="AD241" i="17"/>
  <c r="AF241" i="17"/>
  <c r="AG241" i="17"/>
  <c r="Z242" i="17"/>
  <c r="AA242" i="17"/>
  <c r="AB242" i="17"/>
  <c r="AC242" i="17"/>
  <c r="AD242" i="17"/>
  <c r="AF242" i="17"/>
  <c r="AG242" i="17"/>
  <c r="Z243" i="17"/>
  <c r="AA243" i="17"/>
  <c r="AB243" i="17"/>
  <c r="AC243" i="17"/>
  <c r="AD243" i="17"/>
  <c r="AF243" i="17"/>
  <c r="AG243" i="17"/>
  <c r="Z244" i="17"/>
  <c r="AA244" i="17"/>
  <c r="AB244" i="17"/>
  <c r="AC244" i="17"/>
  <c r="AD244" i="17"/>
  <c r="AF244" i="17"/>
  <c r="AG244" i="17"/>
  <c r="Z245" i="17"/>
  <c r="AA245" i="17"/>
  <c r="AB245" i="17"/>
  <c r="AC245" i="17"/>
  <c r="AD245" i="17"/>
  <c r="AF245" i="17"/>
  <c r="AG245" i="17"/>
  <c r="Z246" i="17"/>
  <c r="AA246" i="17"/>
  <c r="AB246" i="17"/>
  <c r="AC246" i="17"/>
  <c r="AD246" i="17"/>
  <c r="AF246" i="17"/>
  <c r="AG246" i="17"/>
  <c r="Z247" i="17"/>
  <c r="AA247" i="17"/>
  <c r="AB247" i="17"/>
  <c r="AC247" i="17"/>
  <c r="AD247" i="17"/>
  <c r="AF247" i="17"/>
  <c r="AG247" i="17"/>
  <c r="Z248" i="17"/>
  <c r="AA248" i="17"/>
  <c r="AB248" i="17"/>
  <c r="AC248" i="17"/>
  <c r="AD248" i="17"/>
  <c r="AF248" i="17"/>
  <c r="AG248" i="17"/>
  <c r="Z249" i="17"/>
  <c r="AA249" i="17"/>
  <c r="AB249" i="17"/>
  <c r="AC249" i="17"/>
  <c r="AD249" i="17"/>
  <c r="AF249" i="17"/>
  <c r="AG249" i="17"/>
  <c r="Z250" i="17"/>
  <c r="AA250" i="17"/>
  <c r="AB250" i="17"/>
  <c r="AC250" i="17"/>
  <c r="AD250" i="17"/>
  <c r="AF250" i="17"/>
  <c r="AG250" i="17"/>
  <c r="Z251" i="17"/>
  <c r="AA251" i="17"/>
  <c r="AB251" i="17"/>
  <c r="AC251" i="17"/>
  <c r="AD251" i="17"/>
  <c r="AF251" i="17"/>
  <c r="AG251" i="17"/>
  <c r="Z252" i="17"/>
  <c r="AA252" i="17"/>
  <c r="AB252" i="17"/>
  <c r="AC252" i="17"/>
  <c r="AD252" i="17"/>
  <c r="AF252" i="17"/>
  <c r="AG252" i="17"/>
  <c r="Z253" i="17"/>
  <c r="AA253" i="17"/>
  <c r="AB253" i="17"/>
  <c r="AC253" i="17"/>
  <c r="AD253" i="17"/>
  <c r="AF253" i="17"/>
  <c r="AG253" i="17"/>
  <c r="Z254" i="17"/>
  <c r="AA254" i="17"/>
  <c r="AB254" i="17"/>
  <c r="AC254" i="17"/>
  <c r="AD254" i="17"/>
  <c r="AF254" i="17"/>
  <c r="AG254" i="17"/>
  <c r="Z255" i="17"/>
  <c r="AA255" i="17"/>
  <c r="AB255" i="17"/>
  <c r="AC255" i="17"/>
  <c r="AD255" i="17"/>
  <c r="AF255" i="17"/>
  <c r="AG255" i="17"/>
  <c r="Z256" i="17"/>
  <c r="AA256" i="17"/>
  <c r="AB256" i="17"/>
  <c r="AC256" i="17"/>
  <c r="AD256" i="17"/>
  <c r="AF256" i="17"/>
  <c r="AG256" i="17"/>
  <c r="Z257" i="17"/>
  <c r="AA257" i="17"/>
  <c r="AB257" i="17"/>
  <c r="AC257" i="17"/>
  <c r="AD257" i="17"/>
  <c r="AF257" i="17"/>
  <c r="AG257" i="17"/>
  <c r="Z258" i="17"/>
  <c r="AA258" i="17"/>
  <c r="AB258" i="17"/>
  <c r="AC258" i="17"/>
  <c r="AD258" i="17"/>
  <c r="AF258" i="17"/>
  <c r="AG258" i="17"/>
  <c r="Z259" i="17"/>
  <c r="AA259" i="17"/>
  <c r="AB259" i="17"/>
  <c r="AC259" i="17"/>
  <c r="AD259" i="17"/>
  <c r="AF259" i="17"/>
  <c r="AG259" i="17"/>
  <c r="Z260" i="17"/>
  <c r="AA260" i="17"/>
  <c r="AB260" i="17"/>
  <c r="AC260" i="17"/>
  <c r="AD260" i="17"/>
  <c r="AF260" i="17"/>
  <c r="AG260" i="17"/>
  <c r="Z261" i="17"/>
  <c r="AA261" i="17"/>
  <c r="AB261" i="17"/>
  <c r="AC261" i="17"/>
  <c r="AD261" i="17"/>
  <c r="AF261" i="17"/>
  <c r="AG261" i="17"/>
  <c r="Z262" i="17"/>
  <c r="AA262" i="17"/>
  <c r="AB262" i="17"/>
  <c r="AC262" i="17"/>
  <c r="AD262" i="17"/>
  <c r="AF262" i="17"/>
  <c r="AG262" i="17"/>
  <c r="Z263" i="17"/>
  <c r="AA263" i="17"/>
  <c r="AB263" i="17"/>
  <c r="AC263" i="17"/>
  <c r="AD263" i="17"/>
  <c r="AF263" i="17"/>
  <c r="AG263" i="17"/>
  <c r="Z264" i="17"/>
  <c r="AA264" i="17"/>
  <c r="AB264" i="17"/>
  <c r="AC264" i="17"/>
  <c r="AD264" i="17"/>
  <c r="AF264" i="17"/>
  <c r="AG264" i="17"/>
  <c r="Z265" i="17"/>
  <c r="AA265" i="17"/>
  <c r="AB265" i="17"/>
  <c r="AC265" i="17"/>
  <c r="AD265" i="17"/>
  <c r="AF265" i="17"/>
  <c r="AG265" i="17"/>
  <c r="Z266" i="17"/>
  <c r="AA266" i="17"/>
  <c r="AB266" i="17"/>
  <c r="AC266" i="17"/>
  <c r="AD266" i="17"/>
  <c r="AF266" i="17"/>
  <c r="AG266" i="17"/>
  <c r="Z267" i="17"/>
  <c r="AA267" i="17"/>
  <c r="AB267" i="17"/>
  <c r="AC267" i="17"/>
  <c r="AD267" i="17"/>
  <c r="AF267" i="17"/>
  <c r="AG267" i="17"/>
  <c r="Z268" i="17"/>
  <c r="AA268" i="17"/>
  <c r="AB268" i="17"/>
  <c r="AC268" i="17"/>
  <c r="AD268" i="17"/>
  <c r="AF268" i="17"/>
  <c r="AG268" i="17"/>
  <c r="Z269" i="17"/>
  <c r="AA269" i="17"/>
  <c r="AB269" i="17"/>
  <c r="AC269" i="17"/>
  <c r="AD269" i="17"/>
  <c r="AF269" i="17"/>
  <c r="AG269" i="17"/>
  <c r="Z270" i="17"/>
  <c r="AA270" i="17"/>
  <c r="AB270" i="17"/>
  <c r="AC270" i="17"/>
  <c r="AD270" i="17"/>
  <c r="AF270" i="17"/>
  <c r="AG270" i="17"/>
  <c r="Z271" i="17"/>
  <c r="AA271" i="17"/>
  <c r="AB271" i="17"/>
  <c r="AC271" i="17"/>
  <c r="AD271" i="17"/>
  <c r="AF271" i="17"/>
  <c r="AG271" i="17"/>
  <c r="Z272" i="17"/>
  <c r="AA272" i="17"/>
  <c r="AB272" i="17"/>
  <c r="AC272" i="17"/>
  <c r="AD272" i="17"/>
  <c r="AF272" i="17"/>
  <c r="AG272" i="17"/>
  <c r="Z273" i="17"/>
  <c r="AA273" i="17"/>
  <c r="AB273" i="17"/>
  <c r="AC273" i="17"/>
  <c r="AD273" i="17"/>
  <c r="AF273" i="17"/>
  <c r="AG273" i="17"/>
  <c r="Z274" i="17"/>
  <c r="AA274" i="17"/>
  <c r="AB274" i="17"/>
  <c r="AC274" i="17"/>
  <c r="AD274" i="17"/>
  <c r="AF274" i="17"/>
  <c r="AG274" i="17"/>
  <c r="Z275" i="17"/>
  <c r="AA275" i="17"/>
  <c r="AB275" i="17"/>
  <c r="AC275" i="17"/>
  <c r="AD275" i="17"/>
  <c r="AF275" i="17"/>
  <c r="AG275" i="17"/>
  <c r="Z276" i="17"/>
  <c r="AA276" i="17"/>
  <c r="AB276" i="17"/>
  <c r="AC276" i="17"/>
  <c r="AD276" i="17"/>
  <c r="AF276" i="17"/>
  <c r="AG276" i="17"/>
  <c r="Z277" i="17"/>
  <c r="AA277" i="17"/>
  <c r="AB277" i="17"/>
  <c r="AC277" i="17"/>
  <c r="AD277" i="17"/>
  <c r="AF277" i="17"/>
  <c r="AG277" i="17"/>
  <c r="Z278" i="17"/>
  <c r="AA278" i="17"/>
  <c r="AB278" i="17"/>
  <c r="AC278" i="17"/>
  <c r="AD278" i="17"/>
  <c r="AF278" i="17"/>
  <c r="AG278" i="17"/>
  <c r="Z279" i="17"/>
  <c r="AA279" i="17"/>
  <c r="AB279" i="17"/>
  <c r="AC279" i="17"/>
  <c r="AD279" i="17"/>
  <c r="AF279" i="17"/>
  <c r="AG279" i="17"/>
  <c r="Z280" i="17"/>
  <c r="AA280" i="17"/>
  <c r="AB280" i="17"/>
  <c r="AC280" i="17"/>
  <c r="AD280" i="17"/>
  <c r="AF280" i="17"/>
  <c r="AG280" i="17"/>
  <c r="Z281" i="17"/>
  <c r="AA281" i="17"/>
  <c r="AB281" i="17"/>
  <c r="AC281" i="17"/>
  <c r="AD281" i="17"/>
  <c r="AF281" i="17"/>
  <c r="AG281" i="17"/>
  <c r="Z282" i="17"/>
  <c r="AA282" i="17"/>
  <c r="AB282" i="17"/>
  <c r="AC282" i="17"/>
  <c r="AD282" i="17"/>
  <c r="AF282" i="17"/>
  <c r="AG282" i="17"/>
  <c r="Z283" i="17"/>
  <c r="AA283" i="17"/>
  <c r="AB283" i="17"/>
  <c r="AC283" i="17"/>
  <c r="AD283" i="17"/>
  <c r="AF283" i="17"/>
  <c r="AG283" i="17"/>
  <c r="Z284" i="17"/>
  <c r="AA284" i="17"/>
  <c r="AB284" i="17"/>
  <c r="AC284" i="17"/>
  <c r="AD284" i="17"/>
  <c r="AF284" i="17"/>
  <c r="AG284" i="17"/>
  <c r="Z285" i="17"/>
  <c r="AA285" i="17"/>
  <c r="AB285" i="17"/>
  <c r="AC285" i="17"/>
  <c r="AD285" i="17"/>
  <c r="AF285" i="17"/>
  <c r="AG285" i="17"/>
  <c r="Z286" i="17"/>
  <c r="AA286" i="17"/>
  <c r="AB286" i="17"/>
  <c r="AC286" i="17"/>
  <c r="AD286" i="17"/>
  <c r="AF286" i="17"/>
  <c r="AG286" i="17"/>
  <c r="Z287" i="17"/>
  <c r="AA287" i="17"/>
  <c r="AB287" i="17"/>
  <c r="AC287" i="17"/>
  <c r="AD287" i="17"/>
  <c r="AF287" i="17"/>
  <c r="AG287" i="17"/>
  <c r="Z288" i="17"/>
  <c r="AA288" i="17"/>
  <c r="AB288" i="17"/>
  <c r="AC288" i="17"/>
  <c r="AD288" i="17"/>
  <c r="AF288" i="17"/>
  <c r="AG288" i="17"/>
  <c r="Z289" i="17"/>
  <c r="AA289" i="17"/>
  <c r="AB289" i="17"/>
  <c r="AC289" i="17"/>
  <c r="AD289" i="17"/>
  <c r="AF289" i="17"/>
  <c r="AG289" i="17"/>
  <c r="Z290" i="17"/>
  <c r="AA290" i="17"/>
  <c r="AB290" i="17"/>
  <c r="AC290" i="17"/>
  <c r="AD290" i="17"/>
  <c r="AF290" i="17"/>
  <c r="AG290" i="17"/>
  <c r="Z291" i="17"/>
  <c r="AA291" i="17"/>
  <c r="AB291" i="17"/>
  <c r="AC291" i="17"/>
  <c r="AD291" i="17"/>
  <c r="AF291" i="17"/>
  <c r="AG291" i="17"/>
  <c r="Z292" i="17"/>
  <c r="AA292" i="17"/>
  <c r="AB292" i="17"/>
  <c r="AC292" i="17"/>
  <c r="AD292" i="17"/>
  <c r="AF292" i="17"/>
  <c r="AG292" i="17"/>
  <c r="Z293" i="17"/>
  <c r="AA293" i="17"/>
  <c r="AB293" i="17"/>
  <c r="AC293" i="17"/>
  <c r="AD293" i="17"/>
  <c r="AF293" i="17"/>
  <c r="AG293" i="17"/>
  <c r="Z294" i="17"/>
  <c r="AA294" i="17"/>
  <c r="AB294" i="17"/>
  <c r="AC294" i="17"/>
  <c r="AD294" i="17"/>
  <c r="AF294" i="17"/>
  <c r="AG294" i="17"/>
  <c r="Z295" i="17"/>
  <c r="AA295" i="17"/>
  <c r="AB295" i="17"/>
  <c r="AC295" i="17"/>
  <c r="AD295" i="17"/>
  <c r="AF295" i="17"/>
  <c r="AG295" i="17"/>
  <c r="Z296" i="17"/>
  <c r="AA296" i="17"/>
  <c r="AB296" i="17"/>
  <c r="AC296" i="17"/>
  <c r="AD296" i="17"/>
  <c r="AF296" i="17"/>
  <c r="AG296" i="17"/>
  <c r="Z297" i="17"/>
  <c r="AA297" i="17"/>
  <c r="AB297" i="17"/>
  <c r="AC297" i="17"/>
  <c r="AD297" i="17"/>
  <c r="AF297" i="17"/>
  <c r="AG297" i="17"/>
  <c r="Z298" i="17"/>
  <c r="AA298" i="17"/>
  <c r="AB298" i="17"/>
  <c r="AC298" i="17"/>
  <c r="AD298" i="17"/>
  <c r="AF298" i="17"/>
  <c r="AG298" i="17"/>
  <c r="Z299" i="17"/>
  <c r="AA299" i="17"/>
  <c r="AB299" i="17"/>
  <c r="AC299" i="17"/>
  <c r="AD299" i="17"/>
  <c r="AF299" i="17"/>
  <c r="AG299" i="17"/>
  <c r="Z300" i="17"/>
  <c r="AA300" i="17"/>
  <c r="AB300" i="17"/>
  <c r="AC300" i="17"/>
  <c r="AD300" i="17"/>
  <c r="AF300" i="17"/>
  <c r="AG300" i="17"/>
  <c r="Z301" i="17"/>
  <c r="AA301" i="17"/>
  <c r="AB301" i="17"/>
  <c r="AC301" i="17"/>
  <c r="AD301" i="17"/>
  <c r="AF301" i="17"/>
  <c r="AG301" i="17"/>
  <c r="Z302" i="17"/>
  <c r="AA302" i="17"/>
  <c r="AB302" i="17"/>
  <c r="AC302" i="17"/>
  <c r="AD302" i="17"/>
  <c r="AF302" i="17"/>
  <c r="AG302" i="17"/>
  <c r="Z303" i="17"/>
  <c r="AA303" i="17"/>
  <c r="AB303" i="17"/>
  <c r="AC303" i="17"/>
  <c r="AD303" i="17"/>
  <c r="AF303" i="17"/>
  <c r="AG303" i="17"/>
  <c r="Z378" i="17" l="1"/>
  <c r="AA378" i="17"/>
  <c r="AB378" i="17"/>
  <c r="AC378" i="17"/>
  <c r="AD378" i="17"/>
  <c r="AF378" i="17"/>
  <c r="AG378" i="17"/>
  <c r="Z379" i="17"/>
  <c r="AA379" i="17"/>
  <c r="AB379" i="17"/>
  <c r="AC379" i="17"/>
  <c r="AD379" i="17"/>
  <c r="AF379" i="17"/>
  <c r="AG379" i="17"/>
  <c r="Z13" i="17" l="1"/>
  <c r="AA13" i="17"/>
  <c r="AB13" i="17"/>
  <c r="AC13" i="17"/>
  <c r="AD13" i="17"/>
  <c r="AF13" i="17"/>
  <c r="AG13" i="17"/>
  <c r="Z14" i="17"/>
  <c r="AA14" i="17"/>
  <c r="AB14" i="17"/>
  <c r="AC14" i="17"/>
  <c r="AD14" i="17"/>
  <c r="AF14" i="17"/>
  <c r="AG14" i="17"/>
  <c r="Z15" i="17"/>
  <c r="AA15" i="17"/>
  <c r="AB15" i="17"/>
  <c r="AC15" i="17"/>
  <c r="AD15" i="17"/>
  <c r="AF15" i="17"/>
  <c r="AG15" i="17"/>
  <c r="Z16" i="17"/>
  <c r="AA16" i="17"/>
  <c r="AB16" i="17"/>
  <c r="AC16" i="17"/>
  <c r="AD16" i="17"/>
  <c r="AF16" i="17"/>
  <c r="AG16" i="17"/>
  <c r="Z17" i="17"/>
  <c r="AA17" i="17"/>
  <c r="AB17" i="17"/>
  <c r="AC17" i="17"/>
  <c r="AD17" i="17"/>
  <c r="AF17" i="17"/>
  <c r="AG17" i="17"/>
  <c r="Z18" i="17"/>
  <c r="AA18" i="17"/>
  <c r="AB18" i="17"/>
  <c r="AC18" i="17"/>
  <c r="AD18" i="17"/>
  <c r="AF18" i="17"/>
  <c r="AG18" i="17"/>
  <c r="Z19" i="17"/>
  <c r="AA19" i="17"/>
  <c r="AB19" i="17"/>
  <c r="AC19" i="17"/>
  <c r="AD19" i="17"/>
  <c r="AF19" i="17"/>
  <c r="AG19" i="17"/>
  <c r="Z20" i="17"/>
  <c r="AA20" i="17"/>
  <c r="AB20" i="17"/>
  <c r="AC20" i="17"/>
  <c r="AD20" i="17"/>
  <c r="AF20" i="17"/>
  <c r="AG20" i="17"/>
  <c r="Z21" i="17"/>
  <c r="AA21" i="17"/>
  <c r="AB21" i="17"/>
  <c r="AC21" i="17"/>
  <c r="AD21" i="17"/>
  <c r="AF21" i="17"/>
  <c r="AG21" i="17"/>
  <c r="Z22" i="17"/>
  <c r="AA22" i="17"/>
  <c r="AB22" i="17"/>
  <c r="AC22" i="17"/>
  <c r="AD22" i="17"/>
  <c r="AF22" i="17"/>
  <c r="AG22" i="17"/>
  <c r="Z23" i="17"/>
  <c r="AA23" i="17"/>
  <c r="AB23" i="17"/>
  <c r="AC23" i="17"/>
  <c r="AD23" i="17"/>
  <c r="AF23" i="17"/>
  <c r="AG23" i="17"/>
  <c r="Z24" i="17"/>
  <c r="AA24" i="17"/>
  <c r="AB24" i="17"/>
  <c r="AC24" i="17"/>
  <c r="AD24" i="17"/>
  <c r="AF24" i="17"/>
  <c r="AG24" i="17"/>
  <c r="Z25" i="17"/>
  <c r="AA25" i="17"/>
  <c r="AB25" i="17"/>
  <c r="AC25" i="17"/>
  <c r="AD25" i="17"/>
  <c r="AF25" i="17"/>
  <c r="AG25" i="17"/>
  <c r="Z26" i="17"/>
  <c r="AA26" i="17"/>
  <c r="AB26" i="17"/>
  <c r="AC26" i="17"/>
  <c r="AD26" i="17"/>
  <c r="AF26" i="17"/>
  <c r="AG26" i="17"/>
  <c r="Z27" i="17"/>
  <c r="AA27" i="17"/>
  <c r="AB27" i="17"/>
  <c r="AC27" i="17"/>
  <c r="AD27" i="17"/>
  <c r="AF27" i="17"/>
  <c r="AG27" i="17"/>
  <c r="Z28" i="17"/>
  <c r="AA28" i="17"/>
  <c r="AB28" i="17"/>
  <c r="AC28" i="17"/>
  <c r="AD28" i="17"/>
  <c r="AF28" i="17"/>
  <c r="AG28" i="17"/>
  <c r="Z29" i="17"/>
  <c r="AA29" i="17"/>
  <c r="AB29" i="17"/>
  <c r="AC29" i="17"/>
  <c r="AD29" i="17"/>
  <c r="AF29" i="17"/>
  <c r="AG29" i="17"/>
  <c r="Z30" i="17"/>
  <c r="AA30" i="17"/>
  <c r="AB30" i="17"/>
  <c r="AC30" i="17"/>
  <c r="AD30" i="17"/>
  <c r="AF30" i="17"/>
  <c r="AG30" i="17"/>
  <c r="Z31" i="17"/>
  <c r="AA31" i="17"/>
  <c r="AB31" i="17"/>
  <c r="AC31" i="17"/>
  <c r="AD31" i="17"/>
  <c r="AF31" i="17"/>
  <c r="AG31" i="17"/>
  <c r="Z32" i="17"/>
  <c r="AA32" i="17"/>
  <c r="AB32" i="17"/>
  <c r="AC32" i="17"/>
  <c r="AD32" i="17"/>
  <c r="AF32" i="17"/>
  <c r="AG32" i="17"/>
  <c r="Z33" i="17"/>
  <c r="AA33" i="17"/>
  <c r="AB33" i="17"/>
  <c r="AC33" i="17"/>
  <c r="AD33" i="17"/>
  <c r="AF33" i="17"/>
  <c r="AG33" i="17"/>
  <c r="Z34" i="17"/>
  <c r="AA34" i="17"/>
  <c r="AB34" i="17"/>
  <c r="AC34" i="17"/>
  <c r="AD34" i="17"/>
  <c r="AF34" i="17"/>
  <c r="AG34" i="17"/>
  <c r="Z35" i="17"/>
  <c r="AA35" i="17"/>
  <c r="AB35" i="17"/>
  <c r="AC35" i="17"/>
  <c r="AD35" i="17"/>
  <c r="AF35" i="17"/>
  <c r="AG35" i="17"/>
  <c r="Z36" i="17"/>
  <c r="AA36" i="17"/>
  <c r="AB36" i="17"/>
  <c r="AC36" i="17"/>
  <c r="AD36" i="17"/>
  <c r="AF36" i="17"/>
  <c r="AG36" i="17"/>
  <c r="Z37" i="17"/>
  <c r="AA37" i="17"/>
  <c r="AB37" i="17"/>
  <c r="AC37" i="17"/>
  <c r="AD37" i="17"/>
  <c r="AF37" i="17"/>
  <c r="AG37" i="17"/>
  <c r="Z38" i="17"/>
  <c r="AA38" i="17"/>
  <c r="AB38" i="17"/>
  <c r="AC38" i="17"/>
  <c r="AD38" i="17"/>
  <c r="AF38" i="17"/>
  <c r="AG38" i="17"/>
  <c r="Z39" i="17"/>
  <c r="AA39" i="17"/>
  <c r="AB39" i="17"/>
  <c r="AC39" i="17"/>
  <c r="AD39" i="17"/>
  <c r="AF39" i="17"/>
  <c r="AG39" i="17"/>
  <c r="Z40" i="17"/>
  <c r="AA40" i="17"/>
  <c r="AB40" i="17"/>
  <c r="AC40" i="17"/>
  <c r="AD40" i="17"/>
  <c r="AF40" i="17"/>
  <c r="AG40" i="17"/>
  <c r="Z41" i="17"/>
  <c r="AA41" i="17"/>
  <c r="AB41" i="17"/>
  <c r="AC41" i="17"/>
  <c r="AD41" i="17"/>
  <c r="AF41" i="17"/>
  <c r="AG41" i="17"/>
  <c r="Z42" i="17"/>
  <c r="AA42" i="17"/>
  <c r="AB42" i="17"/>
  <c r="AC42" i="17"/>
  <c r="AD42" i="17"/>
  <c r="AF42" i="17"/>
  <c r="AG42" i="17"/>
  <c r="Z43" i="17"/>
  <c r="AA43" i="17"/>
  <c r="AB43" i="17"/>
  <c r="AC43" i="17"/>
  <c r="AD43" i="17"/>
  <c r="AF43" i="17"/>
  <c r="AG43" i="17"/>
  <c r="Z44" i="17"/>
  <c r="AA44" i="17"/>
  <c r="AB44" i="17"/>
  <c r="AC44" i="17"/>
  <c r="AD44" i="17"/>
  <c r="AF44" i="17"/>
  <c r="AG44" i="17"/>
  <c r="Z45" i="17"/>
  <c r="AA45" i="17"/>
  <c r="AB45" i="17"/>
  <c r="AC45" i="17"/>
  <c r="AD45" i="17"/>
  <c r="AF45" i="17"/>
  <c r="AG45" i="17"/>
  <c r="Z46" i="17"/>
  <c r="AA46" i="17"/>
  <c r="AB46" i="17"/>
  <c r="AC46" i="17"/>
  <c r="AD46" i="17"/>
  <c r="AF46" i="17"/>
  <c r="AG46" i="17"/>
  <c r="Z47" i="17"/>
  <c r="AA47" i="17"/>
  <c r="AB47" i="17"/>
  <c r="AC47" i="17"/>
  <c r="AD47" i="17"/>
  <c r="AF47" i="17"/>
  <c r="AG47" i="17"/>
  <c r="Z48" i="17"/>
  <c r="AA48" i="17"/>
  <c r="AB48" i="17"/>
  <c r="AC48" i="17"/>
  <c r="AD48" i="17"/>
  <c r="AF48" i="17"/>
  <c r="AG48" i="17"/>
  <c r="Z49" i="17"/>
  <c r="AA49" i="17"/>
  <c r="AB49" i="17"/>
  <c r="AC49" i="17"/>
  <c r="AD49" i="17"/>
  <c r="AF49" i="17"/>
  <c r="AG49" i="17"/>
  <c r="Z50" i="17"/>
  <c r="AA50" i="17"/>
  <c r="AB50" i="17"/>
  <c r="AC50" i="17"/>
  <c r="AD50" i="17"/>
  <c r="AF50" i="17"/>
  <c r="AG50" i="17"/>
  <c r="Z51" i="17"/>
  <c r="AA51" i="17"/>
  <c r="AB51" i="17"/>
  <c r="AC51" i="17"/>
  <c r="AD51" i="17"/>
  <c r="AF51" i="17"/>
  <c r="AG51" i="17"/>
  <c r="Z52" i="17"/>
  <c r="AA52" i="17"/>
  <c r="AB52" i="17"/>
  <c r="AC52" i="17"/>
  <c r="AD52" i="17"/>
  <c r="AF52" i="17"/>
  <c r="AG52" i="17"/>
  <c r="Z53" i="17"/>
  <c r="AA53" i="17"/>
  <c r="AB53" i="17"/>
  <c r="AC53" i="17"/>
  <c r="AD53" i="17"/>
  <c r="AF53" i="17"/>
  <c r="AG53" i="17"/>
  <c r="Z54" i="17"/>
  <c r="AA54" i="17"/>
  <c r="AB54" i="17"/>
  <c r="AC54" i="17"/>
  <c r="AD54" i="17"/>
  <c r="AF54" i="17"/>
  <c r="AG54" i="17"/>
  <c r="Z55" i="17"/>
  <c r="AA55" i="17"/>
  <c r="AB55" i="17"/>
  <c r="AC55" i="17"/>
  <c r="AD55" i="17"/>
  <c r="AF55" i="17"/>
  <c r="AG55" i="17"/>
  <c r="Z56" i="17"/>
  <c r="AA56" i="17"/>
  <c r="AB56" i="17"/>
  <c r="AC56" i="17"/>
  <c r="AD56" i="17"/>
  <c r="AF56" i="17"/>
  <c r="AG56" i="17"/>
  <c r="Z57" i="17"/>
  <c r="AA57" i="17"/>
  <c r="AB57" i="17"/>
  <c r="AC57" i="17"/>
  <c r="AD57" i="17"/>
  <c r="AF57" i="17"/>
  <c r="AG57" i="17"/>
  <c r="Z58" i="17"/>
  <c r="AA58" i="17"/>
  <c r="AB58" i="17"/>
  <c r="AC58" i="17"/>
  <c r="AD58" i="17"/>
  <c r="AF58" i="17"/>
  <c r="AG58" i="17"/>
  <c r="Z59" i="17"/>
  <c r="AA59" i="17"/>
  <c r="AB59" i="17"/>
  <c r="AC59" i="17"/>
  <c r="AD59" i="17"/>
  <c r="AF59" i="17"/>
  <c r="AG59" i="17"/>
  <c r="Z60" i="17"/>
  <c r="AA60" i="17"/>
  <c r="AB60" i="17"/>
  <c r="AC60" i="17"/>
  <c r="AD60" i="17"/>
  <c r="AF60" i="17"/>
  <c r="AG60" i="17"/>
  <c r="Z61" i="17"/>
  <c r="AA61" i="17"/>
  <c r="AB61" i="17"/>
  <c r="AC61" i="17"/>
  <c r="AD61" i="17"/>
  <c r="AF61" i="17"/>
  <c r="AG61" i="17"/>
  <c r="Z62" i="17"/>
  <c r="AA62" i="17"/>
  <c r="AB62" i="17"/>
  <c r="AC62" i="17"/>
  <c r="AD62" i="17"/>
  <c r="AF62" i="17"/>
  <c r="AG62" i="17"/>
  <c r="Z63" i="17"/>
  <c r="AA63" i="17"/>
  <c r="AB63" i="17"/>
  <c r="AC63" i="17"/>
  <c r="AD63" i="17"/>
  <c r="AF63" i="17"/>
  <c r="AG63" i="17"/>
  <c r="Z12" i="17"/>
  <c r="AA12" i="17"/>
  <c r="AB12" i="17"/>
  <c r="AC12" i="17"/>
  <c r="AD12" i="17"/>
  <c r="AF12" i="17"/>
  <c r="AG12" i="17"/>
  <c r="AA11" i="17"/>
  <c r="AB11" i="17"/>
  <c r="AC11" i="17"/>
  <c r="AD11" i="17"/>
  <c r="AF11" i="17"/>
  <c r="AG11" i="17"/>
  <c r="Z11" i="17"/>
  <c r="Z328" i="17" l="1"/>
  <c r="AA328" i="17"/>
  <c r="AB328" i="17"/>
  <c r="AC328" i="17"/>
  <c r="AD328" i="17"/>
  <c r="AF328" i="17"/>
  <c r="AG328" i="17"/>
  <c r="Z329" i="17"/>
  <c r="AA329" i="17"/>
  <c r="AB329" i="17"/>
  <c r="AC329" i="17"/>
  <c r="AD329" i="17"/>
  <c r="AF329" i="17"/>
  <c r="AG329" i="17"/>
  <c r="Z330" i="17"/>
  <c r="AA330" i="17"/>
  <c r="AB330" i="17"/>
  <c r="AC330" i="17"/>
  <c r="AD330" i="17"/>
  <c r="AF330" i="17"/>
  <c r="AG330" i="17"/>
  <c r="Z331" i="17"/>
  <c r="AA331" i="17"/>
  <c r="AB331" i="17"/>
  <c r="AC331" i="17"/>
  <c r="AD331" i="17"/>
  <c r="AF331" i="17"/>
  <c r="AG331" i="17"/>
  <c r="Z332" i="17"/>
  <c r="AA332" i="17"/>
  <c r="AB332" i="17"/>
  <c r="AC332" i="17"/>
  <c r="AD332" i="17"/>
  <c r="AF332" i="17"/>
  <c r="AG332" i="17"/>
  <c r="Z333" i="17"/>
  <c r="AA333" i="17"/>
  <c r="AB333" i="17"/>
  <c r="AC333" i="17"/>
  <c r="AD333" i="17"/>
  <c r="AF333" i="17"/>
  <c r="AG333" i="17"/>
  <c r="Z334" i="17"/>
  <c r="AA334" i="17"/>
  <c r="AB334" i="17"/>
  <c r="AC334" i="17"/>
  <c r="AD334" i="17"/>
  <c r="AF334" i="17"/>
  <c r="AG334" i="17"/>
  <c r="Z335" i="17"/>
  <c r="AA335" i="17"/>
  <c r="AB335" i="17"/>
  <c r="AC335" i="17"/>
  <c r="AD335" i="17"/>
  <c r="AF335" i="17"/>
  <c r="AG335" i="17"/>
  <c r="Z336" i="17"/>
  <c r="AA336" i="17"/>
  <c r="AB336" i="17"/>
  <c r="AC336" i="17"/>
  <c r="AD336" i="17"/>
  <c r="AF336" i="17"/>
  <c r="AG336" i="17"/>
  <c r="Z337" i="17"/>
  <c r="AA337" i="17"/>
  <c r="AB337" i="17"/>
  <c r="AC337" i="17"/>
  <c r="AD337" i="17"/>
  <c r="AF337" i="17"/>
  <c r="AG337" i="17"/>
  <c r="Z338" i="17"/>
  <c r="AA338" i="17"/>
  <c r="AB338" i="17"/>
  <c r="AC338" i="17"/>
  <c r="AD338" i="17"/>
  <c r="AF338" i="17"/>
  <c r="AG338" i="17"/>
  <c r="Z339" i="17"/>
  <c r="AA339" i="17"/>
  <c r="AB339" i="17"/>
  <c r="AC339" i="17"/>
  <c r="AD339" i="17"/>
  <c r="AF339" i="17"/>
  <c r="AG339" i="17"/>
  <c r="Z340" i="17"/>
  <c r="AA340" i="17"/>
  <c r="AB340" i="17"/>
  <c r="AC340" i="17"/>
  <c r="AD340" i="17"/>
  <c r="AF340" i="17"/>
  <c r="AG340" i="17"/>
  <c r="Z341" i="17"/>
  <c r="AA341" i="17"/>
  <c r="AB341" i="17"/>
  <c r="AC341" i="17"/>
  <c r="AD341" i="17"/>
  <c r="AF341" i="17"/>
  <c r="AG341" i="17"/>
  <c r="Z342" i="17"/>
  <c r="AA342" i="17"/>
  <c r="AB342" i="17"/>
  <c r="AC342" i="17"/>
  <c r="AD342" i="17"/>
  <c r="AF342" i="17"/>
  <c r="AG342" i="17"/>
  <c r="Z343" i="17"/>
  <c r="AA343" i="17"/>
  <c r="AB343" i="17"/>
  <c r="AC343" i="17"/>
  <c r="AD343" i="17"/>
  <c r="AF343" i="17"/>
  <c r="AG343" i="17"/>
  <c r="Z344" i="17"/>
  <c r="AA344" i="17"/>
  <c r="AB344" i="17"/>
  <c r="AC344" i="17"/>
  <c r="AD344" i="17"/>
  <c r="AF344" i="17"/>
  <c r="AG344" i="17"/>
  <c r="Z345" i="17"/>
  <c r="AA345" i="17"/>
  <c r="AB345" i="17"/>
  <c r="AC345" i="17"/>
  <c r="AD345" i="17"/>
  <c r="AF345" i="17"/>
  <c r="AG345" i="17"/>
  <c r="Z346" i="17"/>
  <c r="AA346" i="17"/>
  <c r="AB346" i="17"/>
  <c r="AC346" i="17"/>
  <c r="AD346" i="17"/>
  <c r="AF346" i="17"/>
  <c r="AG346" i="17"/>
  <c r="Z347" i="17"/>
  <c r="AA347" i="17"/>
  <c r="AB347" i="17"/>
  <c r="AC347" i="17"/>
  <c r="AD347" i="17"/>
  <c r="AF347" i="17"/>
  <c r="AG347" i="17"/>
  <c r="Z348" i="17"/>
  <c r="AA348" i="17"/>
  <c r="AB348" i="17"/>
  <c r="AC348" i="17"/>
  <c r="AD348" i="17"/>
  <c r="AF348" i="17"/>
  <c r="AG348" i="17"/>
  <c r="Z349" i="17"/>
  <c r="AA349" i="17"/>
  <c r="AB349" i="17"/>
  <c r="AC349" i="17"/>
  <c r="AD349" i="17"/>
  <c r="AF349" i="17"/>
  <c r="AG349" i="17"/>
  <c r="Z350" i="17"/>
  <c r="AA350" i="17"/>
  <c r="AB350" i="17"/>
  <c r="AC350" i="17"/>
  <c r="AD350" i="17"/>
  <c r="AF350" i="17"/>
  <c r="AG350" i="17"/>
  <c r="Z351" i="17"/>
  <c r="AA351" i="17"/>
  <c r="AB351" i="17"/>
  <c r="AC351" i="17"/>
  <c r="AD351" i="17"/>
  <c r="AF351" i="17"/>
  <c r="AG351" i="17"/>
  <c r="Z352" i="17"/>
  <c r="AA352" i="17"/>
  <c r="AB352" i="17"/>
  <c r="AC352" i="17"/>
  <c r="AD352" i="17"/>
  <c r="AF352" i="17"/>
  <c r="AG352" i="17"/>
  <c r="Z353" i="17"/>
  <c r="AA353" i="17"/>
  <c r="AB353" i="17"/>
  <c r="AC353" i="17"/>
  <c r="AD353" i="17"/>
  <c r="AF353" i="17"/>
  <c r="AG353" i="17"/>
  <c r="Z354" i="17"/>
  <c r="AA354" i="17"/>
  <c r="AB354" i="17"/>
  <c r="AC354" i="17"/>
  <c r="AD354" i="17"/>
  <c r="AF354" i="17"/>
  <c r="AG354" i="17"/>
  <c r="Z355" i="17"/>
  <c r="AA355" i="17"/>
  <c r="AB355" i="17"/>
  <c r="AC355" i="17"/>
  <c r="AD355" i="17"/>
  <c r="AF355" i="17"/>
  <c r="AG355" i="17"/>
  <c r="Z356" i="17"/>
  <c r="AA356" i="17"/>
  <c r="AB356" i="17"/>
  <c r="AC356" i="17"/>
  <c r="AD356" i="17"/>
  <c r="AF356" i="17"/>
  <c r="AG356" i="17"/>
  <c r="Z357" i="17"/>
  <c r="AA357" i="17"/>
  <c r="AB357" i="17"/>
  <c r="AC357" i="17"/>
  <c r="AD357" i="17"/>
  <c r="AF357" i="17"/>
  <c r="AG357" i="17"/>
  <c r="Z358" i="17"/>
  <c r="AA358" i="17"/>
  <c r="AB358" i="17"/>
  <c r="AC358" i="17"/>
  <c r="AD358" i="17"/>
  <c r="AF358" i="17"/>
  <c r="AG358" i="17"/>
  <c r="Z359" i="17"/>
  <c r="AA359" i="17"/>
  <c r="AB359" i="17"/>
  <c r="AC359" i="17"/>
  <c r="AD359" i="17"/>
  <c r="AF359" i="17"/>
  <c r="AG359" i="17"/>
  <c r="Z360" i="17"/>
  <c r="AA360" i="17"/>
  <c r="AB360" i="17"/>
  <c r="AC360" i="17"/>
  <c r="AD360" i="17"/>
  <c r="AF360" i="17"/>
  <c r="AG360" i="17"/>
  <c r="Z361" i="17"/>
  <c r="AA361" i="17"/>
  <c r="AB361" i="17"/>
  <c r="AC361" i="17"/>
  <c r="AD361" i="17"/>
  <c r="AF361" i="17"/>
  <c r="AG361" i="17"/>
  <c r="Z362" i="17"/>
  <c r="AA362" i="17"/>
  <c r="AB362" i="17"/>
  <c r="AC362" i="17"/>
  <c r="AD362" i="17"/>
  <c r="AF362" i="17"/>
  <c r="AG362" i="17"/>
  <c r="Z363" i="17"/>
  <c r="AA363" i="17"/>
  <c r="AB363" i="17"/>
  <c r="AC363" i="17"/>
  <c r="AD363" i="17"/>
  <c r="AF363" i="17"/>
  <c r="AG363" i="17"/>
  <c r="Z364" i="17"/>
  <c r="AA364" i="17"/>
  <c r="AB364" i="17"/>
  <c r="AC364" i="17"/>
  <c r="AD364" i="17"/>
  <c r="AF364" i="17"/>
  <c r="AG364" i="17"/>
  <c r="Z365" i="17"/>
  <c r="AA365" i="17"/>
  <c r="AB365" i="17"/>
  <c r="AC365" i="17"/>
  <c r="AD365" i="17"/>
  <c r="AF365" i="17"/>
  <c r="AG365" i="17"/>
  <c r="Z366" i="17"/>
  <c r="AA366" i="17"/>
  <c r="AB366" i="17"/>
  <c r="AC366" i="17"/>
  <c r="AD366" i="17"/>
  <c r="AF366" i="17"/>
  <c r="AG366" i="17"/>
  <c r="Z367" i="17"/>
  <c r="AA367" i="17"/>
  <c r="AB367" i="17"/>
  <c r="AC367" i="17"/>
  <c r="AD367" i="17"/>
  <c r="AF367" i="17"/>
  <c r="AG367" i="17"/>
  <c r="Z368" i="17"/>
  <c r="AA368" i="17"/>
  <c r="AB368" i="17"/>
  <c r="AC368" i="17"/>
  <c r="AD368" i="17"/>
  <c r="AF368" i="17"/>
  <c r="AG368" i="17"/>
  <c r="Z369" i="17"/>
  <c r="AA369" i="17"/>
  <c r="AB369" i="17"/>
  <c r="AC369" i="17"/>
  <c r="AD369" i="17"/>
  <c r="AF369" i="17"/>
  <c r="AG369" i="17"/>
  <c r="Z370" i="17"/>
  <c r="AA370" i="17"/>
  <c r="AB370" i="17"/>
  <c r="AC370" i="17"/>
  <c r="AD370" i="17"/>
  <c r="AF370" i="17"/>
  <c r="AG370" i="17"/>
  <c r="Z371" i="17"/>
  <c r="AA371" i="17"/>
  <c r="AB371" i="17"/>
  <c r="AC371" i="17"/>
  <c r="AD371" i="17"/>
  <c r="AF371" i="17"/>
  <c r="AG371" i="17"/>
  <c r="Z372" i="17"/>
  <c r="AA372" i="17"/>
  <c r="AB372" i="17"/>
  <c r="AC372" i="17"/>
  <c r="AD372" i="17"/>
  <c r="AF372" i="17"/>
  <c r="AG372" i="17"/>
  <c r="Z373" i="17"/>
  <c r="AA373" i="17"/>
  <c r="AB373" i="17"/>
  <c r="AC373" i="17"/>
  <c r="AD373" i="17"/>
  <c r="AF373" i="17"/>
  <c r="AG373" i="17"/>
  <c r="Z374" i="17"/>
  <c r="AA374" i="17"/>
  <c r="AB374" i="17"/>
  <c r="AC374" i="17"/>
  <c r="AD374" i="17"/>
  <c r="AF374" i="17"/>
  <c r="AG374" i="17"/>
  <c r="Z375" i="17"/>
  <c r="AA375" i="17"/>
  <c r="AB375" i="17"/>
  <c r="AC375" i="17"/>
  <c r="AD375" i="17"/>
  <c r="AF375" i="17"/>
  <c r="AG375" i="17"/>
  <c r="Z376" i="17"/>
  <c r="AA376" i="17"/>
  <c r="AB376" i="17"/>
  <c r="AC376" i="17"/>
  <c r="AD376" i="17"/>
  <c r="AF376" i="17"/>
  <c r="AG376" i="17"/>
  <c r="Z377" i="17"/>
  <c r="AA377" i="17"/>
  <c r="AB377" i="17"/>
  <c r="AC377" i="17"/>
  <c r="AD377" i="17"/>
  <c r="AF377" i="17"/>
  <c r="AG377" i="17"/>
  <c r="AA327" i="17"/>
  <c r="AB327" i="17"/>
  <c r="AC327" i="17"/>
  <c r="AD327" i="17"/>
  <c r="AF327" i="17"/>
  <c r="AG327" i="17"/>
  <c r="Z327" i="17"/>
  <c r="Z212" i="16" l="1"/>
  <c r="AA212" i="16"/>
  <c r="AB212" i="16"/>
  <c r="AC212" i="16"/>
  <c r="AD212" i="16"/>
  <c r="AF212" i="16"/>
  <c r="AG212" i="16"/>
  <c r="Z213" i="16"/>
  <c r="AA213" i="16"/>
  <c r="AB213" i="16"/>
  <c r="AC213" i="16"/>
  <c r="AD213" i="16"/>
  <c r="AF213" i="16"/>
  <c r="AG213" i="16"/>
  <c r="Z214" i="16"/>
  <c r="AA214" i="16"/>
  <c r="AB214" i="16"/>
  <c r="AC214" i="16"/>
  <c r="AD214" i="16"/>
  <c r="AF214" i="16"/>
  <c r="AG214" i="16"/>
  <c r="Z215" i="16"/>
  <c r="AA215" i="16"/>
  <c r="AB215" i="16"/>
  <c r="AC215" i="16"/>
  <c r="AD215" i="16"/>
  <c r="AF215" i="16"/>
  <c r="AG215" i="16"/>
  <c r="Z216" i="16"/>
  <c r="AA216" i="16"/>
  <c r="AB216" i="16"/>
  <c r="AC216" i="16"/>
  <c r="AD216" i="16"/>
  <c r="AF216" i="16"/>
  <c r="AG216" i="16"/>
  <c r="Z217" i="16"/>
  <c r="AA217" i="16"/>
  <c r="AB217" i="16"/>
  <c r="AC217" i="16"/>
  <c r="AD217" i="16"/>
  <c r="AF217" i="16"/>
  <c r="AG217" i="16"/>
  <c r="Z218" i="16"/>
  <c r="AA218" i="16"/>
  <c r="AB218" i="16"/>
  <c r="AC218" i="16"/>
  <c r="AD218" i="16"/>
  <c r="AF218" i="16"/>
  <c r="AG218" i="16"/>
  <c r="Z219" i="16"/>
  <c r="AA219" i="16"/>
  <c r="AB219" i="16"/>
  <c r="AC219" i="16"/>
  <c r="AD219" i="16"/>
  <c r="AF219" i="16"/>
  <c r="AG219" i="16"/>
  <c r="Z220" i="16"/>
  <c r="AA220" i="16"/>
  <c r="AB220" i="16"/>
  <c r="AC220" i="16"/>
  <c r="AD220" i="16"/>
  <c r="AF220" i="16"/>
  <c r="AG220" i="16"/>
  <c r="Z221" i="16"/>
  <c r="AA221" i="16"/>
  <c r="AB221" i="16"/>
  <c r="AC221" i="16"/>
  <c r="AD221" i="16"/>
  <c r="AF221" i="16"/>
  <c r="AG221" i="16"/>
  <c r="Z222" i="16"/>
  <c r="AA222" i="16"/>
  <c r="AB222" i="16"/>
  <c r="AC222" i="16"/>
  <c r="AD222" i="16"/>
  <c r="AF222" i="16"/>
  <c r="AG222" i="16"/>
  <c r="Z223" i="16"/>
  <c r="AA223" i="16"/>
  <c r="AB223" i="16"/>
  <c r="AC223" i="16"/>
  <c r="AD223" i="16"/>
  <c r="AF223" i="16"/>
  <c r="AG223" i="16"/>
  <c r="Z224" i="16"/>
  <c r="AA224" i="16"/>
  <c r="AB224" i="16"/>
  <c r="AC224" i="16"/>
  <c r="AD224" i="16"/>
  <c r="AF224" i="16"/>
  <c r="AG224" i="16"/>
  <c r="Z225" i="16"/>
  <c r="AA225" i="16"/>
  <c r="AB225" i="16"/>
  <c r="AC225" i="16"/>
  <c r="AD225" i="16"/>
  <c r="AF225" i="16"/>
  <c r="AG225" i="16"/>
  <c r="Z226" i="16"/>
  <c r="AA226" i="16"/>
  <c r="AB226" i="16"/>
  <c r="AC226" i="16"/>
  <c r="AD226" i="16"/>
  <c r="AF226" i="16"/>
  <c r="AG226" i="16"/>
  <c r="Z227" i="16"/>
  <c r="AA227" i="16"/>
  <c r="AB227" i="16"/>
  <c r="AC227" i="16"/>
  <c r="AD227" i="16"/>
  <c r="AF227" i="16"/>
  <c r="AG227" i="16"/>
  <c r="Z228" i="16"/>
  <c r="AA228" i="16"/>
  <c r="AB228" i="16"/>
  <c r="AC228" i="16"/>
  <c r="AD228" i="16"/>
  <c r="AF228" i="16"/>
  <c r="AG228" i="16"/>
  <c r="Z229" i="16"/>
  <c r="AA229" i="16"/>
  <c r="AB229" i="16"/>
  <c r="AC229" i="16"/>
  <c r="AD229" i="16"/>
  <c r="AF229" i="16"/>
  <c r="AG229" i="16"/>
  <c r="Z230" i="16"/>
  <c r="AA230" i="16"/>
  <c r="AB230" i="16"/>
  <c r="AC230" i="16"/>
  <c r="AD230" i="16"/>
  <c r="AF230" i="16"/>
  <c r="AG230" i="16"/>
  <c r="Z231" i="16"/>
  <c r="AA231" i="16"/>
  <c r="AB231" i="16"/>
  <c r="AC231" i="16"/>
  <c r="AD231" i="16"/>
  <c r="AF231" i="16"/>
  <c r="AG231" i="16"/>
  <c r="Z232" i="16"/>
  <c r="AA232" i="16"/>
  <c r="AB232" i="16"/>
  <c r="AC232" i="16"/>
  <c r="AD232" i="16"/>
  <c r="AF232" i="16"/>
  <c r="AG232" i="16"/>
  <c r="Z233" i="16"/>
  <c r="AA233" i="16"/>
  <c r="AB233" i="16"/>
  <c r="AC233" i="16"/>
  <c r="AD233" i="16"/>
  <c r="AF233" i="16"/>
  <c r="AG233" i="16"/>
  <c r="Z234" i="16"/>
  <c r="AA234" i="16"/>
  <c r="AB234" i="16"/>
  <c r="AC234" i="16"/>
  <c r="AD234" i="16"/>
  <c r="AF234" i="16"/>
  <c r="AG234" i="16"/>
  <c r="Z235" i="16"/>
  <c r="AA235" i="16"/>
  <c r="AB235" i="16"/>
  <c r="AC235" i="16"/>
  <c r="AD235" i="16"/>
  <c r="AF235" i="16"/>
  <c r="AG235" i="16"/>
  <c r="Z236" i="16"/>
  <c r="AA236" i="16"/>
  <c r="AB236" i="16"/>
  <c r="AC236" i="16"/>
  <c r="AD236" i="16"/>
  <c r="AF236" i="16"/>
  <c r="AG236" i="16"/>
  <c r="Z237" i="16"/>
  <c r="AA237" i="16"/>
  <c r="AB237" i="16"/>
  <c r="AC237" i="16"/>
  <c r="AD237" i="16"/>
  <c r="AF237" i="16"/>
  <c r="AG237" i="16"/>
  <c r="Z238" i="16"/>
  <c r="AA238" i="16"/>
  <c r="AB238" i="16"/>
  <c r="AC238" i="16"/>
  <c r="AD238" i="16"/>
  <c r="AF238" i="16"/>
  <c r="AG238" i="16"/>
  <c r="Z239" i="16"/>
  <c r="AA239" i="16"/>
  <c r="AB239" i="16"/>
  <c r="AC239" i="16"/>
  <c r="AD239" i="16"/>
  <c r="AF239" i="16"/>
  <c r="AG239" i="16"/>
  <c r="Z240" i="16"/>
  <c r="AA240" i="16"/>
  <c r="AB240" i="16"/>
  <c r="AC240" i="16"/>
  <c r="AD240" i="16"/>
  <c r="AF240" i="16"/>
  <c r="AG240" i="16"/>
  <c r="Z241" i="16"/>
  <c r="AA241" i="16"/>
  <c r="AB241" i="16"/>
  <c r="AC241" i="16"/>
  <c r="AD241" i="16"/>
  <c r="AF241" i="16"/>
  <c r="AG241" i="16"/>
  <c r="Z242" i="16"/>
  <c r="AA242" i="16"/>
  <c r="AB242" i="16"/>
  <c r="AC242" i="16"/>
  <c r="AD242" i="16"/>
  <c r="AF242" i="16"/>
  <c r="AG242" i="16"/>
  <c r="Z243" i="16"/>
  <c r="AA243" i="16"/>
  <c r="AB243" i="16"/>
  <c r="AC243" i="16"/>
  <c r="AD243" i="16"/>
  <c r="AF243" i="16"/>
  <c r="AG243" i="16"/>
  <c r="Z244" i="16"/>
  <c r="AA244" i="16"/>
  <c r="AB244" i="16"/>
  <c r="AC244" i="16"/>
  <c r="AD244" i="16"/>
  <c r="AF244" i="16"/>
  <c r="AG244" i="16"/>
  <c r="Z245" i="16"/>
  <c r="AA245" i="16"/>
  <c r="AB245" i="16"/>
  <c r="AC245" i="16"/>
  <c r="AD245" i="16"/>
  <c r="AF245" i="16"/>
  <c r="AG245" i="16"/>
  <c r="Z246" i="16"/>
  <c r="AA246" i="16"/>
  <c r="AB246" i="16"/>
  <c r="AC246" i="16"/>
  <c r="AD246" i="16"/>
  <c r="AF246" i="16"/>
  <c r="AG246" i="16"/>
  <c r="Z247" i="16"/>
  <c r="AA247" i="16"/>
  <c r="AB247" i="16"/>
  <c r="AC247" i="16"/>
  <c r="AD247" i="16"/>
  <c r="AF247" i="16"/>
  <c r="AG247" i="16"/>
  <c r="Z248" i="16"/>
  <c r="AA248" i="16"/>
  <c r="AB248" i="16"/>
  <c r="AC248" i="16"/>
  <c r="AD248" i="16"/>
  <c r="AF248" i="16"/>
  <c r="AG248" i="16"/>
  <c r="Z249" i="16"/>
  <c r="AA249" i="16"/>
  <c r="AB249" i="16"/>
  <c r="AC249" i="16"/>
  <c r="AD249" i="16"/>
  <c r="AF249" i="16"/>
  <c r="AG249" i="16"/>
  <c r="Z250" i="16"/>
  <c r="AA250" i="16"/>
  <c r="AB250" i="16"/>
  <c r="AC250" i="16"/>
  <c r="AD250" i="16"/>
  <c r="AF250" i="16"/>
  <c r="AG250" i="16"/>
  <c r="Z251" i="16"/>
  <c r="AA251" i="16"/>
  <c r="AB251" i="16"/>
  <c r="AC251" i="16"/>
  <c r="AD251" i="16"/>
  <c r="AF251" i="16"/>
  <c r="AG251" i="16"/>
  <c r="Z252" i="16"/>
  <c r="AA252" i="16"/>
  <c r="AB252" i="16"/>
  <c r="AC252" i="16"/>
  <c r="AD252" i="16"/>
  <c r="AF252" i="16"/>
  <c r="AG252" i="16"/>
  <c r="Z253" i="16"/>
  <c r="AA253" i="16"/>
  <c r="AB253" i="16"/>
  <c r="AC253" i="16"/>
  <c r="AD253" i="16"/>
  <c r="AF253" i="16"/>
  <c r="AG253" i="16"/>
  <c r="Z254" i="16"/>
  <c r="AA254" i="16"/>
  <c r="AB254" i="16"/>
  <c r="AC254" i="16"/>
  <c r="AD254" i="16"/>
  <c r="AF254" i="16"/>
  <c r="AG254" i="16"/>
  <c r="Z255" i="16"/>
  <c r="AA255" i="16"/>
  <c r="AB255" i="16"/>
  <c r="AC255" i="16"/>
  <c r="AD255" i="16"/>
  <c r="AF255" i="16"/>
  <c r="AG255" i="16"/>
  <c r="Z256" i="16"/>
  <c r="AA256" i="16"/>
  <c r="AB256" i="16"/>
  <c r="AC256" i="16"/>
  <c r="AD256" i="16"/>
  <c r="AF256" i="16"/>
  <c r="AG256" i="16"/>
  <c r="Z257" i="16"/>
  <c r="AA257" i="16"/>
  <c r="AB257" i="16"/>
  <c r="AC257" i="16"/>
  <c r="AD257" i="16"/>
  <c r="AF257" i="16"/>
  <c r="AG257" i="16"/>
  <c r="Z258" i="16"/>
  <c r="AA258" i="16"/>
  <c r="AB258" i="16"/>
  <c r="AC258" i="16"/>
  <c r="AD258" i="16"/>
  <c r="AF258" i="16"/>
  <c r="AG258" i="16"/>
  <c r="Z259" i="16"/>
  <c r="AA259" i="16"/>
  <c r="AB259" i="16"/>
  <c r="AC259" i="16"/>
  <c r="AD259" i="16"/>
  <c r="AF259" i="16"/>
  <c r="AG259" i="16"/>
  <c r="Z260" i="16"/>
  <c r="AA260" i="16"/>
  <c r="AB260" i="16"/>
  <c r="AC260" i="16"/>
  <c r="AD260" i="16"/>
  <c r="AF260" i="16"/>
  <c r="AG260" i="16"/>
  <c r="Z261" i="16"/>
  <c r="AA261" i="16"/>
  <c r="AB261" i="16"/>
  <c r="AC261" i="16"/>
  <c r="AD261" i="16"/>
  <c r="AF261" i="16"/>
  <c r="AG261" i="16"/>
  <c r="Z262" i="16"/>
  <c r="AA262" i="16"/>
  <c r="AB262" i="16"/>
  <c r="AC262" i="16"/>
  <c r="AD262" i="16"/>
  <c r="AF262" i="16"/>
  <c r="AG262" i="16"/>
  <c r="Z263" i="16"/>
  <c r="AA263" i="16"/>
  <c r="AB263" i="16"/>
  <c r="AC263" i="16"/>
  <c r="AD263" i="16"/>
  <c r="AF263" i="16"/>
  <c r="AG263" i="16"/>
  <c r="Z264" i="16"/>
  <c r="AA264" i="16"/>
  <c r="AB264" i="16"/>
  <c r="AC264" i="16"/>
  <c r="AD264" i="16"/>
  <c r="AF264" i="16"/>
  <c r="AG264" i="16"/>
  <c r="Z265" i="16"/>
  <c r="AA265" i="16"/>
  <c r="AB265" i="16"/>
  <c r="AC265" i="16"/>
  <c r="AD265" i="16"/>
  <c r="AF265" i="16"/>
  <c r="AG265" i="16"/>
  <c r="Z266" i="16"/>
  <c r="AA266" i="16"/>
  <c r="AB266" i="16"/>
  <c r="AC266" i="16"/>
  <c r="AD266" i="16"/>
  <c r="AF266" i="16"/>
  <c r="AG266" i="16"/>
  <c r="Z267" i="16"/>
  <c r="AA267" i="16"/>
  <c r="AB267" i="16"/>
  <c r="AC267" i="16"/>
  <c r="AD267" i="16"/>
  <c r="AF267" i="16"/>
  <c r="AG267" i="16"/>
  <c r="Z268" i="16"/>
  <c r="AA268" i="16"/>
  <c r="AB268" i="16"/>
  <c r="AC268" i="16"/>
  <c r="AD268" i="16"/>
  <c r="AF268" i="16"/>
  <c r="AG268" i="16"/>
  <c r="Z269" i="16"/>
  <c r="AA269" i="16"/>
  <c r="AB269" i="16"/>
  <c r="AC269" i="16"/>
  <c r="AD269" i="16"/>
  <c r="AF269" i="16"/>
  <c r="AG269" i="16"/>
  <c r="Z270" i="16"/>
  <c r="AA270" i="16"/>
  <c r="AB270" i="16"/>
  <c r="AC270" i="16"/>
  <c r="AD270" i="16"/>
  <c r="AF270" i="16"/>
  <c r="AG270" i="16"/>
  <c r="Z271" i="16"/>
  <c r="AA271" i="16"/>
  <c r="AB271" i="16"/>
  <c r="AC271" i="16"/>
  <c r="AD271" i="16"/>
  <c r="AF271" i="16"/>
  <c r="AG271" i="16"/>
  <c r="Z272" i="16"/>
  <c r="AA272" i="16"/>
  <c r="AB272" i="16"/>
  <c r="AC272" i="16"/>
  <c r="AD272" i="16"/>
  <c r="AF272" i="16"/>
  <c r="AG272" i="16"/>
  <c r="Z273" i="16"/>
  <c r="AA273" i="16"/>
  <c r="AB273" i="16"/>
  <c r="AC273" i="16"/>
  <c r="AD273" i="16"/>
  <c r="AF273" i="16"/>
  <c r="AG273" i="16"/>
  <c r="Z274" i="16"/>
  <c r="AA274" i="16"/>
  <c r="AB274" i="16"/>
  <c r="AC274" i="16"/>
  <c r="AD274" i="16"/>
  <c r="AF274" i="16"/>
  <c r="AG274" i="16"/>
  <c r="Z275" i="16"/>
  <c r="AA275" i="16"/>
  <c r="AB275" i="16"/>
  <c r="AC275" i="16"/>
  <c r="AD275" i="16"/>
  <c r="AF275" i="16"/>
  <c r="AG275" i="16"/>
  <c r="Z276" i="16"/>
  <c r="AA276" i="16"/>
  <c r="AB276" i="16"/>
  <c r="AC276" i="16"/>
  <c r="AD276" i="16"/>
  <c r="AF276" i="16"/>
  <c r="AG276" i="16"/>
  <c r="W212" i="16"/>
  <c r="W110" i="16"/>
  <c r="W111" i="16"/>
  <c r="W112" i="16"/>
  <c r="W113" i="16"/>
  <c r="W114" i="16"/>
  <c r="W115" i="16"/>
  <c r="W116" i="16"/>
  <c r="W117" i="16"/>
  <c r="W118" i="16"/>
  <c r="W119" i="16"/>
  <c r="W120" i="16"/>
  <c r="W121" i="16"/>
  <c r="W122" i="16"/>
  <c r="W123" i="16"/>
  <c r="W124" i="16"/>
  <c r="W125" i="16"/>
  <c r="W126" i="16"/>
  <c r="W127" i="16"/>
  <c r="W128" i="16"/>
  <c r="W129" i="16"/>
  <c r="W130" i="16"/>
  <c r="W131" i="16"/>
  <c r="W132" i="16"/>
  <c r="W133" i="16"/>
  <c r="W134" i="16"/>
  <c r="W135" i="16"/>
  <c r="W136" i="16"/>
  <c r="W137" i="16"/>
  <c r="W138" i="16"/>
  <c r="W139" i="16"/>
  <c r="W140" i="16"/>
  <c r="W141" i="16"/>
  <c r="W142" i="16"/>
  <c r="W143" i="16"/>
  <c r="W144" i="16"/>
  <c r="W145" i="16"/>
  <c r="W146" i="16"/>
  <c r="W147" i="16"/>
  <c r="W148" i="16"/>
  <c r="W149" i="16"/>
  <c r="W150" i="16"/>
  <c r="W151" i="16"/>
  <c r="W152" i="16"/>
  <c r="W153" i="16"/>
  <c r="W154" i="16"/>
  <c r="W155" i="16"/>
  <c r="W156" i="16"/>
  <c r="W157" i="16"/>
  <c r="W158" i="16"/>
  <c r="W159" i="16"/>
  <c r="W160" i="16"/>
  <c r="W161" i="16"/>
  <c r="W162" i="16"/>
  <c r="W163" i="16"/>
  <c r="W164" i="16"/>
  <c r="W165" i="16"/>
  <c r="W166" i="16"/>
  <c r="W167" i="16"/>
  <c r="W168" i="16"/>
  <c r="W169" i="16"/>
  <c r="W170" i="16"/>
  <c r="W171" i="16"/>
  <c r="W172" i="16"/>
  <c r="W173" i="16"/>
  <c r="W174" i="16"/>
  <c r="W175" i="16"/>
  <c r="W176" i="16"/>
  <c r="W177" i="16"/>
  <c r="W178" i="16"/>
  <c r="W179" i="16"/>
  <c r="W180" i="16"/>
  <c r="W181" i="16"/>
  <c r="W182" i="16"/>
  <c r="W183" i="16"/>
  <c r="W184" i="16"/>
  <c r="W185" i="16"/>
  <c r="W186" i="16"/>
  <c r="W187" i="16"/>
  <c r="W188" i="16"/>
  <c r="W189" i="16"/>
  <c r="W190" i="16"/>
  <c r="W191" i="16"/>
  <c r="W192" i="16"/>
  <c r="W193" i="16"/>
  <c r="W194" i="16"/>
  <c r="W195" i="16"/>
  <c r="W196" i="16"/>
  <c r="W197" i="16"/>
  <c r="W198" i="16"/>
  <c r="W199" i="16"/>
  <c r="W200" i="16"/>
  <c r="W201" i="16"/>
  <c r="W202" i="16"/>
  <c r="W203" i="16"/>
  <c r="W204" i="16"/>
  <c r="W205" i="16"/>
  <c r="W206" i="16"/>
  <c r="W207" i="16"/>
  <c r="W208" i="16"/>
  <c r="W209" i="16"/>
  <c r="W210" i="16"/>
  <c r="W211" i="16"/>
  <c r="W213" i="16"/>
  <c r="W214" i="16"/>
  <c r="W215" i="16"/>
  <c r="W216" i="16"/>
  <c r="W217" i="16"/>
  <c r="W218" i="16"/>
  <c r="W219" i="16"/>
  <c r="W220" i="16"/>
  <c r="W221" i="16"/>
  <c r="W222" i="16"/>
  <c r="W223" i="16"/>
  <c r="W224" i="16"/>
  <c r="W225" i="16"/>
  <c r="W226" i="16"/>
  <c r="W227" i="16"/>
  <c r="W228" i="16"/>
  <c r="W229" i="16"/>
  <c r="W230" i="16"/>
  <c r="W231" i="16"/>
  <c r="W232" i="16"/>
  <c r="W233" i="16"/>
  <c r="W234" i="16"/>
  <c r="W235" i="16"/>
  <c r="W236" i="16"/>
  <c r="W237" i="16"/>
  <c r="W238" i="16"/>
  <c r="W239" i="16"/>
  <c r="W240" i="16"/>
  <c r="W241" i="16"/>
  <c r="W242" i="16"/>
  <c r="W243" i="16"/>
  <c r="W244" i="16"/>
  <c r="W245" i="16"/>
  <c r="W246" i="16"/>
  <c r="W247" i="16"/>
  <c r="W248" i="16"/>
  <c r="W249" i="16"/>
  <c r="W250" i="16"/>
  <c r="W251" i="16"/>
  <c r="W252" i="16"/>
  <c r="W253" i="16"/>
  <c r="W254" i="16"/>
  <c r="W255" i="16"/>
  <c r="W256" i="16"/>
  <c r="W257" i="16"/>
  <c r="W258" i="16"/>
  <c r="W259" i="16"/>
  <c r="W260" i="16"/>
  <c r="W261" i="16"/>
  <c r="W262" i="16"/>
  <c r="W263" i="16"/>
  <c r="W264" i="16"/>
  <c r="W265" i="16"/>
  <c r="W266" i="16"/>
  <c r="W267" i="16"/>
  <c r="W268" i="16"/>
  <c r="W269" i="16"/>
  <c r="W270" i="16"/>
  <c r="W271" i="16"/>
  <c r="W272" i="16"/>
  <c r="W273" i="16"/>
  <c r="W274" i="16"/>
  <c r="W275" i="16"/>
  <c r="W276" i="16"/>
  <c r="W277" i="16"/>
  <c r="W278" i="16"/>
  <c r="W279" i="16"/>
  <c r="W280" i="16"/>
  <c r="W281" i="16"/>
  <c r="W282" i="16"/>
  <c r="W283" i="16"/>
  <c r="W284" i="16"/>
  <c r="W285" i="16"/>
  <c r="W286" i="16"/>
  <c r="W287" i="16"/>
  <c r="W288" i="16"/>
  <c r="W289" i="16"/>
  <c r="W290" i="16"/>
  <c r="W291" i="16"/>
  <c r="W292" i="16"/>
  <c r="W293" i="16"/>
  <c r="W294" i="16"/>
  <c r="W295" i="16"/>
  <c r="W296" i="16"/>
  <c r="W297" i="16"/>
  <c r="W298" i="16"/>
  <c r="W299" i="16"/>
  <c r="W300" i="16"/>
  <c r="W301" i="16"/>
  <c r="W302" i="16"/>
  <c r="W303" i="16"/>
  <c r="W304" i="16"/>
  <c r="W305" i="16"/>
  <c r="W306" i="16"/>
  <c r="W307" i="16"/>
  <c r="W308" i="16"/>
  <c r="W309" i="16"/>
  <c r="W310" i="16"/>
  <c r="W311" i="16"/>
  <c r="W312" i="16"/>
  <c r="W313" i="16"/>
  <c r="W314" i="16"/>
  <c r="W315" i="16"/>
  <c r="W316" i="16"/>
  <c r="W317" i="16"/>
  <c r="W318" i="16"/>
  <c r="W319" i="16"/>
  <c r="W320" i="16"/>
  <c r="W321" i="16"/>
  <c r="W322" i="16"/>
  <c r="W323" i="16"/>
  <c r="W324" i="16"/>
  <c r="W325" i="16"/>
  <c r="W326" i="16"/>
  <c r="W327" i="16"/>
  <c r="W328" i="16"/>
  <c r="W329" i="16"/>
  <c r="W330" i="16"/>
  <c r="W331" i="16"/>
  <c r="W332" i="16"/>
  <c r="W333" i="16"/>
  <c r="W334" i="16"/>
  <c r="W335" i="16"/>
  <c r="W336" i="16"/>
  <c r="W337" i="16"/>
  <c r="W338" i="16"/>
  <c r="W339" i="16"/>
  <c r="W340" i="16"/>
  <c r="W341" i="16"/>
  <c r="W342" i="16"/>
  <c r="W343" i="16"/>
  <c r="W344" i="16"/>
  <c r="W345" i="16"/>
  <c r="W346" i="16"/>
  <c r="W347" i="16"/>
  <c r="W348" i="16"/>
  <c r="W349" i="16"/>
  <c r="W350" i="16"/>
  <c r="W351" i="16"/>
  <c r="W352" i="16"/>
  <c r="W353" i="16"/>
  <c r="W354" i="16"/>
  <c r="W355" i="16"/>
  <c r="W356" i="16"/>
  <c r="W357" i="16"/>
  <c r="W358" i="16"/>
  <c r="W359" i="16"/>
  <c r="W360" i="16"/>
  <c r="W361" i="16"/>
  <c r="W362" i="16"/>
  <c r="W363" i="16"/>
  <c r="W364" i="16"/>
  <c r="W365" i="16"/>
  <c r="W366" i="16"/>
  <c r="W367" i="16"/>
  <c r="W368" i="16"/>
  <c r="W369" i="16"/>
  <c r="W370" i="16"/>
  <c r="W371" i="16"/>
  <c r="W372" i="16"/>
  <c r="W373" i="16"/>
  <c r="W374" i="16"/>
  <c r="W375" i="16"/>
  <c r="W376" i="16"/>
  <c r="W377" i="16"/>
  <c r="W378" i="16"/>
  <c r="W379" i="16"/>
  <c r="W380" i="16"/>
  <c r="W381" i="16"/>
  <c r="W382" i="16"/>
  <c r="W383" i="16"/>
  <c r="W384" i="16"/>
  <c r="W385" i="16"/>
  <c r="W386" i="16"/>
  <c r="W387" i="16"/>
  <c r="W388" i="16"/>
  <c r="W389" i="16"/>
  <c r="W390" i="16"/>
  <c r="W391" i="16"/>
  <c r="W392" i="16"/>
  <c r="W393" i="16"/>
  <c r="W394" i="16"/>
  <c r="W395" i="16"/>
  <c r="W396" i="16"/>
  <c r="W397" i="16"/>
  <c r="W398" i="16"/>
  <c r="W399" i="16"/>
  <c r="W400" i="16"/>
  <c r="W401" i="16"/>
  <c r="W402" i="16"/>
  <c r="W403" i="16"/>
  <c r="W404" i="16"/>
  <c r="W405" i="16"/>
  <c r="W406" i="16"/>
  <c r="W407" i="16"/>
  <c r="W408" i="16"/>
  <c r="W409" i="16"/>
  <c r="W410" i="16"/>
  <c r="W411" i="16"/>
  <c r="W412" i="16"/>
  <c r="W413" i="16"/>
  <c r="W414" i="16"/>
  <c r="W415" i="16"/>
  <c r="W416" i="16"/>
  <c r="W417" i="16"/>
  <c r="W418" i="16"/>
  <c r="W419" i="16"/>
  <c r="W420" i="16"/>
  <c r="W421" i="16"/>
  <c r="W422" i="16"/>
  <c r="W423" i="16"/>
  <c r="W424" i="16"/>
  <c r="W425" i="16"/>
  <c r="W426" i="16"/>
  <c r="W427" i="16"/>
  <c r="W428" i="16"/>
  <c r="W429" i="16"/>
  <c r="W430" i="16"/>
  <c r="W431" i="16"/>
  <c r="W432" i="16"/>
  <c r="W433" i="16"/>
  <c r="W434" i="16"/>
  <c r="W435" i="16"/>
  <c r="W436" i="16"/>
  <c r="W437" i="16"/>
  <c r="W438" i="16"/>
  <c r="W439" i="16"/>
  <c r="W440" i="16"/>
  <c r="W441" i="16"/>
  <c r="W442" i="16"/>
  <c r="W443" i="16"/>
  <c r="W444" i="16"/>
  <c r="W445" i="16"/>
  <c r="W446" i="16"/>
  <c r="W447" i="16"/>
  <c r="W448" i="16"/>
  <c r="W449" i="16"/>
  <c r="W450" i="16"/>
  <c r="W451" i="16"/>
  <c r="W452" i="16"/>
  <c r="W453" i="16"/>
  <c r="W454" i="16"/>
  <c r="W455" i="16"/>
  <c r="W456" i="16"/>
  <c r="W457" i="16"/>
  <c r="W458" i="16"/>
  <c r="W459" i="16"/>
  <c r="W460" i="16"/>
  <c r="W461" i="16"/>
  <c r="W462" i="16"/>
  <c r="W463" i="16"/>
  <c r="W464" i="16"/>
  <c r="W465" i="16"/>
  <c r="W466" i="16"/>
  <c r="W467" i="16"/>
  <c r="W468" i="16"/>
  <c r="W469" i="16"/>
  <c r="W470" i="16"/>
  <c r="W471" i="16"/>
  <c r="W472" i="16"/>
  <c r="W473" i="16"/>
  <c r="W474" i="16"/>
  <c r="W475" i="16"/>
  <c r="W476" i="16"/>
  <c r="W477" i="16"/>
  <c r="W478" i="16"/>
  <c r="W479" i="16"/>
  <c r="W480" i="16"/>
  <c r="W481" i="16"/>
  <c r="W482" i="16"/>
  <c r="W483" i="16"/>
  <c r="W484" i="16"/>
  <c r="W485" i="16"/>
  <c r="W486" i="16"/>
  <c r="W487" i="16"/>
  <c r="W488" i="16"/>
  <c r="W489" i="16"/>
  <c r="W490" i="16"/>
  <c r="W491" i="16"/>
  <c r="W492" i="16"/>
  <c r="W493" i="16"/>
  <c r="W494" i="16"/>
  <c r="W495" i="16"/>
  <c r="W496" i="16"/>
  <c r="W497" i="16"/>
  <c r="W498" i="16"/>
  <c r="W499" i="16"/>
  <c r="W500" i="16"/>
  <c r="W501" i="16"/>
  <c r="W502" i="16"/>
  <c r="W503" i="16"/>
  <c r="W504" i="16"/>
  <c r="W505" i="16"/>
  <c r="W506" i="16"/>
  <c r="W507" i="16"/>
  <c r="W508" i="16"/>
  <c r="W509" i="16"/>
  <c r="W510" i="16"/>
  <c r="W511" i="16"/>
  <c r="W512" i="16"/>
  <c r="W513" i="16"/>
  <c r="W514" i="16"/>
  <c r="W515" i="16"/>
  <c r="W516" i="16"/>
  <c r="W517" i="16"/>
  <c r="W518" i="16"/>
  <c r="W519" i="16"/>
  <c r="W520" i="16"/>
  <c r="W521" i="16"/>
  <c r="W522" i="16"/>
  <c r="W523" i="16"/>
  <c r="W524" i="16"/>
  <c r="W525" i="16"/>
  <c r="W526" i="16"/>
  <c r="W527" i="16"/>
  <c r="W528" i="16"/>
  <c r="W529" i="16"/>
  <c r="W530" i="16"/>
  <c r="W531" i="16"/>
  <c r="W532" i="16"/>
  <c r="W533" i="16"/>
  <c r="W534" i="16"/>
  <c r="W535" i="16"/>
  <c r="W536" i="16"/>
  <c r="W537" i="16"/>
  <c r="W538" i="16"/>
  <c r="W539" i="16"/>
  <c r="W540" i="16"/>
  <c r="W541" i="16"/>
  <c r="W542" i="16"/>
  <c r="W543" i="16"/>
  <c r="W544" i="16"/>
  <c r="W545" i="16"/>
  <c r="W546" i="16"/>
  <c r="W547" i="16"/>
  <c r="W548" i="16"/>
  <c r="W549" i="16"/>
  <c r="W550" i="16"/>
  <c r="W551" i="16"/>
  <c r="W552" i="16"/>
  <c r="W553" i="16"/>
  <c r="W554" i="16"/>
  <c r="W555" i="16"/>
  <c r="W556" i="16"/>
  <c r="W557" i="16"/>
  <c r="W558" i="16"/>
  <c r="W559" i="16"/>
  <c r="W560" i="16"/>
  <c r="W561" i="16"/>
  <c r="W562" i="16"/>
  <c r="W563" i="16"/>
  <c r="W564" i="16"/>
  <c r="W565" i="16"/>
  <c r="W566" i="16"/>
  <c r="W567" i="16"/>
  <c r="W568" i="16"/>
  <c r="W569" i="16"/>
  <c r="W570" i="16"/>
  <c r="W571" i="16"/>
  <c r="W572" i="16"/>
  <c r="W573" i="16"/>
  <c r="W574" i="16"/>
  <c r="W575" i="16"/>
  <c r="W576" i="16"/>
  <c r="W577" i="16"/>
  <c r="W578" i="16"/>
  <c r="W579" i="16"/>
  <c r="W580" i="16"/>
  <c r="W581" i="16"/>
  <c r="W582" i="16"/>
  <c r="W583" i="16"/>
  <c r="W584" i="16"/>
  <c r="W585" i="16"/>
  <c r="W586" i="16"/>
  <c r="W587" i="16"/>
  <c r="W588" i="16"/>
  <c r="W589" i="16"/>
  <c r="W590" i="16"/>
  <c r="W591" i="16"/>
  <c r="W592" i="16"/>
  <c r="W593" i="16"/>
  <c r="W594" i="16"/>
  <c r="W595" i="16"/>
  <c r="W596" i="16"/>
  <c r="W597" i="16"/>
  <c r="W598" i="16"/>
  <c r="W599" i="16"/>
  <c r="W600" i="16"/>
  <c r="W601" i="16"/>
  <c r="W602" i="16"/>
  <c r="W603" i="16"/>
  <c r="W604" i="16"/>
  <c r="W605" i="16"/>
  <c r="W606" i="16"/>
  <c r="W607" i="16"/>
  <c r="W608" i="16"/>
  <c r="W609" i="16"/>
  <c r="W610" i="16"/>
  <c r="W611" i="16"/>
  <c r="W612" i="16"/>
  <c r="W613" i="16"/>
  <c r="W614" i="16"/>
  <c r="W615" i="16"/>
  <c r="W616" i="16"/>
  <c r="W617" i="16"/>
  <c r="W618" i="16"/>
  <c r="W619" i="16"/>
  <c r="W620" i="16"/>
  <c r="W621" i="16"/>
  <c r="W622" i="16"/>
  <c r="W623" i="16"/>
  <c r="W624" i="16"/>
  <c r="W625" i="16"/>
  <c r="W626" i="16"/>
  <c r="W627" i="16"/>
  <c r="W628" i="16"/>
  <c r="W629" i="16"/>
  <c r="W630" i="16"/>
  <c r="W631" i="16"/>
  <c r="W632" i="16"/>
  <c r="W633" i="16"/>
  <c r="W634" i="16"/>
  <c r="W635" i="16"/>
  <c r="W636" i="16"/>
  <c r="W637" i="16"/>
  <c r="W638" i="16"/>
  <c r="W639" i="16"/>
  <c r="W640" i="16"/>
  <c r="W641" i="16"/>
  <c r="W642" i="16"/>
  <c r="W643" i="16"/>
  <c r="W644" i="16"/>
  <c r="W645" i="16"/>
  <c r="W646" i="16"/>
  <c r="W647" i="16"/>
  <c r="W648" i="16"/>
  <c r="W649" i="16"/>
  <c r="W650" i="16"/>
  <c r="W651" i="16"/>
  <c r="W652" i="16"/>
  <c r="W653" i="16"/>
  <c r="W654" i="16"/>
  <c r="W655" i="16"/>
  <c r="W656" i="16"/>
  <c r="W657" i="16"/>
  <c r="W658" i="16"/>
  <c r="W659" i="16"/>
  <c r="W660" i="16"/>
  <c r="W661" i="16"/>
  <c r="W662" i="16"/>
  <c r="W663" i="16"/>
  <c r="W664" i="16"/>
  <c r="W665" i="16"/>
  <c r="W666" i="16"/>
  <c r="W667" i="16"/>
  <c r="W668" i="16"/>
  <c r="W669" i="16"/>
  <c r="W670" i="16"/>
  <c r="W671" i="16"/>
  <c r="W672" i="16"/>
  <c r="W673" i="16"/>
  <c r="W674" i="16"/>
  <c r="W675" i="16"/>
  <c r="W676" i="16"/>
  <c r="W677" i="16"/>
  <c r="W678" i="16"/>
  <c r="W679" i="16"/>
  <c r="W680" i="16"/>
  <c r="W681" i="16"/>
  <c r="W682" i="16"/>
  <c r="W683" i="16"/>
  <c r="W684" i="16"/>
  <c r="W685" i="16"/>
  <c r="W686" i="16"/>
  <c r="W687" i="16"/>
  <c r="W688" i="16"/>
  <c r="W689" i="16"/>
  <c r="W690" i="16"/>
  <c r="W691" i="16"/>
  <c r="W692" i="16"/>
  <c r="W693" i="16"/>
  <c r="W694" i="16"/>
  <c r="W695" i="16"/>
  <c r="W696" i="16"/>
  <c r="W697" i="16"/>
  <c r="W698" i="16"/>
  <c r="W699" i="16"/>
  <c r="W700" i="16"/>
  <c r="W701" i="16"/>
  <c r="W702" i="16"/>
  <c r="W703" i="16"/>
  <c r="W704" i="16"/>
  <c r="W705" i="16"/>
  <c r="W706" i="16"/>
  <c r="W707" i="16"/>
  <c r="W708" i="16"/>
  <c r="W709" i="16"/>
  <c r="W710" i="16"/>
  <c r="W711" i="16"/>
  <c r="W712" i="16"/>
  <c r="W713" i="16"/>
  <c r="W714" i="16"/>
  <c r="W715" i="16"/>
  <c r="W716" i="16"/>
  <c r="W717" i="16"/>
  <c r="W718" i="16"/>
  <c r="W719" i="16"/>
  <c r="W720" i="16"/>
  <c r="W721" i="16"/>
  <c r="W722" i="16"/>
  <c r="W723" i="16"/>
  <c r="W724" i="16"/>
  <c r="W725" i="16"/>
  <c r="W726" i="16"/>
  <c r="W727" i="16"/>
  <c r="W728" i="16"/>
  <c r="W729" i="16"/>
  <c r="W730" i="16"/>
  <c r="W731" i="16"/>
  <c r="W732" i="16"/>
  <c r="W733" i="16"/>
  <c r="W734" i="16"/>
  <c r="W735" i="16"/>
  <c r="W736" i="16"/>
  <c r="W737" i="16"/>
  <c r="W738" i="16"/>
  <c r="W739" i="16"/>
  <c r="W740" i="16"/>
  <c r="W741" i="16"/>
  <c r="W742" i="16"/>
  <c r="W743" i="16"/>
  <c r="W744" i="16"/>
  <c r="W745" i="16"/>
  <c r="W746" i="16"/>
  <c r="W747" i="16"/>
  <c r="W748" i="16"/>
  <c r="W749" i="16"/>
  <c r="W750" i="16"/>
  <c r="W751" i="16"/>
  <c r="W752" i="16"/>
  <c r="W753" i="16"/>
  <c r="W754" i="16"/>
  <c r="W755" i="16"/>
  <c r="W756" i="16"/>
  <c r="W757" i="16"/>
  <c r="W758" i="16"/>
  <c r="W759" i="16"/>
  <c r="W760" i="16"/>
  <c r="W761" i="16"/>
  <c r="W762" i="16"/>
  <c r="W763" i="16"/>
  <c r="W764" i="16"/>
  <c r="W765" i="16"/>
  <c r="W766" i="16"/>
  <c r="W767" i="16"/>
  <c r="W768" i="16"/>
  <c r="W769" i="16"/>
  <c r="W770" i="16"/>
  <c r="W771" i="16"/>
  <c r="W772" i="16"/>
  <c r="W773" i="16"/>
  <c r="W774" i="16"/>
  <c r="W775" i="16"/>
  <c r="W776" i="16"/>
  <c r="W777" i="16"/>
  <c r="W778" i="16"/>
  <c r="W779" i="16"/>
  <c r="W780" i="16"/>
  <c r="W781" i="16"/>
  <c r="W782" i="16"/>
  <c r="W783" i="16"/>
  <c r="W784" i="16"/>
  <c r="W785" i="16"/>
  <c r="W786" i="16"/>
  <c r="W787" i="16"/>
  <c r="W788" i="16"/>
  <c r="W789" i="16"/>
  <c r="W790" i="16"/>
  <c r="W791" i="16"/>
  <c r="W792" i="16"/>
  <c r="W793" i="16"/>
  <c r="W794" i="16"/>
  <c r="W795" i="16"/>
  <c r="W796" i="16"/>
  <c r="W797" i="16"/>
  <c r="W798" i="16"/>
  <c r="W799" i="16"/>
  <c r="W800" i="16"/>
  <c r="W801" i="16"/>
  <c r="W802" i="16"/>
  <c r="W803" i="16"/>
  <c r="W804" i="16"/>
  <c r="W805" i="16"/>
  <c r="W806" i="16"/>
  <c r="W807" i="16"/>
  <c r="W808" i="16"/>
  <c r="W809" i="16"/>
  <c r="W810" i="16"/>
  <c r="W811" i="16"/>
  <c r="W812" i="16"/>
  <c r="W813" i="16"/>
  <c r="W814" i="16"/>
  <c r="W815" i="16"/>
  <c r="W816" i="16"/>
  <c r="W817" i="16"/>
  <c r="W818" i="16"/>
  <c r="W819" i="16"/>
  <c r="W820" i="16"/>
  <c r="W821" i="16"/>
  <c r="W822" i="16"/>
  <c r="W823" i="16"/>
  <c r="W824" i="16"/>
  <c r="W825" i="16"/>
  <c r="W826" i="16"/>
  <c r="W827" i="16"/>
  <c r="W828" i="16"/>
  <c r="W829" i="16"/>
  <c r="W830" i="16"/>
  <c r="W831" i="16"/>
  <c r="W832" i="16"/>
  <c r="W833" i="16"/>
  <c r="W834" i="16"/>
  <c r="W835" i="16"/>
  <c r="W836" i="16"/>
  <c r="W837" i="16"/>
  <c r="W838" i="16"/>
  <c r="W839" i="16"/>
  <c r="W840" i="16"/>
  <c r="W841" i="16"/>
  <c r="W842" i="16"/>
  <c r="W843" i="16"/>
  <c r="W844" i="16"/>
  <c r="W845" i="16"/>
  <c r="W846" i="16"/>
  <c r="W847" i="16"/>
  <c r="W848" i="16"/>
  <c r="W849" i="16"/>
  <c r="W850" i="16"/>
  <c r="W851" i="16"/>
  <c r="W852" i="16"/>
  <c r="W853" i="16"/>
  <c r="W854" i="16"/>
  <c r="W855" i="16"/>
  <c r="W856" i="16"/>
  <c r="W857" i="16"/>
  <c r="W858" i="16"/>
  <c r="W859" i="16"/>
  <c r="W860" i="16"/>
  <c r="W861" i="16"/>
  <c r="W862" i="16"/>
  <c r="W863" i="16"/>
  <c r="W864" i="16"/>
  <c r="W865" i="16"/>
  <c r="W866" i="16"/>
  <c r="W867" i="16"/>
  <c r="W868" i="16"/>
  <c r="W869" i="16"/>
  <c r="W870" i="16"/>
  <c r="W871" i="16"/>
  <c r="W872" i="16"/>
  <c r="W873" i="16"/>
  <c r="W874" i="16"/>
  <c r="W875" i="16"/>
  <c r="W876" i="16"/>
  <c r="W877" i="16"/>
  <c r="W878" i="16"/>
  <c r="W879" i="16"/>
  <c r="W880" i="16"/>
  <c r="W881" i="16"/>
  <c r="W882" i="16"/>
  <c r="W883" i="16"/>
  <c r="W884" i="16"/>
  <c r="W885" i="16"/>
  <c r="W886" i="16"/>
  <c r="W887" i="16"/>
  <c r="W888" i="16"/>
  <c r="W889" i="16"/>
  <c r="W890" i="16"/>
  <c r="W891" i="16"/>
  <c r="W892" i="16"/>
  <c r="W893" i="16"/>
  <c r="W894" i="16"/>
  <c r="W895" i="16"/>
  <c r="W896" i="16"/>
  <c r="W897" i="16"/>
  <c r="W898" i="16"/>
  <c r="W899" i="16"/>
  <c r="W900" i="16"/>
  <c r="W901" i="16"/>
  <c r="W902" i="16"/>
  <c r="W903" i="16"/>
  <c r="W904" i="16"/>
  <c r="W905" i="16"/>
  <c r="W906" i="16"/>
  <c r="W907" i="16"/>
  <c r="W908" i="16"/>
  <c r="W909" i="16"/>
  <c r="W910" i="16"/>
  <c r="W911" i="16"/>
  <c r="W912" i="16"/>
  <c r="W913" i="16"/>
  <c r="W914" i="16"/>
  <c r="W915" i="16"/>
  <c r="W916" i="16"/>
  <c r="W917" i="16"/>
  <c r="W918" i="16"/>
  <c r="W919" i="16"/>
  <c r="W920" i="16"/>
  <c r="W921" i="16"/>
  <c r="W922" i="16"/>
  <c r="W923" i="16"/>
  <c r="W924" i="16"/>
  <c r="W925" i="16"/>
  <c r="W926" i="16"/>
  <c r="W927" i="16"/>
  <c r="W928" i="16"/>
  <c r="W929" i="16"/>
  <c r="W930" i="16"/>
  <c r="W931" i="16"/>
  <c r="W932" i="16"/>
  <c r="W933" i="16"/>
  <c r="W934" i="16"/>
  <c r="W935" i="16"/>
  <c r="W936" i="16"/>
  <c r="W937" i="16"/>
  <c r="W938" i="16"/>
  <c r="W939" i="16"/>
  <c r="W940" i="16"/>
  <c r="W941" i="16"/>
  <c r="W942" i="16"/>
  <c r="W943" i="16"/>
  <c r="W944" i="16"/>
  <c r="W945" i="16"/>
  <c r="W946" i="16"/>
  <c r="W947" i="16"/>
  <c r="W948" i="16"/>
  <c r="W949" i="16"/>
  <c r="W950" i="16"/>
  <c r="W951" i="16"/>
  <c r="W952" i="16"/>
  <c r="W953" i="16"/>
  <c r="W954" i="16"/>
  <c r="W955" i="16"/>
  <c r="W956" i="16"/>
  <c r="W957" i="16"/>
  <c r="W958" i="16"/>
  <c r="W959" i="16"/>
  <c r="W960" i="16"/>
  <c r="W961" i="16"/>
  <c r="W962" i="16"/>
  <c r="W963" i="16"/>
  <c r="W964" i="16"/>
  <c r="W965" i="16"/>
  <c r="W966" i="16"/>
  <c r="W967" i="16"/>
  <c r="W968" i="16"/>
  <c r="W969" i="16"/>
  <c r="W970" i="16"/>
  <c r="W971" i="16"/>
  <c r="W972" i="16"/>
  <c r="W973" i="16"/>
  <c r="W974" i="16"/>
  <c r="W975" i="16"/>
  <c r="W976" i="16"/>
  <c r="W977" i="16"/>
  <c r="W978" i="16"/>
  <c r="W979" i="16"/>
  <c r="W980" i="16"/>
  <c r="W981" i="16"/>
  <c r="W982" i="16"/>
  <c r="W983" i="16"/>
  <c r="W984" i="16"/>
  <c r="W985" i="16"/>
  <c r="W986" i="16"/>
  <c r="W987" i="16"/>
  <c r="W988" i="16"/>
  <c r="W989" i="16"/>
  <c r="W990" i="16"/>
  <c r="W991" i="16"/>
  <c r="W992" i="16"/>
  <c r="W993" i="16"/>
  <c r="W994" i="16"/>
  <c r="W995" i="16"/>
  <c r="W996" i="16"/>
  <c r="W997" i="16"/>
  <c r="W998" i="16"/>
  <c r="W999" i="16"/>
  <c r="W1000" i="16"/>
  <c r="W1001" i="16"/>
  <c r="W1002" i="16"/>
  <c r="W1003" i="16"/>
  <c r="W1004" i="16"/>
  <c r="W1005" i="16"/>
  <c r="W1006" i="16"/>
  <c r="W1007" i="16"/>
  <c r="W1008" i="16"/>
  <c r="W1009" i="16"/>
  <c r="W1010" i="16"/>
  <c r="W1011" i="16"/>
  <c r="W1012" i="16"/>
  <c r="W1013" i="16"/>
  <c r="W1014" i="16"/>
  <c r="W1015" i="16"/>
  <c r="W1016" i="16"/>
  <c r="W1017" i="16"/>
  <c r="W1018" i="16"/>
  <c r="W1019" i="16"/>
  <c r="W1020" i="16"/>
  <c r="W1021" i="16"/>
  <c r="W1022" i="16"/>
  <c r="W1023" i="16"/>
  <c r="W1024" i="16"/>
  <c r="W1025" i="16"/>
  <c r="W1026" i="16"/>
  <c r="W1027" i="16"/>
  <c r="W1028" i="16"/>
  <c r="W1029" i="16"/>
  <c r="W1030" i="16"/>
  <c r="W1031" i="16"/>
  <c r="W1032" i="16"/>
  <c r="W1033" i="16"/>
  <c r="W1034" i="16"/>
  <c r="W1035" i="16"/>
  <c r="W1036" i="16"/>
  <c r="W1037" i="16"/>
  <c r="W1038" i="16"/>
  <c r="W1039" i="16"/>
  <c r="W1040" i="16"/>
  <c r="W1041" i="16"/>
  <c r="W1042" i="16"/>
  <c r="W1043" i="16"/>
  <c r="W1044" i="16"/>
  <c r="W1045" i="16"/>
  <c r="W1046" i="16"/>
  <c r="W1047" i="16"/>
  <c r="W1048" i="16"/>
  <c r="W1049" i="16"/>
  <c r="W1050" i="16"/>
  <c r="W1051" i="16"/>
  <c r="W1052" i="16"/>
  <c r="W1053" i="16"/>
  <c r="W1054" i="16"/>
  <c r="W1055" i="16"/>
  <c r="W1056" i="16"/>
  <c r="W1057" i="16"/>
  <c r="W1058" i="16"/>
  <c r="W1059" i="16"/>
  <c r="W1060" i="16"/>
  <c r="W1061" i="16"/>
  <c r="W1062" i="16"/>
  <c r="W1063" i="16"/>
  <c r="W1064" i="16"/>
  <c r="W1065" i="16"/>
  <c r="W1066" i="16"/>
  <c r="W1067" i="16"/>
  <c r="W1068" i="16"/>
  <c r="W1069" i="16"/>
  <c r="W1070" i="16"/>
  <c r="W1071" i="16"/>
  <c r="W1072" i="16"/>
  <c r="W1073" i="16"/>
  <c r="W1074" i="16"/>
  <c r="W1075" i="16"/>
  <c r="W1076" i="16"/>
  <c r="W1077" i="16"/>
  <c r="W1078" i="16"/>
  <c r="W1079" i="16"/>
  <c r="W1080" i="16"/>
  <c r="W1081" i="16"/>
  <c r="W1082" i="16"/>
  <c r="W1083" i="16"/>
  <c r="W1084" i="16"/>
  <c r="W1085" i="16"/>
  <c r="W1086" i="16"/>
  <c r="W1087" i="16"/>
  <c r="W1088" i="16"/>
  <c r="W1089" i="16"/>
  <c r="W1090" i="16"/>
  <c r="W1091" i="16"/>
  <c r="W1092" i="16"/>
  <c r="W1093" i="16"/>
  <c r="W1094" i="16"/>
  <c r="W1095" i="16"/>
  <c r="W1096" i="16"/>
  <c r="W1097" i="16"/>
  <c r="W1098" i="16"/>
  <c r="W1099" i="16"/>
  <c r="W1100" i="16"/>
  <c r="W1101" i="16"/>
  <c r="W1102" i="16"/>
  <c r="W1103" i="16"/>
  <c r="W1104" i="16"/>
  <c r="W1105" i="16"/>
  <c r="W1106" i="16"/>
  <c r="W1107" i="16"/>
  <c r="W1108" i="16"/>
  <c r="W1109" i="16"/>
  <c r="W1110" i="16"/>
  <c r="W1111" i="16"/>
  <c r="W1112" i="16"/>
  <c r="W1113" i="16"/>
  <c r="W1114" i="16"/>
  <c r="W1115" i="16"/>
  <c r="AF279" i="16" l="1"/>
  <c r="AF280" i="16"/>
  <c r="AF281" i="16"/>
  <c r="AF282" i="16"/>
  <c r="AF283" i="16"/>
  <c r="AF284" i="16"/>
  <c r="AF285" i="16"/>
  <c r="AF286" i="16"/>
  <c r="AF287" i="16"/>
  <c r="AF288" i="16"/>
  <c r="AF289" i="16"/>
  <c r="AF290" i="16"/>
  <c r="AF291" i="16"/>
  <c r="AF292" i="16"/>
  <c r="AF293" i="16"/>
  <c r="AF294" i="16"/>
  <c r="AF295" i="16"/>
  <c r="AF296" i="16"/>
  <c r="AF297" i="16"/>
  <c r="AF298" i="16"/>
  <c r="AF299" i="16"/>
  <c r="AF300" i="16"/>
  <c r="AF301" i="16"/>
  <c r="AF302" i="16"/>
  <c r="AF303" i="16"/>
  <c r="AF304" i="16"/>
  <c r="AF305" i="16"/>
  <c r="AF306" i="16"/>
  <c r="AF307" i="16"/>
  <c r="AF308" i="16"/>
  <c r="AF309" i="16"/>
  <c r="AF310" i="16"/>
  <c r="AF311" i="16"/>
  <c r="AF312" i="16"/>
  <c r="AF313" i="16"/>
  <c r="AF314" i="16"/>
  <c r="AF315" i="16"/>
  <c r="AF316" i="16"/>
  <c r="AF317" i="16"/>
  <c r="AF318" i="16"/>
  <c r="AF319" i="16"/>
  <c r="AF320" i="16"/>
  <c r="AF321" i="16"/>
  <c r="AF322" i="16"/>
  <c r="AF323" i="16"/>
  <c r="AF324" i="16"/>
  <c r="AF325" i="16"/>
  <c r="AF326" i="16"/>
  <c r="AF327" i="16"/>
  <c r="AF328" i="16"/>
  <c r="AF329" i="16"/>
  <c r="AF330" i="16"/>
  <c r="AF331" i="16"/>
  <c r="AF332" i="16"/>
  <c r="AF333" i="16"/>
  <c r="AF334" i="16"/>
  <c r="AF335" i="16"/>
  <c r="AF336" i="16"/>
  <c r="AF337" i="16"/>
  <c r="AF338" i="16"/>
  <c r="AF339" i="16"/>
  <c r="AF340" i="16"/>
  <c r="AF341" i="16"/>
  <c r="AF342" i="16"/>
  <c r="AF343" i="16"/>
  <c r="AF344" i="16"/>
  <c r="AF345" i="16"/>
  <c r="AF346" i="16"/>
  <c r="AF347" i="16"/>
  <c r="AF348" i="16"/>
  <c r="AF349" i="16"/>
  <c r="AF350" i="16"/>
  <c r="AF351" i="16"/>
  <c r="AF352" i="16"/>
  <c r="AF353" i="16"/>
  <c r="AF354" i="16"/>
  <c r="AF355" i="16"/>
  <c r="AF356" i="16"/>
  <c r="AF357" i="16"/>
  <c r="AF358" i="16"/>
  <c r="AF359" i="16"/>
  <c r="AF360" i="16"/>
  <c r="AF361" i="16"/>
  <c r="AF362" i="16"/>
  <c r="AF363" i="16"/>
  <c r="AF364" i="16"/>
  <c r="AF365" i="16"/>
  <c r="AF366" i="16"/>
  <c r="AF367" i="16"/>
  <c r="AF368" i="16"/>
  <c r="AF369" i="16"/>
  <c r="AF370" i="16"/>
  <c r="AF371" i="16"/>
  <c r="AF372" i="16"/>
  <c r="AF373" i="16"/>
  <c r="AF374" i="16"/>
  <c r="AF375" i="16"/>
  <c r="AF376" i="16"/>
  <c r="AF377" i="16"/>
  <c r="AF378" i="16"/>
  <c r="AF379" i="16"/>
  <c r="AF380" i="16"/>
  <c r="AF381" i="16"/>
  <c r="AF382" i="16"/>
  <c r="AF383" i="16"/>
  <c r="AF384" i="16"/>
  <c r="AF385" i="16"/>
  <c r="AF386" i="16"/>
  <c r="AF387" i="16"/>
  <c r="AF388" i="16"/>
  <c r="AF389" i="16"/>
  <c r="AF390" i="16"/>
  <c r="AF391" i="16"/>
  <c r="AF392" i="16"/>
  <c r="AF393" i="16"/>
  <c r="AF394" i="16"/>
  <c r="AF395" i="16"/>
  <c r="AF396" i="16"/>
  <c r="AF397" i="16"/>
  <c r="AF398" i="16"/>
  <c r="AF399" i="16"/>
  <c r="AF400" i="16"/>
  <c r="AF401" i="16"/>
  <c r="AF402" i="16"/>
  <c r="AF403" i="16"/>
  <c r="AF404" i="16"/>
  <c r="AF405" i="16"/>
  <c r="AF406" i="16"/>
  <c r="AF407" i="16"/>
  <c r="AF408" i="16"/>
  <c r="AF409" i="16"/>
  <c r="AF410" i="16"/>
  <c r="AF411" i="16"/>
  <c r="AF412" i="16"/>
  <c r="AF413" i="16"/>
  <c r="AF414" i="16"/>
  <c r="AF415" i="16"/>
  <c r="AF416" i="16"/>
  <c r="AF417" i="16"/>
  <c r="AF418" i="16"/>
  <c r="AF419" i="16"/>
  <c r="AF420" i="16"/>
  <c r="AF421" i="16"/>
  <c r="AF422" i="16"/>
  <c r="AF423" i="16"/>
  <c r="AF424" i="16"/>
  <c r="AF425" i="16"/>
  <c r="AF426" i="16"/>
  <c r="AF427" i="16"/>
  <c r="AF428" i="16"/>
  <c r="AF429" i="16"/>
  <c r="AF430" i="16"/>
  <c r="AF431" i="16"/>
  <c r="AF432" i="16"/>
  <c r="AF433" i="16"/>
  <c r="AF434" i="16"/>
  <c r="AF435" i="16"/>
  <c r="AF436" i="16"/>
  <c r="AF437" i="16"/>
  <c r="AF438" i="16"/>
  <c r="AF439" i="16"/>
  <c r="AF440" i="16"/>
  <c r="AF441" i="16"/>
  <c r="AF442" i="16"/>
  <c r="AF443" i="16"/>
  <c r="AF444" i="16"/>
  <c r="AF445" i="16"/>
  <c r="AF446" i="16"/>
  <c r="AF447" i="16"/>
  <c r="AF448" i="16"/>
  <c r="AF449" i="16"/>
  <c r="AF450" i="16"/>
  <c r="AF451" i="16"/>
  <c r="AF452" i="16"/>
  <c r="AF453" i="16"/>
  <c r="AF454" i="16"/>
  <c r="AF455" i="16"/>
  <c r="AF456" i="16"/>
  <c r="AF457" i="16"/>
  <c r="AF458" i="16"/>
  <c r="AF459" i="16"/>
  <c r="AF460" i="16"/>
  <c r="AF461" i="16"/>
  <c r="AF462" i="16"/>
  <c r="AF463" i="16"/>
  <c r="AF464" i="16"/>
  <c r="AF465" i="16"/>
  <c r="AF466" i="16"/>
  <c r="AF467" i="16"/>
  <c r="AF468" i="16"/>
  <c r="AF469" i="16"/>
  <c r="AF470" i="16"/>
  <c r="AF471" i="16"/>
  <c r="AF472" i="16"/>
  <c r="AF473" i="16"/>
  <c r="AF474" i="16"/>
  <c r="AF475" i="16"/>
  <c r="AF476" i="16"/>
  <c r="AF477" i="16"/>
  <c r="AF478" i="16"/>
  <c r="AF479" i="16"/>
  <c r="AF480" i="16"/>
  <c r="AF481" i="16"/>
  <c r="AF482" i="16"/>
  <c r="AF483" i="16"/>
  <c r="AF484" i="16"/>
  <c r="AF485" i="16"/>
  <c r="AF486" i="16"/>
  <c r="AF487" i="16"/>
  <c r="AF488" i="16"/>
  <c r="AF489" i="16"/>
  <c r="AF490" i="16"/>
  <c r="AF491" i="16"/>
  <c r="AF492" i="16"/>
  <c r="AF493" i="16"/>
  <c r="AF494" i="16"/>
  <c r="AF495" i="16"/>
  <c r="AF496" i="16"/>
  <c r="AF497" i="16"/>
  <c r="AF498" i="16"/>
  <c r="AF499" i="16"/>
  <c r="AF500" i="16"/>
  <c r="AF501" i="16"/>
  <c r="AF502" i="16"/>
  <c r="AF503" i="16"/>
  <c r="AF504" i="16"/>
  <c r="AF505" i="16"/>
  <c r="AF506" i="16"/>
  <c r="AF507" i="16"/>
  <c r="AF508" i="16"/>
  <c r="AF509" i="16"/>
  <c r="AF510" i="16"/>
  <c r="AF511" i="16"/>
  <c r="AF512" i="16"/>
  <c r="AF513" i="16"/>
  <c r="AF514" i="16"/>
  <c r="AF515" i="16"/>
  <c r="AF516" i="16"/>
  <c r="AF517" i="16"/>
  <c r="AF518" i="16"/>
  <c r="AF519" i="16"/>
  <c r="AF520" i="16"/>
  <c r="AF521" i="16"/>
  <c r="AF522" i="16"/>
  <c r="AF523" i="16"/>
  <c r="AF524" i="16"/>
  <c r="AF525" i="16"/>
  <c r="AF526" i="16"/>
  <c r="AF527" i="16"/>
  <c r="AF528" i="16"/>
  <c r="AF529" i="16"/>
  <c r="AF530" i="16"/>
  <c r="AF531" i="16"/>
  <c r="AF532" i="16"/>
  <c r="AF533" i="16"/>
  <c r="AF534" i="16"/>
  <c r="AF535" i="16"/>
  <c r="AF536" i="16"/>
  <c r="AF537" i="16"/>
  <c r="AF538" i="16"/>
  <c r="AF539" i="16"/>
  <c r="AF540" i="16"/>
  <c r="AF541" i="16"/>
  <c r="AF542" i="16"/>
  <c r="AF543" i="16"/>
  <c r="AF544" i="16"/>
  <c r="AF545" i="16"/>
  <c r="AF546" i="16"/>
  <c r="AF547" i="16"/>
  <c r="AF548" i="16"/>
  <c r="AF549" i="16"/>
  <c r="AF550" i="16"/>
  <c r="AF551" i="16"/>
  <c r="AF552" i="16"/>
  <c r="AF553" i="16"/>
  <c r="AF554" i="16"/>
  <c r="AF555" i="16"/>
  <c r="AF556" i="16"/>
  <c r="AF557" i="16"/>
  <c r="AF558" i="16"/>
  <c r="AF559" i="16"/>
  <c r="AF560" i="16"/>
  <c r="AF561" i="16"/>
  <c r="AF562" i="16"/>
  <c r="AF563" i="16"/>
  <c r="AF564" i="16"/>
  <c r="AF565" i="16"/>
  <c r="AF566" i="16"/>
  <c r="AF567" i="16"/>
  <c r="AF568" i="16"/>
  <c r="AF569" i="16"/>
  <c r="AF570" i="16"/>
  <c r="AF571" i="16"/>
  <c r="AF572" i="16"/>
  <c r="AF573" i="16"/>
  <c r="AF574" i="16"/>
  <c r="AF575" i="16"/>
  <c r="AF576" i="16"/>
  <c r="AF577" i="16"/>
  <c r="AF578" i="16"/>
  <c r="AF579" i="16"/>
  <c r="AF580" i="16"/>
  <c r="AF581" i="16"/>
  <c r="AF582" i="16"/>
  <c r="AF583" i="16"/>
  <c r="AF584" i="16"/>
  <c r="AF585" i="16"/>
  <c r="AF586" i="16"/>
  <c r="AF587" i="16"/>
  <c r="AF588" i="16"/>
  <c r="AF589" i="16"/>
  <c r="AF590" i="16"/>
  <c r="AF591" i="16"/>
  <c r="AF592" i="16"/>
  <c r="AF593" i="16"/>
  <c r="AF594" i="16"/>
  <c r="AF595" i="16"/>
  <c r="AF596" i="16"/>
  <c r="AF597" i="16"/>
  <c r="AF598" i="16"/>
  <c r="AF599" i="16"/>
  <c r="AF600" i="16"/>
  <c r="AF601" i="16"/>
  <c r="AF602" i="16"/>
  <c r="AF603" i="16"/>
  <c r="AF604" i="16"/>
  <c r="AF605" i="16"/>
  <c r="AF606" i="16"/>
  <c r="AF607" i="16"/>
  <c r="AF608" i="16"/>
  <c r="AF609" i="16"/>
  <c r="AF610" i="16"/>
  <c r="AF611" i="16"/>
  <c r="AF612" i="16"/>
  <c r="AF613" i="16"/>
  <c r="AF614" i="16"/>
  <c r="AF615" i="16"/>
  <c r="AF616" i="16"/>
  <c r="AF617" i="16"/>
  <c r="AF618" i="16"/>
  <c r="AF619" i="16"/>
  <c r="AF620" i="16"/>
  <c r="AF621" i="16"/>
  <c r="AF622" i="16"/>
  <c r="AF623" i="16"/>
  <c r="AF624" i="16"/>
  <c r="AF625" i="16"/>
  <c r="AF626" i="16"/>
  <c r="AF627" i="16"/>
  <c r="AF628" i="16"/>
  <c r="AF629" i="16"/>
  <c r="AF630" i="16"/>
  <c r="AF631" i="16"/>
  <c r="AF632" i="16"/>
  <c r="AF633" i="16"/>
  <c r="AF634" i="16"/>
  <c r="AF635" i="16"/>
  <c r="AF636" i="16"/>
  <c r="AF637" i="16"/>
  <c r="AF638" i="16"/>
  <c r="AF639" i="16"/>
  <c r="AF640" i="16"/>
  <c r="AF641" i="16"/>
  <c r="AF642" i="16"/>
  <c r="AF643" i="16"/>
  <c r="AF644" i="16"/>
  <c r="AF645" i="16"/>
  <c r="AF646" i="16"/>
  <c r="AF647" i="16"/>
  <c r="AF648" i="16"/>
  <c r="AF649" i="16"/>
  <c r="AF650" i="16"/>
  <c r="AF651" i="16"/>
  <c r="AF652" i="16"/>
  <c r="AF653" i="16"/>
  <c r="AF654" i="16"/>
  <c r="AF655" i="16"/>
  <c r="AF656" i="16"/>
  <c r="AF657" i="16"/>
  <c r="AF658" i="16"/>
  <c r="AF659" i="16"/>
  <c r="AF660" i="16"/>
  <c r="AF661" i="16"/>
  <c r="AF662" i="16"/>
  <c r="AF663" i="16"/>
  <c r="AF664" i="16"/>
  <c r="AF665" i="16"/>
  <c r="AF666" i="16"/>
  <c r="AF667" i="16"/>
  <c r="AF668" i="16"/>
  <c r="AF669" i="16"/>
  <c r="AF670" i="16"/>
  <c r="AF671" i="16"/>
  <c r="AF672" i="16"/>
  <c r="AF673" i="16"/>
  <c r="AF674" i="16"/>
  <c r="AF675" i="16"/>
  <c r="AF676" i="16"/>
  <c r="AF677" i="16"/>
  <c r="AF678" i="16"/>
  <c r="AF679" i="16"/>
  <c r="AF680" i="16"/>
  <c r="AF681" i="16"/>
  <c r="AF682" i="16"/>
  <c r="AF683" i="16"/>
  <c r="AF684" i="16"/>
  <c r="AF685" i="16"/>
  <c r="AF686" i="16"/>
  <c r="AF687" i="16"/>
  <c r="AF688" i="16"/>
  <c r="AF689" i="16"/>
  <c r="AF690" i="16"/>
  <c r="AF691" i="16"/>
  <c r="AF692" i="16"/>
  <c r="AF693" i="16"/>
  <c r="AF694" i="16"/>
  <c r="AF695" i="16"/>
  <c r="AF696" i="16"/>
  <c r="AF697" i="16"/>
  <c r="AF698" i="16"/>
  <c r="AF699" i="16"/>
  <c r="AF700" i="16"/>
  <c r="AF701" i="16"/>
  <c r="AF702" i="16"/>
  <c r="AF703" i="16"/>
  <c r="AF704" i="16"/>
  <c r="AF705" i="16"/>
  <c r="AF706" i="16"/>
  <c r="AF707" i="16"/>
  <c r="AF708" i="16"/>
  <c r="AF709" i="16"/>
  <c r="AF710" i="16"/>
  <c r="AF711" i="16"/>
  <c r="AF712" i="16"/>
  <c r="AF713" i="16"/>
  <c r="AF714" i="16"/>
  <c r="AF715" i="16"/>
  <c r="AF716" i="16"/>
  <c r="AF717" i="16"/>
  <c r="AF718" i="16"/>
  <c r="AF719" i="16"/>
  <c r="AF720" i="16"/>
  <c r="AF721" i="16"/>
  <c r="AF722" i="16"/>
  <c r="AF723" i="16"/>
  <c r="AF724" i="16"/>
  <c r="AF725" i="16"/>
  <c r="AF726" i="16"/>
  <c r="AF727" i="16"/>
  <c r="AF728" i="16"/>
  <c r="AF729" i="16"/>
  <c r="AF730" i="16"/>
  <c r="AF731" i="16"/>
  <c r="AF732" i="16"/>
  <c r="AF733" i="16"/>
  <c r="AF734" i="16"/>
  <c r="AF735" i="16"/>
  <c r="AF736" i="16"/>
  <c r="AF737" i="16"/>
  <c r="AF738" i="16"/>
  <c r="AF739" i="16"/>
  <c r="AF740" i="16"/>
  <c r="AF741" i="16"/>
  <c r="AF742" i="16"/>
  <c r="AF743" i="16"/>
  <c r="AF744" i="16"/>
  <c r="AF745" i="16"/>
  <c r="AF746" i="16"/>
  <c r="AF747" i="16"/>
  <c r="AF748" i="16"/>
  <c r="AF749" i="16"/>
  <c r="AF750" i="16"/>
  <c r="AF751" i="16"/>
  <c r="AF752" i="16"/>
  <c r="AF753" i="16"/>
  <c r="AF754" i="16"/>
  <c r="AF755" i="16"/>
  <c r="AF756" i="16"/>
  <c r="AF757" i="16"/>
  <c r="AF758" i="16"/>
  <c r="AF759" i="16"/>
  <c r="AF760" i="16"/>
  <c r="AF761" i="16"/>
  <c r="AF762" i="16"/>
  <c r="AF763" i="16"/>
  <c r="AF764" i="16"/>
  <c r="AF765" i="16"/>
  <c r="AF766" i="16"/>
  <c r="AF767" i="16"/>
  <c r="AF768" i="16"/>
  <c r="AF769" i="16"/>
  <c r="AF770" i="16"/>
  <c r="AF771" i="16"/>
  <c r="AF772" i="16"/>
  <c r="AF773" i="16"/>
  <c r="AF774" i="16"/>
  <c r="AF775" i="16"/>
  <c r="AF776" i="16"/>
  <c r="AF777" i="16"/>
  <c r="AF778" i="16"/>
  <c r="AF779" i="16"/>
  <c r="AF780" i="16"/>
  <c r="AF781" i="16"/>
  <c r="AF782" i="16"/>
  <c r="AF783" i="16"/>
  <c r="AF784" i="16"/>
  <c r="AF785" i="16"/>
  <c r="AF786" i="16"/>
  <c r="AF787" i="16"/>
  <c r="AF788" i="16"/>
  <c r="AF789" i="16"/>
  <c r="AF790" i="16"/>
  <c r="AF791" i="16"/>
  <c r="AF792" i="16"/>
  <c r="AF793" i="16"/>
  <c r="AF794" i="16"/>
  <c r="AF795" i="16"/>
  <c r="AF796" i="16"/>
  <c r="AF797" i="16"/>
  <c r="AF798" i="16"/>
  <c r="AF799" i="16"/>
  <c r="AF800" i="16"/>
  <c r="AF801" i="16"/>
  <c r="AF802" i="16"/>
  <c r="AF803" i="16"/>
  <c r="AF804" i="16"/>
  <c r="AF805" i="16"/>
  <c r="AF806" i="16"/>
  <c r="AF807" i="16"/>
  <c r="AF808" i="16"/>
  <c r="AF809" i="16"/>
  <c r="AF810" i="16"/>
  <c r="AF811" i="16"/>
  <c r="AF812" i="16"/>
  <c r="AF813" i="16"/>
  <c r="AF814" i="16"/>
  <c r="AF815" i="16"/>
  <c r="AF816" i="16"/>
  <c r="AF817" i="16"/>
  <c r="AF818" i="16"/>
  <c r="AF819" i="16"/>
  <c r="AF820" i="16"/>
  <c r="AF821" i="16"/>
  <c r="AF822" i="16"/>
  <c r="AF823" i="16"/>
  <c r="AF824" i="16"/>
  <c r="AF825" i="16"/>
  <c r="AF826" i="16"/>
  <c r="AF827" i="16"/>
  <c r="AF828" i="16"/>
  <c r="AF829" i="16"/>
  <c r="AF830" i="16"/>
  <c r="AF831" i="16"/>
  <c r="AF832" i="16"/>
  <c r="AF833" i="16"/>
  <c r="AF834" i="16"/>
  <c r="AF835" i="16"/>
  <c r="AF836" i="16"/>
  <c r="AF837" i="16"/>
  <c r="AF838" i="16"/>
  <c r="AF839" i="16"/>
  <c r="AF840" i="16"/>
  <c r="AF841" i="16"/>
  <c r="AF842" i="16"/>
  <c r="AF843" i="16"/>
  <c r="AF844" i="16"/>
  <c r="AF845" i="16"/>
  <c r="AF846" i="16"/>
  <c r="AF847" i="16"/>
  <c r="AF848" i="16"/>
  <c r="AF849" i="16"/>
  <c r="AF850" i="16"/>
  <c r="AF851" i="16"/>
  <c r="AF852" i="16"/>
  <c r="AF853" i="16"/>
  <c r="AF854" i="16"/>
  <c r="AF855" i="16"/>
  <c r="AF856" i="16"/>
  <c r="AF857" i="16"/>
  <c r="AF858" i="16"/>
  <c r="AF859" i="16"/>
  <c r="AF860" i="16"/>
  <c r="AF861" i="16"/>
  <c r="AF862" i="16"/>
  <c r="AF863" i="16"/>
  <c r="AF864" i="16"/>
  <c r="AF865" i="16"/>
  <c r="AF866" i="16"/>
  <c r="AF867" i="16"/>
  <c r="AF868" i="16"/>
  <c r="AF869" i="16"/>
  <c r="AF870" i="16"/>
  <c r="AF871" i="16"/>
  <c r="AF872" i="16"/>
  <c r="AF873" i="16"/>
  <c r="AF874" i="16"/>
  <c r="AF875" i="16"/>
  <c r="AF876" i="16"/>
  <c r="AF877" i="16"/>
  <c r="AF878" i="16"/>
  <c r="AF879" i="16"/>
  <c r="AF880" i="16"/>
  <c r="AF881" i="16"/>
  <c r="AF882" i="16"/>
  <c r="AF883" i="16"/>
  <c r="AF884" i="16"/>
  <c r="AF885" i="16"/>
  <c r="AF886" i="16"/>
  <c r="AF887" i="16"/>
  <c r="AF888" i="16"/>
  <c r="AF889" i="16"/>
  <c r="AF890" i="16"/>
  <c r="AF891" i="16"/>
  <c r="AF892" i="16"/>
  <c r="AF893" i="16"/>
  <c r="AF894" i="16"/>
  <c r="AF895" i="16"/>
  <c r="AF896" i="16"/>
  <c r="AF897" i="16"/>
  <c r="AF898" i="16"/>
  <c r="AF899" i="16"/>
  <c r="AF900" i="16"/>
  <c r="AF901" i="16"/>
  <c r="AF902" i="16"/>
  <c r="AF903" i="16"/>
  <c r="AF904" i="16"/>
  <c r="AF905" i="16"/>
  <c r="AF906" i="16"/>
  <c r="AF907" i="16"/>
  <c r="AF908" i="16"/>
  <c r="AF909" i="16"/>
  <c r="AF910" i="16"/>
  <c r="AF911" i="16"/>
  <c r="AF912" i="16"/>
  <c r="AF913" i="16"/>
  <c r="AF914" i="16"/>
  <c r="AF915" i="16"/>
  <c r="AF916" i="16"/>
  <c r="AF917" i="16"/>
  <c r="AF918" i="16"/>
  <c r="AF919" i="16"/>
  <c r="AF920" i="16"/>
  <c r="AF921" i="16"/>
  <c r="AF922" i="16"/>
  <c r="AF923" i="16"/>
  <c r="AF924" i="16"/>
  <c r="AF925" i="16"/>
  <c r="AF926" i="16"/>
  <c r="AF927" i="16"/>
  <c r="AF928" i="16"/>
  <c r="AF929" i="16"/>
  <c r="AF930" i="16"/>
  <c r="AF931" i="16"/>
  <c r="AF932" i="16"/>
  <c r="AF933" i="16"/>
  <c r="AF934" i="16"/>
  <c r="AF935" i="16"/>
  <c r="AF936" i="16"/>
  <c r="AF937" i="16"/>
  <c r="AF938" i="16"/>
  <c r="AF939" i="16"/>
  <c r="AF940" i="16"/>
  <c r="AF941" i="16"/>
  <c r="AF942" i="16"/>
  <c r="AF943" i="16"/>
  <c r="AF944" i="16"/>
  <c r="AF945" i="16"/>
  <c r="AF946" i="16"/>
  <c r="AF947" i="16"/>
  <c r="AF948" i="16"/>
  <c r="AF949" i="16"/>
  <c r="AF950" i="16"/>
  <c r="AF951" i="16"/>
  <c r="AF952" i="16"/>
  <c r="AF953" i="16"/>
  <c r="AF954" i="16"/>
  <c r="AF955" i="16"/>
  <c r="AF956" i="16"/>
  <c r="AF957" i="16"/>
  <c r="AF958" i="16"/>
  <c r="AF959" i="16"/>
  <c r="AF960" i="16"/>
  <c r="AF961" i="16"/>
  <c r="AF962" i="16"/>
  <c r="AF963" i="16"/>
  <c r="AF964" i="16"/>
  <c r="AF965" i="16"/>
  <c r="AF966" i="16"/>
  <c r="AF967" i="16"/>
  <c r="AF968" i="16"/>
  <c r="AF969" i="16"/>
  <c r="AF970" i="16"/>
  <c r="AF971" i="16"/>
  <c r="AF972" i="16"/>
  <c r="AF973" i="16"/>
  <c r="AF974" i="16"/>
  <c r="AF975" i="16"/>
  <c r="AF976" i="16"/>
  <c r="AF977" i="16"/>
  <c r="AF978" i="16"/>
  <c r="AF979" i="16"/>
  <c r="AF980" i="16"/>
  <c r="AF981" i="16"/>
  <c r="AF982" i="16"/>
  <c r="AF983" i="16"/>
  <c r="AF984" i="16"/>
  <c r="AF985" i="16"/>
  <c r="AF986" i="16"/>
  <c r="AF987" i="16"/>
  <c r="AF988" i="16"/>
  <c r="AF989" i="16"/>
  <c r="AF990" i="16"/>
  <c r="AF991" i="16"/>
  <c r="AF992" i="16"/>
  <c r="AF993" i="16"/>
  <c r="AF994" i="16"/>
  <c r="AF995" i="16"/>
  <c r="AF996" i="16"/>
  <c r="AF997" i="16"/>
  <c r="AF998" i="16"/>
  <c r="AF999" i="16"/>
  <c r="AF1000" i="16"/>
  <c r="AF1001" i="16"/>
  <c r="AF1002" i="16"/>
  <c r="AF1003" i="16"/>
  <c r="AF1004" i="16"/>
  <c r="AF1005" i="16"/>
  <c r="AF1006" i="16"/>
  <c r="AF1007" i="16"/>
  <c r="AF1008" i="16"/>
  <c r="AF1009" i="16"/>
  <c r="AF1010" i="16"/>
  <c r="AF1011" i="16"/>
  <c r="AF1012" i="16"/>
  <c r="AF1013" i="16"/>
  <c r="AF1014" i="16"/>
  <c r="AF1015" i="16"/>
  <c r="AF1016" i="16"/>
  <c r="AF1017" i="16"/>
  <c r="AF1018" i="16"/>
  <c r="AF1019" i="16"/>
  <c r="AF1020" i="16"/>
  <c r="AF1021" i="16"/>
  <c r="AF1022" i="16"/>
  <c r="AF1023" i="16"/>
  <c r="AF1024" i="16"/>
  <c r="AF1025" i="16"/>
  <c r="AF1026" i="16"/>
  <c r="AF1027" i="16"/>
  <c r="AF1028" i="16"/>
  <c r="AF1029" i="16"/>
  <c r="AF1030" i="16"/>
  <c r="AF1031" i="16"/>
  <c r="AF1032" i="16"/>
  <c r="AF1033" i="16"/>
  <c r="AF1034" i="16"/>
  <c r="AF1035" i="16"/>
  <c r="AF1036" i="16"/>
  <c r="AF1037" i="16"/>
  <c r="AF1038" i="16"/>
  <c r="AF1039" i="16"/>
  <c r="AF1040" i="16"/>
  <c r="AF1041" i="16"/>
  <c r="AF1042" i="16"/>
  <c r="AF1043" i="16"/>
  <c r="AF1044" i="16"/>
  <c r="AF1045" i="16"/>
  <c r="AF1046" i="16"/>
  <c r="AF1047" i="16"/>
  <c r="AF1048" i="16"/>
  <c r="AF1049" i="16"/>
  <c r="AF1050" i="16"/>
  <c r="AF1051" i="16"/>
  <c r="AF1052" i="16"/>
  <c r="AF1053" i="16"/>
  <c r="AF1054" i="16"/>
  <c r="AF1055" i="16"/>
  <c r="AF1056" i="16"/>
  <c r="AF1057" i="16"/>
  <c r="AF1058" i="16"/>
  <c r="AF1059" i="16"/>
  <c r="AF1060" i="16"/>
  <c r="AF1061" i="16"/>
  <c r="AF1062" i="16"/>
  <c r="AF1063" i="16"/>
  <c r="AF1064" i="16"/>
  <c r="AF1065" i="16"/>
  <c r="AF1066" i="16"/>
  <c r="AF1067" i="16"/>
  <c r="AF1068" i="16"/>
  <c r="AF1069" i="16"/>
  <c r="AF1070" i="16"/>
  <c r="AF1071" i="16"/>
  <c r="AF1072" i="16"/>
  <c r="AF1073" i="16"/>
  <c r="AF1074" i="16"/>
  <c r="AF1075" i="16"/>
  <c r="AF1076" i="16"/>
  <c r="AF1077" i="16"/>
  <c r="AF1078" i="16"/>
  <c r="AF1079" i="16"/>
  <c r="AF1080" i="16"/>
  <c r="AF1081" i="16"/>
  <c r="AF1082" i="16"/>
  <c r="AF1083" i="16"/>
  <c r="AF1084" i="16"/>
  <c r="AF1085" i="16"/>
  <c r="AF1086" i="16"/>
  <c r="AF1087" i="16"/>
  <c r="AF1088" i="16"/>
  <c r="AF1089" i="16"/>
  <c r="AF1090" i="16"/>
  <c r="AF1091" i="16"/>
  <c r="AF1092" i="16"/>
  <c r="AF1093" i="16"/>
  <c r="AF1094" i="16"/>
  <c r="AF1095" i="16"/>
  <c r="AF1096" i="16"/>
  <c r="AF1097" i="16"/>
  <c r="AF1098" i="16"/>
  <c r="AF1099" i="16"/>
  <c r="AF1100" i="16"/>
  <c r="AF1101" i="16"/>
  <c r="AF1102" i="16"/>
  <c r="AF1103" i="16"/>
  <c r="AF1104" i="16"/>
  <c r="AF1105" i="16"/>
  <c r="AF1106" i="16"/>
  <c r="AF1107" i="16"/>
  <c r="AF1108" i="16"/>
  <c r="AF1109" i="16"/>
  <c r="AF1110" i="16"/>
  <c r="AF1111" i="16"/>
  <c r="AF1112" i="16"/>
  <c r="AF1113" i="16"/>
  <c r="AF1114" i="16"/>
  <c r="AF1115" i="16"/>
  <c r="AE1113" i="16"/>
  <c r="AE1112" i="16"/>
  <c r="AE1105" i="16"/>
  <c r="AE1104" i="16"/>
  <c r="AE1103" i="16"/>
  <c r="AE1102" i="16"/>
  <c r="AE1097" i="16"/>
  <c r="AE1110" i="16"/>
  <c r="AE1096" i="16"/>
  <c r="AG1115" i="16"/>
  <c r="AD1115" i="16"/>
  <c r="AC1115" i="16"/>
  <c r="AB1115" i="16"/>
  <c r="AA1115" i="16"/>
  <c r="Z1115" i="16"/>
  <c r="AG1114" i="16"/>
  <c r="AD1114" i="16"/>
  <c r="AC1114" i="16"/>
  <c r="AB1114" i="16"/>
  <c r="AA1114" i="16"/>
  <c r="Z1114" i="16"/>
  <c r="AG1113" i="16"/>
  <c r="AD1113" i="16"/>
  <c r="AC1113" i="16"/>
  <c r="AB1113" i="16"/>
  <c r="AA1113" i="16"/>
  <c r="Z1113" i="16"/>
  <c r="AG1112" i="16"/>
  <c r="AD1112" i="16"/>
  <c r="AC1112" i="16"/>
  <c r="AB1112" i="16"/>
  <c r="AA1112" i="16"/>
  <c r="Z1112" i="16"/>
  <c r="AG1111" i="16"/>
  <c r="AE1111" i="16"/>
  <c r="AD1111" i="16"/>
  <c r="AC1111" i="16"/>
  <c r="AB1111" i="16"/>
  <c r="AA1111" i="16"/>
  <c r="Z1111" i="16"/>
  <c r="AG1110" i="16"/>
  <c r="AD1110" i="16"/>
  <c r="AC1110" i="16"/>
  <c r="AB1110" i="16"/>
  <c r="AA1110" i="16"/>
  <c r="Z1110" i="16"/>
  <c r="AG1109" i="16"/>
  <c r="AD1109" i="16"/>
  <c r="AC1109" i="16"/>
  <c r="AB1109" i="16"/>
  <c r="AA1109" i="16"/>
  <c r="Z1109" i="16"/>
  <c r="AG1108" i="16"/>
  <c r="AD1108" i="16"/>
  <c r="AC1108" i="16"/>
  <c r="AB1108" i="16"/>
  <c r="AA1108" i="16"/>
  <c r="Z1108" i="16"/>
  <c r="AG1107" i="16"/>
  <c r="AD1107" i="16"/>
  <c r="AC1107" i="16"/>
  <c r="AB1107" i="16"/>
  <c r="AA1107" i="16"/>
  <c r="Z1107" i="16"/>
  <c r="AG1106" i="16"/>
  <c r="AD1106" i="16"/>
  <c r="AC1106" i="16"/>
  <c r="AB1106" i="16"/>
  <c r="AA1106" i="16"/>
  <c r="Z1106" i="16"/>
  <c r="AG1105" i="16"/>
  <c r="AD1105" i="16"/>
  <c r="AC1105" i="16"/>
  <c r="AB1105" i="16"/>
  <c r="AA1105" i="16"/>
  <c r="Z1105" i="16"/>
  <c r="AG1104" i="16"/>
  <c r="AD1104" i="16"/>
  <c r="AC1104" i="16"/>
  <c r="AB1104" i="16"/>
  <c r="AA1104" i="16"/>
  <c r="Z1104" i="16"/>
  <c r="AG1103" i="16"/>
  <c r="AD1103" i="16"/>
  <c r="AC1103" i="16"/>
  <c r="AB1103" i="16"/>
  <c r="AA1103" i="16"/>
  <c r="Z1103" i="16"/>
  <c r="AG1102" i="16"/>
  <c r="AD1102" i="16"/>
  <c r="AC1102" i="16"/>
  <c r="AB1102" i="16"/>
  <c r="AA1102" i="16"/>
  <c r="Z1102" i="16"/>
  <c r="AG1101" i="16"/>
  <c r="AD1101" i="16"/>
  <c r="AC1101" i="16"/>
  <c r="AB1101" i="16"/>
  <c r="AA1101" i="16"/>
  <c r="Z1101" i="16"/>
  <c r="AG1100" i="16"/>
  <c r="AD1100" i="16"/>
  <c r="AC1100" i="16"/>
  <c r="AB1100" i="16"/>
  <c r="AA1100" i="16"/>
  <c r="Z1100" i="16"/>
  <c r="AG1099" i="16"/>
  <c r="AD1099" i="16"/>
  <c r="AC1099" i="16"/>
  <c r="AB1099" i="16"/>
  <c r="AA1099" i="16"/>
  <c r="Z1099" i="16"/>
  <c r="AG1098" i="16"/>
  <c r="AD1098" i="16"/>
  <c r="AC1098" i="16"/>
  <c r="AB1098" i="16"/>
  <c r="AA1098" i="16"/>
  <c r="Z1098" i="16"/>
  <c r="AG1097" i="16"/>
  <c r="AD1097" i="16"/>
  <c r="AC1097" i="16"/>
  <c r="AB1097" i="16"/>
  <c r="AA1097" i="16"/>
  <c r="Z1097" i="16"/>
  <c r="AG1096" i="16"/>
  <c r="AD1096" i="16"/>
  <c r="AC1096" i="16"/>
  <c r="AB1096" i="16"/>
  <c r="AA1096" i="16"/>
  <c r="Z1096" i="16"/>
  <c r="AG1095" i="16"/>
  <c r="AE1095" i="16"/>
  <c r="AD1095" i="16"/>
  <c r="AC1095" i="16"/>
  <c r="AB1095" i="16"/>
  <c r="AA1095" i="16"/>
  <c r="Z1095" i="16"/>
  <c r="AG1094" i="16"/>
  <c r="AD1094" i="16"/>
  <c r="AC1094" i="16"/>
  <c r="AB1094" i="16"/>
  <c r="AA1094" i="16"/>
  <c r="Z1094" i="16"/>
  <c r="AG1093" i="16"/>
  <c r="AD1093" i="16"/>
  <c r="AC1093" i="16"/>
  <c r="AB1093" i="16"/>
  <c r="AA1093" i="16"/>
  <c r="Z1093" i="16"/>
  <c r="AG1092" i="16"/>
  <c r="AD1092" i="16"/>
  <c r="AC1092" i="16"/>
  <c r="AB1092" i="16"/>
  <c r="AA1092" i="16"/>
  <c r="Z1092" i="16"/>
  <c r="AG1091" i="16"/>
  <c r="AD1091" i="16"/>
  <c r="AC1091" i="16"/>
  <c r="AB1091" i="16"/>
  <c r="AA1091" i="16"/>
  <c r="Z1091" i="16"/>
  <c r="AG1090" i="16"/>
  <c r="AD1090" i="16"/>
  <c r="AC1090" i="16"/>
  <c r="AB1090" i="16"/>
  <c r="AA1090" i="16"/>
  <c r="Z1090" i="16"/>
  <c r="AG1089" i="16"/>
  <c r="AD1089" i="16"/>
  <c r="AC1089" i="16"/>
  <c r="AB1089" i="16"/>
  <c r="AA1089" i="16"/>
  <c r="Z1089" i="16"/>
  <c r="AG1088" i="16"/>
  <c r="AD1088" i="16"/>
  <c r="AC1088" i="16"/>
  <c r="AB1088" i="16"/>
  <c r="AA1088" i="16"/>
  <c r="Z1088" i="16"/>
  <c r="AG1087" i="16"/>
  <c r="AD1087" i="16"/>
  <c r="AC1087" i="16"/>
  <c r="AB1087" i="16"/>
  <c r="AA1087" i="16"/>
  <c r="Z1087" i="16"/>
  <c r="AG1086" i="16"/>
  <c r="AD1086" i="16"/>
  <c r="AC1086" i="16"/>
  <c r="AB1086" i="16"/>
  <c r="AA1086" i="16"/>
  <c r="Z1086" i="16"/>
  <c r="AG1085" i="16"/>
  <c r="AD1085" i="16"/>
  <c r="AC1085" i="16"/>
  <c r="AB1085" i="16"/>
  <c r="AA1085" i="16"/>
  <c r="Z1085" i="16"/>
  <c r="AG1084" i="16"/>
  <c r="AD1084" i="16"/>
  <c r="AC1084" i="16"/>
  <c r="AB1084" i="16"/>
  <c r="AA1084" i="16"/>
  <c r="Z1084" i="16"/>
  <c r="AG1083" i="16"/>
  <c r="AD1083" i="16"/>
  <c r="AC1083" i="16"/>
  <c r="AB1083" i="16"/>
  <c r="AA1083" i="16"/>
  <c r="Z1083" i="16"/>
  <c r="AG1082" i="16"/>
  <c r="AD1082" i="16"/>
  <c r="AC1082" i="16"/>
  <c r="AB1082" i="16"/>
  <c r="AA1082" i="16"/>
  <c r="Z1082" i="16"/>
  <c r="AG1081" i="16"/>
  <c r="AD1081" i="16"/>
  <c r="AC1081" i="16"/>
  <c r="AB1081" i="16"/>
  <c r="AA1081" i="16"/>
  <c r="Z1081" i="16"/>
  <c r="AG1080" i="16"/>
  <c r="AD1080" i="16"/>
  <c r="AC1080" i="16"/>
  <c r="AB1080" i="16"/>
  <c r="AA1080" i="16"/>
  <c r="Z1080" i="16"/>
  <c r="AG1079" i="16"/>
  <c r="AD1079" i="16"/>
  <c r="AC1079" i="16"/>
  <c r="AB1079" i="16"/>
  <c r="AA1079" i="16"/>
  <c r="Z1079" i="16"/>
  <c r="AG1078" i="16"/>
  <c r="AD1078" i="16"/>
  <c r="AC1078" i="16"/>
  <c r="AB1078" i="16"/>
  <c r="AA1078" i="16"/>
  <c r="Z1078" i="16"/>
  <c r="AG1077" i="16"/>
  <c r="AD1077" i="16"/>
  <c r="AC1077" i="16"/>
  <c r="AB1077" i="16"/>
  <c r="AA1077" i="16"/>
  <c r="Z1077" i="16"/>
  <c r="AG1076" i="16"/>
  <c r="AD1076" i="16"/>
  <c r="AC1076" i="16"/>
  <c r="AB1076" i="16"/>
  <c r="AA1076" i="16"/>
  <c r="Z1076" i="16"/>
  <c r="AG1075" i="16"/>
  <c r="AD1075" i="16"/>
  <c r="AC1075" i="16"/>
  <c r="AB1075" i="16"/>
  <c r="AA1075" i="16"/>
  <c r="Z1075" i="16"/>
  <c r="AG1074" i="16"/>
  <c r="AD1074" i="16"/>
  <c r="AC1074" i="16"/>
  <c r="AB1074" i="16"/>
  <c r="AA1074" i="16"/>
  <c r="Z1074" i="16"/>
  <c r="AG1073" i="16"/>
  <c r="AD1073" i="16"/>
  <c r="AC1073" i="16"/>
  <c r="AB1073" i="16"/>
  <c r="AA1073" i="16"/>
  <c r="Z1073" i="16"/>
  <c r="AG1072" i="16"/>
  <c r="AD1072" i="16"/>
  <c r="AC1072" i="16"/>
  <c r="AB1072" i="16"/>
  <c r="AA1072" i="16"/>
  <c r="Z1072" i="16"/>
  <c r="AG1071" i="16"/>
  <c r="AD1071" i="16"/>
  <c r="AC1071" i="16"/>
  <c r="AB1071" i="16"/>
  <c r="AA1071" i="16"/>
  <c r="Z1071" i="16"/>
  <c r="AG1070" i="16"/>
  <c r="AD1070" i="16"/>
  <c r="AC1070" i="16"/>
  <c r="AB1070" i="16"/>
  <c r="AA1070" i="16"/>
  <c r="Z1070" i="16"/>
  <c r="AG1069" i="16"/>
  <c r="AD1069" i="16"/>
  <c r="AC1069" i="16"/>
  <c r="AB1069" i="16"/>
  <c r="AA1069" i="16"/>
  <c r="Z1069" i="16"/>
  <c r="AG1068" i="16"/>
  <c r="AD1068" i="16"/>
  <c r="AC1068" i="16"/>
  <c r="AB1068" i="16"/>
  <c r="AA1068" i="16"/>
  <c r="Z1068" i="16"/>
  <c r="AG1067" i="16"/>
  <c r="AD1067" i="16"/>
  <c r="AC1067" i="16"/>
  <c r="AB1067" i="16"/>
  <c r="AA1067" i="16"/>
  <c r="Z1067" i="16"/>
  <c r="AG1066" i="16"/>
  <c r="AD1066" i="16"/>
  <c r="AC1066" i="16"/>
  <c r="AB1066" i="16"/>
  <c r="AA1066" i="16"/>
  <c r="Z1066" i="16"/>
  <c r="AG1065" i="16"/>
  <c r="AD1065" i="16"/>
  <c r="AC1065" i="16"/>
  <c r="AB1065" i="16"/>
  <c r="AA1065" i="16"/>
  <c r="Z1065" i="16"/>
  <c r="AG1064" i="16"/>
  <c r="AD1064" i="16"/>
  <c r="AC1064" i="16"/>
  <c r="AB1064" i="16"/>
  <c r="AA1064" i="16"/>
  <c r="Z1064" i="16"/>
  <c r="AG1063" i="16"/>
  <c r="AD1063" i="16"/>
  <c r="AC1063" i="16"/>
  <c r="AB1063" i="16"/>
  <c r="AA1063" i="16"/>
  <c r="Z1063" i="16"/>
  <c r="AG1062" i="16"/>
  <c r="AD1062" i="16"/>
  <c r="AC1062" i="16"/>
  <c r="AB1062" i="16"/>
  <c r="AA1062" i="16"/>
  <c r="Z1062" i="16"/>
  <c r="AG1061" i="16"/>
  <c r="AD1061" i="16"/>
  <c r="AC1061" i="16"/>
  <c r="AB1061" i="16"/>
  <c r="AA1061" i="16"/>
  <c r="Z1061" i="16"/>
  <c r="AG1060" i="16"/>
  <c r="AD1060" i="16"/>
  <c r="AC1060" i="16"/>
  <c r="AB1060" i="16"/>
  <c r="AA1060" i="16"/>
  <c r="Z1060" i="16"/>
  <c r="AG1059" i="16"/>
  <c r="AD1059" i="16"/>
  <c r="AC1059" i="16"/>
  <c r="AB1059" i="16"/>
  <c r="AA1059" i="16"/>
  <c r="Z1059" i="16"/>
  <c r="AG1058" i="16"/>
  <c r="AD1058" i="16"/>
  <c r="AC1058" i="16"/>
  <c r="AB1058" i="16"/>
  <c r="AA1058" i="16"/>
  <c r="Z1058" i="16"/>
  <c r="AG1057" i="16"/>
  <c r="AD1057" i="16"/>
  <c r="AC1057" i="16"/>
  <c r="AB1057" i="16"/>
  <c r="AA1057" i="16"/>
  <c r="Z1057" i="16"/>
  <c r="AG1056" i="16"/>
  <c r="AD1056" i="16"/>
  <c r="AC1056" i="16"/>
  <c r="AB1056" i="16"/>
  <c r="AA1056" i="16"/>
  <c r="Z1056" i="16"/>
  <c r="AG1055" i="16"/>
  <c r="AD1055" i="16"/>
  <c r="AC1055" i="16"/>
  <c r="AB1055" i="16"/>
  <c r="AA1055" i="16"/>
  <c r="Z1055" i="16"/>
  <c r="AG1054" i="16"/>
  <c r="AD1054" i="16"/>
  <c r="AC1054" i="16"/>
  <c r="AB1054" i="16"/>
  <c r="AA1054" i="16"/>
  <c r="Z1054" i="16"/>
  <c r="AG1053" i="16"/>
  <c r="AD1053" i="16"/>
  <c r="AC1053" i="16"/>
  <c r="AB1053" i="16"/>
  <c r="AA1053" i="16"/>
  <c r="Z1053" i="16"/>
  <c r="AG1052" i="16"/>
  <c r="AD1052" i="16"/>
  <c r="AC1052" i="16"/>
  <c r="AB1052" i="16"/>
  <c r="AA1052" i="16"/>
  <c r="Z1052" i="16"/>
  <c r="AG1051" i="16"/>
  <c r="AD1051" i="16"/>
  <c r="AC1051" i="16"/>
  <c r="AB1051" i="16"/>
  <c r="AA1051" i="16"/>
  <c r="Z1051" i="16"/>
  <c r="AG1050" i="16"/>
  <c r="AD1050" i="16"/>
  <c r="AC1050" i="16"/>
  <c r="AB1050" i="16"/>
  <c r="AA1050" i="16"/>
  <c r="Z1050" i="16"/>
  <c r="AG1049" i="16"/>
  <c r="AD1049" i="16"/>
  <c r="AC1049" i="16"/>
  <c r="AB1049" i="16"/>
  <c r="AA1049" i="16"/>
  <c r="Z1049" i="16"/>
  <c r="AG1048" i="16"/>
  <c r="AD1048" i="16"/>
  <c r="AC1048" i="16"/>
  <c r="AB1048" i="16"/>
  <c r="AA1048" i="16"/>
  <c r="Z1048" i="16"/>
  <c r="AG1047" i="16"/>
  <c r="AD1047" i="16"/>
  <c r="AC1047" i="16"/>
  <c r="AB1047" i="16"/>
  <c r="AA1047" i="16"/>
  <c r="Z1047" i="16"/>
  <c r="AG1046" i="16"/>
  <c r="AD1046" i="16"/>
  <c r="AC1046" i="16"/>
  <c r="AB1046" i="16"/>
  <c r="AA1046" i="16"/>
  <c r="Z1046" i="16"/>
  <c r="AG1045" i="16"/>
  <c r="AD1045" i="16"/>
  <c r="AC1045" i="16"/>
  <c r="AB1045" i="16"/>
  <c r="AA1045" i="16"/>
  <c r="Z1045" i="16"/>
  <c r="AG1044" i="16"/>
  <c r="AD1044" i="16"/>
  <c r="AC1044" i="16"/>
  <c r="AB1044" i="16"/>
  <c r="AA1044" i="16"/>
  <c r="Z1044" i="16"/>
  <c r="AG1043" i="16"/>
  <c r="AD1043" i="16"/>
  <c r="AC1043" i="16"/>
  <c r="AB1043" i="16"/>
  <c r="AA1043" i="16"/>
  <c r="Z1043" i="16"/>
  <c r="AG1042" i="16"/>
  <c r="AD1042" i="16"/>
  <c r="AC1042" i="16"/>
  <c r="AB1042" i="16"/>
  <c r="AA1042" i="16"/>
  <c r="Z1042" i="16"/>
  <c r="AG1041" i="16"/>
  <c r="AD1041" i="16"/>
  <c r="AC1041" i="16"/>
  <c r="AB1041" i="16"/>
  <c r="AA1041" i="16"/>
  <c r="Z1041" i="16"/>
  <c r="AG1040" i="16"/>
  <c r="AD1040" i="16"/>
  <c r="AC1040" i="16"/>
  <c r="AB1040" i="16"/>
  <c r="AA1040" i="16"/>
  <c r="Z1040" i="16"/>
  <c r="AG1039" i="16"/>
  <c r="AD1039" i="16"/>
  <c r="AC1039" i="16"/>
  <c r="AB1039" i="16"/>
  <c r="AA1039" i="16"/>
  <c r="Z1039" i="16"/>
  <c r="AG1038" i="16"/>
  <c r="AD1038" i="16"/>
  <c r="AC1038" i="16"/>
  <c r="AB1038" i="16"/>
  <c r="AA1038" i="16"/>
  <c r="Z1038" i="16"/>
  <c r="AG1037" i="16"/>
  <c r="AD1037" i="16"/>
  <c r="AC1037" i="16"/>
  <c r="AB1037" i="16"/>
  <c r="AA1037" i="16"/>
  <c r="Z1037" i="16"/>
  <c r="AG1036" i="16"/>
  <c r="AD1036" i="16"/>
  <c r="AC1036" i="16"/>
  <c r="AB1036" i="16"/>
  <c r="AA1036" i="16"/>
  <c r="Z1036" i="16"/>
  <c r="AG1035" i="16"/>
  <c r="AD1035" i="16"/>
  <c r="AC1035" i="16"/>
  <c r="AB1035" i="16"/>
  <c r="AA1035" i="16"/>
  <c r="Z1035" i="16"/>
  <c r="AG1034" i="16"/>
  <c r="AD1034" i="16"/>
  <c r="AC1034" i="16"/>
  <c r="AB1034" i="16"/>
  <c r="AA1034" i="16"/>
  <c r="Z1034" i="16"/>
  <c r="AG1033" i="16"/>
  <c r="AD1033" i="16"/>
  <c r="AC1033" i="16"/>
  <c r="AB1033" i="16"/>
  <c r="AA1033" i="16"/>
  <c r="Z1033" i="16"/>
  <c r="AG1032" i="16"/>
  <c r="AD1032" i="16"/>
  <c r="AC1032" i="16"/>
  <c r="AB1032" i="16"/>
  <c r="AA1032" i="16"/>
  <c r="Z1032" i="16"/>
  <c r="AG1031" i="16"/>
  <c r="AD1031" i="16"/>
  <c r="AC1031" i="16"/>
  <c r="AB1031" i="16"/>
  <c r="AA1031" i="16"/>
  <c r="Z1031" i="16"/>
  <c r="AG1030" i="16"/>
  <c r="AD1030" i="16"/>
  <c r="AC1030" i="16"/>
  <c r="AB1030" i="16"/>
  <c r="AA1030" i="16"/>
  <c r="Z1030" i="16"/>
  <c r="AG1029" i="16"/>
  <c r="AD1029" i="16"/>
  <c r="AC1029" i="16"/>
  <c r="AB1029" i="16"/>
  <c r="AA1029" i="16"/>
  <c r="Z1029" i="16"/>
  <c r="AG1028" i="16"/>
  <c r="AD1028" i="16"/>
  <c r="AC1028" i="16"/>
  <c r="AB1028" i="16"/>
  <c r="AA1028" i="16"/>
  <c r="Z1028" i="16"/>
  <c r="AG1027" i="16"/>
  <c r="AD1027" i="16"/>
  <c r="AC1027" i="16"/>
  <c r="AB1027" i="16"/>
  <c r="AA1027" i="16"/>
  <c r="Z1027" i="16"/>
  <c r="AG1026" i="16"/>
  <c r="AD1026" i="16"/>
  <c r="AC1026" i="16"/>
  <c r="AB1026" i="16"/>
  <c r="AA1026" i="16"/>
  <c r="Z1026" i="16"/>
  <c r="AG1025" i="16"/>
  <c r="AD1025" i="16"/>
  <c r="AC1025" i="16"/>
  <c r="AB1025" i="16"/>
  <c r="AA1025" i="16"/>
  <c r="Z1025" i="16"/>
  <c r="AG1024" i="16"/>
  <c r="AD1024" i="16"/>
  <c r="AC1024" i="16"/>
  <c r="AB1024" i="16"/>
  <c r="AA1024" i="16"/>
  <c r="Z1024" i="16"/>
  <c r="AG1023" i="16"/>
  <c r="AD1023" i="16"/>
  <c r="AC1023" i="16"/>
  <c r="AB1023" i="16"/>
  <c r="AA1023" i="16"/>
  <c r="Z1023" i="16"/>
  <c r="AG1022" i="16"/>
  <c r="AD1022" i="16"/>
  <c r="AC1022" i="16"/>
  <c r="AB1022" i="16"/>
  <c r="AA1022" i="16"/>
  <c r="Z1022" i="16"/>
  <c r="AG1021" i="16"/>
  <c r="AD1021" i="16"/>
  <c r="AC1021" i="16"/>
  <c r="AB1021" i="16"/>
  <c r="AA1021" i="16"/>
  <c r="Z1021" i="16"/>
  <c r="AG1020" i="16"/>
  <c r="AD1020" i="16"/>
  <c r="AC1020" i="16"/>
  <c r="AB1020" i="16"/>
  <c r="AA1020" i="16"/>
  <c r="Z1020" i="16"/>
  <c r="AG1019" i="16"/>
  <c r="AD1019" i="16"/>
  <c r="AC1019" i="16"/>
  <c r="AB1019" i="16"/>
  <c r="AA1019" i="16"/>
  <c r="Z1019" i="16"/>
  <c r="AG1018" i="16"/>
  <c r="AD1018" i="16"/>
  <c r="AC1018" i="16"/>
  <c r="AB1018" i="16"/>
  <c r="AA1018" i="16"/>
  <c r="Z1018" i="16"/>
  <c r="AG1017" i="16"/>
  <c r="AD1017" i="16"/>
  <c r="AC1017" i="16"/>
  <c r="AB1017" i="16"/>
  <c r="AA1017" i="16"/>
  <c r="Z1017" i="16"/>
  <c r="AG1016" i="16"/>
  <c r="AD1016" i="16"/>
  <c r="AC1016" i="16"/>
  <c r="AB1016" i="16"/>
  <c r="AA1016" i="16"/>
  <c r="Z1016" i="16"/>
  <c r="AG1015" i="16"/>
  <c r="AD1015" i="16"/>
  <c r="AC1015" i="16"/>
  <c r="AB1015" i="16"/>
  <c r="AA1015" i="16"/>
  <c r="Z1015" i="16"/>
  <c r="AG1014" i="16"/>
  <c r="AD1014" i="16"/>
  <c r="AC1014" i="16"/>
  <c r="AB1014" i="16"/>
  <c r="AA1014" i="16"/>
  <c r="Z1014" i="16"/>
  <c r="AG1013" i="16"/>
  <c r="AD1013" i="16"/>
  <c r="AC1013" i="16"/>
  <c r="AB1013" i="16"/>
  <c r="AA1013" i="16"/>
  <c r="Z1013" i="16"/>
  <c r="AG1012" i="16"/>
  <c r="AD1012" i="16"/>
  <c r="AC1012" i="16"/>
  <c r="AB1012" i="16"/>
  <c r="AA1012" i="16"/>
  <c r="Z1012" i="16"/>
  <c r="AG1011" i="16"/>
  <c r="AD1011" i="16"/>
  <c r="AC1011" i="16"/>
  <c r="AB1011" i="16"/>
  <c r="AA1011" i="16"/>
  <c r="Z1011" i="16"/>
  <c r="AG1010" i="16"/>
  <c r="AD1010" i="16"/>
  <c r="AC1010" i="16"/>
  <c r="AB1010" i="16"/>
  <c r="AA1010" i="16"/>
  <c r="Z1010" i="16"/>
  <c r="AG1009" i="16"/>
  <c r="AD1009" i="16"/>
  <c r="AC1009" i="16"/>
  <c r="AB1009" i="16"/>
  <c r="AA1009" i="16"/>
  <c r="Z1009" i="16"/>
  <c r="AG1008" i="16"/>
  <c r="AD1008" i="16"/>
  <c r="AC1008" i="16"/>
  <c r="AB1008" i="16"/>
  <c r="AA1008" i="16"/>
  <c r="Z1008" i="16"/>
  <c r="AG1007" i="16"/>
  <c r="AD1007" i="16"/>
  <c r="AC1007" i="16"/>
  <c r="AB1007" i="16"/>
  <c r="AA1007" i="16"/>
  <c r="Z1007" i="16"/>
  <c r="AG1006" i="16"/>
  <c r="AD1006" i="16"/>
  <c r="AC1006" i="16"/>
  <c r="AB1006" i="16"/>
  <c r="AA1006" i="16"/>
  <c r="Z1006" i="16"/>
  <c r="AG1005" i="16"/>
  <c r="AD1005" i="16"/>
  <c r="AC1005" i="16"/>
  <c r="AB1005" i="16"/>
  <c r="AA1005" i="16"/>
  <c r="Z1005" i="16"/>
  <c r="AG1004" i="16"/>
  <c r="AD1004" i="16"/>
  <c r="AC1004" i="16"/>
  <c r="AB1004" i="16"/>
  <c r="AA1004" i="16"/>
  <c r="Z1004" i="16"/>
  <c r="AG1003" i="16"/>
  <c r="AD1003" i="16"/>
  <c r="AC1003" i="16"/>
  <c r="AB1003" i="16"/>
  <c r="AA1003" i="16"/>
  <c r="Z1003" i="16"/>
  <c r="AG1002" i="16"/>
  <c r="AD1002" i="16"/>
  <c r="AC1002" i="16"/>
  <c r="AB1002" i="16"/>
  <c r="AA1002" i="16"/>
  <c r="Z1002" i="16"/>
  <c r="AG1001" i="16"/>
  <c r="AD1001" i="16"/>
  <c r="AC1001" i="16"/>
  <c r="AB1001" i="16"/>
  <c r="AA1001" i="16"/>
  <c r="Z1001" i="16"/>
  <c r="AG1000" i="16"/>
  <c r="AD1000" i="16"/>
  <c r="AC1000" i="16"/>
  <c r="AB1000" i="16"/>
  <c r="AA1000" i="16"/>
  <c r="Z1000" i="16"/>
  <c r="AG999" i="16"/>
  <c r="AD999" i="16"/>
  <c r="AC999" i="16"/>
  <c r="AB999" i="16"/>
  <c r="AA999" i="16"/>
  <c r="Z999" i="16"/>
  <c r="AG998" i="16"/>
  <c r="AD998" i="16"/>
  <c r="AC998" i="16"/>
  <c r="AB998" i="16"/>
  <c r="AA998" i="16"/>
  <c r="Z998" i="16"/>
  <c r="AG997" i="16"/>
  <c r="AD997" i="16"/>
  <c r="AC997" i="16"/>
  <c r="AB997" i="16"/>
  <c r="AA997" i="16"/>
  <c r="Z997" i="16"/>
  <c r="AG996" i="16"/>
  <c r="AD996" i="16"/>
  <c r="AC996" i="16"/>
  <c r="AB996" i="16"/>
  <c r="AA996" i="16"/>
  <c r="Z996" i="16"/>
  <c r="AG995" i="16"/>
  <c r="AD995" i="16"/>
  <c r="AC995" i="16"/>
  <c r="AB995" i="16"/>
  <c r="AA995" i="16"/>
  <c r="Z995" i="16"/>
  <c r="AG994" i="16"/>
  <c r="AD994" i="16"/>
  <c r="AC994" i="16"/>
  <c r="AB994" i="16"/>
  <c r="AA994" i="16"/>
  <c r="Z994" i="16"/>
  <c r="AG993" i="16"/>
  <c r="AD993" i="16"/>
  <c r="AC993" i="16"/>
  <c r="AB993" i="16"/>
  <c r="AA993" i="16"/>
  <c r="Z993" i="16"/>
  <c r="AG992" i="16"/>
  <c r="AD992" i="16"/>
  <c r="AC992" i="16"/>
  <c r="AB992" i="16"/>
  <c r="AA992" i="16"/>
  <c r="Z992" i="16"/>
  <c r="AG991" i="16"/>
  <c r="AD991" i="16"/>
  <c r="AC991" i="16"/>
  <c r="AB991" i="16"/>
  <c r="AA991" i="16"/>
  <c r="Z991" i="16"/>
  <c r="AG990" i="16"/>
  <c r="AD990" i="16"/>
  <c r="AC990" i="16"/>
  <c r="AB990" i="16"/>
  <c r="AA990" i="16"/>
  <c r="Z990" i="16"/>
  <c r="AG989" i="16"/>
  <c r="AD989" i="16"/>
  <c r="AC989" i="16"/>
  <c r="AB989" i="16"/>
  <c r="AA989" i="16"/>
  <c r="Z989" i="16"/>
  <c r="AG988" i="16"/>
  <c r="AD988" i="16"/>
  <c r="AC988" i="16"/>
  <c r="AB988" i="16"/>
  <c r="AA988" i="16"/>
  <c r="Z988" i="16"/>
  <c r="AG987" i="16"/>
  <c r="AD987" i="16"/>
  <c r="AC987" i="16"/>
  <c r="AB987" i="16"/>
  <c r="AA987" i="16"/>
  <c r="Z987" i="16"/>
  <c r="AG986" i="16"/>
  <c r="AD986" i="16"/>
  <c r="AC986" i="16"/>
  <c r="AB986" i="16"/>
  <c r="AA986" i="16"/>
  <c r="Z986" i="16"/>
  <c r="AG985" i="16"/>
  <c r="AD985" i="16"/>
  <c r="AC985" i="16"/>
  <c r="AB985" i="16"/>
  <c r="AA985" i="16"/>
  <c r="Z985" i="16"/>
  <c r="AG984" i="16"/>
  <c r="AD984" i="16"/>
  <c r="AC984" i="16"/>
  <c r="AB984" i="16"/>
  <c r="AA984" i="16"/>
  <c r="Z984" i="16"/>
  <c r="AG983" i="16"/>
  <c r="AD983" i="16"/>
  <c r="AC983" i="16"/>
  <c r="AB983" i="16"/>
  <c r="AA983" i="16"/>
  <c r="Z983" i="16"/>
  <c r="AG982" i="16"/>
  <c r="AD982" i="16"/>
  <c r="AC982" i="16"/>
  <c r="AB982" i="16"/>
  <c r="AA982" i="16"/>
  <c r="Z982" i="16"/>
  <c r="AG981" i="16"/>
  <c r="AD981" i="16"/>
  <c r="AC981" i="16"/>
  <c r="AB981" i="16"/>
  <c r="AA981" i="16"/>
  <c r="Z981" i="16"/>
  <c r="AG980" i="16"/>
  <c r="AD980" i="16"/>
  <c r="AC980" i="16"/>
  <c r="AB980" i="16"/>
  <c r="AA980" i="16"/>
  <c r="Z980" i="16"/>
  <c r="AG979" i="16"/>
  <c r="AD979" i="16"/>
  <c r="AC979" i="16"/>
  <c r="AB979" i="16"/>
  <c r="AA979" i="16"/>
  <c r="Z979" i="16"/>
  <c r="AG978" i="16"/>
  <c r="AD978" i="16"/>
  <c r="AC978" i="16"/>
  <c r="AB978" i="16"/>
  <c r="AA978" i="16"/>
  <c r="Z978" i="16"/>
  <c r="AG977" i="16"/>
  <c r="AD977" i="16"/>
  <c r="AC977" i="16"/>
  <c r="AB977" i="16"/>
  <c r="AA977" i="16"/>
  <c r="Z977" i="16"/>
  <c r="AG976" i="16"/>
  <c r="AD976" i="16"/>
  <c r="AC976" i="16"/>
  <c r="AB976" i="16"/>
  <c r="AA976" i="16"/>
  <c r="Z976" i="16"/>
  <c r="AG975" i="16"/>
  <c r="AD975" i="16"/>
  <c r="AC975" i="16"/>
  <c r="AB975" i="16"/>
  <c r="AA975" i="16"/>
  <c r="Z975" i="16"/>
  <c r="AG974" i="16"/>
  <c r="AD974" i="16"/>
  <c r="AC974" i="16"/>
  <c r="AB974" i="16"/>
  <c r="AA974" i="16"/>
  <c r="Z974" i="16"/>
  <c r="AG973" i="16"/>
  <c r="AD973" i="16"/>
  <c r="AC973" i="16"/>
  <c r="AB973" i="16"/>
  <c r="AA973" i="16"/>
  <c r="Z973" i="16"/>
  <c r="AG972" i="16"/>
  <c r="AD972" i="16"/>
  <c r="AC972" i="16"/>
  <c r="AB972" i="16"/>
  <c r="AA972" i="16"/>
  <c r="Z972" i="16"/>
  <c r="AG971" i="16"/>
  <c r="AD971" i="16"/>
  <c r="AC971" i="16"/>
  <c r="AB971" i="16"/>
  <c r="AA971" i="16"/>
  <c r="Z971" i="16"/>
  <c r="AG970" i="16"/>
  <c r="AD970" i="16"/>
  <c r="AC970" i="16"/>
  <c r="AB970" i="16"/>
  <c r="AA970" i="16"/>
  <c r="Z970" i="16"/>
  <c r="AG969" i="16"/>
  <c r="AD969" i="16"/>
  <c r="AC969" i="16"/>
  <c r="AB969" i="16"/>
  <c r="AA969" i="16"/>
  <c r="Z969" i="16"/>
  <c r="AG968" i="16"/>
  <c r="AD968" i="16"/>
  <c r="AC968" i="16"/>
  <c r="AB968" i="16"/>
  <c r="AA968" i="16"/>
  <c r="Z968" i="16"/>
  <c r="AG967" i="16"/>
  <c r="AD967" i="16"/>
  <c r="AC967" i="16"/>
  <c r="AB967" i="16"/>
  <c r="AA967" i="16"/>
  <c r="Z967" i="16"/>
  <c r="AG966" i="16"/>
  <c r="AD966" i="16"/>
  <c r="AC966" i="16"/>
  <c r="AB966" i="16"/>
  <c r="AA966" i="16"/>
  <c r="Z966" i="16"/>
  <c r="AG965" i="16"/>
  <c r="AD965" i="16"/>
  <c r="AC965" i="16"/>
  <c r="AB965" i="16"/>
  <c r="AA965" i="16"/>
  <c r="Z965" i="16"/>
  <c r="AG964" i="16"/>
  <c r="AD964" i="16"/>
  <c r="AC964" i="16"/>
  <c r="AB964" i="16"/>
  <c r="AA964" i="16"/>
  <c r="Z964" i="16"/>
  <c r="AG963" i="16"/>
  <c r="AD963" i="16"/>
  <c r="AC963" i="16"/>
  <c r="AB963" i="16"/>
  <c r="AA963" i="16"/>
  <c r="Z963" i="16"/>
  <c r="AG962" i="16"/>
  <c r="AD962" i="16"/>
  <c r="AC962" i="16"/>
  <c r="AB962" i="16"/>
  <c r="AA962" i="16"/>
  <c r="Z962" i="16"/>
  <c r="AG961" i="16"/>
  <c r="AD961" i="16"/>
  <c r="AC961" i="16"/>
  <c r="AB961" i="16"/>
  <c r="AA961" i="16"/>
  <c r="Z961" i="16"/>
  <c r="AG960" i="16"/>
  <c r="AD960" i="16"/>
  <c r="AC960" i="16"/>
  <c r="AB960" i="16"/>
  <c r="AA960" i="16"/>
  <c r="Z960" i="16"/>
  <c r="AG959" i="16"/>
  <c r="AD959" i="16"/>
  <c r="AC959" i="16"/>
  <c r="AB959" i="16"/>
  <c r="AA959" i="16"/>
  <c r="Z959" i="16"/>
  <c r="AG958" i="16"/>
  <c r="AD958" i="16"/>
  <c r="AC958" i="16"/>
  <c r="AB958" i="16"/>
  <c r="AA958" i="16"/>
  <c r="Z958" i="16"/>
  <c r="AG957" i="16"/>
  <c r="AD957" i="16"/>
  <c r="AC957" i="16"/>
  <c r="AB957" i="16"/>
  <c r="AA957" i="16"/>
  <c r="Z957" i="16"/>
  <c r="AG956" i="16"/>
  <c r="AD956" i="16"/>
  <c r="AC956" i="16"/>
  <c r="AB956" i="16"/>
  <c r="AA956" i="16"/>
  <c r="Z956" i="16"/>
  <c r="AG955" i="16"/>
  <c r="AD955" i="16"/>
  <c r="AC955" i="16"/>
  <c r="AB955" i="16"/>
  <c r="AA955" i="16"/>
  <c r="Z955" i="16"/>
  <c r="AG954" i="16"/>
  <c r="AD954" i="16"/>
  <c r="AC954" i="16"/>
  <c r="AB954" i="16"/>
  <c r="AA954" i="16"/>
  <c r="Z954" i="16"/>
  <c r="AG953" i="16"/>
  <c r="AD953" i="16"/>
  <c r="AC953" i="16"/>
  <c r="AB953" i="16"/>
  <c r="AA953" i="16"/>
  <c r="Z953" i="16"/>
  <c r="AG952" i="16"/>
  <c r="AD952" i="16"/>
  <c r="AC952" i="16"/>
  <c r="AB952" i="16"/>
  <c r="AA952" i="16"/>
  <c r="Z952" i="16"/>
  <c r="AG951" i="16"/>
  <c r="AD951" i="16"/>
  <c r="AC951" i="16"/>
  <c r="AB951" i="16"/>
  <c r="AA951" i="16"/>
  <c r="Z951" i="16"/>
  <c r="AG950" i="16"/>
  <c r="AD950" i="16"/>
  <c r="AC950" i="16"/>
  <c r="AB950" i="16"/>
  <c r="AA950" i="16"/>
  <c r="Z950" i="16"/>
  <c r="AG949" i="16"/>
  <c r="AD949" i="16"/>
  <c r="AC949" i="16"/>
  <c r="AB949" i="16"/>
  <c r="AA949" i="16"/>
  <c r="Z949" i="16"/>
  <c r="AG948" i="16"/>
  <c r="AD948" i="16"/>
  <c r="AC948" i="16"/>
  <c r="AB948" i="16"/>
  <c r="AA948" i="16"/>
  <c r="Z948" i="16"/>
  <c r="AG947" i="16"/>
  <c r="AD947" i="16"/>
  <c r="AC947" i="16"/>
  <c r="AB947" i="16"/>
  <c r="AA947" i="16"/>
  <c r="Z947" i="16"/>
  <c r="AG946" i="16"/>
  <c r="AD946" i="16"/>
  <c r="AC946" i="16"/>
  <c r="AB946" i="16"/>
  <c r="AA946" i="16"/>
  <c r="Z946" i="16"/>
  <c r="AG945" i="16"/>
  <c r="AD945" i="16"/>
  <c r="AC945" i="16"/>
  <c r="AB945" i="16"/>
  <c r="AA945" i="16"/>
  <c r="Z945" i="16"/>
  <c r="AG944" i="16"/>
  <c r="AD944" i="16"/>
  <c r="AC944" i="16"/>
  <c r="AB944" i="16"/>
  <c r="AA944" i="16"/>
  <c r="Z944" i="16"/>
  <c r="AG943" i="16"/>
  <c r="AD943" i="16"/>
  <c r="AC943" i="16"/>
  <c r="AB943" i="16"/>
  <c r="AA943" i="16"/>
  <c r="Z943" i="16"/>
  <c r="AG942" i="16"/>
  <c r="AD942" i="16"/>
  <c r="AC942" i="16"/>
  <c r="AB942" i="16"/>
  <c r="AA942" i="16"/>
  <c r="Z942" i="16"/>
  <c r="AG941" i="16"/>
  <c r="AD941" i="16"/>
  <c r="AC941" i="16"/>
  <c r="AB941" i="16"/>
  <c r="AA941" i="16"/>
  <c r="Z941" i="16"/>
  <c r="AG940" i="16"/>
  <c r="AD940" i="16"/>
  <c r="AC940" i="16"/>
  <c r="AB940" i="16"/>
  <c r="AA940" i="16"/>
  <c r="Z940" i="16"/>
  <c r="AG939" i="16"/>
  <c r="AD939" i="16"/>
  <c r="AC939" i="16"/>
  <c r="AB939" i="16"/>
  <c r="AA939" i="16"/>
  <c r="Z939" i="16"/>
  <c r="AG938" i="16"/>
  <c r="AD938" i="16"/>
  <c r="AC938" i="16"/>
  <c r="AB938" i="16"/>
  <c r="AA938" i="16"/>
  <c r="Z938" i="16"/>
  <c r="AG937" i="16"/>
  <c r="AD937" i="16"/>
  <c r="AC937" i="16"/>
  <c r="AB937" i="16"/>
  <c r="AA937" i="16"/>
  <c r="Z937" i="16"/>
  <c r="AG936" i="16"/>
  <c r="AD936" i="16"/>
  <c r="AC936" i="16"/>
  <c r="AB936" i="16"/>
  <c r="AA936" i="16"/>
  <c r="Z936" i="16"/>
  <c r="AG935" i="16"/>
  <c r="AD935" i="16"/>
  <c r="AC935" i="16"/>
  <c r="AB935" i="16"/>
  <c r="AA935" i="16"/>
  <c r="Z935" i="16"/>
  <c r="AG934" i="16"/>
  <c r="AD934" i="16"/>
  <c r="AC934" i="16"/>
  <c r="AB934" i="16"/>
  <c r="AA934" i="16"/>
  <c r="Z934" i="16"/>
  <c r="AG933" i="16"/>
  <c r="AD933" i="16"/>
  <c r="AC933" i="16"/>
  <c r="AB933" i="16"/>
  <c r="AA933" i="16"/>
  <c r="Z933" i="16"/>
  <c r="AG932" i="16"/>
  <c r="AD932" i="16"/>
  <c r="AC932" i="16"/>
  <c r="AB932" i="16"/>
  <c r="AA932" i="16"/>
  <c r="Z932" i="16"/>
  <c r="AG931" i="16"/>
  <c r="AD931" i="16"/>
  <c r="AC931" i="16"/>
  <c r="AB931" i="16"/>
  <c r="AA931" i="16"/>
  <c r="Z931" i="16"/>
  <c r="AG930" i="16"/>
  <c r="AD930" i="16"/>
  <c r="AC930" i="16"/>
  <c r="AB930" i="16"/>
  <c r="AA930" i="16"/>
  <c r="Z930" i="16"/>
  <c r="AG929" i="16"/>
  <c r="AD929" i="16"/>
  <c r="AC929" i="16"/>
  <c r="AB929" i="16"/>
  <c r="AA929" i="16"/>
  <c r="Z929" i="16"/>
  <c r="AG928" i="16"/>
  <c r="AD928" i="16"/>
  <c r="AC928" i="16"/>
  <c r="AB928" i="16"/>
  <c r="AA928" i="16"/>
  <c r="Z928" i="16"/>
  <c r="AG927" i="16"/>
  <c r="AD927" i="16"/>
  <c r="AC927" i="16"/>
  <c r="AB927" i="16"/>
  <c r="AA927" i="16"/>
  <c r="Z927" i="16"/>
  <c r="AG926" i="16"/>
  <c r="AD926" i="16"/>
  <c r="AC926" i="16"/>
  <c r="AB926" i="16"/>
  <c r="AA926" i="16"/>
  <c r="Z926" i="16"/>
  <c r="AG925" i="16"/>
  <c r="AD925" i="16"/>
  <c r="AC925" i="16"/>
  <c r="AB925" i="16"/>
  <c r="AA925" i="16"/>
  <c r="Z925" i="16"/>
  <c r="AG924" i="16"/>
  <c r="AD924" i="16"/>
  <c r="AC924" i="16"/>
  <c r="AB924" i="16"/>
  <c r="AA924" i="16"/>
  <c r="Z924" i="16"/>
  <c r="AG923" i="16"/>
  <c r="AD923" i="16"/>
  <c r="AC923" i="16"/>
  <c r="AB923" i="16"/>
  <c r="AA923" i="16"/>
  <c r="Z923" i="16"/>
  <c r="AG922" i="16"/>
  <c r="AD922" i="16"/>
  <c r="AC922" i="16"/>
  <c r="AB922" i="16"/>
  <c r="AA922" i="16"/>
  <c r="Z922" i="16"/>
  <c r="AG921" i="16"/>
  <c r="AD921" i="16"/>
  <c r="AC921" i="16"/>
  <c r="AB921" i="16"/>
  <c r="AA921" i="16"/>
  <c r="Z921" i="16"/>
  <c r="AG920" i="16"/>
  <c r="AD920" i="16"/>
  <c r="AC920" i="16"/>
  <c r="AB920" i="16"/>
  <c r="AA920" i="16"/>
  <c r="Z920" i="16"/>
  <c r="AG919" i="16"/>
  <c r="AD919" i="16"/>
  <c r="AC919" i="16"/>
  <c r="AB919" i="16"/>
  <c r="AA919" i="16"/>
  <c r="Z919" i="16"/>
  <c r="AG918" i="16"/>
  <c r="AD918" i="16"/>
  <c r="AC918" i="16"/>
  <c r="AB918" i="16"/>
  <c r="AA918" i="16"/>
  <c r="Z918" i="16"/>
  <c r="AG917" i="16"/>
  <c r="AD917" i="16"/>
  <c r="AC917" i="16"/>
  <c r="AB917" i="16"/>
  <c r="AA917" i="16"/>
  <c r="Z917" i="16"/>
  <c r="AG916" i="16"/>
  <c r="AD916" i="16"/>
  <c r="AC916" i="16"/>
  <c r="AB916" i="16"/>
  <c r="AA916" i="16"/>
  <c r="Z916" i="16"/>
  <c r="AG915" i="16"/>
  <c r="AD915" i="16"/>
  <c r="AC915" i="16"/>
  <c r="AB915" i="16"/>
  <c r="AA915" i="16"/>
  <c r="Z915" i="16"/>
  <c r="AG914" i="16"/>
  <c r="AD914" i="16"/>
  <c r="AC914" i="16"/>
  <c r="AB914" i="16"/>
  <c r="AA914" i="16"/>
  <c r="Z914" i="16"/>
  <c r="AG913" i="16"/>
  <c r="AD913" i="16"/>
  <c r="AC913" i="16"/>
  <c r="AB913" i="16"/>
  <c r="AA913" i="16"/>
  <c r="Z913" i="16"/>
  <c r="AG912" i="16"/>
  <c r="AD912" i="16"/>
  <c r="AC912" i="16"/>
  <c r="AB912" i="16"/>
  <c r="AA912" i="16"/>
  <c r="Z912" i="16"/>
  <c r="AG911" i="16"/>
  <c r="AD911" i="16"/>
  <c r="AC911" i="16"/>
  <c r="AB911" i="16"/>
  <c r="AA911" i="16"/>
  <c r="Z911" i="16"/>
  <c r="AG910" i="16"/>
  <c r="AD910" i="16"/>
  <c r="AC910" i="16"/>
  <c r="AB910" i="16"/>
  <c r="AA910" i="16"/>
  <c r="Z910" i="16"/>
  <c r="AG909" i="16"/>
  <c r="AD909" i="16"/>
  <c r="AC909" i="16"/>
  <c r="AB909" i="16"/>
  <c r="AA909" i="16"/>
  <c r="Z909" i="16"/>
  <c r="AG908" i="16"/>
  <c r="AD908" i="16"/>
  <c r="AC908" i="16"/>
  <c r="AB908" i="16"/>
  <c r="AA908" i="16"/>
  <c r="Z908" i="16"/>
  <c r="AG907" i="16"/>
  <c r="AD907" i="16"/>
  <c r="AC907" i="16"/>
  <c r="AB907" i="16"/>
  <c r="AA907" i="16"/>
  <c r="Z907" i="16"/>
  <c r="AG906" i="16"/>
  <c r="AD906" i="16"/>
  <c r="AC906" i="16"/>
  <c r="AB906" i="16"/>
  <c r="AA906" i="16"/>
  <c r="Z906" i="16"/>
  <c r="AG905" i="16"/>
  <c r="AD905" i="16"/>
  <c r="AC905" i="16"/>
  <c r="AB905" i="16"/>
  <c r="AA905" i="16"/>
  <c r="Z905" i="16"/>
  <c r="AG904" i="16"/>
  <c r="AD904" i="16"/>
  <c r="AC904" i="16"/>
  <c r="AB904" i="16"/>
  <c r="AA904" i="16"/>
  <c r="Z904" i="16"/>
  <c r="AG903" i="16"/>
  <c r="AD903" i="16"/>
  <c r="AC903" i="16"/>
  <c r="AB903" i="16"/>
  <c r="AA903" i="16"/>
  <c r="Z903" i="16"/>
  <c r="AG902" i="16"/>
  <c r="AD902" i="16"/>
  <c r="AC902" i="16"/>
  <c r="AB902" i="16"/>
  <c r="AA902" i="16"/>
  <c r="Z902" i="16"/>
  <c r="AG901" i="16"/>
  <c r="AD901" i="16"/>
  <c r="AC901" i="16"/>
  <c r="AB901" i="16"/>
  <c r="AA901" i="16"/>
  <c r="Z901" i="16"/>
  <c r="AG900" i="16"/>
  <c r="AD900" i="16"/>
  <c r="AC900" i="16"/>
  <c r="AB900" i="16"/>
  <c r="AA900" i="16"/>
  <c r="Z900" i="16"/>
  <c r="AG899" i="16"/>
  <c r="AD899" i="16"/>
  <c r="AC899" i="16"/>
  <c r="AB899" i="16"/>
  <c r="AA899" i="16"/>
  <c r="Z899" i="16"/>
  <c r="AG898" i="16"/>
  <c r="AD898" i="16"/>
  <c r="AC898" i="16"/>
  <c r="AB898" i="16"/>
  <c r="AA898" i="16"/>
  <c r="Z898" i="16"/>
  <c r="AG897" i="16"/>
  <c r="AD897" i="16"/>
  <c r="AC897" i="16"/>
  <c r="AB897" i="16"/>
  <c r="AA897" i="16"/>
  <c r="Z897" i="16"/>
  <c r="AG896" i="16"/>
  <c r="AD896" i="16"/>
  <c r="AC896" i="16"/>
  <c r="AB896" i="16"/>
  <c r="AA896" i="16"/>
  <c r="Z896" i="16"/>
  <c r="AG895" i="16"/>
  <c r="AD895" i="16"/>
  <c r="AC895" i="16"/>
  <c r="AB895" i="16"/>
  <c r="AA895" i="16"/>
  <c r="Z895" i="16"/>
  <c r="AG894" i="16"/>
  <c r="AD894" i="16"/>
  <c r="AC894" i="16"/>
  <c r="AB894" i="16"/>
  <c r="AA894" i="16"/>
  <c r="Z894" i="16"/>
  <c r="AG893" i="16"/>
  <c r="AD893" i="16"/>
  <c r="AC893" i="16"/>
  <c r="AB893" i="16"/>
  <c r="AA893" i="16"/>
  <c r="Z893" i="16"/>
  <c r="AG892" i="16"/>
  <c r="AD892" i="16"/>
  <c r="AC892" i="16"/>
  <c r="AB892" i="16"/>
  <c r="AA892" i="16"/>
  <c r="Z892" i="16"/>
  <c r="AG891" i="16"/>
  <c r="AD891" i="16"/>
  <c r="AC891" i="16"/>
  <c r="AB891" i="16"/>
  <c r="AA891" i="16"/>
  <c r="Z891" i="16"/>
  <c r="AG890" i="16"/>
  <c r="AD890" i="16"/>
  <c r="AC890" i="16"/>
  <c r="AB890" i="16"/>
  <c r="AA890" i="16"/>
  <c r="Z890" i="16"/>
  <c r="AG889" i="16"/>
  <c r="AD889" i="16"/>
  <c r="AC889" i="16"/>
  <c r="AB889" i="16"/>
  <c r="AA889" i="16"/>
  <c r="Z889" i="16"/>
  <c r="AG888" i="16"/>
  <c r="AD888" i="16"/>
  <c r="AC888" i="16"/>
  <c r="AB888" i="16"/>
  <c r="AA888" i="16"/>
  <c r="Z888" i="16"/>
  <c r="AG887" i="16"/>
  <c r="AD887" i="16"/>
  <c r="AC887" i="16"/>
  <c r="AB887" i="16"/>
  <c r="AA887" i="16"/>
  <c r="Z887" i="16"/>
  <c r="AG886" i="16"/>
  <c r="AD886" i="16"/>
  <c r="AC886" i="16"/>
  <c r="AB886" i="16"/>
  <c r="AA886" i="16"/>
  <c r="Z886" i="16"/>
  <c r="AG885" i="16"/>
  <c r="AD885" i="16"/>
  <c r="AC885" i="16"/>
  <c r="AB885" i="16"/>
  <c r="AA885" i="16"/>
  <c r="Z885" i="16"/>
  <c r="AG884" i="16"/>
  <c r="AD884" i="16"/>
  <c r="AC884" i="16"/>
  <c r="AB884" i="16"/>
  <c r="AA884" i="16"/>
  <c r="Z884" i="16"/>
  <c r="AG883" i="16"/>
  <c r="AD883" i="16"/>
  <c r="AC883" i="16"/>
  <c r="AB883" i="16"/>
  <c r="AA883" i="16"/>
  <c r="Z883" i="16"/>
  <c r="AG882" i="16"/>
  <c r="AD882" i="16"/>
  <c r="AC882" i="16"/>
  <c r="AB882" i="16"/>
  <c r="AA882" i="16"/>
  <c r="Z882" i="16"/>
  <c r="AG881" i="16"/>
  <c r="AD881" i="16"/>
  <c r="AC881" i="16"/>
  <c r="AB881" i="16"/>
  <c r="AA881" i="16"/>
  <c r="Z881" i="16"/>
  <c r="AG880" i="16"/>
  <c r="AD880" i="16"/>
  <c r="AC880" i="16"/>
  <c r="AB880" i="16"/>
  <c r="AA880" i="16"/>
  <c r="Z880" i="16"/>
  <c r="AG879" i="16"/>
  <c r="AD879" i="16"/>
  <c r="AC879" i="16"/>
  <c r="AB879" i="16"/>
  <c r="AA879" i="16"/>
  <c r="Z879" i="16"/>
  <c r="AG878" i="16"/>
  <c r="AD878" i="16"/>
  <c r="AC878" i="16"/>
  <c r="AB878" i="16"/>
  <c r="AA878" i="16"/>
  <c r="Z878" i="16"/>
  <c r="AG877" i="16"/>
  <c r="AD877" i="16"/>
  <c r="AC877" i="16"/>
  <c r="AB877" i="16"/>
  <c r="AA877" i="16"/>
  <c r="Z877" i="16"/>
  <c r="AG876" i="16"/>
  <c r="AD876" i="16"/>
  <c r="AC876" i="16"/>
  <c r="AB876" i="16"/>
  <c r="AA876" i="16"/>
  <c r="Z876" i="16"/>
  <c r="AG875" i="16"/>
  <c r="AD875" i="16"/>
  <c r="AC875" i="16"/>
  <c r="AB875" i="16"/>
  <c r="AA875" i="16"/>
  <c r="Z875" i="16"/>
  <c r="AG874" i="16"/>
  <c r="AD874" i="16"/>
  <c r="AC874" i="16"/>
  <c r="AB874" i="16"/>
  <c r="AA874" i="16"/>
  <c r="Z874" i="16"/>
  <c r="AG873" i="16"/>
  <c r="AD873" i="16"/>
  <c r="AC873" i="16"/>
  <c r="AB873" i="16"/>
  <c r="AA873" i="16"/>
  <c r="Z873" i="16"/>
  <c r="AG872" i="16"/>
  <c r="AD872" i="16"/>
  <c r="AC872" i="16"/>
  <c r="AB872" i="16"/>
  <c r="AA872" i="16"/>
  <c r="Z872" i="16"/>
  <c r="AG871" i="16"/>
  <c r="AD871" i="16"/>
  <c r="AC871" i="16"/>
  <c r="AB871" i="16"/>
  <c r="AA871" i="16"/>
  <c r="Z871" i="16"/>
  <c r="AG870" i="16"/>
  <c r="AD870" i="16"/>
  <c r="AC870" i="16"/>
  <c r="AB870" i="16"/>
  <c r="AA870" i="16"/>
  <c r="Z870" i="16"/>
  <c r="AG869" i="16"/>
  <c r="AD869" i="16"/>
  <c r="AC869" i="16"/>
  <c r="AB869" i="16"/>
  <c r="AA869" i="16"/>
  <c r="Z869" i="16"/>
  <c r="AG868" i="16"/>
  <c r="AD868" i="16"/>
  <c r="AC868" i="16"/>
  <c r="AB868" i="16"/>
  <c r="AA868" i="16"/>
  <c r="Z868" i="16"/>
  <c r="AG867" i="16"/>
  <c r="AD867" i="16"/>
  <c r="AC867" i="16"/>
  <c r="AB867" i="16"/>
  <c r="AA867" i="16"/>
  <c r="Z867" i="16"/>
  <c r="AG866" i="16"/>
  <c r="AD866" i="16"/>
  <c r="AC866" i="16"/>
  <c r="AB866" i="16"/>
  <c r="AA866" i="16"/>
  <c r="Z866" i="16"/>
  <c r="AG865" i="16"/>
  <c r="AD865" i="16"/>
  <c r="AC865" i="16"/>
  <c r="AB865" i="16"/>
  <c r="AA865" i="16"/>
  <c r="Z865" i="16"/>
  <c r="AG864" i="16"/>
  <c r="AD864" i="16"/>
  <c r="AC864" i="16"/>
  <c r="AB864" i="16"/>
  <c r="AA864" i="16"/>
  <c r="Z864" i="16"/>
  <c r="AG863" i="16"/>
  <c r="AD863" i="16"/>
  <c r="AC863" i="16"/>
  <c r="AB863" i="16"/>
  <c r="AA863" i="16"/>
  <c r="Z863" i="16"/>
  <c r="AG862" i="16"/>
  <c r="AD862" i="16"/>
  <c r="AC862" i="16"/>
  <c r="AB862" i="16"/>
  <c r="AA862" i="16"/>
  <c r="Z862" i="16"/>
  <c r="AG861" i="16"/>
  <c r="AD861" i="16"/>
  <c r="AC861" i="16"/>
  <c r="AB861" i="16"/>
  <c r="AA861" i="16"/>
  <c r="Z861" i="16"/>
  <c r="AG860" i="16"/>
  <c r="AD860" i="16"/>
  <c r="AC860" i="16"/>
  <c r="AB860" i="16"/>
  <c r="AA860" i="16"/>
  <c r="Z860" i="16"/>
  <c r="AG859" i="16"/>
  <c r="AD859" i="16"/>
  <c r="AC859" i="16"/>
  <c r="AB859" i="16"/>
  <c r="AA859" i="16"/>
  <c r="Z859" i="16"/>
  <c r="AG858" i="16"/>
  <c r="AD858" i="16"/>
  <c r="AC858" i="16"/>
  <c r="AB858" i="16"/>
  <c r="AA858" i="16"/>
  <c r="Z858" i="16"/>
  <c r="AG857" i="16"/>
  <c r="AD857" i="16"/>
  <c r="AC857" i="16"/>
  <c r="AB857" i="16"/>
  <c r="AA857" i="16"/>
  <c r="Z857" i="16"/>
  <c r="AG856" i="16"/>
  <c r="AD856" i="16"/>
  <c r="AC856" i="16"/>
  <c r="AB856" i="16"/>
  <c r="AA856" i="16"/>
  <c r="Z856" i="16"/>
  <c r="AG855" i="16"/>
  <c r="AD855" i="16"/>
  <c r="AC855" i="16"/>
  <c r="AB855" i="16"/>
  <c r="AA855" i="16"/>
  <c r="Z855" i="16"/>
  <c r="AG854" i="16"/>
  <c r="AD854" i="16"/>
  <c r="AC854" i="16"/>
  <c r="AB854" i="16"/>
  <c r="AA854" i="16"/>
  <c r="Z854" i="16"/>
  <c r="AG853" i="16"/>
  <c r="AD853" i="16"/>
  <c r="AC853" i="16"/>
  <c r="AB853" i="16"/>
  <c r="AA853" i="16"/>
  <c r="Z853" i="16"/>
  <c r="AG852" i="16"/>
  <c r="AD852" i="16"/>
  <c r="AC852" i="16"/>
  <c r="AB852" i="16"/>
  <c r="AA852" i="16"/>
  <c r="Z852" i="16"/>
  <c r="AG851" i="16"/>
  <c r="AD851" i="16"/>
  <c r="AC851" i="16"/>
  <c r="AB851" i="16"/>
  <c r="AA851" i="16"/>
  <c r="Z851" i="16"/>
  <c r="AG850" i="16"/>
  <c r="AD850" i="16"/>
  <c r="AC850" i="16"/>
  <c r="AB850" i="16"/>
  <c r="AA850" i="16"/>
  <c r="Z850" i="16"/>
  <c r="AG849" i="16"/>
  <c r="AD849" i="16"/>
  <c r="AC849" i="16"/>
  <c r="AB849" i="16"/>
  <c r="AA849" i="16"/>
  <c r="Z849" i="16"/>
  <c r="AG848" i="16"/>
  <c r="AD848" i="16"/>
  <c r="AC848" i="16"/>
  <c r="AB848" i="16"/>
  <c r="AA848" i="16"/>
  <c r="Z848" i="16"/>
  <c r="AG847" i="16"/>
  <c r="AD847" i="16"/>
  <c r="AC847" i="16"/>
  <c r="AB847" i="16"/>
  <c r="AA847" i="16"/>
  <c r="Z847" i="16"/>
  <c r="AG846" i="16"/>
  <c r="AD846" i="16"/>
  <c r="AC846" i="16"/>
  <c r="AB846" i="16"/>
  <c r="AA846" i="16"/>
  <c r="Z846" i="16"/>
  <c r="AG845" i="16"/>
  <c r="AD845" i="16"/>
  <c r="AC845" i="16"/>
  <c r="AB845" i="16"/>
  <c r="AA845" i="16"/>
  <c r="Z845" i="16"/>
  <c r="AG844" i="16"/>
  <c r="AD844" i="16"/>
  <c r="AC844" i="16"/>
  <c r="AB844" i="16"/>
  <c r="AA844" i="16"/>
  <c r="Z844" i="16"/>
  <c r="AG843" i="16"/>
  <c r="AD843" i="16"/>
  <c r="AC843" i="16"/>
  <c r="AB843" i="16"/>
  <c r="AA843" i="16"/>
  <c r="Z843" i="16"/>
  <c r="AG842" i="16"/>
  <c r="AD842" i="16"/>
  <c r="AC842" i="16"/>
  <c r="AB842" i="16"/>
  <c r="AA842" i="16"/>
  <c r="Z842" i="16"/>
  <c r="AG841" i="16"/>
  <c r="AD841" i="16"/>
  <c r="AC841" i="16"/>
  <c r="AB841" i="16"/>
  <c r="AA841" i="16"/>
  <c r="Z841" i="16"/>
  <c r="AG840" i="16"/>
  <c r="AD840" i="16"/>
  <c r="AC840" i="16"/>
  <c r="AB840" i="16"/>
  <c r="AA840" i="16"/>
  <c r="Z840" i="16"/>
  <c r="AG839" i="16"/>
  <c r="AD839" i="16"/>
  <c r="AC839" i="16"/>
  <c r="AB839" i="16"/>
  <c r="AA839" i="16"/>
  <c r="Z839" i="16"/>
  <c r="AG838" i="16"/>
  <c r="AD838" i="16"/>
  <c r="AC838" i="16"/>
  <c r="AB838" i="16"/>
  <c r="AA838" i="16"/>
  <c r="Z838" i="16"/>
  <c r="AG837" i="16"/>
  <c r="AD837" i="16"/>
  <c r="AC837" i="16"/>
  <c r="AB837" i="16"/>
  <c r="AA837" i="16"/>
  <c r="Z837" i="16"/>
  <c r="AG836" i="16"/>
  <c r="AD836" i="16"/>
  <c r="AC836" i="16"/>
  <c r="AB836" i="16"/>
  <c r="AA836" i="16"/>
  <c r="Z836" i="16"/>
  <c r="AG835" i="16"/>
  <c r="AD835" i="16"/>
  <c r="AC835" i="16"/>
  <c r="AB835" i="16"/>
  <c r="AA835" i="16"/>
  <c r="Z835" i="16"/>
  <c r="AG834" i="16"/>
  <c r="AD834" i="16"/>
  <c r="AC834" i="16"/>
  <c r="AB834" i="16"/>
  <c r="AA834" i="16"/>
  <c r="Z834" i="16"/>
  <c r="AG833" i="16"/>
  <c r="AD833" i="16"/>
  <c r="AC833" i="16"/>
  <c r="AB833" i="16"/>
  <c r="AA833" i="16"/>
  <c r="Z833" i="16"/>
  <c r="AG832" i="16"/>
  <c r="AD832" i="16"/>
  <c r="AC832" i="16"/>
  <c r="AB832" i="16"/>
  <c r="AA832" i="16"/>
  <c r="Z832" i="16"/>
  <c r="AG831" i="16"/>
  <c r="AD831" i="16"/>
  <c r="AC831" i="16"/>
  <c r="AB831" i="16"/>
  <c r="AA831" i="16"/>
  <c r="Z831" i="16"/>
  <c r="AG830" i="16"/>
  <c r="AD830" i="16"/>
  <c r="AC830" i="16"/>
  <c r="AB830" i="16"/>
  <c r="AA830" i="16"/>
  <c r="Z830" i="16"/>
  <c r="AG829" i="16"/>
  <c r="AD829" i="16"/>
  <c r="AC829" i="16"/>
  <c r="AB829" i="16"/>
  <c r="AA829" i="16"/>
  <c r="Z829" i="16"/>
  <c r="AG828" i="16"/>
  <c r="AD828" i="16"/>
  <c r="AC828" i="16"/>
  <c r="AB828" i="16"/>
  <c r="AA828" i="16"/>
  <c r="Z828" i="16"/>
  <c r="AG827" i="16"/>
  <c r="AD827" i="16"/>
  <c r="AC827" i="16"/>
  <c r="AB827" i="16"/>
  <c r="AA827" i="16"/>
  <c r="Z827" i="16"/>
  <c r="AG826" i="16"/>
  <c r="AD826" i="16"/>
  <c r="AC826" i="16"/>
  <c r="AB826" i="16"/>
  <c r="AA826" i="16"/>
  <c r="Z826" i="16"/>
  <c r="AG825" i="16"/>
  <c r="AD825" i="16"/>
  <c r="AC825" i="16"/>
  <c r="AB825" i="16"/>
  <c r="AA825" i="16"/>
  <c r="Z825" i="16"/>
  <c r="AG824" i="16"/>
  <c r="AD824" i="16"/>
  <c r="AC824" i="16"/>
  <c r="AB824" i="16"/>
  <c r="AA824" i="16"/>
  <c r="Z824" i="16"/>
  <c r="AG823" i="16"/>
  <c r="AD823" i="16"/>
  <c r="AC823" i="16"/>
  <c r="AB823" i="16"/>
  <c r="AA823" i="16"/>
  <c r="Z823" i="16"/>
  <c r="AG822" i="16"/>
  <c r="AD822" i="16"/>
  <c r="AC822" i="16"/>
  <c r="AB822" i="16"/>
  <c r="AA822" i="16"/>
  <c r="Z822" i="16"/>
  <c r="AG821" i="16"/>
  <c r="AD821" i="16"/>
  <c r="AC821" i="16"/>
  <c r="AB821" i="16"/>
  <c r="AA821" i="16"/>
  <c r="Z821" i="16"/>
  <c r="AG820" i="16"/>
  <c r="AD820" i="16"/>
  <c r="AC820" i="16"/>
  <c r="AB820" i="16"/>
  <c r="AA820" i="16"/>
  <c r="Z820" i="16"/>
  <c r="AG819" i="16"/>
  <c r="AD819" i="16"/>
  <c r="AC819" i="16"/>
  <c r="AB819" i="16"/>
  <c r="AA819" i="16"/>
  <c r="Z819" i="16"/>
  <c r="AG818" i="16"/>
  <c r="AD818" i="16"/>
  <c r="AC818" i="16"/>
  <c r="AB818" i="16"/>
  <c r="AA818" i="16"/>
  <c r="Z818" i="16"/>
  <c r="AG817" i="16"/>
  <c r="AD817" i="16"/>
  <c r="AC817" i="16"/>
  <c r="AB817" i="16"/>
  <c r="AA817" i="16"/>
  <c r="Z817" i="16"/>
  <c r="AG816" i="16"/>
  <c r="AD816" i="16"/>
  <c r="AC816" i="16"/>
  <c r="AB816" i="16"/>
  <c r="AA816" i="16"/>
  <c r="Z816" i="16"/>
  <c r="AG815" i="16"/>
  <c r="AD815" i="16"/>
  <c r="AC815" i="16"/>
  <c r="AB815" i="16"/>
  <c r="AA815" i="16"/>
  <c r="Z815" i="16"/>
  <c r="AG814" i="16"/>
  <c r="AD814" i="16"/>
  <c r="AC814" i="16"/>
  <c r="AB814" i="16"/>
  <c r="AA814" i="16"/>
  <c r="Z814" i="16"/>
  <c r="AG813" i="16"/>
  <c r="AD813" i="16"/>
  <c r="AC813" i="16"/>
  <c r="AB813" i="16"/>
  <c r="AA813" i="16"/>
  <c r="Z813" i="16"/>
  <c r="AG812" i="16"/>
  <c r="AD812" i="16"/>
  <c r="AC812" i="16"/>
  <c r="AB812" i="16"/>
  <c r="AA812" i="16"/>
  <c r="Z812" i="16"/>
  <c r="AG811" i="16"/>
  <c r="AD811" i="16"/>
  <c r="AC811" i="16"/>
  <c r="AB811" i="16"/>
  <c r="AA811" i="16"/>
  <c r="Z811" i="16"/>
  <c r="AG810" i="16"/>
  <c r="AD810" i="16"/>
  <c r="AC810" i="16"/>
  <c r="AB810" i="16"/>
  <c r="AA810" i="16"/>
  <c r="Z810" i="16"/>
  <c r="AG809" i="16"/>
  <c r="AD809" i="16"/>
  <c r="AC809" i="16"/>
  <c r="AB809" i="16"/>
  <c r="AA809" i="16"/>
  <c r="Z809" i="16"/>
  <c r="AG808" i="16"/>
  <c r="AD808" i="16"/>
  <c r="AC808" i="16"/>
  <c r="AB808" i="16"/>
  <c r="AA808" i="16"/>
  <c r="Z808" i="16"/>
  <c r="AG807" i="16"/>
  <c r="AD807" i="16"/>
  <c r="AC807" i="16"/>
  <c r="AB807" i="16"/>
  <c r="AA807" i="16"/>
  <c r="Z807" i="16"/>
  <c r="AG806" i="16"/>
  <c r="AD806" i="16"/>
  <c r="AC806" i="16"/>
  <c r="AB806" i="16"/>
  <c r="AA806" i="16"/>
  <c r="Z806" i="16"/>
  <c r="AG805" i="16"/>
  <c r="AD805" i="16"/>
  <c r="AC805" i="16"/>
  <c r="AB805" i="16"/>
  <c r="AA805" i="16"/>
  <c r="Z805" i="16"/>
  <c r="AG804" i="16"/>
  <c r="AD804" i="16"/>
  <c r="AC804" i="16"/>
  <c r="AB804" i="16"/>
  <c r="AA804" i="16"/>
  <c r="Z804" i="16"/>
  <c r="AG803" i="16"/>
  <c r="AD803" i="16"/>
  <c r="AC803" i="16"/>
  <c r="AB803" i="16"/>
  <c r="AA803" i="16"/>
  <c r="Z803" i="16"/>
  <c r="AG802" i="16"/>
  <c r="AD802" i="16"/>
  <c r="AC802" i="16"/>
  <c r="AB802" i="16"/>
  <c r="AA802" i="16"/>
  <c r="Z802" i="16"/>
  <c r="AG801" i="16"/>
  <c r="AD801" i="16"/>
  <c r="AC801" i="16"/>
  <c r="AB801" i="16"/>
  <c r="AA801" i="16"/>
  <c r="Z801" i="16"/>
  <c r="AG800" i="16"/>
  <c r="AD800" i="16"/>
  <c r="AC800" i="16"/>
  <c r="AB800" i="16"/>
  <c r="AA800" i="16"/>
  <c r="Z800" i="16"/>
  <c r="AG799" i="16"/>
  <c r="AD799" i="16"/>
  <c r="AC799" i="16"/>
  <c r="AB799" i="16"/>
  <c r="AA799" i="16"/>
  <c r="Z799" i="16"/>
  <c r="AG798" i="16"/>
  <c r="AD798" i="16"/>
  <c r="AC798" i="16"/>
  <c r="AB798" i="16"/>
  <c r="AA798" i="16"/>
  <c r="Z798" i="16"/>
  <c r="AG797" i="16"/>
  <c r="AD797" i="16"/>
  <c r="AC797" i="16"/>
  <c r="AB797" i="16"/>
  <c r="AA797" i="16"/>
  <c r="Z797" i="16"/>
  <c r="AG796" i="16"/>
  <c r="AD796" i="16"/>
  <c r="AC796" i="16"/>
  <c r="AB796" i="16"/>
  <c r="AA796" i="16"/>
  <c r="Z796" i="16"/>
  <c r="AG795" i="16"/>
  <c r="AD795" i="16"/>
  <c r="AC795" i="16"/>
  <c r="AB795" i="16"/>
  <c r="AA795" i="16"/>
  <c r="Z795" i="16"/>
  <c r="AG794" i="16"/>
  <c r="AD794" i="16"/>
  <c r="AC794" i="16"/>
  <c r="AB794" i="16"/>
  <c r="AA794" i="16"/>
  <c r="Z794" i="16"/>
  <c r="AG793" i="16"/>
  <c r="AD793" i="16"/>
  <c r="AC793" i="16"/>
  <c r="AB793" i="16"/>
  <c r="AA793" i="16"/>
  <c r="Z793" i="16"/>
  <c r="AG792" i="16"/>
  <c r="AD792" i="16"/>
  <c r="AC792" i="16"/>
  <c r="AB792" i="16"/>
  <c r="AA792" i="16"/>
  <c r="Z792" i="16"/>
  <c r="AG791" i="16"/>
  <c r="AD791" i="16"/>
  <c r="AC791" i="16"/>
  <c r="AB791" i="16"/>
  <c r="AA791" i="16"/>
  <c r="Z791" i="16"/>
  <c r="AG790" i="16"/>
  <c r="AD790" i="16"/>
  <c r="AC790" i="16"/>
  <c r="AB790" i="16"/>
  <c r="AA790" i="16"/>
  <c r="Z790" i="16"/>
  <c r="AG789" i="16"/>
  <c r="AD789" i="16"/>
  <c r="AC789" i="16"/>
  <c r="AB789" i="16"/>
  <c r="AA789" i="16"/>
  <c r="Z789" i="16"/>
  <c r="AG788" i="16"/>
  <c r="AD788" i="16"/>
  <c r="AC788" i="16"/>
  <c r="AB788" i="16"/>
  <c r="AA788" i="16"/>
  <c r="Z788" i="16"/>
  <c r="AG787" i="16"/>
  <c r="AD787" i="16"/>
  <c r="AC787" i="16"/>
  <c r="AB787" i="16"/>
  <c r="AA787" i="16"/>
  <c r="Z787" i="16"/>
  <c r="AG786" i="16"/>
  <c r="AD786" i="16"/>
  <c r="AC786" i="16"/>
  <c r="AB786" i="16"/>
  <c r="AA786" i="16"/>
  <c r="Z786" i="16"/>
  <c r="AG785" i="16"/>
  <c r="AD785" i="16"/>
  <c r="AC785" i="16"/>
  <c r="AB785" i="16"/>
  <c r="AA785" i="16"/>
  <c r="Z785" i="16"/>
  <c r="AG784" i="16"/>
  <c r="AD784" i="16"/>
  <c r="AC784" i="16"/>
  <c r="AB784" i="16"/>
  <c r="AA784" i="16"/>
  <c r="Z784" i="16"/>
  <c r="AG783" i="16"/>
  <c r="AD783" i="16"/>
  <c r="AC783" i="16"/>
  <c r="AB783" i="16"/>
  <c r="AA783" i="16"/>
  <c r="Z783" i="16"/>
  <c r="AG782" i="16"/>
  <c r="AD782" i="16"/>
  <c r="AC782" i="16"/>
  <c r="AB782" i="16"/>
  <c r="AA782" i="16"/>
  <c r="Z782" i="16"/>
  <c r="AG781" i="16"/>
  <c r="AD781" i="16"/>
  <c r="AC781" i="16"/>
  <c r="AB781" i="16"/>
  <c r="AA781" i="16"/>
  <c r="Z781" i="16"/>
  <c r="AG780" i="16"/>
  <c r="AD780" i="16"/>
  <c r="AC780" i="16"/>
  <c r="AB780" i="16"/>
  <c r="AA780" i="16"/>
  <c r="Z780" i="16"/>
  <c r="AG779" i="16"/>
  <c r="AD779" i="16"/>
  <c r="AC779" i="16"/>
  <c r="AB779" i="16"/>
  <c r="AA779" i="16"/>
  <c r="Z779" i="16"/>
  <c r="AG778" i="16"/>
  <c r="AD778" i="16"/>
  <c r="AC778" i="16"/>
  <c r="AB778" i="16"/>
  <c r="AA778" i="16"/>
  <c r="Z778" i="16"/>
  <c r="AG777" i="16"/>
  <c r="AD777" i="16"/>
  <c r="AC777" i="16"/>
  <c r="AB777" i="16"/>
  <c r="AA777" i="16"/>
  <c r="Z777" i="16"/>
  <c r="AG776" i="16"/>
  <c r="AD776" i="16"/>
  <c r="AC776" i="16"/>
  <c r="AB776" i="16"/>
  <c r="AA776" i="16"/>
  <c r="Z776" i="16"/>
  <c r="AG775" i="16"/>
  <c r="AD775" i="16"/>
  <c r="AC775" i="16"/>
  <c r="AB775" i="16"/>
  <c r="AA775" i="16"/>
  <c r="Z775" i="16"/>
  <c r="AG774" i="16"/>
  <c r="AD774" i="16"/>
  <c r="AC774" i="16"/>
  <c r="AB774" i="16"/>
  <c r="AA774" i="16"/>
  <c r="Z774" i="16"/>
  <c r="AG773" i="16"/>
  <c r="AD773" i="16"/>
  <c r="AC773" i="16"/>
  <c r="AB773" i="16"/>
  <c r="AA773" i="16"/>
  <c r="Z773" i="16"/>
  <c r="AG772" i="16"/>
  <c r="AD772" i="16"/>
  <c r="AC772" i="16"/>
  <c r="AB772" i="16"/>
  <c r="AA772" i="16"/>
  <c r="Z772" i="16"/>
  <c r="AG771" i="16"/>
  <c r="AD771" i="16"/>
  <c r="AC771" i="16"/>
  <c r="AB771" i="16"/>
  <c r="AA771" i="16"/>
  <c r="Z771" i="16"/>
  <c r="AG770" i="16"/>
  <c r="AD770" i="16"/>
  <c r="AC770" i="16"/>
  <c r="AB770" i="16"/>
  <c r="AA770" i="16"/>
  <c r="Z770" i="16"/>
  <c r="AG769" i="16"/>
  <c r="AD769" i="16"/>
  <c r="AC769" i="16"/>
  <c r="AB769" i="16"/>
  <c r="AA769" i="16"/>
  <c r="Z769" i="16"/>
  <c r="AG768" i="16"/>
  <c r="AD768" i="16"/>
  <c r="AC768" i="16"/>
  <c r="AB768" i="16"/>
  <c r="AA768" i="16"/>
  <c r="Z768" i="16"/>
  <c r="AG767" i="16"/>
  <c r="AD767" i="16"/>
  <c r="AC767" i="16"/>
  <c r="AB767" i="16"/>
  <c r="AA767" i="16"/>
  <c r="Z767" i="16"/>
  <c r="AG766" i="16"/>
  <c r="AD766" i="16"/>
  <c r="AC766" i="16"/>
  <c r="AB766" i="16"/>
  <c r="AA766" i="16"/>
  <c r="Z766" i="16"/>
  <c r="AG765" i="16"/>
  <c r="AD765" i="16"/>
  <c r="AC765" i="16"/>
  <c r="AB765" i="16"/>
  <c r="AA765" i="16"/>
  <c r="Z765" i="16"/>
  <c r="AG764" i="16"/>
  <c r="AD764" i="16"/>
  <c r="AC764" i="16"/>
  <c r="AB764" i="16"/>
  <c r="AA764" i="16"/>
  <c r="Z764" i="16"/>
  <c r="AG763" i="16"/>
  <c r="AD763" i="16"/>
  <c r="AC763" i="16"/>
  <c r="AB763" i="16"/>
  <c r="AA763" i="16"/>
  <c r="Z763" i="16"/>
  <c r="AG762" i="16"/>
  <c r="AD762" i="16"/>
  <c r="AC762" i="16"/>
  <c r="AB762" i="16"/>
  <c r="AA762" i="16"/>
  <c r="Z762" i="16"/>
  <c r="AG761" i="16"/>
  <c r="AD761" i="16"/>
  <c r="AC761" i="16"/>
  <c r="AB761" i="16"/>
  <c r="AA761" i="16"/>
  <c r="Z761" i="16"/>
  <c r="AG760" i="16"/>
  <c r="AD760" i="16"/>
  <c r="AC760" i="16"/>
  <c r="AB760" i="16"/>
  <c r="AA760" i="16"/>
  <c r="Z760" i="16"/>
  <c r="AG759" i="16"/>
  <c r="AD759" i="16"/>
  <c r="AC759" i="16"/>
  <c r="AB759" i="16"/>
  <c r="AA759" i="16"/>
  <c r="Z759" i="16"/>
  <c r="AG758" i="16"/>
  <c r="AD758" i="16"/>
  <c r="AC758" i="16"/>
  <c r="AB758" i="16"/>
  <c r="AA758" i="16"/>
  <c r="Z758" i="16"/>
  <c r="AG757" i="16"/>
  <c r="AD757" i="16"/>
  <c r="AC757" i="16"/>
  <c r="AB757" i="16"/>
  <c r="AA757" i="16"/>
  <c r="Z757" i="16"/>
  <c r="AG756" i="16"/>
  <c r="AD756" i="16"/>
  <c r="AC756" i="16"/>
  <c r="AB756" i="16"/>
  <c r="AA756" i="16"/>
  <c r="Z756" i="16"/>
  <c r="AG755" i="16"/>
  <c r="AD755" i="16"/>
  <c r="AC755" i="16"/>
  <c r="AB755" i="16"/>
  <c r="AA755" i="16"/>
  <c r="Z755" i="16"/>
  <c r="AG754" i="16"/>
  <c r="AD754" i="16"/>
  <c r="AC754" i="16"/>
  <c r="AB754" i="16"/>
  <c r="AA754" i="16"/>
  <c r="Z754" i="16"/>
  <c r="AG753" i="16"/>
  <c r="AD753" i="16"/>
  <c r="AC753" i="16"/>
  <c r="AB753" i="16"/>
  <c r="AA753" i="16"/>
  <c r="Z753" i="16"/>
  <c r="AG752" i="16"/>
  <c r="AD752" i="16"/>
  <c r="AC752" i="16"/>
  <c r="AB752" i="16"/>
  <c r="AA752" i="16"/>
  <c r="Z752" i="16"/>
  <c r="AG751" i="16"/>
  <c r="AD751" i="16"/>
  <c r="AC751" i="16"/>
  <c r="AB751" i="16"/>
  <c r="AA751" i="16"/>
  <c r="Z751" i="16"/>
  <c r="AG750" i="16"/>
  <c r="AD750" i="16"/>
  <c r="AC750" i="16"/>
  <c r="AB750" i="16"/>
  <c r="AA750" i="16"/>
  <c r="Z750" i="16"/>
  <c r="AG749" i="16"/>
  <c r="AD749" i="16"/>
  <c r="AC749" i="16"/>
  <c r="AB749" i="16"/>
  <c r="AA749" i="16"/>
  <c r="Z749" i="16"/>
  <c r="AG748" i="16"/>
  <c r="AD748" i="16"/>
  <c r="AC748" i="16"/>
  <c r="AB748" i="16"/>
  <c r="AA748" i="16"/>
  <c r="Z748" i="16"/>
  <c r="AG747" i="16"/>
  <c r="AD747" i="16"/>
  <c r="AC747" i="16"/>
  <c r="AB747" i="16"/>
  <c r="AA747" i="16"/>
  <c r="Z747" i="16"/>
  <c r="AG746" i="16"/>
  <c r="AD746" i="16"/>
  <c r="AC746" i="16"/>
  <c r="AB746" i="16"/>
  <c r="AA746" i="16"/>
  <c r="Z746" i="16"/>
  <c r="AG745" i="16"/>
  <c r="AD745" i="16"/>
  <c r="AC745" i="16"/>
  <c r="AB745" i="16"/>
  <c r="AA745" i="16"/>
  <c r="Z745" i="16"/>
  <c r="AG744" i="16"/>
  <c r="AD744" i="16"/>
  <c r="AC744" i="16"/>
  <c r="AB744" i="16"/>
  <c r="AA744" i="16"/>
  <c r="Z744" i="16"/>
  <c r="AG743" i="16"/>
  <c r="AD743" i="16"/>
  <c r="AC743" i="16"/>
  <c r="AB743" i="16"/>
  <c r="AA743" i="16"/>
  <c r="Z743" i="16"/>
  <c r="AG742" i="16"/>
  <c r="AD742" i="16"/>
  <c r="AC742" i="16"/>
  <c r="AB742" i="16"/>
  <c r="AA742" i="16"/>
  <c r="Z742" i="16"/>
  <c r="AG741" i="16"/>
  <c r="AD741" i="16"/>
  <c r="AC741" i="16"/>
  <c r="AB741" i="16"/>
  <c r="AA741" i="16"/>
  <c r="Z741" i="16"/>
  <c r="AG740" i="16"/>
  <c r="AD740" i="16"/>
  <c r="AC740" i="16"/>
  <c r="AB740" i="16"/>
  <c r="AA740" i="16"/>
  <c r="Z740" i="16"/>
  <c r="AG739" i="16"/>
  <c r="AD739" i="16"/>
  <c r="AC739" i="16"/>
  <c r="AB739" i="16"/>
  <c r="AA739" i="16"/>
  <c r="Z739" i="16"/>
  <c r="AG738" i="16"/>
  <c r="AD738" i="16"/>
  <c r="AC738" i="16"/>
  <c r="AB738" i="16"/>
  <c r="AA738" i="16"/>
  <c r="Z738" i="16"/>
  <c r="AG737" i="16"/>
  <c r="AD737" i="16"/>
  <c r="AC737" i="16"/>
  <c r="AB737" i="16"/>
  <c r="AA737" i="16"/>
  <c r="Z737" i="16"/>
  <c r="AG736" i="16"/>
  <c r="AD736" i="16"/>
  <c r="AC736" i="16"/>
  <c r="AB736" i="16"/>
  <c r="AA736" i="16"/>
  <c r="Z736" i="16"/>
  <c r="AG735" i="16"/>
  <c r="AD735" i="16"/>
  <c r="AC735" i="16"/>
  <c r="AB735" i="16"/>
  <c r="AA735" i="16"/>
  <c r="Z735" i="16"/>
  <c r="AG734" i="16"/>
  <c r="AD734" i="16"/>
  <c r="AC734" i="16"/>
  <c r="AB734" i="16"/>
  <c r="AA734" i="16"/>
  <c r="Z734" i="16"/>
  <c r="AG733" i="16"/>
  <c r="AD733" i="16"/>
  <c r="AC733" i="16"/>
  <c r="AB733" i="16"/>
  <c r="AA733" i="16"/>
  <c r="Z733" i="16"/>
  <c r="AG732" i="16"/>
  <c r="AD732" i="16"/>
  <c r="AC732" i="16"/>
  <c r="AB732" i="16"/>
  <c r="AA732" i="16"/>
  <c r="Z732" i="16"/>
  <c r="AG731" i="16"/>
  <c r="AD731" i="16"/>
  <c r="AC731" i="16"/>
  <c r="AB731" i="16"/>
  <c r="AA731" i="16"/>
  <c r="Z731" i="16"/>
  <c r="AG730" i="16"/>
  <c r="AD730" i="16"/>
  <c r="AC730" i="16"/>
  <c r="AB730" i="16"/>
  <c r="AA730" i="16"/>
  <c r="Z730" i="16"/>
  <c r="AG729" i="16"/>
  <c r="AD729" i="16"/>
  <c r="AC729" i="16"/>
  <c r="AB729" i="16"/>
  <c r="AA729" i="16"/>
  <c r="Z729" i="16"/>
  <c r="AG728" i="16"/>
  <c r="AD728" i="16"/>
  <c r="AC728" i="16"/>
  <c r="AB728" i="16"/>
  <c r="AA728" i="16"/>
  <c r="Z728" i="16"/>
  <c r="AG727" i="16"/>
  <c r="AD727" i="16"/>
  <c r="AC727" i="16"/>
  <c r="AB727" i="16"/>
  <c r="AA727" i="16"/>
  <c r="Z727" i="16"/>
  <c r="AG726" i="16"/>
  <c r="AD726" i="16"/>
  <c r="AC726" i="16"/>
  <c r="AB726" i="16"/>
  <c r="AA726" i="16"/>
  <c r="Z726" i="16"/>
  <c r="AG725" i="16"/>
  <c r="AD725" i="16"/>
  <c r="AC725" i="16"/>
  <c r="AB725" i="16"/>
  <c r="AA725" i="16"/>
  <c r="Z725" i="16"/>
  <c r="AG724" i="16"/>
  <c r="AD724" i="16"/>
  <c r="AC724" i="16"/>
  <c r="AB724" i="16"/>
  <c r="AA724" i="16"/>
  <c r="Z724" i="16"/>
  <c r="AG723" i="16"/>
  <c r="AD723" i="16"/>
  <c r="AC723" i="16"/>
  <c r="AB723" i="16"/>
  <c r="AA723" i="16"/>
  <c r="Z723" i="16"/>
  <c r="AG722" i="16"/>
  <c r="AD722" i="16"/>
  <c r="AC722" i="16"/>
  <c r="AB722" i="16"/>
  <c r="AA722" i="16"/>
  <c r="Z722" i="16"/>
  <c r="AG721" i="16"/>
  <c r="AD721" i="16"/>
  <c r="AC721" i="16"/>
  <c r="AB721" i="16"/>
  <c r="AA721" i="16"/>
  <c r="Z721" i="16"/>
  <c r="AG720" i="16"/>
  <c r="AD720" i="16"/>
  <c r="AC720" i="16"/>
  <c r="AB720" i="16"/>
  <c r="AA720" i="16"/>
  <c r="Z720" i="16"/>
  <c r="AG719" i="16"/>
  <c r="AD719" i="16"/>
  <c r="AC719" i="16"/>
  <c r="AB719" i="16"/>
  <c r="AA719" i="16"/>
  <c r="Z719" i="16"/>
  <c r="AG718" i="16"/>
  <c r="AD718" i="16"/>
  <c r="AC718" i="16"/>
  <c r="AB718" i="16"/>
  <c r="AA718" i="16"/>
  <c r="Z718" i="16"/>
  <c r="AG717" i="16"/>
  <c r="AD717" i="16"/>
  <c r="AC717" i="16"/>
  <c r="AB717" i="16"/>
  <c r="AA717" i="16"/>
  <c r="Z717" i="16"/>
  <c r="AG716" i="16"/>
  <c r="AD716" i="16"/>
  <c r="AC716" i="16"/>
  <c r="AB716" i="16"/>
  <c r="AA716" i="16"/>
  <c r="Z716" i="16"/>
  <c r="AG715" i="16"/>
  <c r="AD715" i="16"/>
  <c r="AC715" i="16"/>
  <c r="AB715" i="16"/>
  <c r="AA715" i="16"/>
  <c r="Z715" i="16"/>
  <c r="AG714" i="16"/>
  <c r="AD714" i="16"/>
  <c r="AC714" i="16"/>
  <c r="AB714" i="16"/>
  <c r="AA714" i="16"/>
  <c r="Z714" i="16"/>
  <c r="AG713" i="16"/>
  <c r="AD713" i="16"/>
  <c r="AC713" i="16"/>
  <c r="AB713" i="16"/>
  <c r="AA713" i="16"/>
  <c r="Z713" i="16"/>
  <c r="AG712" i="16"/>
  <c r="AD712" i="16"/>
  <c r="AC712" i="16"/>
  <c r="AB712" i="16"/>
  <c r="AA712" i="16"/>
  <c r="Z712" i="16"/>
  <c r="AG711" i="16"/>
  <c r="AD711" i="16"/>
  <c r="AC711" i="16"/>
  <c r="AB711" i="16"/>
  <c r="AA711" i="16"/>
  <c r="Z711" i="16"/>
  <c r="AG710" i="16"/>
  <c r="AD710" i="16"/>
  <c r="AC710" i="16"/>
  <c r="AB710" i="16"/>
  <c r="AA710" i="16"/>
  <c r="Z710" i="16"/>
  <c r="AG709" i="16"/>
  <c r="AD709" i="16"/>
  <c r="AC709" i="16"/>
  <c r="AB709" i="16"/>
  <c r="AA709" i="16"/>
  <c r="Z709" i="16"/>
  <c r="AG708" i="16"/>
  <c r="AD708" i="16"/>
  <c r="AC708" i="16"/>
  <c r="AB708" i="16"/>
  <c r="AA708" i="16"/>
  <c r="Z708" i="16"/>
  <c r="AG707" i="16"/>
  <c r="AD707" i="16"/>
  <c r="AC707" i="16"/>
  <c r="AB707" i="16"/>
  <c r="AA707" i="16"/>
  <c r="Z707" i="16"/>
  <c r="AG706" i="16"/>
  <c r="AD706" i="16"/>
  <c r="AC706" i="16"/>
  <c r="AB706" i="16"/>
  <c r="AA706" i="16"/>
  <c r="Z706" i="16"/>
  <c r="AG705" i="16"/>
  <c r="AD705" i="16"/>
  <c r="AC705" i="16"/>
  <c r="AB705" i="16"/>
  <c r="AA705" i="16"/>
  <c r="Z705" i="16"/>
  <c r="AG704" i="16"/>
  <c r="AD704" i="16"/>
  <c r="AC704" i="16"/>
  <c r="AB704" i="16"/>
  <c r="AA704" i="16"/>
  <c r="Z704" i="16"/>
  <c r="AG703" i="16"/>
  <c r="AD703" i="16"/>
  <c r="AC703" i="16"/>
  <c r="AB703" i="16"/>
  <c r="AA703" i="16"/>
  <c r="Z703" i="16"/>
  <c r="AG702" i="16"/>
  <c r="AD702" i="16"/>
  <c r="AC702" i="16"/>
  <c r="AB702" i="16"/>
  <c r="AA702" i="16"/>
  <c r="Z702" i="16"/>
  <c r="AG701" i="16"/>
  <c r="AD701" i="16"/>
  <c r="AC701" i="16"/>
  <c r="AB701" i="16"/>
  <c r="AA701" i="16"/>
  <c r="Z701" i="16"/>
  <c r="AG700" i="16"/>
  <c r="AD700" i="16"/>
  <c r="AC700" i="16"/>
  <c r="AB700" i="16"/>
  <c r="AA700" i="16"/>
  <c r="Z700" i="16"/>
  <c r="AG699" i="16"/>
  <c r="AD699" i="16"/>
  <c r="AC699" i="16"/>
  <c r="AB699" i="16"/>
  <c r="AA699" i="16"/>
  <c r="Z699" i="16"/>
  <c r="AG698" i="16"/>
  <c r="AD698" i="16"/>
  <c r="AC698" i="16"/>
  <c r="AB698" i="16"/>
  <c r="AA698" i="16"/>
  <c r="Z698" i="16"/>
  <c r="AG697" i="16"/>
  <c r="AD697" i="16"/>
  <c r="AC697" i="16"/>
  <c r="AB697" i="16"/>
  <c r="AA697" i="16"/>
  <c r="Z697" i="16"/>
  <c r="AG696" i="16"/>
  <c r="AD696" i="16"/>
  <c r="AC696" i="16"/>
  <c r="AB696" i="16"/>
  <c r="AA696" i="16"/>
  <c r="Z696" i="16"/>
  <c r="AG695" i="16"/>
  <c r="AD695" i="16"/>
  <c r="AC695" i="16"/>
  <c r="AB695" i="16"/>
  <c r="AA695" i="16"/>
  <c r="Z695" i="16"/>
  <c r="AG694" i="16"/>
  <c r="AD694" i="16"/>
  <c r="AC694" i="16"/>
  <c r="AB694" i="16"/>
  <c r="AA694" i="16"/>
  <c r="Z694" i="16"/>
  <c r="AG693" i="16"/>
  <c r="AD693" i="16"/>
  <c r="AC693" i="16"/>
  <c r="AB693" i="16"/>
  <c r="AA693" i="16"/>
  <c r="Z693" i="16"/>
  <c r="AG692" i="16"/>
  <c r="AD692" i="16"/>
  <c r="AC692" i="16"/>
  <c r="AB692" i="16"/>
  <c r="AA692" i="16"/>
  <c r="Z692" i="16"/>
  <c r="AG691" i="16"/>
  <c r="AD691" i="16"/>
  <c r="AC691" i="16"/>
  <c r="AB691" i="16"/>
  <c r="AA691" i="16"/>
  <c r="Z691" i="16"/>
  <c r="AG690" i="16"/>
  <c r="AD690" i="16"/>
  <c r="AC690" i="16"/>
  <c r="AB690" i="16"/>
  <c r="AA690" i="16"/>
  <c r="Z690" i="16"/>
  <c r="AG689" i="16"/>
  <c r="AD689" i="16"/>
  <c r="AC689" i="16"/>
  <c r="AB689" i="16"/>
  <c r="AA689" i="16"/>
  <c r="Z689" i="16"/>
  <c r="AG688" i="16"/>
  <c r="AD688" i="16"/>
  <c r="AC688" i="16"/>
  <c r="AB688" i="16"/>
  <c r="AA688" i="16"/>
  <c r="Z688" i="16"/>
  <c r="AG687" i="16"/>
  <c r="AD687" i="16"/>
  <c r="AC687" i="16"/>
  <c r="AB687" i="16"/>
  <c r="AA687" i="16"/>
  <c r="Z687" i="16"/>
  <c r="AG686" i="16"/>
  <c r="AD686" i="16"/>
  <c r="AC686" i="16"/>
  <c r="AB686" i="16"/>
  <c r="AA686" i="16"/>
  <c r="Z686" i="16"/>
  <c r="AG685" i="16"/>
  <c r="AD685" i="16"/>
  <c r="AC685" i="16"/>
  <c r="AB685" i="16"/>
  <c r="AA685" i="16"/>
  <c r="Z685" i="16"/>
  <c r="AG684" i="16"/>
  <c r="AD684" i="16"/>
  <c r="AC684" i="16"/>
  <c r="AB684" i="16"/>
  <c r="AA684" i="16"/>
  <c r="Z684" i="16"/>
  <c r="AG683" i="16"/>
  <c r="AD683" i="16"/>
  <c r="AC683" i="16"/>
  <c r="AB683" i="16"/>
  <c r="AA683" i="16"/>
  <c r="Z683" i="16"/>
  <c r="AG682" i="16"/>
  <c r="AD682" i="16"/>
  <c r="AC682" i="16"/>
  <c r="AB682" i="16"/>
  <c r="AA682" i="16"/>
  <c r="Z682" i="16"/>
  <c r="AG681" i="16"/>
  <c r="AD681" i="16"/>
  <c r="AC681" i="16"/>
  <c r="AB681" i="16"/>
  <c r="AA681" i="16"/>
  <c r="Z681" i="16"/>
  <c r="AG680" i="16"/>
  <c r="AD680" i="16"/>
  <c r="AC680" i="16"/>
  <c r="AB680" i="16"/>
  <c r="AA680" i="16"/>
  <c r="Z680" i="16"/>
  <c r="AG679" i="16"/>
  <c r="AD679" i="16"/>
  <c r="AC679" i="16"/>
  <c r="AB679" i="16"/>
  <c r="AA679" i="16"/>
  <c r="Z679" i="16"/>
  <c r="AG678" i="16"/>
  <c r="AD678" i="16"/>
  <c r="AC678" i="16"/>
  <c r="AB678" i="16"/>
  <c r="AA678" i="16"/>
  <c r="Z678" i="16"/>
  <c r="AG677" i="16"/>
  <c r="AD677" i="16"/>
  <c r="AC677" i="16"/>
  <c r="AB677" i="16"/>
  <c r="AA677" i="16"/>
  <c r="Z677" i="16"/>
  <c r="AG676" i="16"/>
  <c r="AD676" i="16"/>
  <c r="AC676" i="16"/>
  <c r="AB676" i="16"/>
  <c r="AA676" i="16"/>
  <c r="Z676" i="16"/>
  <c r="AG675" i="16"/>
  <c r="AD675" i="16"/>
  <c r="AC675" i="16"/>
  <c r="AB675" i="16"/>
  <c r="AA675" i="16"/>
  <c r="Z675" i="16"/>
  <c r="AG674" i="16"/>
  <c r="AD674" i="16"/>
  <c r="AC674" i="16"/>
  <c r="AB674" i="16"/>
  <c r="AA674" i="16"/>
  <c r="Z674" i="16"/>
  <c r="AG673" i="16"/>
  <c r="AD673" i="16"/>
  <c r="AC673" i="16"/>
  <c r="AB673" i="16"/>
  <c r="AA673" i="16"/>
  <c r="Z673" i="16"/>
  <c r="AG672" i="16"/>
  <c r="AD672" i="16"/>
  <c r="AC672" i="16"/>
  <c r="AB672" i="16"/>
  <c r="AA672" i="16"/>
  <c r="Z672" i="16"/>
  <c r="AG671" i="16"/>
  <c r="AD671" i="16"/>
  <c r="AC671" i="16"/>
  <c r="AB671" i="16"/>
  <c r="AA671" i="16"/>
  <c r="Z671" i="16"/>
  <c r="AG670" i="16"/>
  <c r="AD670" i="16"/>
  <c r="AC670" i="16"/>
  <c r="AB670" i="16"/>
  <c r="AA670" i="16"/>
  <c r="Z670" i="16"/>
  <c r="AG669" i="16"/>
  <c r="AD669" i="16"/>
  <c r="AC669" i="16"/>
  <c r="AB669" i="16"/>
  <c r="AA669" i="16"/>
  <c r="Z669" i="16"/>
  <c r="AG668" i="16"/>
  <c r="AD668" i="16"/>
  <c r="AC668" i="16"/>
  <c r="AB668" i="16"/>
  <c r="AA668" i="16"/>
  <c r="Z668" i="16"/>
  <c r="AG667" i="16"/>
  <c r="AD667" i="16"/>
  <c r="AC667" i="16"/>
  <c r="AB667" i="16"/>
  <c r="AA667" i="16"/>
  <c r="Z667" i="16"/>
  <c r="AG666" i="16"/>
  <c r="AD666" i="16"/>
  <c r="AC666" i="16"/>
  <c r="AB666" i="16"/>
  <c r="AA666" i="16"/>
  <c r="Z666" i="16"/>
  <c r="AG665" i="16"/>
  <c r="AD665" i="16"/>
  <c r="AC665" i="16"/>
  <c r="AB665" i="16"/>
  <c r="AA665" i="16"/>
  <c r="Z665" i="16"/>
  <c r="AG664" i="16"/>
  <c r="AD664" i="16"/>
  <c r="AC664" i="16"/>
  <c r="AB664" i="16"/>
  <c r="AA664" i="16"/>
  <c r="Z664" i="16"/>
  <c r="AG663" i="16"/>
  <c r="AD663" i="16"/>
  <c r="AC663" i="16"/>
  <c r="AB663" i="16"/>
  <c r="AA663" i="16"/>
  <c r="Z663" i="16"/>
  <c r="AG662" i="16"/>
  <c r="AD662" i="16"/>
  <c r="AC662" i="16"/>
  <c r="AB662" i="16"/>
  <c r="AA662" i="16"/>
  <c r="Z662" i="16"/>
  <c r="AG661" i="16"/>
  <c r="AD661" i="16"/>
  <c r="AC661" i="16"/>
  <c r="AB661" i="16"/>
  <c r="AA661" i="16"/>
  <c r="Z661" i="16"/>
  <c r="AG660" i="16"/>
  <c r="AD660" i="16"/>
  <c r="AC660" i="16"/>
  <c r="AB660" i="16"/>
  <c r="AA660" i="16"/>
  <c r="Z660" i="16"/>
  <c r="AG659" i="16"/>
  <c r="AD659" i="16"/>
  <c r="AC659" i="16"/>
  <c r="AB659" i="16"/>
  <c r="AA659" i="16"/>
  <c r="Z659" i="16"/>
  <c r="AG658" i="16"/>
  <c r="AD658" i="16"/>
  <c r="AC658" i="16"/>
  <c r="AB658" i="16"/>
  <c r="AA658" i="16"/>
  <c r="Z658" i="16"/>
  <c r="AG657" i="16"/>
  <c r="AD657" i="16"/>
  <c r="AC657" i="16"/>
  <c r="AB657" i="16"/>
  <c r="AA657" i="16"/>
  <c r="Z657" i="16"/>
  <c r="AG656" i="16"/>
  <c r="AD656" i="16"/>
  <c r="AC656" i="16"/>
  <c r="AB656" i="16"/>
  <c r="AA656" i="16"/>
  <c r="Z656" i="16"/>
  <c r="AG655" i="16"/>
  <c r="AD655" i="16"/>
  <c r="AC655" i="16"/>
  <c r="AB655" i="16"/>
  <c r="AA655" i="16"/>
  <c r="Z655" i="16"/>
  <c r="AG654" i="16"/>
  <c r="AD654" i="16"/>
  <c r="AC654" i="16"/>
  <c r="AB654" i="16"/>
  <c r="AA654" i="16"/>
  <c r="Z654" i="16"/>
  <c r="AG653" i="16"/>
  <c r="AD653" i="16"/>
  <c r="AC653" i="16"/>
  <c r="AB653" i="16"/>
  <c r="AA653" i="16"/>
  <c r="Z653" i="16"/>
  <c r="AG652" i="16"/>
  <c r="AD652" i="16"/>
  <c r="AC652" i="16"/>
  <c r="AB652" i="16"/>
  <c r="AA652" i="16"/>
  <c r="Z652" i="16"/>
  <c r="AG651" i="16"/>
  <c r="AD651" i="16"/>
  <c r="AC651" i="16"/>
  <c r="AB651" i="16"/>
  <c r="AA651" i="16"/>
  <c r="Z651" i="16"/>
  <c r="AG650" i="16"/>
  <c r="AD650" i="16"/>
  <c r="AC650" i="16"/>
  <c r="AB650" i="16"/>
  <c r="AA650" i="16"/>
  <c r="Z650" i="16"/>
  <c r="AG649" i="16"/>
  <c r="AD649" i="16"/>
  <c r="AC649" i="16"/>
  <c r="AB649" i="16"/>
  <c r="AA649" i="16"/>
  <c r="Z649" i="16"/>
  <c r="AG648" i="16"/>
  <c r="AD648" i="16"/>
  <c r="AC648" i="16"/>
  <c r="AB648" i="16"/>
  <c r="AA648" i="16"/>
  <c r="Z648" i="16"/>
  <c r="AG647" i="16"/>
  <c r="AD647" i="16"/>
  <c r="AC647" i="16"/>
  <c r="AB647" i="16"/>
  <c r="AA647" i="16"/>
  <c r="Z647" i="16"/>
  <c r="AG646" i="16"/>
  <c r="AD646" i="16"/>
  <c r="AC646" i="16"/>
  <c r="AB646" i="16"/>
  <c r="AA646" i="16"/>
  <c r="Z646" i="16"/>
  <c r="AG645" i="16"/>
  <c r="AD645" i="16"/>
  <c r="AC645" i="16"/>
  <c r="AB645" i="16"/>
  <c r="AA645" i="16"/>
  <c r="Z645" i="16"/>
  <c r="AG644" i="16"/>
  <c r="AD644" i="16"/>
  <c r="AC644" i="16"/>
  <c r="AB644" i="16"/>
  <c r="AA644" i="16"/>
  <c r="Z644" i="16"/>
  <c r="AG643" i="16"/>
  <c r="AD643" i="16"/>
  <c r="AC643" i="16"/>
  <c r="AB643" i="16"/>
  <c r="AA643" i="16"/>
  <c r="Z643" i="16"/>
  <c r="AG642" i="16"/>
  <c r="AD642" i="16"/>
  <c r="AC642" i="16"/>
  <c r="AB642" i="16"/>
  <c r="AA642" i="16"/>
  <c r="Z642" i="16"/>
  <c r="AG641" i="16"/>
  <c r="AD641" i="16"/>
  <c r="AC641" i="16"/>
  <c r="AB641" i="16"/>
  <c r="AA641" i="16"/>
  <c r="Z641" i="16"/>
  <c r="AG640" i="16"/>
  <c r="AD640" i="16"/>
  <c r="AC640" i="16"/>
  <c r="AB640" i="16"/>
  <c r="AA640" i="16"/>
  <c r="Z640" i="16"/>
  <c r="AG639" i="16"/>
  <c r="AD639" i="16"/>
  <c r="AC639" i="16"/>
  <c r="AB639" i="16"/>
  <c r="AA639" i="16"/>
  <c r="Z639" i="16"/>
  <c r="AG638" i="16"/>
  <c r="AD638" i="16"/>
  <c r="AC638" i="16"/>
  <c r="AB638" i="16"/>
  <c r="AA638" i="16"/>
  <c r="Z638" i="16"/>
  <c r="AG637" i="16"/>
  <c r="AD637" i="16"/>
  <c r="AC637" i="16"/>
  <c r="AB637" i="16"/>
  <c r="AA637" i="16"/>
  <c r="Z637" i="16"/>
  <c r="AG636" i="16"/>
  <c r="AD636" i="16"/>
  <c r="AC636" i="16"/>
  <c r="AB636" i="16"/>
  <c r="AA636" i="16"/>
  <c r="Z636" i="16"/>
  <c r="AG635" i="16"/>
  <c r="AD635" i="16"/>
  <c r="AC635" i="16"/>
  <c r="AB635" i="16"/>
  <c r="AA635" i="16"/>
  <c r="Z635" i="16"/>
  <c r="AG634" i="16"/>
  <c r="AD634" i="16"/>
  <c r="AC634" i="16"/>
  <c r="AB634" i="16"/>
  <c r="AA634" i="16"/>
  <c r="Z634" i="16"/>
  <c r="AG633" i="16"/>
  <c r="AD633" i="16"/>
  <c r="AC633" i="16"/>
  <c r="AB633" i="16"/>
  <c r="AA633" i="16"/>
  <c r="Z633" i="16"/>
  <c r="AG632" i="16"/>
  <c r="AD632" i="16"/>
  <c r="AC632" i="16"/>
  <c r="AB632" i="16"/>
  <c r="AA632" i="16"/>
  <c r="Z632" i="16"/>
  <c r="AG631" i="16"/>
  <c r="AD631" i="16"/>
  <c r="AC631" i="16"/>
  <c r="AB631" i="16"/>
  <c r="AA631" i="16"/>
  <c r="Z631" i="16"/>
  <c r="AG630" i="16"/>
  <c r="AD630" i="16"/>
  <c r="AC630" i="16"/>
  <c r="AB630" i="16"/>
  <c r="AA630" i="16"/>
  <c r="Z630" i="16"/>
  <c r="AG629" i="16"/>
  <c r="AD629" i="16"/>
  <c r="AC629" i="16"/>
  <c r="AB629" i="16"/>
  <c r="AA629" i="16"/>
  <c r="Z629" i="16"/>
  <c r="AG628" i="16"/>
  <c r="AD628" i="16"/>
  <c r="AC628" i="16"/>
  <c r="AB628" i="16"/>
  <c r="AA628" i="16"/>
  <c r="Z628" i="16"/>
  <c r="AG627" i="16"/>
  <c r="AD627" i="16"/>
  <c r="AC627" i="16"/>
  <c r="AB627" i="16"/>
  <c r="AA627" i="16"/>
  <c r="Z627" i="16"/>
  <c r="AG626" i="16"/>
  <c r="AD626" i="16"/>
  <c r="AC626" i="16"/>
  <c r="AB626" i="16"/>
  <c r="AA626" i="16"/>
  <c r="Z626" i="16"/>
  <c r="AG625" i="16"/>
  <c r="AD625" i="16"/>
  <c r="AC625" i="16"/>
  <c r="AB625" i="16"/>
  <c r="AA625" i="16"/>
  <c r="Z625" i="16"/>
  <c r="AG624" i="16"/>
  <c r="AD624" i="16"/>
  <c r="AC624" i="16"/>
  <c r="AB624" i="16"/>
  <c r="AA624" i="16"/>
  <c r="Z624" i="16"/>
  <c r="AG623" i="16"/>
  <c r="AD623" i="16"/>
  <c r="AC623" i="16"/>
  <c r="AB623" i="16"/>
  <c r="AA623" i="16"/>
  <c r="Z623" i="16"/>
  <c r="AG622" i="16"/>
  <c r="AD622" i="16"/>
  <c r="AC622" i="16"/>
  <c r="AB622" i="16"/>
  <c r="AA622" i="16"/>
  <c r="Z622" i="16"/>
  <c r="AG621" i="16"/>
  <c r="AD621" i="16"/>
  <c r="AC621" i="16"/>
  <c r="AB621" i="16"/>
  <c r="AA621" i="16"/>
  <c r="Z621" i="16"/>
  <c r="AG620" i="16"/>
  <c r="AD620" i="16"/>
  <c r="AC620" i="16"/>
  <c r="AB620" i="16"/>
  <c r="AA620" i="16"/>
  <c r="Z620" i="16"/>
  <c r="AG619" i="16"/>
  <c r="AD619" i="16"/>
  <c r="AC619" i="16"/>
  <c r="AB619" i="16"/>
  <c r="AA619" i="16"/>
  <c r="Z619" i="16"/>
  <c r="AG618" i="16"/>
  <c r="AD618" i="16"/>
  <c r="AC618" i="16"/>
  <c r="AB618" i="16"/>
  <c r="AA618" i="16"/>
  <c r="Z618" i="16"/>
  <c r="AG617" i="16"/>
  <c r="AD617" i="16"/>
  <c r="AC617" i="16"/>
  <c r="AB617" i="16"/>
  <c r="AA617" i="16"/>
  <c r="Z617" i="16"/>
  <c r="AG616" i="16"/>
  <c r="AD616" i="16"/>
  <c r="AC616" i="16"/>
  <c r="AB616" i="16"/>
  <c r="AA616" i="16"/>
  <c r="Z616" i="16"/>
  <c r="AG615" i="16"/>
  <c r="AD615" i="16"/>
  <c r="AC615" i="16"/>
  <c r="AB615" i="16"/>
  <c r="AA615" i="16"/>
  <c r="Z615" i="16"/>
  <c r="AG614" i="16"/>
  <c r="AD614" i="16"/>
  <c r="AC614" i="16"/>
  <c r="AB614" i="16"/>
  <c r="AA614" i="16"/>
  <c r="Z614" i="16"/>
  <c r="AG613" i="16"/>
  <c r="AD613" i="16"/>
  <c r="AC613" i="16"/>
  <c r="AB613" i="16"/>
  <c r="AA613" i="16"/>
  <c r="Z613" i="16"/>
  <c r="AG612" i="16"/>
  <c r="AD612" i="16"/>
  <c r="AC612" i="16"/>
  <c r="AB612" i="16"/>
  <c r="AA612" i="16"/>
  <c r="Z612" i="16"/>
  <c r="AG611" i="16"/>
  <c r="AD611" i="16"/>
  <c r="AC611" i="16"/>
  <c r="AB611" i="16"/>
  <c r="AA611" i="16"/>
  <c r="Z611" i="16"/>
  <c r="AG610" i="16"/>
  <c r="AD610" i="16"/>
  <c r="AC610" i="16"/>
  <c r="AB610" i="16"/>
  <c r="AA610" i="16"/>
  <c r="Z610" i="16"/>
  <c r="AG609" i="16"/>
  <c r="AD609" i="16"/>
  <c r="AC609" i="16"/>
  <c r="AB609" i="16"/>
  <c r="AA609" i="16"/>
  <c r="Z609" i="16"/>
  <c r="AG608" i="16"/>
  <c r="AD608" i="16"/>
  <c r="AC608" i="16"/>
  <c r="AB608" i="16"/>
  <c r="AA608" i="16"/>
  <c r="Z608" i="16"/>
  <c r="AG607" i="16"/>
  <c r="AD607" i="16"/>
  <c r="AC607" i="16"/>
  <c r="AB607" i="16"/>
  <c r="AA607" i="16"/>
  <c r="Z607" i="16"/>
  <c r="AG606" i="16"/>
  <c r="AD606" i="16"/>
  <c r="AC606" i="16"/>
  <c r="AB606" i="16"/>
  <c r="AA606" i="16"/>
  <c r="Z606" i="16"/>
  <c r="AG605" i="16"/>
  <c r="AD605" i="16"/>
  <c r="AC605" i="16"/>
  <c r="AB605" i="16"/>
  <c r="AA605" i="16"/>
  <c r="Z605" i="16"/>
  <c r="AG604" i="16"/>
  <c r="AD604" i="16"/>
  <c r="AC604" i="16"/>
  <c r="AB604" i="16"/>
  <c r="AA604" i="16"/>
  <c r="Z604" i="16"/>
  <c r="AG603" i="16"/>
  <c r="AD603" i="16"/>
  <c r="AC603" i="16"/>
  <c r="AB603" i="16"/>
  <c r="AA603" i="16"/>
  <c r="Z603" i="16"/>
  <c r="AG602" i="16"/>
  <c r="AD602" i="16"/>
  <c r="AC602" i="16"/>
  <c r="AB602" i="16"/>
  <c r="AA602" i="16"/>
  <c r="Z602" i="16"/>
  <c r="AG601" i="16"/>
  <c r="AD601" i="16"/>
  <c r="AC601" i="16"/>
  <c r="AB601" i="16"/>
  <c r="AA601" i="16"/>
  <c r="Z601" i="16"/>
  <c r="AG600" i="16"/>
  <c r="AD600" i="16"/>
  <c r="AC600" i="16"/>
  <c r="AB600" i="16"/>
  <c r="AA600" i="16"/>
  <c r="Z600" i="16"/>
  <c r="AG599" i="16"/>
  <c r="AD599" i="16"/>
  <c r="AC599" i="16"/>
  <c r="AB599" i="16"/>
  <c r="AA599" i="16"/>
  <c r="Z599" i="16"/>
  <c r="AG598" i="16"/>
  <c r="AD598" i="16"/>
  <c r="AC598" i="16"/>
  <c r="AB598" i="16"/>
  <c r="AA598" i="16"/>
  <c r="Z598" i="16"/>
  <c r="AG597" i="16"/>
  <c r="AD597" i="16"/>
  <c r="AC597" i="16"/>
  <c r="AB597" i="16"/>
  <c r="AA597" i="16"/>
  <c r="Z597" i="16"/>
  <c r="AG596" i="16"/>
  <c r="AD596" i="16"/>
  <c r="AC596" i="16"/>
  <c r="AB596" i="16"/>
  <c r="AA596" i="16"/>
  <c r="Z596" i="16"/>
  <c r="AG595" i="16"/>
  <c r="AD595" i="16"/>
  <c r="AC595" i="16"/>
  <c r="AB595" i="16"/>
  <c r="AA595" i="16"/>
  <c r="Z595" i="16"/>
  <c r="AG594" i="16"/>
  <c r="AD594" i="16"/>
  <c r="AC594" i="16"/>
  <c r="AB594" i="16"/>
  <c r="AA594" i="16"/>
  <c r="Z594" i="16"/>
  <c r="AG593" i="16"/>
  <c r="AD593" i="16"/>
  <c r="AC593" i="16"/>
  <c r="AB593" i="16"/>
  <c r="AA593" i="16"/>
  <c r="Z593" i="16"/>
  <c r="AG592" i="16"/>
  <c r="AD592" i="16"/>
  <c r="AC592" i="16"/>
  <c r="AB592" i="16"/>
  <c r="AA592" i="16"/>
  <c r="Z592" i="16"/>
  <c r="AG591" i="16"/>
  <c r="AD591" i="16"/>
  <c r="AC591" i="16"/>
  <c r="AB591" i="16"/>
  <c r="AA591" i="16"/>
  <c r="Z591" i="16"/>
  <c r="AG590" i="16"/>
  <c r="AD590" i="16"/>
  <c r="AC590" i="16"/>
  <c r="AB590" i="16"/>
  <c r="AA590" i="16"/>
  <c r="Z590" i="16"/>
  <c r="AG589" i="16"/>
  <c r="AD589" i="16"/>
  <c r="AC589" i="16"/>
  <c r="AB589" i="16"/>
  <c r="AA589" i="16"/>
  <c r="Z589" i="16"/>
  <c r="AG588" i="16"/>
  <c r="AD588" i="16"/>
  <c r="AC588" i="16"/>
  <c r="AB588" i="16"/>
  <c r="AA588" i="16"/>
  <c r="Z588" i="16"/>
  <c r="AG587" i="16"/>
  <c r="AD587" i="16"/>
  <c r="AC587" i="16"/>
  <c r="AB587" i="16"/>
  <c r="AA587" i="16"/>
  <c r="Z587" i="16"/>
  <c r="AG586" i="16"/>
  <c r="AD586" i="16"/>
  <c r="AC586" i="16"/>
  <c r="AB586" i="16"/>
  <c r="AA586" i="16"/>
  <c r="Z586" i="16"/>
  <c r="AG585" i="16"/>
  <c r="AD585" i="16"/>
  <c r="AC585" i="16"/>
  <c r="AB585" i="16"/>
  <c r="AA585" i="16"/>
  <c r="Z585" i="16"/>
  <c r="AG584" i="16"/>
  <c r="AD584" i="16"/>
  <c r="AC584" i="16"/>
  <c r="AB584" i="16"/>
  <c r="AA584" i="16"/>
  <c r="Z584" i="16"/>
  <c r="AG583" i="16"/>
  <c r="AD583" i="16"/>
  <c r="AC583" i="16"/>
  <c r="AB583" i="16"/>
  <c r="AA583" i="16"/>
  <c r="Z583" i="16"/>
  <c r="AG582" i="16"/>
  <c r="AD582" i="16"/>
  <c r="AC582" i="16"/>
  <c r="AB582" i="16"/>
  <c r="AA582" i="16"/>
  <c r="Z582" i="16"/>
  <c r="AG581" i="16"/>
  <c r="AD581" i="16"/>
  <c r="AC581" i="16"/>
  <c r="AB581" i="16"/>
  <c r="AA581" i="16"/>
  <c r="Z581" i="16"/>
  <c r="AG580" i="16"/>
  <c r="AD580" i="16"/>
  <c r="AC580" i="16"/>
  <c r="AB580" i="16"/>
  <c r="AA580" i="16"/>
  <c r="Z580" i="16"/>
  <c r="AG579" i="16"/>
  <c r="AD579" i="16"/>
  <c r="AC579" i="16"/>
  <c r="AB579" i="16"/>
  <c r="AA579" i="16"/>
  <c r="Z579" i="16"/>
  <c r="AG578" i="16"/>
  <c r="AD578" i="16"/>
  <c r="AC578" i="16"/>
  <c r="AB578" i="16"/>
  <c r="AA578" i="16"/>
  <c r="Z578" i="16"/>
  <c r="AG577" i="16"/>
  <c r="AD577" i="16"/>
  <c r="AC577" i="16"/>
  <c r="AB577" i="16"/>
  <c r="AA577" i="16"/>
  <c r="Z577" i="16"/>
  <c r="AG576" i="16"/>
  <c r="AD576" i="16"/>
  <c r="AC576" i="16"/>
  <c r="AB576" i="16"/>
  <c r="AA576" i="16"/>
  <c r="Z576" i="16"/>
  <c r="AG575" i="16"/>
  <c r="AD575" i="16"/>
  <c r="AC575" i="16"/>
  <c r="AB575" i="16"/>
  <c r="AA575" i="16"/>
  <c r="Z575" i="16"/>
  <c r="AG574" i="16"/>
  <c r="AD574" i="16"/>
  <c r="AC574" i="16"/>
  <c r="AB574" i="16"/>
  <c r="AA574" i="16"/>
  <c r="Z574" i="16"/>
  <c r="AG573" i="16"/>
  <c r="AD573" i="16"/>
  <c r="AC573" i="16"/>
  <c r="AB573" i="16"/>
  <c r="AA573" i="16"/>
  <c r="Z573" i="16"/>
  <c r="AG572" i="16"/>
  <c r="AD572" i="16"/>
  <c r="AC572" i="16"/>
  <c r="AB572" i="16"/>
  <c r="AA572" i="16"/>
  <c r="Z572" i="16"/>
  <c r="AG571" i="16"/>
  <c r="AD571" i="16"/>
  <c r="AC571" i="16"/>
  <c r="AB571" i="16"/>
  <c r="AA571" i="16"/>
  <c r="Z571" i="16"/>
  <c r="AG570" i="16"/>
  <c r="AD570" i="16"/>
  <c r="AC570" i="16"/>
  <c r="AB570" i="16"/>
  <c r="AA570" i="16"/>
  <c r="Z570" i="16"/>
  <c r="AG569" i="16"/>
  <c r="AD569" i="16"/>
  <c r="AC569" i="16"/>
  <c r="AB569" i="16"/>
  <c r="AA569" i="16"/>
  <c r="Z569" i="16"/>
  <c r="AG568" i="16"/>
  <c r="AD568" i="16"/>
  <c r="AC568" i="16"/>
  <c r="AB568" i="16"/>
  <c r="AA568" i="16"/>
  <c r="Z568" i="16"/>
  <c r="AG567" i="16"/>
  <c r="AD567" i="16"/>
  <c r="AC567" i="16"/>
  <c r="AB567" i="16"/>
  <c r="AA567" i="16"/>
  <c r="Z567" i="16"/>
  <c r="AG566" i="16"/>
  <c r="AD566" i="16"/>
  <c r="AC566" i="16"/>
  <c r="AB566" i="16"/>
  <c r="AA566" i="16"/>
  <c r="Z566" i="16"/>
  <c r="AG565" i="16"/>
  <c r="AD565" i="16"/>
  <c r="AC565" i="16"/>
  <c r="AB565" i="16"/>
  <c r="AA565" i="16"/>
  <c r="Z565" i="16"/>
  <c r="AG564" i="16"/>
  <c r="AD564" i="16"/>
  <c r="AC564" i="16"/>
  <c r="AB564" i="16"/>
  <c r="AA564" i="16"/>
  <c r="Z564" i="16"/>
  <c r="AG563" i="16"/>
  <c r="AD563" i="16"/>
  <c r="AC563" i="16"/>
  <c r="AB563" i="16"/>
  <c r="AA563" i="16"/>
  <c r="Z563" i="16"/>
  <c r="AG562" i="16"/>
  <c r="AD562" i="16"/>
  <c r="AC562" i="16"/>
  <c r="AB562" i="16"/>
  <c r="AA562" i="16"/>
  <c r="Z562" i="16"/>
  <c r="AG561" i="16"/>
  <c r="AD561" i="16"/>
  <c r="AC561" i="16"/>
  <c r="AB561" i="16"/>
  <c r="AA561" i="16"/>
  <c r="Z561" i="16"/>
  <c r="AG560" i="16"/>
  <c r="AD560" i="16"/>
  <c r="AC560" i="16"/>
  <c r="AB560" i="16"/>
  <c r="AA560" i="16"/>
  <c r="Z560" i="16"/>
  <c r="AG559" i="16"/>
  <c r="AD559" i="16"/>
  <c r="AC559" i="16"/>
  <c r="AB559" i="16"/>
  <c r="AA559" i="16"/>
  <c r="Z559" i="16"/>
  <c r="AG558" i="16"/>
  <c r="AD558" i="16"/>
  <c r="AC558" i="16"/>
  <c r="AB558" i="16"/>
  <c r="AA558" i="16"/>
  <c r="Z558" i="16"/>
  <c r="AG557" i="16"/>
  <c r="AD557" i="16"/>
  <c r="AC557" i="16"/>
  <c r="AB557" i="16"/>
  <c r="AA557" i="16"/>
  <c r="Z557" i="16"/>
  <c r="AG556" i="16"/>
  <c r="AD556" i="16"/>
  <c r="AC556" i="16"/>
  <c r="AB556" i="16"/>
  <c r="AA556" i="16"/>
  <c r="Z556" i="16"/>
  <c r="AG555" i="16"/>
  <c r="AD555" i="16"/>
  <c r="AC555" i="16"/>
  <c r="AB555" i="16"/>
  <c r="AA555" i="16"/>
  <c r="Z555" i="16"/>
  <c r="AG554" i="16"/>
  <c r="AD554" i="16"/>
  <c r="AC554" i="16"/>
  <c r="AB554" i="16"/>
  <c r="AA554" i="16"/>
  <c r="Z554" i="16"/>
  <c r="AG553" i="16"/>
  <c r="AD553" i="16"/>
  <c r="AC553" i="16"/>
  <c r="AB553" i="16"/>
  <c r="AA553" i="16"/>
  <c r="Z553" i="16"/>
  <c r="AG552" i="16"/>
  <c r="AD552" i="16"/>
  <c r="AC552" i="16"/>
  <c r="AB552" i="16"/>
  <c r="AA552" i="16"/>
  <c r="Z552" i="16"/>
  <c r="AG551" i="16"/>
  <c r="AD551" i="16"/>
  <c r="AC551" i="16"/>
  <c r="AB551" i="16"/>
  <c r="AA551" i="16"/>
  <c r="Z551" i="16"/>
  <c r="AG550" i="16"/>
  <c r="AD550" i="16"/>
  <c r="AC550" i="16"/>
  <c r="AB550" i="16"/>
  <c r="AA550" i="16"/>
  <c r="Z550" i="16"/>
  <c r="AG549" i="16"/>
  <c r="AD549" i="16"/>
  <c r="AC549" i="16"/>
  <c r="AB549" i="16"/>
  <c r="AA549" i="16"/>
  <c r="Z549" i="16"/>
  <c r="AG548" i="16"/>
  <c r="AD548" i="16"/>
  <c r="AC548" i="16"/>
  <c r="AB548" i="16"/>
  <c r="AA548" i="16"/>
  <c r="Z548" i="16"/>
  <c r="AG547" i="16"/>
  <c r="AD547" i="16"/>
  <c r="AC547" i="16"/>
  <c r="AB547" i="16"/>
  <c r="AA547" i="16"/>
  <c r="Z547" i="16"/>
  <c r="AG546" i="16"/>
  <c r="AD546" i="16"/>
  <c r="AC546" i="16"/>
  <c r="AB546" i="16"/>
  <c r="AA546" i="16"/>
  <c r="Z546" i="16"/>
  <c r="AG545" i="16"/>
  <c r="AD545" i="16"/>
  <c r="AC545" i="16"/>
  <c r="AB545" i="16"/>
  <c r="AA545" i="16"/>
  <c r="Z545" i="16"/>
  <c r="AG544" i="16"/>
  <c r="AD544" i="16"/>
  <c r="AC544" i="16"/>
  <c r="AB544" i="16"/>
  <c r="AA544" i="16"/>
  <c r="Z544" i="16"/>
  <c r="AG543" i="16"/>
  <c r="AD543" i="16"/>
  <c r="AC543" i="16"/>
  <c r="AB543" i="16"/>
  <c r="AA543" i="16"/>
  <c r="Z543" i="16"/>
  <c r="AG542" i="16"/>
  <c r="AD542" i="16"/>
  <c r="AC542" i="16"/>
  <c r="AB542" i="16"/>
  <c r="AA542" i="16"/>
  <c r="Z542" i="16"/>
  <c r="AG541" i="16"/>
  <c r="AD541" i="16"/>
  <c r="AC541" i="16"/>
  <c r="AB541" i="16"/>
  <c r="AA541" i="16"/>
  <c r="Z541" i="16"/>
  <c r="AG540" i="16"/>
  <c r="AD540" i="16"/>
  <c r="AC540" i="16"/>
  <c r="AB540" i="16"/>
  <c r="AA540" i="16"/>
  <c r="Z540" i="16"/>
  <c r="AG539" i="16"/>
  <c r="AD539" i="16"/>
  <c r="AC539" i="16"/>
  <c r="AB539" i="16"/>
  <c r="AA539" i="16"/>
  <c r="Z539" i="16"/>
  <c r="AG538" i="16"/>
  <c r="AD538" i="16"/>
  <c r="AC538" i="16"/>
  <c r="AB538" i="16"/>
  <c r="AA538" i="16"/>
  <c r="Z538" i="16"/>
  <c r="AG537" i="16"/>
  <c r="AD537" i="16"/>
  <c r="AC537" i="16"/>
  <c r="AB537" i="16"/>
  <c r="AA537" i="16"/>
  <c r="Z537" i="16"/>
  <c r="AG536" i="16"/>
  <c r="AD536" i="16"/>
  <c r="AC536" i="16"/>
  <c r="AB536" i="16"/>
  <c r="AA536" i="16"/>
  <c r="Z536" i="16"/>
  <c r="AG535" i="16"/>
  <c r="AD535" i="16"/>
  <c r="AC535" i="16"/>
  <c r="AB535" i="16"/>
  <c r="AA535" i="16"/>
  <c r="Z535" i="16"/>
  <c r="AG534" i="16"/>
  <c r="AD534" i="16"/>
  <c r="AC534" i="16"/>
  <c r="AB534" i="16"/>
  <c r="AA534" i="16"/>
  <c r="Z534" i="16"/>
  <c r="AG533" i="16"/>
  <c r="AD533" i="16"/>
  <c r="AC533" i="16"/>
  <c r="AB533" i="16"/>
  <c r="AA533" i="16"/>
  <c r="Z533" i="16"/>
  <c r="AG532" i="16"/>
  <c r="AD532" i="16"/>
  <c r="AC532" i="16"/>
  <c r="AB532" i="16"/>
  <c r="AA532" i="16"/>
  <c r="Z532" i="16"/>
  <c r="AG531" i="16"/>
  <c r="AD531" i="16"/>
  <c r="AC531" i="16"/>
  <c r="AB531" i="16"/>
  <c r="AA531" i="16"/>
  <c r="Z531" i="16"/>
  <c r="AG530" i="16"/>
  <c r="AD530" i="16"/>
  <c r="AC530" i="16"/>
  <c r="AB530" i="16"/>
  <c r="AA530" i="16"/>
  <c r="Z530" i="16"/>
  <c r="AG529" i="16"/>
  <c r="AD529" i="16"/>
  <c r="AC529" i="16"/>
  <c r="AB529" i="16"/>
  <c r="AA529" i="16"/>
  <c r="Z529" i="16"/>
  <c r="AG528" i="16"/>
  <c r="AD528" i="16"/>
  <c r="AC528" i="16"/>
  <c r="AB528" i="16"/>
  <c r="AA528" i="16"/>
  <c r="Z528" i="16"/>
  <c r="AG527" i="16"/>
  <c r="AD527" i="16"/>
  <c r="AC527" i="16"/>
  <c r="AB527" i="16"/>
  <c r="AA527" i="16"/>
  <c r="Z527" i="16"/>
  <c r="AG526" i="16"/>
  <c r="AD526" i="16"/>
  <c r="AC526" i="16"/>
  <c r="AB526" i="16"/>
  <c r="AA526" i="16"/>
  <c r="Z526" i="16"/>
  <c r="AG525" i="16"/>
  <c r="AD525" i="16"/>
  <c r="AC525" i="16"/>
  <c r="AB525" i="16"/>
  <c r="AA525" i="16"/>
  <c r="Z525" i="16"/>
  <c r="AG524" i="16"/>
  <c r="AD524" i="16"/>
  <c r="AC524" i="16"/>
  <c r="AB524" i="16"/>
  <c r="AA524" i="16"/>
  <c r="Z524" i="16"/>
  <c r="AG523" i="16"/>
  <c r="AD523" i="16"/>
  <c r="AC523" i="16"/>
  <c r="AB523" i="16"/>
  <c r="AA523" i="16"/>
  <c r="Z523" i="16"/>
  <c r="AG522" i="16"/>
  <c r="AD522" i="16"/>
  <c r="AC522" i="16"/>
  <c r="AB522" i="16"/>
  <c r="AA522" i="16"/>
  <c r="Z522" i="16"/>
  <c r="AG521" i="16"/>
  <c r="AD521" i="16"/>
  <c r="AC521" i="16"/>
  <c r="AB521" i="16"/>
  <c r="AA521" i="16"/>
  <c r="Z521" i="16"/>
  <c r="AG520" i="16"/>
  <c r="AD520" i="16"/>
  <c r="AC520" i="16"/>
  <c r="AB520" i="16"/>
  <c r="AA520" i="16"/>
  <c r="Z520" i="16"/>
  <c r="AG519" i="16"/>
  <c r="AD519" i="16"/>
  <c r="AC519" i="16"/>
  <c r="AB519" i="16"/>
  <c r="AA519" i="16"/>
  <c r="Z519" i="16"/>
  <c r="AG518" i="16"/>
  <c r="AD518" i="16"/>
  <c r="AC518" i="16"/>
  <c r="AB518" i="16"/>
  <c r="AA518" i="16"/>
  <c r="Z518" i="16"/>
  <c r="AG517" i="16"/>
  <c r="AD517" i="16"/>
  <c r="AC517" i="16"/>
  <c r="AB517" i="16"/>
  <c r="AA517" i="16"/>
  <c r="Z517" i="16"/>
  <c r="AG516" i="16"/>
  <c r="AD516" i="16"/>
  <c r="AC516" i="16"/>
  <c r="AB516" i="16"/>
  <c r="AA516" i="16"/>
  <c r="Z516" i="16"/>
  <c r="AG515" i="16"/>
  <c r="AD515" i="16"/>
  <c r="AC515" i="16"/>
  <c r="AB515" i="16"/>
  <c r="AA515" i="16"/>
  <c r="Z515" i="16"/>
  <c r="AG514" i="16"/>
  <c r="AD514" i="16"/>
  <c r="AC514" i="16"/>
  <c r="AB514" i="16"/>
  <c r="AA514" i="16"/>
  <c r="Z514" i="16"/>
  <c r="AG513" i="16"/>
  <c r="AD513" i="16"/>
  <c r="AC513" i="16"/>
  <c r="AB513" i="16"/>
  <c r="AA513" i="16"/>
  <c r="Z513" i="16"/>
  <c r="AG512" i="16"/>
  <c r="AD512" i="16"/>
  <c r="AC512" i="16"/>
  <c r="AB512" i="16"/>
  <c r="AA512" i="16"/>
  <c r="Z512" i="16"/>
  <c r="AG511" i="16"/>
  <c r="AD511" i="16"/>
  <c r="AC511" i="16"/>
  <c r="AB511" i="16"/>
  <c r="AA511" i="16"/>
  <c r="Z511" i="16"/>
  <c r="AG510" i="16"/>
  <c r="AD510" i="16"/>
  <c r="AC510" i="16"/>
  <c r="AB510" i="16"/>
  <c r="AA510" i="16"/>
  <c r="Z510" i="16"/>
  <c r="AG509" i="16"/>
  <c r="AD509" i="16"/>
  <c r="AC509" i="16"/>
  <c r="AB509" i="16"/>
  <c r="AA509" i="16"/>
  <c r="Z509" i="16"/>
  <c r="AG508" i="16"/>
  <c r="AD508" i="16"/>
  <c r="AC508" i="16"/>
  <c r="AB508" i="16"/>
  <c r="AA508" i="16"/>
  <c r="Z508" i="16"/>
  <c r="AG507" i="16"/>
  <c r="AD507" i="16"/>
  <c r="AC507" i="16"/>
  <c r="AB507" i="16"/>
  <c r="AA507" i="16"/>
  <c r="Z507" i="16"/>
  <c r="AG506" i="16"/>
  <c r="AD506" i="16"/>
  <c r="AC506" i="16"/>
  <c r="AB506" i="16"/>
  <c r="AA506" i="16"/>
  <c r="Z506" i="16"/>
  <c r="AG505" i="16"/>
  <c r="AD505" i="16"/>
  <c r="AC505" i="16"/>
  <c r="AB505" i="16"/>
  <c r="AA505" i="16"/>
  <c r="Z505" i="16"/>
  <c r="AG504" i="16"/>
  <c r="AD504" i="16"/>
  <c r="AC504" i="16"/>
  <c r="AB504" i="16"/>
  <c r="AA504" i="16"/>
  <c r="Z504" i="16"/>
  <c r="AG503" i="16"/>
  <c r="AD503" i="16"/>
  <c r="AC503" i="16"/>
  <c r="AB503" i="16"/>
  <c r="AA503" i="16"/>
  <c r="Z503" i="16"/>
  <c r="AG502" i="16"/>
  <c r="AD502" i="16"/>
  <c r="AC502" i="16"/>
  <c r="AB502" i="16"/>
  <c r="AA502" i="16"/>
  <c r="Z502" i="16"/>
  <c r="AG501" i="16"/>
  <c r="AD501" i="16"/>
  <c r="AC501" i="16"/>
  <c r="AB501" i="16"/>
  <c r="AA501" i="16"/>
  <c r="Z501" i="16"/>
  <c r="AG500" i="16"/>
  <c r="AD500" i="16"/>
  <c r="AC500" i="16"/>
  <c r="AB500" i="16"/>
  <c r="AA500" i="16"/>
  <c r="Z500" i="16"/>
  <c r="AG499" i="16"/>
  <c r="AD499" i="16"/>
  <c r="AC499" i="16"/>
  <c r="AB499" i="16"/>
  <c r="AA499" i="16"/>
  <c r="Z499" i="16"/>
  <c r="AG498" i="16"/>
  <c r="AD498" i="16"/>
  <c r="AC498" i="16"/>
  <c r="AB498" i="16"/>
  <c r="AA498" i="16"/>
  <c r="Z498" i="16"/>
  <c r="AG497" i="16"/>
  <c r="AD497" i="16"/>
  <c r="AC497" i="16"/>
  <c r="AB497" i="16"/>
  <c r="AA497" i="16"/>
  <c r="Z497" i="16"/>
  <c r="AG496" i="16"/>
  <c r="AD496" i="16"/>
  <c r="AC496" i="16"/>
  <c r="AB496" i="16"/>
  <c r="AA496" i="16"/>
  <c r="Z496" i="16"/>
  <c r="AG495" i="16"/>
  <c r="AD495" i="16"/>
  <c r="AC495" i="16"/>
  <c r="AB495" i="16"/>
  <c r="AA495" i="16"/>
  <c r="Z495" i="16"/>
  <c r="AG494" i="16"/>
  <c r="AD494" i="16"/>
  <c r="AC494" i="16"/>
  <c r="AB494" i="16"/>
  <c r="AA494" i="16"/>
  <c r="Z494" i="16"/>
  <c r="AG493" i="16"/>
  <c r="AD493" i="16"/>
  <c r="AC493" i="16"/>
  <c r="AB493" i="16"/>
  <c r="AA493" i="16"/>
  <c r="Z493" i="16"/>
  <c r="AG492" i="16"/>
  <c r="AD492" i="16"/>
  <c r="AC492" i="16"/>
  <c r="AB492" i="16"/>
  <c r="AA492" i="16"/>
  <c r="Z492" i="16"/>
  <c r="AG491" i="16"/>
  <c r="AD491" i="16"/>
  <c r="AC491" i="16"/>
  <c r="AB491" i="16"/>
  <c r="AA491" i="16"/>
  <c r="Z491" i="16"/>
  <c r="AG490" i="16"/>
  <c r="AD490" i="16"/>
  <c r="AC490" i="16"/>
  <c r="AB490" i="16"/>
  <c r="AA490" i="16"/>
  <c r="Z490" i="16"/>
  <c r="AG489" i="16"/>
  <c r="AD489" i="16"/>
  <c r="AC489" i="16"/>
  <c r="AB489" i="16"/>
  <c r="AA489" i="16"/>
  <c r="Z489" i="16"/>
  <c r="AG488" i="16"/>
  <c r="AD488" i="16"/>
  <c r="AC488" i="16"/>
  <c r="AB488" i="16"/>
  <c r="AA488" i="16"/>
  <c r="Z488" i="16"/>
  <c r="AG487" i="16"/>
  <c r="AD487" i="16"/>
  <c r="AC487" i="16"/>
  <c r="AB487" i="16"/>
  <c r="AA487" i="16"/>
  <c r="Z487" i="16"/>
  <c r="AG486" i="16"/>
  <c r="AD486" i="16"/>
  <c r="AC486" i="16"/>
  <c r="AB486" i="16"/>
  <c r="AA486" i="16"/>
  <c r="Z486" i="16"/>
  <c r="AG485" i="16"/>
  <c r="AD485" i="16"/>
  <c r="AC485" i="16"/>
  <c r="AB485" i="16"/>
  <c r="AA485" i="16"/>
  <c r="Z485" i="16"/>
  <c r="AG484" i="16"/>
  <c r="AD484" i="16"/>
  <c r="AC484" i="16"/>
  <c r="AB484" i="16"/>
  <c r="AA484" i="16"/>
  <c r="Z484" i="16"/>
  <c r="AG483" i="16"/>
  <c r="AD483" i="16"/>
  <c r="AC483" i="16"/>
  <c r="AB483" i="16"/>
  <c r="AA483" i="16"/>
  <c r="Z483" i="16"/>
  <c r="AG482" i="16"/>
  <c r="AD482" i="16"/>
  <c r="AC482" i="16"/>
  <c r="AB482" i="16"/>
  <c r="AA482" i="16"/>
  <c r="Z482" i="16"/>
  <c r="AG481" i="16"/>
  <c r="AD481" i="16"/>
  <c r="AC481" i="16"/>
  <c r="AB481" i="16"/>
  <c r="AA481" i="16"/>
  <c r="Z481" i="16"/>
  <c r="AG480" i="16"/>
  <c r="AD480" i="16"/>
  <c r="AC480" i="16"/>
  <c r="AB480" i="16"/>
  <c r="AA480" i="16"/>
  <c r="Z480" i="16"/>
  <c r="AG479" i="16"/>
  <c r="AD479" i="16"/>
  <c r="AC479" i="16"/>
  <c r="AB479" i="16"/>
  <c r="AA479" i="16"/>
  <c r="Z479" i="16"/>
  <c r="AG478" i="16"/>
  <c r="AD478" i="16"/>
  <c r="AC478" i="16"/>
  <c r="AB478" i="16"/>
  <c r="AA478" i="16"/>
  <c r="Z478" i="16"/>
  <c r="AG477" i="16"/>
  <c r="AD477" i="16"/>
  <c r="AC477" i="16"/>
  <c r="AB477" i="16"/>
  <c r="AA477" i="16"/>
  <c r="Z477" i="16"/>
  <c r="AG476" i="16"/>
  <c r="AD476" i="16"/>
  <c r="AC476" i="16"/>
  <c r="AB476" i="16"/>
  <c r="AA476" i="16"/>
  <c r="Z476" i="16"/>
  <c r="AG475" i="16"/>
  <c r="AD475" i="16"/>
  <c r="AC475" i="16"/>
  <c r="AB475" i="16"/>
  <c r="AA475" i="16"/>
  <c r="Z475" i="16"/>
  <c r="AG474" i="16"/>
  <c r="AD474" i="16"/>
  <c r="AC474" i="16"/>
  <c r="AB474" i="16"/>
  <c r="AA474" i="16"/>
  <c r="Z474" i="16"/>
  <c r="AG473" i="16"/>
  <c r="AD473" i="16"/>
  <c r="AC473" i="16"/>
  <c r="AB473" i="16"/>
  <c r="AA473" i="16"/>
  <c r="Z473" i="16"/>
  <c r="AG472" i="16"/>
  <c r="AD472" i="16"/>
  <c r="AC472" i="16"/>
  <c r="AB472" i="16"/>
  <c r="AA472" i="16"/>
  <c r="Z472" i="16"/>
  <c r="AG471" i="16"/>
  <c r="AD471" i="16"/>
  <c r="AC471" i="16"/>
  <c r="AB471" i="16"/>
  <c r="AA471" i="16"/>
  <c r="Z471" i="16"/>
  <c r="AG470" i="16"/>
  <c r="AD470" i="16"/>
  <c r="AC470" i="16"/>
  <c r="AB470" i="16"/>
  <c r="AA470" i="16"/>
  <c r="Z470" i="16"/>
  <c r="AG469" i="16"/>
  <c r="AD469" i="16"/>
  <c r="AC469" i="16"/>
  <c r="AB469" i="16"/>
  <c r="AA469" i="16"/>
  <c r="Z469" i="16"/>
  <c r="AG468" i="16"/>
  <c r="AD468" i="16"/>
  <c r="AC468" i="16"/>
  <c r="AB468" i="16"/>
  <c r="AA468" i="16"/>
  <c r="Z468" i="16"/>
  <c r="AG467" i="16"/>
  <c r="AD467" i="16"/>
  <c r="AC467" i="16"/>
  <c r="AB467" i="16"/>
  <c r="AA467" i="16"/>
  <c r="Z467" i="16"/>
  <c r="AG466" i="16"/>
  <c r="AD466" i="16"/>
  <c r="AC466" i="16"/>
  <c r="AB466" i="16"/>
  <c r="AA466" i="16"/>
  <c r="Z466" i="16"/>
  <c r="AG465" i="16"/>
  <c r="AD465" i="16"/>
  <c r="AC465" i="16"/>
  <c r="AB465" i="16"/>
  <c r="AA465" i="16"/>
  <c r="Z465" i="16"/>
  <c r="AG464" i="16"/>
  <c r="AD464" i="16"/>
  <c r="AC464" i="16"/>
  <c r="AB464" i="16"/>
  <c r="AA464" i="16"/>
  <c r="Z464" i="16"/>
  <c r="AG463" i="16"/>
  <c r="AD463" i="16"/>
  <c r="AC463" i="16"/>
  <c r="AB463" i="16"/>
  <c r="AA463" i="16"/>
  <c r="Z463" i="16"/>
  <c r="AG462" i="16"/>
  <c r="AD462" i="16"/>
  <c r="AC462" i="16"/>
  <c r="AB462" i="16"/>
  <c r="AA462" i="16"/>
  <c r="Z462" i="16"/>
  <c r="AG461" i="16"/>
  <c r="AD461" i="16"/>
  <c r="AC461" i="16"/>
  <c r="AB461" i="16"/>
  <c r="AA461" i="16"/>
  <c r="Z461" i="16"/>
  <c r="AG460" i="16"/>
  <c r="AD460" i="16"/>
  <c r="AC460" i="16"/>
  <c r="AB460" i="16"/>
  <c r="AA460" i="16"/>
  <c r="Z460" i="16"/>
  <c r="AG459" i="16"/>
  <c r="AD459" i="16"/>
  <c r="AC459" i="16"/>
  <c r="AB459" i="16"/>
  <c r="AA459" i="16"/>
  <c r="Z459" i="16"/>
  <c r="AG458" i="16"/>
  <c r="AD458" i="16"/>
  <c r="AC458" i="16"/>
  <c r="AB458" i="16"/>
  <c r="AA458" i="16"/>
  <c r="Z458" i="16"/>
  <c r="AG457" i="16"/>
  <c r="AD457" i="16"/>
  <c r="AC457" i="16"/>
  <c r="AB457" i="16"/>
  <c r="AA457" i="16"/>
  <c r="Z457" i="16"/>
  <c r="AG456" i="16"/>
  <c r="AD456" i="16"/>
  <c r="AC456" i="16"/>
  <c r="AB456" i="16"/>
  <c r="AA456" i="16"/>
  <c r="Z456" i="16"/>
  <c r="AG455" i="16"/>
  <c r="AD455" i="16"/>
  <c r="AC455" i="16"/>
  <c r="AB455" i="16"/>
  <c r="AA455" i="16"/>
  <c r="Z455" i="16"/>
  <c r="AG454" i="16"/>
  <c r="AD454" i="16"/>
  <c r="AC454" i="16"/>
  <c r="AB454" i="16"/>
  <c r="AA454" i="16"/>
  <c r="Z454" i="16"/>
  <c r="AG453" i="16"/>
  <c r="AD453" i="16"/>
  <c r="AC453" i="16"/>
  <c r="AB453" i="16"/>
  <c r="AA453" i="16"/>
  <c r="Z453" i="16"/>
  <c r="AG452" i="16"/>
  <c r="AD452" i="16"/>
  <c r="AC452" i="16"/>
  <c r="AB452" i="16"/>
  <c r="AA452" i="16"/>
  <c r="Z452" i="16"/>
  <c r="AG451" i="16"/>
  <c r="AD451" i="16"/>
  <c r="AC451" i="16"/>
  <c r="AB451" i="16"/>
  <c r="AA451" i="16"/>
  <c r="Z451" i="16"/>
  <c r="AG450" i="16"/>
  <c r="AD450" i="16"/>
  <c r="AC450" i="16"/>
  <c r="AB450" i="16"/>
  <c r="AA450" i="16"/>
  <c r="Z450" i="16"/>
  <c r="AG449" i="16"/>
  <c r="AD449" i="16"/>
  <c r="AC449" i="16"/>
  <c r="AB449" i="16"/>
  <c r="AA449" i="16"/>
  <c r="Z449" i="16"/>
  <c r="AG448" i="16"/>
  <c r="AD448" i="16"/>
  <c r="AC448" i="16"/>
  <c r="AB448" i="16"/>
  <c r="AA448" i="16"/>
  <c r="Z448" i="16"/>
  <c r="AG447" i="16"/>
  <c r="AD447" i="16"/>
  <c r="AC447" i="16"/>
  <c r="AB447" i="16"/>
  <c r="AA447" i="16"/>
  <c r="Z447" i="16"/>
  <c r="AG446" i="16"/>
  <c r="AD446" i="16"/>
  <c r="AC446" i="16"/>
  <c r="AB446" i="16"/>
  <c r="AA446" i="16"/>
  <c r="Z446" i="16"/>
  <c r="AG445" i="16"/>
  <c r="AD445" i="16"/>
  <c r="AC445" i="16"/>
  <c r="AB445" i="16"/>
  <c r="AA445" i="16"/>
  <c r="Z445" i="16"/>
  <c r="AG444" i="16"/>
  <c r="AD444" i="16"/>
  <c r="AC444" i="16"/>
  <c r="AB444" i="16"/>
  <c r="AA444" i="16"/>
  <c r="Z444" i="16"/>
  <c r="AG443" i="16"/>
  <c r="AD443" i="16"/>
  <c r="AC443" i="16"/>
  <c r="AB443" i="16"/>
  <c r="AA443" i="16"/>
  <c r="Z443" i="16"/>
  <c r="AG442" i="16"/>
  <c r="AD442" i="16"/>
  <c r="AC442" i="16"/>
  <c r="AB442" i="16"/>
  <c r="AA442" i="16"/>
  <c r="Z442" i="16"/>
  <c r="AG441" i="16"/>
  <c r="AD441" i="16"/>
  <c r="AC441" i="16"/>
  <c r="AB441" i="16"/>
  <c r="AA441" i="16"/>
  <c r="Z441" i="16"/>
  <c r="AG440" i="16"/>
  <c r="AD440" i="16"/>
  <c r="AC440" i="16"/>
  <c r="AB440" i="16"/>
  <c r="AA440" i="16"/>
  <c r="Z440" i="16"/>
  <c r="AG439" i="16"/>
  <c r="AD439" i="16"/>
  <c r="AC439" i="16"/>
  <c r="AB439" i="16"/>
  <c r="AA439" i="16"/>
  <c r="Z439" i="16"/>
  <c r="AG438" i="16"/>
  <c r="AD438" i="16"/>
  <c r="AC438" i="16"/>
  <c r="AB438" i="16"/>
  <c r="AA438" i="16"/>
  <c r="Z438" i="16"/>
  <c r="AG437" i="16"/>
  <c r="AD437" i="16"/>
  <c r="AC437" i="16"/>
  <c r="AB437" i="16"/>
  <c r="AA437" i="16"/>
  <c r="Z437" i="16"/>
  <c r="AG436" i="16"/>
  <c r="AD436" i="16"/>
  <c r="AC436" i="16"/>
  <c r="AB436" i="16"/>
  <c r="AA436" i="16"/>
  <c r="Z436" i="16"/>
  <c r="AG435" i="16"/>
  <c r="AD435" i="16"/>
  <c r="AC435" i="16"/>
  <c r="AB435" i="16"/>
  <c r="AA435" i="16"/>
  <c r="Z435" i="16"/>
  <c r="AG434" i="16"/>
  <c r="AD434" i="16"/>
  <c r="AC434" i="16"/>
  <c r="AB434" i="16"/>
  <c r="AA434" i="16"/>
  <c r="Z434" i="16"/>
  <c r="AG433" i="16"/>
  <c r="AD433" i="16"/>
  <c r="AC433" i="16"/>
  <c r="AB433" i="16"/>
  <c r="AA433" i="16"/>
  <c r="Z433" i="16"/>
  <c r="AG432" i="16"/>
  <c r="AD432" i="16"/>
  <c r="AC432" i="16"/>
  <c r="AB432" i="16"/>
  <c r="AA432" i="16"/>
  <c r="Z432" i="16"/>
  <c r="AG431" i="16"/>
  <c r="AD431" i="16"/>
  <c r="AC431" i="16"/>
  <c r="AB431" i="16"/>
  <c r="AA431" i="16"/>
  <c r="Z431" i="16"/>
  <c r="AG430" i="16"/>
  <c r="AD430" i="16"/>
  <c r="AC430" i="16"/>
  <c r="AB430" i="16"/>
  <c r="AA430" i="16"/>
  <c r="Z430" i="16"/>
  <c r="AG429" i="16"/>
  <c r="AD429" i="16"/>
  <c r="AC429" i="16"/>
  <c r="AB429" i="16"/>
  <c r="AA429" i="16"/>
  <c r="Z429" i="16"/>
  <c r="AG428" i="16"/>
  <c r="AD428" i="16"/>
  <c r="AC428" i="16"/>
  <c r="AB428" i="16"/>
  <c r="AA428" i="16"/>
  <c r="Z428" i="16"/>
  <c r="AG427" i="16"/>
  <c r="AD427" i="16"/>
  <c r="AC427" i="16"/>
  <c r="AB427" i="16"/>
  <c r="AA427" i="16"/>
  <c r="Z427" i="16"/>
  <c r="AG426" i="16"/>
  <c r="AD426" i="16"/>
  <c r="AC426" i="16"/>
  <c r="AB426" i="16"/>
  <c r="AA426" i="16"/>
  <c r="Z426" i="16"/>
  <c r="AG425" i="16"/>
  <c r="AD425" i="16"/>
  <c r="AC425" i="16"/>
  <c r="AB425" i="16"/>
  <c r="AA425" i="16"/>
  <c r="Z425" i="16"/>
  <c r="AG424" i="16"/>
  <c r="AD424" i="16"/>
  <c r="AC424" i="16"/>
  <c r="AB424" i="16"/>
  <c r="AA424" i="16"/>
  <c r="Z424" i="16"/>
  <c r="AG423" i="16"/>
  <c r="AD423" i="16"/>
  <c r="AC423" i="16"/>
  <c r="AB423" i="16"/>
  <c r="AA423" i="16"/>
  <c r="Z423" i="16"/>
  <c r="AG422" i="16"/>
  <c r="AD422" i="16"/>
  <c r="AC422" i="16"/>
  <c r="AB422" i="16"/>
  <c r="AA422" i="16"/>
  <c r="Z422" i="16"/>
  <c r="AG421" i="16"/>
  <c r="AD421" i="16"/>
  <c r="AC421" i="16"/>
  <c r="AB421" i="16"/>
  <c r="AA421" i="16"/>
  <c r="Z421" i="16"/>
  <c r="AG420" i="16"/>
  <c r="AD420" i="16"/>
  <c r="AC420" i="16"/>
  <c r="AB420" i="16"/>
  <c r="AA420" i="16"/>
  <c r="Z420" i="16"/>
  <c r="AG419" i="16"/>
  <c r="AD419" i="16"/>
  <c r="AC419" i="16"/>
  <c r="AB419" i="16"/>
  <c r="AA419" i="16"/>
  <c r="Z419" i="16"/>
  <c r="AG418" i="16"/>
  <c r="AD418" i="16"/>
  <c r="AC418" i="16"/>
  <c r="AB418" i="16"/>
  <c r="AA418" i="16"/>
  <c r="Z418" i="16"/>
  <c r="AG417" i="16"/>
  <c r="AD417" i="16"/>
  <c r="AC417" i="16"/>
  <c r="AB417" i="16"/>
  <c r="AA417" i="16"/>
  <c r="Z417" i="16"/>
  <c r="AG416" i="16"/>
  <c r="AD416" i="16"/>
  <c r="AC416" i="16"/>
  <c r="AB416" i="16"/>
  <c r="AA416" i="16"/>
  <c r="Z416" i="16"/>
  <c r="AG415" i="16"/>
  <c r="AD415" i="16"/>
  <c r="AC415" i="16"/>
  <c r="AB415" i="16"/>
  <c r="AA415" i="16"/>
  <c r="Z415" i="16"/>
  <c r="AG414" i="16"/>
  <c r="AD414" i="16"/>
  <c r="AC414" i="16"/>
  <c r="AB414" i="16"/>
  <c r="AA414" i="16"/>
  <c r="Z414" i="16"/>
  <c r="AG413" i="16"/>
  <c r="AD413" i="16"/>
  <c r="AC413" i="16"/>
  <c r="AB413" i="16"/>
  <c r="AA413" i="16"/>
  <c r="Z413" i="16"/>
  <c r="AG412" i="16"/>
  <c r="AD412" i="16"/>
  <c r="AC412" i="16"/>
  <c r="AB412" i="16"/>
  <c r="AA412" i="16"/>
  <c r="Z412" i="16"/>
  <c r="AG411" i="16"/>
  <c r="AD411" i="16"/>
  <c r="AC411" i="16"/>
  <c r="AB411" i="16"/>
  <c r="AA411" i="16"/>
  <c r="Z411" i="16"/>
  <c r="AG410" i="16"/>
  <c r="AD410" i="16"/>
  <c r="AC410" i="16"/>
  <c r="AB410" i="16"/>
  <c r="AA410" i="16"/>
  <c r="Z410" i="16"/>
  <c r="AG409" i="16"/>
  <c r="AD409" i="16"/>
  <c r="AC409" i="16"/>
  <c r="AB409" i="16"/>
  <c r="AA409" i="16"/>
  <c r="Z409" i="16"/>
  <c r="AG408" i="16"/>
  <c r="AD408" i="16"/>
  <c r="AC408" i="16"/>
  <c r="AB408" i="16"/>
  <c r="AA408" i="16"/>
  <c r="Z408" i="16"/>
  <c r="AG407" i="16"/>
  <c r="AD407" i="16"/>
  <c r="AC407" i="16"/>
  <c r="AB407" i="16"/>
  <c r="AA407" i="16"/>
  <c r="Z407" i="16"/>
  <c r="AG406" i="16"/>
  <c r="AD406" i="16"/>
  <c r="AC406" i="16"/>
  <c r="AB406" i="16"/>
  <c r="AA406" i="16"/>
  <c r="Z406" i="16"/>
  <c r="AG405" i="16"/>
  <c r="AD405" i="16"/>
  <c r="AC405" i="16"/>
  <c r="AB405" i="16"/>
  <c r="AA405" i="16"/>
  <c r="Z405" i="16"/>
  <c r="AG404" i="16"/>
  <c r="AD404" i="16"/>
  <c r="AC404" i="16"/>
  <c r="AB404" i="16"/>
  <c r="AA404" i="16"/>
  <c r="Z404" i="16"/>
  <c r="AG403" i="16"/>
  <c r="AD403" i="16"/>
  <c r="AC403" i="16"/>
  <c r="AB403" i="16"/>
  <c r="AA403" i="16"/>
  <c r="Z403" i="16"/>
  <c r="AG402" i="16"/>
  <c r="AD402" i="16"/>
  <c r="AC402" i="16"/>
  <c r="AB402" i="16"/>
  <c r="AA402" i="16"/>
  <c r="Z402" i="16"/>
  <c r="AG401" i="16"/>
  <c r="AD401" i="16"/>
  <c r="AC401" i="16"/>
  <c r="AB401" i="16"/>
  <c r="AA401" i="16"/>
  <c r="Z401" i="16"/>
  <c r="AG400" i="16"/>
  <c r="AD400" i="16"/>
  <c r="AC400" i="16"/>
  <c r="AB400" i="16"/>
  <c r="AA400" i="16"/>
  <c r="Z400" i="16"/>
  <c r="AG399" i="16"/>
  <c r="AD399" i="16"/>
  <c r="AC399" i="16"/>
  <c r="AB399" i="16"/>
  <c r="AA399" i="16"/>
  <c r="Z399" i="16"/>
  <c r="AG398" i="16"/>
  <c r="AD398" i="16"/>
  <c r="AC398" i="16"/>
  <c r="AB398" i="16"/>
  <c r="AA398" i="16"/>
  <c r="Z398" i="16"/>
  <c r="AG397" i="16"/>
  <c r="AD397" i="16"/>
  <c r="AC397" i="16"/>
  <c r="AB397" i="16"/>
  <c r="AA397" i="16"/>
  <c r="Z397" i="16"/>
  <c r="AG396" i="16"/>
  <c r="AD396" i="16"/>
  <c r="AC396" i="16"/>
  <c r="AB396" i="16"/>
  <c r="AA396" i="16"/>
  <c r="Z396" i="16"/>
  <c r="AG395" i="16"/>
  <c r="AD395" i="16"/>
  <c r="AC395" i="16"/>
  <c r="AB395" i="16"/>
  <c r="AA395" i="16"/>
  <c r="Z395" i="16"/>
  <c r="AG394" i="16"/>
  <c r="AD394" i="16"/>
  <c r="AC394" i="16"/>
  <c r="AB394" i="16"/>
  <c r="AA394" i="16"/>
  <c r="Z394" i="16"/>
  <c r="AG393" i="16"/>
  <c r="AD393" i="16"/>
  <c r="AC393" i="16"/>
  <c r="AB393" i="16"/>
  <c r="AA393" i="16"/>
  <c r="Z393" i="16"/>
  <c r="AG392" i="16"/>
  <c r="AD392" i="16"/>
  <c r="AC392" i="16"/>
  <c r="AB392" i="16"/>
  <c r="AA392" i="16"/>
  <c r="Z392" i="16"/>
  <c r="AG391" i="16"/>
  <c r="AD391" i="16"/>
  <c r="AC391" i="16"/>
  <c r="AB391" i="16"/>
  <c r="AA391" i="16"/>
  <c r="Z391" i="16"/>
  <c r="AG390" i="16"/>
  <c r="AD390" i="16"/>
  <c r="AC390" i="16"/>
  <c r="AB390" i="16"/>
  <c r="AA390" i="16"/>
  <c r="Z390" i="16"/>
  <c r="AG389" i="16"/>
  <c r="AD389" i="16"/>
  <c r="AC389" i="16"/>
  <c r="AB389" i="16"/>
  <c r="AA389" i="16"/>
  <c r="Z389" i="16"/>
  <c r="AG388" i="16"/>
  <c r="AD388" i="16"/>
  <c r="AC388" i="16"/>
  <c r="AB388" i="16"/>
  <c r="AA388" i="16"/>
  <c r="Z388" i="16"/>
  <c r="AG387" i="16"/>
  <c r="AD387" i="16"/>
  <c r="AC387" i="16"/>
  <c r="AB387" i="16"/>
  <c r="AA387" i="16"/>
  <c r="Z387" i="16"/>
  <c r="AG386" i="16"/>
  <c r="AD386" i="16"/>
  <c r="AC386" i="16"/>
  <c r="AB386" i="16"/>
  <c r="AA386" i="16"/>
  <c r="Z386" i="16"/>
  <c r="AG385" i="16"/>
  <c r="AD385" i="16"/>
  <c r="AC385" i="16"/>
  <c r="AB385" i="16"/>
  <c r="AA385" i="16"/>
  <c r="Z385" i="16"/>
  <c r="AG384" i="16"/>
  <c r="AD384" i="16"/>
  <c r="AC384" i="16"/>
  <c r="AB384" i="16"/>
  <c r="AA384" i="16"/>
  <c r="Z384" i="16"/>
  <c r="AG383" i="16"/>
  <c r="AD383" i="16"/>
  <c r="AC383" i="16"/>
  <c r="AB383" i="16"/>
  <c r="AA383" i="16"/>
  <c r="Z383" i="16"/>
  <c r="AG382" i="16"/>
  <c r="AD382" i="16"/>
  <c r="AC382" i="16"/>
  <c r="AB382" i="16"/>
  <c r="AA382" i="16"/>
  <c r="Z382" i="16"/>
  <c r="AG381" i="16"/>
  <c r="AD381" i="16"/>
  <c r="AC381" i="16"/>
  <c r="AB381" i="16"/>
  <c r="AA381" i="16"/>
  <c r="Z381" i="16"/>
  <c r="AG380" i="16"/>
  <c r="AD380" i="16"/>
  <c r="AC380" i="16"/>
  <c r="AB380" i="16"/>
  <c r="AA380" i="16"/>
  <c r="Z380" i="16"/>
  <c r="AG379" i="16"/>
  <c r="AD379" i="16"/>
  <c r="AC379" i="16"/>
  <c r="AB379" i="16"/>
  <c r="AA379" i="16"/>
  <c r="Z379" i="16"/>
  <c r="AG378" i="16"/>
  <c r="AD378" i="16"/>
  <c r="AC378" i="16"/>
  <c r="AB378" i="16"/>
  <c r="AA378" i="16"/>
  <c r="Z378" i="16"/>
  <c r="AG377" i="16"/>
  <c r="AD377" i="16"/>
  <c r="AC377" i="16"/>
  <c r="AB377" i="16"/>
  <c r="AA377" i="16"/>
  <c r="Z377" i="16"/>
  <c r="AG376" i="16"/>
  <c r="AD376" i="16"/>
  <c r="AC376" i="16"/>
  <c r="AB376" i="16"/>
  <c r="AA376" i="16"/>
  <c r="Z376" i="16"/>
  <c r="AG375" i="16"/>
  <c r="AD375" i="16"/>
  <c r="AC375" i="16"/>
  <c r="AB375" i="16"/>
  <c r="AA375" i="16"/>
  <c r="Z375" i="16"/>
  <c r="AG374" i="16"/>
  <c r="AD374" i="16"/>
  <c r="AC374" i="16"/>
  <c r="AB374" i="16"/>
  <c r="AA374" i="16"/>
  <c r="Z374" i="16"/>
  <c r="AG373" i="16"/>
  <c r="AD373" i="16"/>
  <c r="AC373" i="16"/>
  <c r="AB373" i="16"/>
  <c r="AA373" i="16"/>
  <c r="Z373" i="16"/>
  <c r="AG372" i="16"/>
  <c r="AD372" i="16"/>
  <c r="AC372" i="16"/>
  <c r="AB372" i="16"/>
  <c r="AA372" i="16"/>
  <c r="Z372" i="16"/>
  <c r="AG371" i="16"/>
  <c r="AD371" i="16"/>
  <c r="AC371" i="16"/>
  <c r="AB371" i="16"/>
  <c r="AA371" i="16"/>
  <c r="Z371" i="16"/>
  <c r="AG370" i="16"/>
  <c r="AD370" i="16"/>
  <c r="AC370" i="16"/>
  <c r="AB370" i="16"/>
  <c r="AA370" i="16"/>
  <c r="Z370" i="16"/>
  <c r="AG369" i="16"/>
  <c r="AD369" i="16"/>
  <c r="AC369" i="16"/>
  <c r="AB369" i="16"/>
  <c r="AA369" i="16"/>
  <c r="Z369" i="16"/>
  <c r="AG368" i="16"/>
  <c r="AD368" i="16"/>
  <c r="AC368" i="16"/>
  <c r="AB368" i="16"/>
  <c r="AA368" i="16"/>
  <c r="Z368" i="16"/>
  <c r="AG367" i="16"/>
  <c r="AD367" i="16"/>
  <c r="AC367" i="16"/>
  <c r="AB367" i="16"/>
  <c r="AA367" i="16"/>
  <c r="Z367" i="16"/>
  <c r="AG366" i="16"/>
  <c r="AD366" i="16"/>
  <c r="AC366" i="16"/>
  <c r="AB366" i="16"/>
  <c r="AA366" i="16"/>
  <c r="Z366" i="16"/>
  <c r="AG365" i="16"/>
  <c r="AD365" i="16"/>
  <c r="AC365" i="16"/>
  <c r="AB365" i="16"/>
  <c r="AA365" i="16"/>
  <c r="Z365" i="16"/>
  <c r="AG364" i="16"/>
  <c r="AD364" i="16"/>
  <c r="AC364" i="16"/>
  <c r="AB364" i="16"/>
  <c r="AA364" i="16"/>
  <c r="Z364" i="16"/>
  <c r="AG363" i="16"/>
  <c r="AD363" i="16"/>
  <c r="AC363" i="16"/>
  <c r="AB363" i="16"/>
  <c r="AA363" i="16"/>
  <c r="Z363" i="16"/>
  <c r="AG362" i="16"/>
  <c r="AD362" i="16"/>
  <c r="AC362" i="16"/>
  <c r="AB362" i="16"/>
  <c r="AA362" i="16"/>
  <c r="Z362" i="16"/>
  <c r="AG361" i="16"/>
  <c r="AD361" i="16"/>
  <c r="AC361" i="16"/>
  <c r="AB361" i="16"/>
  <c r="AA361" i="16"/>
  <c r="Z361" i="16"/>
  <c r="AG360" i="16"/>
  <c r="AD360" i="16"/>
  <c r="AC360" i="16"/>
  <c r="AB360" i="16"/>
  <c r="AA360" i="16"/>
  <c r="Z360" i="16"/>
  <c r="AG359" i="16"/>
  <c r="AD359" i="16"/>
  <c r="AC359" i="16"/>
  <c r="AB359" i="16"/>
  <c r="AA359" i="16"/>
  <c r="Z359" i="16"/>
  <c r="AG358" i="16"/>
  <c r="AD358" i="16"/>
  <c r="AC358" i="16"/>
  <c r="AB358" i="16"/>
  <c r="AA358" i="16"/>
  <c r="Z358" i="16"/>
  <c r="AG357" i="16"/>
  <c r="AD357" i="16"/>
  <c r="AC357" i="16"/>
  <c r="AB357" i="16"/>
  <c r="AA357" i="16"/>
  <c r="Z357" i="16"/>
  <c r="AG356" i="16"/>
  <c r="AD356" i="16"/>
  <c r="AC356" i="16"/>
  <c r="AB356" i="16"/>
  <c r="AA356" i="16"/>
  <c r="Z356" i="16"/>
  <c r="AG355" i="16"/>
  <c r="AD355" i="16"/>
  <c r="AC355" i="16"/>
  <c r="AB355" i="16"/>
  <c r="AA355" i="16"/>
  <c r="Z355" i="16"/>
  <c r="AG354" i="16"/>
  <c r="AD354" i="16"/>
  <c r="AC354" i="16"/>
  <c r="AB354" i="16"/>
  <c r="AA354" i="16"/>
  <c r="Z354" i="16"/>
  <c r="AG353" i="16"/>
  <c r="AD353" i="16"/>
  <c r="AC353" i="16"/>
  <c r="AB353" i="16"/>
  <c r="AA353" i="16"/>
  <c r="Z353" i="16"/>
  <c r="AG352" i="16"/>
  <c r="AD352" i="16"/>
  <c r="AC352" i="16"/>
  <c r="AB352" i="16"/>
  <c r="AA352" i="16"/>
  <c r="Z352" i="16"/>
  <c r="AG351" i="16"/>
  <c r="AD351" i="16"/>
  <c r="AC351" i="16"/>
  <c r="AB351" i="16"/>
  <c r="AA351" i="16"/>
  <c r="Z351" i="16"/>
  <c r="AG350" i="16"/>
  <c r="AD350" i="16"/>
  <c r="AC350" i="16"/>
  <c r="AB350" i="16"/>
  <c r="AA350" i="16"/>
  <c r="Z350" i="16"/>
  <c r="AG349" i="16"/>
  <c r="AD349" i="16"/>
  <c r="AC349" i="16"/>
  <c r="AB349" i="16"/>
  <c r="AA349" i="16"/>
  <c r="Z349" i="16"/>
  <c r="AG348" i="16"/>
  <c r="AD348" i="16"/>
  <c r="AC348" i="16"/>
  <c r="AB348" i="16"/>
  <c r="AA348" i="16"/>
  <c r="Z348" i="16"/>
  <c r="AG347" i="16"/>
  <c r="AD347" i="16"/>
  <c r="AC347" i="16"/>
  <c r="AB347" i="16"/>
  <c r="AA347" i="16"/>
  <c r="Z347" i="16"/>
  <c r="AG346" i="16"/>
  <c r="AD346" i="16"/>
  <c r="AC346" i="16"/>
  <c r="AB346" i="16"/>
  <c r="AA346" i="16"/>
  <c r="Z346" i="16"/>
  <c r="AG345" i="16"/>
  <c r="AD345" i="16"/>
  <c r="AC345" i="16"/>
  <c r="AB345" i="16"/>
  <c r="AA345" i="16"/>
  <c r="Z345" i="16"/>
  <c r="AG344" i="16"/>
  <c r="AD344" i="16"/>
  <c r="AC344" i="16"/>
  <c r="AB344" i="16"/>
  <c r="AA344" i="16"/>
  <c r="Z344" i="16"/>
  <c r="AG343" i="16"/>
  <c r="AD343" i="16"/>
  <c r="AC343" i="16"/>
  <c r="AB343" i="16"/>
  <c r="AA343" i="16"/>
  <c r="Z343" i="16"/>
  <c r="AG342" i="16"/>
  <c r="AD342" i="16"/>
  <c r="AC342" i="16"/>
  <c r="AB342" i="16"/>
  <c r="AA342" i="16"/>
  <c r="Z342" i="16"/>
  <c r="AG341" i="16"/>
  <c r="AD341" i="16"/>
  <c r="AC341" i="16"/>
  <c r="AB341" i="16"/>
  <c r="AA341" i="16"/>
  <c r="Z341" i="16"/>
  <c r="AG340" i="16"/>
  <c r="AD340" i="16"/>
  <c r="AC340" i="16"/>
  <c r="AB340" i="16"/>
  <c r="AA340" i="16"/>
  <c r="Z340" i="16"/>
  <c r="AG339" i="16"/>
  <c r="AD339" i="16"/>
  <c r="AC339" i="16"/>
  <c r="AB339" i="16"/>
  <c r="AA339" i="16"/>
  <c r="Z339" i="16"/>
  <c r="AG338" i="16"/>
  <c r="AD338" i="16"/>
  <c r="AC338" i="16"/>
  <c r="AB338" i="16"/>
  <c r="AA338" i="16"/>
  <c r="Z338" i="16"/>
  <c r="AG337" i="16"/>
  <c r="AD337" i="16"/>
  <c r="AC337" i="16"/>
  <c r="AB337" i="16"/>
  <c r="AA337" i="16"/>
  <c r="Z337" i="16"/>
  <c r="AG336" i="16"/>
  <c r="AD336" i="16"/>
  <c r="AC336" i="16"/>
  <c r="AB336" i="16"/>
  <c r="AA336" i="16"/>
  <c r="Z336" i="16"/>
  <c r="AG335" i="16"/>
  <c r="AD335" i="16"/>
  <c r="AC335" i="16"/>
  <c r="AB335" i="16"/>
  <c r="AA335" i="16"/>
  <c r="Z335" i="16"/>
  <c r="AG334" i="16"/>
  <c r="AD334" i="16"/>
  <c r="AC334" i="16"/>
  <c r="AB334" i="16"/>
  <c r="AA334" i="16"/>
  <c r="Z334" i="16"/>
  <c r="AG333" i="16"/>
  <c r="AD333" i="16"/>
  <c r="AC333" i="16"/>
  <c r="AB333" i="16"/>
  <c r="AA333" i="16"/>
  <c r="Z333" i="16"/>
  <c r="AG332" i="16"/>
  <c r="AD332" i="16"/>
  <c r="AC332" i="16"/>
  <c r="AB332" i="16"/>
  <c r="AA332" i="16"/>
  <c r="Z332" i="16"/>
  <c r="AG331" i="16"/>
  <c r="AD331" i="16"/>
  <c r="AC331" i="16"/>
  <c r="AB331" i="16"/>
  <c r="AA331" i="16"/>
  <c r="Z331" i="16"/>
  <c r="AG330" i="16"/>
  <c r="AD330" i="16"/>
  <c r="AC330" i="16"/>
  <c r="AB330" i="16"/>
  <c r="AA330" i="16"/>
  <c r="Z330" i="16"/>
  <c r="AG329" i="16"/>
  <c r="AD329" i="16"/>
  <c r="AC329" i="16"/>
  <c r="AB329" i="16"/>
  <c r="AA329" i="16"/>
  <c r="Z329" i="16"/>
  <c r="AG328" i="16"/>
  <c r="AD328" i="16"/>
  <c r="AC328" i="16"/>
  <c r="AB328" i="16"/>
  <c r="AA328" i="16"/>
  <c r="Z328" i="16"/>
  <c r="AG327" i="16"/>
  <c r="AD327" i="16"/>
  <c r="AC327" i="16"/>
  <c r="AB327" i="16"/>
  <c r="AA327" i="16"/>
  <c r="Z327" i="16"/>
  <c r="AG326" i="16"/>
  <c r="AD326" i="16"/>
  <c r="AC326" i="16"/>
  <c r="AB326" i="16"/>
  <c r="AA326" i="16"/>
  <c r="Z326" i="16"/>
  <c r="AG325" i="16"/>
  <c r="AD325" i="16"/>
  <c r="AC325" i="16"/>
  <c r="AB325" i="16"/>
  <c r="AA325" i="16"/>
  <c r="Z325" i="16"/>
  <c r="AG324" i="16"/>
  <c r="AD324" i="16"/>
  <c r="AC324" i="16"/>
  <c r="AB324" i="16"/>
  <c r="AA324" i="16"/>
  <c r="Z324" i="16"/>
  <c r="AG323" i="16"/>
  <c r="AD323" i="16"/>
  <c r="AC323" i="16"/>
  <c r="AB323" i="16"/>
  <c r="AA323" i="16"/>
  <c r="Z323" i="16"/>
  <c r="AG322" i="16"/>
  <c r="AD322" i="16"/>
  <c r="AC322" i="16"/>
  <c r="AB322" i="16"/>
  <c r="AA322" i="16"/>
  <c r="Z322" i="16"/>
  <c r="AG321" i="16"/>
  <c r="AD321" i="16"/>
  <c r="AC321" i="16"/>
  <c r="AB321" i="16"/>
  <c r="AA321" i="16"/>
  <c r="Z321" i="16"/>
  <c r="AG320" i="16"/>
  <c r="AD320" i="16"/>
  <c r="AC320" i="16"/>
  <c r="AB320" i="16"/>
  <c r="AA320" i="16"/>
  <c r="Z320" i="16"/>
  <c r="AG319" i="16"/>
  <c r="AD319" i="16"/>
  <c r="AC319" i="16"/>
  <c r="AB319" i="16"/>
  <c r="AA319" i="16"/>
  <c r="Z319" i="16"/>
  <c r="AG318" i="16"/>
  <c r="AD318" i="16"/>
  <c r="AC318" i="16"/>
  <c r="AB318" i="16"/>
  <c r="AA318" i="16"/>
  <c r="Z318" i="16"/>
  <c r="AG317" i="16"/>
  <c r="AD317" i="16"/>
  <c r="AC317" i="16"/>
  <c r="AB317" i="16"/>
  <c r="AA317" i="16"/>
  <c r="Z317" i="16"/>
  <c r="AG316" i="16"/>
  <c r="AD316" i="16"/>
  <c r="AC316" i="16"/>
  <c r="AB316" i="16"/>
  <c r="AA316" i="16"/>
  <c r="Z316" i="16"/>
  <c r="AG315" i="16"/>
  <c r="AD315" i="16"/>
  <c r="AC315" i="16"/>
  <c r="AB315" i="16"/>
  <c r="AA315" i="16"/>
  <c r="Z315" i="16"/>
  <c r="AG314" i="16"/>
  <c r="AD314" i="16"/>
  <c r="AC314" i="16"/>
  <c r="AB314" i="16"/>
  <c r="AA314" i="16"/>
  <c r="Z314" i="16"/>
  <c r="AG313" i="16"/>
  <c r="AD313" i="16"/>
  <c r="AC313" i="16"/>
  <c r="AB313" i="16"/>
  <c r="AA313" i="16"/>
  <c r="Z313" i="16"/>
  <c r="AG312" i="16"/>
  <c r="AD312" i="16"/>
  <c r="AC312" i="16"/>
  <c r="AB312" i="16"/>
  <c r="AA312" i="16"/>
  <c r="Z312" i="16"/>
  <c r="AG311" i="16"/>
  <c r="AD311" i="16"/>
  <c r="AC311" i="16"/>
  <c r="AB311" i="16"/>
  <c r="AA311" i="16"/>
  <c r="Z311" i="16"/>
  <c r="AG310" i="16"/>
  <c r="AD310" i="16"/>
  <c r="AC310" i="16"/>
  <c r="AB310" i="16"/>
  <c r="AA310" i="16"/>
  <c r="Z310" i="16"/>
  <c r="AG309" i="16"/>
  <c r="AD309" i="16"/>
  <c r="AC309" i="16"/>
  <c r="AB309" i="16"/>
  <c r="AA309" i="16"/>
  <c r="Z309" i="16"/>
  <c r="AG308" i="16"/>
  <c r="AD308" i="16"/>
  <c r="AC308" i="16"/>
  <c r="AB308" i="16"/>
  <c r="AA308" i="16"/>
  <c r="Z308" i="16"/>
  <c r="AG307" i="16"/>
  <c r="AD307" i="16"/>
  <c r="AC307" i="16"/>
  <c r="AB307" i="16"/>
  <c r="AA307" i="16"/>
  <c r="Z307" i="16"/>
  <c r="AG306" i="16"/>
  <c r="AD306" i="16"/>
  <c r="AC306" i="16"/>
  <c r="AB306" i="16"/>
  <c r="AA306" i="16"/>
  <c r="Z306" i="16"/>
  <c r="AG305" i="16"/>
  <c r="AD305" i="16"/>
  <c r="AC305" i="16"/>
  <c r="AB305" i="16"/>
  <c r="AA305" i="16"/>
  <c r="Z305" i="16"/>
  <c r="AG304" i="16"/>
  <c r="AD304" i="16"/>
  <c r="AC304" i="16"/>
  <c r="AB304" i="16"/>
  <c r="AA304" i="16"/>
  <c r="Z304" i="16"/>
  <c r="AG303" i="16"/>
  <c r="AD303" i="16"/>
  <c r="AC303" i="16"/>
  <c r="AB303" i="16"/>
  <c r="AA303" i="16"/>
  <c r="Z303" i="16"/>
  <c r="AG302" i="16"/>
  <c r="AD302" i="16"/>
  <c r="AC302" i="16"/>
  <c r="AB302" i="16"/>
  <c r="AA302" i="16"/>
  <c r="Z302" i="16"/>
  <c r="AG301" i="16"/>
  <c r="AD301" i="16"/>
  <c r="AC301" i="16"/>
  <c r="AB301" i="16"/>
  <c r="AA301" i="16"/>
  <c r="Z301" i="16"/>
  <c r="AG300" i="16"/>
  <c r="AD300" i="16"/>
  <c r="AC300" i="16"/>
  <c r="AB300" i="16"/>
  <c r="AA300" i="16"/>
  <c r="Z300" i="16"/>
  <c r="AG299" i="16"/>
  <c r="AD299" i="16"/>
  <c r="AC299" i="16"/>
  <c r="AB299" i="16"/>
  <c r="AA299" i="16"/>
  <c r="Z299" i="16"/>
  <c r="AG298" i="16"/>
  <c r="AD298" i="16"/>
  <c r="AC298" i="16"/>
  <c r="AB298" i="16"/>
  <c r="AA298" i="16"/>
  <c r="Z298" i="16"/>
  <c r="AG297" i="16"/>
  <c r="AD297" i="16"/>
  <c r="AC297" i="16"/>
  <c r="AB297" i="16"/>
  <c r="AA297" i="16"/>
  <c r="Z297" i="16"/>
  <c r="AG296" i="16"/>
  <c r="AD296" i="16"/>
  <c r="AC296" i="16"/>
  <c r="AB296" i="16"/>
  <c r="AA296" i="16"/>
  <c r="Z296" i="16"/>
  <c r="AG295" i="16"/>
  <c r="AD295" i="16"/>
  <c r="AC295" i="16"/>
  <c r="AB295" i="16"/>
  <c r="AA295" i="16"/>
  <c r="Z295" i="16"/>
  <c r="AG294" i="16"/>
  <c r="AD294" i="16"/>
  <c r="AC294" i="16"/>
  <c r="AB294" i="16"/>
  <c r="AA294" i="16"/>
  <c r="Z294" i="16"/>
  <c r="AG293" i="16"/>
  <c r="AD293" i="16"/>
  <c r="AC293" i="16"/>
  <c r="AB293" i="16"/>
  <c r="AA293" i="16"/>
  <c r="Z293" i="16"/>
  <c r="AG292" i="16"/>
  <c r="AD292" i="16"/>
  <c r="AC292" i="16"/>
  <c r="AB292" i="16"/>
  <c r="AA292" i="16"/>
  <c r="Z292" i="16"/>
  <c r="AG291" i="16"/>
  <c r="AD291" i="16"/>
  <c r="AC291" i="16"/>
  <c r="AB291" i="16"/>
  <c r="AA291" i="16"/>
  <c r="Z291" i="16"/>
  <c r="AG290" i="16"/>
  <c r="AD290" i="16"/>
  <c r="AC290" i="16"/>
  <c r="AB290" i="16"/>
  <c r="AA290" i="16"/>
  <c r="Z290" i="16"/>
  <c r="AG289" i="16"/>
  <c r="AD289" i="16"/>
  <c r="AC289" i="16"/>
  <c r="AB289" i="16"/>
  <c r="AA289" i="16"/>
  <c r="Z289" i="16"/>
  <c r="AG288" i="16"/>
  <c r="AD288" i="16"/>
  <c r="AC288" i="16"/>
  <c r="AB288" i="16"/>
  <c r="AA288" i="16"/>
  <c r="Z288" i="16"/>
  <c r="AG287" i="16"/>
  <c r="AD287" i="16"/>
  <c r="AC287" i="16"/>
  <c r="AB287" i="16"/>
  <c r="AA287" i="16"/>
  <c r="Z287" i="16"/>
  <c r="AG286" i="16"/>
  <c r="AD286" i="16"/>
  <c r="AC286" i="16"/>
  <c r="AB286" i="16"/>
  <c r="AA286" i="16"/>
  <c r="Z286" i="16"/>
  <c r="AG285" i="16"/>
  <c r="AD285" i="16"/>
  <c r="AC285" i="16"/>
  <c r="AB285" i="16"/>
  <c r="AA285" i="16"/>
  <c r="Z285" i="16"/>
  <c r="AG284" i="16"/>
  <c r="AD284" i="16"/>
  <c r="AC284" i="16"/>
  <c r="AB284" i="16"/>
  <c r="AA284" i="16"/>
  <c r="Z284" i="16"/>
  <c r="AG283" i="16"/>
  <c r="AD283" i="16"/>
  <c r="AC283" i="16"/>
  <c r="AB283" i="16"/>
  <c r="AA283" i="16"/>
  <c r="Z283" i="16"/>
  <c r="AG282" i="16"/>
  <c r="AD282" i="16"/>
  <c r="AC282" i="16"/>
  <c r="AB282" i="16"/>
  <c r="AA282" i="16"/>
  <c r="Z282" i="16"/>
  <c r="AG281" i="16"/>
  <c r="AD281" i="16"/>
  <c r="AC281" i="16"/>
  <c r="AB281" i="16"/>
  <c r="AA281" i="16"/>
  <c r="Z281" i="16"/>
  <c r="AG280" i="16"/>
  <c r="AD280" i="16"/>
  <c r="AC280" i="16"/>
  <c r="AB280" i="16"/>
  <c r="AA280" i="16"/>
  <c r="Z280" i="16"/>
  <c r="AG279" i="16"/>
  <c r="AD279" i="16"/>
  <c r="AC279" i="16"/>
  <c r="AB279" i="16"/>
  <c r="AA279" i="16"/>
  <c r="Z279" i="16"/>
  <c r="AG278" i="16"/>
  <c r="AF278" i="16"/>
  <c r="AD278" i="16"/>
  <c r="AC278" i="16"/>
  <c r="AB278" i="16"/>
  <c r="AA278" i="16"/>
  <c r="Z278" i="16"/>
  <c r="AG277" i="16"/>
  <c r="AF277" i="16"/>
  <c r="AD277" i="16"/>
  <c r="AC277" i="16"/>
  <c r="AB277" i="16"/>
  <c r="AA277" i="16"/>
  <c r="Z277" i="16"/>
  <c r="AE1115" i="16" l="1"/>
  <c r="AE1098" i="16"/>
  <c r="AE1106" i="16"/>
  <c r="AE1114" i="16"/>
  <c r="AE1108" i="16"/>
  <c r="AE1099" i="16"/>
  <c r="AE1107" i="16"/>
  <c r="AE1100" i="16"/>
  <c r="AE1101" i="16"/>
  <c r="AE1109" i="16"/>
  <c r="W12" i="16" l="1"/>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W55" i="16"/>
  <c r="W56" i="16"/>
  <c r="W57" i="16"/>
  <c r="W58" i="16"/>
  <c r="W59" i="16"/>
  <c r="W60" i="16"/>
  <c r="W61" i="16"/>
  <c r="W62" i="16"/>
  <c r="W63" i="16"/>
  <c r="W64" i="16"/>
  <c r="W65" i="16"/>
  <c r="W66" i="16"/>
  <c r="W67" i="16"/>
  <c r="W68" i="16"/>
  <c r="W69" i="16"/>
  <c r="W70" i="16"/>
  <c r="W71" i="16"/>
  <c r="W72" i="16"/>
  <c r="W73" i="16"/>
  <c r="W74" i="16"/>
  <c r="W75" i="16"/>
  <c r="W76" i="16"/>
  <c r="W77" i="16"/>
  <c r="W78" i="16"/>
  <c r="W79" i="16"/>
  <c r="W80" i="16"/>
  <c r="W81" i="16"/>
  <c r="W82" i="16"/>
  <c r="W83" i="16"/>
  <c r="W84" i="16"/>
  <c r="W85" i="16"/>
  <c r="W86" i="16"/>
  <c r="W87" i="16"/>
  <c r="W88" i="16"/>
  <c r="W89" i="16"/>
  <c r="W90" i="16"/>
  <c r="W91" i="16"/>
  <c r="W92" i="16"/>
  <c r="W93" i="16"/>
  <c r="W94" i="16"/>
  <c r="W95" i="16"/>
  <c r="W96" i="16"/>
  <c r="W97" i="16"/>
  <c r="W98" i="16"/>
  <c r="W99" i="16"/>
  <c r="W100" i="16"/>
  <c r="W101" i="16"/>
  <c r="W102" i="16"/>
  <c r="W103" i="16"/>
  <c r="W104" i="16"/>
  <c r="W105" i="16"/>
  <c r="W106" i="16"/>
  <c r="W107" i="16"/>
  <c r="W108" i="16"/>
  <c r="W109" i="16"/>
  <c r="W11" i="16"/>
  <c r="Z12" i="16" l="1"/>
  <c r="AA12" i="16"/>
  <c r="AB12" i="16"/>
  <c r="AC12" i="16"/>
  <c r="AD12" i="16"/>
  <c r="AF12" i="16"/>
  <c r="AG12" i="16"/>
  <c r="Z13" i="16"/>
  <c r="AA13" i="16"/>
  <c r="AB13" i="16"/>
  <c r="AC13" i="16"/>
  <c r="AD13" i="16"/>
  <c r="AF13" i="16"/>
  <c r="AG13" i="16"/>
  <c r="Z14" i="16"/>
  <c r="AA14" i="16"/>
  <c r="AB14" i="16"/>
  <c r="AC14" i="16"/>
  <c r="AD14" i="16"/>
  <c r="AF14" i="16"/>
  <c r="AG14" i="16"/>
  <c r="Z15" i="16"/>
  <c r="AA15" i="16"/>
  <c r="AB15" i="16"/>
  <c r="AC15" i="16"/>
  <c r="AD15" i="16"/>
  <c r="AF15" i="16"/>
  <c r="AG15" i="16"/>
  <c r="Z16" i="16"/>
  <c r="AA16" i="16"/>
  <c r="AB16" i="16"/>
  <c r="AC16" i="16"/>
  <c r="AD16" i="16"/>
  <c r="AF16" i="16"/>
  <c r="AG16" i="16"/>
  <c r="Z17" i="16"/>
  <c r="AA17" i="16"/>
  <c r="AB17" i="16"/>
  <c r="AC17" i="16"/>
  <c r="AD17" i="16"/>
  <c r="AF17" i="16"/>
  <c r="AG17" i="16"/>
  <c r="Z18" i="16"/>
  <c r="AA18" i="16"/>
  <c r="AB18" i="16"/>
  <c r="AC18" i="16"/>
  <c r="AD18" i="16"/>
  <c r="AF18" i="16"/>
  <c r="AG18" i="16"/>
  <c r="Z19" i="16"/>
  <c r="AA19" i="16"/>
  <c r="AB19" i="16"/>
  <c r="AC19" i="16"/>
  <c r="AD19" i="16"/>
  <c r="AF19" i="16"/>
  <c r="AG19" i="16"/>
  <c r="Z20" i="16"/>
  <c r="AA20" i="16"/>
  <c r="AB20" i="16"/>
  <c r="AC20" i="16"/>
  <c r="AD20" i="16"/>
  <c r="AF20" i="16"/>
  <c r="AG20" i="16"/>
  <c r="Z21" i="16"/>
  <c r="AA21" i="16"/>
  <c r="AB21" i="16"/>
  <c r="AC21" i="16"/>
  <c r="AD21" i="16"/>
  <c r="AF21" i="16"/>
  <c r="AG21" i="16"/>
  <c r="Z22" i="16"/>
  <c r="AA22" i="16"/>
  <c r="AB22" i="16"/>
  <c r="AC22" i="16"/>
  <c r="AD22" i="16"/>
  <c r="AF22" i="16"/>
  <c r="AG22" i="16"/>
  <c r="Z23" i="16"/>
  <c r="AA23" i="16"/>
  <c r="AB23" i="16"/>
  <c r="AC23" i="16"/>
  <c r="AD23" i="16"/>
  <c r="AF23" i="16"/>
  <c r="AG23" i="16"/>
  <c r="Z24" i="16"/>
  <c r="AA24" i="16"/>
  <c r="AB24" i="16"/>
  <c r="AC24" i="16"/>
  <c r="AD24" i="16"/>
  <c r="AF24" i="16"/>
  <c r="AG24" i="16"/>
  <c r="Z25" i="16"/>
  <c r="AA25" i="16"/>
  <c r="AB25" i="16"/>
  <c r="AC25" i="16"/>
  <c r="AD25" i="16"/>
  <c r="AF25" i="16"/>
  <c r="AG25" i="16"/>
  <c r="Z26" i="16"/>
  <c r="AA26" i="16"/>
  <c r="AB26" i="16"/>
  <c r="AC26" i="16"/>
  <c r="AD26" i="16"/>
  <c r="AF26" i="16"/>
  <c r="AG26" i="16"/>
  <c r="Z27" i="16"/>
  <c r="AA27" i="16"/>
  <c r="AB27" i="16"/>
  <c r="AC27" i="16"/>
  <c r="AD27" i="16"/>
  <c r="AF27" i="16"/>
  <c r="AG27" i="16"/>
  <c r="Z28" i="16"/>
  <c r="AA28" i="16"/>
  <c r="AB28" i="16"/>
  <c r="AC28" i="16"/>
  <c r="AD28" i="16"/>
  <c r="AF28" i="16"/>
  <c r="AG28" i="16"/>
  <c r="Z29" i="16"/>
  <c r="AA29" i="16"/>
  <c r="AB29" i="16"/>
  <c r="AC29" i="16"/>
  <c r="AD29" i="16"/>
  <c r="AF29" i="16"/>
  <c r="AG29" i="16"/>
  <c r="Z30" i="16"/>
  <c r="AA30" i="16"/>
  <c r="AB30" i="16"/>
  <c r="AC30" i="16"/>
  <c r="AD30" i="16"/>
  <c r="AF30" i="16"/>
  <c r="AG30" i="16"/>
  <c r="Z31" i="16"/>
  <c r="AA31" i="16"/>
  <c r="AB31" i="16"/>
  <c r="AC31" i="16"/>
  <c r="AD31" i="16"/>
  <c r="AF31" i="16"/>
  <c r="AG31" i="16"/>
  <c r="Z32" i="16"/>
  <c r="AA32" i="16"/>
  <c r="AB32" i="16"/>
  <c r="AC32" i="16"/>
  <c r="AD32" i="16"/>
  <c r="AF32" i="16"/>
  <c r="AG32" i="16"/>
  <c r="Z33" i="16"/>
  <c r="AA33" i="16"/>
  <c r="AB33" i="16"/>
  <c r="AC33" i="16"/>
  <c r="AD33" i="16"/>
  <c r="AF33" i="16"/>
  <c r="AG33" i="16"/>
  <c r="Z34" i="16"/>
  <c r="AA34" i="16"/>
  <c r="AB34" i="16"/>
  <c r="AC34" i="16"/>
  <c r="AD34" i="16"/>
  <c r="AF34" i="16"/>
  <c r="AG34" i="16"/>
  <c r="Z35" i="16"/>
  <c r="AA35" i="16"/>
  <c r="AB35" i="16"/>
  <c r="AC35" i="16"/>
  <c r="AD35" i="16"/>
  <c r="AF35" i="16"/>
  <c r="AG35" i="16"/>
  <c r="Z36" i="16"/>
  <c r="AA36" i="16"/>
  <c r="AB36" i="16"/>
  <c r="AC36" i="16"/>
  <c r="AD36" i="16"/>
  <c r="AF36" i="16"/>
  <c r="AG36" i="16"/>
  <c r="Z37" i="16"/>
  <c r="AA37" i="16"/>
  <c r="AB37" i="16"/>
  <c r="AC37" i="16"/>
  <c r="AD37" i="16"/>
  <c r="AF37" i="16"/>
  <c r="AG37" i="16"/>
  <c r="Z38" i="16"/>
  <c r="AA38" i="16"/>
  <c r="AB38" i="16"/>
  <c r="AC38" i="16"/>
  <c r="AD38" i="16"/>
  <c r="AF38" i="16"/>
  <c r="AG38" i="16"/>
  <c r="Z39" i="16"/>
  <c r="AA39" i="16"/>
  <c r="AB39" i="16"/>
  <c r="AC39" i="16"/>
  <c r="AD39" i="16"/>
  <c r="AF39" i="16"/>
  <c r="AG39" i="16"/>
  <c r="Z40" i="16"/>
  <c r="AA40" i="16"/>
  <c r="AB40" i="16"/>
  <c r="AC40" i="16"/>
  <c r="AD40" i="16"/>
  <c r="AF40" i="16"/>
  <c r="AG40" i="16"/>
  <c r="Z41" i="16"/>
  <c r="AA41" i="16"/>
  <c r="AB41" i="16"/>
  <c r="AC41" i="16"/>
  <c r="AD41" i="16"/>
  <c r="AF41" i="16"/>
  <c r="AG41" i="16"/>
  <c r="Z42" i="16"/>
  <c r="AA42" i="16"/>
  <c r="AB42" i="16"/>
  <c r="AC42" i="16"/>
  <c r="AD42" i="16"/>
  <c r="AF42" i="16"/>
  <c r="AG42" i="16"/>
  <c r="Z43" i="16"/>
  <c r="AA43" i="16"/>
  <c r="AB43" i="16"/>
  <c r="AC43" i="16"/>
  <c r="AD43" i="16"/>
  <c r="AF43" i="16"/>
  <c r="AG43" i="16"/>
  <c r="Z44" i="16"/>
  <c r="AA44" i="16"/>
  <c r="AB44" i="16"/>
  <c r="AC44" i="16"/>
  <c r="AD44" i="16"/>
  <c r="AF44" i="16"/>
  <c r="AG44" i="16"/>
  <c r="Z45" i="16"/>
  <c r="AA45" i="16"/>
  <c r="AB45" i="16"/>
  <c r="AC45" i="16"/>
  <c r="AD45" i="16"/>
  <c r="AF45" i="16"/>
  <c r="AG45" i="16"/>
  <c r="Z46" i="16"/>
  <c r="AA46" i="16"/>
  <c r="AB46" i="16"/>
  <c r="AC46" i="16"/>
  <c r="AD46" i="16"/>
  <c r="AF46" i="16"/>
  <c r="AG46" i="16"/>
  <c r="Z47" i="16"/>
  <c r="AA47" i="16"/>
  <c r="AB47" i="16"/>
  <c r="AC47" i="16"/>
  <c r="AD47" i="16"/>
  <c r="AF47" i="16"/>
  <c r="AG47" i="16"/>
  <c r="Z48" i="16"/>
  <c r="AA48" i="16"/>
  <c r="AB48" i="16"/>
  <c r="AC48" i="16"/>
  <c r="AD48" i="16"/>
  <c r="AF48" i="16"/>
  <c r="AG48" i="16"/>
  <c r="Z49" i="16"/>
  <c r="AA49" i="16"/>
  <c r="AB49" i="16"/>
  <c r="AC49" i="16"/>
  <c r="AD49" i="16"/>
  <c r="AF49" i="16"/>
  <c r="AG49" i="16"/>
  <c r="Z50" i="16"/>
  <c r="AA50" i="16"/>
  <c r="AB50" i="16"/>
  <c r="AC50" i="16"/>
  <c r="AD50" i="16"/>
  <c r="AF50" i="16"/>
  <c r="AG50" i="16"/>
  <c r="Z51" i="16"/>
  <c r="AA51" i="16"/>
  <c r="AB51" i="16"/>
  <c r="AC51" i="16"/>
  <c r="AD51" i="16"/>
  <c r="AF51" i="16"/>
  <c r="AG51" i="16"/>
  <c r="Z52" i="16"/>
  <c r="AA52" i="16"/>
  <c r="AB52" i="16"/>
  <c r="AC52" i="16"/>
  <c r="AD52" i="16"/>
  <c r="AF52" i="16"/>
  <c r="AG52" i="16"/>
  <c r="Z53" i="16"/>
  <c r="AA53" i="16"/>
  <c r="AB53" i="16"/>
  <c r="AC53" i="16"/>
  <c r="AD53" i="16"/>
  <c r="AF53" i="16"/>
  <c r="AG53" i="16"/>
  <c r="Z54" i="16"/>
  <c r="AA54" i="16"/>
  <c r="AB54" i="16"/>
  <c r="AC54" i="16"/>
  <c r="AD54" i="16"/>
  <c r="AF54" i="16"/>
  <c r="AG54" i="16"/>
  <c r="Z55" i="16"/>
  <c r="AA55" i="16"/>
  <c r="AB55" i="16"/>
  <c r="AC55" i="16"/>
  <c r="AD55" i="16"/>
  <c r="AF55" i="16"/>
  <c r="AG55" i="16"/>
  <c r="Z56" i="16"/>
  <c r="AA56" i="16"/>
  <c r="AB56" i="16"/>
  <c r="AC56" i="16"/>
  <c r="AD56" i="16"/>
  <c r="AF56" i="16"/>
  <c r="AG56" i="16"/>
  <c r="Z57" i="16"/>
  <c r="AA57" i="16"/>
  <c r="AB57" i="16"/>
  <c r="AC57" i="16"/>
  <c r="AD57" i="16"/>
  <c r="AF57" i="16"/>
  <c r="AG57" i="16"/>
  <c r="Z58" i="16"/>
  <c r="AA58" i="16"/>
  <c r="AB58" i="16"/>
  <c r="AC58" i="16"/>
  <c r="AD58" i="16"/>
  <c r="AF58" i="16"/>
  <c r="AG58" i="16"/>
  <c r="Z59" i="16"/>
  <c r="AA59" i="16"/>
  <c r="AB59" i="16"/>
  <c r="AC59" i="16"/>
  <c r="AD59" i="16"/>
  <c r="AF59" i="16"/>
  <c r="AG59" i="16"/>
  <c r="Z60" i="16"/>
  <c r="AA60" i="16"/>
  <c r="AB60" i="16"/>
  <c r="AC60" i="16"/>
  <c r="AD60" i="16"/>
  <c r="AF60" i="16"/>
  <c r="AG60" i="16"/>
  <c r="Z61" i="16"/>
  <c r="AA61" i="16"/>
  <c r="AB61" i="16"/>
  <c r="AC61" i="16"/>
  <c r="AD61" i="16"/>
  <c r="AF61" i="16"/>
  <c r="AG61" i="16"/>
  <c r="Z62" i="16"/>
  <c r="AA62" i="16"/>
  <c r="AB62" i="16"/>
  <c r="AC62" i="16"/>
  <c r="AD62" i="16"/>
  <c r="AF62" i="16"/>
  <c r="AG62" i="16"/>
  <c r="Z63" i="16"/>
  <c r="AA63" i="16"/>
  <c r="AB63" i="16"/>
  <c r="AC63" i="16"/>
  <c r="AD63" i="16"/>
  <c r="AF63" i="16"/>
  <c r="AG63" i="16"/>
  <c r="Z64" i="16"/>
  <c r="AA64" i="16"/>
  <c r="AB64" i="16"/>
  <c r="AC64" i="16"/>
  <c r="AD64" i="16"/>
  <c r="AF64" i="16"/>
  <c r="AG64" i="16"/>
  <c r="Z65" i="16"/>
  <c r="AA65" i="16"/>
  <c r="AB65" i="16"/>
  <c r="AC65" i="16"/>
  <c r="AD65" i="16"/>
  <c r="AF65" i="16"/>
  <c r="AG65" i="16"/>
  <c r="Z66" i="16"/>
  <c r="AA66" i="16"/>
  <c r="AB66" i="16"/>
  <c r="AC66" i="16"/>
  <c r="AD66" i="16"/>
  <c r="AF66" i="16"/>
  <c r="AG66" i="16"/>
  <c r="Z67" i="16"/>
  <c r="AA67" i="16"/>
  <c r="AB67" i="16"/>
  <c r="AC67" i="16"/>
  <c r="AD67" i="16"/>
  <c r="AF67" i="16"/>
  <c r="AG67" i="16"/>
  <c r="Z68" i="16"/>
  <c r="AA68" i="16"/>
  <c r="AB68" i="16"/>
  <c r="AC68" i="16"/>
  <c r="AD68" i="16"/>
  <c r="AF68" i="16"/>
  <c r="AG68" i="16"/>
  <c r="Z69" i="16"/>
  <c r="AA69" i="16"/>
  <c r="AB69" i="16"/>
  <c r="AC69" i="16"/>
  <c r="AD69" i="16"/>
  <c r="AF69" i="16"/>
  <c r="AG69" i="16"/>
  <c r="Z70" i="16"/>
  <c r="AA70" i="16"/>
  <c r="AB70" i="16"/>
  <c r="AC70" i="16"/>
  <c r="AD70" i="16"/>
  <c r="AF70" i="16"/>
  <c r="AG70" i="16"/>
  <c r="Z71" i="16"/>
  <c r="AA71" i="16"/>
  <c r="AB71" i="16"/>
  <c r="AC71" i="16"/>
  <c r="AD71" i="16"/>
  <c r="AF71" i="16"/>
  <c r="AG71" i="16"/>
  <c r="Z72" i="16"/>
  <c r="AA72" i="16"/>
  <c r="AB72" i="16"/>
  <c r="AC72" i="16"/>
  <c r="AD72" i="16"/>
  <c r="AF72" i="16"/>
  <c r="AG72" i="16"/>
  <c r="Z73" i="16"/>
  <c r="AA73" i="16"/>
  <c r="AB73" i="16"/>
  <c r="AC73" i="16"/>
  <c r="AD73" i="16"/>
  <c r="AF73" i="16"/>
  <c r="AG73" i="16"/>
  <c r="Z74" i="16"/>
  <c r="AA74" i="16"/>
  <c r="AB74" i="16"/>
  <c r="AC74" i="16"/>
  <c r="AD74" i="16"/>
  <c r="AF74" i="16"/>
  <c r="AG74" i="16"/>
  <c r="Z75" i="16"/>
  <c r="AA75" i="16"/>
  <c r="AB75" i="16"/>
  <c r="AC75" i="16"/>
  <c r="AD75" i="16"/>
  <c r="AF75" i="16"/>
  <c r="AG75" i="16"/>
  <c r="Z76" i="16"/>
  <c r="AA76" i="16"/>
  <c r="AB76" i="16"/>
  <c r="AC76" i="16"/>
  <c r="AD76" i="16"/>
  <c r="AF76" i="16"/>
  <c r="AG76" i="16"/>
  <c r="Z77" i="16"/>
  <c r="AA77" i="16"/>
  <c r="AB77" i="16"/>
  <c r="AC77" i="16"/>
  <c r="AD77" i="16"/>
  <c r="AF77" i="16"/>
  <c r="AG77" i="16"/>
  <c r="Z78" i="16"/>
  <c r="AA78" i="16"/>
  <c r="AB78" i="16"/>
  <c r="AC78" i="16"/>
  <c r="AD78" i="16"/>
  <c r="AF78" i="16"/>
  <c r="AG78" i="16"/>
  <c r="Z79" i="16"/>
  <c r="AA79" i="16"/>
  <c r="AB79" i="16"/>
  <c r="AC79" i="16"/>
  <c r="AD79" i="16"/>
  <c r="AF79" i="16"/>
  <c r="AG79" i="16"/>
  <c r="Z80" i="16"/>
  <c r="AA80" i="16"/>
  <c r="AB80" i="16"/>
  <c r="AC80" i="16"/>
  <c r="AD80" i="16"/>
  <c r="AF80" i="16"/>
  <c r="AG80" i="16"/>
  <c r="Z81" i="16"/>
  <c r="AA81" i="16"/>
  <c r="AB81" i="16"/>
  <c r="AC81" i="16"/>
  <c r="AD81" i="16"/>
  <c r="AF81" i="16"/>
  <c r="AG81" i="16"/>
  <c r="Z82" i="16"/>
  <c r="AA82" i="16"/>
  <c r="AB82" i="16"/>
  <c r="AC82" i="16"/>
  <c r="AD82" i="16"/>
  <c r="AF82" i="16"/>
  <c r="AG82" i="16"/>
  <c r="Z83" i="16"/>
  <c r="AA83" i="16"/>
  <c r="AB83" i="16"/>
  <c r="AC83" i="16"/>
  <c r="AD83" i="16"/>
  <c r="AF83" i="16"/>
  <c r="AG83" i="16"/>
  <c r="Z84" i="16"/>
  <c r="AA84" i="16"/>
  <c r="AB84" i="16"/>
  <c r="AC84" i="16"/>
  <c r="AD84" i="16"/>
  <c r="AF84" i="16"/>
  <c r="AG84" i="16"/>
  <c r="Z85" i="16"/>
  <c r="AA85" i="16"/>
  <c r="AB85" i="16"/>
  <c r="AC85" i="16"/>
  <c r="AD85" i="16"/>
  <c r="AF85" i="16"/>
  <c r="AG85" i="16"/>
  <c r="Z86" i="16"/>
  <c r="AA86" i="16"/>
  <c r="AB86" i="16"/>
  <c r="AC86" i="16"/>
  <c r="AD86" i="16"/>
  <c r="AF86" i="16"/>
  <c r="AG86" i="16"/>
  <c r="Z87" i="16"/>
  <c r="AA87" i="16"/>
  <c r="AB87" i="16"/>
  <c r="AC87" i="16"/>
  <c r="AD87" i="16"/>
  <c r="AF87" i="16"/>
  <c r="AG87" i="16"/>
  <c r="Z88" i="16"/>
  <c r="AA88" i="16"/>
  <c r="AB88" i="16"/>
  <c r="AC88" i="16"/>
  <c r="AD88" i="16"/>
  <c r="AF88" i="16"/>
  <c r="AG88" i="16"/>
  <c r="Z89" i="16"/>
  <c r="AA89" i="16"/>
  <c r="AB89" i="16"/>
  <c r="AC89" i="16"/>
  <c r="AD89" i="16"/>
  <c r="AF89" i="16"/>
  <c r="AG89" i="16"/>
  <c r="Z90" i="16"/>
  <c r="AA90" i="16"/>
  <c r="AB90" i="16"/>
  <c r="AC90" i="16"/>
  <c r="AD90" i="16"/>
  <c r="AF90" i="16"/>
  <c r="AG90" i="16"/>
  <c r="Z91" i="16"/>
  <c r="AA91" i="16"/>
  <c r="AB91" i="16"/>
  <c r="AC91" i="16"/>
  <c r="AD91" i="16"/>
  <c r="AF91" i="16"/>
  <c r="AG91" i="16"/>
  <c r="Z92" i="16"/>
  <c r="AA92" i="16"/>
  <c r="AB92" i="16"/>
  <c r="AC92" i="16"/>
  <c r="AD92" i="16"/>
  <c r="AF92" i="16"/>
  <c r="AG92" i="16"/>
  <c r="Z93" i="16"/>
  <c r="AA93" i="16"/>
  <c r="AB93" i="16"/>
  <c r="AC93" i="16"/>
  <c r="AD93" i="16"/>
  <c r="AF93" i="16"/>
  <c r="AG93" i="16"/>
  <c r="Z94" i="16"/>
  <c r="AA94" i="16"/>
  <c r="AB94" i="16"/>
  <c r="AC94" i="16"/>
  <c r="AD94" i="16"/>
  <c r="AF94" i="16"/>
  <c r="AG94" i="16"/>
  <c r="Z95" i="16"/>
  <c r="AA95" i="16"/>
  <c r="AB95" i="16"/>
  <c r="AC95" i="16"/>
  <c r="AD95" i="16"/>
  <c r="AF95" i="16"/>
  <c r="AG95" i="16"/>
  <c r="Z96" i="16"/>
  <c r="AA96" i="16"/>
  <c r="AB96" i="16"/>
  <c r="AC96" i="16"/>
  <c r="AD96" i="16"/>
  <c r="AF96" i="16"/>
  <c r="AG96" i="16"/>
  <c r="Z97" i="16"/>
  <c r="AA97" i="16"/>
  <c r="AB97" i="16"/>
  <c r="AC97" i="16"/>
  <c r="AD97" i="16"/>
  <c r="AF97" i="16"/>
  <c r="AG97" i="16"/>
  <c r="Z98" i="16"/>
  <c r="AA98" i="16"/>
  <c r="AB98" i="16"/>
  <c r="AC98" i="16"/>
  <c r="AD98" i="16"/>
  <c r="AF98" i="16"/>
  <c r="AG98" i="16"/>
  <c r="Z99" i="16"/>
  <c r="AA99" i="16"/>
  <c r="AB99" i="16"/>
  <c r="AC99" i="16"/>
  <c r="AD99" i="16"/>
  <c r="AF99" i="16"/>
  <c r="AG99" i="16"/>
  <c r="Z100" i="16"/>
  <c r="AA100" i="16"/>
  <c r="AB100" i="16"/>
  <c r="AC100" i="16"/>
  <c r="AD100" i="16"/>
  <c r="AF100" i="16"/>
  <c r="AG100" i="16"/>
  <c r="Z101" i="16"/>
  <c r="AA101" i="16"/>
  <c r="AB101" i="16"/>
  <c r="AC101" i="16"/>
  <c r="AD101" i="16"/>
  <c r="AF101" i="16"/>
  <c r="AG101" i="16"/>
  <c r="Z102" i="16"/>
  <c r="AA102" i="16"/>
  <c r="AB102" i="16"/>
  <c r="AC102" i="16"/>
  <c r="AD102" i="16"/>
  <c r="AF102" i="16"/>
  <c r="AG102" i="16"/>
  <c r="Z103" i="16"/>
  <c r="AA103" i="16"/>
  <c r="AB103" i="16"/>
  <c r="AC103" i="16"/>
  <c r="AD103" i="16"/>
  <c r="AF103" i="16"/>
  <c r="AG103" i="16"/>
  <c r="Z104" i="16"/>
  <c r="AA104" i="16"/>
  <c r="AB104" i="16"/>
  <c r="AC104" i="16"/>
  <c r="AD104" i="16"/>
  <c r="AF104" i="16"/>
  <c r="AG104" i="16"/>
  <c r="Z105" i="16"/>
  <c r="AA105" i="16"/>
  <c r="AB105" i="16"/>
  <c r="AC105" i="16"/>
  <c r="AD105" i="16"/>
  <c r="AF105" i="16"/>
  <c r="AG105" i="16"/>
  <c r="Z106" i="16"/>
  <c r="AA106" i="16"/>
  <c r="AB106" i="16"/>
  <c r="AC106" i="16"/>
  <c r="AD106" i="16"/>
  <c r="AF106" i="16"/>
  <c r="AG106" i="16"/>
  <c r="Z107" i="16"/>
  <c r="AA107" i="16"/>
  <c r="AB107" i="16"/>
  <c r="AC107" i="16"/>
  <c r="AD107" i="16"/>
  <c r="AF107" i="16"/>
  <c r="AG107" i="16"/>
  <c r="Z108" i="16"/>
  <c r="AA108" i="16"/>
  <c r="AB108" i="16"/>
  <c r="AC108" i="16"/>
  <c r="AD108" i="16"/>
  <c r="AF108" i="16"/>
  <c r="AG108" i="16"/>
  <c r="Z109" i="16"/>
  <c r="AA109" i="16"/>
  <c r="AB109" i="16"/>
  <c r="AC109" i="16"/>
  <c r="AD109" i="16"/>
  <c r="AF109" i="16"/>
  <c r="AG109" i="16"/>
  <c r="Z110" i="16"/>
  <c r="AA110" i="16"/>
  <c r="AB110" i="16"/>
  <c r="AC110" i="16"/>
  <c r="AD110" i="16"/>
  <c r="AF110" i="16"/>
  <c r="AG110" i="16"/>
  <c r="Z111" i="16"/>
  <c r="AA111" i="16"/>
  <c r="AB111" i="16"/>
  <c r="AC111" i="16"/>
  <c r="AD111" i="16"/>
  <c r="AF111" i="16"/>
  <c r="AG111" i="16"/>
  <c r="Z112" i="16"/>
  <c r="AA112" i="16"/>
  <c r="AB112" i="16"/>
  <c r="AC112" i="16"/>
  <c r="AD112" i="16"/>
  <c r="AF112" i="16"/>
  <c r="AG112" i="16"/>
  <c r="Z113" i="16"/>
  <c r="AA113" i="16"/>
  <c r="AB113" i="16"/>
  <c r="AC113" i="16"/>
  <c r="AD113" i="16"/>
  <c r="AF113" i="16"/>
  <c r="AG113" i="16"/>
  <c r="Z114" i="16"/>
  <c r="AA114" i="16"/>
  <c r="AB114" i="16"/>
  <c r="AC114" i="16"/>
  <c r="AD114" i="16"/>
  <c r="AF114" i="16"/>
  <c r="AG114" i="16"/>
  <c r="Z115" i="16"/>
  <c r="AA115" i="16"/>
  <c r="AB115" i="16"/>
  <c r="AC115" i="16"/>
  <c r="AD115" i="16"/>
  <c r="AF115" i="16"/>
  <c r="AG115" i="16"/>
  <c r="Z116" i="16"/>
  <c r="AA116" i="16"/>
  <c r="AB116" i="16"/>
  <c r="AC116" i="16"/>
  <c r="AD116" i="16"/>
  <c r="AF116" i="16"/>
  <c r="AG116" i="16"/>
  <c r="Z117" i="16"/>
  <c r="AA117" i="16"/>
  <c r="AB117" i="16"/>
  <c r="AC117" i="16"/>
  <c r="AD117" i="16"/>
  <c r="AF117" i="16"/>
  <c r="AG117" i="16"/>
  <c r="Z118" i="16"/>
  <c r="AA118" i="16"/>
  <c r="AB118" i="16"/>
  <c r="AC118" i="16"/>
  <c r="AD118" i="16"/>
  <c r="AF118" i="16"/>
  <c r="AG118" i="16"/>
  <c r="Z119" i="16"/>
  <c r="AA119" i="16"/>
  <c r="AB119" i="16"/>
  <c r="AC119" i="16"/>
  <c r="AD119" i="16"/>
  <c r="AF119" i="16"/>
  <c r="AG119" i="16"/>
  <c r="Z120" i="16"/>
  <c r="AA120" i="16"/>
  <c r="AB120" i="16"/>
  <c r="AC120" i="16"/>
  <c r="AD120" i="16"/>
  <c r="AF120" i="16"/>
  <c r="AG120" i="16"/>
  <c r="Z121" i="16"/>
  <c r="AA121" i="16"/>
  <c r="AB121" i="16"/>
  <c r="AC121" i="16"/>
  <c r="AD121" i="16"/>
  <c r="AF121" i="16"/>
  <c r="AG121" i="16"/>
  <c r="Z122" i="16"/>
  <c r="AA122" i="16"/>
  <c r="AB122" i="16"/>
  <c r="AC122" i="16"/>
  <c r="AD122" i="16"/>
  <c r="AF122" i="16"/>
  <c r="AG122" i="16"/>
  <c r="Z123" i="16"/>
  <c r="AA123" i="16"/>
  <c r="AB123" i="16"/>
  <c r="AC123" i="16"/>
  <c r="AD123" i="16"/>
  <c r="AF123" i="16"/>
  <c r="AG123" i="16"/>
  <c r="Z124" i="16"/>
  <c r="AA124" i="16"/>
  <c r="AB124" i="16"/>
  <c r="AC124" i="16"/>
  <c r="AD124" i="16"/>
  <c r="AF124" i="16"/>
  <c r="AG124" i="16"/>
  <c r="Z125" i="16"/>
  <c r="AA125" i="16"/>
  <c r="AB125" i="16"/>
  <c r="AC125" i="16"/>
  <c r="AD125" i="16"/>
  <c r="AF125" i="16"/>
  <c r="AG125" i="16"/>
  <c r="Z126" i="16"/>
  <c r="AA126" i="16"/>
  <c r="AB126" i="16"/>
  <c r="AC126" i="16"/>
  <c r="AD126" i="16"/>
  <c r="AF126" i="16"/>
  <c r="AG126" i="16"/>
  <c r="Z127" i="16"/>
  <c r="AA127" i="16"/>
  <c r="AB127" i="16"/>
  <c r="AC127" i="16"/>
  <c r="AD127" i="16"/>
  <c r="AF127" i="16"/>
  <c r="AG127" i="16"/>
  <c r="Z128" i="16"/>
  <c r="AA128" i="16"/>
  <c r="AB128" i="16"/>
  <c r="AC128" i="16"/>
  <c r="AD128" i="16"/>
  <c r="AF128" i="16"/>
  <c r="AG128" i="16"/>
  <c r="Z129" i="16"/>
  <c r="AA129" i="16"/>
  <c r="AB129" i="16"/>
  <c r="AC129" i="16"/>
  <c r="AD129" i="16"/>
  <c r="AF129" i="16"/>
  <c r="AG129" i="16"/>
  <c r="Z130" i="16"/>
  <c r="AA130" i="16"/>
  <c r="AB130" i="16"/>
  <c r="AC130" i="16"/>
  <c r="AD130" i="16"/>
  <c r="AF130" i="16"/>
  <c r="AG130" i="16"/>
  <c r="Z131" i="16"/>
  <c r="AA131" i="16"/>
  <c r="AB131" i="16"/>
  <c r="AC131" i="16"/>
  <c r="AD131" i="16"/>
  <c r="AF131" i="16"/>
  <c r="AG131" i="16"/>
  <c r="Z132" i="16"/>
  <c r="AA132" i="16"/>
  <c r="AB132" i="16"/>
  <c r="AC132" i="16"/>
  <c r="AD132" i="16"/>
  <c r="AF132" i="16"/>
  <c r="AG132" i="16"/>
  <c r="Z133" i="16"/>
  <c r="AA133" i="16"/>
  <c r="AB133" i="16"/>
  <c r="AC133" i="16"/>
  <c r="AD133" i="16"/>
  <c r="AF133" i="16"/>
  <c r="AG133" i="16"/>
  <c r="Z134" i="16"/>
  <c r="AA134" i="16"/>
  <c r="AB134" i="16"/>
  <c r="AC134" i="16"/>
  <c r="AD134" i="16"/>
  <c r="AF134" i="16"/>
  <c r="AG134" i="16"/>
  <c r="Z135" i="16"/>
  <c r="AA135" i="16"/>
  <c r="AB135" i="16"/>
  <c r="AC135" i="16"/>
  <c r="AD135" i="16"/>
  <c r="AF135" i="16"/>
  <c r="AG135" i="16"/>
  <c r="Z136" i="16"/>
  <c r="AA136" i="16"/>
  <c r="AB136" i="16"/>
  <c r="AC136" i="16"/>
  <c r="AD136" i="16"/>
  <c r="AF136" i="16"/>
  <c r="AG136" i="16"/>
  <c r="Z137" i="16"/>
  <c r="AA137" i="16"/>
  <c r="AB137" i="16"/>
  <c r="AC137" i="16"/>
  <c r="AD137" i="16"/>
  <c r="AF137" i="16"/>
  <c r="AG137" i="16"/>
  <c r="Z138" i="16"/>
  <c r="AA138" i="16"/>
  <c r="AB138" i="16"/>
  <c r="AC138" i="16"/>
  <c r="AD138" i="16"/>
  <c r="AF138" i="16"/>
  <c r="AG138" i="16"/>
  <c r="Z139" i="16"/>
  <c r="AA139" i="16"/>
  <c r="AB139" i="16"/>
  <c r="AC139" i="16"/>
  <c r="AD139" i="16"/>
  <c r="AF139" i="16"/>
  <c r="AG139" i="16"/>
  <c r="Z140" i="16"/>
  <c r="AA140" i="16"/>
  <c r="AB140" i="16"/>
  <c r="AC140" i="16"/>
  <c r="AD140" i="16"/>
  <c r="AF140" i="16"/>
  <c r="AG140" i="16"/>
  <c r="Z141" i="16"/>
  <c r="AA141" i="16"/>
  <c r="AB141" i="16"/>
  <c r="AC141" i="16"/>
  <c r="AD141" i="16"/>
  <c r="AF141" i="16"/>
  <c r="AG141" i="16"/>
  <c r="Z142" i="16"/>
  <c r="AA142" i="16"/>
  <c r="AB142" i="16"/>
  <c r="AC142" i="16"/>
  <c r="AD142" i="16"/>
  <c r="AF142" i="16"/>
  <c r="AG142" i="16"/>
  <c r="Z143" i="16"/>
  <c r="AA143" i="16"/>
  <c r="AB143" i="16"/>
  <c r="AC143" i="16"/>
  <c r="AD143" i="16"/>
  <c r="AF143" i="16"/>
  <c r="AG143" i="16"/>
  <c r="Z144" i="16"/>
  <c r="AA144" i="16"/>
  <c r="AB144" i="16"/>
  <c r="AC144" i="16"/>
  <c r="AD144" i="16"/>
  <c r="AF144" i="16"/>
  <c r="AG144" i="16"/>
  <c r="Z145" i="16"/>
  <c r="AA145" i="16"/>
  <c r="AB145" i="16"/>
  <c r="AC145" i="16"/>
  <c r="AD145" i="16"/>
  <c r="AF145" i="16"/>
  <c r="AG145" i="16"/>
  <c r="Z146" i="16"/>
  <c r="AA146" i="16"/>
  <c r="AB146" i="16"/>
  <c r="AC146" i="16"/>
  <c r="AD146" i="16"/>
  <c r="AF146" i="16"/>
  <c r="AG146" i="16"/>
  <c r="Z147" i="16"/>
  <c r="AA147" i="16"/>
  <c r="AB147" i="16"/>
  <c r="AC147" i="16"/>
  <c r="AD147" i="16"/>
  <c r="AF147" i="16"/>
  <c r="AG147" i="16"/>
  <c r="Z148" i="16"/>
  <c r="AA148" i="16"/>
  <c r="AB148" i="16"/>
  <c r="AC148" i="16"/>
  <c r="AD148" i="16"/>
  <c r="AF148" i="16"/>
  <c r="AG148" i="16"/>
  <c r="Z149" i="16"/>
  <c r="AA149" i="16"/>
  <c r="AB149" i="16"/>
  <c r="AC149" i="16"/>
  <c r="AD149" i="16"/>
  <c r="AF149" i="16"/>
  <c r="AG149" i="16"/>
  <c r="Z150" i="16"/>
  <c r="AA150" i="16"/>
  <c r="AB150" i="16"/>
  <c r="AC150" i="16"/>
  <c r="AD150" i="16"/>
  <c r="AF150" i="16"/>
  <c r="AG150" i="16"/>
  <c r="Z151" i="16"/>
  <c r="AA151" i="16"/>
  <c r="AB151" i="16"/>
  <c r="AC151" i="16"/>
  <c r="AD151" i="16"/>
  <c r="AF151" i="16"/>
  <c r="AG151" i="16"/>
  <c r="Z152" i="16"/>
  <c r="AA152" i="16"/>
  <c r="AB152" i="16"/>
  <c r="AC152" i="16"/>
  <c r="AD152" i="16"/>
  <c r="AF152" i="16"/>
  <c r="AG152" i="16"/>
  <c r="Z153" i="16"/>
  <c r="AA153" i="16"/>
  <c r="AB153" i="16"/>
  <c r="AC153" i="16"/>
  <c r="AD153" i="16"/>
  <c r="AF153" i="16"/>
  <c r="AG153" i="16"/>
  <c r="Z154" i="16"/>
  <c r="AA154" i="16"/>
  <c r="AB154" i="16"/>
  <c r="AC154" i="16"/>
  <c r="AD154" i="16"/>
  <c r="AF154" i="16"/>
  <c r="AG154" i="16"/>
  <c r="Z155" i="16"/>
  <c r="AA155" i="16"/>
  <c r="AB155" i="16"/>
  <c r="AC155" i="16"/>
  <c r="AD155" i="16"/>
  <c r="AF155" i="16"/>
  <c r="AG155" i="16"/>
  <c r="Z156" i="16"/>
  <c r="AA156" i="16"/>
  <c r="AB156" i="16"/>
  <c r="AC156" i="16"/>
  <c r="AD156" i="16"/>
  <c r="AF156" i="16"/>
  <c r="AG156" i="16"/>
  <c r="Z157" i="16"/>
  <c r="AA157" i="16"/>
  <c r="AB157" i="16"/>
  <c r="AC157" i="16"/>
  <c r="AD157" i="16"/>
  <c r="AF157" i="16"/>
  <c r="AG157" i="16"/>
  <c r="Z158" i="16"/>
  <c r="AA158" i="16"/>
  <c r="AB158" i="16"/>
  <c r="AC158" i="16"/>
  <c r="AD158" i="16"/>
  <c r="AF158" i="16"/>
  <c r="AG158" i="16"/>
  <c r="Z159" i="16"/>
  <c r="AA159" i="16"/>
  <c r="AB159" i="16"/>
  <c r="AC159" i="16"/>
  <c r="AD159" i="16"/>
  <c r="AF159" i="16"/>
  <c r="AG159" i="16"/>
  <c r="Z160" i="16"/>
  <c r="AA160" i="16"/>
  <c r="AB160" i="16"/>
  <c r="AC160" i="16"/>
  <c r="AD160" i="16"/>
  <c r="AF160" i="16"/>
  <c r="AG160" i="16"/>
  <c r="Z161" i="16"/>
  <c r="AA161" i="16"/>
  <c r="AB161" i="16"/>
  <c r="AC161" i="16"/>
  <c r="AD161" i="16"/>
  <c r="AF161" i="16"/>
  <c r="AG161" i="16"/>
  <c r="Z162" i="16"/>
  <c r="AA162" i="16"/>
  <c r="AB162" i="16"/>
  <c r="AC162" i="16"/>
  <c r="AD162" i="16"/>
  <c r="AF162" i="16"/>
  <c r="AG162" i="16"/>
  <c r="Z163" i="16"/>
  <c r="AA163" i="16"/>
  <c r="AB163" i="16"/>
  <c r="AC163" i="16"/>
  <c r="AD163" i="16"/>
  <c r="AF163" i="16"/>
  <c r="AG163" i="16"/>
  <c r="Z164" i="16"/>
  <c r="AA164" i="16"/>
  <c r="AB164" i="16"/>
  <c r="AC164" i="16"/>
  <c r="AD164" i="16"/>
  <c r="AF164" i="16"/>
  <c r="AG164" i="16"/>
  <c r="Z165" i="16"/>
  <c r="AA165" i="16"/>
  <c r="AB165" i="16"/>
  <c r="AC165" i="16"/>
  <c r="AD165" i="16"/>
  <c r="AF165" i="16"/>
  <c r="AG165" i="16"/>
  <c r="Z166" i="16"/>
  <c r="AA166" i="16"/>
  <c r="AB166" i="16"/>
  <c r="AC166" i="16"/>
  <c r="AD166" i="16"/>
  <c r="AF166" i="16"/>
  <c r="AG166" i="16"/>
  <c r="Z167" i="16"/>
  <c r="AA167" i="16"/>
  <c r="AB167" i="16"/>
  <c r="AC167" i="16"/>
  <c r="AD167" i="16"/>
  <c r="AF167" i="16"/>
  <c r="AG167" i="16"/>
  <c r="Z168" i="16"/>
  <c r="AA168" i="16"/>
  <c r="AB168" i="16"/>
  <c r="AC168" i="16"/>
  <c r="AD168" i="16"/>
  <c r="AF168" i="16"/>
  <c r="AG168" i="16"/>
  <c r="Z169" i="16"/>
  <c r="AA169" i="16"/>
  <c r="AB169" i="16"/>
  <c r="AC169" i="16"/>
  <c r="AD169" i="16"/>
  <c r="AF169" i="16"/>
  <c r="AG169" i="16"/>
  <c r="Z170" i="16"/>
  <c r="AA170" i="16"/>
  <c r="AB170" i="16"/>
  <c r="AC170" i="16"/>
  <c r="AD170" i="16"/>
  <c r="AF170" i="16"/>
  <c r="AG170" i="16"/>
  <c r="Z171" i="16"/>
  <c r="AA171" i="16"/>
  <c r="AB171" i="16"/>
  <c r="AC171" i="16"/>
  <c r="AD171" i="16"/>
  <c r="AF171" i="16"/>
  <c r="AG171" i="16"/>
  <c r="Z172" i="16"/>
  <c r="AA172" i="16"/>
  <c r="AB172" i="16"/>
  <c r="AC172" i="16"/>
  <c r="AD172" i="16"/>
  <c r="AF172" i="16"/>
  <c r="AG172" i="16"/>
  <c r="Z173" i="16"/>
  <c r="AA173" i="16"/>
  <c r="AB173" i="16"/>
  <c r="AC173" i="16"/>
  <c r="AD173" i="16"/>
  <c r="AF173" i="16"/>
  <c r="AG173" i="16"/>
  <c r="Z174" i="16"/>
  <c r="AA174" i="16"/>
  <c r="AB174" i="16"/>
  <c r="AC174" i="16"/>
  <c r="AD174" i="16"/>
  <c r="AF174" i="16"/>
  <c r="AG174" i="16"/>
  <c r="Z175" i="16"/>
  <c r="AA175" i="16"/>
  <c r="AB175" i="16"/>
  <c r="AC175" i="16"/>
  <c r="AD175" i="16"/>
  <c r="AF175" i="16"/>
  <c r="AG175" i="16"/>
  <c r="Z176" i="16"/>
  <c r="AA176" i="16"/>
  <c r="AB176" i="16"/>
  <c r="AC176" i="16"/>
  <c r="AD176" i="16"/>
  <c r="AF176" i="16"/>
  <c r="AG176" i="16"/>
  <c r="Z177" i="16"/>
  <c r="AA177" i="16"/>
  <c r="AB177" i="16"/>
  <c r="AC177" i="16"/>
  <c r="AD177" i="16"/>
  <c r="AF177" i="16"/>
  <c r="AG177" i="16"/>
  <c r="Z178" i="16"/>
  <c r="AA178" i="16"/>
  <c r="AB178" i="16"/>
  <c r="AC178" i="16"/>
  <c r="AD178" i="16"/>
  <c r="AF178" i="16"/>
  <c r="AG178" i="16"/>
  <c r="Z179" i="16"/>
  <c r="AA179" i="16"/>
  <c r="AB179" i="16"/>
  <c r="AC179" i="16"/>
  <c r="AD179" i="16"/>
  <c r="AF179" i="16"/>
  <c r="AG179" i="16"/>
  <c r="Z180" i="16"/>
  <c r="AA180" i="16"/>
  <c r="AB180" i="16"/>
  <c r="AC180" i="16"/>
  <c r="AD180" i="16"/>
  <c r="AF180" i="16"/>
  <c r="AG180" i="16"/>
  <c r="Z181" i="16"/>
  <c r="AA181" i="16"/>
  <c r="AB181" i="16"/>
  <c r="AC181" i="16"/>
  <c r="AD181" i="16"/>
  <c r="AF181" i="16"/>
  <c r="AG181" i="16"/>
  <c r="Z182" i="16"/>
  <c r="AA182" i="16"/>
  <c r="AB182" i="16"/>
  <c r="AC182" i="16"/>
  <c r="AD182" i="16"/>
  <c r="AF182" i="16"/>
  <c r="AG182" i="16"/>
  <c r="Z183" i="16"/>
  <c r="AA183" i="16"/>
  <c r="AB183" i="16"/>
  <c r="AC183" i="16"/>
  <c r="AD183" i="16"/>
  <c r="AF183" i="16"/>
  <c r="AG183" i="16"/>
  <c r="Z184" i="16"/>
  <c r="AA184" i="16"/>
  <c r="AB184" i="16"/>
  <c r="AC184" i="16"/>
  <c r="AD184" i="16"/>
  <c r="AF184" i="16"/>
  <c r="AG184" i="16"/>
  <c r="Z185" i="16"/>
  <c r="AA185" i="16"/>
  <c r="AB185" i="16"/>
  <c r="AC185" i="16"/>
  <c r="AD185" i="16"/>
  <c r="AF185" i="16"/>
  <c r="AG185" i="16"/>
  <c r="Z186" i="16"/>
  <c r="AA186" i="16"/>
  <c r="AB186" i="16"/>
  <c r="AC186" i="16"/>
  <c r="AD186" i="16"/>
  <c r="AF186" i="16"/>
  <c r="AG186" i="16"/>
  <c r="Z187" i="16"/>
  <c r="AA187" i="16"/>
  <c r="AB187" i="16"/>
  <c r="AC187" i="16"/>
  <c r="AD187" i="16"/>
  <c r="AF187" i="16"/>
  <c r="AG187" i="16"/>
  <c r="Z188" i="16"/>
  <c r="AA188" i="16"/>
  <c r="AB188" i="16"/>
  <c r="AC188" i="16"/>
  <c r="AD188" i="16"/>
  <c r="AF188" i="16"/>
  <c r="AG188" i="16"/>
  <c r="Z189" i="16"/>
  <c r="AA189" i="16"/>
  <c r="AB189" i="16"/>
  <c r="AC189" i="16"/>
  <c r="AD189" i="16"/>
  <c r="AF189" i="16"/>
  <c r="AG189" i="16"/>
  <c r="Z190" i="16"/>
  <c r="AA190" i="16"/>
  <c r="AB190" i="16"/>
  <c r="AC190" i="16"/>
  <c r="AD190" i="16"/>
  <c r="AF190" i="16"/>
  <c r="AG190" i="16"/>
  <c r="Z191" i="16"/>
  <c r="AA191" i="16"/>
  <c r="AB191" i="16"/>
  <c r="AC191" i="16"/>
  <c r="AD191" i="16"/>
  <c r="AF191" i="16"/>
  <c r="AG191" i="16"/>
  <c r="Z192" i="16"/>
  <c r="AA192" i="16"/>
  <c r="AB192" i="16"/>
  <c r="AC192" i="16"/>
  <c r="AD192" i="16"/>
  <c r="AF192" i="16"/>
  <c r="AG192" i="16"/>
  <c r="Z193" i="16"/>
  <c r="AA193" i="16"/>
  <c r="AB193" i="16"/>
  <c r="AC193" i="16"/>
  <c r="AD193" i="16"/>
  <c r="AF193" i="16"/>
  <c r="AG193" i="16"/>
  <c r="Z194" i="16"/>
  <c r="AA194" i="16"/>
  <c r="AB194" i="16"/>
  <c r="AC194" i="16"/>
  <c r="AD194" i="16"/>
  <c r="AF194" i="16"/>
  <c r="AG194" i="16"/>
  <c r="Z195" i="16"/>
  <c r="AA195" i="16"/>
  <c r="AB195" i="16"/>
  <c r="AC195" i="16"/>
  <c r="AD195" i="16"/>
  <c r="AF195" i="16"/>
  <c r="AG195" i="16"/>
  <c r="Z196" i="16"/>
  <c r="AA196" i="16"/>
  <c r="AB196" i="16"/>
  <c r="AC196" i="16"/>
  <c r="AD196" i="16"/>
  <c r="AF196" i="16"/>
  <c r="AG196" i="16"/>
  <c r="Z197" i="16"/>
  <c r="AA197" i="16"/>
  <c r="AB197" i="16"/>
  <c r="AC197" i="16"/>
  <c r="AD197" i="16"/>
  <c r="AF197" i="16"/>
  <c r="AG197" i="16"/>
  <c r="Z198" i="16"/>
  <c r="AA198" i="16"/>
  <c r="AB198" i="16"/>
  <c r="AC198" i="16"/>
  <c r="AD198" i="16"/>
  <c r="AF198" i="16"/>
  <c r="AG198" i="16"/>
  <c r="Z199" i="16"/>
  <c r="AA199" i="16"/>
  <c r="AB199" i="16"/>
  <c r="AC199" i="16"/>
  <c r="AD199" i="16"/>
  <c r="AF199" i="16"/>
  <c r="AG199" i="16"/>
  <c r="Z200" i="16"/>
  <c r="AA200" i="16"/>
  <c r="AB200" i="16"/>
  <c r="AC200" i="16"/>
  <c r="AD200" i="16"/>
  <c r="AF200" i="16"/>
  <c r="AG200" i="16"/>
  <c r="Z201" i="16"/>
  <c r="AA201" i="16"/>
  <c r="AB201" i="16"/>
  <c r="AC201" i="16"/>
  <c r="AD201" i="16"/>
  <c r="AF201" i="16"/>
  <c r="AG201" i="16"/>
  <c r="Z202" i="16"/>
  <c r="AA202" i="16"/>
  <c r="AB202" i="16"/>
  <c r="AC202" i="16"/>
  <c r="AD202" i="16"/>
  <c r="AF202" i="16"/>
  <c r="AG202" i="16"/>
  <c r="Z203" i="16"/>
  <c r="AA203" i="16"/>
  <c r="AB203" i="16"/>
  <c r="AC203" i="16"/>
  <c r="AD203" i="16"/>
  <c r="AF203" i="16"/>
  <c r="AG203" i="16"/>
  <c r="Z204" i="16"/>
  <c r="AA204" i="16"/>
  <c r="AB204" i="16"/>
  <c r="AC204" i="16"/>
  <c r="AD204" i="16"/>
  <c r="AF204" i="16"/>
  <c r="AG204" i="16"/>
  <c r="Z205" i="16"/>
  <c r="AA205" i="16"/>
  <c r="AB205" i="16"/>
  <c r="AC205" i="16"/>
  <c r="AD205" i="16"/>
  <c r="AF205" i="16"/>
  <c r="AG205" i="16"/>
  <c r="Z206" i="16"/>
  <c r="AA206" i="16"/>
  <c r="AB206" i="16"/>
  <c r="AC206" i="16"/>
  <c r="AD206" i="16"/>
  <c r="AF206" i="16"/>
  <c r="AG206" i="16"/>
  <c r="Z207" i="16"/>
  <c r="AA207" i="16"/>
  <c r="AB207" i="16"/>
  <c r="AC207" i="16"/>
  <c r="AD207" i="16"/>
  <c r="AF207" i="16"/>
  <c r="AG207" i="16"/>
  <c r="Z208" i="16"/>
  <c r="AA208" i="16"/>
  <c r="AB208" i="16"/>
  <c r="AC208" i="16"/>
  <c r="AD208" i="16"/>
  <c r="AF208" i="16"/>
  <c r="AG208" i="16"/>
  <c r="Z209" i="16"/>
  <c r="AA209" i="16"/>
  <c r="AB209" i="16"/>
  <c r="AC209" i="16"/>
  <c r="AD209" i="16"/>
  <c r="AF209" i="16"/>
  <c r="AG209" i="16"/>
  <c r="Z210" i="16"/>
  <c r="AA210" i="16"/>
  <c r="AB210" i="16"/>
  <c r="AC210" i="16"/>
  <c r="AD210" i="16"/>
  <c r="AF210" i="16"/>
  <c r="AG210" i="16"/>
  <c r="Z211" i="16"/>
  <c r="AA211" i="16"/>
  <c r="AB211" i="16"/>
  <c r="AC211" i="16"/>
  <c r="AD211" i="16"/>
  <c r="AF211" i="16"/>
  <c r="AG211" i="16"/>
  <c r="AA11" i="16"/>
  <c r="AB11" i="16"/>
  <c r="AC11" i="16"/>
  <c r="AD11" i="16"/>
  <c r="AF11" i="16"/>
  <c r="AG11" i="16"/>
  <c r="Z11" i="16"/>
  <c r="W379" i="17" l="1"/>
  <c r="AE379" i="17" s="1"/>
  <c r="W378" i="17"/>
  <c r="AE378" i="17" s="1"/>
  <c r="W377" i="17"/>
  <c r="W376" i="17"/>
  <c r="W375" i="17"/>
  <c r="W374" i="17"/>
  <c r="W373" i="17"/>
  <c r="W372" i="17"/>
  <c r="W371" i="17"/>
  <c r="W370" i="17"/>
  <c r="W369" i="17"/>
  <c r="W368" i="17"/>
  <c r="W367" i="17"/>
  <c r="W366" i="17"/>
  <c r="W365" i="17"/>
  <c r="W364" i="17"/>
  <c r="W363" i="17"/>
  <c r="W362" i="17"/>
  <c r="W361" i="17"/>
  <c r="W360" i="17"/>
  <c r="W359" i="17"/>
  <c r="W358" i="17"/>
  <c r="W357" i="17"/>
  <c r="W356" i="17"/>
  <c r="W355" i="17"/>
  <c r="W354" i="17"/>
  <c r="W353" i="17"/>
  <c r="W352" i="17"/>
  <c r="W351" i="17"/>
  <c r="W350" i="17"/>
  <c r="W349" i="17"/>
  <c r="W348" i="17"/>
  <c r="W347" i="17"/>
  <c r="W346" i="17"/>
  <c r="W345" i="17"/>
  <c r="W344" i="17"/>
  <c r="W343" i="17"/>
  <c r="W342" i="17"/>
  <c r="W341" i="17"/>
  <c r="W340" i="17"/>
  <c r="W339" i="17"/>
  <c r="W338" i="17"/>
  <c r="W337" i="17"/>
  <c r="W336" i="17"/>
  <c r="W335" i="17"/>
  <c r="W334" i="17"/>
  <c r="W333" i="17"/>
  <c r="W332" i="17"/>
  <c r="W331" i="17"/>
  <c r="W330" i="17"/>
  <c r="W329" i="17"/>
  <c r="W328" i="17"/>
  <c r="W327" i="17"/>
  <c r="W11" i="17"/>
  <c r="AE143" i="16" l="1"/>
  <c r="AE144" i="16"/>
  <c r="AE145" i="16"/>
  <c r="AE146" i="16"/>
  <c r="AE147" i="16"/>
  <c r="AE115" i="16"/>
  <c r="AE116" i="16"/>
  <c r="AE117" i="16"/>
  <c r="AE118" i="16"/>
  <c r="AE119" i="16"/>
  <c r="AE1094" i="16" l="1"/>
  <c r="AE1093" i="16"/>
  <c r="AE1092" i="16"/>
  <c r="AE1091" i="16"/>
  <c r="AE1090" i="16"/>
  <c r="AE1089" i="16"/>
  <c r="AE1088" i="16"/>
  <c r="AE1087" i="16"/>
  <c r="AE1086" i="16"/>
  <c r="AE1085" i="16"/>
  <c r="AE1084" i="16"/>
  <c r="AE1083" i="16"/>
  <c r="AE1082" i="16"/>
  <c r="AE1081" i="16"/>
  <c r="AE1080" i="16"/>
  <c r="AE1079" i="16"/>
  <c r="AE1078" i="16"/>
  <c r="AE1077" i="16"/>
  <c r="AE1076" i="16"/>
  <c r="AE1075" i="16"/>
  <c r="AE1074" i="16"/>
  <c r="AE1073" i="16"/>
  <c r="AE1072" i="16"/>
  <c r="AE1071" i="16"/>
  <c r="AE1070" i="16"/>
  <c r="AE1069" i="16"/>
  <c r="AE1068" i="16"/>
  <c r="AE1067" i="16"/>
  <c r="AE1066" i="16"/>
  <c r="AE1065" i="16"/>
  <c r="AE1064" i="16"/>
  <c r="AE1063" i="16"/>
  <c r="AE1062" i="16"/>
  <c r="AE1061" i="16"/>
  <c r="AE1060" i="16"/>
  <c r="AE1059" i="16"/>
  <c r="AE1058" i="16"/>
  <c r="AE1057" i="16"/>
  <c r="AE1056" i="16"/>
  <c r="AE1055" i="16"/>
  <c r="AE1054" i="16"/>
  <c r="AE1053" i="16"/>
  <c r="AE1052" i="16"/>
  <c r="AE1051" i="16"/>
  <c r="AE1050" i="16"/>
  <c r="AE1049" i="16"/>
  <c r="AE1048" i="16"/>
  <c r="AE1047" i="16"/>
  <c r="AE1046" i="16"/>
  <c r="AE1045" i="16"/>
  <c r="AE1044" i="16"/>
  <c r="AE1043" i="16"/>
  <c r="AE1042" i="16"/>
  <c r="AE1041" i="16"/>
  <c r="AE1040" i="16"/>
  <c r="AE1039" i="16"/>
  <c r="AE1038" i="16"/>
  <c r="AE1037" i="16"/>
  <c r="AE1036" i="16"/>
  <c r="AE1035" i="16"/>
  <c r="AE1034" i="16"/>
  <c r="AE1033" i="16"/>
  <c r="AE1032" i="16"/>
  <c r="AE1031" i="16"/>
  <c r="AE1030" i="16"/>
  <c r="AE1029" i="16"/>
  <c r="AE1028" i="16"/>
  <c r="AE1027" i="16"/>
  <c r="AE1026" i="16"/>
  <c r="AE1025" i="16"/>
  <c r="AE1024" i="16"/>
  <c r="AE1023" i="16"/>
  <c r="AE1022" i="16"/>
  <c r="AE1021" i="16"/>
  <c r="AE1020" i="16"/>
  <c r="AE1019" i="16"/>
  <c r="AE1018" i="16"/>
  <c r="AE1017" i="16"/>
  <c r="AE1016" i="16"/>
  <c r="AE1015" i="16"/>
  <c r="AE1014" i="16"/>
  <c r="AE1013" i="16"/>
  <c r="AE1012" i="16"/>
  <c r="AE1011" i="16"/>
  <c r="AE1010" i="16"/>
  <c r="AE1009" i="16"/>
  <c r="AE1008" i="16"/>
  <c r="AE1007" i="16"/>
  <c r="AE1006" i="16"/>
  <c r="AE1005" i="16"/>
  <c r="AE1004" i="16"/>
  <c r="AE1003" i="16"/>
  <c r="AE1002" i="16"/>
  <c r="AE1001" i="16"/>
  <c r="AE1000" i="16"/>
  <c r="AE999" i="16"/>
  <c r="AE998" i="16"/>
  <c r="AE997" i="16"/>
  <c r="AE996" i="16"/>
  <c r="AE995" i="16"/>
  <c r="AE994" i="16"/>
  <c r="AE993" i="16"/>
  <c r="AE992" i="16"/>
  <c r="AE991" i="16"/>
  <c r="AE990" i="16"/>
  <c r="AE989" i="16"/>
  <c r="AE988" i="16"/>
  <c r="AE987" i="16"/>
  <c r="AE986" i="16"/>
  <c r="AE985" i="16"/>
  <c r="AE984" i="16"/>
  <c r="AE983" i="16"/>
  <c r="AE982" i="16"/>
  <c r="AE981" i="16"/>
  <c r="AE980" i="16"/>
  <c r="AE979" i="16"/>
  <c r="AE978" i="16"/>
  <c r="AE977" i="16"/>
  <c r="AE976" i="16"/>
  <c r="AE975" i="16"/>
  <c r="AE974" i="16"/>
  <c r="AE973" i="16"/>
  <c r="AE972" i="16"/>
  <c r="AE971" i="16"/>
  <c r="AE970" i="16"/>
  <c r="AE969" i="16"/>
  <c r="AE968" i="16"/>
  <c r="AE967" i="16"/>
  <c r="AE966" i="16"/>
  <c r="AE965" i="16"/>
  <c r="AE964" i="16"/>
  <c r="AE963" i="16"/>
  <c r="AE962" i="16"/>
  <c r="AE961" i="16"/>
  <c r="AE960" i="16"/>
  <c r="AE959" i="16"/>
  <c r="AE958" i="16"/>
  <c r="AE957" i="16"/>
  <c r="AE956" i="16"/>
  <c r="AE955" i="16"/>
  <c r="AE954" i="16"/>
  <c r="AE953" i="16"/>
  <c r="AE952" i="16"/>
  <c r="AE951" i="16"/>
  <c r="AE950" i="16"/>
  <c r="AE949" i="16"/>
  <c r="AE948" i="16"/>
  <c r="AE947" i="16"/>
  <c r="AE946" i="16"/>
  <c r="AE945" i="16"/>
  <c r="AE944" i="16"/>
  <c r="AE943" i="16"/>
  <c r="AE942" i="16"/>
  <c r="AE941" i="16"/>
  <c r="AE940" i="16"/>
  <c r="AE939" i="16"/>
  <c r="AE938" i="16"/>
  <c r="AE937" i="16"/>
  <c r="AE936" i="16"/>
  <c r="AE935" i="16"/>
  <c r="AE934" i="16"/>
  <c r="AE933" i="16"/>
  <c r="AE932" i="16"/>
  <c r="AE931" i="16"/>
  <c r="AE930" i="16"/>
  <c r="AE929" i="16"/>
  <c r="AE928" i="16"/>
  <c r="AE927" i="16"/>
  <c r="AE926" i="16"/>
  <c r="AE925" i="16"/>
  <c r="AE924" i="16"/>
  <c r="AE923" i="16"/>
  <c r="AE922" i="16"/>
  <c r="AE921" i="16"/>
  <c r="AE920" i="16"/>
  <c r="AE919" i="16"/>
  <c r="AE918" i="16"/>
  <c r="AE917" i="16"/>
  <c r="AE916" i="16"/>
  <c r="AE915" i="16"/>
  <c r="AE914" i="16"/>
  <c r="AE913" i="16"/>
  <c r="AE912" i="16"/>
  <c r="AE911" i="16"/>
  <c r="AE910" i="16"/>
  <c r="AE909" i="16"/>
  <c r="AE908" i="16"/>
  <c r="AE907" i="16"/>
  <c r="AE906" i="16"/>
  <c r="AE905" i="16"/>
  <c r="AE904" i="16"/>
  <c r="AE903" i="16"/>
  <c r="AE902" i="16"/>
  <c r="AE901" i="16"/>
  <c r="AE900" i="16"/>
  <c r="AE899" i="16"/>
  <c r="AE898" i="16"/>
  <c r="AE897" i="16"/>
  <c r="AE896" i="16"/>
  <c r="AE895" i="16"/>
  <c r="AE894" i="16"/>
  <c r="AE893" i="16"/>
  <c r="AE892" i="16"/>
  <c r="AE891" i="16"/>
  <c r="AE890" i="16"/>
  <c r="AE889" i="16"/>
  <c r="AE888" i="16"/>
  <c r="AE887" i="16"/>
  <c r="AE886" i="16"/>
  <c r="AE885" i="16"/>
  <c r="AE884" i="16"/>
  <c r="AE883" i="16"/>
  <c r="AE882" i="16"/>
  <c r="AE881" i="16"/>
  <c r="AE880" i="16"/>
  <c r="AE879" i="16"/>
  <c r="AE878" i="16"/>
  <c r="AE877" i="16"/>
  <c r="AE876" i="16"/>
  <c r="AE875" i="16"/>
  <c r="AE874" i="16"/>
  <c r="AE873" i="16"/>
  <c r="AE872" i="16"/>
  <c r="AE871" i="16"/>
  <c r="AE870" i="16"/>
  <c r="AE869" i="16"/>
  <c r="AE868" i="16"/>
  <c r="AE867" i="16"/>
  <c r="AE866" i="16"/>
  <c r="AE865" i="16"/>
  <c r="AE864" i="16"/>
  <c r="AE863" i="16"/>
  <c r="AE862" i="16"/>
  <c r="AE861" i="16"/>
  <c r="AE860" i="16"/>
  <c r="AE859" i="16"/>
  <c r="AE858" i="16"/>
  <c r="AE857" i="16"/>
  <c r="AE856" i="16"/>
  <c r="AE855" i="16"/>
  <c r="AE854" i="16"/>
  <c r="AE853" i="16"/>
  <c r="AE852" i="16"/>
  <c r="AE851" i="16"/>
  <c r="AE850" i="16"/>
  <c r="AE849" i="16"/>
  <c r="AE848" i="16"/>
  <c r="AE847" i="16"/>
  <c r="AE846" i="16"/>
  <c r="AE845" i="16"/>
  <c r="AE844" i="16"/>
  <c r="AE843" i="16"/>
  <c r="AE842" i="16"/>
  <c r="AE841" i="16"/>
  <c r="AE840" i="16"/>
  <c r="AE839" i="16"/>
  <c r="AE838" i="16"/>
  <c r="AE837" i="16"/>
  <c r="AE836" i="16"/>
  <c r="AE835" i="16"/>
  <c r="AE834" i="16"/>
  <c r="AE833" i="16"/>
  <c r="AE832" i="16"/>
  <c r="AE831" i="16"/>
  <c r="AE830" i="16"/>
  <c r="AE829" i="16"/>
  <c r="AE828" i="16"/>
  <c r="AE827" i="16"/>
  <c r="AE826" i="16"/>
  <c r="AE825" i="16"/>
  <c r="AE824" i="16"/>
  <c r="AE823" i="16"/>
  <c r="AE822" i="16"/>
  <c r="AE821" i="16"/>
  <c r="AE820" i="16"/>
  <c r="AE819" i="16"/>
  <c r="AE818" i="16"/>
  <c r="AE817" i="16"/>
  <c r="AE816" i="16"/>
  <c r="AE815" i="16"/>
  <c r="AE814" i="16"/>
  <c r="AE813" i="16"/>
  <c r="AE812" i="16"/>
  <c r="AE811" i="16"/>
  <c r="AE810" i="16"/>
  <c r="AE809" i="16"/>
  <c r="AE808" i="16"/>
  <c r="AE807" i="16"/>
  <c r="AE806" i="16"/>
  <c r="AE805" i="16"/>
  <c r="AE804" i="16"/>
  <c r="AE803" i="16"/>
  <c r="AE802" i="16"/>
  <c r="AE801" i="16"/>
  <c r="AE800" i="16"/>
  <c r="AE799" i="16"/>
  <c r="AE798" i="16"/>
  <c r="AE797" i="16"/>
  <c r="AE796" i="16"/>
  <c r="AE795" i="16"/>
  <c r="AE794" i="16"/>
  <c r="AE793" i="16"/>
  <c r="AE792" i="16"/>
  <c r="AE791" i="16"/>
  <c r="AE790" i="16"/>
  <c r="AE789" i="16"/>
  <c r="AE788" i="16"/>
  <c r="AE787" i="16"/>
  <c r="AE786" i="16"/>
  <c r="AE785" i="16"/>
  <c r="AE784" i="16"/>
  <c r="AE783" i="16"/>
  <c r="AE782" i="16"/>
  <c r="AE781" i="16"/>
  <c r="AE780" i="16"/>
  <c r="AE779" i="16"/>
  <c r="AE778" i="16"/>
  <c r="AE777" i="16"/>
  <c r="AE776" i="16"/>
  <c r="AE775" i="16"/>
  <c r="AE774" i="16"/>
  <c r="AE773" i="16"/>
  <c r="AE772" i="16"/>
  <c r="AE771" i="16"/>
  <c r="AE770" i="16"/>
  <c r="AE769" i="16"/>
  <c r="AE768" i="16"/>
  <c r="AE767" i="16"/>
  <c r="AE766" i="16"/>
  <c r="AE765" i="16"/>
  <c r="AE764" i="16"/>
  <c r="AE763" i="16"/>
  <c r="AE762" i="16"/>
  <c r="AE761" i="16"/>
  <c r="AE760" i="16"/>
  <c r="AE759" i="16"/>
  <c r="AE758" i="16"/>
  <c r="AE757" i="16"/>
  <c r="AE756" i="16"/>
  <c r="AE755" i="16"/>
  <c r="AE754" i="16"/>
  <c r="AE753" i="16"/>
  <c r="AE752" i="16"/>
  <c r="AE751" i="16"/>
  <c r="AE750" i="16"/>
  <c r="AE749" i="16"/>
  <c r="AE748" i="16"/>
  <c r="AE747" i="16"/>
  <c r="AE746" i="16"/>
  <c r="AE745" i="16"/>
  <c r="AE744" i="16"/>
  <c r="AE743" i="16"/>
  <c r="AE742" i="16"/>
  <c r="AE741" i="16"/>
  <c r="AE740" i="16"/>
  <c r="AE739" i="16"/>
  <c r="AE738" i="16"/>
  <c r="AE737" i="16"/>
  <c r="AE736" i="16"/>
  <c r="AE735" i="16"/>
  <c r="AE734" i="16"/>
  <c r="AE733" i="16"/>
  <c r="AE732" i="16"/>
  <c r="AE731" i="16"/>
  <c r="AE730" i="16"/>
  <c r="AE729" i="16"/>
  <c r="AE728" i="16"/>
  <c r="AE727" i="16"/>
  <c r="AE726" i="16"/>
  <c r="AE725" i="16"/>
  <c r="AE724" i="16"/>
  <c r="AE723" i="16"/>
  <c r="AE722" i="16"/>
  <c r="AE721" i="16"/>
  <c r="AE720" i="16"/>
  <c r="AE719" i="16"/>
  <c r="AE718" i="16"/>
  <c r="AE717" i="16"/>
  <c r="AE716" i="16"/>
  <c r="AE715" i="16"/>
  <c r="AE714" i="16"/>
  <c r="AE713" i="16"/>
  <c r="AE712" i="16"/>
  <c r="AE711" i="16"/>
  <c r="AE710" i="16"/>
  <c r="AE709" i="16"/>
  <c r="AE708" i="16"/>
  <c r="AE707" i="16"/>
  <c r="AE706" i="16"/>
  <c r="AE705" i="16"/>
  <c r="AE704" i="16"/>
  <c r="AE703" i="16"/>
  <c r="AE702" i="16"/>
  <c r="AE701" i="16"/>
  <c r="AE700" i="16"/>
  <c r="AE699" i="16"/>
  <c r="AE698" i="16"/>
  <c r="AE697" i="16"/>
  <c r="AE696" i="16"/>
  <c r="AE695" i="16"/>
  <c r="AE694" i="16"/>
  <c r="AE693" i="16"/>
  <c r="AE692" i="16"/>
  <c r="AE691" i="16"/>
  <c r="AE690" i="16"/>
  <c r="AE689" i="16"/>
  <c r="AE688" i="16"/>
  <c r="AE687" i="16"/>
  <c r="AE686" i="16"/>
  <c r="AE685" i="16"/>
  <c r="AE684" i="16"/>
  <c r="AE683" i="16"/>
  <c r="AE682" i="16"/>
  <c r="AE681" i="16"/>
  <c r="AE680" i="16"/>
  <c r="AE679" i="16"/>
  <c r="AE678" i="16"/>
  <c r="AE677" i="16"/>
  <c r="AE676" i="16"/>
  <c r="AE675" i="16"/>
  <c r="AE674" i="16"/>
  <c r="AE673" i="16"/>
  <c r="AE672" i="16"/>
  <c r="AE671" i="16"/>
  <c r="AE670" i="16"/>
  <c r="AE669" i="16"/>
  <c r="AE668" i="16"/>
  <c r="AE667" i="16"/>
  <c r="AE666" i="16"/>
  <c r="AE665" i="16"/>
  <c r="AE664" i="16"/>
  <c r="AE663" i="16"/>
  <c r="AE662" i="16"/>
  <c r="AE661" i="16"/>
  <c r="AE660" i="16"/>
  <c r="AE659" i="16"/>
  <c r="AE658" i="16"/>
  <c r="AE657" i="16"/>
  <c r="AE656" i="16"/>
  <c r="AE655" i="16"/>
  <c r="AE654" i="16"/>
  <c r="AE653" i="16"/>
  <c r="AE652" i="16"/>
  <c r="AE651" i="16"/>
  <c r="AE650" i="16"/>
  <c r="AE649" i="16"/>
  <c r="AE648" i="16"/>
  <c r="AE647" i="16"/>
  <c r="AE646" i="16"/>
  <c r="AE645" i="16"/>
  <c r="AE644" i="16"/>
  <c r="AE643" i="16"/>
  <c r="AE642" i="16"/>
  <c r="AE641" i="16"/>
  <c r="AE640" i="16"/>
  <c r="AE639" i="16"/>
  <c r="AE638" i="16"/>
  <c r="AE637" i="16"/>
  <c r="AE636" i="16"/>
  <c r="AE635" i="16"/>
  <c r="AE634" i="16"/>
  <c r="AE633" i="16"/>
  <c r="AE632" i="16"/>
  <c r="AE631" i="16"/>
  <c r="AE630" i="16"/>
  <c r="AE629" i="16"/>
  <c r="AE628" i="16"/>
  <c r="AE627" i="16"/>
  <c r="AE626" i="16"/>
  <c r="AE625" i="16"/>
  <c r="AE624" i="16"/>
  <c r="AE623" i="16"/>
  <c r="AE622" i="16"/>
  <c r="AE621" i="16"/>
  <c r="AE620" i="16"/>
  <c r="AE619" i="16"/>
  <c r="AE618" i="16"/>
  <c r="AE617" i="16"/>
  <c r="AE616" i="16"/>
  <c r="AE615" i="16"/>
  <c r="AE614" i="16"/>
  <c r="AE613" i="16"/>
  <c r="AE612" i="16"/>
  <c r="AE611" i="16"/>
  <c r="AE610" i="16"/>
  <c r="AE609" i="16"/>
  <c r="AE608" i="16"/>
  <c r="AE607" i="16"/>
  <c r="AE606" i="16"/>
  <c r="AE605" i="16"/>
  <c r="AE604" i="16"/>
  <c r="AE603" i="16"/>
  <c r="AE602" i="16"/>
  <c r="AE601" i="16"/>
  <c r="AE600" i="16"/>
  <c r="AE599" i="16"/>
  <c r="AE598" i="16"/>
  <c r="AE597" i="16"/>
  <c r="AE596" i="16"/>
  <c r="AE595" i="16"/>
  <c r="AE594" i="16"/>
  <c r="AE593" i="16"/>
  <c r="AE592" i="16"/>
  <c r="AE591" i="16"/>
  <c r="AE590" i="16"/>
  <c r="AE589" i="16"/>
  <c r="AE588" i="16"/>
  <c r="AE587" i="16"/>
  <c r="AE586" i="16"/>
  <c r="AE585" i="16"/>
  <c r="AE584" i="16"/>
  <c r="AE583" i="16"/>
  <c r="AE582" i="16"/>
  <c r="AE581" i="16"/>
  <c r="AE580" i="16"/>
  <c r="AE579" i="16"/>
  <c r="AE578" i="16"/>
  <c r="AE577" i="16"/>
  <c r="AE576" i="16"/>
  <c r="AE575" i="16"/>
  <c r="AE574" i="16"/>
  <c r="AE573" i="16"/>
  <c r="AE572" i="16"/>
  <c r="AE571" i="16"/>
  <c r="AE570" i="16"/>
  <c r="AE569" i="16"/>
  <c r="AE568" i="16"/>
  <c r="AE567" i="16"/>
  <c r="AE566" i="16"/>
  <c r="AE565" i="16"/>
  <c r="AE564" i="16"/>
  <c r="AE563" i="16"/>
  <c r="AE562" i="16"/>
  <c r="AE561" i="16"/>
  <c r="AE560" i="16"/>
  <c r="AE559" i="16"/>
  <c r="AE558" i="16"/>
  <c r="AE557" i="16"/>
  <c r="AE556" i="16"/>
  <c r="AE555" i="16"/>
  <c r="AE554" i="16"/>
  <c r="AE553" i="16"/>
  <c r="AE552" i="16"/>
  <c r="AE551" i="16"/>
  <c r="AE550" i="16"/>
  <c r="AE549" i="16"/>
  <c r="AE548" i="16"/>
  <c r="AE547" i="16"/>
  <c r="AE546" i="16"/>
  <c r="AE545" i="16"/>
  <c r="AE544" i="16"/>
  <c r="AE543" i="16"/>
  <c r="AE542" i="16"/>
  <c r="AE541" i="16"/>
  <c r="AE540" i="16"/>
  <c r="AE539" i="16"/>
  <c r="AE538" i="16"/>
  <c r="AE537" i="16"/>
  <c r="AE536" i="16"/>
  <c r="AE535" i="16"/>
  <c r="AE534" i="16"/>
  <c r="AE533" i="16"/>
  <c r="AE532" i="16"/>
  <c r="AE531" i="16"/>
  <c r="AE530" i="16"/>
  <c r="AE529" i="16"/>
  <c r="AE528" i="16"/>
  <c r="AE527" i="16"/>
  <c r="AE526" i="16"/>
  <c r="AE525" i="16"/>
  <c r="AE524" i="16"/>
  <c r="AE523" i="16"/>
  <c r="AE522" i="16"/>
  <c r="AE521" i="16"/>
  <c r="AE520" i="16"/>
  <c r="AE519" i="16"/>
  <c r="AE518" i="16"/>
  <c r="AE517" i="16"/>
  <c r="AE516" i="16"/>
  <c r="AE515" i="16"/>
  <c r="AE514" i="16"/>
  <c r="AE513" i="16"/>
  <c r="AE512" i="16"/>
  <c r="AE511" i="16"/>
  <c r="AE510" i="16"/>
  <c r="AE509" i="16"/>
  <c r="AE508" i="16"/>
  <c r="AE507" i="16"/>
  <c r="AE506" i="16"/>
  <c r="AE505" i="16"/>
  <c r="AE504" i="16"/>
  <c r="AE503" i="16"/>
  <c r="AE502" i="16"/>
  <c r="AE501" i="16"/>
  <c r="AE500" i="16"/>
  <c r="AE499" i="16"/>
  <c r="AE498" i="16"/>
  <c r="AE497" i="16"/>
  <c r="AE496" i="16"/>
  <c r="AE495" i="16"/>
  <c r="AE494" i="16"/>
  <c r="AE493" i="16"/>
  <c r="AE492" i="16"/>
  <c r="AE491" i="16"/>
  <c r="AE490" i="16"/>
  <c r="AE489" i="16"/>
  <c r="AE488" i="16"/>
  <c r="AE487" i="16"/>
  <c r="AE486" i="16"/>
  <c r="AE485" i="16"/>
  <c r="AE484" i="16"/>
  <c r="AE483" i="16"/>
  <c r="AE482" i="16"/>
  <c r="AE481" i="16"/>
  <c r="AE480" i="16"/>
  <c r="AE479" i="16"/>
  <c r="AE478" i="16"/>
  <c r="AE477" i="16"/>
  <c r="AE476" i="16"/>
  <c r="AE475" i="16"/>
  <c r="AE474" i="16"/>
  <c r="AE473" i="16"/>
  <c r="AE472" i="16"/>
  <c r="AE471" i="16"/>
  <c r="AE470" i="16"/>
  <c r="AE469" i="16"/>
  <c r="AE468" i="16"/>
  <c r="AE467" i="16"/>
  <c r="AE466" i="16"/>
  <c r="AE465" i="16"/>
  <c r="AE464" i="16"/>
  <c r="AE463" i="16"/>
  <c r="AE462" i="16"/>
  <c r="AE461" i="16"/>
  <c r="AE460" i="16"/>
  <c r="AE459" i="16"/>
  <c r="AE458" i="16"/>
  <c r="AE457" i="16"/>
  <c r="AE456" i="16"/>
  <c r="AE455" i="16"/>
  <c r="AE454" i="16"/>
  <c r="AE453" i="16"/>
  <c r="AE452" i="16"/>
  <c r="AE451" i="16"/>
  <c r="AE450" i="16"/>
  <c r="AE449" i="16"/>
  <c r="AE448" i="16"/>
  <c r="AE447" i="16"/>
  <c r="AE446" i="16"/>
  <c r="AE445" i="16"/>
  <c r="AE444" i="16"/>
  <c r="AE443" i="16"/>
  <c r="AE442" i="16"/>
  <c r="AE441" i="16"/>
  <c r="AE440" i="16"/>
  <c r="AE439" i="16"/>
  <c r="AE438" i="16"/>
  <c r="AE437" i="16"/>
  <c r="AE436" i="16"/>
  <c r="AE435" i="16"/>
  <c r="AE434" i="16"/>
  <c r="AE433" i="16"/>
  <c r="AE432" i="16"/>
  <c r="AE431" i="16"/>
  <c r="AE430" i="16"/>
  <c r="AE429" i="16"/>
  <c r="AE428" i="16"/>
  <c r="AE427" i="16"/>
  <c r="AE426" i="16"/>
  <c r="AE425" i="16"/>
  <c r="AE424" i="16"/>
  <c r="AE423" i="16"/>
  <c r="AE422" i="16"/>
  <c r="AE421" i="16"/>
  <c r="AE420" i="16"/>
  <c r="AE419" i="16"/>
  <c r="AE418" i="16"/>
  <c r="AE417" i="16"/>
  <c r="AE416" i="16"/>
  <c r="AE415" i="16"/>
  <c r="AE414" i="16"/>
  <c r="AE413" i="16"/>
  <c r="AE412" i="16"/>
  <c r="AE411" i="16"/>
  <c r="AE410" i="16"/>
  <c r="AE409" i="16"/>
  <c r="AE408" i="16"/>
  <c r="AE407" i="16"/>
  <c r="AE406" i="16"/>
  <c r="AE405" i="16"/>
  <c r="AE404" i="16"/>
  <c r="AE403" i="16"/>
  <c r="AE402" i="16"/>
  <c r="AE401" i="16"/>
  <c r="AE400" i="16"/>
  <c r="AE399" i="16"/>
  <c r="AE398" i="16"/>
  <c r="AE397" i="16"/>
  <c r="AE396" i="16"/>
  <c r="AE395" i="16"/>
  <c r="AE394" i="16"/>
  <c r="AE393" i="16"/>
  <c r="AE392" i="16"/>
  <c r="AE391" i="16"/>
  <c r="AE390" i="16"/>
  <c r="AE389" i="16"/>
  <c r="AE388" i="16"/>
  <c r="AE387" i="16"/>
  <c r="AE386" i="16"/>
  <c r="AE385" i="16"/>
  <c r="AE384" i="16"/>
  <c r="AE383" i="16"/>
  <c r="AE382" i="16"/>
  <c r="AE381" i="16"/>
  <c r="AE380" i="16"/>
  <c r="AE379" i="16"/>
  <c r="AE378" i="16"/>
  <c r="AE377" i="16"/>
  <c r="AE376" i="16"/>
  <c r="AE375" i="16"/>
  <c r="AE374" i="16"/>
  <c r="AE373" i="16"/>
  <c r="AE372" i="16"/>
  <c r="AE371" i="16"/>
  <c r="AE370" i="16"/>
  <c r="AE369" i="16"/>
  <c r="AE368" i="16"/>
  <c r="AE367" i="16"/>
  <c r="AE366" i="16"/>
  <c r="AE365" i="16"/>
  <c r="AE364" i="16"/>
  <c r="AE363" i="16"/>
  <c r="AE362" i="16"/>
  <c r="AE361" i="16"/>
  <c r="AE360" i="16"/>
  <c r="AE359" i="16"/>
  <c r="AE358" i="16"/>
  <c r="AE357" i="16"/>
  <c r="AE356" i="16"/>
  <c r="AE355" i="16"/>
  <c r="AE354" i="16"/>
  <c r="AE353" i="16"/>
  <c r="AE352" i="16"/>
  <c r="AE351" i="16"/>
  <c r="AE350" i="16"/>
  <c r="AE349" i="16"/>
  <c r="AE348" i="16"/>
  <c r="AE347" i="16"/>
  <c r="AE346" i="16"/>
  <c r="AE345" i="16"/>
  <c r="AE344" i="16"/>
  <c r="AE343" i="16"/>
  <c r="AE342" i="16"/>
  <c r="AE341" i="16"/>
  <c r="AE340" i="16"/>
  <c r="AE339" i="16"/>
  <c r="AE338" i="16"/>
  <c r="AE337" i="16"/>
  <c r="AE336" i="16"/>
  <c r="AE335" i="16"/>
  <c r="AE334" i="16"/>
  <c r="AE333" i="16"/>
  <c r="AE332" i="16"/>
  <c r="AE331" i="16"/>
  <c r="AE330" i="16"/>
  <c r="AE329" i="16"/>
  <c r="AE328" i="16"/>
  <c r="AE327" i="16"/>
  <c r="AE326" i="16"/>
  <c r="AE325" i="16"/>
  <c r="AE324" i="16"/>
  <c r="AE323" i="16"/>
  <c r="AE322" i="16"/>
  <c r="AE321" i="16"/>
  <c r="AE320" i="16"/>
  <c r="AE319" i="16"/>
  <c r="AE318" i="16"/>
  <c r="AE317" i="16"/>
  <c r="AE316" i="16"/>
  <c r="AE315" i="16"/>
  <c r="AE314" i="16"/>
  <c r="AE313" i="16"/>
  <c r="AE312" i="16"/>
  <c r="AE311" i="16"/>
  <c r="AE310" i="16"/>
  <c r="AE309" i="16"/>
  <c r="AE308" i="16"/>
  <c r="AE307" i="16"/>
  <c r="AE306" i="16"/>
  <c r="AE305" i="16"/>
  <c r="AE304" i="16"/>
  <c r="AE303" i="16"/>
  <c r="AE302" i="16"/>
  <c r="AE301" i="16"/>
  <c r="AE300" i="16"/>
  <c r="AE299" i="16"/>
  <c r="AE298" i="16"/>
  <c r="AE297" i="16"/>
  <c r="AE296" i="16"/>
  <c r="AE295" i="16"/>
  <c r="AE294" i="16"/>
  <c r="AE293" i="16"/>
  <c r="AE292" i="16"/>
  <c r="AE291" i="16"/>
  <c r="AE290" i="16"/>
  <c r="AE289" i="16"/>
  <c r="AE288" i="16"/>
  <c r="AE287" i="16"/>
  <c r="AE286" i="16"/>
  <c r="AE285" i="16"/>
  <c r="AE284" i="16"/>
  <c r="AE283" i="16"/>
  <c r="AE282" i="16"/>
  <c r="AE281" i="16"/>
  <c r="AE280" i="16"/>
  <c r="AE279" i="16"/>
  <c r="AE278" i="16"/>
  <c r="AE277" i="16"/>
  <c r="AE276" i="16"/>
  <c r="AE275" i="16"/>
  <c r="AE274" i="16"/>
  <c r="AE273" i="16"/>
  <c r="AE272" i="16"/>
  <c r="AE271" i="16"/>
  <c r="AE270" i="16"/>
  <c r="AE269" i="16"/>
  <c r="AE268" i="16"/>
  <c r="AE267" i="16"/>
  <c r="AE266" i="16"/>
  <c r="AE265" i="16"/>
  <c r="AE264" i="16"/>
  <c r="AE263" i="16"/>
  <c r="AE262" i="16"/>
  <c r="AE261" i="16"/>
  <c r="AE260" i="16"/>
  <c r="AE259" i="16"/>
  <c r="AE258" i="16"/>
  <c r="AE257" i="16"/>
  <c r="AE256" i="16"/>
  <c r="AE255" i="16"/>
  <c r="AE254" i="16"/>
  <c r="AE253" i="16"/>
  <c r="AE252" i="16"/>
  <c r="AE251" i="16"/>
  <c r="AE250" i="16"/>
  <c r="AE249" i="16"/>
  <c r="AE248" i="16"/>
  <c r="AE247" i="16"/>
  <c r="AE246" i="16"/>
  <c r="AE245" i="16"/>
  <c r="AE244" i="16"/>
  <c r="AE243" i="16"/>
  <c r="AE242" i="16"/>
  <c r="AE241" i="16"/>
  <c r="AE240" i="16"/>
  <c r="AE239" i="16"/>
  <c r="AE238" i="16"/>
  <c r="AE237" i="16"/>
  <c r="AE236" i="16"/>
  <c r="AE235" i="16"/>
  <c r="AE234" i="16"/>
  <c r="AE233" i="16"/>
  <c r="AE232" i="16"/>
  <c r="AE231" i="16"/>
  <c r="AE230" i="16"/>
  <c r="AE229" i="16"/>
  <c r="AE228" i="16"/>
  <c r="AE227" i="16"/>
  <c r="AE226" i="16"/>
  <c r="AE225" i="16"/>
  <c r="AE224" i="16"/>
  <c r="AE223" i="16"/>
  <c r="AE222" i="16"/>
  <c r="AE221" i="16"/>
  <c r="AE220" i="16"/>
  <c r="AE219" i="16"/>
  <c r="AE218" i="16"/>
  <c r="AE217" i="16"/>
  <c r="AE216" i="16"/>
  <c r="AE215" i="16"/>
  <c r="AE214" i="16"/>
  <c r="AE213" i="16"/>
  <c r="AE212" i="16"/>
  <c r="AE211" i="16"/>
  <c r="AE210" i="16"/>
  <c r="AE209" i="16"/>
  <c r="AE208" i="16"/>
  <c r="AE207" i="16"/>
  <c r="AE206" i="16"/>
  <c r="AE205" i="16"/>
  <c r="AE204" i="16"/>
  <c r="AE203" i="16"/>
  <c r="AE202" i="16"/>
  <c r="AE201" i="16"/>
  <c r="AE200" i="16"/>
  <c r="AE199" i="16"/>
  <c r="AE198" i="16"/>
  <c r="AE197" i="16"/>
  <c r="AE196" i="16"/>
  <c r="AE195" i="16"/>
  <c r="AE194" i="16"/>
  <c r="AE193" i="16"/>
  <c r="AE192" i="16"/>
  <c r="AE191" i="16"/>
  <c r="AE190" i="16"/>
  <c r="AE189" i="16"/>
  <c r="AE188" i="16"/>
  <c r="AE187" i="16"/>
  <c r="AE186" i="16"/>
  <c r="AE185" i="16"/>
  <c r="AE184" i="16"/>
  <c r="AE183" i="16"/>
  <c r="AE182" i="16"/>
  <c r="AE181" i="16"/>
  <c r="AE180" i="16"/>
  <c r="AE179" i="16"/>
  <c r="AE178" i="16"/>
  <c r="AE177" i="16"/>
  <c r="AE176" i="16"/>
  <c r="AE175" i="16"/>
  <c r="AE174" i="16"/>
  <c r="AE173" i="16"/>
  <c r="AE172" i="16"/>
  <c r="AE171" i="16"/>
  <c r="AE170" i="16"/>
  <c r="AE169" i="16"/>
  <c r="AE168" i="16"/>
  <c r="AE167" i="16"/>
  <c r="AE166" i="16"/>
  <c r="AE165" i="16"/>
  <c r="AE164" i="16"/>
  <c r="AE163" i="16"/>
  <c r="AE162" i="16"/>
  <c r="AE161" i="16"/>
  <c r="AE160" i="16"/>
  <c r="AE159" i="16"/>
  <c r="AE158" i="16"/>
  <c r="AE157" i="16"/>
  <c r="AE156" i="16"/>
  <c r="AE155" i="16"/>
  <c r="AE154" i="16"/>
  <c r="AE153" i="16"/>
  <c r="AE152" i="16"/>
  <c r="AE151" i="16"/>
  <c r="AE150" i="16"/>
  <c r="AE149" i="16"/>
  <c r="AE148" i="16"/>
  <c r="AE142" i="16"/>
  <c r="AE141" i="16"/>
  <c r="AE140" i="16"/>
  <c r="AE139" i="16"/>
  <c r="AE138" i="16"/>
  <c r="AE137" i="16"/>
  <c r="AE136" i="16"/>
  <c r="AE135" i="16"/>
  <c r="AE134" i="16"/>
  <c r="AE133" i="16"/>
  <c r="AE132" i="16"/>
  <c r="AE131" i="16"/>
  <c r="AE130" i="16"/>
  <c r="AE129" i="16"/>
  <c r="AE128" i="16"/>
  <c r="AE127" i="16"/>
  <c r="AE126" i="16"/>
  <c r="AE125" i="16"/>
  <c r="AE124" i="16"/>
  <c r="AE123" i="16"/>
  <c r="AE122" i="16"/>
  <c r="AE121" i="16"/>
  <c r="AE120" i="16"/>
  <c r="AE114" i="16"/>
  <c r="AE113" i="16"/>
  <c r="AE112" i="16"/>
  <c r="AE111" i="16"/>
  <c r="AE110" i="16"/>
  <c r="AE109" i="16"/>
  <c r="AE108" i="16"/>
  <c r="AE107" i="16"/>
  <c r="AE106" i="16"/>
  <c r="AE105" i="16"/>
  <c r="AE104" i="16"/>
  <c r="AE103" i="16"/>
  <c r="AE102" i="16"/>
  <c r="AE101" i="16"/>
  <c r="AE100" i="16"/>
  <c r="AE99" i="16"/>
  <c r="AE98" i="16"/>
  <c r="AE97" i="16"/>
  <c r="AE96" i="16"/>
  <c r="AE95" i="16"/>
  <c r="AE94" i="16"/>
  <c r="AE93" i="16"/>
  <c r="AE92" i="16"/>
  <c r="AE91" i="16"/>
  <c r="AE90" i="16"/>
  <c r="AE89" i="16"/>
  <c r="AE88" i="16"/>
  <c r="AE87" i="16"/>
  <c r="AE86" i="16"/>
  <c r="AE85" i="16"/>
  <c r="AE84" i="16"/>
  <c r="AE83" i="16"/>
  <c r="AE82" i="16"/>
  <c r="AE81" i="16"/>
  <c r="AE80" i="16"/>
  <c r="AE79" i="16"/>
  <c r="AE78" i="16"/>
  <c r="AE77" i="16"/>
  <c r="AE76" i="16"/>
  <c r="AE75" i="16"/>
  <c r="AE74" i="16"/>
  <c r="AE73" i="16"/>
  <c r="AE72" i="16"/>
  <c r="AE71" i="16"/>
  <c r="AE70" i="16"/>
  <c r="AE69" i="16"/>
  <c r="AE68" i="16"/>
  <c r="AE67" i="16"/>
  <c r="AE66" i="16"/>
  <c r="AE65" i="16"/>
  <c r="AE64" i="16"/>
  <c r="AE63" i="16"/>
  <c r="AE62" i="16"/>
  <c r="AE61" i="16"/>
  <c r="AE60" i="16"/>
  <c r="AE59" i="16"/>
  <c r="AE58" i="16"/>
  <c r="AE57" i="16"/>
  <c r="AE56" i="16"/>
  <c r="AE55" i="16"/>
  <c r="AE54" i="16"/>
  <c r="AE53" i="16"/>
  <c r="AE52" i="16"/>
  <c r="AE51" i="16"/>
  <c r="AE50" i="16"/>
  <c r="AE49" i="16"/>
  <c r="AE48" i="16"/>
  <c r="AE47" i="16"/>
  <c r="AE46" i="16"/>
  <c r="AE45" i="16"/>
  <c r="AE44" i="16"/>
  <c r="AE43" i="16"/>
  <c r="AE42" i="16"/>
  <c r="AE41" i="16"/>
  <c r="AE40" i="16"/>
  <c r="AE39" i="16"/>
  <c r="AE38" i="16"/>
  <c r="AE37" i="16"/>
  <c r="AE36" i="16"/>
  <c r="AE35" i="16"/>
  <c r="AE34" i="16"/>
  <c r="AE33" i="16"/>
  <c r="AE32" i="16"/>
  <c r="AE31" i="16"/>
  <c r="AE30" i="16"/>
  <c r="AE29" i="16"/>
  <c r="AE28" i="16"/>
  <c r="AE27" i="16"/>
  <c r="AE26" i="16"/>
  <c r="AE25" i="16"/>
  <c r="AE24" i="16"/>
  <c r="AE23" i="16"/>
  <c r="AE22" i="16"/>
  <c r="AE21" i="16"/>
  <c r="AE20" i="16"/>
  <c r="AE19" i="16"/>
  <c r="AE18" i="16"/>
  <c r="AE17" i="16"/>
  <c r="AE16" i="16"/>
  <c r="AE15" i="16"/>
  <c r="AE14" i="16"/>
  <c r="AE13" i="16"/>
  <c r="AE12" i="16"/>
  <c r="AE11" i="16"/>
  <c r="Q5" i="20" l="1"/>
  <c r="Q4" i="20"/>
  <c r="Q6" i="20"/>
  <c r="Q113" i="27" a="1"/>
  <c r="Q758" i="27" a="1"/>
  <c r="Q526" i="27" a="1"/>
  <c r="Q327" i="27" a="1"/>
  <c r="Q479" i="27" a="1"/>
  <c r="Q225" i="27" a="1"/>
  <c r="Q529" i="27" a="1"/>
  <c r="Q785" i="27" a="1"/>
  <c r="Q411" i="27" a="1"/>
  <c r="Q678" i="27" a="1"/>
  <c r="Q33" i="27" a="1"/>
  <c r="Q442" i="27" a="1"/>
  <c r="Q239" i="27" a="1"/>
  <c r="Q478" i="27" a="1"/>
  <c r="Q920" i="27" a="1"/>
  <c r="Q205" i="27" a="1"/>
  <c r="Q919" i="27" a="1"/>
  <c r="Q388" i="27" a="1"/>
  <c r="Q562" i="27" a="1"/>
  <c r="Q238" i="27" a="1"/>
  <c r="Q860" i="27" a="1"/>
  <c r="Q506" i="27" a="1"/>
  <c r="Q234" i="27" a="1"/>
  <c r="Q510" i="27" a="1"/>
  <c r="Q577" i="27" a="1"/>
  <c r="Q543" i="27" a="1"/>
  <c r="Q488" i="27" a="1"/>
  <c r="Q560" i="27" a="1"/>
  <c r="Q885" i="27" a="1"/>
  <c r="Q890" i="27" a="1"/>
  <c r="Q896" i="27" a="1"/>
  <c r="Q528" i="27" a="1"/>
  <c r="Q666" i="27" a="1"/>
  <c r="Q917" i="27" a="1"/>
  <c r="Q884" i="27" a="1"/>
  <c r="Q809" i="27" a="1"/>
  <c r="Q276" i="27" a="1"/>
  <c r="Q842" i="27" a="1"/>
  <c r="Q603" i="27" a="1"/>
  <c r="Q340" i="27" a="1"/>
  <c r="Q539" i="27" a="1"/>
  <c r="Q594" i="27" a="1"/>
  <c r="Q593" i="27" a="1"/>
  <c r="Q866" i="27" a="1"/>
  <c r="Q533" i="27" a="1"/>
  <c r="Q797" i="27" a="1"/>
  <c r="Q307" i="27" a="1"/>
  <c r="Q542" i="27" a="1"/>
  <c r="Q343" i="27" a="1"/>
  <c r="Q546" i="27" a="1"/>
  <c r="Q61" i="27" a="1"/>
  <c r="Q862" i="27" a="1"/>
  <c r="Q550" i="27" a="1"/>
  <c r="Q368" i="27" a="1"/>
  <c r="Q910" i="27" a="1"/>
  <c r="Q514" i="27" a="1"/>
  <c r="Q60" i="27" a="1"/>
  <c r="Q566" i="27" a="1"/>
  <c r="Q110" i="27" a="1"/>
  <c r="Q574" i="27" a="1"/>
  <c r="Q757" i="27" a="1"/>
  <c r="Q398" i="27" a="1"/>
  <c r="Q524" i="27" a="1"/>
  <c r="Q894" i="27" a="1"/>
  <c r="Q379" i="27" a="1"/>
  <c r="Q275" i="27" a="1"/>
  <c r="Q901" i="27" a="1"/>
  <c r="Q48" i="27" a="1"/>
  <c r="Q421" i="27" a="1"/>
  <c r="Q911" i="27" a="1"/>
  <c r="Q734" i="27" a="1"/>
  <c r="Q869" i="27" a="1"/>
  <c r="Q235" i="27" a="1"/>
  <c r="Q871" i="27" a="1"/>
  <c r="Q308" i="27" a="1"/>
  <c r="Q880" i="27" a="1"/>
  <c r="Q578" i="27" a="1"/>
  <c r="Q899" i="27" a="1"/>
  <c r="Q895" i="27" a="1"/>
  <c r="Q447" i="27" a="1"/>
  <c r="Q515" i="27" a="1"/>
  <c r="Q715" i="27" a="1"/>
  <c r="Q437" i="27" a="1"/>
  <c r="Q676" i="27" a="1"/>
  <c r="Q868" i="27" a="1"/>
  <c r="Q796" i="27" a="1"/>
  <c r="Q390" i="27" a="1"/>
  <c r="Q358" i="27" a="1"/>
  <c r="Q891" i="27" a="1"/>
  <c r="Q494" i="27" a="1"/>
  <c r="Q893" i="27" a="1"/>
  <c r="Q846" i="27" a="1"/>
  <c r="Q584" i="27" a="1"/>
  <c r="Q605" i="27" a="1"/>
  <c r="Q513" i="27" a="1"/>
  <c r="Q342" i="27" a="1"/>
  <c r="Q903" i="27" a="1"/>
  <c r="Q116" i="27" a="1"/>
  <c r="Q534" i="27" a="1"/>
  <c r="Q200" i="27" a="1"/>
  <c r="Q436" i="27" a="1"/>
  <c r="Q914" i="27" a="1"/>
  <c r="Q716" i="27" a="1"/>
  <c r="Q495" i="27" a="1"/>
  <c r="Q484" i="27" a="1"/>
  <c r="Q503" i="27" a="1"/>
  <c r="Q63" i="27" a="1"/>
  <c r="Q815" i="27" a="1"/>
  <c r="Q511" i="27" a="1"/>
  <c r="Q125" i="27" a="1"/>
  <c r="Q575" i="27" a="1"/>
  <c r="Q237" i="27" a="1"/>
  <c r="Q784" i="27" a="1"/>
  <c r="Q519" i="27" a="1"/>
  <c r="Q62" i="27" a="1"/>
  <c r="Q523" i="27" a="1"/>
  <c r="Q904" i="27" a="1"/>
  <c r="Q422" i="27" a="1"/>
  <c r="Q867" i="27" a="1"/>
  <c r="Q241" i="27" a="1"/>
  <c r="Q377" i="27" a="1"/>
  <c r="Q387" i="27" a="1"/>
  <c r="Q531" i="27" a="1"/>
  <c r="Q399" i="27" a="1"/>
  <c r="Q905" i="27" a="1"/>
  <c r="Q926" i="27" a="1"/>
  <c r="Q838" i="27" a="1"/>
  <c r="Q378" i="27" a="1"/>
  <c r="Q931" i="27" a="1"/>
  <c r="Q595" i="27" a="1"/>
  <c r="Q532" i="27" a="1"/>
  <c r="Q668" i="27" a="1"/>
  <c r="Q420" i="27" a="1"/>
  <c r="Q688" i="27" a="1"/>
  <c r="Q277" i="27" a="1"/>
  <c r="Q538" i="27" a="1"/>
  <c r="Q872" i="27" a="1"/>
  <c r="Q400" i="27" a="1"/>
  <c r="Q551" i="27" a="1"/>
  <c r="Q409" i="27" a="1"/>
  <c r="Q563" i="27" a="1"/>
  <c r="Q521" i="27" a="1"/>
  <c r="Q361" i="27" a="1"/>
  <c r="Q567" i="27" a="1"/>
  <c r="Q119" i="27" a="1"/>
  <c r="Q820" i="27" a="1"/>
  <c r="Q581" i="27" a="1"/>
  <c r="Q492" i="27" a="1"/>
  <c r="Q579" i="27" a="1"/>
  <c r="Q685" i="27" a="1"/>
  <c r="Q583" i="27" a="1"/>
  <c r="Q857" i="27" a="1"/>
  <c r="Q892" i="27" a="1"/>
  <c r="Q918" i="27" a="1"/>
  <c r="Q564" i="27" a="1"/>
  <c r="Q888" i="27" a="1"/>
  <c r="Q837" i="27" a="1"/>
  <c r="Q274" i="27" a="1"/>
  <c r="Q602" i="27" a="1"/>
  <c r="Q850" i="27" a="1"/>
  <c r="Q799" i="27" a="1"/>
  <c r="Q545" i="27" a="1"/>
  <c r="Q847" i="27" a="1"/>
  <c r="Q833" i="27" a="1"/>
  <c r="Q517" i="27" a="1"/>
  <c r="Q724" i="27" a="1"/>
  <c r="Q309" i="27" a="1"/>
  <c r="Q596" i="27" a="1"/>
  <c r="Q633" i="27" a="1"/>
  <c r="Q369" i="27" a="1"/>
  <c r="Q483" i="27" a="1"/>
  <c r="Q226" i="27" a="1"/>
  <c r="Q818" i="27" a="1"/>
  <c r="Q898" i="27" a="1"/>
  <c r="Q341" i="27" a="1"/>
  <c r="Q786" i="27" a="1"/>
  <c r="Q359" i="27" a="1"/>
  <c r="Q798" i="27" a="1"/>
  <c r="Q632" i="27" a="1"/>
  <c r="Q326" i="27" a="1"/>
  <c r="Q879" i="27" a="1"/>
  <c r="Q504" i="27" a="1"/>
  <c r="Q882" i="27" a="1"/>
  <c r="Q900" i="27" a="1"/>
  <c r="Q435" i="27" a="1"/>
  <c r="Q829" i="27" a="1"/>
  <c r="Q410" i="27" a="1"/>
  <c r="Q832" i="27" a="1"/>
  <c r="Q592" i="27" a="1"/>
  <c r="Q487" i="27" a="1"/>
  <c r="Q876" i="27" a="1"/>
  <c r="Q921" i="27" a="1"/>
  <c r="Q516" i="27" a="1"/>
  <c r="Q667" i="27" a="1"/>
  <c r="Q561" i="27" a="1"/>
  <c r="Q35" i="27" a="1"/>
  <c r="Q686" i="27" a="1"/>
  <c r="Q830" i="27" a="1"/>
  <c r="Q535" i="27" a="1"/>
  <c r="Q732" i="27" a="1"/>
  <c r="Q691" i="27" a="1"/>
  <c r="Q902" i="27" a="1"/>
  <c r="Q916" i="27" a="1"/>
  <c r="Q525" i="27" a="1"/>
  <c r="Q863" i="27" a="1"/>
  <c r="Q311" i="27" a="1"/>
  <c r="Q709" i="27" a="1"/>
  <c r="Q370" i="27" a="1"/>
  <c r="Q547" i="27" a="1"/>
  <c r="Q922" i="27" a="1"/>
  <c r="Q544" i="27" a="1"/>
  <c r="Q912" i="27" a="1"/>
  <c r="Q548" i="27" a="1"/>
  <c r="Q915" i="27" a="1"/>
  <c r="Q32" i="27" a="1"/>
  <c r="Q907" i="27" a="1"/>
  <c r="Q774" i="27" a="1"/>
  <c r="Q913" i="27" a="1"/>
  <c r="Q777" i="27" a="1"/>
  <c r="Q932" i="27" a="1"/>
  <c r="Q512" i="27" a="1"/>
  <c r="Q924" i="27" a="1"/>
  <c r="Q576" i="27" a="1"/>
  <c r="Q927" i="27" a="1"/>
  <c r="Q886" i="27" a="1"/>
  <c r="Q236" i="27" a="1"/>
  <c r="Q725" i="27" a="1"/>
  <c r="Q909" i="27" a="1"/>
  <c r="Q541" i="27" a="1"/>
  <c r="Q808" i="27" a="1"/>
  <c r="Q923" i="27" a="1"/>
  <c r="Q389" i="27" a="1"/>
  <c r="Q522" i="27" a="1"/>
  <c r="Q580" i="27" a="1"/>
  <c r="Q733" i="27" a="1"/>
  <c r="Q585" i="27" a="1"/>
  <c r="Q908" i="27" a="1"/>
  <c r="Q360" i="27" a="1"/>
  <c r="Q861" i="27" a="1"/>
  <c r="Q329" i="27" a="1"/>
  <c r="Q776" i="27" a="1"/>
  <c r="Q306" i="27" a="1"/>
  <c r="Q928" i="27" a="1"/>
  <c r="Q692" i="27" a="1"/>
  <c r="Q859" i="27" a="1"/>
  <c r="Q707" i="27" a="1"/>
  <c r="Q883" i="27" a="1"/>
  <c r="Q496" i="27" a="1"/>
  <c r="Q693" i="27" a="1"/>
  <c r="Q493" i="27" a="1"/>
  <c r="Q708" i="27" a="1"/>
  <c r="Q520" i="27" a="1"/>
  <c r="Q634" i="27" a="1"/>
  <c r="Q717" i="27" a="1"/>
  <c r="Q840" i="27" a="1"/>
  <c r="Q723" i="27" a="1"/>
  <c r="Q849" i="27" a="1"/>
  <c r="Q540" i="27" a="1"/>
  <c r="Q537" i="27" a="1"/>
  <c r="Q34" i="27" a="1"/>
  <c r="Q480" i="27" a="1"/>
  <c r="Q582" i="27" a="1"/>
  <c r="Q527" i="27" a="1"/>
  <c r="Q380" i="27" a="1"/>
  <c r="Q925" i="27" a="1"/>
  <c r="Q122" i="27" a="1"/>
  <c r="Q536" i="27" a="1"/>
  <c r="Q906" i="27" a="1"/>
  <c r="Q604" i="27" a="1"/>
  <c r="Q864" i="27" a="1"/>
  <c r="Q787" i="27" a="1"/>
  <c r="Q477" i="27" a="1"/>
  <c r="Q681" i="27" a="1"/>
  <c r="Q485" i="27" a="1"/>
  <c r="Q687" i="27" a="1"/>
  <c r="Q486" i="27" a="1"/>
  <c r="Q552" i="27" a="1"/>
  <c r="Q819" i="27" a="1"/>
  <c r="Q549" i="27" a="1"/>
  <c r="Q831" i="27" a="1"/>
  <c r="Q328" i="27" a="1"/>
  <c r="Q505" i="27" a="1"/>
  <c r="Q763" i="27" a="1"/>
  <c r="Q509" i="27" a="1"/>
  <c r="Q775" i="27" a="1"/>
  <c r="Q240" i="27" a="1"/>
  <c r="Q530" i="27" a="1"/>
  <c r="Q677" i="27" a="1"/>
  <c r="Q845" i="27" a="1"/>
  <c r="Q807" i="27" a="1"/>
  <c r="Q810" i="27" a="1"/>
  <c r="Q489" i="27" a="1"/>
  <c r="Q889" i="27" a="1"/>
  <c r="Q565" i="27" a="1"/>
  <c r="Q553" i="27" a="1"/>
  <c r="Q930" i="27" a="1"/>
  <c r="Q881" i="27" a="1"/>
  <c r="Q846" i="27" l="1"/>
  <c r="Q838" i="27"/>
  <c r="Q847" i="27"/>
  <c r="Q896" i="27"/>
  <c r="Q775" i="27"/>
  <c r="Q723" i="27"/>
  <c r="Q927" i="27"/>
  <c r="Q888" i="27"/>
  <c r="Q832" i="27"/>
  <c r="Q583" i="27"/>
  <c r="Q523" i="27"/>
  <c r="Q796" i="27"/>
  <c r="Q574" i="27"/>
  <c r="Q510" i="27"/>
  <c r="Q889" i="27"/>
  <c r="Q561" i="27"/>
  <c r="Q509" i="27"/>
  <c r="Q840" i="27"/>
  <c r="Q576" i="27"/>
  <c r="Q516" i="27"/>
  <c r="Q410" i="27"/>
  <c r="Q685" i="27"/>
  <c r="Q62" i="27"/>
  <c r="Q868" i="27"/>
  <c r="Q110" i="27"/>
  <c r="Q234" i="27"/>
  <c r="Q893" i="27"/>
  <c r="Q837" i="27"/>
  <c r="Q763" i="27"/>
  <c r="Q717" i="27"/>
  <c r="Q924" i="27"/>
  <c r="Q885" i="27"/>
  <c r="Q829" i="27"/>
  <c r="Q579" i="27"/>
  <c r="Q519" i="27"/>
  <c r="Q676" i="27"/>
  <c r="Q566" i="27"/>
  <c r="Q506" i="27"/>
  <c r="Q809" i="27"/>
  <c r="Q553" i="27"/>
  <c r="Q505" i="27"/>
  <c r="Q634" i="27"/>
  <c r="Q512" i="27"/>
  <c r="Q377" i="27"/>
  <c r="Q435" i="27"/>
  <c r="Q492" i="27"/>
  <c r="Q784" i="27"/>
  <c r="Q437" i="27"/>
  <c r="Q60" i="27"/>
  <c r="Q860" i="27"/>
  <c r="Q535" i="27"/>
  <c r="Q387" i="27"/>
  <c r="Q328" i="27"/>
  <c r="Q520" i="27"/>
  <c r="Q932" i="27"/>
  <c r="Q564" i="27"/>
  <c r="Q900" i="27"/>
  <c r="Q581" i="27"/>
  <c r="Q237" i="27"/>
  <c r="Q715" i="27"/>
  <c r="Q514" i="27"/>
  <c r="Q238" i="27"/>
  <c r="Q926" i="27"/>
  <c r="Q890" i="27"/>
  <c r="Q831" i="27"/>
  <c r="Q708" i="27"/>
  <c r="Q777" i="27"/>
  <c r="Q921" i="27"/>
  <c r="Q882" i="27"/>
  <c r="Q820" i="27"/>
  <c r="Q575" i="27"/>
  <c r="Q515" i="27"/>
  <c r="Q910" i="27"/>
  <c r="Q562" i="27"/>
  <c r="Q494" i="27"/>
  <c r="Q667" i="27"/>
  <c r="Q549" i="27"/>
  <c r="Q493" i="27"/>
  <c r="Q913" i="27"/>
  <c r="Q560" i="27"/>
  <c r="Q504" i="27"/>
  <c r="Q119" i="27"/>
  <c r="Q125" i="27"/>
  <c r="Q447" i="27"/>
  <c r="Q368" i="27"/>
  <c r="Q388" i="27"/>
  <c r="Q34" i="27"/>
  <c r="Q923" i="27"/>
  <c r="Q819" i="27"/>
  <c r="Q693" i="27"/>
  <c r="Q774" i="27"/>
  <c r="Q918" i="27"/>
  <c r="Q879" i="27"/>
  <c r="Q567" i="27"/>
  <c r="Q511" i="27"/>
  <c r="Q895" i="27"/>
  <c r="Q550" i="27"/>
  <c r="Q919" i="27"/>
  <c r="Q545" i="27"/>
  <c r="Q489" i="27"/>
  <c r="Q552" i="27"/>
  <c r="Q496" i="27"/>
  <c r="Q907" i="27"/>
  <c r="Q241" i="27"/>
  <c r="Q326" i="27"/>
  <c r="Q361" i="27"/>
  <c r="Q815" i="27"/>
  <c r="Q899" i="27"/>
  <c r="Q862" i="27"/>
  <c r="Q205" i="27"/>
  <c r="Q884" i="27"/>
  <c r="Q808" i="27"/>
  <c r="Q486" i="27"/>
  <c r="Q883" i="27"/>
  <c r="Q32" i="27"/>
  <c r="Q398" i="27"/>
  <c r="Q632" i="27"/>
  <c r="Q521" i="27"/>
  <c r="Q63" i="27"/>
  <c r="Q578" i="27"/>
  <c r="Q61" i="27"/>
  <c r="Q920" i="27"/>
  <c r="Q881" i="27"/>
  <c r="Q810" i="27"/>
  <c r="Q687" i="27"/>
  <c r="Q707" i="27"/>
  <c r="Q915" i="27"/>
  <c r="Q876" i="27"/>
  <c r="Q798" i="27"/>
  <c r="Q563" i="27"/>
  <c r="Q503" i="27"/>
  <c r="Q880" i="27"/>
  <c r="Q546" i="27"/>
  <c r="Q478" i="27"/>
  <c r="Q830" i="27"/>
  <c r="Q541" i="27"/>
  <c r="Q485" i="27"/>
  <c r="Q859" i="27"/>
  <c r="Q548" i="27"/>
  <c r="Q488" i="27"/>
  <c r="Q359" i="27"/>
  <c r="Q409" i="27"/>
  <c r="Q484" i="27"/>
  <c r="Q308" i="27"/>
  <c r="Q343" i="27"/>
  <c r="Q239" i="27"/>
  <c r="Q917" i="27"/>
  <c r="Q807" i="27"/>
  <c r="Q681" i="27"/>
  <c r="Q692" i="27"/>
  <c r="Q912" i="27"/>
  <c r="Q867" i="27"/>
  <c r="Q786" i="27"/>
  <c r="Q551" i="27"/>
  <c r="Q495" i="27"/>
  <c r="Q871" i="27"/>
  <c r="Q542" i="27"/>
  <c r="Q442" i="27"/>
  <c r="Q799" i="27"/>
  <c r="Q537" i="27"/>
  <c r="Q477" i="27"/>
  <c r="Q928" i="27"/>
  <c r="Q544" i="27"/>
  <c r="Q892" i="27"/>
  <c r="Q341" i="27"/>
  <c r="Q400" i="27"/>
  <c r="Q716" i="27"/>
  <c r="Q235" i="27"/>
  <c r="Q307" i="27"/>
  <c r="Q33" i="27"/>
  <c r="Q905" i="27"/>
  <c r="Q845" i="27"/>
  <c r="Q787" i="27"/>
  <c r="Q306" i="27"/>
  <c r="Q922" i="27"/>
  <c r="Q891" i="27"/>
  <c r="Q898" i="27"/>
  <c r="Q872" i="27"/>
  <c r="Q914" i="27"/>
  <c r="Q869" i="27"/>
  <c r="Q797" i="27"/>
  <c r="Q678" i="27"/>
  <c r="Q686" i="27"/>
  <c r="Q909" i="27"/>
  <c r="Q864" i="27"/>
  <c r="Q776" i="27"/>
  <c r="Q547" i="27"/>
  <c r="Q487" i="27"/>
  <c r="Q818" i="27"/>
  <c r="Q538" i="27"/>
  <c r="Q436" i="27"/>
  <c r="Q734" i="27"/>
  <c r="Q533" i="27"/>
  <c r="Q411" i="27"/>
  <c r="Q850" i="27"/>
  <c r="Q540" i="27"/>
  <c r="Q604" i="27"/>
  <c r="Q329" i="27"/>
  <c r="Q370" i="27"/>
  <c r="Q422" i="27"/>
  <c r="Q226" i="27"/>
  <c r="Q277" i="27"/>
  <c r="Q200" i="27"/>
  <c r="Q911" i="27"/>
  <c r="Q866" i="27"/>
  <c r="Q785" i="27"/>
  <c r="Q666" i="27"/>
  <c r="Q677" i="27"/>
  <c r="Q906" i="27"/>
  <c r="Q861" i="27"/>
  <c r="Q709" i="27"/>
  <c r="Q543" i="27"/>
  <c r="Q483" i="27"/>
  <c r="Q688" i="27"/>
  <c r="Q534" i="27"/>
  <c r="Q421" i="27"/>
  <c r="Q593" i="27"/>
  <c r="Q529" i="27"/>
  <c r="Q399" i="27"/>
  <c r="Q725" i="27"/>
  <c r="Q536" i="27"/>
  <c r="Q360" i="27"/>
  <c r="Q311" i="27"/>
  <c r="Q358" i="27"/>
  <c r="Q369" i="27"/>
  <c r="Q420" i="27"/>
  <c r="Q116" i="27"/>
  <c r="Q48" i="27"/>
  <c r="Q594" i="27"/>
  <c r="Q225" i="27"/>
  <c r="Q930" i="27"/>
  <c r="Q565" i="27"/>
  <c r="Q122" i="27"/>
  <c r="Q908" i="27"/>
  <c r="Q863" i="27"/>
  <c r="Q757" i="27"/>
  <c r="Q633" i="27"/>
  <c r="Q668" i="27"/>
  <c r="Q903" i="27"/>
  <c r="Q901" i="27"/>
  <c r="Q539" i="27"/>
  <c r="Q479" i="27"/>
  <c r="Q602" i="27"/>
  <c r="Q530" i="27"/>
  <c r="Q925" i="27"/>
  <c r="Q585" i="27"/>
  <c r="Q525" i="27"/>
  <c r="Q390" i="27"/>
  <c r="Q596" i="27"/>
  <c r="Q532" i="27"/>
  <c r="Q342" i="27"/>
  <c r="Q275" i="27"/>
  <c r="Q340" i="27"/>
  <c r="Q327" i="27"/>
  <c r="Q35" i="27"/>
  <c r="Q236" i="27"/>
  <c r="Q380" i="27"/>
  <c r="Q733" i="27"/>
  <c r="Q916" i="27"/>
  <c r="Q592" i="27"/>
  <c r="Q309" i="27"/>
  <c r="Q595" i="27"/>
  <c r="Q513" i="27"/>
  <c r="Q379" i="27"/>
  <c r="Q603" i="27"/>
  <c r="Q526" i="27"/>
  <c r="Q528" i="27"/>
  <c r="Q849" i="27"/>
  <c r="Q527" i="27"/>
  <c r="Q580" i="27"/>
  <c r="Q902" i="27"/>
  <c r="Q857" i="27"/>
  <c r="Q724" i="27"/>
  <c r="Q931" i="27"/>
  <c r="Q605" i="27"/>
  <c r="Q894" i="27"/>
  <c r="Q842" i="27"/>
  <c r="Q758" i="27"/>
  <c r="Q531" i="27"/>
  <c r="Q886" i="27"/>
  <c r="Q582" i="27"/>
  <c r="Q522" i="27"/>
  <c r="Q691" i="27"/>
  <c r="Q577" i="27"/>
  <c r="Q517" i="27"/>
  <c r="Q378" i="27"/>
  <c r="Q584" i="27"/>
  <c r="Q524" i="27"/>
  <c r="Q276" i="27"/>
  <c r="Q113" i="27"/>
  <c r="Q274" i="27"/>
  <c r="Q240" i="27"/>
  <c r="Q480" i="27"/>
  <c r="Q389" i="27"/>
  <c r="Q732" i="27"/>
  <c r="Q904" i="27"/>
  <c r="Q833" i="27"/>
  <c r="AE377" i="17"/>
  <c r="AE376" i="17"/>
  <c r="AE375" i="17"/>
  <c r="AE374" i="17"/>
  <c r="AE373" i="17"/>
  <c r="AE372" i="17"/>
  <c r="AE371" i="17"/>
  <c r="AE370" i="17"/>
  <c r="AE369" i="17"/>
  <c r="AE368" i="17"/>
  <c r="AE367" i="17"/>
  <c r="AE366" i="17"/>
  <c r="AE365" i="17"/>
  <c r="AE364" i="17"/>
  <c r="AE363" i="17"/>
  <c r="AE362" i="17"/>
  <c r="AE361" i="17"/>
  <c r="AE360" i="17"/>
  <c r="AE359" i="17"/>
  <c r="AE358" i="17"/>
  <c r="AE357" i="17"/>
  <c r="AE356" i="17"/>
  <c r="AE355" i="17"/>
  <c r="AE354" i="17"/>
  <c r="AE353" i="17"/>
  <c r="AE352" i="17"/>
  <c r="AE351" i="17"/>
  <c r="AE350" i="17"/>
  <c r="AE349" i="17"/>
  <c r="AE348" i="17"/>
  <c r="AE347" i="17"/>
  <c r="AE346" i="17"/>
  <c r="AE345" i="17"/>
  <c r="AE344" i="17"/>
  <c r="AE343" i="17"/>
  <c r="AE342" i="17"/>
  <c r="AE341" i="17"/>
  <c r="AE340" i="17"/>
  <c r="AE339" i="17"/>
  <c r="AE338" i="17"/>
  <c r="AE337" i="17"/>
  <c r="AE336" i="17"/>
  <c r="AE335" i="17"/>
  <c r="AE334" i="17"/>
  <c r="AE333" i="17"/>
  <c r="AE332" i="17"/>
  <c r="AE331" i="17"/>
  <c r="AE330" i="17"/>
  <c r="AE329" i="17"/>
  <c r="AE328" i="17"/>
  <c r="AE327" i="17"/>
  <c r="AE303" i="17"/>
  <c r="AE302" i="17"/>
  <c r="AE301" i="17"/>
  <c r="AE300" i="17"/>
  <c r="AE299" i="17"/>
  <c r="AE298" i="17"/>
  <c r="AE297" i="17"/>
  <c r="AE296" i="17"/>
  <c r="AE295" i="17"/>
  <c r="AE294" i="17"/>
  <c r="AE293" i="17"/>
  <c r="AE292" i="17"/>
  <c r="AE291" i="17"/>
  <c r="AE290" i="17"/>
  <c r="AE289" i="17"/>
  <c r="AE288" i="17"/>
  <c r="AE287" i="17"/>
  <c r="AE286" i="17"/>
  <c r="AE285" i="17"/>
  <c r="AE284" i="17"/>
  <c r="AE283" i="17"/>
  <c r="AE282" i="17"/>
  <c r="AE281" i="17"/>
  <c r="AE280" i="17"/>
  <c r="AE279" i="17"/>
  <c r="AE278" i="17"/>
  <c r="AE277" i="17"/>
  <c r="AE276" i="17"/>
  <c r="AE275" i="17"/>
  <c r="AE274" i="17"/>
  <c r="AE273" i="17"/>
  <c r="AE272" i="17"/>
  <c r="AE271" i="17"/>
  <c r="AE270" i="17"/>
  <c r="AE269" i="17"/>
  <c r="AE268" i="17"/>
  <c r="AE267" i="17"/>
  <c r="AE266" i="17"/>
  <c r="AE265" i="17"/>
  <c r="AE264" i="17"/>
  <c r="AE263" i="17"/>
  <c r="AE262" i="17"/>
  <c r="AE261" i="17"/>
  <c r="AE260" i="17"/>
  <c r="AE259" i="17"/>
  <c r="AE258" i="17"/>
  <c r="AE257" i="17"/>
  <c r="AE256" i="17"/>
  <c r="AE255" i="17"/>
  <c r="AE254" i="17"/>
  <c r="AE253" i="17"/>
  <c r="AE252" i="17"/>
  <c r="AE251" i="17"/>
  <c r="AE250" i="17"/>
  <c r="AE249" i="17"/>
  <c r="AE248" i="17"/>
  <c r="AE247" i="17"/>
  <c r="AE246" i="17"/>
  <c r="AE245" i="17"/>
  <c r="AE244" i="17"/>
  <c r="AE243" i="17"/>
  <c r="AE242" i="17"/>
  <c r="AE241" i="17"/>
  <c r="AE240" i="17"/>
  <c r="AE239" i="17"/>
  <c r="AE238" i="17"/>
  <c r="AE237" i="17"/>
  <c r="AE236" i="17"/>
  <c r="AE235" i="17"/>
  <c r="AE234" i="17"/>
  <c r="AE233" i="17"/>
  <c r="AE232" i="17"/>
  <c r="AE231" i="17"/>
  <c r="AE230" i="17"/>
  <c r="AE229" i="17"/>
  <c r="AE228" i="17"/>
  <c r="AE227" i="17"/>
  <c r="AE226" i="17"/>
  <c r="AE225" i="17"/>
  <c r="AE224" i="17"/>
  <c r="AE223" i="17"/>
  <c r="AE222" i="17"/>
  <c r="AE221" i="17"/>
  <c r="AE220" i="17"/>
  <c r="AE219" i="17"/>
  <c r="AE218" i="17"/>
  <c r="AE217" i="17"/>
  <c r="AE216" i="17"/>
  <c r="AE215" i="17"/>
  <c r="AE214" i="17"/>
  <c r="AE213" i="17"/>
  <c r="AE212" i="17"/>
  <c r="AE211" i="17"/>
  <c r="AE210" i="17"/>
  <c r="AE209" i="17"/>
  <c r="AE208" i="17"/>
  <c r="AE207" i="17"/>
  <c r="AE206" i="17"/>
  <c r="AE205" i="17"/>
  <c r="AE204" i="17"/>
  <c r="AE203" i="17"/>
  <c r="AE202" i="17"/>
  <c r="AE201" i="17"/>
  <c r="AE200" i="17"/>
  <c r="AE199" i="17"/>
  <c r="AE198" i="17"/>
  <c r="AE197" i="17"/>
  <c r="AE196" i="17"/>
  <c r="AE195" i="17"/>
  <c r="AE194" i="17"/>
  <c r="AE193" i="17"/>
  <c r="AE192" i="17"/>
  <c r="AE191" i="17"/>
  <c r="AE190" i="17"/>
  <c r="AE189" i="17"/>
  <c r="AE188" i="17"/>
  <c r="AE187" i="17"/>
  <c r="AE186" i="17"/>
  <c r="AE185" i="17"/>
  <c r="AE184" i="17"/>
  <c r="AE183" i="17"/>
  <c r="AE182" i="17"/>
  <c r="AE181" i="17"/>
  <c r="AE180" i="17"/>
  <c r="AE179" i="17"/>
  <c r="AE178" i="17"/>
  <c r="AE177" i="17"/>
  <c r="AE176" i="17"/>
  <c r="AE175" i="17"/>
  <c r="AE174" i="17"/>
  <c r="AE173" i="17"/>
  <c r="AE172" i="17"/>
  <c r="AE171" i="17"/>
  <c r="AE170" i="17"/>
  <c r="AE169" i="17"/>
  <c r="AE168" i="17"/>
  <c r="AE167" i="17"/>
  <c r="AE166" i="17"/>
  <c r="AE165" i="17"/>
  <c r="AE164" i="17"/>
  <c r="AE163" i="17"/>
  <c r="AE162" i="17"/>
  <c r="AE161" i="17"/>
  <c r="AE160" i="17"/>
  <c r="AE159" i="17"/>
  <c r="AE158" i="17"/>
  <c r="AE157" i="17"/>
  <c r="AE156" i="17"/>
  <c r="AE155" i="17"/>
  <c r="AE154" i="17"/>
  <c r="AE153" i="17"/>
  <c r="AE152" i="17"/>
  <c r="AE151" i="17"/>
  <c r="AE150" i="17"/>
  <c r="AE149" i="17"/>
  <c r="AE148" i="17"/>
  <c r="AE147" i="17"/>
  <c r="AE146" i="17"/>
  <c r="AE145" i="17"/>
  <c r="AE144" i="17"/>
  <c r="AE143" i="17"/>
  <c r="AE142" i="17"/>
  <c r="AE141" i="17"/>
  <c r="AE140" i="17"/>
  <c r="AE139" i="17"/>
  <c r="AE138" i="17"/>
  <c r="AE137" i="17"/>
  <c r="AE136" i="17"/>
  <c r="AE135" i="17"/>
  <c r="AE134" i="17"/>
  <c r="AE133" i="17"/>
  <c r="AE132" i="17"/>
  <c r="AE131" i="17"/>
  <c r="AE130" i="17"/>
  <c r="AE129" i="17"/>
  <c r="AE128" i="17"/>
  <c r="AE127" i="17"/>
  <c r="AE126" i="17"/>
  <c r="AE125" i="17"/>
  <c r="AE124" i="17"/>
  <c r="AE123" i="17"/>
  <c r="AE122" i="17"/>
  <c r="AE121" i="17"/>
  <c r="AE120" i="17"/>
  <c r="AE119" i="17"/>
  <c r="AE118" i="17"/>
  <c r="AE117" i="17"/>
  <c r="AE116" i="17"/>
  <c r="AE115" i="17"/>
  <c r="AE114" i="17"/>
  <c r="AE113" i="17"/>
  <c r="AE112" i="17"/>
  <c r="AE111" i="17"/>
  <c r="AE110" i="17"/>
  <c r="AE109" i="17"/>
  <c r="AE108" i="17"/>
  <c r="AE107" i="17"/>
  <c r="AE106" i="17"/>
  <c r="AE105" i="17"/>
  <c r="AE104" i="17"/>
  <c r="AE103" i="17"/>
  <c r="AE102" i="17"/>
  <c r="AE101" i="17"/>
  <c r="AE100" i="17"/>
  <c r="AE99" i="17"/>
  <c r="AE98" i="17"/>
  <c r="AE97" i="17"/>
  <c r="AE96" i="17"/>
  <c r="AE95" i="17"/>
  <c r="AE94" i="17"/>
  <c r="AE93" i="17"/>
  <c r="AE92" i="17"/>
  <c r="AE91" i="17"/>
  <c r="AE90" i="17"/>
  <c r="AE89" i="17"/>
  <c r="AE88" i="17"/>
  <c r="AE87" i="17"/>
  <c r="AE86" i="17"/>
  <c r="AE85" i="17"/>
  <c r="AE84" i="17"/>
  <c r="AE83" i="17"/>
  <c r="AE82" i="17"/>
  <c r="AE81" i="17"/>
  <c r="AE80" i="17"/>
  <c r="AE79" i="17"/>
  <c r="AE78" i="17"/>
  <c r="AE77" i="17"/>
  <c r="AE76" i="17"/>
  <c r="AE75" i="17"/>
  <c r="AE74" i="17"/>
  <c r="AE73" i="17"/>
  <c r="AE72" i="17"/>
  <c r="AE71" i="17"/>
  <c r="AE70" i="17"/>
  <c r="AE69" i="17"/>
  <c r="AE68" i="17"/>
  <c r="AE67" i="17"/>
  <c r="AE66" i="17"/>
  <c r="AE65" i="17"/>
  <c r="AE64" i="17"/>
  <c r="AE63" i="17"/>
  <c r="AE62" i="17"/>
  <c r="AE61" i="17"/>
  <c r="AE60" i="17"/>
  <c r="AE59" i="17"/>
  <c r="AE58" i="17"/>
  <c r="AE57" i="17"/>
  <c r="AE56" i="17"/>
  <c r="AE55" i="17"/>
  <c r="AE54" i="17"/>
  <c r="AE53" i="17"/>
  <c r="AE52" i="17"/>
  <c r="AE51" i="17"/>
  <c r="AE50" i="17"/>
  <c r="AE49" i="17"/>
  <c r="AE48" i="17"/>
  <c r="AE47" i="17"/>
  <c r="AE46" i="17"/>
  <c r="AE45" i="17"/>
  <c r="AE44" i="17"/>
  <c r="AE43" i="17"/>
  <c r="AE42" i="17"/>
  <c r="AE41" i="17"/>
  <c r="AE40" i="17"/>
  <c r="AE39" i="17"/>
  <c r="AE38" i="17"/>
  <c r="AE37" i="17"/>
  <c r="AE36" i="17"/>
  <c r="AE35" i="17"/>
  <c r="AE34" i="17"/>
  <c r="AE33" i="17"/>
  <c r="AE32" i="17"/>
  <c r="AE31" i="17"/>
  <c r="AE30" i="17"/>
  <c r="AE29" i="17"/>
  <c r="AE28" i="17"/>
  <c r="AE27" i="17"/>
  <c r="AE26" i="17"/>
  <c r="AE25" i="17"/>
  <c r="AE24" i="17"/>
  <c r="AE23" i="17"/>
  <c r="AE22" i="17"/>
  <c r="AE21" i="17"/>
  <c r="AE20" i="17"/>
  <c r="AE19" i="17"/>
  <c r="AE18" i="17"/>
  <c r="AE17" i="17"/>
  <c r="AE16" i="17"/>
  <c r="AE15" i="17"/>
  <c r="AE14" i="17"/>
  <c r="AE13" i="17"/>
  <c r="AE12" i="17"/>
  <c r="AE11" i="17"/>
  <c r="Q23" i="19" l="1"/>
  <c r="P23" i="19"/>
  <c r="N23" i="19"/>
  <c r="P22" i="19"/>
  <c r="Q22" i="19" s="1"/>
  <c r="N22" i="19"/>
  <c r="P21" i="19"/>
  <c r="Q21" i="19" s="1"/>
  <c r="N21" i="19"/>
  <c r="P20" i="19"/>
  <c r="Q20" i="19" s="1"/>
  <c r="N20" i="19"/>
  <c r="P19" i="19"/>
  <c r="Q19" i="19" s="1"/>
  <c r="N19" i="19"/>
  <c r="P18" i="19"/>
  <c r="Q18" i="19" s="1"/>
  <c r="N18" i="19"/>
  <c r="P17" i="19"/>
  <c r="Q17" i="19" s="1"/>
  <c r="N17" i="19"/>
  <c r="P16" i="19"/>
  <c r="Q16" i="19" s="1"/>
  <c r="N16" i="19"/>
  <c r="Q15" i="19"/>
  <c r="P15" i="19"/>
  <c r="N15" i="19"/>
  <c r="P14" i="19"/>
  <c r="Q14" i="19" s="1"/>
  <c r="N14" i="19"/>
  <c r="P13" i="19"/>
  <c r="Q13" i="19" s="1"/>
  <c r="N13" i="19"/>
  <c r="P12" i="19"/>
  <c r="Q12" i="19" s="1"/>
  <c r="N12" i="19"/>
  <c r="P11" i="19"/>
  <c r="Q11" i="19" s="1"/>
  <c r="N11" i="19"/>
  <c r="AI12" i="22"/>
  <c r="AH12" i="22"/>
  <c r="AG12" i="22"/>
  <c r="AF12" i="22"/>
  <c r="AE1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Javier Camilo Peña</author>
    <author>Tatiana Martinez</author>
    <author>Raul Leonardo Ladron De Guevara Sanchez</author>
  </authors>
  <commentList>
    <comment ref="K419" authorId="0" shapeId="0" xr:uid="{37CBE63A-9D25-4B61-B3E2-F488A35FD4AA}">
      <text>
        <r>
          <rPr>
            <b/>
            <sz val="9"/>
            <color indexed="81"/>
            <rFont val="Tahoma"/>
            <family val="2"/>
          </rPr>
          <t>Javier Camilo Peña:</t>
        </r>
        <r>
          <rPr>
            <sz val="9"/>
            <color indexed="81"/>
            <rFont val="Tahoma"/>
            <family val="2"/>
          </rPr>
          <t xml:space="preserve">
El proceso de contratacion no es dependiente de las dos primeras etapas, se contaran 800 ingenieros y fabricas de sotfware.</t>
        </r>
      </text>
    </comment>
    <comment ref="I422" authorId="0" shapeId="0" xr:uid="{B1454F53-7F1E-408C-9FDF-42D9C7E2C434}">
      <text>
        <r>
          <rPr>
            <b/>
            <sz val="9"/>
            <color indexed="81"/>
            <rFont val="Tahoma"/>
            <family val="2"/>
          </rPr>
          <t>Javier Camilo Peña:</t>
        </r>
        <r>
          <rPr>
            <sz val="9"/>
            <color indexed="81"/>
            <rFont val="Tahoma"/>
            <family val="2"/>
          </rPr>
          <t xml:space="preserve">
Se especifican las acciones a llevar acabo dentro de esta  actividad.</t>
        </r>
      </text>
    </comment>
    <comment ref="K434" authorId="0" shapeId="0" xr:uid="{3A7F0F72-D60C-47CE-80A9-A65E17AE9559}">
      <text>
        <r>
          <rPr>
            <b/>
            <sz val="9"/>
            <color indexed="81"/>
            <rFont val="Tahoma"/>
            <family val="2"/>
          </rPr>
          <t>Javier Camilo Peña:</t>
        </r>
        <r>
          <rPr>
            <sz val="9"/>
            <color indexed="81"/>
            <rFont val="Tahoma"/>
            <family val="2"/>
          </rPr>
          <t xml:space="preserve">
El proceso de contratacion no es dependiente de las dos primeras etapas, se contaran 800 ingenieros y fabricas de sotfware.</t>
        </r>
      </text>
    </comment>
    <comment ref="I437" authorId="0" shapeId="0" xr:uid="{ABFF1005-52BE-4D03-AD43-181A1510B3AE}">
      <text>
        <r>
          <rPr>
            <b/>
            <sz val="9"/>
            <color indexed="81"/>
            <rFont val="Tahoma"/>
            <family val="2"/>
          </rPr>
          <t>Javier Camilo Peña:</t>
        </r>
        <r>
          <rPr>
            <sz val="9"/>
            <color indexed="81"/>
            <rFont val="Tahoma"/>
            <family val="2"/>
          </rPr>
          <t xml:space="preserve">
Se especifican las acciones a llevar acabo dentro de esta  actividad.</t>
        </r>
      </text>
    </comment>
    <comment ref="J1557" authorId="1" shapeId="0" xr:uid="{88AF3476-AC63-4CBD-AB36-B7888CD258E9}">
      <text>
        <r>
          <rPr>
            <b/>
            <sz val="11"/>
            <color indexed="81"/>
            <rFont val="Tahoma"/>
            <family val="2"/>
          </rPr>
          <t>Tatiana Martinez:</t>
        </r>
        <r>
          <rPr>
            <sz val="11"/>
            <color indexed="81"/>
            <rFont val="Tahoma"/>
            <family val="2"/>
          </rPr>
          <t xml:space="preserve">
Acta uno: febrero, marzo y abril debe hacerse en mayo
Acta dos: mayo, junio y julio debe hacerse en agosto
Acta tres: agosto, septiembre, octubre  debe hacerse en noviembre
Acta cuatro: noviembre, diciembre y enero debe hacerse en febrero</t>
        </r>
      </text>
    </comment>
    <comment ref="I2316" authorId="2" shapeId="0" xr:uid="{1CF1BE2D-2E31-418E-A5E4-8C4A558AAAD4}">
      <text>
        <r>
          <rPr>
            <sz val="11"/>
            <color theme="1"/>
            <rFont val="Calibri"/>
            <family val="2"/>
            <scheme val="minor"/>
          </rPr>
          <t xml:space="preserve">Raul Leonardo Ladron De Guevara Sanchez:
</t>
        </r>
      </text>
    </comment>
    <comment ref="I2326" authorId="2" shapeId="0" xr:uid="{9BE5C30F-FD5D-4574-BCBE-CFC5F8F9FB48}">
      <text>
        <r>
          <rPr>
            <sz val="11"/>
            <color theme="1"/>
            <rFont val="Calibri"/>
            <family val="2"/>
            <scheme val="minor"/>
          </rPr>
          <t xml:space="preserve">Raul Leonardo Ladron De Guevara Sanchez: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Javier Camilo Peña</author>
  </authors>
  <commentList>
    <comment ref="K51" authorId="0" shapeId="0" xr:uid="{7BE6BCE4-C61D-4D49-A02F-579B9ED52227}">
      <text>
        <r>
          <rPr>
            <b/>
            <sz val="9"/>
            <color indexed="81"/>
            <rFont val="Tahoma"/>
            <family val="2"/>
          </rPr>
          <t>Javier Camilo Peña:</t>
        </r>
        <r>
          <rPr>
            <sz val="9"/>
            <color indexed="81"/>
            <rFont val="Tahoma"/>
            <family val="2"/>
          </rPr>
          <t xml:space="preserve">
El proceso de contratacion no es dependiente de las dos primeras etapas, se contaran 800 ingenieros y fabricas de sotfware.</t>
        </r>
      </text>
    </comment>
    <comment ref="U51" authorId="0" shapeId="0" xr:uid="{1B3A8101-5408-4B4C-8648-51846FBB3590}">
      <text>
        <r>
          <rPr>
            <b/>
            <sz val="9"/>
            <color indexed="81"/>
            <rFont val="Tahoma"/>
            <family val="2"/>
          </rPr>
          <t>Javier Camilo Peña:</t>
        </r>
        <r>
          <rPr>
            <sz val="9"/>
            <color indexed="81"/>
            <rFont val="Tahoma"/>
            <family val="2"/>
          </rPr>
          <t xml:space="preserve">
El proceso de contratacion no es dependiente de las dos primeras etapas, se contaran 800 ingenieros y fabricas de sotfware.</t>
        </r>
      </text>
    </comment>
    <comment ref="I54" authorId="0" shapeId="0" xr:uid="{18893BB6-7FF8-4AB9-9591-D48339A37DCE}">
      <text>
        <r>
          <rPr>
            <b/>
            <sz val="9"/>
            <color indexed="81"/>
            <rFont val="Tahoma"/>
            <family val="2"/>
          </rPr>
          <t>Javier Camilo Peña:</t>
        </r>
        <r>
          <rPr>
            <sz val="9"/>
            <color indexed="81"/>
            <rFont val="Tahoma"/>
            <family val="2"/>
          </rPr>
          <t xml:space="preserve">
Se especifican las acciones a llevar acabo dentro de esta  actividad.</t>
        </r>
      </text>
    </comment>
    <comment ref="S54" authorId="0" shapeId="0" xr:uid="{A97609EF-096E-4B39-9A57-DC31F4EE545D}">
      <text>
        <r>
          <rPr>
            <b/>
            <sz val="9"/>
            <color indexed="81"/>
            <rFont val="Tahoma"/>
            <family val="2"/>
          </rPr>
          <t>Javier Camilo Peña:</t>
        </r>
        <r>
          <rPr>
            <sz val="9"/>
            <color indexed="81"/>
            <rFont val="Tahoma"/>
            <family val="2"/>
          </rPr>
          <t xml:space="preserve">
Se especifican las acciones a llevar acabo dentro de esta  actividad.</t>
        </r>
      </text>
    </comment>
    <comment ref="K66" authorId="0" shapeId="0" xr:uid="{EE7BAE6C-A46A-403D-A7E4-EE07EF128436}">
      <text>
        <r>
          <rPr>
            <b/>
            <sz val="9"/>
            <color indexed="81"/>
            <rFont val="Tahoma"/>
            <family val="2"/>
          </rPr>
          <t>Javier Camilo Peña:</t>
        </r>
        <r>
          <rPr>
            <sz val="9"/>
            <color indexed="81"/>
            <rFont val="Tahoma"/>
            <family val="2"/>
          </rPr>
          <t xml:space="preserve">
El proceso de contratacion no es dependiente de las dos primeras etapas, se contaran 800 ingenieros y fabricas de sotfware.</t>
        </r>
      </text>
    </comment>
    <comment ref="U66" authorId="0" shapeId="0" xr:uid="{115CA361-2227-498A-847B-0AB226643C0A}">
      <text>
        <r>
          <rPr>
            <b/>
            <sz val="9"/>
            <color indexed="81"/>
            <rFont val="Tahoma"/>
            <family val="2"/>
          </rPr>
          <t>Javier Camilo Peña:</t>
        </r>
        <r>
          <rPr>
            <sz val="9"/>
            <color indexed="81"/>
            <rFont val="Tahoma"/>
            <family val="2"/>
          </rPr>
          <t xml:space="preserve">
El proceso de contratacion no es dependiente de las dos primeras etapas, se contaran 800 ingenieros y fabricas de sotfware.</t>
        </r>
      </text>
    </comment>
    <comment ref="I69" authorId="0" shapeId="0" xr:uid="{09238935-04BD-4D2C-A3BC-19D17E1E6D30}">
      <text>
        <r>
          <rPr>
            <b/>
            <sz val="9"/>
            <color indexed="81"/>
            <rFont val="Tahoma"/>
            <family val="2"/>
          </rPr>
          <t>Javier Camilo Peña:</t>
        </r>
        <r>
          <rPr>
            <sz val="9"/>
            <color indexed="81"/>
            <rFont val="Tahoma"/>
            <family val="2"/>
          </rPr>
          <t xml:space="preserve">
Se especifican las acciones a llevar acabo dentro de esta  actividad.</t>
        </r>
      </text>
    </comment>
    <comment ref="S69" authorId="0" shapeId="0" xr:uid="{39124C97-F3EB-4EFC-987E-2BD0F254D483}">
      <text>
        <r>
          <rPr>
            <b/>
            <sz val="9"/>
            <color indexed="81"/>
            <rFont val="Tahoma"/>
            <family val="2"/>
          </rPr>
          <t>Javier Camilo Peña:</t>
        </r>
        <r>
          <rPr>
            <sz val="9"/>
            <color indexed="81"/>
            <rFont val="Tahoma"/>
            <family val="2"/>
          </rPr>
          <t xml:space="preserve">
Se especifican las acciones a llevar acabo dentro de esta  actividad.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Tatiana Martinez</author>
    <author>Raul Leonardo Ladron De Guevara Sanchez</author>
  </authors>
  <commentList>
    <comment ref="J84" authorId="0" shapeId="0" xr:uid="{65917B81-E16D-4098-9A33-8546514F2E5C}">
      <text>
        <r>
          <rPr>
            <b/>
            <sz val="11"/>
            <color indexed="81"/>
            <rFont val="Tahoma"/>
            <family val="2"/>
          </rPr>
          <t>Tatiana Martinez:</t>
        </r>
        <r>
          <rPr>
            <sz val="11"/>
            <color indexed="81"/>
            <rFont val="Tahoma"/>
            <family val="2"/>
          </rPr>
          <t xml:space="preserve">
Acta uno: febrero, marzo y abril debe hacerse en mayo
Acta dos: mayo, junio y julio debe hacerse en agosto
Acta tres: agosto, septiembre, octubre  debe hacerse en noviembre
Acta cuatro: noviembre, diciembre y enero debe hacerse en febrero</t>
        </r>
      </text>
    </comment>
    <comment ref="I843" authorId="1" shapeId="0" xr:uid="{950D7999-9CD3-447C-B0AE-DC16EDEFD39B}">
      <text>
        <r>
          <rPr>
            <sz val="11"/>
            <color theme="1"/>
            <rFont val="Calibri"/>
            <family val="2"/>
            <scheme val="minor"/>
          </rPr>
          <t xml:space="preserve">Raul Leonardo Ladron De Guevara Sanchez:
</t>
        </r>
      </text>
    </comment>
    <comment ref="I853" authorId="1" shapeId="0" xr:uid="{BC216EF4-8566-417B-86F5-094EE4840126}">
      <text>
        <r>
          <rPr>
            <sz val="11"/>
            <color theme="1"/>
            <rFont val="Calibri"/>
            <family val="2"/>
            <scheme val="minor"/>
          </rPr>
          <t xml:space="preserve">Raul Leonardo Ladron De Guevara Sanchez: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<sst xmlns="http://schemas.openxmlformats.org/spreadsheetml/2006/main" count="36164" uniqueCount="4398">
  <si>
    <t>AVANCE DE LOS PLANES DE MEJORAMIENTO</t>
  </si>
  <si>
    <t>Nota: Tomar como rango de datos hasta "Descripción del hallazgo"</t>
  </si>
  <si>
    <t>Cuenta de DESCRIPCIÓN DEL HALLAZGO/OBSERVACIÓN/ITEM</t>
  </si>
  <si>
    <t>Etiquetas de columna</t>
  </si>
  <si>
    <t>RESUMEN DE HALLAZGOS POR ENTE DE CONTROL</t>
  </si>
  <si>
    <t>RESUMEN DE HALLAZGOS POR DIRECCIÓN/OFICINA</t>
  </si>
  <si>
    <t>Etiquetas de fila</t>
  </si>
  <si>
    <t>AGN</t>
  </si>
  <si>
    <t>Total</t>
  </si>
  <si>
    <t>ENTE DE CONTROL</t>
  </si>
  <si>
    <t>Cuenta de DESCRIPCIÓN DEL HALLAZGO/OBSERVACIÓN/INDICIO</t>
  </si>
  <si>
    <t>(Todas)</t>
  </si>
  <si>
    <t>CORPORATIVA</t>
  </si>
  <si>
    <t>CGR</t>
  </si>
  <si>
    <t>ITRC</t>
  </si>
  <si>
    <t>DIRECCIÓN/OFICINA</t>
  </si>
  <si>
    <t>OCI</t>
  </si>
  <si>
    <t>ADUANAS</t>
  </si>
  <si>
    <t>FISCALIZACIÓN</t>
  </si>
  <si>
    <t>IMPUESTOS</t>
  </si>
  <si>
    <t>INNOVACIÓN Y TECNOLOGÍA</t>
  </si>
  <si>
    <t>JURÍDICA</t>
  </si>
  <si>
    <t>ESTRATÉGICA Y  DE ANALÍTICA</t>
  </si>
  <si>
    <t>POLFA</t>
  </si>
  <si>
    <t>TOTAL</t>
  </si>
  <si>
    <t>RESUMEN DE A CCIONES DE MEJORA POR DIRECCIÓN/OFICINA</t>
  </si>
  <si>
    <t xml:space="preserve">RESUMEN DE ACCIONES DE MEJORA POR ENTE DE CONTROL </t>
  </si>
  <si>
    <t>DIRECCIÓN/
OFICINA</t>
  </si>
  <si>
    <t>TOTAL ACCIONES DE MEJORA</t>
  </si>
  <si>
    <t xml:space="preserve"> TOTAL ACCIONES DE MEJORA</t>
  </si>
  <si>
    <t>RESUMEN DE ACTIVIDADES POR ENTE DE CONTROL</t>
  </si>
  <si>
    <t>RESUMEN DE ACTIVIDADES POR ESTADO</t>
  </si>
  <si>
    <t>Cuenta de FECHA TERMINACIÓN ACTIVIDADES</t>
  </si>
  <si>
    <t>ESTADO DE CUMPLIMIENTO</t>
  </si>
  <si>
    <t>TOTAL ESTADO DE CUMPLIMIENTO</t>
  </si>
  <si>
    <t>CUMPLIDA</t>
  </si>
  <si>
    <t>PROCESO</t>
  </si>
  <si>
    <t>INCUMPLIDA</t>
  </si>
  <si>
    <t>RESUMEN DE ACTIVIDADES POR ENTE DE CONTROL Y POR ESTADO</t>
  </si>
  <si>
    <t>Cuenta de ESTADO DE CUMPLIMIENTO</t>
  </si>
  <si>
    <t>POR CombinadaS fila (CUENTA ESTADO EN BLANCO) en ITRC</t>
  </si>
  <si>
    <t>Total general</t>
  </si>
  <si>
    <t>RESUMEN ACTIVIDADES  POR DIRECCIÓN DE GESTIÓN Y ESTADO DE CUMPLIMIENTO</t>
  </si>
  <si>
    <t>ITRC: PARA ESTE CUADRO SE CONSOLIDA POR UNIDAD DE MEDIDA DE ACTIVIDADES COMO ACCIONES</t>
  </si>
  <si>
    <t>INFORME PLAN DE MEJORAMIENTO INSTITUCIONAL  - PMI</t>
  </si>
  <si>
    <t xml:space="preserve">Entidad:  UNIDAD ADMINISTRATIVA ESPECIAL DIRECCION DE IMPUESTOS Y ADUANAS NACIONALES - UAE DIAN </t>
  </si>
  <si>
    <t>Fecha de corte cumplimiento CGR</t>
  </si>
  <si>
    <t>NIT: 800197268-4</t>
  </si>
  <si>
    <t>Fecha de corte cumplimiento ITRC</t>
  </si>
  <si>
    <t>Representante Legal: LUIS EDUARDO LLINÁS CHICA</t>
  </si>
  <si>
    <t>Fecha de corte cumplimiento OCI</t>
  </si>
  <si>
    <t>Entes de Control Externo y Oficina de Control Interno</t>
  </si>
  <si>
    <t xml:space="preserve">Fecha actualización Plan de Mejoramiento Institucional </t>
  </si>
  <si>
    <t>AUDITORIA/
INSPECCIÓN</t>
  </si>
  <si>
    <t>CÓDIGO DELHALLAZGO/
OBSERVACIÓN/INDICIO</t>
  </si>
  <si>
    <t>DESCRIPCIÓN DEL HALLAZGO/OBSERVACIÓN/INDICIO</t>
  </si>
  <si>
    <t>CAUSA  DEL HALLAZGO/OBSERVACIÓN/INDICIO</t>
  </si>
  <si>
    <t>ACCIÓN DE MEJORA</t>
  </si>
  <si>
    <t>DESCRIPCIÓN DE ACTIVIDADES</t>
  </si>
  <si>
    <t>UNIDAD DE MEDIDA DE ACTIVIDADES</t>
  </si>
  <si>
    <t>CANTIDAD UNIDAD DE MEDIDA DE ACTIVIDADES</t>
  </si>
  <si>
    <t>FECHA INICIO ACTIVIDADES</t>
  </si>
  <si>
    <t>FECHA TERMINACIÓN ACTIVIDADES</t>
  </si>
  <si>
    <t>PLAZO EN SEMANAS ACTIVIDADES</t>
  </si>
  <si>
    <t>AVANCE FÍSICO EJECUCIÓN ACTIVIDADES</t>
  </si>
  <si>
    <t xml:space="preserve">ÁREA(S) RESPONSABLE(S) </t>
  </si>
  <si>
    <t>% AVANCE DE EJECUCIÓN ACTIVIDADES</t>
  </si>
  <si>
    <t>INSP. 1707022404 
H 1,2,3,4,5,6,7,8,9
 Valoración de Riesgos en la Disposición y Destrucción de Mercancías Aprehendidas.</t>
  </si>
  <si>
    <t>RG1</t>
  </si>
  <si>
    <t>Hallazgo 1. Inexacta valoración de la mercancía en las actas de aprehensión.</t>
  </si>
  <si>
    <t>ID del Riesgo de Gestión  :  RG1  Evitar imprecisiones en los actos administrativos generados en el Despacho que conlleven a errores formales
ID del Riesgo de Corrupción :  RFC 1. Generar actos administrativos inexactos o tomar decisiones que no se encuentren ajustadas a derecho</t>
  </si>
  <si>
    <t>1. Realizar reinducción a los funcionarios del área comercial  a nivel nacional frente a la aplicación de los procedimientos, actualización de los sistemas de información, calidad de los actos administrativos y normatividad vigente, de acuerdo con el Plan integral  de Capacitación.</t>
  </si>
  <si>
    <t>Actualizar a los funcionarios en la normatividad vigente del area asi como los procedimientos vigentes, complementar con temas</t>
  </si>
  <si>
    <t>Registro de asistencia a las capacitaciones programadas.</t>
  </si>
  <si>
    <r>
      <rPr>
        <b/>
        <sz val="12"/>
        <rFont val="Arial"/>
        <family val="2"/>
      </rPr>
      <t>DGC</t>
    </r>
    <r>
      <rPr>
        <sz val="12"/>
        <rFont val="Arial"/>
        <family val="2"/>
      </rPr>
      <t xml:space="preserve">
NC - Subproceso de Operación Logística 
Dirección de Gestión Corporativa
Subdirección Logística
ACTUALIZADO
30112021</t>
    </r>
  </si>
  <si>
    <t xml:space="preserve">Hallazgo 2. Modificación incorrecta de actos administrativos". </t>
  </si>
  <si>
    <t>2. Realizar seguimiento a las Direcciones Seccionales  frente a la aplicación de los procedimientos publicados relacionados con la disposición de las mercancías y determinación de la modalidad de disposición  de acuerdo  a lo establecido en el plan de autoevaluación año 2018 y acompañamientos al proceso de disposicion de mercancías segun muestra seleccionada</t>
  </si>
  <si>
    <t>Lograr que las Direcciones seccionales den cumplimiento a lo establecido en los procedimientos vigentes.</t>
  </si>
  <si>
    <t>Informe de autoevaluación por Dirección Seccional. Informes o actas de disposición para los acompañamientos realizados por funcionarios de la Subdirección.</t>
  </si>
  <si>
    <t xml:space="preserve">Hallazgos 3. Actos administrativos que carecen de motivación y falta de valoración del material probatorio". </t>
  </si>
  <si>
    <t>3. Brindar apoyo a las Direcciones Seccionales que no cuenten con personal suficiente para llevar a cabo las labores de disposición de mercancias, a traves del acompañamiento de   funcionarios de la Subdirección de Gestión Comercial para la realización de inspecciones y proyectos para la disposición.</t>
  </si>
  <si>
    <t>Lograr que las Direcciones Seccionales agilicen la disposición  de las mercancias.</t>
  </si>
  <si>
    <t>Informe de acompañamiento realizado</t>
  </si>
  <si>
    <t xml:space="preserve">Hallazgos 4. Actos administrativos que carecen de motivación y falta de valoración del material probatorio". </t>
  </si>
  <si>
    <t xml:space="preserve">4. Revisar y diligenciar, previa la expedición del acto administrativo, el contenido, forma y argumentos jurídicos mediante lista de chequeo que permita establecer que se ha ejercido control.  </t>
  </si>
  <si>
    <t>Lograr un resultado eficaz a través de los actos administrativos.</t>
  </si>
  <si>
    <t>Lista de chequeo diligenciada de cada uno de los actos administrativos proferidos.</t>
  </si>
  <si>
    <r>
      <rPr>
        <b/>
        <sz val="12"/>
        <rFont val="Arial"/>
        <family val="2"/>
      </rPr>
      <t>DGC</t>
    </r>
    <r>
      <rPr>
        <sz val="12"/>
        <rFont val="Arial"/>
        <family val="2"/>
      </rPr>
      <t xml:space="preserve">
DS - Subproceso de Operación Logística 
Despacho del Director Seccional 
ACTUALIZADO
30112021</t>
    </r>
  </si>
  <si>
    <t xml:space="preserve">Hallazgo 5. Actos administrativos motivados con base en normatividad desactualizada, </t>
  </si>
  <si>
    <t>5. Acompañamiento de escritorio aleatorio por parte de la Dirección de Gestión Jurídica al área Jurídica de la Dirección Seccional de Impuestos y Aduanas Tipo 1 efectuando control a los fallos de los recursos interpuestos.  De acuerdo al plan de autoevaluación de la dirección de gestión.</t>
  </si>
  <si>
    <t>Autocontrol mensual a los fallos proferidos.</t>
  </si>
  <si>
    <t xml:space="preserve"> 5% de actos proferidos. Reporte trimestral</t>
  </si>
  <si>
    <r>
      <rPr>
        <b/>
        <sz val="12"/>
        <rFont val="Arial"/>
        <family val="2"/>
      </rPr>
      <t>DGC</t>
    </r>
    <r>
      <rPr>
        <sz val="12"/>
        <rFont val="Arial"/>
        <family val="2"/>
      </rPr>
      <t xml:space="preserve">
NC - Subproceso de Operación Logística 
Dirección de Gestión Jurídica
ACTUALIZADO
30112021</t>
    </r>
  </si>
  <si>
    <t xml:space="preserve">Hallazgo 6. Admisión de recursos de reconsideración extemporáneos  y </t>
  </si>
  <si>
    <t>6. Proferir Memorando dando instrucciones a los Directores Seccionales respecto de la Planeación, evaluación, control de las acciones u operativos, el autocontrol sobre las aprehensiones en especial sobre el avalúo de las mercancías y las decisiones de fondo.</t>
  </si>
  <si>
    <t xml:space="preserve">Evitar que se generen mayores costos de bodegaje a la entidad por sobreavaluos en mercancías aprehendidas. 
</t>
  </si>
  <si>
    <t xml:space="preserve">Memorando </t>
  </si>
  <si>
    <r>
      <rPr>
        <b/>
        <sz val="12"/>
        <rFont val="Arial"/>
        <family val="2"/>
      </rPr>
      <t>DGC</t>
    </r>
    <r>
      <rPr>
        <sz val="12"/>
        <rFont val="Arial"/>
        <family val="2"/>
      </rPr>
      <t xml:space="preserve">
NC - Subproceso de Operación Logística
Subdirección de Fiscalización Aduanera
ACTUALIZADO
30112021</t>
    </r>
  </si>
  <si>
    <t xml:space="preserve">hallazgo 7. Resoluciones de destrucción de mercancías anteriores a la fecha de ingreso de la mercancía al depósito para su custodia", </t>
  </si>
  <si>
    <t>7. Capacitar a todo el personal de las Divisiones de Gestión de Control Operativo, sobre la correcta aplicación del procedimiento establecido para la valoración de mercancía aprehendida; actividad que se debe realizar en coordinación con la Subdirección de Fiscalización Adanera.</t>
  </si>
  <si>
    <t>Evitar sobre avalúos en mercancías aprehendidas que generen mayores costos a la entidad.</t>
  </si>
  <si>
    <t>Registros de asistencia a capacitaciones de retroalimentación.</t>
  </si>
  <si>
    <r>
      <rPr>
        <b/>
        <sz val="12"/>
        <rFont val="Arial"/>
        <family val="2"/>
      </rPr>
      <t>DGC</t>
    </r>
    <r>
      <rPr>
        <sz val="12"/>
        <rFont val="Arial"/>
        <family val="2"/>
      </rPr>
      <t xml:space="preserve">
NC - Subproceso de Operación Logística
Subdirector de Operativa Policial</t>
    </r>
  </si>
  <si>
    <t xml:space="preserve">Hallazgo 8. Inconsistencias y error en la motivación de resolución de donación de mercancías". </t>
  </si>
  <si>
    <t>8. Orden y Lineamientos para la prevención del daño antijuridico, con inidicaiones disciplinarias y legales, para los funcionarios adscritos a la Dirección de Gestión de Policía Fiscal y Aduanera.</t>
  </si>
  <si>
    <t>Evitar inconsistencias en el diligenciamiento de las actas de aprehensión y el sobre avalúo de las mercancías aprehendidas que generen mayores costos a la entidad y/o daño antijuridico.</t>
  </si>
  <si>
    <t>Comunicación institucional</t>
  </si>
  <si>
    <t xml:space="preserve">Hallazgo 9. Admisión de recursos de reconsideración extemporáneos e Incirrecta motivación de actos administrativos </t>
  </si>
  <si>
    <t>9. Realizar seguimiento de manera trimestral al cumplimiento de lo establecido en el memorando mencionado</t>
  </si>
  <si>
    <t>Garantizar el conocimiento y aplicación del memorando por parte de los Funcionarios a quienes va dirigido.</t>
  </si>
  <si>
    <t>Actas de socialización en la que conste reunión para difusión y aplicación del Memorando</t>
  </si>
  <si>
    <r>
      <rPr>
        <b/>
        <sz val="12"/>
        <rFont val="Arial"/>
        <family val="2"/>
      </rPr>
      <t>DGC</t>
    </r>
    <r>
      <rPr>
        <sz val="12"/>
        <rFont val="Arial"/>
        <family val="2"/>
      </rPr>
      <t xml:space="preserve">
NC - Subproceso de Operación Logística
Subdirección de Fiscalización Aduanera
ACTUALIZADO
30112021</t>
    </r>
  </si>
  <si>
    <t>INSP. 1707022404 
H 10, 11, 12, 13, 14, 15
Valoración de Riesgos en la Disposición y Destrucción de Mercancías Aprehendidas.</t>
  </si>
  <si>
    <t>RG2</t>
  </si>
  <si>
    <t xml:space="preserve">hallazgo 10. Ausencia de trazabilidad y completitud en la información del almacenamiento,custodia y destrucción de las mercancías". </t>
  </si>
  <si>
    <t>ID del Riesgo de Gestión  :  Pérdida, cambio o modificación en las características como cantidad, valor y descripción de las mercancías aprehendidas por la DIAN en su almacenamiento y las actividades relacionadas con la disposición de la misma a través de la modalidad de destrucción.
ID del Riesgo de Corrupción RFC 2. Pérdida, cambio o modificación en las características como cantidad, valor y descripción de las mercancías aprehendidas por la DIAN en su almacenamiento y las actividades relacionadas con la disposición de la misma a través de la modalidad de destrucción.</t>
  </si>
  <si>
    <t>10. Realizar seguimiento y verificación a nivel nacional al cumplimiento de conformación de eventos de disposición de mercancias, cruce de información con el fin de verificar que los valores y cantidades registradas en los actos administrativos de disposición, correspondan con lo registrado en los documentos de egreso. Así como tambien, verificar la coherencia de la información registrada en el acta de aprehensión, documentos de ingreso de mercancias y documentos de egreso.</t>
  </si>
  <si>
    <t>Garantizar la integridad de la información reportada en los documentos, logrando así contar con información real y veraz.</t>
  </si>
  <si>
    <t xml:space="preserve">Informe de autoevaluación aplicado  por Dirección Seccional evaluada. </t>
  </si>
  <si>
    <t>11. Realizar control por parte del GIT de comercialización a la conformación de las carpetas de los eventos de disposición de mercancias. Muestra aleatoria.</t>
  </si>
  <si>
    <t>Lista de Chequeo de la revision del evento, sobre la muestra tomada.</t>
  </si>
  <si>
    <r>
      <rPr>
        <b/>
        <sz val="12"/>
        <rFont val="Arial"/>
        <family val="2"/>
      </rPr>
      <t>DGC</t>
    </r>
    <r>
      <rPr>
        <sz val="12"/>
        <rFont val="Arial"/>
        <family val="2"/>
      </rPr>
      <t xml:space="preserve">
DS - Subproceso de Operación Logística 
Direcciones Seccionales a Nivel Nacional 
ACTUALIZADO
30112021</t>
    </r>
  </si>
  <si>
    <t>12. Realizar inventario físico a las mercancías aprehendidas decomisadas y abandonadas a favor de la Nación,realizando inspeccion fisica, cruce con la información reportada en los sistemas, de acuerdo a la muestra remitida por la Subdirección de Gestión Comercial.( 20 Direcciones Seccionales en el año )</t>
  </si>
  <si>
    <t>Contar con información consistente real y veraz de las  existencias de mercancias aprehendidas, decomisadas y abandonadas a favor de la Nación.</t>
  </si>
  <si>
    <t>Certificación trimestral de las existencias de mercancias ADA suscrita por el Director Seccional y el G.I.T de comercialización o quien haga sus veces en la Dirección Seccional, acompañada de las actas de inspección suscritas por las personas que intervinieron en el proceso o documento soporte que aplique.</t>
  </si>
  <si>
    <t xml:space="preserve">Hallazgo 11. Ausencia de integridad y congruencia en la información,desde el ingreso de la mercancía aprehendida a bodega, hasta el egreso de la misma para su destrucción, que permiten identificar presuntos faltantes por un valor de $ 199.106.806". </t>
  </si>
  <si>
    <t>13. Realizar visita de acompañamiento a la Dirección Seccional de Impuestos y Aduanas de San Andrés para revision y apoyo en la suscripción del contrato de destrucción y verificación del   recinto de almacenamiento de las mercancías.</t>
  </si>
  <si>
    <t>Optimizar el proceso de Administración, control y disposición de las mercancias</t>
  </si>
  <si>
    <t>Informe comisión de la visita programada para los días 19 y 20 de Octubre de 2017.</t>
  </si>
  <si>
    <t>14. Suscribir contrato cuyo objeto sea la "prestación del servicio de destrucción y del manejo seguro y ambientalmente adecuado de los residuos ordinarios, especiales, peligrosos entre ellos los RAEE generados por las mercancías aprehendidas, decomisadas o abandonadas a favor de la Nación, recibidas como dación en pago, y todas aquellas le corresponda administrar a esta Dirección Seccional y que deban ser destruidas.</t>
  </si>
  <si>
    <t>Evitar faltantes, deterioro, perdidas y/o sustitución de la mercancía que tienen como disposición final la modalidad de destrucción.</t>
  </si>
  <si>
    <t>contrato firmado para prestación del servicio de destrucción y del manejo seguro y ambientalmente adecuado de los residuos ordinarios, especiales, peligrosos entre ellos los RAEE generados por las mercancías aprehendidas, decomisadas o abandonadas a favor de la Nación, recibidas como dación en pago, y todas aquellas le corresponda administrar a esta Dirección Seccional y que deban ser destruidas.</t>
  </si>
  <si>
    <r>
      <rPr>
        <b/>
        <sz val="12"/>
        <rFont val="Arial"/>
        <family val="2"/>
      </rPr>
      <t>DGC</t>
    </r>
    <r>
      <rPr>
        <sz val="12"/>
        <rFont val="Arial"/>
        <family val="2"/>
      </rPr>
      <t xml:space="preserve">
DS - Subproceso de Operación Logística 
Direccion Seccional de Impuestos y Aduanas de San Andrés
División Administrativa y Financiera 
ACTUALIZADO
30112021</t>
    </r>
  </si>
  <si>
    <t>15. Reiterar a las Direcciones Seccionales la aplicación de los lineamientos establecidos frente a la ejecución de los contratos para destrucción y sacrificio de animales.</t>
  </si>
  <si>
    <t xml:space="preserve">Lograr que las Direcciones Seccionales den cumplimiento a los lineamientos establecidos. </t>
  </si>
  <si>
    <t>Oficio remitido a las direcciones Seccionales</t>
  </si>
  <si>
    <r>
      <rPr>
        <b/>
        <sz val="12"/>
        <rFont val="Arial"/>
        <family val="2"/>
      </rPr>
      <t xml:space="preserve">DGC
</t>
    </r>
    <r>
      <rPr>
        <sz val="12"/>
        <rFont val="Arial"/>
        <family val="2"/>
      </rPr>
      <t>NC - Subproceso de Operación Logística 
Dirección de Gestión Corporativa
Subdirección Logística
ACTUALIZADO
30112021</t>
    </r>
  </si>
  <si>
    <t xml:space="preserve">Hallazgo 12. Diferencias físicas entre lo observado y lo registrado en los documentos soporte (DIIAM/DIM/DEM/Reporte de inventario de mercancías/Actas de aprehensión, Actas de inspección física, Actas de custodia). </t>
  </si>
  <si>
    <t>16. Reiterar la importancia de la aplicación de la matriz de riesgos para la supervisión de almacenamiento y custodia de la mercancia</t>
  </si>
  <si>
    <t>Mitigar los riesgos por cambio o pérdida de la mercancia</t>
  </si>
  <si>
    <t>17. Modificación del contrato de Operación Logística, permitiendo  que el almacenamiento del combustible se realice en estaciones de servicios con cargo a este contrato.</t>
  </si>
  <si>
    <t>Modificación contractual  suscrita</t>
  </si>
  <si>
    <t>18. Revisión de la actualización de las cuentas de usuario y nombres de los funcionarios autorizados para ingreso y entrega de la mercancia Aprehendida, Decomisada y Abandonada a favor de la Nación en el sistema de informacion ADA, teniendo como insumo el archivo de roles de SIE, generado y remitido por la Subdirección de Gestión de Tecnología y Telecomunicaciones.</t>
  </si>
  <si>
    <t>Garantizar el debido ingreso al aplicativo por los funcionarios que tienen la competencia para hacerlo, realizando la revisión del listado de roles activos correspondiente.</t>
  </si>
  <si>
    <t xml:space="preserve">Solicitud a la Subdirección de Gestión de Tecnología y Telecomunicaciones para  que remita el archivo de roles de SIE </t>
  </si>
  <si>
    <t xml:space="preserve">Hallazgo 13. El aplicativo ADA se encuentra desactualizado y con vulnerabilidades de seguridad. </t>
  </si>
  <si>
    <t>Archivo de roles de SIE actualizado generado por tecnologia.</t>
  </si>
  <si>
    <r>
      <rPr>
        <b/>
        <sz val="12"/>
        <rFont val="Arial"/>
        <family val="2"/>
      </rPr>
      <t>DGC</t>
    </r>
    <r>
      <rPr>
        <sz val="12"/>
        <rFont val="Arial"/>
        <family val="2"/>
      </rPr>
      <t xml:space="preserve">
NC - Subproceso Innovación y Tecnología
Dirección de Gestión de Innovación y Tecnología
Coordinación para el apoyo a los sistemas de información.
ACTUALIZADO
30112021</t>
    </r>
  </si>
  <si>
    <t>19. Realizar los requerimientos detallados del sie ADA</t>
  </si>
  <si>
    <t>Analizar de manera detallada los requerimientos del SIE ADA</t>
  </si>
  <si>
    <t>Documento de requerimientos detallados</t>
  </si>
  <si>
    <t xml:space="preserve">20. Realizar un plan de trabajo que contenga las actividades a implementar, de acuerdo a las decisiones tomadas para implementar el SIE ya sean: (Compra, elaboración, contratación). Sujetas a la implementación del plan de modernización tecnológica de la DIAN.
</t>
  </si>
  <si>
    <t>Analizar la forma de implementación el SIE de ADA, con la elaboración de un plan de trabajo para su implantación en la Entidad.</t>
  </si>
  <si>
    <t>Cronograma de trabajo de implentación de acuerdo al análisis realizado para la construcción del SIE</t>
  </si>
  <si>
    <t>21. Adelantar el proceso de contratación de la solución tecnológica.</t>
  </si>
  <si>
    <t>Realizar el proceso de
contratación de acuerdo
con sus etapas</t>
  </si>
  <si>
    <t xml:space="preserve">Contrato Firmado </t>
  </si>
  <si>
    <r>
      <rPr>
        <b/>
        <sz val="12"/>
        <rFont val="Arial"/>
        <family val="2"/>
      </rPr>
      <t>DGC</t>
    </r>
    <r>
      <rPr>
        <sz val="12"/>
        <rFont val="Arial"/>
        <family val="2"/>
      </rPr>
      <t xml:space="preserve">
NC - Subproceso Innovación y Tecnología
Dirección de Gestión de Innovación y Tecnología
Coordinación para el apoyo a los sistemas de información.
NC - Subproceso de Operación Logística 
Dirección de Gestión Corporativa
Subdirección Logística
ACTUALIZADO
30112021</t>
    </r>
  </si>
  <si>
    <t xml:space="preserve">22. Definir un plan de trabajo de desarrollo de la solución tecnológica </t>
  </si>
  <si>
    <t>Definir  el plan de
trabajo de la solución
tecnológica</t>
  </si>
  <si>
    <t xml:space="preserve">Plan de trabajo </t>
  </si>
  <si>
    <t>23. Iniciar el desarrollo de la solución tecnológica.</t>
  </si>
  <si>
    <t>Desarrollo de la solución tecnológica</t>
  </si>
  <si>
    <t>Informes de seguimiento/actas de reunión</t>
  </si>
  <si>
    <t>24. Poner en producción la solución tecnológica
tecnológica</t>
  </si>
  <si>
    <t xml:space="preserve">Definir la puesta producción de la  solución tecnoloógica </t>
  </si>
  <si>
    <t xml:space="preserve">a) (01) Un  formato de Aceptación de Pruebas funcionales y salida a producción - FT-IIT-1851.
b) (01) Un formato información de versión  FT-IIT-2180
c) (01) Un Acta de comité de gestión de Cambios de Tecnología del correspondiente software instalado y en producción
</t>
  </si>
  <si>
    <t xml:space="preserve">Hallazgo 14. Incumplimiento a las politicas de seguridad de la información en el uso personal e instransferible de las cuentas de usuario y el uso de medios removibles". </t>
  </si>
  <si>
    <t>25. “Socializar a las Direcciones Seccionales y al Área, los Procedimientos e Instructivos de la Subdirección Logística sobre Control de Inventario de Mercancías ADA y Bienes, Deposición de Mercancías ADA y Bienes Adjudicados a la Nación y Emisión Concepto Técnico de Viabilidad de Adjudicación de Bienes”.</t>
  </si>
  <si>
    <t xml:space="preserve">Mejorar la gestión, disminuir materialización de riesgos, a partir de la expedición de actos administrativos ajustados a derecho, que no se den sobrecostos. </t>
  </si>
  <si>
    <t xml:space="preserve">Acta de asistencia a las reuniones de socialización </t>
  </si>
  <si>
    <t xml:space="preserve">26. “Retroalimentar sobre la utilización de las plantillas existentes para la elaboración de actos administrativos del Área, con el fin de minimizar que se incurra en la generación de actos inexactos que no se encuentren ajustados a derecho”.  </t>
  </si>
  <si>
    <r>
      <rPr>
        <b/>
        <sz val="12"/>
        <rFont val="Arial"/>
        <family val="2"/>
      </rPr>
      <t>DGC</t>
    </r>
    <r>
      <rPr>
        <sz val="12"/>
        <rFont val="Arial"/>
        <family val="2"/>
      </rPr>
      <t xml:space="preserve">
NC - Subproceso Innovación y Proyectos
Dirección de Gestión de Innovación y Tecnología
Subdirección Soluciones y Desarrollo
Subdirección de Infraestructura Tecnológica y de Operaciones
Subdirección de Procesamiento de datos
NC - Subproceso de Operación Logística 
Dirección de Gestión Corporativa
Subdirección Logística
ACTUALIZADO
30112021</t>
    </r>
  </si>
  <si>
    <t xml:space="preserve">Hallazgo 15. El equipo de la Agencia ITRC, verificó las obligaciones del contratista Lito SAS encargado de ejecutar la destrucción y disposición final de mercancías en los años 2016 y 2017 en las Seccionales de Riohacha, Arauca y Cartagena y los productos a entregar por parte del mismo, por otra parte la Seccional de San Andrés a la fecha de la visita no contaba con contrato de destrucción de mercancía. </t>
  </si>
  <si>
    <t>27. Retroalimentar a las Direcciones Seccionales la obligación que les asiste como Supervisores Técnicos del Contrato de destrucción, lo señalado en el numeral 4.3.14 “Verificación de la Mercancía y Ejecución de la Destrucción.”</t>
  </si>
  <si>
    <t>Correo u oficio con lineamientos respecto del tema.</t>
  </si>
  <si>
    <t>28. Verificar la instalación del “Antivirus Symantec End point Protection”. Nivel Nacional</t>
  </si>
  <si>
    <t>Realizar revisiones periódicas permanentes tendientes a determinar que maquinas no tienen el Software “Symantec End point Protection” instalado o lo tienen instalado y su versión no es la última aplicada con el fin de adelantar los correctivos correspondientes y garantizar que todos los equipos a nivel nacional cumplan con esta política de seguridad.</t>
  </si>
  <si>
    <t>Informe de verificación permanente.</t>
  </si>
  <si>
    <r>
      <rPr>
        <b/>
        <sz val="12"/>
        <rFont val="Arial"/>
        <family val="2"/>
      </rPr>
      <t>DGC</t>
    </r>
    <r>
      <rPr>
        <sz val="12"/>
        <rFont val="Arial"/>
        <family val="2"/>
      </rPr>
      <t xml:space="preserve">
NC - Subproceso Innovación y Tecnología
Subdirección de Gestión de Tecnología de Información y Telecomunicaciones
Coordinación de Soporte Técnico al Usuario
ACTUALIZADO
30112021</t>
    </r>
  </si>
  <si>
    <t xml:space="preserve">29. Analizar y actualizar el Reporte Mensual de Gestión de Roles Informáticos  Activos, con el fin de </t>
  </si>
  <si>
    <t>tener la completitud de la información.  (Totalidad de los Roles Informáticos Activos  de los Usuarios por cada Sistema de Información vigente de la DIAN).</t>
  </si>
  <si>
    <t>Generación del Reporte de Roles Informáticos  Activos de los Usuarios en la totalidad de los Sistemas de  información.</t>
  </si>
  <si>
    <r>
      <rPr>
        <b/>
        <sz val="12"/>
        <rFont val="Arial"/>
        <family val="2"/>
      </rPr>
      <t xml:space="preserve">DGC
</t>
    </r>
    <r>
      <rPr>
        <sz val="12"/>
        <rFont val="Arial"/>
        <family val="2"/>
      </rPr>
      <t>NC - Subproceso Innovación y Proyectos
Dirección de Gestión de Innovación y Tecnología
Coordinación para el apoyo a los sistemas de información.
ACTUALIZADO
30112021</t>
    </r>
  </si>
  <si>
    <t>30. Analizar el procedimiento de gestión de Roles y realizar cambios en caso requerido.</t>
  </si>
  <si>
    <t>Verificar la efectividad del procedimmiento de gestión de roles, para así proceder a hacer ajustes.</t>
  </si>
  <si>
    <t>Procedimiento ajustado</t>
  </si>
  <si>
    <r>
      <rPr>
        <b/>
        <sz val="12"/>
        <rFont val="Arial"/>
        <family val="2"/>
      </rPr>
      <t xml:space="preserve">DGC
</t>
    </r>
    <r>
      <rPr>
        <sz val="12"/>
        <rFont val="Arial"/>
        <family val="2"/>
      </rPr>
      <t>NC - Subproceso Innovación y Proyectos
Dirección de Gestión de Innovación y Tecnología
ACTUALIZADO
30112021</t>
    </r>
  </si>
  <si>
    <t xml:space="preserve">31. Monitoreo mediante autoevaluación virtual por parte de la Subdirección de Gestión de Representación Externa a las denuncias interpuestas  por pérdida de mercancías en las Direcciónes Seccionales con recinto propio.  </t>
  </si>
  <si>
    <t xml:space="preserve">Monitorear el estado de las denuncias interpuestas en Direcciónes Seccionales con recinto propio.  </t>
  </si>
  <si>
    <t>Informe semestral del estado real en que se encuentra las respectivas denuncias</t>
  </si>
  <si>
    <r>
      <rPr>
        <b/>
        <sz val="12"/>
        <rFont val="Arial"/>
        <family val="2"/>
      </rPr>
      <t>DGC</t>
    </r>
    <r>
      <rPr>
        <sz val="12"/>
        <rFont val="Arial"/>
        <family val="2"/>
      </rPr>
      <t xml:space="preserve">
NC - Subproceso de Operación Logística
Subdirección de Representación Externa
ACTUALIZADO
30112021</t>
    </r>
  </si>
  <si>
    <t>32. Desarrollar una campaña permanente respecto del uso de las políticas de seguridad de la información.</t>
  </si>
  <si>
    <t>evitar incumlimiento de las politicas de seguridad de la información</t>
  </si>
  <si>
    <t>evidencia del desarrollo de la campaña</t>
  </si>
  <si>
    <r>
      <rPr>
        <b/>
        <sz val="12"/>
        <rFont val="Arial"/>
        <family val="2"/>
      </rPr>
      <t>DGC</t>
    </r>
    <r>
      <rPr>
        <sz val="12"/>
        <rFont val="Arial"/>
        <family val="2"/>
      </rPr>
      <t xml:space="preserve">
NC - Subproceso  Innovacion y Tecnologia
Oficina de seguridad de la Información 
ACTUALIZADO
30112021</t>
    </r>
  </si>
  <si>
    <t>33. Tomar medidas necesarias para garantizar el adecuado almacenamiento de combustible</t>
  </si>
  <si>
    <t>Realizar acercamientos con ecopetrol, las fuerzas militares y entidades públicas para apoyo de almacenamiento de combustibles teniendo en cuenta la normatividad vigente( oficios, correos, actas de reunión).</t>
  </si>
  <si>
    <t>INSP. 1707022404 
H 16
Valoración de Riesgos en la Disposición y Destrucción de Mercancías Aprehendidas.</t>
  </si>
  <si>
    <t>RG3</t>
  </si>
  <si>
    <t>Hallazgo No.16. Ineficiencia en las actividades relacionadas con la definición de la situación jurídica y disposición final de la mercancía".</t>
  </si>
  <si>
    <t xml:space="preserve">ID del Riesgo de Gestión  : Deterioro, pérdida de la mercancia y sobrecostos por pago de bodegajes
ID del Riesgo de Corrupción RFC 3. Sobrecostos por pago de bodegaje y/o almacenamiento </t>
  </si>
  <si>
    <t>34. Gestionar la disposición de las mercancias con situación jurÍdica definida a favor de la Nación,  existentes a septiembre 30 de 2017 en la Dirección Seccional de Impuestos y Aduanas de Riohacha.</t>
  </si>
  <si>
    <t>Disminuir inventarios de mercancias que redundan en los costos de almacenamiento</t>
  </si>
  <si>
    <t>Valor de la mercancia egresada</t>
  </si>
  <si>
    <r>
      <rPr>
        <b/>
        <sz val="12"/>
        <rFont val="Arial"/>
        <family val="2"/>
      </rPr>
      <t>DGC</t>
    </r>
    <r>
      <rPr>
        <sz val="12"/>
        <rFont val="Arial"/>
        <family val="2"/>
      </rPr>
      <t xml:space="preserve">
DS - Subproceso de Operación Logística 
Dirección Seccional de Impuestos y Aduanas de Riohacha
Division Administrativa y Financiera
ACTUALIZADO
30112021</t>
    </r>
  </si>
  <si>
    <t>35. Gestionar la disposición de las mercancias con situación jurÍdica definida a favor de la Nación, existentes a septiembre 30 de 2017 en la Dirección Seccional de Impuestos y Aduanas de San Andrés.</t>
  </si>
  <si>
    <r>
      <rPr>
        <b/>
        <sz val="12"/>
        <rFont val="Arial"/>
        <family val="2"/>
      </rPr>
      <t>DGC</t>
    </r>
    <r>
      <rPr>
        <sz val="12"/>
        <rFont val="Arial"/>
        <family val="2"/>
      </rPr>
      <t xml:space="preserve">
DS - Subproceso de Operación Logística 
Dirección Seccional de Impuestos y Aduanas de San Andrés
Division Administrativa y Financiera
ACTUALIZADO
30112021</t>
    </r>
  </si>
  <si>
    <t>36. Gestionar la disposición de las mercancías con situación jurídica definida a favor de la Nación, existentes a septiembre a 30 de 2017 en la Dirección Seccional de Aduanas de Cartagena.</t>
  </si>
  <si>
    <r>
      <rPr>
        <b/>
        <sz val="12"/>
        <rFont val="Arial"/>
        <family val="2"/>
      </rPr>
      <t>DGC</t>
    </r>
    <r>
      <rPr>
        <sz val="12"/>
        <rFont val="Arial"/>
        <family val="2"/>
      </rPr>
      <t xml:space="preserve">
DS - Subproceso de Operación Logística 
Dirección Seccional de Aduanas de Cartagena
Jefe de la División Administrativa y Financiera
GIT de Operación Logística
ACTUALIZADO
30112021</t>
    </r>
  </si>
  <si>
    <t>37. Gestionar la disposición de las mercancias con situación jurÍdica definida a favor de la Nación, existentes  a septiembre a 30 de 2017  en la Dirección Seccional de Impuestos y Aduanas de Arauca.</t>
  </si>
  <si>
    <r>
      <rPr>
        <b/>
        <sz val="12"/>
        <rFont val="Arial"/>
        <family val="2"/>
      </rPr>
      <t>DGC</t>
    </r>
    <r>
      <rPr>
        <sz val="12"/>
        <rFont val="Arial"/>
        <family val="2"/>
      </rPr>
      <t xml:space="preserve">
DS - Subproceso de Operación Logística 
Dirección Seccional de Impuestos y Aduanas de Arauca
División Administrativa y Financiera
ACTUALIZADO
30112021</t>
    </r>
  </si>
  <si>
    <t xml:space="preserve">38. Realizar informe de diagnóstico integral de la gestión de  las Direcciones Seccionales y remitirlo a las Direcciones Seccionales por parte de la Subdirección de Gestión Comercial.
</t>
  </si>
  <si>
    <t>Dar a conocer a las Direcciones Seccionales el análisis de la gestión para impulsar el avance de la misma.</t>
  </si>
  <si>
    <t>Informe diagnóstico integral  de gestión.</t>
  </si>
  <si>
    <t xml:space="preserve">39. Realizar seguimiento al avance de la gestión de  las Direcciones Seccionales en visitas de acompañamiento y seguimiento por parte de la Subdirección de Gestión Comercial.
</t>
  </si>
  <si>
    <t>Lograr que las Direcciones seccionales den cumplimiento a las metas establecidas.</t>
  </si>
  <si>
    <t xml:space="preserve">Informes de seguimiento </t>
  </si>
  <si>
    <t>40. Controlar los inventarios de mercancías sin situación jurídica definida que cuenta con más de un año de almacenamiento,de acuerdo a la información remitida por la Subdirección de Gestión Comercial.</t>
  </si>
  <si>
    <t>Contar con información consistente, real y veraz de la situación juridica de las mrcancias que permita la  disposicion de las mismas.</t>
  </si>
  <si>
    <t>Reporte de situación juridica registrada en el sistema o documentos que acrediten la gestión realizada por comercial y la respuesta recibida.</t>
  </si>
  <si>
    <r>
      <rPr>
        <b/>
        <sz val="12"/>
        <rFont val="Arial"/>
        <family val="2"/>
      </rPr>
      <t>DGC</t>
    </r>
    <r>
      <rPr>
        <sz val="12"/>
        <rFont val="Arial"/>
        <family val="2"/>
      </rPr>
      <t xml:space="preserve">
DS - Subproceso de Operación Logística
Direcciones Seccionales a nivel nacional 
ACTUALIZADO
30112021</t>
    </r>
  </si>
  <si>
    <t xml:space="preserve">INSP. 1707022436
H1
Eficacia de la notificación en los mandamientos de pago
</t>
  </si>
  <si>
    <t>No se especifica Hallazgo
RFC: Acción u omisión para demorar la notificación del mandamiento de pago</t>
  </si>
  <si>
    <t>RG 1. Acción u omisión para demorar la notificación del mandamiento de pago
ID del Riesgo de Corrupción: N/A</t>
  </si>
  <si>
    <t xml:space="preserve">1. Generar una capacitación sobre el procedimiento PR-ADF-0159 e Instructivos IN-ADF-0025 e instructivo  IN-ADF-0033, previa actualización. </t>
  </si>
  <si>
    <t>Reflejar la información real del procedimiento realizado,  donde se relacione la fecha de notificación capturada y no la fecha de introducción al correo</t>
  </si>
  <si>
    <t>FT-GH-1722 Registro Capacitación Interna</t>
  </si>
  <si>
    <r>
      <rPr>
        <b/>
        <sz val="12"/>
        <rFont val="Arial"/>
        <family val="2"/>
      </rPr>
      <t>DGC</t>
    </r>
    <r>
      <rPr>
        <sz val="12"/>
        <rFont val="Arial"/>
        <family val="2"/>
      </rPr>
      <t xml:space="preserve">
NC - Subproceso de Recursos Administrativos
Coordinación de Correspondencia y Notificaciones
ACTUALIZADO
30112021</t>
    </r>
  </si>
  <si>
    <t xml:space="preserve">2. Realizar revisiones cada dos (2) meses en las Direcciones Seccionales de Impuestos Cartagena, Impuestos Barranquilla e Impuestos Cali, tomando una muestra aleatoria de  actos administrativos registrados en el Aplicativo Notificar expedidos de forma posterior a la capacitación brindada, comparando la información de la notificación registrada con los soportes que dieron lugar a la misma. 
</t>
  </si>
  <si>
    <t>Verificar que se relacione la fecha de notificación capturada y no la fecha de introducción al correo</t>
  </si>
  <si>
    <t>Informe Gerencial firmado por los responsables, en donde se describa la verificación realizada y los controles aplicados</t>
  </si>
  <si>
    <t>3. Definir la estrategia de digitalización</t>
  </si>
  <si>
    <t>Estrategia de digitalización de los sistemas de información, se pone en marcha el plan de
modernización de la DIAN.)</t>
  </si>
  <si>
    <t>Documento de estrategia.</t>
  </si>
  <si>
    <r>
      <rPr>
        <b/>
        <sz val="12"/>
        <rFont val="Arial"/>
        <family val="2"/>
      </rPr>
      <t>DGC</t>
    </r>
    <r>
      <rPr>
        <sz val="12"/>
        <rFont val="Arial"/>
        <family val="2"/>
      </rPr>
      <t xml:space="preserve">
NC - Subproceso Innovación y Tecnología 
Dirección de Gestión de Innovación y Tecnología
ACTUALIZADO
30112021</t>
    </r>
  </si>
  <si>
    <t>4. Iniciar el proyecto con la definición de  los requerimientos funcionales</t>
  </si>
  <si>
    <t>Definir los requerimientos funcionales</t>
  </si>
  <si>
    <t>Documento de requerimientos funcionales V1</t>
  </si>
  <si>
    <r>
      <t xml:space="preserve">DGC
</t>
    </r>
    <r>
      <rPr>
        <sz val="12"/>
        <rFont val="Arial"/>
        <family val="2"/>
      </rPr>
      <t xml:space="preserve">Administración de Cartera
NC - Subproceso  Recaudo-Devoluciones 
Dirección de Gestión de Impuestos
Subdirección de Recaudo
Subdirección de Cobranzas y Control Extensivo
Coordinación de Administración de Aplicativos de  Impuestos
Coordinación de Cobranzas
</t>
    </r>
  </si>
  <si>
    <t xml:space="preserve">5. Definir los requerimientos no funcionales </t>
  </si>
  <si>
    <t xml:space="preserve">Definir los requerimientos no funcionales </t>
  </si>
  <si>
    <t>Documento de requerimientos no funcionales V1</t>
  </si>
  <si>
    <r>
      <t xml:space="preserve">DGC
</t>
    </r>
    <r>
      <rPr>
        <sz val="12"/>
        <rFont val="Arial"/>
        <family val="2"/>
      </rPr>
      <t xml:space="preserve">NC - Subproceso Innovacion y Tecnologia
Direccion de Gestion de Innovacion y Tecnologia
Subdireccion de Innovacion y Proyectos
Subdireccion de Soluciones y Desarrollo
</t>
    </r>
  </si>
  <si>
    <t xml:space="preserve">6. Iniciar el proceso de contratación </t>
  </si>
  <si>
    <t>Validar o aceptar el proceso de contratación</t>
  </si>
  <si>
    <t>Documento de validación o aceptación del proceso de contratación</t>
  </si>
  <si>
    <t>7. Definir la priorización funcional de la implementación</t>
  </si>
  <si>
    <t>Definir la priorización funcional de la implementación</t>
  </si>
  <si>
    <t>Mapa de historias con la priorización funcional de la implementación V1</t>
  </si>
  <si>
    <t xml:space="preserve">8. Definir un plan de trabajo de desarrollo de la solución tecnológica </t>
  </si>
  <si>
    <t xml:space="preserve">Definir un plan de trabajo de desarrollo de la solución tecnológica </t>
  </si>
  <si>
    <t>Plan de trabajo V1</t>
  </si>
  <si>
    <t xml:space="preserve">9. Aprobar o validar el plan de trabajo de la implementación de la solución tecnológica </t>
  </si>
  <si>
    <t xml:space="preserve">Aprobar o validar el plan de trabajo de la implementación de la solución tecnológica </t>
  </si>
  <si>
    <t>Plan de trabajo aprobado V1</t>
  </si>
  <si>
    <r>
      <t xml:space="preserve">DGC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t>
    </r>
  </si>
  <si>
    <t>10. Iniciar el desarrollo de la solución tecnológica.</t>
  </si>
  <si>
    <t>Desarrollo de la solución</t>
  </si>
  <si>
    <t>Informes de seguimiento</t>
  </si>
  <si>
    <t>11. Iniciar la implementación de la solución tecnológica</t>
  </si>
  <si>
    <t>Pruebas y evaluación funcional</t>
  </si>
  <si>
    <t xml:space="preserve"> (01) Un  formato de Aceptación de Pruebas funcionales y salida a producción - FT-IIT-1851.</t>
  </si>
  <si>
    <t>12. Poner en  producción la solución tecnológica</t>
  </si>
  <si>
    <t xml:space="preserve">Definir la puesta en producción de la solución tecnológica </t>
  </si>
  <si>
    <t>Puesta en producción de la solución tecnologica: 
a. (01) Un formato información de versión             FT-IIT-2180
b. (01) Un Acta de comité de gestión de Cambios de Tecnología del correspondiente software instalado y en producción</t>
  </si>
  <si>
    <t>13. Generar capacitación  sobre el procedimiento  PR-ADF-0159, dirigido a las áreas productoras de actos administrativos, donde se socialice los términos de entrega de los actos administrativos y los términos para dar inicio a la notificación, comunicación y/o publicación</t>
  </si>
  <si>
    <t>Sensibilizar a los servidores públicos  sobre los términos establecidos en la normatividad vigente de tal forma que  se de cumplimiento de los mismos</t>
  </si>
  <si>
    <r>
      <rPr>
        <b/>
        <sz val="12"/>
        <rFont val="Arial"/>
        <family val="2"/>
      </rPr>
      <t>DGC</t>
    </r>
    <r>
      <rPr>
        <sz val="12"/>
        <rFont val="Arial"/>
        <family val="2"/>
      </rPr>
      <t xml:space="preserve">
NC - Subproceso de Recursos Administrativos
Subdirección Administrativa
Coordinación de Correspondencia y Notificaciones
ACTUALIZADO
30112021</t>
    </r>
  </si>
  <si>
    <t>14. Realizar revisiones cada dos (2) meses en las Direcciones Seccionales de Impuestos Cartagena, Impuestos Barranquilla e Impuestos Cali, tomando una muestra aleatoria   de  actos administrativos registrados en el Aplicativo Notificar expedidos de forma posterior a la capacitación brindada, validando la oportunidad en la entrega de los actos administrativos, comparando la fecha de expedición del acto con la fecha de recepción de la planilla de remisión, por lo cual se solicitará una muestra aleatoria de las planillas  de remisión donde se identifique la  fecha de recibido.</t>
  </si>
  <si>
    <t>Verificar que los actos administrativos para notificación, sean entregados de forma oportuna, de conformidad con lo establecido en el procedimiento PR-FI-0159</t>
  </si>
  <si>
    <t xml:space="preserve">15. Descargar los libros radicadores del área productora del acto, del Aplicativo Notificar, mínimo una vez al mes por parte de las áreas de Documentación o quien hace sus veces, con el fin de enviarlos a los notificadores y las áreas productoras de actos administrativos, con el objetivo de validar el procedimiento realizado y finalizar el correspondiente procedimiento (notificación, comunicación y/o publicación) </t>
  </si>
  <si>
    <t>Evidenciar los actos administrativos pendientes  y  culminar el trámite de notificación, comunicación y/o  publicación  en el Aplicativo Notificar.</t>
  </si>
  <si>
    <t>Informe Gerencial firmado por los responsables, en donde se describa la verificación realizada y los controles aplicados. Adjuntando las evidencias respectivas.</t>
  </si>
  <si>
    <t>16. Actualizar el procedimiento PR-CA-0270 Mandamiento de Pago, incluyendo una actividad que permita efectuar el seguimiento y control a la entrega del acto administrativo para su notificación, con el fin dar cumplimiento a lo establecido a la condición establecida en el procedimiento PR-FI-0159 numeral 7.1 “Entradas” según el cual el acto debe ser entregado para su notificación el mismo día de emitido. Estableciendo los controles que se estimen necesarios para monitorear el estado de la notificación del acto.</t>
  </si>
  <si>
    <t>Efectuar seguimiento y control a la entrega y estado de notificación de los mandamientos de pago.</t>
  </si>
  <si>
    <t>Documento publicado</t>
  </si>
  <si>
    <r>
      <rPr>
        <b/>
        <sz val="12"/>
        <rFont val="Arial"/>
        <family val="2"/>
      </rPr>
      <t>DGC</t>
    </r>
    <r>
      <rPr>
        <sz val="12"/>
        <rFont val="Arial"/>
        <family val="2"/>
      </rPr>
      <t xml:space="preserve">
NC - Subproceso  Recaudo-Devoluciones
Subdirección Cobranzas
Coordinación  de Cobranzas
ACTUALIZADO
30112021</t>
    </r>
  </si>
  <si>
    <t>17. Generar una capacitación sobre el uso de formas de captura y consulta del Aplicativo Notificar, que permiten agilizar la captura y entrega de los actos administrativos, de forma oportuna. (áreas productoras de actos administrativos).</t>
  </si>
  <si>
    <t>Reforzar el conocimiento sobre las funciones de los diferentes roles y cargue de información masiva   al Aplicativo notificar  desde el aplicativo SIPAC, para evitar dilación de los términos de notificación.</t>
  </si>
  <si>
    <t>18. Generar una capacitación sobre el uso de los diferentes roles del Aplicativo Notificar, dirigido a las áreas de documentación o quien hace sus veces.</t>
  </si>
  <si>
    <t>INSP. 1707022425
 H 1, 2, 3, 4</t>
  </si>
  <si>
    <t xml:space="preserve">ID del hallazgo I. Falta de trazabilidad y control en la ejecución de las actividades propias del procedimiento PR-ITT-0374 “Contingencia por la no disponibilidad de los sistemas de información” (versión 1 vigente desde el 23/02/2017).             </t>
  </si>
  <si>
    <t>ID del Riesgo de Gestión  :  RG 1.Subjetividad en la toma de decisiones para declarar la contingencia por indisponibilidad de los servicios informáticos de la DIAN</t>
  </si>
  <si>
    <t>Actualizar el Procedimiento de contingencia por la no disponibilidad de los sistemas de información PR-ITT-0374 (versión 1 vigente desde el 23/02/2017) y contar con un documento estratégico que permita identificar con claridad los procesos misionales y críticos de la entidad, con el fin de analizar el nivel de impacto con relación a la gestión del negocio de cara al diseño, implementación y ejecución del plan de continuidad del negocio, siguiendo las recomendaciones de la norma colombiana NTC 5722:2012 “Sistemas de Gestión de continuidad del negocio”, ISO 22301 “Gestión de la continuidad del Negocio”, ISO 27001:2013 “A.17 Aspectos de seguridad de la información de la continuidad del negocio”, MIPG en su dimensión de Gestión con Valores de resultados, en sus políticas de Gobierno y seguridad digital, así como los lineamientos impartidos por Mintic a través de la política de Gobierno Digital en su Decreto 1008 del 14 de junio de 2018 “Por el cual se establecen los lineamientos generales de la política de Gobierno Digital.”</t>
  </si>
  <si>
    <t>Actualizar el procedimiento PR-IT-0374 Contingencia por la no disponibilidad de los sistemas de información</t>
  </si>
  <si>
    <t xml:space="preserve">Procedimiento actualizado </t>
  </si>
  <si>
    <r>
      <rPr>
        <b/>
        <sz val="12"/>
        <rFont val="Arial"/>
        <family val="2"/>
      </rPr>
      <t>DGEA</t>
    </r>
    <r>
      <rPr>
        <sz val="12"/>
        <rFont val="Arial"/>
        <family val="2"/>
      </rPr>
      <t xml:space="preserve">
NC - Subproceso de Innovación y Tecnologia 
Dirección de Gestión Innovación y Tecnologia 
Subdirección de Soluciones y Desarrollo 
Subdirección de Infraestructura Tecnologica y Operaciones
ACTUALIZACIÓN
30112021</t>
    </r>
  </si>
  <si>
    <t xml:space="preserve">Publicar el procedimiento actualizado </t>
  </si>
  <si>
    <t>Procedimiento Publicado</t>
  </si>
  <si>
    <r>
      <rPr>
        <b/>
        <sz val="12"/>
        <rFont val="Arial"/>
        <family val="2"/>
      </rPr>
      <t>DGEA</t>
    </r>
    <r>
      <rPr>
        <sz val="12"/>
        <rFont val="Arial"/>
        <family val="2"/>
      </rPr>
      <t xml:space="preserve">
NC - Subproceso Administración Sistema de Gestión 
Subdirección de Procesos
ACTUALIZACIÓN
30112021</t>
    </r>
  </si>
  <si>
    <t>Aplicar el Decreto Único Sector TIC de MINTIC, según lo dispuesto en el “Manual para la implementación de la política de Gobierno Digital” (versión 7 de abril de 2019), en lo relacionado con el Plan de Continuidad del Negocio, teniendo en cuenta los avances que en esta materia se tenían que implementar desde la Estrategia de Gobierno en Línea.</t>
  </si>
  <si>
    <t xml:space="preserve">Definir programación de actividades para la elaboración del Plan de continuidad del negocio </t>
  </si>
  <si>
    <t>Plan de trabajo para la elaboración del Plan de Continuidad del Negocio</t>
  </si>
  <si>
    <t xml:space="preserve">ID del hallazgo II. La DIAN no ejecuta correctamente el procedimiento PR-SI-0374 Contingencia por la no disponibilidad de los sistemas de información (versión 1 vigente desde el 23/02/2017), específicamente las actividades 3 y 17, así como el numeral de salidas del apartado 7.4, por no contar con un Análisis de Impacto del Negocio – BIA; el análisis BIA permite tener una herramienta objetiva y formal para valorar si una falla reportada afecta algún proceso, procedimiento o actividad crítica, provocando así un nivel de impacto calculado previamente y facilitando la pertinencia en la toma de decisiones para una eventual recuperación de los servicios prestados por le entidad.            </t>
  </si>
  <si>
    <t>Elaborar Plan de continuidad del negocio</t>
  </si>
  <si>
    <t>Definición del Plan de Continuidad del Negocio</t>
  </si>
  <si>
    <t>Formular un Análisis de Impacto del Negocio BIA que pueda ser utilizado como una de las fases iniciales para el desarrollo posterior de un Plan de Recuperación y en consecuencia un Plan de Continuidad del Negocio para la DIAN.</t>
  </si>
  <si>
    <t>Seguimiento trimestral a la programación de actividades definidas</t>
  </si>
  <si>
    <t>Unificar la herramienta de gestión en la que se debe registrar la ejecución de las actividades del Procedimiento de contingencia por la no disponibilidad de los sistemas de información PR-ITT-0374, con el fin de contar con la trazabilidad e identificación de los casos que se derivan en la declaración de la contingencia por la no disponibilidad de los sistemas de información.</t>
  </si>
  <si>
    <r>
      <rPr>
        <b/>
        <sz val="12"/>
        <rFont val="Arial"/>
        <family val="2"/>
      </rPr>
      <t>DGEA</t>
    </r>
    <r>
      <rPr>
        <sz val="12"/>
        <rFont val="Arial"/>
        <family val="2"/>
      </rPr>
      <t xml:space="preserve">
NC - Subproceso Innovación y Tecnología 
Subdirección de Innovación y Proyectos
Subdirección de infraestructura Tecnológica y de Operaciones 
ACTUALIZACIÓN
30112021</t>
    </r>
  </si>
  <si>
    <t xml:space="preserve">ID del hallazgo III. Inoperancia o no activación del Comité de Gestión de Cambios de Tecnología en la Subdirección de Gestión de Tecnología de Información y Telecomunicaciones, en las contingencias por no disponibilidad de los servicios informáticos de la DIAN de noviembre de 2018 y julio de 2019, a pesar de que se evidencia en la solución dada para levantar la contingencia declarada por la no disponibilidad de los sistemas de información un ajuste, mantenimiento y actualización de la plataforma tecnológica.            </t>
  </si>
  <si>
    <t>Desarrollar de manera estricta cada una de las actividades previstas en el Procedimiento de contingencia por la no disponibilidad de los sistemas de información PR-ITT-0374, observando los términos establecidos en él, la normatividad aplicable y dejando documentada su ejecución en la herramienta de gestión formal, claramente definida y unificada.</t>
  </si>
  <si>
    <t xml:space="preserve">ID del hallazgo IV. La Oficina de Seguridad de la Información, no cumplió con la función otorgada en el Decreto 2183 de 2017 (23 de diciembre) artículo 7-1 y en numeral 8 según la cual debería “Coordinar con las dependencias competentes de la entidad la implementación de las estrategias del plan de continuidad del negocio, según protocolos y disposiciones sobre la materia”, evidenciado en la no existencia de un Plan de Continuidad del Negocio y/o un Plan de Continuidad Operativa durante los períodos evaluados en esta inspección 2018, 2019 y 2020.   </t>
  </si>
  <si>
    <t>Garantizar el cumplimiento de las funciones del Comité de Gestión de Cambios de Tecnología en la Subdirección de Gestión de Tecnología de Información y Telecomunicaciones evidenciadas en los ajustes, actualizaciones o modificaciones en la plataforma tecnológica, de las soluciones dadas para la normalización en el funcionamiento de los sistemas electrónicos cuando se ha declarado una contingencia por la no disponibilidad de estos.</t>
  </si>
  <si>
    <t xml:space="preserve">Actualizar la Resolución 231 de 2014 </t>
  </si>
  <si>
    <t xml:space="preserve">Resolución actualizada </t>
  </si>
  <si>
    <r>
      <rPr>
        <b/>
        <sz val="12"/>
        <rFont val="Arial"/>
        <family val="2"/>
      </rPr>
      <t>DGEA</t>
    </r>
    <r>
      <rPr>
        <sz val="12"/>
        <rFont val="Arial"/>
        <family val="2"/>
      </rPr>
      <t xml:space="preserve">
NC - Subproceso Innovación y Tecnología
Dirección de Gestión de Innovación y Tecnología
ACTUALIZACIÓN
30112021</t>
    </r>
  </si>
  <si>
    <t>Revisar y actualizar el procedimiento PR-IC-0001 Control de documentos de los Sistemas de Gestión (versión 3 de vigencia 01/02/2017) que tiene como objetivo “Controlar  la  creación,  actualización  e  inactivación  de  los  documentos  de  los  Sistemas  de  Gestión, establecidos  en  la  Resolución  159  de  2012  y  de  conformidad  con  los  requisitos  legales,  de  la organización  y  de  las  Normas  Técnicas  aplicables  a  los Sistemas  de  Gestión  implementados  en  la Entidad”, teniendo en cuenta que la resolución anteriormente mencionada fue derogada por la Resolución No. 006004 de 2018 (2 de agosto de 2018)  en el “artículo 7. Vigencia y derogatorias. La presente resolución rige a partir de su publicación y deroga la Resolución 159 de 2012, Resolución 285 de 2013, Resolución 116 de 2014, Resolución 20 de 2016 y las demás que le sean contrarias”.  Así como, el instructivo IN-IC-0075 Estándares para la Elaboración de Documentos de los Sistemas de Gestión (versión 1 de vigencia 09/04/2015) vinculado al procedimiento PR-IC-0001 que tiene como objetivo “Definir los estándares para la elaboración de los documentos del Sistema de Gestión de Calidad y Control Interno, y Gestión Ambiental de la Unidad Administrativa Especial Dirección de Impuestos y Aduanas Nacionales".</t>
  </si>
  <si>
    <t>Actualizar el procedimiento  PR-IC-0001 Control de documentos del sistema de Gestión y los documentos anexos</t>
  </si>
  <si>
    <t xml:space="preserve">Publicar y socializar el procedimiento actualizado </t>
  </si>
  <si>
    <t>INSP. 1707022438
H 1
Verificación de los controles relacionados con el procedimiento de recursos en sede administrativa</t>
  </si>
  <si>
    <t>RG1
RFC1</t>
  </si>
  <si>
    <t>ID del hallazgo I. Fallas en la validación del cumplimiento de los requisitos legales aplicables para iniciar, ejecutar y/o resolver las actuaciones administrativas en contravía de los establecido en el Estatuto Tributario, el Decreto 390 de 2016, Decreto 1165 de 2019 y el Procedimiento PR-GJ 0117 denominado Recursos en sede administrativa</t>
  </si>
  <si>
    <t>ID del Riesgo de Corrupción :  RFC 1. “Acción u omisión para tomar decisiones contrarias a derecho en el inicio, ejecución y/o respuesta de actuaciones administrativas”</t>
  </si>
  <si>
    <t>1. Proponer la creación de un procedimiento abreviado en materia de recursos de reconsideración, aplicable en función de la cuantía discutida.</t>
  </si>
  <si>
    <t>Hacer un estudio sobre la viabilidad jurídica de establecer un procedimiento abreviado en materia de recursos de reconsideración en función de la cuantía.</t>
  </si>
  <si>
    <t>Estudio</t>
  </si>
  <si>
    <r>
      <rPr>
        <b/>
        <sz val="12"/>
        <rFont val="Arial"/>
        <family val="2"/>
      </rPr>
      <t>DGJ</t>
    </r>
    <r>
      <rPr>
        <sz val="12"/>
        <rFont val="Arial"/>
        <family val="2"/>
      </rPr>
      <t xml:space="preserve">
NC - Subproceso de Gestión Jurídica
Subdirector de Recursos Jurídicos</t>
    </r>
  </si>
  <si>
    <t>2. Proponer la creación de un procedimiento abreviado en materia de recursos de reconsideración, aplicable en función de la cuantía discutida.</t>
  </si>
  <si>
    <t>De encontrar viable el establecimiento del procedimiento abreviado, proponer por intermedio del Ministerio de Hacienda al Congreso de la República incluir en la legislación vigente este procedimiento.</t>
  </si>
  <si>
    <t>Propuesta de regulación al Ministerio de Hacienda y Crédito Público.</t>
  </si>
  <si>
    <t>3. Hacer seguimiento a las herramientas de control de la gestión existentes para la Subdirección de Recursos Jurídicos y las áreas jurídicas de las Direcciones Seccionales del país</t>
  </si>
  <si>
    <t>Realizar una revisión trimestral a las actualizaciones el Registro Único de Procesos de Gestión Jurídica - RUPGJ.</t>
  </si>
  <si>
    <t>Acta de la revisión realizada al formato del Registro Único de Procesos de Gestión Jurídica de las Direcciones Seccionales y la Subdirección de Recursos Jurídicos.</t>
  </si>
  <si>
    <t>4. Fijar una reducción de los tiempos objetivo para fallar los recursos de reconsideración aduaneros, contados a partir de la impugnación de los actos.</t>
  </si>
  <si>
    <t>Resolver los recursos de reconsideración aduaneros de acuerdo con los tiempos establecidos en las herramientas de control de la gestión.</t>
  </si>
  <si>
    <t>Memorando que establece los términos máximos para las resoluciones que resuelven los recursos de reconsideración</t>
  </si>
  <si>
    <t xml:space="preserve">5. Fijar una reducción de los tiempos objetivo para fallar los recursos de reconsideración tributarios </t>
  </si>
  <si>
    <t>Resolver los recursos de reconsideración tributarios de acuerdo con los tiempos establecidos en las herramientas de control de la gestión.</t>
  </si>
  <si>
    <t>6. Realizar Capacitaciones de actualización a los funcionarios respecto al procedimiento actual</t>
  </si>
  <si>
    <t xml:space="preserve">Capacitar a los funcionarios de las de las Direcciones Seccionales en procedimiento tributario y aduanero  </t>
  </si>
  <si>
    <t xml:space="preserve">Eventos de capacitación </t>
  </si>
  <si>
    <t xml:space="preserve">7. Establecer una herramienta de control para hacer seguimiento a la entrega y devolución de los expedientes en cada Dirección Seccional y la Subdirección de Recursos Jurídicos </t>
  </si>
  <si>
    <t>Difundir  la utilización del formato de control y seguimiento al reparto de los expedientes</t>
  </si>
  <si>
    <t>Memorando de entrega del formato de control y seguimiento al reparto de expedientes y su divulgación</t>
  </si>
  <si>
    <t xml:space="preserve">8. Emplear la herramienta de control para hacer seguimiento a la entrega y devolución de los expedientes en cada Dirección Seccional y la Subdirección de Recursos Jurídicos </t>
  </si>
  <si>
    <t>Diligenciar el formato de control establecido por la Subdirección de Recursos Jurídicos - FT - PEC - 2744 "reparto recursos jurídicos"</t>
  </si>
  <si>
    <t xml:space="preserve">Acta de seguimiento cuatrimestral de las evidencias sobre el control efectuado y el formato diligenciado </t>
  </si>
  <si>
    <t>INSP. 1707022440
H 1, 2
Traslado de conductas punibles en control Aduanero.</t>
  </si>
  <si>
    <t>ID del hallazgo I. De los cuarenta y seis (46) casos analizados en las Direcciones Seccionales de Impuestos y Aduanas de Pereira, Maicao y Santa Marta, se evidenció que nueve (09) incumplen el tiempo establecido para el traslado del insumo a la Unidad Penal o quien haga sus veces, según lo estipulado en el PROTOCOLO PARA EL CUMPLIMIENTO DE LOS ARTÍCULOS 49 Y 53 DE LA LEY 1762 DE 2015 SUSCRITO ENTRE LA FISCALIA GENERAL DE LA NACIÓN, LA POLICIA NACIONAL Y LA DIRECCIÓN DE IMPUESTOS Y ADUANAS NACIONALES – DIAN, artículo 67 de Ley 906 de 2004, artículo 601 y 660 del Decreto 1165 de 2019 y el artículo 619 de la Resolución 46 de 2019, lo cual representa el 19.56 % del total de expedientes revisados.</t>
  </si>
  <si>
    <t>ID del Riesgo de Gestión  :  RG 1. “Decisión del proceso por conducta punible fuera de los criterios legales y/o procedimentales”</t>
  </si>
  <si>
    <t xml:space="preserve">Modificar el cuadro de control creado en el Memorando 196 de 2021, e incluir tres (3) columnas adicionales: i) causal de aprehensión, ii) causa de no denuncia, iii) fecha de denuncia. </t>
  </si>
  <si>
    <t>Modificar el Memorando 196 de 2021, para incluir en el cuadro de control las columnas que nos permiten verificar las decisiones de los Comités Jurídicos de Dirección Operativa o Seccional</t>
  </si>
  <si>
    <t>Acto administrativo que modifica el Memorando 196 de 2021 y Cuadro de Control modificado</t>
  </si>
  <si>
    <r>
      <rPr>
        <b/>
        <sz val="12"/>
        <rFont val="Arial"/>
        <family val="2"/>
      </rPr>
      <t>DGJ</t>
    </r>
    <r>
      <rPr>
        <sz val="12"/>
        <rFont val="Arial"/>
        <family val="2"/>
      </rPr>
      <t xml:space="preserve">
NC - Subproceso de Gestión Jurídica
Subdirección de Asuntos Penales</t>
    </r>
  </si>
  <si>
    <t>Revisar el informe que entregan las Direcciones Seccionales de conformidad con el Memorando 196 de 2021 modificado con las tres columnas, con el objetivo de verificar las razones de no denuncia de los Comités Jurídicos de Dirección Operativa o Seccional, para  de esta forma controlar la aplicación de la normatividad en materia de atención de procesos penales.</t>
  </si>
  <si>
    <t>Revisión del informe trimestral que entregan las Direcciones Seccionales, de conformidad con el Memorando 196 del 2021 y su modificatorio que se va a proferir</t>
  </si>
  <si>
    <t>Documento generado que reporte el seguimiento, y retroalimentación.</t>
  </si>
  <si>
    <t>Construir cuadro para el  control de la entrega documental del acta de aprehensión  y sus documentos soporte a la Unidad Penal.</t>
  </si>
  <si>
    <t>Elaborar cuadro de control donde se registre  la información  de las actas de aprehensión emitidas por la Unidad Aprehensora e informadas a la Unidad Penal vs. lo reportado en planilla No. 3.</t>
  </si>
  <si>
    <t>Cuadro control aprehensiones con destino a la Unidad Penal.</t>
  </si>
  <si>
    <r>
      <rPr>
        <b/>
        <sz val="12"/>
        <rFont val="Arial"/>
        <family val="2"/>
      </rPr>
      <t>DGJ</t>
    </r>
    <r>
      <rPr>
        <sz val="12"/>
        <rFont val="Arial"/>
        <family val="2"/>
      </rPr>
      <t xml:space="preserve">
NC - Subproceso de Fiscalización y Liquidación
Subdirección de Operación Aduanera y Subdirección Operativa Policial. </t>
    </r>
  </si>
  <si>
    <t>Asegurar el control por parte de las Unidades Aprehensoras del envío de la información requerida por los Memorandos 222 del 2020 y 196 de 2021 a la Unidad Penal, garantizando que la información reportada a través de la Planilla No. 3 corresponda a la información efectivamente enviada.</t>
  </si>
  <si>
    <t>Diligenciar el cuadro establecido en forma mensual para el control de envío de las aprehensiones a la Unidad Penal, por cada una de las Unidades aprehensoreas (Operación Aduanera, Polfa, Fiscalización)</t>
  </si>
  <si>
    <t>cuadros control  diligenciados</t>
  </si>
  <si>
    <r>
      <rPr>
        <b/>
        <sz val="12"/>
        <rFont val="Arial"/>
        <family val="2"/>
      </rPr>
      <t>DGJ</t>
    </r>
    <r>
      <rPr>
        <sz val="12"/>
        <rFont val="Arial"/>
        <family val="2"/>
      </rPr>
      <t xml:space="preserve">
NC - Subproceso de Fiscalización y Liquidación
Directores Seccionales
Jefes de división de unidades aprehensoras o quienes hagan sus veces</t>
    </r>
  </si>
  <si>
    <t>Revisar el informe que entregan las Direcciones Seccionales de conformidad con el Memorando 196 de 2021, que garantice la entrega de las aprehensiones penalizables.</t>
  </si>
  <si>
    <t>Realizar informe de seguimiento de los reportes a nivel nacional</t>
  </si>
  <si>
    <r>
      <rPr>
        <b/>
        <sz val="12"/>
        <rFont val="Arial"/>
        <family val="2"/>
      </rPr>
      <t>DGJ</t>
    </r>
    <r>
      <rPr>
        <sz val="12"/>
        <rFont val="Arial"/>
        <family val="2"/>
      </rPr>
      <t xml:space="preserve">
NC - Subproceso de Gestión Jurídica
Subdirección de Asuntos Penales
NC - Subproceso de Fiscalización y Liquidación
Subdirección de Fiscalización Aduanera</t>
    </r>
  </si>
  <si>
    <t>ID del hallazgo II. De los cuarenta y seis (46) casos analizados en las Direcciones Seccionales de Impuestos y Aduanas de Pereira, Maicao y Santa Marta, se evidenció que cuarenta (40) incumplen los procedimientos PR-GJ-0120 “Atención a Procesos penales”, versión 5 y PR-PEC-0120 “Atención a Procesos penales”, versión 6, memorandos y conceptos emitidos por la DIAN, lo cual representa el 86.95% del total de expedientes revisados</t>
  </si>
  <si>
    <t xml:space="preserve">Delimitación de reporte a generar y rol de consulta dentro del Sistema de Información Electrónica de Procesos Penales -SIEPP
</t>
  </si>
  <si>
    <t>Generar reporte delimitado y el rol de consulta dentro del Sistema de Información Electrónica de Procesos Penales -SIEPP</t>
  </si>
  <si>
    <t>Especificaciones del reporte</t>
  </si>
  <si>
    <r>
      <rPr>
        <b/>
        <sz val="12"/>
        <rFont val="Arial"/>
        <family val="2"/>
      </rPr>
      <t>DGJ</t>
    </r>
    <r>
      <rPr>
        <sz val="12"/>
        <rFont val="Arial"/>
        <family val="2"/>
      </rPr>
      <t xml:space="preserve">
NC - Subproceso de Gestión Jurídica
Subdirección de Asuntos Penales
NC - Subproceso de Innovación y Tecnología
Subdirección de Soluciones y Desarrollo</t>
    </r>
  </si>
  <si>
    <t>Desarrollo, pruebas y puesta en producción del reporte solicitado a través del Sistema de Información Electrónica de Procesos Penales -SIEPP</t>
  </si>
  <si>
    <t>Desarrollar el reporte a través del Sistema de Información Electrónica de Procesos Penales -SIEPP</t>
  </si>
  <si>
    <t xml:space="preserve">Acta de comité de puesta en producción </t>
  </si>
  <si>
    <r>
      <rPr>
        <b/>
        <sz val="12"/>
        <rFont val="Arial"/>
        <family val="2"/>
      </rPr>
      <t>DGJ</t>
    </r>
    <r>
      <rPr>
        <sz val="12"/>
        <rFont val="Arial"/>
        <family val="2"/>
      </rPr>
      <t xml:space="preserve">
NC - Subproceso de Innovación y Tecnología
Subdirección de Soluciones y Desarrollo</t>
    </r>
  </si>
  <si>
    <t>Hacer seguimiento a las direcciones seccionales que según el reporte generado en el Sistema de Información Electrónica de Procesos Penales -SIEPP tengan insumos que no hayan sido gestionados dentro de oportunidad</t>
  </si>
  <si>
    <t xml:space="preserve">Remisión del reporte a las seccionales que esten incumpliendo. </t>
  </si>
  <si>
    <t xml:space="preserve">Informe de reportes incumplidos </t>
  </si>
  <si>
    <t>Preparar informe de resultados que refleje los incumplimientos y las acciones realizadas como resultado de la conciliación a la Subdirección correspondiente según la Unidad Aprehensora. (Operación Aduanera,Polfa, Fiscalización)</t>
  </si>
  <si>
    <t>Enviar informe de resultados en forma mensual que refleje los incumplimientos y las acciones realizadas por la Dirección Seccional como resultado de la conciliación a la Subdirección según corresponda a la Unidad Aprehensora. (Operación Aduanera,Polfa, Fiscalización)</t>
  </si>
  <si>
    <t>informes</t>
  </si>
  <si>
    <r>
      <rPr>
        <b/>
        <sz val="12"/>
        <rFont val="Arial"/>
        <family val="2"/>
      </rPr>
      <t>DGJ</t>
    </r>
    <r>
      <rPr>
        <sz val="12"/>
        <rFont val="Arial"/>
        <family val="2"/>
      </rPr>
      <t xml:space="preserve">
NC - Subproceso de Fiscalización y Liquidación
Directores Seccionales
Jefes de división de las Unidades Aprehensoras o quienes hagan sus veces de las Direcciones Seccionales de Aduanas de Cali,  Impuestos y Aduanas de Buenaventura, Pereria, Maicao y Santa Marta
</t>
    </r>
  </si>
  <si>
    <t>Apoyar a prevención el análisis de insumos aduaneros en Seccionales donde exista un único funcionario, esto de acuerdo a su capacidad operativa de la dependencia</t>
  </si>
  <si>
    <t>Apoyar a prevención y de acuerdo a la capacidad operativa de la Subdirección de Asuntos Penales al análisis de los insumos aduaneros presentados cuando se justifique por el incremento de insumos</t>
  </si>
  <si>
    <t>Insumos analizados desde el Nivel Central y remitidos a la seccional para su presentación en el comité juridico de la seccional.</t>
  </si>
  <si>
    <t>Modificar la actividad 2, del PR-PEC-0120 Agregando lo siguiente: "El reparto se realiza de manera equitativa y aleatoria teniendo en cuenta las cargas de trabajo de los funcionarios".</t>
  </si>
  <si>
    <t xml:space="preserve">Modificar el procedimiento PEC 120
</t>
  </si>
  <si>
    <t>Procedimiento modificado</t>
  </si>
  <si>
    <t>INSP. 1707022442
H1,2
Evaluación de las actividades relacionadas con la gestión de garantías aduaneras</t>
  </si>
  <si>
    <t>ID del hallazgo I. Modificación en el texto publicado como Concepto General Unificado No.100202208 – 631 del 09/12/2020 respecto al discutido y aprobado en reunión de Comité de fecha 05/11/2020.</t>
  </si>
  <si>
    <t>ID del Riesgo de Gestión  :  RG 1. “Reprocesos jurídicos en instancias administrativas y/o judiciales”
ID del Riesgo de Corrupción :  RFC 1.  "Cambio irregular de un concepto institucional para la investigación y determinación del cumplimiento o no de las obligaciones aduaneras amparadas con una póliza”</t>
  </si>
  <si>
    <t>Adicionar las casillas correspondientes a la identificación, fechas de vencimiento y demás información relevante de las garantias en el servicio Informático IRIS</t>
  </si>
  <si>
    <t>Desarrollar en el servicio informático IRIS la inclusión de campos que identifiquen las pólizas con sus fechas de vencimiento, para gestionar las investigaciones y sus decisiones de fondo, incluyendo el registro de información como las del contrato de seguro y las vigencias de las pólizas.</t>
  </si>
  <si>
    <t>Instrumento desarrollado para la incorporación y seguimiento de la información de garantías en el IRIS</t>
  </si>
  <si>
    <r>
      <rPr>
        <b/>
        <sz val="12"/>
        <rFont val="Arial"/>
        <family val="2"/>
      </rPr>
      <t>DGJ</t>
    </r>
    <r>
      <rPr>
        <sz val="12"/>
        <rFont val="Arial"/>
        <family val="2"/>
      </rPr>
      <t xml:space="preserve">
NC - Subproceso Fiscalización y Liquidación
Subdirección de Fiscalización Aduanera</t>
    </r>
  </si>
  <si>
    <t>Divulgar Conceptos Unificados a traves de correo electronico a los jefes del área jurídica.</t>
  </si>
  <si>
    <t>Divulgar Conceptos Unificados a traves de correos electronicos a los jefes del área jurídica.</t>
  </si>
  <si>
    <t>Correo electronico divulgando el Concepto Unificado.</t>
  </si>
  <si>
    <r>
      <rPr>
        <b/>
        <sz val="12"/>
        <rFont val="Arial"/>
        <family val="2"/>
      </rPr>
      <t>DGJ</t>
    </r>
    <r>
      <rPr>
        <sz val="12"/>
        <rFont val="Arial"/>
        <family val="2"/>
      </rPr>
      <t xml:space="preserve">
NC - Subproceso de Gestión Jurídica
Dirección de Gestión Jurídica</t>
    </r>
  </si>
  <si>
    <t>Preparar DoctriFlash de la DIAN para mantener actualizada a la ciudadanía en general de los más relevantes y recientes pronunciamientos doctrinales sobre la interpretación normativa tributaria, aduanera y cambiaria de competencia de la Entidad.</t>
  </si>
  <si>
    <t>Elaborar y Publicar el DoctriFlash de la DIAN para mantener actualizada a la ciudadanía en general de los más relevantes y recientes pronunciamientos doctrinales sobre la interpretación normativa tributaria, aduanera y cambiaria de competencia de la Entidad.</t>
  </si>
  <si>
    <t>DoctriFlash publicado mensualmente en la pagina web y socializado a traves de correo electronico a todos los encargados el area jurídica de la DIAN.</t>
  </si>
  <si>
    <r>
      <rPr>
        <b/>
        <sz val="12"/>
        <rFont val="Arial"/>
        <family val="2"/>
      </rPr>
      <t>DGJ</t>
    </r>
    <r>
      <rPr>
        <sz val="12"/>
        <rFont val="Arial"/>
        <family val="2"/>
      </rPr>
      <t xml:space="preserve">
NC - Subproceso de Gestión Jurídica
Subdirección de Normativa y Doctrina</t>
    </r>
  </si>
  <si>
    <t>Modificar el Resolución 000091 de 03/09/2021, que adopta el Modelo de Gestión Jurídica para la Unidad Administrativa Especial Dirección de Impuestos y Aduanas Nacionales - DIAN.</t>
  </si>
  <si>
    <t>Modificar la Resolución 000091 de 03/09/2021, que adopta el Modelo de Gestión Jurídica para la Unidad Administrativa Especial Dirección de Impuestos y Aduanas Nacionales - DIAN.</t>
  </si>
  <si>
    <t>Resolucion 000091 del 03/09/2021 que adopta el Modelo de Gestión Jurídica para la Unidad Administrativa Especial Dirección de Impuestos y Aduanas Nacionales - DIAN, modificada.</t>
  </si>
  <si>
    <r>
      <rPr>
        <b/>
        <sz val="12"/>
        <rFont val="Arial"/>
        <family val="2"/>
      </rPr>
      <t>DGJ</t>
    </r>
    <r>
      <rPr>
        <sz val="12"/>
        <rFont val="Arial"/>
        <family val="2"/>
      </rPr>
      <t xml:space="preserve">
NC - Subproceso de Gestión Jurídica
Dirección de Gestión Jurídica
Subdirección de Normativa y Doctrina</t>
    </r>
  </si>
  <si>
    <t>ID del hallazgo II. Inexistencia de pronunciamiento de la Dirección de Gestión Jurídica con posterioridad al Concepto general unificado garantías: doctrina y línea sobre el procedimiento en Sede Administrativa No. 100202208-027 del 03/02/2021 que adopte lo manifestado por la Subdirección de Regulación Prudencial de la Unidad de Proyección Normativa y Estudios de Regulación Financiera en el oficio No. URF-R-2021-000186 del 21/05/2021.</t>
  </si>
  <si>
    <t>Modificar la Circular 000020 de 30/07/2018, la cual imparte directrices orientadas a garantizar la Seguridad Jurídica en las actuaciones y actos de la UAE Dirección de Impuestos y Aduanas Nacionales.</t>
  </si>
  <si>
    <t>Modificar la Circular 000020 de 30/07/2018,  la cual imparte directrices orientadas a garantizar la Seguridad Jurídica en las actuaciones y actos de la UAE Dirección de Impuestos y Aduanas Nacionales.</t>
  </si>
  <si>
    <t>Circular 000020 del 30/07/2018 la cual imparte directrices orientadas a garantizar la Seguridad Jurídica en las actuaciones y actos de la UAE Dirección de Impuestos y Aduanas Nacionales, modificada.</t>
  </si>
  <si>
    <t>Modificar el procedimiento PR-PEC-0123 - Atención de consultas y emisión de doctrina - Versión 4.</t>
  </si>
  <si>
    <t>Modificar el procedimiento PR-PEC-0123 - Atención de consultas y emisión de doctrina - Version 4.</t>
  </si>
  <si>
    <t>Procedimiento PR-PEC-0123 - Atención de consultas y emisión de doctrina - Version 5.</t>
  </si>
  <si>
    <t>Mantener  actualizados los registros del Sistema Jurídico Documental - IURISDIAN.</t>
  </si>
  <si>
    <t>Actualizar los registros del Sistema Jurídico Documental - IURISDIAN.</t>
  </si>
  <si>
    <t>Informe trimestral con la relacion de los registros actualizados en el Sistema Jurídico Documental - IURISDIAN.</t>
  </si>
  <si>
    <r>
      <rPr>
        <b/>
        <sz val="12"/>
        <rFont val="Arial"/>
        <family val="2"/>
      </rPr>
      <t>DGJ</t>
    </r>
    <r>
      <rPr>
        <sz val="12"/>
        <rFont val="Arial"/>
        <family val="2"/>
      </rPr>
      <t xml:space="preserve">
NC - Subproceso de Gestión Jurídica
Coordinación de Relatoría</t>
    </r>
  </si>
  <si>
    <t>Utilizar la herramienta Normograma donde se consolida la actualización de las bases jurídicas de la entidad (Normatividad, jurisprudencia y doctrina). Una vez esta sea implementada.</t>
  </si>
  <si>
    <t>Acceso a la herramienta Normagrama a traves del portal institucional de la entidad.</t>
  </si>
  <si>
    <t>INSP. 1707022454
  I1, H1, H2, H3, H4, H5, H6, OB1, 
Acciones de Control - POLFA</t>
  </si>
  <si>
    <t>I1. Se advirtió que 67 acciones de control en las Direcciones Seccionales de Aduanas de Medellín y Barranquilla fueron finalizadas por no presentar incumplimiento de los requisitos legales para el ingreso de mercancías al Territorio Aduanero Nacional – TAN. En estos casos se evidenció la falta de documentos que permitieran soportar la decisión, lo que deja en duda la motivación para finalizar las acciones de control y es contrario a la decisión de finalizar sin novedad las acciones. Esta situación materializa el riesgo de tomar decisiones durante la acción de control con base en hechos inexistentes.</t>
  </si>
  <si>
    <t>RG1: “Decisión final del proceso de acciones de control por fuera de la norma”
RFC1: “decisión final y durante la acción de control con base en hechos inexistentes”</t>
  </si>
  <si>
    <t xml:space="preserve">1. Elaborar y socializar un Memorando para el personal de la Policía  Fiscal y Aduanera sobre la responsabilidad del correcto y debido diligenciamiento en su totalidad de las Actas de Hechos, entre ellas  sobre  el tiempo, modo y lugar que motivan el cierre de la diligencia de acciones de control y de los demás formatos, actas e  informes y documentos soportes  en el desarrollo de las acciones de control  de acuerdo con los procedimientos vigentes. </t>
  </si>
  <si>
    <t>1. Elaborar el Memorando y Socializar el Memorando</t>
  </si>
  <si>
    <t>Memorando</t>
  </si>
  <si>
    <r>
      <rPr>
        <b/>
        <sz val="12"/>
        <rFont val="Arial"/>
        <family val="2"/>
      </rPr>
      <t>POLFA</t>
    </r>
    <r>
      <rPr>
        <sz val="12"/>
        <rFont val="Arial"/>
        <family val="2"/>
      </rPr>
      <t xml:space="preserve">
NC- Subproceso Fiscalización y Liquidación
Dirección de Gestión de la Policía Fiscal y Aduanera y Subdirección Operativa Policial 
ACTUALIZADO
13102023</t>
    </r>
  </si>
  <si>
    <t>2. Supervisar semestralmente las acciones de control y medidas cautelares ejecutadas  por el personal de las Divisiones de Control Operativo de las Direcciones Seccionales con el fin de verificar que se describa  de forma clara y completa las circunstancias de tiempo, modo y lugar que motivan el cierre de la diligencia de acciones de control.y retroalimentar los resultados</t>
  </si>
  <si>
    <t>1. Selección de muestras
2. Ejecución de la supervisión
3. Retroalimentación  del  resultado de la supervisión</t>
  </si>
  <si>
    <t xml:space="preserve">Acta de supervisión efectuadas a las Divisiones de Control Operativo y de retroalimentación con las acciones correctivas. </t>
  </si>
  <si>
    <r>
      <rPr>
        <b/>
        <sz val="12"/>
        <rFont val="Arial"/>
        <family val="2"/>
      </rPr>
      <t>POLFA</t>
    </r>
    <r>
      <rPr>
        <sz val="12"/>
        <rFont val="Arial"/>
        <family val="2"/>
      </rPr>
      <t xml:space="preserve">
NC- Subproceso Fiscalización y Liquidación
Subdirección Operativa Policial 
ACTUALIZADO
13102023</t>
    </r>
  </si>
  <si>
    <t>3. Realizar capacitación sobre el correcto  y debido diligenciamiento de las actas de hechos, formatos, actas de aprehensión e informes requeridos de acuerdo con los procedimientos vigentes.</t>
  </si>
  <si>
    <t>1. Cronograma de capacitaciones
2. Realización de los eventos de capacitación</t>
  </si>
  <si>
    <t>Listas de asistencia del personal capacitado.</t>
  </si>
  <si>
    <r>
      <rPr>
        <b/>
        <sz val="12"/>
        <rFont val="Arial"/>
        <family val="2"/>
      </rPr>
      <t>POLFA</t>
    </r>
    <r>
      <rPr>
        <sz val="12"/>
        <rFont val="Arial"/>
        <family val="2"/>
      </rPr>
      <t xml:space="preserve">
NC- Subproceso Fiscalización y Liquidación
Dirección de Gestión de la Policía Fiscal y Aduanera y Subdirección Operativa Policial 
</t>
    </r>
    <r>
      <rPr>
        <b/>
        <sz val="12"/>
        <rFont val="Arial"/>
        <family val="2"/>
      </rPr>
      <t xml:space="preserve">
DGF
</t>
    </r>
    <r>
      <rPr>
        <sz val="12"/>
        <rFont val="Arial"/>
        <family val="2"/>
      </rPr>
      <t>NC - Subproceso Fiscalización y Liquidación
Subdirección de Fiscalización Aduanera
ACTUALIZADO
13102023</t>
    </r>
  </si>
  <si>
    <t>H1. En el listado de insumos remitido por las divisiones de control operativo de las Direcciones Seccionales de Aduanas de Medellín y Barranquilla, no se identificaron los casos en los que se decidió no ejecutar acción de control (insumos depurados), en contravía de lo establecido en el numeral 7.2 Descripción de Actividad 1. Recibir u obtener la información sobre la ocurrencia de un hecho económico o administrativo que debe ser objeto de control del procedimiento PR-COA-0417 "Acciones de Control". La falta de trazabilidad de los insumos que fueron depurados por parte de las divisiones de control operativo de las seccionales de Aduanas de Medellín y Barranquilla, dificultan el seguimiento y control de la totalidad de insumos recibidos, permitiendo una posible exclusión de importadores en los procesos de control aduanero.</t>
  </si>
  <si>
    <t>1. Elaborar y socializar un Memorando para el personal de la Policía  Fiscal y Aduanera sobre la responsabilidad del correcto y debido registro de los insumos y su trazabilidad respecto al análisis, clasificación, investigación o la decisión de no ejecutar la acción de control (depuración), acompañada de los documentos soportes a que haya lugar.</t>
  </si>
  <si>
    <t>2. Supervisar semestralmente el debido registro de los insumos y su trazabilidad respecto al análisis, clasificación, investigación o decisión de no ejecutar la acción de control (depuración), acompañada de los documentos soportes a que haya lugar y la debida gestión documental.</t>
  </si>
  <si>
    <t>1. Selección de muestras
2. Ejecución de la supervisión
3. Retroalimentación  del  resultado de la supervisión50</t>
  </si>
  <si>
    <t>Acta de supervisión efectuadas a las Divisiones de Control Operativo y de retroalimentación con las acciones correctivas.</t>
  </si>
  <si>
    <t>3. Realizar capacitación a los Jefes de Control Operativo de las Direcciones Seccionales sobre la responsabilidad del correcto y debido registro de los insumos y su trazabilidad respecto al análisis, clasificación, investigación o decisión de no ejecutar la acción de control (depuración), acompañada de los documentos soportes a que haya lugar.</t>
  </si>
  <si>
    <t>H2. En 184 acciones de control de las 200 solicitadas en las Direcciones Seccionales de Aduanas de Barranquilla y Medellín, no se observaron los documentos que soportan la entrada, clasificación, revisión, investigación y análisis de los insumos fuente para el inicio de una acción de control, en contravía de lo establecido en el numeral 7.2 Descripción de Actividades 1, 2, 5, 6 y 7 del procedimiento PR-COA-0417 "Acciones de Control"</t>
  </si>
  <si>
    <t>H3. De los 111 casos revisados en las Direcciones Seccionales de Aduanas de Medellín y Barranquilla con medida cautelar de aprehensión, en 22 actas de hechos no se relaciona la descripción de la cantidad y el valor de la mercancía, lo que imposibilita cuantificar la aprehensión, y genera el espacio para cambios posteriores a la diligencia en cuanto a la cantidad y valores de la mercancía, incumpliendo lo establecido en el Decreto 1165 de 2019 articulo 3. Definiciones</t>
  </si>
  <si>
    <t>2. Supervisar semestralmente las acciones de control y medidas cautelares ejecutadas  por el personal de las Divisiones de Control Operativo de las Direcciones Seccionales con el fin de verificar que se describa  de forma clara y completa las circunstancias de tiempo, modo y lugar que motivan el cierre de la diligencia de acciones de control y retroalimentar los resultados</t>
  </si>
  <si>
    <t xml:space="preserve">H4. En la Seccional de Aduanas de Medellín, se observó en 3 casos una diferencia en la cantidad de mercancía relacionada en el Acta de Hechos y la registrada en el Acta de Aprehensión, en contravía de lo establecido en el Decreto 1165 de 2019 en los artículos 3º y 660 arriba transcritos., referentes al acta de hechos y al acta de aprehensión, respectivamente.  </t>
  </si>
  <si>
    <t>H5. En la Dirección Seccional de Cartagena, se realizó verificación física de la mercancía correspondiente al DIM 39481115320 de 56 unidades de Auriculares inalámbricos, los cuales fueron referenciados en el Acta de Aprehensión No 0731 del 27/09/2022 como “auriculares inalámbricos para teléfono celular marca APPLE sin referencia color blanco país de origen china”, con valor unitario de $50.540, que corresponde al avalúo No 6171093 del 27/09/2022. No obstante, en la revisión física se identificaron dos referencias de auriculares: AirPods (3rd generación), serial GDC4GJNVVW y AirPods Pro, serial GWXZHGW6LKKT, evidenciando fallas en la descripción de la mercancía, así como en el avaluó de la misma teniendo en cuenta que las dos referencias tienen especificaciones (dimensiones y peso, tecnología de sonido, sensores, controles, baterías, precio)  diferentes , por lo tanto, no hay certeza de la mercancía aprehendida, incumpliendo lo establecido en el Decreto 1165 de 2019 Artículo 660, antes transcrito,  que regula lo pertinente al contenido del acta de aprehensión. 
En este mismo sentido, se observó que todos los auriculares AirPods Pro, serial GWXZHGW6LKKT, a diferencia de los AirPods, serial GDC4GJNVVW no cuentan con el sello distintivo de originalidad y calidad de la marca Apple que no permite extraer el producto de su empaque sin romper el sello</t>
  </si>
  <si>
    <t>H6. Se evidencian fallas en el control de inventarios de las mercancías aprehendidas y/o decomisadas por la División de control operativo de las seccionales de Aduanas de Medellín, Bogotá y Cartagena en contravía con lo establecido en el Decreto 1165 de 2019,  título 20,  Normas sobre la disposición de mercancías aprehendidas, decomisadas o abandonadas, capítulo 1 del almacenamiento, guarda, custodia y conservación, Artículo 732. “Recintos de almacenamiento. La Unidad Administrativa Especial Dirección de Impuestos y Aduanas Nacionales (DIAN) asumirá directamente o a través de terceros los servicios de logística integral necesarios para la gestión de  las mercancías aprehendidas, decomisadas, abandonadas inmovilizadas u objeto de  cualquier otra medida cautelar, en las operaciones de recepción, transporte, almacenamiento, guarda, custodia, conservación, control de inventarios, despacho, entrega y demás servicios complementarios asociados a la administración de las mercancías, en los lugares y bajo las condiciones requeridas por entidad.” Esta situación, permite advertir una posible afectación del inventario de la mercancía aprehendida y/o decomisada por valor de $ 40.356.971.</t>
  </si>
  <si>
    <t>4. Realizar una capacitación dirigida a los funcionarios de Control Operativo POLFA sobre las actividades logísticas de transporte, recepción, almacenamiento, guarda y custodia de mercancías objeto de las medidas cautelares de aprehensión, inmovilización y/o retención temporal para verificación, en lo relacionado con el procedimiento PR-ADF-0294, el instructivo IN-ADF-0167 y el contrato No 00-159-2022.</t>
  </si>
  <si>
    <t>1. *Proyectar presentación en Power Point teniendo en cuenta el procedimiento PR-ADF-0294 y el instructivo IN-ADF-0167.
*Citar a la capacitación vía teams.
*Llevar a cabo la capacitación                         
*Atender las consultas que se deriven de la capacitación.</t>
  </si>
  <si>
    <t>Acta de asistencia        
Grabación de la capacitación.</t>
  </si>
  <si>
    <r>
      <rPr>
        <b/>
        <sz val="12"/>
        <rFont val="Arial"/>
        <family val="2"/>
      </rPr>
      <t>POLFA</t>
    </r>
    <r>
      <rPr>
        <sz val="12"/>
        <rFont val="Arial"/>
        <family val="2"/>
      </rPr>
      <t xml:space="preserve">
NC- Subproceso Fiscalización y Liquidación
Coordinación de Optimización de la Operación Logística</t>
    </r>
  </si>
  <si>
    <t>5. Hacer seguimiento trimestral al cumplimiento de la realización de inventarios físicos y exigir el reporte de las actas de inspección de las mercancías, según lo señalado en el Memorando No 73 del 01/06/2023.</t>
  </si>
  <si>
    <t>*Enviar correo electrónico DIMS a inspeccionar.
*Recepcionar evidencias de las Direcciones Seccionales
*Conformar la carpeta.</t>
  </si>
  <si>
    <t>Carpeta que contiene las Actas de inspección de las Direcciones Seccionales 
informe de confiabilidad de inventario.</t>
  </si>
  <si>
    <t>OB1. En la Direcciones Seccionales de Aduanas de Medellín, Bogotá y Cartagena se observaron inconsistencias en la verificación física de la mercancía aprehendida y/o decomisada</t>
  </si>
  <si>
    <t>INSP. 1707022427
H 1,2</t>
  </si>
  <si>
    <t>ID del hallazgo I.Falta oportunidad en la expedición del Auto de Apertura, Plan de auditoría y verificación de requisitos formales.</t>
  </si>
  <si>
    <t xml:space="preserve">ID del Riesgo de Gestión  :  Adelantar Investigaciones tributarias sin el cumplimiento a las actividades definidas en el procedimiento PR_FL_0220 INVESTIGACIÓN DE OBLIGACIONES TRIBUTARIAS SUSTANCIALES Y FORMALES.
ID del Riesgo de Corrupción : Omisión y/o dilación de las actuaciones en la Determinación Oficial de impuestos. </t>
  </si>
  <si>
    <r>
      <t>1. Ajustar el procedimiento PR-FL-0220 «</t>
    </r>
    <r>
      <rPr>
        <i/>
        <sz val="12"/>
        <rFont val="Arial"/>
        <family val="2"/>
      </rPr>
      <t>Investigación de Obligaciones Tributarias Sustanciales y Formales</t>
    </r>
    <r>
      <rPr>
        <sz val="12"/>
        <rFont val="Arial"/>
        <family val="2"/>
      </rPr>
      <t>», con el fin de que comprenda: (i) la revisión de los Actos Administrativos. (ii) la  fundamentación de los actos administrativos en normas vigentes. (iii) que las piezas procesales aportadas y allegadas a la investigación, hayan sido valoradas en debida forma, (iv) la elaboración de los autos de archivo proferidos con el sustento probatorio consistente y soportado para tomar la decisión y revisión de este requisito. (v) control de los Autos Comisorios y la práctica de medios de prueba en las diligencias de inspección tributaria, inspección contable y de verificación o cruces de información. (vi) lineamientos sobre la elaboración, ejecución y control del Plan de Auditoría.</t>
    </r>
  </si>
  <si>
    <t xml:space="preserve">Elaborar, aprobar, publicar y socializar en el listado maestro de documentos del subproceso de control tributario, el procedimiento PR-FL-0220 Investigación de Obligaciones Tributarias Sustanciales y Formales ajustado con las modificaciones, para nueva versión.
</t>
  </si>
  <si>
    <t>Publicación en el listado maestro de documentos del procedimiento PR-FL-0220 que contemple todo lo mencionado en el punto de 4.2. “acciones”</t>
  </si>
  <si>
    <r>
      <rPr>
        <b/>
        <sz val="12"/>
        <rFont val="Arial"/>
        <family val="2"/>
      </rPr>
      <t>DGF</t>
    </r>
    <r>
      <rPr>
        <sz val="12"/>
        <rFont val="Arial"/>
        <family val="2"/>
      </rPr>
      <t xml:space="preserve">
NC - Subproceso Fiscalización y Liquidación
Subdirección de Fiscalización Tributaria
ACTUALIZADO
30112021
</t>
    </r>
  </si>
  <si>
    <r>
      <rPr>
        <b/>
        <sz val="12"/>
        <rFont val="Arial"/>
        <family val="2"/>
      </rPr>
      <t>DGF</t>
    </r>
    <r>
      <rPr>
        <sz val="12"/>
        <rFont val="Arial"/>
        <family val="2"/>
      </rPr>
      <t xml:space="preserve">
NC - Subproceso Fiscalización y Liquidación
Coordinación de Supervisión, Control y Seguimiento de Fiscalización Tributaria.
Coordinación de Pensamiento Estratégico de Fiscalización Tributaria
ACTUALIZADO
30112021
</t>
    </r>
  </si>
  <si>
    <r>
      <rPr>
        <b/>
        <sz val="12"/>
        <rFont val="Arial"/>
        <family val="2"/>
      </rPr>
      <t>DGF</t>
    </r>
    <r>
      <rPr>
        <sz val="12"/>
        <rFont val="Arial"/>
        <family val="2"/>
      </rPr>
      <t xml:space="preserve">
DS - Subproceso Fiscalización y Liquidación
División de Fiscalización y Liquidación Tributaria Extensiva
División de Fiscalización y Liquidación Tributaria Intensiva
de las Direcciones Seccionales de:
Pereira y Valledupar
ACTUALIZADO
30112021</t>
    </r>
  </si>
  <si>
    <t xml:space="preserve">ID del hallazgo I. Autos de archivo proferidos sin justificación en las Direcciones Seccionales de Impuestos y Aduanas de Pereira y Valledupar.            </t>
  </si>
  <si>
    <r>
      <rPr>
        <b/>
        <sz val="12"/>
        <rFont val="Arial"/>
        <family val="2"/>
      </rPr>
      <t>DGF</t>
    </r>
    <r>
      <rPr>
        <sz val="12"/>
        <rFont val="Arial"/>
        <family val="2"/>
      </rPr>
      <t xml:space="preserve">
NC - Subproceso Fiscalización y Liquidación
Coordinación de Sistemas de Información y Procedimiento de Fiscalización Tributaria.
Subdirección de Fiscalización Tributaria
ACTUALIZADO
30112021</t>
    </r>
  </si>
  <si>
    <r>
      <t>2. Incluir en las visitas o ejercicios de seguimiento de que trata el procedimiento PR-CI-0339  «</t>
    </r>
    <r>
      <rPr>
        <i/>
        <sz val="12"/>
        <rFont val="Arial"/>
        <family val="2"/>
      </rPr>
      <t>Autoevaluación al Control de la Gestión</t>
    </r>
    <r>
      <rPr>
        <sz val="12"/>
        <rFont val="Arial"/>
        <family val="2"/>
      </rPr>
      <t>» la revisión puntual de expedientes con actuación final «</t>
    </r>
    <r>
      <rPr>
        <i/>
        <sz val="12"/>
        <rFont val="Arial"/>
        <family val="2"/>
      </rPr>
      <t>Auto de Archivo</t>
    </r>
    <r>
      <rPr>
        <sz val="12"/>
        <rFont val="Arial"/>
        <family val="2"/>
      </rPr>
      <t>»</t>
    </r>
  </si>
  <si>
    <t>Revisar los expedientes con Auto de Archivo  en las visitas de Autoevaluación que se realicen.</t>
  </si>
  <si>
    <t>Informes Finales de la Autoevaluación.</t>
  </si>
  <si>
    <r>
      <rPr>
        <b/>
        <sz val="12"/>
        <rFont val="Arial"/>
        <family val="2"/>
      </rPr>
      <t>DGF</t>
    </r>
    <r>
      <rPr>
        <sz val="12"/>
        <rFont val="Arial"/>
        <family val="2"/>
      </rPr>
      <t xml:space="preserve">
NC - Subproceso Fiscalización y Liquidación
Coordinación de Supervisión, Control y Seguimiento de Fiscalización Tributaria.
Coordinación de Pensamiento Estratégico de Fiscalización Tributaria
ACTUALIZADO
30112021</t>
    </r>
  </si>
  <si>
    <t>3. Monitorear que las diligencias sean practicadas por los funcionarios comisionados y dentro de los términos previstos en los Autos Comisorios.</t>
  </si>
  <si>
    <t>Realizar control periódico a los Autos Comisorios que ordenan la práctica de las diligencias, de forma aleatoria, que comprenda una muestra del 10% de los expedientes adelantados con diligencias de Inspección Tributaria, Inspección Contable y de Verificación y/o Cruce de Información, con el fin de verificar: (1) que los servidores públicos comisionados sean los encargados de la ejecución de las diligencias programadas en el desarrollo de las investigaciones tributarias y (ii) que las actuaciones se realicen dentro de los términos previstos en los Autos Comisorios.</t>
  </si>
  <si>
    <t>Informe trimestral del resultado del control aleatorio efectuado</t>
  </si>
  <si>
    <r>
      <rPr>
        <b/>
        <sz val="12"/>
        <rFont val="Arial"/>
        <family val="2"/>
      </rPr>
      <t>DGF</t>
    </r>
    <r>
      <rPr>
        <sz val="12"/>
        <rFont val="Arial"/>
        <family val="2"/>
      </rPr>
      <t xml:space="preserve">
NC - Subproceso Fiscalización y Liquidación
División de Gestión de Fiscalización de las Direcciones Seccionales de Pereira y Valledupar.</t>
    </r>
  </si>
  <si>
    <t>4. Socializar a los servidores públicos del subproceso de control tributarios respecto del uso, ubicación, roles de consulta, etc de las herramientas de información con las que cuenta actualmente la entidad con el fin de verificar los antecedentes del contribuyente previo al inicio de las investigaciones tributarias.</t>
  </si>
  <si>
    <t>Realizar una videoconferencia para divulgar las herramientas, convenios y fuentes de información para realizar la revisión de antecedentes previo a la apertura de las investigaciones.</t>
  </si>
  <si>
    <t>Correo de remisión de la presentación y de las conclusiones del evento</t>
  </si>
  <si>
    <r>
      <rPr>
        <b/>
        <sz val="12"/>
        <rFont val="Arial"/>
        <family val="2"/>
      </rPr>
      <t>DGF</t>
    </r>
    <r>
      <rPr>
        <sz val="12"/>
        <rFont val="Arial"/>
        <family val="2"/>
      </rPr>
      <t xml:space="preserve">
NC - Subproceso Fiscalización y Liquidación
Coordinación de Gestión Proyectos Especiales de la Subdirección de Gestión de Fiscalización Tributaria.</t>
    </r>
  </si>
  <si>
    <t>5. Capacitar a los servidores públicos del proceso de Fiscalización y Liquidación en las Direcciones Seccionales sobre las modificaciones efectuada a los procedimientos del Subproceso de Control Tributario.</t>
  </si>
  <si>
    <t xml:space="preserve">Realizar jornada de divulgación de los ajustes a los procedimientos con énfasis en la elaboración de documento que sustenta la decisión final en los Autos de Archivo, Plan de Auditoría y criterios de depuración </t>
  </si>
  <si>
    <t>Cronograma de las capacitaciones</t>
  </si>
  <si>
    <r>
      <rPr>
        <b/>
        <sz val="12"/>
        <rFont val="Arial"/>
        <family val="2"/>
      </rPr>
      <t>DGF</t>
    </r>
    <r>
      <rPr>
        <sz val="12"/>
        <rFont val="Arial"/>
        <family val="2"/>
      </rPr>
      <t xml:space="preserve">
NC - Subproceso Fiscalización y Liquidación
Coordinación de Gestión Operativa y Coordinación de Gestión Técnica de la Subdirección de Gestión de Fiscalización Tributaria.</t>
    </r>
  </si>
  <si>
    <t xml:space="preserve">ID del hallazgo II. Gestión de funcionarios sin competencia en las actuaciones de la Investigación Tributaria            </t>
  </si>
  <si>
    <t xml:space="preserve">Material de estudio de la Presentación efectuada, para la capacitación </t>
  </si>
  <si>
    <t xml:space="preserve">Listado de asistencia a la capacitación </t>
  </si>
  <si>
    <t>Evaluación de aprendizaje.</t>
  </si>
  <si>
    <r>
      <rPr>
        <b/>
        <sz val="12"/>
        <rFont val="Arial"/>
        <family val="2"/>
      </rPr>
      <t>DGF</t>
    </r>
    <r>
      <rPr>
        <sz val="12"/>
        <rFont val="Arial"/>
        <family val="2"/>
      </rPr>
      <t xml:space="preserve">
NC - Subproceso Fiscalización y Liquidación
Coordinación de Sistemas de Información y Procedimiento de Fiscalización Tributaria
ACTUALIZADO
30112021</t>
    </r>
  </si>
  <si>
    <t>INSP. 1707022444
H1,2
Fiscalización Grandes Contribuyentes con enfoque en AUDITORÍA ESPECIALIZADA DE HIDROCARBUROS Y MINERÍA.</t>
  </si>
  <si>
    <t>ID del hallazgo I. Incumplimiento del procedimiento PR-FL-0220 de Investigación de Obligaciones Tributarias Sustanciales y Formales V 7, con respecto al numeral 3. Condiciones Generales 3.1. Generalidades “…Los expedientes deben conformarse con todos los documentos que tengan relación con la misma actuación, de acuerdo con la secuencia que originó el expediente y en el orden en que se allegaron…” y “…Todo expediente debe tener una Hoja de Ruta y en ella se registrarán los documentos en orden de foliación, iniciando por el folio número 1, de tal manera que exista plena coincidencia entre los folios relacionados en la hoja de ruta y la ubicación de los documentos al interior del expediente</t>
  </si>
  <si>
    <t>ID del Riesgo de Gestión  :  Decisión final del proceso de control fuera de la norma.
ID del Riesgo de Corrupción :  RFC 1. Decisión final de un proceso de control basada en hechos falsos o información adulterada.</t>
  </si>
  <si>
    <t>Verificar el debido cumplimiento de las condiciones y términos establecidos en el procedimiento PR-COT-0465.</t>
  </si>
  <si>
    <t>Revisar trimestralmente 3 expedientes de Fiscalización Intensiva, identificando las etapas, formatos, términos y demás atinentes a las actividades realizadas en desarrollo del mismo, con el fin de detectar falencias en su aplicación y promover su modificación en caso de ser necesario. Así mismo la verificación de la carta de presentación, del informe persuasivo y relación de pruebas y los autos inclusorios y/o exclusorios cuando la situación lo amerite.</t>
  </si>
  <si>
    <t>Informes de expedientes analizados</t>
  </si>
  <si>
    <r>
      <rPr>
        <b/>
        <sz val="12"/>
        <rFont val="Arial"/>
        <family val="2"/>
      </rPr>
      <t>DGF</t>
    </r>
    <r>
      <rPr>
        <sz val="12"/>
        <rFont val="Arial"/>
        <family val="2"/>
      </rPr>
      <t xml:space="preserve">
NC - Subproceso Fiscalización y Liquidación
Dirección Operativa de Grandes Contribuyentes
Subdirección Operativa de Fiscalización y Liquidación</t>
    </r>
  </si>
  <si>
    <t>Capacitar a los servidores públicos</t>
  </si>
  <si>
    <t>Realizar una acción de capacitación sobre el objetivo, alcance, condiciones generales, actividades y demás aspectos  inherentes al procedimiento PR-COT-0465</t>
  </si>
  <si>
    <t>Planilla de asistencia,
memorias de la capacitación</t>
  </si>
  <si>
    <r>
      <rPr>
        <b/>
        <sz val="12"/>
        <rFont val="Arial"/>
        <family val="2"/>
      </rPr>
      <t>DGF</t>
    </r>
    <r>
      <rPr>
        <sz val="12"/>
        <rFont val="Arial"/>
        <family val="2"/>
      </rPr>
      <t xml:space="preserve">
NC - Subproceso Fiscalización y Liquidación
Subdirección de Fiscalización Tributaria</t>
    </r>
  </si>
  <si>
    <t>Realizar autocapacitación al interior de la Subdirección Operativa de fiscalización y Liquidación y de las divisiones de Fiscalización y Liquidación del procedimiento PR-COT-0465</t>
  </si>
  <si>
    <t>Incluir en las visitas o ejercicios de seguimiento de que trata el procedimiento PR-CI-0339 " Autoevaluación al Control de la Gestión"</t>
  </si>
  <si>
    <t xml:space="preserve">Verificar que los expedientes se sustancien y gestionen conforme lo previsto en el procedimiento PR-COT-0465 
</t>
  </si>
  <si>
    <t>Informe consolidado de visitas de supervisión y control realizadas, en las que se haya realizado esta verificación</t>
  </si>
  <si>
    <t>ID del hallazgo II. Incumplimiento en la debida gestión documental del proceso de investigación.</t>
  </si>
  <si>
    <t>Verificar que los expedientes recibidos en Secretaría cuenten con el formato 2221 debidamente diligenciado</t>
  </si>
  <si>
    <t>Verificar la inclusión y adecuado diligenciamiento del formato 2221 por  parte de Secretaria, a tres expedientes mensualmente, seleccionado uno por cada Coordinación de Fiscalización Intensiva (Devoluciones, Servicios y Operaciones Financieras, y Otros Sectores de la Economía).</t>
  </si>
  <si>
    <t>Informes de verificación de inclusión y debida diligencia del formato 2221 en un expediente mensual por cada Coordinación de Fiscalización Intensiva</t>
  </si>
  <si>
    <t>Efectuar una capacitación sobre conformación de expedientes de conformidad con los lineamientos, procedimientos y directrices aplicables</t>
  </si>
  <si>
    <t>Realizar control a los expedientes en gestión, conforme al Memorando 40 del 25 de febrero de  2022, utilizando la lista de chequeo  en relación con la norma archivística en  los expedientes del proceso Cumplimiento de Obligaciones Tributarias - Subproceso de Fiscalización y Liquidación</t>
  </si>
  <si>
    <t>1. Realizar trimestralmente, la verificación al cumplimiento del  memorando utilizando la lista de chequeo diseñada para el efecto. Para la verificación, deberán tomar una muestra</t>
  </si>
  <si>
    <t>Listas de chequeo.</t>
  </si>
  <si>
    <t>Realizar control a los expedientes en gestión, conforme al Memorando 40 del 25 de febrero de  2022, utilizando la lista de chequeo  en relación con la norma archivística en  los expedientes del proceso de Cumplimiento de Obligaciones Tributarias - Subproceso de Fiscalización y Liquidación</t>
  </si>
  <si>
    <t>2. Elaborar  trimestralmente el informe  de la verificación de los expedientes con sus soportes por parte de las  divisiones de fiscalización y liquidación.</t>
  </si>
  <si>
    <t>Informes trimestrales.</t>
  </si>
  <si>
    <t>Expedir y socializar lineamientos</t>
  </si>
  <si>
    <t>Emitir y socializar lineamientos respecto a la inclusión de prueba de la verificación del reporte de operaciones con terceros sancionados como proveedores ficticios.</t>
  </si>
  <si>
    <t>INSP. 1707022449
  H2 y 3
OB 1, 2, y 3
Fiscalización Personas Jurídicas y Asimiladas Dirección Seccional de Impuestos de Bogotá</t>
  </si>
  <si>
    <t>ID H2. Se evidencian documentos firmados por un funcionario sin la debida habilitación e inclusión para actuar dentro del expediente en las fechas donde se firmaron los mismos, lo que genera incertidumbre e inconvenientes frente a la validez de estos en el desarrollo de la investigación, en la reserva de la información y más aún, en la certeza de conocer si dicho funcionario contaba con la competencia  para adelantar dichas actuaciones.</t>
  </si>
  <si>
    <t>RG1: Decisión final del proceso de control fuera de la norma 
RFC1: Indebida determinación y/o decisión final de un proceso de investigación tributaria.</t>
  </si>
  <si>
    <t>Ajustar el formato 1840 "Revisión Expediente con Actuación Final" para incluir la verificación de la competencia de los servidores públicos que han venido actuando en la investigación.</t>
  </si>
  <si>
    <t xml:space="preserve">Verificar que los servidores públicos responsables de la investigación en cualquiera de las etapas procesales cuentan con la competencia legal para actuar </t>
  </si>
  <si>
    <t>formato 1840 "Revisión Expediente con Actuación Final" ajustado</t>
  </si>
  <si>
    <t xml:space="preserve">Realizar trimestralmente, control a los expedientes en gestión  y/o con actuación final del proceso de Fiscalización y Liquidación - Subproceso de Control Tributario, utilizando la lista de chequeo conforme al Memorando 40 de 2022 SGFT "CONTROL NORMA ARCHIVISTICA " o el que haga sus veces,  y entregar los informes previstos en dicho memorando.  </t>
  </si>
  <si>
    <t>Controlar el cumplimiento del procedimiento PR-COT-0465 “Investigación y determinación de tributos e imposición de sanciones", el correcto diligenciamiento de los formatos  que hacen parte de él y el control de la aplicación de la norma archivística.</t>
  </si>
  <si>
    <t>Listas de chequeo del trimestre  e Informe trimestral</t>
  </si>
  <si>
    <r>
      <rPr>
        <b/>
        <sz val="12"/>
        <rFont val="Arial"/>
        <family val="2"/>
      </rPr>
      <t>DGF</t>
    </r>
    <r>
      <rPr>
        <sz val="12"/>
        <rFont val="Arial"/>
        <family val="2"/>
      </rPr>
      <t xml:space="preserve">
NC - Subproceso Fiscalización y Liquidación
Dirección Operativa de Grandes Contribuyentes
Subdirección Operativa de Fiscalización y Liquidación
DS - Subproceso Fiscalización y Liquidación
Direcciones Seccionales de Impuestos y de Impuestos y Aduanas
Divisiones de Fiscalización y Liquidación</t>
    </r>
  </si>
  <si>
    <t>ID H3. Se evidencian fallas en la aplicación y supervisión al cumplimiento del procedimiento de Investigación de Obligaciones Tributarias Sustanciales y Formales PR-FL-0220 y PR-COT-0220 V8, asociadas a las Actividades No. 18 “Realizar Reparto”, y No. 20 “Elaborar Auto de Apertura del Expediente”, debido a que se observa que se realizó el reparto posterior a la apertura de los expedientes.</t>
  </si>
  <si>
    <t>Efectuar capacitación a nivel nacional,  sobre el procedimiento PR-COT-465 “Investigación y determinación de tributos e imposición de sanciones"  vigente, enfatizando sobre los controles inmersos en él y el diligenciamiento de los formatos propios del proceso.</t>
  </si>
  <si>
    <t>Asegurar el cumplimiento del procedimiento y que la investigación se desarrolle conforme a los procedimientos vigentes.</t>
  </si>
  <si>
    <t>Capacitación efectuada.</t>
  </si>
  <si>
    <t>Controlar el cumplimiento del procedimiento PR-COT-0465 “Investigación y determinación de tributos e imposición de sanciones", correcto diligenciamiento de los formatos  que hacen parte de él y el control de la aplicación de la norma archivística.</t>
  </si>
  <si>
    <t>ID OB1. Se evidencia una indebida notificación del acto administrativo Requerimiento Especial 322402019000090 del 29-04-2019, en atención numeral 10 del artículo 9 del Decreto ley 4334 de 2008 que establece “10. La prohibición de iniciar o continuar procesos o actuación alguna contra la intervenida sin que se notifique personalmente al agente interventor, so pena de ineficacia”, en razón a que el requerimiento especial fue notificado por correo certificado el 02-05-2019 a la sociedad COOPERATIVA MULTIACTIVA REAL DE CREDITO Y SERVICIOS, generando un reproceso en la notificación del acto administrativo, ya que éste se debía notificar de manera personal al agente interventor, surtiendo efecto la notificación el 14-08-2019, es decir 3 meses y 15 días después de proferido el acto administrativo, sin reposar en el expediente el soporte de la autorización del apoderado para la debida notificación, contrariando lo establecido en la actividad 28 del procedimiento PR-ADF-0159 “28. Revisar el tipo de notificación a seguir.</t>
  </si>
  <si>
    <t xml:space="preserve">Efectuar capacitación a nivel nacional,  sobre el procedimiento PR-ADF-0159 “Notificación, Comunicación y/o Publicación V5." </t>
  </si>
  <si>
    <t>Evitar reprocesos  y actos administrativos sin validez jurídica al no ser notificados dentro del término legal</t>
  </si>
  <si>
    <t>Incluir en la  inducción y/o reinducción a los servidores públicos responsables de realizar la investigación y proferir los actos administrativos, el procedimiento PR-ADF-0159 “Notificación, Comunicación y/o Publicación"</t>
  </si>
  <si>
    <t>informe semestral sobre las inducciones y/o reinducciones efectuadas</t>
  </si>
  <si>
    <t>ID OB2. Se evidencia una debilidad en la aplicación y cumplimiento de la gestión documental del expediente, asociada a la firma de los documentos y/o formatos generados como soporte del procedimiento de Investigación de Obligaciones Tributarias Sustanciales y Formales PR-FL-0220 y PR-COT-0220 V8, numeral 3.1.2.7 Gestión Documental del Expediente Administrativo.</t>
  </si>
  <si>
    <t xml:space="preserve">Efectuar capacitación a nivel nacional,  sobre el procedimiento PR-COT-465 “Investigación y determinación de tributos e imposición de sanciones"  vigente, enfatizando sobre los controles inmersos en el y el diligenciamiento de los formatos.. </t>
  </si>
  <si>
    <t>Asegurar el cumplimiento del procedimiento y que la investigación se desarrollo conforme a los procedimientos vigentes.</t>
  </si>
  <si>
    <t>ID OB3. En 7 expedientes no se observa la consulta de proveedores ficticios; la cual de acuerdo con el procedimiento Investigación de Obligaciones Tributarias Sustanciales y Formales se requiere cuando se determinan inconsistencias, para así analizar y determinar la apertura de la investigación o de la inconsistencia.</t>
  </si>
  <si>
    <t xml:space="preserve">Socializar a Nivel Nacional, el Memorando nro. 000231 del 22 de diciembre de 2022 y su anexo, el documento "Guía módulo proveedores ficticios SI Proveedores.pdf", los cuales contienen los detalles de la implementación del módulo “PROVEEDOR FICTICIO” del SI de PROVEEDORES, que tiene como propósito disponer de una herramienta única, consolidada y segura para el registro y consulta de la información relacionada con los proveedores ficticios sancionados. </t>
  </si>
  <si>
    <t xml:space="preserve">Disponer de la información actualizada en este nueva herramienta  por cuanto a partir de allí se generan los reportes y consultas para diferentes entidades (Fiscalía y terceros en general mediante la publicación en la página web institucional) y procesos y subprocesos (Riesgos, Devoluciones, entre otros), así como la sustanciación de las investigaciones realizadas en la Dirección Operativa y las divisiones de Fiscalización y Liquidación respecto de lo previsto en el artículo 88 del Estatuto Tributario.  </t>
  </si>
  <si>
    <t>Comunicación socializando el memorando</t>
  </si>
  <si>
    <t>INSP. 1707022452
 H1 y 2
Efectividad en la aplicación de controles en la expedición de sanciones aduaneras a los operadores de zonas francas</t>
  </si>
  <si>
    <t>H1. Falta de unidad de criterio con respecto a la aplicación de los principios de tipicidad, prohibición de analogía y prevalencia de lo sustancial que tratan los numerales 6, 7 y 8 del artículo 1 del Decreto 1165 de 2019</t>
  </si>
  <si>
    <t>RG1: Decisión final del proceso de control de obligaciones aduaneras por fuera de la norma
RFC1: Decisión final de un proceso de control de obligaciones aduaneras basado en hechos falsos o información adulterada</t>
  </si>
  <si>
    <t>Revisar el procedimiento de Determinación de Sanciones Aduaneras PR-COA-0263, precisando las acciones desplegadas en el proceso de fiscalización que impliquen trazabilidad de las actividades del control aduanero.</t>
  </si>
  <si>
    <t>Conformar mesa de trabajo orientada a la revisión del procedimiento.
Revisión de cada una de las etapas del procedimiento.
Redacción del informe de resultados de la evaluación del procedimiento Sancionatorio</t>
  </si>
  <si>
    <t>Informe de resultados de la evaluación del procedimiento con recomendaciones.</t>
  </si>
  <si>
    <r>
      <rPr>
        <b/>
        <sz val="12"/>
        <rFont val="Arial"/>
        <family val="2"/>
      </rPr>
      <t>DGF</t>
    </r>
    <r>
      <rPr>
        <sz val="12"/>
        <rFont val="Arial"/>
        <family val="2"/>
      </rPr>
      <t xml:space="preserve">
NC - Subproceso Fiscalización y Liquidación
Subdirección de Fiscalización Aduanera</t>
    </r>
  </si>
  <si>
    <t>Implementar las recomendaciones o ajustes, resultado del informe de verificación.</t>
  </si>
  <si>
    <t>En caso de requerir el ajuste del procedimiento:
-Solicitar al area de procesos el ajuste requerido.
-Publicar el procedimiento ajustado.
-Socializar el procedimiento ajustado.
-En caso de requerir Memorando:
-Proyectar Memorando
-Socializar el Memorando</t>
  </si>
  <si>
    <t>Memorando o procedimiento Ajustado.</t>
  </si>
  <si>
    <t>Efectuar una capacitación referida al procedimiento Sancionatorio a todas las seccionales con competencia aduanera de la DIAN</t>
  </si>
  <si>
    <t>Realizar la capacitación en colaboración con la Dirección Juridica</t>
  </si>
  <si>
    <t>Registro de asistencia</t>
  </si>
  <si>
    <r>
      <rPr>
        <b/>
        <sz val="12"/>
        <rFont val="Arial"/>
        <family val="2"/>
      </rPr>
      <t>DGF</t>
    </r>
    <r>
      <rPr>
        <sz val="12"/>
        <rFont val="Arial"/>
        <family val="2"/>
      </rPr>
      <t xml:space="preserve">
NC - Subproceso Fiscalización y Liquidación
Subdirección de Fiscalización Aduanera
NC - Subproceso de Gestión Jurídica
Subdirección de Normativa y Doctrina.
Subdirección de Recursos Jurídico</t>
    </r>
  </si>
  <si>
    <t>Tramitar el proyecto de norma que incluya la obligación y participar en el proyecto de norma que incorpore la infracción liderado en este último caso, por las áreas jurídica y de fiscalización,  respecto a los  términos requeridos para la autorización de los Formularios de Movimiento de Mercancías (FMM) en las operaciones de ingreso con destino a las zonas francas.</t>
  </si>
  <si>
    <t>1. Fijar los terminos en proyecto de norma para la aprobación por parte de los usuarios operadores de las zonas francas de las operaciones de ingreso de mercancias que ingresen a las zonas fancas.
 2. Justificación para la inclusión de terminos  para la aprobación del FMM en las operaciones de ingreso a las zonas francas.
3. Publicación del proyecto de norma para comentarios.</t>
  </si>
  <si>
    <t>Proyecto de norma.</t>
  </si>
  <si>
    <r>
      <rPr>
        <b/>
        <sz val="12"/>
        <rFont val="Arial"/>
        <family val="2"/>
      </rPr>
      <t>DGF</t>
    </r>
    <r>
      <rPr>
        <sz val="12"/>
        <rFont val="Arial"/>
        <family val="2"/>
      </rPr>
      <t xml:space="preserve">
NC - Subproceso Operación Aduanera
Dirección de Gestión de Aduanas
Subdirección de Operación Aduanera</t>
    </r>
  </si>
  <si>
    <t>H2. En la etapa de investigación de los actos, hechos u omisiones que constituyen la infracción administrativa sancionatoria respecto de las obligaciones que recaen sobre los usuarios operadores de las zonas francas, algunos expedientes no cuentan con el plan de auditoría según lo establecido en la actividad No. 9 del procedimiento PR-COA-0263 “Determinación de sanciones aduaneras”</t>
  </si>
  <si>
    <t>INSP. 1707022453
H1, H2, H3, OB1 y OB2
Imposición de sanciones cambiarias</t>
  </si>
  <si>
    <t xml:space="preserve">H1. Falta de usabilidad  del sistema de información SI-INTEGRA por parte de los usuarios de la DIAN, debido a la presencia reiterada de errores en la funcionalidad, que no pueden ser subsanados de forma inmediata y oportuna, afectando el flujo de información en la Subdirección de fiscalización cambiaria, teniendo que recurrir a la elaboración de actividades manuales o el registro de la información en otros aplicativos locales y/o herramientas ofimáticas, incumpliendo lo indicado en el memorando No. 000277 del 30 de octubre de 2019 cuyo asunto es: “Instrucciones para la puesta en producción del sistema de información INTEGRA – Sanciones y Liquidaciones oficiales (SI-INTEGRA) perteneciente al proceso de Fiscalización y Liquidación en los subprocesos de control tributario y control cambiario.” </t>
  </si>
  <si>
    <t>RG1: Posible pérdida de la trazabilidad, disponibilidad e integridad de la información física y electrónica que apoya el control cambiario
RFC1: Posible exclusión de un usuario aduanero de un proceso de control cambiario</t>
  </si>
  <si>
    <t xml:space="preserve">1. Hacer seguimiento y supervisión de la implementación y actualización continua en cada Dirección Seccional del archivo LINC como una única herramienta para radicar, incorporar, registrar la gestión y reporte de insumos, así como los expedientes y actos administrativos que generan las cargas de trabajo  y  gestionar alertas y controles generados por el archivo LINC en relación con términos  procesales y alertas en el proceso.           </t>
  </si>
  <si>
    <t>1. Facilitar y estandarizar la generación de informes, estadísticas, evaluaciones y seguimientos a la gestión.</t>
  </si>
  <si>
    <t>1. Archivo LINC actualizado que permita garantizar la trazabilidad, disponibilidad e integridad de la información que se trabaja en el subproceso de fiscalización y liquidación cambiaria.</t>
  </si>
  <si>
    <r>
      <rPr>
        <b/>
        <sz val="12"/>
        <rFont val="Arial"/>
        <family val="2"/>
      </rPr>
      <t>DGF</t>
    </r>
    <r>
      <rPr>
        <sz val="12"/>
        <rFont val="Arial"/>
        <family val="2"/>
      </rPr>
      <t xml:space="preserve">
NC - Subproceso Fiscalización y Liquidación
Subdirección de Fiscalización Cambiaria
ACTUALIZADO
13102023</t>
    </r>
  </si>
  <si>
    <t>2. Garantizar la trazabilidad de cada uno de los insumos remitidos al proceso de investigación cambiaria indistintamente de la decisión de apertura o archivo que se adopte sobre cada uno de ellos</t>
  </si>
  <si>
    <t>2. Revisar el procedimiento PR-COA- 0223  con el objetivo de implementar una actividad que permita validar la trazailidad en el registro y gestión de los insumos recibidos</t>
  </si>
  <si>
    <t>1. Garantizar la trazabilidad de cada uno de los insumos remitidos al proceso de investigación cambiaria indistintamente de la decisión de apertura o archivo que se adopte sobre cada uno de ellos</t>
  </si>
  <si>
    <t xml:space="preserve">procedimiento PR-COA- 0223 ajustado y publicado  - Link de consulta al procedimiento. </t>
  </si>
  <si>
    <t>H2. Pérdida de la trazabilidad  y disponibilidad de la información en el Subproceso de Fiscalización y Liquidación Cambiaria, por no contar con una gestión estandarizada de las actividades relacionadas con la radicación, incorporación, gestión y reporte de los insumos; así como de los expedientes, actos administrativos, generación de cargas de trabajo e informes, en un único sistema de información que permita certificar y dejar registro, para ubicar y conocer su histórico, incumpliendo con la política de gobierno digital establecida en el Decreto 767 de 2022 "Por el cual se establecen los lineamientos generales de la Política de Gobierno Digital y se subroga el Capítulo 1 del Título 9 de la Parte 2 del Libro 2 del Decreto 1078 de 2015, Decreto Único Reglamentario del sector de Tecnologías de la Información y las Comunicaciones”, a través de la G.INF.01 Guía del dominio de Información de TI, en su ámbito Calidad y Seguridad de los Componentes de Información, lineamiento de Auditoría y Trazabilidad de Componentes de Información - LI.INF.15, así como lo indica el MN-IIT-0072 Manual de Políticas y Lineamientos de Seguridad de la Información, Versión 1 año 2021 de la DIAN, en su capítulo 12 “Seguridad de las operaciones”.</t>
  </si>
  <si>
    <t xml:space="preserve">1. Hacer seguimiento y supervisión de la implementación y actualización continua en cada Dirección Seccional del archivo LINC como una única herramienta para radicar, incorporar, registrar la gestión y reporte de insumos, así como los expedientes y actos administrativos que generan las cargas de trabajo  y  gestionar alertas y controles generados por el archivo LINC en relación con términos  procesales y alertas en el proceso.         </t>
  </si>
  <si>
    <t>1. Facilitar y estandarizar la generación de informes, estadísticas, evaluaciones y seguimientos a la gestión.
                                                                                                                  2. Garantizar que los insumos del subproceso de fiscalización y liquidación cambiaria cuenten con la trazabilidad requerida desde su recepción, investigación y determinación e imposición de sanciones</t>
  </si>
  <si>
    <t>H3. Exclusión de tres (3) casos en la depuración de los insumos para investigación de infracciones cambiarias, los cuales no fueron puestos en conocimiento del nivel directivo para que decida la apertura o no de la investigación, en contravía de lo establecido en el procedimiento PR-COA-0223 “Investigación de Infracciones Cambiarias”; numeral 3.4.2 Administración, gestión y reporte, literal b “Gestión”; y actividad No. 2 y actividad No. 11</t>
  </si>
  <si>
    <t xml:space="preserve">1. Hacer seguimiento y supervisión de la implementación y actualización continua en cada Dirección Seccional del archivo LINC como una única herramienta para radicar, incorporar, registrar la gestión y reporte de insumos, así como los expedientes y actos administrativos que generan las cargas de trabajo  y  gestionar alertas y controles generados por el archivo LINC en relación con términos  procesales y alertas en el proceso.        </t>
  </si>
  <si>
    <t xml:space="preserve">procedimiento PR-COA- 0223 ajustado y publicado - Link de consulta al procedimiento. </t>
  </si>
  <si>
    <t>OB1. Fallas en la actualización y publicación de los activos de información de la DIAN, en contravía de lo dispuesto en el procedimiento PR-IIT-0366 Gestión de los activos de información, versión 4 de 12 de abril de 2022, cuyo objetivo es: “Identificar, diligenciar, clasificar y mantener actualizado el Inventario de Activos de Información como base para la Gestión de Riesgos de Seguridad de la Información, el análisis de impacto del negocio (continuidad del negocio) y generar los instrumentos de gestión de la información pública”; de igual forma, lo manifestado en el documento CT-IIT-0079 Cartilla para la gestión de activos de la información, versión 3 del año 2022, en su numeral 4 “INSTRUCTIVO PARA EL DILIGENCIAMIENTO DEL INVENTARIO DE ACTIVOS DE INFORMACIÓN”. Así mismo, en lo dispuesto por la Ley 1712 del 6 de mayo de 2014 “Ley de Transparencia y del Derecho de Acceso a la Información Pública Nacional”, y el Decreto 1081 del 26 de mayo de 2015 en la Sección 1 De Activos De Información Parágrafo 2.</t>
  </si>
  <si>
    <t>1. Solicitar a la Dirección Seccional de Aduanas de Medellín verificar sus activos de información y solicitar las inclusiones y/o actualizaciones a las que haya lugar.</t>
  </si>
  <si>
    <t>1. Mantener actualizado el listado de activos de información</t>
  </si>
  <si>
    <t>1. Oficio por medio del cual se solicita a la Dirección Seccional de Aduanas de Medellín la actualización de la lista de activos de esa Seccional.
2. Consulta en el Link para verficar la actualización de listado de activos de información.</t>
  </si>
  <si>
    <r>
      <rPr>
        <b/>
        <sz val="12"/>
        <rFont val="Arial"/>
        <family val="2"/>
      </rPr>
      <t>DGF</t>
    </r>
    <r>
      <rPr>
        <sz val="12"/>
        <rFont val="Arial"/>
        <family val="2"/>
      </rPr>
      <t xml:space="preserve">
NC - Subproceso Fiscalización y Liquidación
Subdirección de Fiscalización Cambiaria
</t>
    </r>
    <r>
      <rPr>
        <b/>
        <sz val="12"/>
        <rFont val="Arial"/>
        <family val="2"/>
      </rPr>
      <t xml:space="preserve">
DGF
</t>
    </r>
    <r>
      <rPr>
        <sz val="12"/>
        <rFont val="Arial"/>
        <family val="2"/>
      </rPr>
      <t>DS - Dirección Seccional de Aduanas de Medellín
ACTUALIZADO
13102023</t>
    </r>
  </si>
  <si>
    <t>OB2. En la prueba de recorrido realizada el 30 de enero 2023 en la Seccional de Aduanas de Bogotá y el 1 de febrero de 2023 en la Subdirección de Fiscalización Cambiaría, en la demostración en ambiente de pruebas del Sistema de Antecedentes Administrativos Cambiarios – SIAAC, al momento de consultar por un NIT, ejemplo 860041889 (...)</t>
  </si>
  <si>
    <t>1. Gestionar con el área de tecnologia la estandarización de cada una de las celdas de la información histórica que se incorpora en el Sistema de antecedentes administrativos cambiarios (SIAAC), para minimizar la ocurrencia de errores.</t>
  </si>
  <si>
    <t>1. Fortalecer la exactitud, consistencia y veracidad de la información incorporada en el Sistema de antecedentes administrativos cambiarios (SIAAC).
2.  Minimizar la probabilidad de que se presenten errores, una vez el sistema se encuentre disponible para consulta de los usuarios.</t>
  </si>
  <si>
    <t>1. Consulta de los casos identificados en donde se refleje el ajuste implementado.</t>
  </si>
  <si>
    <t>INSP. 1707022445
 “Fiscalización de devoluciones personas Jurídicas y asimiladas”
H1,2,3</t>
  </si>
  <si>
    <t>ID del hallazgo I. Una devolución improcedente  al contribuyente METROCUADRADO COM SA con NIT 830072490 asociada al expediente de fiscalización No. DI20162019000345 por valor de $491.158.000 incumpliendo el Artículo 777 del Estatuto Tributario y el artículo 10 de la Ley 43 de 1990, reflejada en la firma de la certificación de la diferencia de ingresos por el Jefe de Impuestos de la empresa mencionada y no del contador o revisor fiscal, generando un riesgo de impacto fiscal por valor de la suma devuelta y oficializada en la Resolución de Devolución No. 62829001273774 del 09 de abril de 2019.</t>
  </si>
  <si>
    <t xml:space="preserve">ID del Riesgo de Gestión  :  Decisión de un proceso de control a las devoluciones fuera de la norma. </t>
  </si>
  <si>
    <t>Reiterar el uso de la herramienta tecnológica "Reporte Gerencial, columna DT Días Transcurridos" dispuesta en el Servicio Informático de Devoluciones para el control de los términos de gestión, indistintamente si el expediente se encuentra en auditoría de fiscalización.</t>
  </si>
  <si>
    <t>Impartir capacitación dirigida a los  funcionarios  de devoluciones responsables de la gestión de las solicitudes de devolución de las Direcciones Seccionales y de la Dirección Operativa de Grandes Contribuyentes enfatizando en la obligación de dar aplicación permanente a la instrucción del Numeral 13 del Manual del Servicio Informático de Devoluciones MN COT 0012, a fin de que se controlen los tiempos de gestión de los actos administrativos decisorios de las solicitudes de devolución  haciendo uso del reporte gerencial (columna DT días transcurridos) que provee el Servicio Informático de Devoluciones, así como el uso del Formato FT-COT-2504 "Registro diario de solicitudes de devolución y/o compensación", el cual contiene las casillas de "Fecha de radicación" y "Fecha de Vencimiento" de las solicitudes de devolución.</t>
  </si>
  <si>
    <t>Lista de asistencia que evidencia la participación en la capacitación de funcionarios de las 34 Direcciones Seccionales y Dirección Operativa de Grandes Contribuyentes.</t>
  </si>
  <si>
    <r>
      <rPr>
        <b/>
        <sz val="12"/>
        <rFont val="Arial"/>
        <family val="2"/>
      </rPr>
      <t>DGF</t>
    </r>
    <r>
      <rPr>
        <sz val="12"/>
        <rFont val="Arial"/>
        <family val="2"/>
      </rPr>
      <t xml:space="preserve">
NC - Subproceso Recaudo - Devoluciones
Subdirección de Devoluciones</t>
    </r>
  </si>
  <si>
    <t xml:space="preserve">Monitorear en forma permanente el cumplimiento de términos para resolver las solicitudes de devolución, mediante el uso de la herramienta tecnológica "Reporte Gerencial, columna DT Días Transcurridos" y  el uso del Formato FT-COT-2504 "Registro diario de solicitudes de devolución y/o compensación", el cual contiene las casillas de "Fecha de radicación" y "Fecha de Vencimiento" de las solicitudes de devolución. </t>
  </si>
  <si>
    <r>
      <t>Verificar</t>
    </r>
    <r>
      <rPr>
        <b/>
        <sz val="12"/>
        <rFont val="Arial"/>
        <family val="2"/>
      </rPr>
      <t xml:space="preserve"> diariamente</t>
    </r>
    <r>
      <rPr>
        <sz val="12"/>
        <rFont val="Arial"/>
        <family val="2"/>
      </rPr>
      <t xml:space="preserve"> el control de términos en la gestión de solicitudes de devolución</t>
    </r>
  </si>
  <si>
    <t xml:space="preserve">Formato FT-COT-2504 actualizado, envío formato a la Subdirección de Devoluciones, mes anterior durante los primeros cinco (5) días hábiles de cada mes </t>
  </si>
  <si>
    <r>
      <rPr>
        <b/>
        <sz val="12"/>
        <rFont val="Arial"/>
        <family val="2"/>
      </rPr>
      <t>DGF</t>
    </r>
    <r>
      <rPr>
        <sz val="12"/>
        <rFont val="Arial"/>
        <family val="2"/>
      </rPr>
      <t xml:space="preserve">
NC - Subproceso Recaudo - Devoluciones
Dirección Operativa de Grandes Contribuyentes
Direcciones Seccionales de Impuestos y De Impuestos y Aduanas
Divisiones de Recaudo y Cobranzas
División de Recaudo
Coordinación de Devoluciones DOGC
Subdirección de Devoluciones
</t>
    </r>
  </si>
  <si>
    <t>Aplicar lo establecido en el procedimiento PR-ADF-0163 "Organización de Los Archivos de Gestión en la UAE DIAN"  y en el Instructivo IN-ADF-0132 "Manejo de los Archivos en la UAE DIAN".</t>
  </si>
  <si>
    <t>Dar aplicación a las actividades de organización de expedientes de acuerdo a lo establecido en el procedimiento PR-ADF-0163 "Organización de Los Archivos de Gestión en la UAE DIAN"  y en el Instructivo IN-ADF-0132 "Manejo de los Archivos en la UAE DIAN", para los expedientes Híbridos que no se han entregado a las Divisiones de Recaudo y de Divisiones de Recaudo y Cobranzas.</t>
  </si>
  <si>
    <t>Expedientes entregados (Relación trimestral de expedientes entregados a la División de Recaudo, correspondientes al año 2020)</t>
  </si>
  <si>
    <r>
      <rPr>
        <b/>
        <sz val="12"/>
        <rFont val="Arial"/>
        <family val="2"/>
      </rPr>
      <t>DGF</t>
    </r>
    <r>
      <rPr>
        <sz val="12"/>
        <rFont val="Arial"/>
        <family val="2"/>
      </rPr>
      <t xml:space="preserve">
DS - Subproceso Fiscalización y Liquidación
Divisiones de Fiscalización y Liquidación Intensiva
Direccion Seccional de Impuestos de Bogotá</t>
    </r>
  </si>
  <si>
    <t xml:space="preserve">ID del hallazgo II.  Un expediente que supero el término con que cuenta la administración para devolver saldos a favor  por concepto de renta, generando un posible riesgo de impacto fiscal  de $11.057.989, en el caso eventual que el contribuyente reclame la devolución por fuera de términos y que se reconozcan y liquiden los intereses moratorios  correspondientes. </t>
  </si>
  <si>
    <t>Expedientes entregados (Relación de expedientes entregados a la División de Recaudo, correspondientes al año 2021 y 2022)</t>
  </si>
  <si>
    <t>Revisar trimestralmente 10 expedientes de Fiscalización y Liquidación Intensiva - GIT de Investigaciones a las Devoluciones, identificando las etapas, formatos, terminos y demás atinentes a las actividades realizadas en desarrollo del mismo, con el fin de detectar falencias en su aplicación y promover su modificación en caso de ser necesario. Así mismo la verificación de la carta de presentación, del informe persuasivo y relación de pruebas y los autos inclusorios y/o exclusorios cuando la situación lo amerite.</t>
  </si>
  <si>
    <t>ID del hallazgo III. Incumplimiento en algunas de las actividades del procedimiento PR-FL-0220 Investigación de Obligaciones Tributarias Sustanciales y Formales Versión 6 y 7.</t>
  </si>
  <si>
    <t>2. Elaborar  trimestralmente el informe  de la verificación de los expedientes con sus soportes por parte de las  divisiones de fiscalización y liquidación, recaudo, recaudo y cobranzas o la dependecia que haga sus veces.</t>
  </si>
  <si>
    <t xml:space="preserve">Presentar un diagnóstico a la Dirección de Gestión Corporativa, sobre el estado de la gestión documental de los expedientes asociados a las solicitudes de devolución, con el objetivo de solictar apoyo de recursos físicos y de personal para actualizar y dejar al día el archivo de gestión </t>
  </si>
  <si>
    <t xml:space="preserve">Elaborar y enviar el documento de diagnóstico a la Dirección de Gestión Corporativa y realizar el seguimiento al trámite </t>
  </si>
  <si>
    <t xml:space="preserve">Diagnóstico y cuminicación de remisión </t>
  </si>
  <si>
    <r>
      <rPr>
        <b/>
        <sz val="12"/>
        <rFont val="Arial"/>
        <family val="2"/>
      </rPr>
      <t>DGF</t>
    </r>
    <r>
      <rPr>
        <sz val="12"/>
        <rFont val="Arial"/>
        <family val="2"/>
      </rPr>
      <t xml:space="preserve">
DS - Subproceso Fiscalización y Liquidación
Dirección Seccional  Impuestos de Bogotá
División de Fiscalización y Liquidación tributaria Intensiva para Personas Jurídicas
</t>
    </r>
  </si>
  <si>
    <t xml:space="preserve">Incluir en la lista de chequeo que hace parte del Memorando 40 del 25 de febrero de 2022,  la verificacion de la  existencia de la carta de presentacion Formato 1810 </t>
  </si>
  <si>
    <t xml:space="preserve">Actualizar y socializar la lista de chequeo que hace parte del Memorando 40 del 25 de febrero de 2022,  la verificacion de la  existencia de la carta de presentacion Formato 1810 </t>
  </si>
  <si>
    <t>Lista de chequeo actualizada
Socilialización a través de correo electrónico de la lista de chequeo</t>
  </si>
  <si>
    <r>
      <rPr>
        <b/>
        <sz val="12"/>
        <rFont val="Arial"/>
        <family val="2"/>
      </rPr>
      <t>DGF</t>
    </r>
    <r>
      <rPr>
        <sz val="12"/>
        <rFont val="Arial"/>
        <family val="2"/>
      </rPr>
      <t xml:space="preserve">
DS - Subproceso Fiscalización y Liquidación
Subdirección de Fiscalización Tributaria
</t>
    </r>
  </si>
  <si>
    <t>INSP. 1707022459
 "Proceso Sancionatorio Tributario"
H1
OB1</t>
  </si>
  <si>
    <t>H1. Se revisaron 48 expedientes relacionados con sanciones tributarias, evidenciando que en 7 casos el traslado al área de cobro no se registró, o se efectuó con posterioridad a lo establecido en el procedimiento PR-COT-0465 denominado “Investigación y Determinación de Tributos e Imposición de Sanciones” actividad 78, en la cual se estipula:
“Trasladar expediente (…) y el diligenciamiento del formato FT-ADF-2325 Informe de Actos Administrativos decisorios ejecutoriados para el procedimiento PR-COT-0269 Inicio del Cobro en Sede Administrativa. En ambos casos adjuntando copia de dichos actos.”
De igual forma, el formato FT-ADF-2325 denominado “Informe de actos administrativos decisorios ejecutoriados”, debe ser enviado los 5 primeros días hábiles de cada mes para dar inicio formal al Procedimiento PR-COT-0269 “Inicio del cobro en sede administrativa”.
Así, con respecto al envío a las dependencias de cobro de los actos administrativos que ya tienen la vocación de título ejecutivo, se debe considerar que, una vez ejecutoriado el respectivo acto, el mismo debe ser remitido de inmediato, entre otras, dado que se inicia el conteo de la prescripción, y la no remisión afecta las diligencias y el término de prescripción para exigir el pago y el procedimiento coactivo de cobro.
En suma, se podría concluir que esta remisión (término para remitir a cobranzas) es administrativa y debería darse de facto o en el término de la distancia; lo anterior, teniendo en cuenta lo establecido en el artículo 89 de la Ley 1437 de 2011:
"Artículo 89. Carácter ejecutorio de los actos expedidos por las autoridades. Salvo disposición legal en contrario, los actos en firme serán suficientes para que las autoridades, por sí mismas, puedan ejecutarlos de inmediato. En consecuencia, su ejecución material procederá sin mediación de otra autoridad. (…)."</t>
  </si>
  <si>
    <t>Riesgo de gestión: Caducidad de facultades de control y eventual prescripción de obligaciones.						
Riesgo de fraude y corrupción: Exclusión de un contribuyente de un proceso de control.</t>
  </si>
  <si>
    <t>Ejecutar las acciones propias de control previstas en el Memorando 70 de 2023 (numeral 1.14) y los planes derivados de las visitas de supervisión y autocontrol del nivel local y delegado.</t>
  </si>
  <si>
    <t xml:space="preserve">Garantizar la correcta aplicación de los procedimientos a cargo del proceso y las áreas de fiscalización </t>
  </si>
  <si>
    <t>Informes de  acciones y visitas de supervisión y autocontrol realizadas en al año 2024</t>
  </si>
  <si>
    <r>
      <rPr>
        <b/>
        <sz val="12"/>
        <rFont val="Arial"/>
        <family val="2"/>
      </rPr>
      <t xml:space="preserve">DGF
</t>
    </r>
    <r>
      <rPr>
        <sz val="12"/>
        <rFont val="Arial"/>
        <family val="2"/>
      </rPr>
      <t xml:space="preserve">NC - Subproceso Fiscalización y Liquidación
SD Fiscalización Tributaria 
SD Fiscalización Internacional </t>
    </r>
  </si>
  <si>
    <t>OB1. Se evidencian 5 actos administrativos donde se observa que los funcionarios que revisan son los mismos que firman el acto administrativo generando una concentración de funciones, y un espacio de riesgo al no tener un punto de control de revisión y seguimiento con funcionarios diferentes en la ejecución de las distintas actividades de la investigación (Sustancia, Revisa y Firma), y de las cuales, se genera el respectivo acto administrativo que sanciona.</t>
  </si>
  <si>
    <t>Generar una directriz para las áreas del nivel local y delegado, en las que se indique que ante la ausencia del rol de revisión dentro de los equipos de trabajo, el servidor encargado de la generación del acto lo remita directamente al rol de Jefe para firma, evitando así la concentración de funciones.</t>
  </si>
  <si>
    <t xml:space="preserve">Evitar que ante la falta de personal y ausencia de rol de revisor, el rol de jefe concentre en simultáneo las funciones de revisión y firma. </t>
  </si>
  <si>
    <t>1 Memorando divulgado con el lineamiento en cuestión</t>
  </si>
  <si>
    <t>INSP. 1707022435
 H 1,2</t>
  </si>
  <si>
    <t>ID del hallazgo I. Fallas en la validación del cumplimiento de los requisitos, formalidades y aplicación de la normativa en las actividades relacionadas con la inspección aduanera en contravía de lo establecido en los procedimientos PR-OA-0177 “Carga” versión 2 y PR-COA-0188 “Nacionalización de mercancías” versión 4 y el Instructivo IN-COA-0151 “Inspección en el régimen de importación” versión 2.</t>
  </si>
  <si>
    <t>ID del Riesgo de Gestión  :  RG 1. Efectuar el control aduanero sin el cumplimiento de los requisitos establecidos en la normativa aplicable
ID del Riesgo de Corrupción :  RFC 1. Direccionamiento de las actuaciones en el control aduanero</t>
  </si>
  <si>
    <t xml:space="preserve">Capacitación sobre requisitos y formalidades en la elaboración y diligenciamiento de las actas de inspección, de aprehensión y autos comisorios gestionados en inspección aduanera. </t>
  </si>
  <si>
    <t xml:space="preserve">Capacitación  sobre el correcto diligenciamiento de las actas de inspección, de aprehensión y autos comisorios gestionados en inspección aduanera. </t>
  </si>
  <si>
    <t>Lista de asistencia a la capacitación</t>
  </si>
  <si>
    <r>
      <rPr>
        <b/>
        <sz val="12"/>
        <rFont val="Arial"/>
        <family val="2"/>
      </rPr>
      <t>DGF</t>
    </r>
    <r>
      <rPr>
        <sz val="12"/>
        <rFont val="Arial"/>
        <family val="2"/>
      </rPr>
      <t xml:space="preserve">
DS - Subproceso Operación Aduanera
Dirección Seccional de Aduanas Bogotá
Dirección Seccional de Aduanas Cali 
Dirección Seccional de Impuestos y Aduanas de Santa Marta 
Dirección Seccional de Aduanas de Barranquilla 
Dirección Seccional de Impuestos y Aduanas de Buenaventura 
ACTUALIZADO
30112021</t>
    </r>
  </si>
  <si>
    <t>Verificación mensual de las actas de hechos, inspección y aprehensión; actuaciones que deben contar con su respectivo auto comisorio para lo cual el funcionario que actúa en dicha diligencia deberá estar debidamente comisionado.</t>
  </si>
  <si>
    <t>Realizar verificación mensual aleatoria de las actas de hechos, inspección y aprehensión; cuyas actuaciones deben contar con su respectivo auto comisorio donde se evidencie que el funcionario fue comisionado.</t>
  </si>
  <si>
    <t>Informe de resultados de la verificación</t>
  </si>
  <si>
    <r>
      <rPr>
        <b/>
        <sz val="12"/>
        <rFont val="Arial"/>
        <family val="2"/>
      </rPr>
      <t>DGF</t>
    </r>
    <r>
      <rPr>
        <sz val="12"/>
        <rFont val="Arial"/>
        <family val="2"/>
      </rPr>
      <t xml:space="preserve">
DS - Subproceso Operación Aduanera
Dirección Seccional de Impuestos y Aduanas de Santa Marta
Dirección Seccional de Impuestos y Aduanas de Buenaventura
ACTUALIZADO
30112021</t>
    </r>
  </si>
  <si>
    <t xml:space="preserve">Capacitación encaminadas al cumplimiento de los requisitos y formalidades que se encuentren en los procedimientos nacionalización de mercancías PR-COA-0188, Medidas Cautelares PR-COA-0396 y en el instructivo IN-COA-0151.  </t>
  </si>
  <si>
    <t>Capacitación sobre los procedimiento Nacionalización de Mercancías PR-COA-0188, Medidas Cautelares PR-COA-0396 y el instructivo IN-COA-0151 en lo concerniente a las actuaciones en la diligencia de inspección aduanera.</t>
  </si>
  <si>
    <r>
      <rPr>
        <b/>
        <sz val="12"/>
        <rFont val="Arial"/>
        <family val="2"/>
      </rPr>
      <t>DGF</t>
    </r>
    <r>
      <rPr>
        <sz val="12"/>
        <rFont val="Arial"/>
        <family val="2"/>
      </rPr>
      <t xml:space="preserve">
DS - Subproceso Operación Aduanera
Dirección Seccional de Aduanas Bogotá
Dirección Seccional de Aduanas Cali 
Dirección Seccional de Impuestos y Aduanas de Santa Marta
Dirección Seccional de Aduanas de Barranquilla
ACTUALIZADO
30112021</t>
    </r>
  </si>
  <si>
    <t>ID del hallazgo II. Fallas en la aplicación correcta de la normatividad aduanera tendiente a la aprehensión de las mercancías en contravía de lo establecido en los procedimientos PR-COA-0396 “Medidas cautelares” versión 2, en concordancia con lo establecido en el Decreto 1165 de 2019 Artículo 596. Medidas cautelares, PR-OA-0177 “Carga” versión 2 y PR-COA-0188 “Nacionalización de mercancías” versión 4 y el Instructivo IN-COA-0151 “Inspección en el régimen de importación” versión 2</t>
  </si>
  <si>
    <t xml:space="preserve">Capacitación sobre requisitos y formalidades en la elaboración y diligenciamiento del formato Control y Seguimiento Aprehensiones FT-FL-2205 . </t>
  </si>
  <si>
    <t xml:space="preserve">Capacitación sobre el correcto diligenciamiento y registro de la información en el formato Control y Seguimiento Aprehensiones FT-FL-2205  . </t>
  </si>
  <si>
    <r>
      <rPr>
        <b/>
        <sz val="12"/>
        <rFont val="Arial"/>
        <family val="2"/>
      </rPr>
      <t>DGF</t>
    </r>
    <r>
      <rPr>
        <sz val="12"/>
        <rFont val="Arial"/>
        <family val="2"/>
      </rPr>
      <t xml:space="preserve">
DS - Subproceso Operación Aduanera
DS- Subproceso: Fiscalización y Liquidación
Dirección Seccional de Aduanas Bogotá
ACTUALIZADO
30112021</t>
    </r>
  </si>
  <si>
    <t xml:space="preserve">Retroalimentación por parte de Fiscalización Aduanera, sobre la entrega de los insumos para conformar los expedientes.
 </t>
  </si>
  <si>
    <t>Reunión y retroalimentación trimestral conjunta para la revisión sobre la completitud de la entrega de los insumos para conformar los expedientes.</t>
  </si>
  <si>
    <t>1. Lista de asistencia 
2. Acta de los puntos tratados.</t>
  </si>
  <si>
    <r>
      <rPr>
        <b/>
        <sz val="12"/>
        <rFont val="Arial"/>
        <family val="2"/>
      </rPr>
      <t>DGF</t>
    </r>
    <r>
      <rPr>
        <sz val="12"/>
        <rFont val="Arial"/>
        <family val="2"/>
      </rPr>
      <t xml:space="preserve">
DS- Subproceso Operación Aduanera
DS- Subproceso: Fiscalización y Liquidación
Dirección Seccional de Aduanas Bogotá
Dirección Seccional de Aduanas Cali 
Dirección Seccional de Impuestos y Aduanas de Santa Marta
Dirección Seccional de Aduanas de Barranquilla 
Dirección Seccional de Aduanas de Medellín
ACTUALIZADO
30112021
</t>
    </r>
  </si>
  <si>
    <t>Cumplimiento memorando expedido por la Subdirección de Operación Aduanera</t>
  </si>
  <si>
    <t>Elaborar memorando impartiendo lineamientos para el control de la radicación del acta de aprehensión y sus insumos entregados a Fiscalización</t>
  </si>
  <si>
    <t>1. Memorando 
2. Lista de socialización memorando</t>
  </si>
  <si>
    <r>
      <rPr>
        <b/>
        <sz val="12"/>
        <rFont val="Arial"/>
        <family val="2"/>
      </rPr>
      <t>DGF</t>
    </r>
    <r>
      <rPr>
        <sz val="12"/>
        <rFont val="Arial"/>
        <family val="2"/>
      </rPr>
      <t xml:space="preserve">
NC – Subproceso Operación Aduanera
Subdirección de Operación Aduanera
ACTUALIZADO
30112021</t>
    </r>
  </si>
  <si>
    <t>INSP. 1707022435
H 3</t>
  </si>
  <si>
    <t>RG2
RFC2</t>
  </si>
  <si>
    <t>ID del hallazgo III. Fallas en la aplicación de la normativa relacionada con el decomiso de mercancías en contravía de lo establecido en el procedimiento PR-COA-0395 “Decomiso de mercancías” versión 2</t>
  </si>
  <si>
    <t>ID del hallazgo III. Fallas en la aplicación de la normativa relacionada con el decomiso de mercancías en contravía de lo establecido en el procedimiento PR-COA-0395 “Decomiso de mercancías” versión 2
ID del Riesgo de Corrupción :  RFC 2.  Decisión final del decomiso de mercancías omitiendo información relevante</t>
  </si>
  <si>
    <t>Revisión del cumplimiento de requisitos de los insumos generados por las unidades aprehensoras y verificación de la aplicación correcta de la normativa en el procedimiento de decomiso de mercancías</t>
  </si>
  <si>
    <t>Cada Dirección Seccional elabora un informe trimestral con los resultados encontrados en las verificaciones realizadas, en donde deben incluir las estrategias para el mejoramiento del proceso. En cada informe se debe evidenciar mínimo una verificación aleatoria del 30% de las operaciones sucedidas en el período observado.</t>
  </si>
  <si>
    <t>Informes (3 por cada seccional)</t>
  </si>
  <si>
    <r>
      <rPr>
        <b/>
        <sz val="12"/>
        <rFont val="Arial"/>
        <family val="2"/>
      </rPr>
      <t>DGF</t>
    </r>
    <r>
      <rPr>
        <sz val="12"/>
        <rFont val="Arial"/>
        <family val="2"/>
      </rPr>
      <t xml:space="preserve">
DS - Subproceso: Fiscalización y Liquidación
Dirección Seccional de Impuestos y Aduanas de Santa Marta 
Dirección Seccional de Aduanas de Barranquilla 
Dirección Seccional de Aduanas de Cartagena
Dirección Seccional de Aduanas Cali
ACTUALIZADO
30112021
</t>
    </r>
  </si>
  <si>
    <t>Ejecución de reuniones trimestrales por un período de seis meses para la socialización de lineamientos de las acciones de control y decomisos,  así como el direccionamiento estratégico necesario para mejorar el proceso de decomiso.</t>
  </si>
  <si>
    <t>Cada Dirección Seccional debe coordinar y ejecutar 2 capacitaciones, una cada trimestre, con los funcionarios de las unidades aprehensoras de su Dirección Seccional</t>
  </si>
  <si>
    <t>Registros de asistencia (2 por cada seccional)</t>
  </si>
  <si>
    <r>
      <rPr>
        <b/>
        <sz val="12"/>
        <rFont val="Arial"/>
        <family val="2"/>
      </rPr>
      <t>DGF</t>
    </r>
    <r>
      <rPr>
        <sz val="12"/>
        <rFont val="Arial"/>
        <family val="2"/>
      </rPr>
      <t xml:space="preserve">
DS - Subproceso: Fiscalización y Liquidación
Dirección Seccional de Impuestos y Aduanas de Santa Marta 
Dirección Seccional de Aduanas de Barranquilla 
Dirección Seccional de Aduanas de Cartagena
Dirección Seccional de Aduanas Cali
ACTUALIZADO
30112021</t>
    </r>
  </si>
  <si>
    <t>Puesta en producción de un Servicio Informático para el control del Decomiso</t>
  </si>
  <si>
    <t>Levantar requerimientos funcionales del servicio solicitado</t>
  </si>
  <si>
    <t>Documento con requerimientos funcionales</t>
  </si>
  <si>
    <r>
      <rPr>
        <b/>
        <sz val="12"/>
        <rFont val="Arial"/>
        <family val="2"/>
      </rPr>
      <t>DGF</t>
    </r>
    <r>
      <rPr>
        <sz val="12"/>
        <rFont val="Arial"/>
        <family val="2"/>
      </rPr>
      <t xml:space="preserve">
NC - Subproceso Innovación y Tecnología
Subdirección de Soluciones y Desarrollo 
ACTUALIZADO
30112021</t>
    </r>
  </si>
  <si>
    <t>Establecer el análisis y diseño de la solución</t>
  </si>
  <si>
    <t>Documento con el análisis y diseño</t>
  </si>
  <si>
    <t>Desarrollar, probar e implementar la solución planeada</t>
  </si>
  <si>
    <t>Puesta en producción de la solución</t>
  </si>
  <si>
    <t>Elaboración de un lineamiento dirigido a las Divisiones de Fiscalización y Liquidación o las que hagan sus veces con el fin de realizar énfasis en el envío de insumos al proceso de fiscalización cambiaria respectiva.</t>
  </si>
  <si>
    <t>Elaborar el documento con los lineamientos para el cumplimiento de todas las Divisiones de Fiscalización</t>
  </si>
  <si>
    <t>Lineamiento</t>
  </si>
  <si>
    <r>
      <rPr>
        <b/>
        <sz val="12"/>
        <rFont val="Arial"/>
        <family val="2"/>
      </rPr>
      <t>DGF</t>
    </r>
    <r>
      <rPr>
        <sz val="12"/>
        <rFont val="Arial"/>
        <family val="2"/>
      </rPr>
      <t xml:space="preserve">
NC - Subproceso: Fiscalización y Liquidación
Subdirección de Fiscalización Aduanera
ACTUALIZADO
30112021</t>
    </r>
  </si>
  <si>
    <t>Socializar el lineamiento a todas las Divisiones de Fiscalización que ejecuten el proceso de decomiso.</t>
  </si>
  <si>
    <t>Correo electrónico</t>
  </si>
  <si>
    <t>Revisión del procedimiento de Decomiso</t>
  </si>
  <si>
    <t>Efectuar la revisión del procedimiento, tanto en sus acápites textuales como en el flujograma.</t>
  </si>
  <si>
    <t>Procedimiento Revisado</t>
  </si>
  <si>
    <t>INSP. 170700-29-2024-02-03 
H1, OB1, OB2 y OB3</t>
  </si>
  <si>
    <t>RG01
RFC01</t>
  </si>
  <si>
    <t>H1: En nueve (9) casos de seleccionados finales definidos por la Coordinación de Programas de Control de Facilitación, de la Subdirección de Estrategia y Analítica, se identificaron fallas en la determinación de la carga potencial de los seleccionados y fallas en la aplicación de los controles para la determinación y asignación de los seleccionados definitivos, causado por la falta de aplicación de la actividad 8  “Definir, obtener y procesar información” del procedimiento PR-COT-0246 y el numeral 4.7  “Definición de la carga potencial de seleccionados” de la “CARTILLA PARA LA ELABORACIÓN DE LOS DOCUMENTOS DE CRITERIO DE SELECCIÓN DE CASOS Y EL TRATAMIENTO DE LA INFORMACIÓN EN LA FORMULACIÓN DE CAMPAÑAS Y PROGRAMAS DE CONTROL” CT-COT-0081 V2, situación que afectó el número de seleccionados finales y su correspondiente apertura, por parte de la Subdirección de Gestión de Fiscalización Internacional, ahora Subdirección de Fiscalización Internacional, y la Dirección Seccional de Grandes Contribuyentes.</t>
  </si>
  <si>
    <t xml:space="preserve">RG01: Caducidad de las facultades de control de las obligaciones tributarias.
RFC01: Exclusión de un contribuyente de un proceso de control de las obligaciones tributarias. </t>
  </si>
  <si>
    <t xml:space="preserve">A1: Realizar capacitación a nivel nacional a los grupos internos de trabajo y/o coordinaciones de Fiscalización Internacional para socializar los lineamientos y el cronograma de ejecucíón de los programas de fiscalización proferidos por la Subdirección de Fiscalización Internacional. </t>
  </si>
  <si>
    <t>Socialización a través de la plataforma de TEAMS de los memorandos de los programas proferidos por la Subdirección de Fiscalización Internacional a las 5 direcciones seccionales y operativa, que cuentan con grupos o coordinaciones de fiscalización internacional, .</t>
  </si>
  <si>
    <t>Listado de asistencia de los funcionarios a cada una de las reunioes de socialización que se realicen en lo que resta del año 2024 y primer semestre de 2025.</t>
  </si>
  <si>
    <r>
      <t xml:space="preserve">DGF
</t>
    </r>
    <r>
      <rPr>
        <sz val="12"/>
        <rFont val="Arial"/>
        <family val="2"/>
      </rPr>
      <t>NC - Subproceso: Fiscalización y Liquidación
Subdirección de Fiscalización Internacional</t>
    </r>
  </si>
  <si>
    <t>A2: Realizar seguimiento mensual a través del Informe de Cargas de Servicio de Fiscalización Internacional FT-COT-2796, con el cual se controle la información concerniente a la apertura de los expedientes incluyendo información específica relacionada con: El Acta de Nivel Directivo en donde se tomó la decisión de apertura, la fecha de apertura y la fecha máxima de fiscalización del expediente, en concordancia con los términos de los procedimientos que regulan el subproceso de fiscalización y liquidación.</t>
  </si>
  <si>
    <t>*Envío del informe por parte de las Direcciones Seccionales de Impuestos de Bogotá, Medellín, Cali y Barranquilla las cuales cuentan con Grupos internos de trabajo de fiscalización internacional.
*Envío del informe por parte de la Subdirección Operativa de Fiscalización y Liquidación Internacional.
* Revisión, verificación y consolidación de los 5 informes mensuales por parte de la Subdirección de Fiscalización Internacional.</t>
  </si>
  <si>
    <t>Informe de Cargas de Servicio de Fiscalización Internacional FT-COT-2796 de cada una de las 5 direcciones que cuentan con grupos especializados de fiscalización internacional.</t>
  </si>
  <si>
    <r>
      <t xml:space="preserve">DGF
</t>
    </r>
    <r>
      <rPr>
        <sz val="12"/>
        <rFont val="Arial"/>
        <family val="2"/>
      </rPr>
      <t>NC - Subproceso: Fiscalización y Liquidación
Subdirección de Fiscalización Internacional</t>
    </r>
    <r>
      <rPr>
        <b/>
        <sz val="12"/>
        <rFont val="Arial"/>
        <family val="2"/>
      </rPr>
      <t xml:space="preserve">
</t>
    </r>
    <r>
      <rPr>
        <sz val="12"/>
        <rFont val="Arial"/>
        <family val="2"/>
      </rPr>
      <t>Subdirección Operativa de Fiscalización y Liquidación Internacional 
DS - Subproceso: Fiscalización y Liquidación
Direcciones Seccionales de Impuestos de Bogotá, Medellín, Cali y Barranquilla</t>
    </r>
  </si>
  <si>
    <t>A3: Realizar reunión de retroalimentación con la Coordinación de Programas de Control de Facilitación sobre el 100% de los programas de fiscalización que se profieran este año, con el fin de verificar el cumplimiento de los indicadores necesarios en los seleccionados potenciales para convertirse en seleccionados finales y proceder con el envío de la carga final a las direcciones seccionales y a la Dirección Operativa de Grandes Contribuyentes, de conformidad con las necesidades del área solicitante.</t>
  </si>
  <si>
    <t>Reunión para revisar los seleccionados potenciales cada vez que se profiera un programa.</t>
  </si>
  <si>
    <t>Acta de Reunión por pograma proferido durante el año 2024 entre la Subdirección de Fiscalización Internacional y la  Coordinación de Programas de Control de Facilitación</t>
  </si>
  <si>
    <r>
      <t xml:space="preserve">DGF
</t>
    </r>
    <r>
      <rPr>
        <sz val="12"/>
        <rFont val="Arial"/>
        <family val="2"/>
      </rPr>
      <t xml:space="preserve">NC - Subproceso: Fiscalización y Liquidación
Subdirección de Fiscalización Internacional
NC Subproceso Planeación y cumplimiento
Subdirección de Estrategia y Analítica
Coordinación de Programas de Control de Facilitación </t>
    </r>
  </si>
  <si>
    <t>OB1: En el expediente de HINODE COLOMBIA S.A.S con NIT 901107672, se observó inconsistencia entre la información registrada en el auto de apertura del expediente N°202282350100000905, en el que indica que el año gravable objeto de investigación es 2019; pero, en el informe final del expediente IJ-2017-2022-905, se menciona que la declaración objeto de investigación corresponde a la documentación comprobatoria del año gravable 2018 No.100066518261064.</t>
  </si>
  <si>
    <t>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en lo que resta del año 2024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t>
  </si>
  <si>
    <t>Visitas presenciales donde se realice verificación de los expedientes en cumplimiento del proceso AUTOEVALUACIÓN DEL CONTROL Y GESTION PR-CI-0339 y el PR-COT-0465 “Investigación y determinación de tributos e imposición de sanciones” .</t>
  </si>
  <si>
    <t>Informes gerenciales de autoevaluación y seguimiento a la gestión de las 5 visitas de autoevaluación realizadas.</t>
  </si>
  <si>
    <r>
      <rPr>
        <b/>
        <sz val="12"/>
        <rFont val="Arial"/>
        <family val="2"/>
      </rPr>
      <t>DGF</t>
    </r>
    <r>
      <rPr>
        <sz val="12"/>
        <rFont val="Arial"/>
        <family val="2"/>
      </rPr>
      <t xml:space="preserve">
NC - Subproceso: Fiscalización y Liquidación
Subdirección de Fiscalización Internacional</t>
    </r>
  </si>
  <si>
    <t>OB2: En cuatro (4) expedientes de acciones de control de documentación comprobatoria de la Dirección Operativa de Grandes Contribuyentes, se observó que el auto de apertura no registra la firma del funcionario competente.</t>
  </si>
  <si>
    <t>OB3: Se evidencian fallas en los controles tendientes a salvaguardar la integridad, confiabilidad y trazabilidad de la información.</t>
  </si>
  <si>
    <t xml:space="preserve">A1: Realizar capacitación a nivel nacional a los grupos internos de trabajo y/o coordinaciones de Fiscalización Internacional para socializar los lineamientos y cronograma de ejecucíón de los programas de fiscalización proferidos por la Subdirección de Fiscalización Internacional. </t>
  </si>
  <si>
    <t>Socialización a través de la plataforma de TEAMS de los memorandos de los programas proferidos por la Subdirección de Fiscalización Internacional a las 5 Direcciones que cuentan con grupos o coordinaciones de fiscalización internacional, .</t>
  </si>
  <si>
    <t>A2: Realizar seguimiento mensual a través del Informe de Cargas de Servicio de Fiscalización Internacional FT-COT-2796 con el cual se controle la información concerniente a la apertura de los expedientes incluyendo información específica relacionada con: El Acta de Nivel Directivo en donde se tomó la decisión de apertura, la fecha de apertura y la fecha máxima de fiscalización del expediente, en concordancia con los términos de los procedimientos que regulan el subproceso de fiscalización y liquidación.</t>
  </si>
  <si>
    <t xml:space="preserve">INSP. 170700-29-2024-02-03 
H2, H3, H4, H5, H6, OB4, OB5 y OB6 </t>
  </si>
  <si>
    <t>RFC02
RFC02</t>
  </si>
  <si>
    <t>H2: En trece (13) expedientes se evidenciaron actuaciones realizadas por funcionarios que no se encuentran relacionados en archivo de Excel “5. Relación funcionarios y novedades administrativas.xlsx ”, lo que conlleva a determinar que los funcionarios presuntamente no tienen la competencia para adelantar los procesos de investigación, generado por la falta de aplicación de los controles, lo que conlleva a una eventual invalidez del acto administrativo.</t>
  </si>
  <si>
    <t>RG02: Decisión final de un proceso de control por fuera de la norma.
RFC02: Decisión final de un proceso de control ejecutado de forma irregular.</t>
  </si>
  <si>
    <t>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t>
  </si>
  <si>
    <t>Visitas presenciales donde se realice verificación de los expedientes en cumplimiento del proceso de AUTOEVALUACIÓN DEL CONTROL Y GESTION PR-CI-0339 y el PR-COT-0465 “Investigación y determinación de tributos e imposición de sanciones” .</t>
  </si>
  <si>
    <t>Informes gerenciales de autoevaluación y seguimiento a la gestión.</t>
  </si>
  <si>
    <t>A4:La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t>
  </si>
  <si>
    <t>H3: En nueve (9) expedientes de fiscalización internacional se evidenció incumplimiento a las condiciones generales establecidas en el numeral 3.7  y a los controles establecidos en las actividades 24 ,25  y 62  del procedimiento PR-COT-0465 de las versiones 1 y 2 y la actividad 48  del PR-FL-0220 versión 8, debido a la falta de seguimiento y aplicación de los controles definidos en el proceso, afectando la trazabilidad y la toma de decisiones dentro del proceso de investigación de fiscalización internacional.</t>
  </si>
  <si>
    <t>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t>
  </si>
  <si>
    <t>H4: En cuatro (4) expedientes se evidenció el incumplimiento del numeral 66  del PR-COT-0465 versión 2 y el numeral 14  del Manual Servicios Web Integra Sanciones y Liquidaciones MN-COT-0047 Tomo 2, debido a fallas en las actividades del proceso de investigación y determinación de tributos e imposición de sanciones, afectando la trazabilidad y la toma de decisiones del proceso.</t>
  </si>
  <si>
    <t xml:space="preserve">H5: En seis (6) expedientes se observan fallas en la conformación de las unidades documentales, incumpliendo lo establecido en el numeral 3.1.2.7  Gestión Documental del Expediente Administrativo del procedimiento PR-COT-0465 versión 1 y 2, ocasionado por la falta de la aplicación de los controles, evidenciando falencias en el manejo y control documental de información sensible la cual es soporte de las actuaciones que ejecutan las direcciones seccionales y la Subdirección de Fiscalización Internacional. </t>
  </si>
  <si>
    <t>H6: Se evidencian fallas en los controles tendientes a salvaguardar la integridad, confiabilidad y trazabilidad de la información.</t>
  </si>
  <si>
    <t>OB4: En once (11) expedientes se evidenció concentración de funciones dentro del proceso de fiscalización y liquidación, en el que el mismo funcionario que profiere el acto de pliego de cargos o requerimiento especial, es el que profiere la resolución sanción o liquidación oficial de revisión, situación que puede generar falta de objetividad y transparencia en la toma de decisiones dentro del proceso.</t>
  </si>
  <si>
    <r>
      <rPr>
        <b/>
        <sz val="12"/>
        <rFont val="Arial"/>
        <family val="2"/>
      </rPr>
      <t>DGF</t>
    </r>
    <r>
      <rPr>
        <sz val="12"/>
        <rFont val="Arial"/>
        <family val="2"/>
      </rPr>
      <t xml:space="preserve">
NC - Subproceso: Fiscalización y Liquidación
Subdirección de Fiscalización Internacional
Subdirección de Fiscalización Tributaria</t>
    </r>
  </si>
  <si>
    <t xml:space="preserve">OB5: Se evidencia inconsistencia y falta de uniformidad en el formato de fechas utilizado para el registro de la información de los expedientes, generando incertidumbre y falta de claridad de la información, lo que afecta la toma de decisión del funcionario sustanciador. </t>
  </si>
  <si>
    <t>A6: Realizar reunión de retroalimentación con la Coordinación de Correspondencia y Notificaciones de la Subdirección Administrativa con el fin de socializar el resultado de la Inspección de la Agencia ITRC para que se adopten las medidas pertinentes.</t>
  </si>
  <si>
    <t>Reunión presencial o a través de la Plataforma TEAMS</t>
  </si>
  <si>
    <t xml:space="preserve">Acta de reunión entre la Subdirección de Fiscalización Internacional y la Coordinación de Correspondencia y Notificaciones </t>
  </si>
  <si>
    <r>
      <rPr>
        <b/>
        <sz val="12"/>
        <rFont val="Arial"/>
        <family val="2"/>
      </rPr>
      <t>DGF</t>
    </r>
    <r>
      <rPr>
        <sz val="12"/>
        <rFont val="Arial"/>
        <family val="2"/>
      </rPr>
      <t xml:space="preserve">
NC - Subproceso Fiscalización y Liquidación
Subdirección de Fiscalización Internacional
NC - Subproceso Recursos Administrativos
Coordinación de Correspondencia y Notificaciones </t>
    </r>
  </si>
  <si>
    <t xml:space="preserve">OB6: En el expediente No 20191312382981627 del contribuyente THE ELITE FLOWER SAS CI, identificado con NIT 800141506, no se observa la notificación de la liquidación oficial de revisión N°2552012021900015 del 30 de septiembre de 2021 (folios 767 al 802). Es importante mencionar que la inexistencia de este documento en el expediente afecta la trazabilidad y el sustento de las decisiones tomadas dentro del expediente administrativo. </t>
  </si>
  <si>
    <t>170700-29-2024-02-04
I1, H1, H2, H3, H4, H5, OB1 y OB2</t>
  </si>
  <si>
    <t>RG01
RFC02</t>
  </si>
  <si>
    <t>I1: Con base en el análisis de la información financiera y cumplimiento de requisitos de los contribuyentes acogidos al Régimen Tributario Especial, se identifican las siguientes señales de alerta: (…) Las situaciones analizadas permiten alertar que este beneficio tributario podría estar siendo aprovechado, en algunos casos, por estructuras financieras del crimen organizado, dedicadas al lavado de activos, sus delitos fuente y la financiación del terrorismo, por lo que se requiere de especial vigilancia, identificación y reporte por parte de los jefes de las Divisiones de Fiscalización y Liquidación Tributaria Extensiva e Intensiva o quien haga sus veces en las Direcciones Seccionales de impuestos, y el Subdirector Operativo de Fiscalización y Liquidación de Grandes Contribuyentes, conforme a sus competencias</t>
  </si>
  <si>
    <t>RG01: Caducidad de facultades de control y prescripción de obligaciones
RFC01: Exclusión de un contribuyente de un proceso de control.</t>
  </si>
  <si>
    <t>A1: Implementar el Sistema Informático de Registro, Seguimiento y Control de los contribuyentes ZESE.</t>
  </si>
  <si>
    <t>1- Elaborar las especificaciones funcionales (historias de usuario) para el diseño del sistema informático
2- Ejecutar las pruebas funcionales para la aprobación de puesta en producción del servicio Informático.</t>
  </si>
  <si>
    <t>1. Formato 2206 e historias de usuario.</t>
  </si>
  <si>
    <r>
      <rPr>
        <b/>
        <sz val="12"/>
        <rFont val="Arial"/>
        <family val="2"/>
      </rPr>
      <t>DGF</t>
    </r>
    <r>
      <rPr>
        <sz val="12"/>
        <rFont val="Arial"/>
        <family val="2"/>
      </rPr>
      <t xml:space="preserve">
NC - Subproceso: Fiscalización y Liquidación
Dirección de Gestión de Fiscalización
Subdirección de Fiscalización Tributaria
Coordinación de sistemas de información y Procedimiento de Fiscalización Tributaria</t>
    </r>
  </si>
  <si>
    <t>1- Proyectar la resolución que adopta el sistema informático para la recepción, consolidación y seguimiento de la información anual que presentan los contribuyentes que se acogen al régimen ZESE de tributación.
2- Proferir la resolución que adopta el sistema informático para la recepción, consolidación y seguimiento de la información anual que presentan los contribuyentes que se acogen al régimen ZESE de tributación.</t>
  </si>
  <si>
    <t>2. Resolución que adopta el Sistema Informático ZESE.</t>
  </si>
  <si>
    <r>
      <rPr>
        <b/>
        <sz val="12"/>
        <rFont val="Arial"/>
        <family val="2"/>
      </rPr>
      <t>DGF</t>
    </r>
    <r>
      <rPr>
        <sz val="12"/>
        <rFont val="Arial"/>
        <family val="2"/>
      </rPr>
      <t xml:space="preserve">
NC - Subproceso: Fiscalización y Liquidación
Dirección General
Dirección de Gestión de Fiscalización
Subdirección de Fiscalización Tributaria
Coordinación de sistemas de información y Procedimiento de Fiscalización Tributaria</t>
    </r>
  </si>
  <si>
    <t>1- Poner en producción el sistema informático.</t>
  </si>
  <si>
    <t>3.Sistema Informatico ZESE</t>
  </si>
  <si>
    <r>
      <rPr>
        <b/>
        <sz val="12"/>
        <rFont val="Arial"/>
        <family val="2"/>
      </rPr>
      <t>DGF</t>
    </r>
    <r>
      <rPr>
        <sz val="12"/>
        <rFont val="Arial"/>
        <family val="2"/>
      </rPr>
      <t xml:space="preserve">
NC - Subproceso Innovación y Tecnología
Subdirección de Gestión de Innovación y Tecnología.</t>
    </r>
  </si>
  <si>
    <t xml:space="preserve">A2: Diseñar y ejecutar una acción de control en fiscalización para la verificación de los requisitos para pertenecer al regimen ZESE y efectuar la determinación del impuesto o la imposición de las sanciones correspondientes, cuando sea el caso, de los casos identificados en el informe ITRC.
</t>
  </si>
  <si>
    <t>1- Elaborar y enviar a las Direcciones Seccionales el memorando de lineamientos identificando las acciones a ejecutar de acuerdo al hallazgo identificado por ITRC.
2- Enviar los casos seleccionados a las Direcciones Seccionales competentes</t>
  </si>
  <si>
    <t xml:space="preserve">1. Memorando de lineamientos y casos seleccionados de la acción de control de acuerdo con los hallazgos del informe ITRC </t>
  </si>
  <si>
    <r>
      <rPr>
        <b/>
        <sz val="12"/>
        <rFont val="Arial"/>
        <family val="2"/>
      </rPr>
      <t>DGF</t>
    </r>
    <r>
      <rPr>
        <sz val="12"/>
        <rFont val="Arial"/>
        <family val="2"/>
      </rPr>
      <t xml:space="preserve">
NC - Subproceso: Fiscalización y Liquidación
Dirección de Gestión de Fiscalización
Subdirección de Fiscalización Tributaria
Coordinación de Pensamiento Estrategico de Fiscalización Tributaria.</t>
    </r>
  </si>
  <si>
    <t xml:space="preserve">1- Ejecutar el control de acuerdo con los lineamientos diseñados en el memorando para mitigar el hallazgo identificado por ITRC. </t>
  </si>
  <si>
    <t xml:space="preserve">2. Casos gestionados.
</t>
  </si>
  <si>
    <r>
      <rPr>
        <b/>
        <sz val="12"/>
        <rFont val="Arial"/>
        <family val="2"/>
      </rPr>
      <t>DGF</t>
    </r>
    <r>
      <rPr>
        <sz val="12"/>
        <rFont val="Arial"/>
        <family val="2"/>
      </rPr>
      <t xml:space="preserve">
DS - Subproceso: Fiscalización y Liquidación
Direcciones Seccionales competentes</t>
    </r>
  </si>
  <si>
    <t>A3: 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t>
  </si>
  <si>
    <t xml:space="preserve">1- Diseñar criterios de selección que tengan en cuenta los requisitos formales y sustanciales para pertenecer al regimen ZESE y los demás riesgos identificados. </t>
  </si>
  <si>
    <t>1. Criterios diseñados</t>
  </si>
  <si>
    <r>
      <rPr>
        <b/>
        <sz val="12"/>
        <rFont val="Arial"/>
        <family val="2"/>
      </rPr>
      <t>DGF</t>
    </r>
    <r>
      <rPr>
        <sz val="12"/>
        <rFont val="Arial"/>
        <family val="2"/>
      </rPr>
      <t xml:space="preserve">
NC Subproceso Planeación y cumplimiento
Subdirección de Estrategia y Analítica
Coordinación de Programas de Control de Facilitación </t>
    </r>
  </si>
  <si>
    <t xml:space="preserve">
1. Elaborar el memorando de lineamientos identificando las acciones a ejecutar de acuerdo al hallazgo identificado por ITRC.</t>
  </si>
  <si>
    <t xml:space="preserve">
2. Memorando de lineamientos de la acción de control de acuerdo con los hallazgos del informe ITRC </t>
  </si>
  <si>
    <t>1- Ejecutar el control de acuerdo con los lineamientos diseñados en el memorando para mitigar el hallazgo identificado por ITRC.  
- Los reportes a las autoridades competentes se realizarán de acuerdo con el procedimiento PR-COT-0465, teniendo en cuenta los analisis mencionados en la recomendación.</t>
  </si>
  <si>
    <t xml:space="preserve">
3. Casos gestionados.
</t>
  </si>
  <si>
    <t>H1. La DIAN está omitiendo el control efectivo del cumplimiento de los requisitos y obligaciones sustanciales y formales establecidas, para ingresar y permanecer en el Régimen Especial en materia tributaria – Zona Económica y Social Especial – en adelante ZESE, según lo definido en la Sección 2 del Decreto Único Reglamentario 1625 de 2016 , adicionado por el Decreto 2112 de 2019, modificado por el decreto 1606 de 2020. (...)</t>
  </si>
  <si>
    <t>A4: Revisar y realizar ajustes si se requiere, de la implementación de la parametrización en el RUT para evitar inconsistencias de información, según requerimientos que eleve el área responsable del control de estos inscritos, previo estudio sobre la viablidad de la inclusión en sistema informático RUT.</t>
  </si>
  <si>
    <t>1- Elaborar la solicitud de acuerdo con la necesidad que el área determine,  para el ajuste del sistema informático RUT.</t>
  </si>
  <si>
    <t>Solicitar el ajuste al sistema informático RUT, de acuerdo con la normativa vigente</t>
  </si>
  <si>
    <t>2- Participar en la Elaboración de la especificación funcional de ajuste al Sistema informático RUT y enlas pruebas para el desarrollo del ajuste solicitado.</t>
  </si>
  <si>
    <t xml:space="preserve">3- Tramitar las solicitudes de actualización de oficio del RUT, de acuerdo con lo establecido en el PR-CAC-0010 Actualización RUT. En caso de requerirse el cierre o retiro del código 109 de la casilla 89. </t>
  </si>
  <si>
    <t>1- Elaborar la especificación funcional de ajuste al Sistema informático RUT junto con el área Solicitante.
2- La Subdirección del RUT radica para desarrollo tecnológico ante la Subdirección de Innovación y Tecnología.</t>
  </si>
  <si>
    <t xml:space="preserve">Elaborar especificación Funcional de ajuste al sistema informático RUT, de acuerdo con la normativa vigente hasta la radicación en la herramienta destinada para tal fin. </t>
  </si>
  <si>
    <r>
      <rPr>
        <b/>
        <sz val="12"/>
        <rFont val="Arial"/>
        <family val="2"/>
      </rPr>
      <t>DGF</t>
    </r>
    <r>
      <rPr>
        <sz val="12"/>
        <rFont val="Arial"/>
        <family val="2"/>
      </rPr>
      <t xml:space="preserve">
DS - Subproceso Asistencia al Usuaraio
Subdirección de Administración del RUT</t>
    </r>
  </si>
  <si>
    <t>1- Desarrollo por parte de la Subdirección de Innovación y Tecnología de las actividades  definidas para la puesta en producción del ajuste solicitado, para inscritos en el Régimen ZESE.
2- Coordinar la realización de pruebas en el Sistema Informático RUT para verificación del correcto funcionamiento del ajuste solicitado, con las áreas involucradas.
3- Poner en producción el ajuste por parte de la Subdirección de Innovación y Tecnología, e informar a las áreas involucradas.</t>
  </si>
  <si>
    <t xml:space="preserve">Realizar ajuste en el Sistema Informatico RUT. </t>
  </si>
  <si>
    <t>H2: Se evidenció incumplimiento a la validación y verificación del requisito establecido en el Artículo 1.2.1.23.2.2. del decreto 1625 de 2016, adicionado por el Decreto 2112 de 2019 y modificado por el decreto 1606 de 2020, relacionado con el desarrollo de la actividad económica principal y secundaria, (...)</t>
  </si>
  <si>
    <t>H3: La DIAN omitió la apertura del proceso de fiscalización y liquidación en 46 casos en los que los contribuyentes incumplieron con los requisitos sustanciales para pertenecer al Régimen Tributario Especial ZESE o la debida aplicación del beneficio, según lo establecido en el Procedimiento PR-COT-0465 de “Investigación y determinación de tributos e imposición de sanciones”. (...)</t>
  </si>
  <si>
    <t>H4: La DIAN no ha documentado las actividades y controles relacionados con el proceso de revisión y verificación del cumplimiento de los requisitos establecidos para los contribuyentes, que se acogen y permanecen en el régimen tributario especial ZESE, como se evidenció en la prueba de recorrido y capacitación realizada el 24 de enero de 2024 con la participación de los funcionarios designados por la DIAN y las entrevistas realizadas en trabajo de campo a los funcionarios encargados del proceso: (...)</t>
  </si>
  <si>
    <t>H5: Se evidenció incumplimiento a la digitalización de la información remitida por los contribuyentes en 2.914 casos, según los cruces de información realizados entre el archivo Excel “Punto_2_Informe_ZESE_ITRC_31_Diciembre_2023.xlsx” y la información remitida por la DIAN en respuesta al punto 1 del requerimiento con radicado 2-2024-002493 del 5 de marzo de 2024 de la Agencia ITRC, en contravía de lo establecido en el memorando 069 de 9 de abril 2021 (...)</t>
  </si>
  <si>
    <t>OB1: Se identifican 566 casos de declaraciones de renta en las que los contribuyentes pertenecientes al régimen especial en materia tributaria ZESE, no aplicaron el beneficio de manera correcta, es decir, conforme a lo establecido en el instructivo, para el diligenciamiento del formulario 110 de declaración de renta y complementario para personas jurídicas, según se indica a continuación: (...)</t>
  </si>
  <si>
    <t>OB2: En el trabajo de campo de la inspección realizado en la Dirección Seccional de Impuestos de Cúcuta, se observó que el proceso de recepción y radicación de la información, y entre ella la de los contribuyentes acogidos al Régimen Especial ZESE, se realiza mediante números de radicados manuales, situación que carece de controles frente al registro y aseguramiento de la información allegada. (...)</t>
  </si>
  <si>
    <t>INSP. 1707022411  
H1</t>
  </si>
  <si>
    <t>Hallazgo 1. Las áreas responsables de administrar las facilidades de pago vigentes de la DIAN, están expuestas al riesgo de “Pérdida de validez de los actos administrativos por medio de los cuales se declara sin vigencia una facilidad de pago”, lo que los hace susceptibles de demenadas  por parte del Contencioso Administrativo.</t>
  </si>
  <si>
    <t xml:space="preserve">ID del Riesgo de Gestión  :  RG 1. Pérdida de validez de los actos administrativos por medio de los cuales se declara sin vigencia una facilidad de pago
ID del Riesgo de Corrupción :  RFC 1.  Inactividad procesal injustificada en el control de las facilidades de pago
</t>
  </si>
  <si>
    <t>1. Modificar la actividad 21 del PR-CA-272 en el sentido de que se indique que debe reposar en el expediente el reporte de las consultas realizadas en los aplicativos de cobro y/o servicios informáticos electrónicos, así como puntualizar los lineamientos remitidos a través del Memorando 071 de asunto "Gestión de obligaciones nuevas por parte del Centro Nacional de Cobro" de fecha 14 de marzo de 2017.</t>
  </si>
  <si>
    <t>Establecer las actualizaciones al procedimiento y solicitar la publicación del mismo</t>
  </si>
  <si>
    <t>Procedimiento actualizado</t>
  </si>
  <si>
    <r>
      <rPr>
        <b/>
        <sz val="12"/>
        <rFont val="Arial"/>
        <family val="2"/>
      </rPr>
      <t>DGI</t>
    </r>
    <r>
      <rPr>
        <sz val="12"/>
        <rFont val="Arial"/>
        <family val="2"/>
      </rPr>
      <t xml:space="preserve">
NC- Subproceso Recaudo - Devoluciones
Dirección de Gestión de Impuestos
Subdirección de Gestión de Recaudo y Cobranzas
Coordinación de Administración de Aplicativos de Recaudo y Cobranzas
Coordinación de Gestión de Cobranzas
NC- Subproceso Innovación y Tecnología
Dirección de Gestión de Innovación y Tecnología
Subdirección de Innovación y Proyectos
Subdirección de Soluciones y Desarrollo
Subdirección de Infraestructura Tecnológica y de Operaciones
Subdirección de Procesamiento de Datos</t>
    </r>
  </si>
  <si>
    <t>Publicar la nueva versión del procedimiento en el Sistema de Gestión de Calidad</t>
  </si>
  <si>
    <t xml:space="preserve">Correo informando la publicación </t>
  </si>
  <si>
    <t>Socializar el procedimiento a las dependencias de cobranzas a nivel nacional</t>
  </si>
  <si>
    <t>Correo electrónico socializando el procedimiento</t>
  </si>
  <si>
    <r>
      <rPr>
        <b/>
        <sz val="12"/>
        <rFont val="Arial"/>
        <family val="2"/>
      </rPr>
      <t>DGI</t>
    </r>
    <r>
      <rPr>
        <sz val="12"/>
        <rFont val="Arial"/>
        <family val="2"/>
      </rPr>
      <t xml:space="preserve">
NC- Subproceso Innovación y Tecnología
Dirección de Gestión de Innovación y Tecnología
Subdirección de Innovación y Proyectos
Subdirección de Soluciones y Desarrollo
Subdirección de Infraestructura Tecnológica y de Operaciones
Subdirección de Procesamiento de Datos
NC- Subproceso Recaudo - Devoluciones
Dirección de Gestión de Impuestos
Subdirección de Recaudo
Coordinación de Administración de Aplicativos de Impuestos
NC-Subproceso Administracion de Cartera 
Dirección de Gestión de Impuestos 
Subdireccion de Cobranzas y Control Extensivo 
Coordinación de Cobranzas</t>
    </r>
  </si>
  <si>
    <t>2. Crear un formato que permita realizar seguimiento mensual al cumplimiento del PR-CA-272, en especial lo descrito en la actividad 34 y ajustar la actividad dentro del procedimiento con el fin de impartir los lineamientos del caso.</t>
  </si>
  <si>
    <t>Diseñar formato y establecer las actualizaciones al procedimiento y solicitar la publicación del mismo</t>
  </si>
  <si>
    <t>Formato y procedimiento actualizado</t>
  </si>
  <si>
    <t>Publicar el formato y la nueva versión del procedimiento en el Sistema de Gestión de Calidad</t>
  </si>
  <si>
    <t>Socializar el formato y la nueva versión del procedimiento a las dependencias de cobranzas a nivel nacional</t>
  </si>
  <si>
    <t>Correo electrónico socializando el formato</t>
  </si>
  <si>
    <t>3. Realizar control y seguimiento al cumplimiento del término establecido en la actividad 48 del procedimiento PR-CA-272 Facilidades de Pago.</t>
  </si>
  <si>
    <t>Verificar semestralmente el cumplimiento del término establecido en la actividad 32 del procedimiento PR-CA-272 Facilidades de Pago Versión 4, en el 100% de las facilidades de pago reportadas en el inventario final del periodo anterior, remitiendo informe de resultados y acciones implementadas a la Coordinación de Gestión de Cobranzas buzón coordinacióncobranzas@dian.gov.co</t>
  </si>
  <si>
    <t>Documento de resultado</t>
  </si>
  <si>
    <t>Verificar semestralmente el cumplimiento del término establecido en la actividad 32 del procedimiento PR-CA-272 Facilidades de Pago Versión 4, en una muestra de 15 expedientes tomados del inventario final del periodo anterior, remitiendo informe de resultados y acciones implementadas a la Coordinación de Gestión de Cobranzas buzón coordinacióncobranzas@dian.gov.co</t>
  </si>
  <si>
    <t>Verificar trimestralmente el cumplimiento del término establecido en la actividad 32 del procedimiento PR-CA-272 Facilidades de Pago Versión 4, en una muestra de 30 expedientes tomados del inventario final del periodo anterior, remitiendo informe de resultados y acciones implementadas a la Coordinación de Gestión de Cobranzas buzón coordinacióncobranzas@dian.gov.co</t>
  </si>
  <si>
    <t>4. Realizar control y seguimiento al cumplimiento de lo establecido en la actividad 58 del procedimiento PR-CA-272 Facilidades de Pago.</t>
  </si>
  <si>
    <t>Verificar semestralmente el cumplimiento de lo establecido en la actividad 39 del procedimiento PR-CA-272 Facilidades de Pago Versión 4, en el 100% de las facilidades de pago reportadas en el inventario final del periodo anterior, remitiendo informe de resultados y acciones implementadas a la Coordinación de Gestión de Cobranzas buzón coordinacióncobranzas@dian.gov.co</t>
  </si>
  <si>
    <t>Verificar semestralmente el cumplimiento de lo establecido en la actividad 39 del procedimiento PR-CA-272 Facilidades de Pago Versión 4, en una muestra de 15 expedientes tomados del inventario final del periodo anterior, remitiendo informe de resultados y acciones implementadas a la Coordinación de Gestión de Cobranzas buzón coordinacióncobranzas@dian.gov.co</t>
  </si>
  <si>
    <t>Verificar trimestralmente el cumplimiento de lo establecido en la actividad 39 del procedimiento PR-CA-272 Facilidades de Pago Versión 4, en una muestra de 30 expedientes tomados del inventario final del periodo anterior, remitiendo informe de resultados y acciones implementadas a la Coordinación de Gestión de Cobranzas buzón coordinacióncobranzas@dian.gov.co</t>
  </si>
  <si>
    <t>5. Realizar control y seguimiento al cumplimiento del término establecido en la actividad 65 del procedimiento PR-CA-272 Facilidades de Pago.</t>
  </si>
  <si>
    <t>Verificar semestralmente el cumplimiento del término establecido en la actividad 46 del procedimiento PR-CA-272 Facilidades de Pago Versión 4, en el 100% de las facilidades de pago reportadas en el inventario final del periodo anterior, remitiendo informe de resultados y acciones implementadas a la Coordinación de Gestión de Cobranzas buzón coordinacióncobranzas@dian.gov.co</t>
  </si>
  <si>
    <t>Verificar semestralmente el cumplimiento del término establecido en la actividad 46 del procedimiento PR-CA-272 Facilidades de Pago Versión 4, en una muestra de 15 expedientes tomados del inventario final del periodo anterior, remitiendo informe de resultados y acciones implementadas a la Coordinación de Gestión de Cobranzas buzón coordinacióncobranzas@dian.gov.co</t>
  </si>
  <si>
    <t>Verificar trimestralmente el cumplimiento del término establecido en la actividad 46 del procedimiento PR-CA-272 Facilidades de Pago Versión 4, en una muestra de 30 expedientes tomados del inventario final del periodo anterior, remitiendo informe de resultados y acciones implementadas a la Coordinación de Gestión de Cobranzas buzón coordinacióncobranzas@dian.gov.co</t>
  </si>
  <si>
    <t>6. Crear plantilla de la Resolución que declara sin vigencia una facilidad de pago con el fin de que este contenga lo establecido en la actividad 58 del procedimiento PR-CA-0272 Facilidades de Pago</t>
  </si>
  <si>
    <t>Diseñar la plantilla del acto administrativo</t>
  </si>
  <si>
    <t>Plantilla</t>
  </si>
  <si>
    <t>Publicar la plantilla en el Sistema de Gestión de Calidad</t>
  </si>
  <si>
    <t>Correo informando la publicación</t>
  </si>
  <si>
    <t>Socializar la plantilla a las dependencias de cobranzas a nivel nacional</t>
  </si>
  <si>
    <t>Correo electrónico socializando la plantilla</t>
  </si>
  <si>
    <t>7. Modificar el Procedimiento PR-CA-0270 Cobro Coactivo – Mandamiento de pago, para Incluir en la actividad 5 el termino para proferir el Mandamiento de pago</t>
  </si>
  <si>
    <t xml:space="preserve">INSP.1707022414
H1, 2, 3
Validación del procesamiento de los saldos que afectan el SI Obligación financiera.
</t>
  </si>
  <si>
    <t xml:space="preserve">ID del Hallazgo I. Debilidades en el almacenamiento de la información de registros de eventos, log´s, y registro de información de tablas de auditoría de Obligación Financiera y SIPAC
</t>
  </si>
  <si>
    <t>Pérdida de integridad y trazabilidad en la implementación de software y procesamiento del código fuente SIE - Obligación Financiera</t>
  </si>
  <si>
    <t>1. Definir la estrategia de digitalización</t>
  </si>
  <si>
    <t>Estrategia de digitalización del proyecto.</t>
  </si>
  <si>
    <r>
      <rPr>
        <b/>
        <sz val="12"/>
        <rFont val="Arial"/>
        <family val="2"/>
      </rPr>
      <t>DGI</t>
    </r>
    <r>
      <rPr>
        <sz val="12"/>
        <rFont val="Arial"/>
        <family val="2"/>
      </rPr>
      <t xml:space="preserve">
Dirección de Gestión de Innovación y Tecnología</t>
    </r>
  </si>
  <si>
    <t>2. Iniciar el proyecto con la definición de  los requerimientos funcionales</t>
  </si>
  <si>
    <r>
      <rPr>
        <b/>
        <sz val="12"/>
        <rFont val="Arial"/>
        <family val="2"/>
      </rPr>
      <t>DGI</t>
    </r>
    <r>
      <rPr>
        <sz val="12"/>
        <rFont val="Arial"/>
        <family val="2"/>
      </rPr>
      <t xml:space="preserve">
Dirección de Gestión de Impuestos
Subdirección de Recaudo
Subdirección de Cobranzas y Control Extensivo
Coordinación de Administración de Aplicativos de  Impuestos
Coordinación de Cobranzas</t>
    </r>
  </si>
  <si>
    <t xml:space="preserve">3. Definir los requerimientos no funcionales </t>
  </si>
  <si>
    <t xml:space="preserve">4. Iniciar el proceso de contratación </t>
  </si>
  <si>
    <t>5. Definir la priorización funcional de la implementación</t>
  </si>
  <si>
    <t xml:space="preserve">6. Definir un plan de trabajo de desarrollo de la solución tecnológica </t>
  </si>
  <si>
    <t xml:space="preserve">7. Aprobar o validar el plan de trabajo de la implementación de la solución tecnológica </t>
  </si>
  <si>
    <r>
      <rPr>
        <b/>
        <sz val="12"/>
        <rFont val="Arial"/>
        <family val="2"/>
      </rPr>
      <t>DGI</t>
    </r>
    <r>
      <rPr>
        <sz val="12"/>
        <rFont val="Arial"/>
        <family val="2"/>
      </rPr>
      <t xml:space="preserve">
Dirección de Gestión de Impuestos
Subdirección de Recaudo
Subdirección de Cobranzas y Control Extensivo
Coordinación de Administración de Aplicativos de  Impuestos
Coordinación de Cobranzas
Dirección de Gestión de Innovación y Tecnología</t>
    </r>
  </si>
  <si>
    <t>8. Iniciar el desarrollo de la solución tecnológica.</t>
  </si>
  <si>
    <t>9. Iniciar la implementación de la solución tecnológica</t>
  </si>
  <si>
    <t>10. Poner en  producción la solución tecnológica</t>
  </si>
  <si>
    <t>ID del Hallazgo II. Desconocimiento de las líneas de código de rutinas que se utilizan para la ejecución del procesamiento de las Obligaciones Financieras, ya que de las 110 rutinas versión, únicamente se ha estudiado la lógica de las líneas de código de muy pocos componentes como son el generador de cuotas, contador cronológico y rutina por formato y versión</t>
  </si>
  <si>
    <t>11. Elaborar la solicitud de servicio para la creación o ajuste de un Sistema de Información, conforme el PR-SI-0002 Gestión de solicitudes para la creación o ajuste de sistemas de información.</t>
  </si>
  <si>
    <t>Elaborar la solicitud de servicio para la creación o ajuste de un Sistema de Información</t>
  </si>
  <si>
    <t>Formato de solicitud de servicio para la creación o ajuste de un Sistema de Información</t>
  </si>
  <si>
    <r>
      <rPr>
        <b/>
        <sz val="12"/>
        <rFont val="Arial"/>
        <family val="2"/>
      </rPr>
      <t>DGI</t>
    </r>
    <r>
      <rPr>
        <sz val="12"/>
        <rFont val="Arial"/>
        <family val="2"/>
      </rPr>
      <t xml:space="preserve">
Subdirección de Soluciones y Desarrollo
Subdirección de Recaudo
Coordinación de Administracion de Aplicativos de Impuestos</t>
    </r>
  </si>
  <si>
    <t>12. Presentar y priorizar la solicitud de servicio para la creación o ajuste de un Sistema de Información ante el centro de despacho, conforme el PR-SI-0002 Gestión de solicitudes para la creación o ajuste de sistemas de  información.</t>
  </si>
  <si>
    <t>Presentar y priorizar la solicitud de servicio</t>
  </si>
  <si>
    <t>Control de Asistencia de Reuniones</t>
  </si>
  <si>
    <r>
      <rPr>
        <b/>
        <sz val="12"/>
        <rFont val="Arial"/>
        <family val="2"/>
      </rPr>
      <t>DGI</t>
    </r>
    <r>
      <rPr>
        <sz val="12"/>
        <rFont val="Arial"/>
        <family val="2"/>
      </rPr>
      <t xml:space="preserve">
Dirección de Gestión de Impuestos
Subdirección de Recaudo
Subdirección de Cobranzas y Control Extensivo
Coordinación de Administración de Aplicativos de  Impuestos
Coordinación de Cobranzas
Dirección de Gestión de Innovación y Tecnología
</t>
    </r>
  </si>
  <si>
    <t>ID del Hallazgo III. Documentos que presentan en las validaciones automáticas y las reglas de negocio predeterminadas en el sistema de Obligación Financiera, debilidades en los parámetros de configuración de los rutina y formatos versión.</t>
  </si>
  <si>
    <t>13. Realizar plan de trabajo para la solución de las situaciones encontradas en los documentos objeto del hallazgo, conforme a la solicitud presentada en centro de despacho</t>
  </si>
  <si>
    <t>Realizar Plan de Trabajo</t>
  </si>
  <si>
    <t>Plan de Trabajo</t>
  </si>
  <si>
    <t xml:space="preserve">14. Realizar reuniones trimestrales de seguimiento y cumplimiento del plan de trabajo </t>
  </si>
  <si>
    <t>Realizar el seguimiento al Plan de Trabajo</t>
  </si>
  <si>
    <t>INSP. 1707022430
H 1,2,3,4,5,6,7,8,9,10,11, 12
Efectividad en los controles y lineamientos normativos en el procedimiento abreviado de devoluciones del Decreto 535 de 2020</t>
  </si>
  <si>
    <t>RG1
RFC1
RFC2</t>
  </si>
  <si>
    <t xml:space="preserve">ID del hallazgo I. Se evidenció que al contribuyente THE ELITE FLOWER SAS CI NIT 800.141.506, se le aprobaron devoluciones por valor de $3.048.231.000, las cuales reflejan deuda vencida en el aplicativo de Obligación Financiera y el reporte de la base de datos SIPAC suministrado por la DIAN, generando incertidumbre sobre la compensación efectiva de sus obligaciones.    </t>
  </si>
  <si>
    <t>“Devoluciones y/o compensaciones efectuadas a través del procedimiento abreviado – Decreto 535 de 2020, sin el cumplimiento de los requisitos normativos”
RFC 1.  Excluir un contribuyente de un procedimiento de control    
RFC 2.  Decisión final de un proceso de control basada en hechos falsos o información adulterada</t>
  </si>
  <si>
    <t>A1. Implementar un mecanismo de control para
armonizar la información de los sistemas Obligación Financiera/SIPAC de las obligaciones que han sido detectadas como inconsistencias y reportadas por las direcciones seccionales en aplicación del
Memorando 000033 del 2015.</t>
  </si>
  <si>
    <t>Tarea Acción No. 1. Implementar un mecanismo de control para armonizar la información de los sistemas Obligación Financiera/SIPAC de las obligaciones que han sido detectadas como inconsistentes y reportadas por las Direcciones Seccionales en aplicación del Memorando 000033 del 2015.</t>
  </si>
  <si>
    <t>Formato Excel FT-CA- 2316 “Solicitud de Marcación y Desmarcación de Obligaciones en SIPAC”</t>
  </si>
  <si>
    <r>
      <rPr>
        <b/>
        <sz val="12"/>
        <rFont val="Arial"/>
        <family val="2"/>
      </rPr>
      <t>DGI</t>
    </r>
    <r>
      <rPr>
        <sz val="12"/>
        <rFont val="Arial"/>
        <family val="2"/>
      </rPr>
      <t xml:space="preserve">
NC - Subproceso de Recaudo - Devoluciones                                                               
Dirección ed Gestión de Impuestos 
Subdirección de Recaudo
Coordinación de Administración de Aplicativos de Impuestos
ACTUALIZADO
30112021
</t>
    </r>
  </si>
  <si>
    <t>A2. Reiterar a las Direcciones Seccionales la aplicación de los lineamientos impartiddos en el Memorando 000033 del 2015.</t>
  </si>
  <si>
    <t>Tarea Acción No.2. Comunicación escrita dirigida a las Direcciones Seccionales reiterando a las Direcciones Seccionales la aplicación de los lineamientos impartiddos en el Memorando 000033 del 2015</t>
  </si>
  <si>
    <t>Uno (1) Comunicado a las Direcciones Seccionales</t>
  </si>
  <si>
    <t xml:space="preserve">ID del hallazgo II. Inconsistencia en el aplicativo SIE-Obligación Financiera, mostrando falta de integridad y confiablidad en la información. Esta situación conlleva a que se presente incertidumbre para la toma de decisiones en el momento de aprobar una devolución, generando el riesgo de realizar devoluciones sin compensación previa.       </t>
  </si>
  <si>
    <t>A3. Solicitar la calificación de perfilamiento de riesgos de las solicitudes de devolución resueltas entre el 13 de abril y el 13 de mayo de 2020 en cumplimiento del Decreto 535 de 2020 que no se enviaron a perfilamiento.</t>
  </si>
  <si>
    <t>Tarea Acción No.1. Solicitar la calificación de perfilamiento de riesgo de las solicitudes de devolución resueltas entre el 13 de abril y el 13 de mayo de 2020 en cumplimiento del Decreto 535 de 2020 que no se enviaron a perfilamiento</t>
  </si>
  <si>
    <t>Un (1) Listado
Nota: Para cada una de las 34 Direcciones que gestionen solicitudes de devolución</t>
  </si>
  <si>
    <r>
      <rPr>
        <b/>
        <sz val="12"/>
        <rFont val="Arial"/>
        <family val="2"/>
      </rPr>
      <t>DGI</t>
    </r>
    <r>
      <rPr>
        <sz val="12"/>
        <rFont val="Arial"/>
        <family val="2"/>
      </rPr>
      <t xml:space="preserve">
NC - Subproceso Recaudo - Devoluciones                                                                                                                                                             
Dirección de Gestión de Impuestos
DS - Subproceso Recaudo - Devoluciones    
Direcciones Seccionales de Impuestos y Aduanas
Direcciones Seccionales de Impuestos  
División de Recaudo y Cobranzas
División de Recaudo
ACTUALIZADO
30112021</t>
    </r>
  </si>
  <si>
    <t>A4. Establecer el perfil de riesgo de los asuntos que no se enviaron a perfilamiento de riesgos; resueltos en cumplimiento del Decreto 535 de 2020, que corresponden a los saldos en renta y ventas.</t>
  </si>
  <si>
    <t xml:space="preserve">ID del hallazgo III. Se identificaron 19 casos de devoluciones con reconocimiento en el marco del procedimiento abreviado Decreto 535 del 10 de abril de 2020, por un valor total de $24.669.205.000, 7 gestionadas mediante el SIE Devoluciones y 12 de forma manual CIN 20), en las cuales la DIAN generó calificación de Perfil de Riesgo MUY ALTO para los contribuyentes, sin que se suspendieran los términos de las solicitudes aun cuando representaban un presunto riesgo de fraude fiscal y/o riesgo específico para la DIAN.       </t>
  </si>
  <si>
    <t>A5. Verificar si las solicitudes de devolución de saldos a favor en renta y ventas resueltas entre el 13 de abril y el 13 de mayo de 2020 en el marco de las devoluciones abreviadas fueron (SI) o (NO) objeto de auditoría de fiscalización o incluidas enprogramas postdevoluciones, lo anterior, aplica
para aquellas solicitudes de devolución que resulten con calificación de riesgo MUY ALTO en la consulta de perfilamiento de riesgo que se realice en aplicación de la acción No. 1 del presente control y para aquellas solicitudes que obtuvieron riesgo MUY ALTO durante la gestión de la solicitud de devolución.</t>
  </si>
  <si>
    <t>Tarea Acción No.2. Unificar en una base de datos Los resultados obtenidos en aplicación de la Acción No. 2</t>
  </si>
  <si>
    <t>Una (1) Base de datos.
Nota: Para cada una de las 34 Direcciones que gestionen solicitudes de devolución</t>
  </si>
  <si>
    <t>A6. Presentar a consideración de la reunión de evaluación y control de devoluciones, los casos identificados en la acción No. 2 del presente controlque no hayan sido objeto de auditoría de fiscalización DI o no se hayan incluido en programas PD, a fin de definir el cronograma de desarrollo de la auditoria de Post Devoluciones. En caso de identificar expedientes que no ameritan apertura en programa PostDevoluciones, incluir la justificación correspondiente en el acta.</t>
  </si>
  <si>
    <t>Tarea Acción No. 3. Dejar en el acta de la reunión de evaluación y control el cronograma definido para desarrollar las auditorías postdevoluciones de los casos identificados en la Acción No.2  del presente control que no hayan sido objeto de auditoría de fiscalización DI o no se hayan incluido en programas PD. Así mismo para cada asunto que no se incluya en programa postdevoluciones registrar la justificación correspondiente.</t>
  </si>
  <si>
    <t>Un (1)  Acta de Reunión
Nota: Para cada una de las 34 Direcciones que gestionen solicitudes de devolución</t>
  </si>
  <si>
    <t xml:space="preserve">ID del hallazgo IV. Se identificaron 98 devoluciones otorgadas por valor total de 2.066.178.000 sin solicitud del Perfil de Riesgos en el proceso de gestión y reconocimiento.   </t>
  </si>
  <si>
    <t>A7. Registrar en forma clara y precisa, en la casilla “Observaciones” del formato 1326 “Certificación de Deudas” que se genera en cada asunto del Servicio Informático de Devoluciones, la información de las obligaciones que deben ser objeto de compensación aclarando de igual forma aquellos valores que se reflejan como deudas y corresponden a inconsistencias o que no pueden ser compensados explicando la razón por la cual no hay lugar a ello. Si no existen observaciones, registrar la leyenda “sin Observaciones”. Nota: esta acción se realiza de forma permanente.</t>
  </si>
  <si>
    <t>Diligenciar para todos los asuntos de devolución la casilla "Observaciones" del formato 1326.</t>
  </si>
  <si>
    <t>Reportes trimestrales que evidencien diligenciamiento de la casillas "Observaciones del formato 1326".
Nota: Para cada una de las 34 Direcciones que gestionen solicitudes de devolución</t>
  </si>
  <si>
    <t xml:space="preserve">A8. Dar aplicación a lo establecido en los procedimientos del Subproceso de Devoluciones en cuanto a solicitar el reproceso de saldos cuando se detecten saldos de la obligación con inconsistencias. </t>
  </si>
  <si>
    <t>Diligenciar informe de reprocesos solicitados.</t>
  </si>
  <si>
    <t>Reportes trimestrales que evidencien los saldos inconsistentes que fueron objeto de reproceso.
Nota: Para cada una de las 34 Direcciones que gestionen solicitudes de devolución</t>
  </si>
  <si>
    <t xml:space="preserve">ID del hallazgo V. Se evidenciaron 861 contribuyentes, que realizaron solicitudes de devolución en el marco del Decreto 535 de 2020, calificados con perfil de riesgo Muy Alto, Alto, Null o Vacío, cuyas solicitudes de devolución no se trasladaron a la División de Gestión de Fiscalización de la Dirección Seccional correspondiente, incumpliendo con lo establecido en el numeral 1 de la Circular 000014 del 13 de mayo de 2020, la cual modificó el numeral 5.5 de la Circular 000011 del 16 de abril de 2020.            </t>
  </si>
  <si>
    <t>A9. Actualizar cartilla “Manual Servicio Informático SI Devoluciones” para incorporar el uso de la información “Días transcurridos” que está incluida en el reporte “Informe de solicitudes radicadas”.</t>
  </si>
  <si>
    <t>Tarea Acción No. 1: Actualizar Cartilla "Manual Servicio Informático SI Devoluciones" para incorporar el uso de la la información de "Días transcurridos" que está incluida en el reporte "Informe de solicitudes radicadas"</t>
  </si>
  <si>
    <t>Un (1) Manual Servicio Informático SI Devoluciones, actualizado.</t>
  </si>
  <si>
    <r>
      <rPr>
        <b/>
        <sz val="12"/>
        <rFont val="Arial"/>
        <family val="2"/>
      </rPr>
      <t>DGI</t>
    </r>
    <r>
      <rPr>
        <sz val="12"/>
        <rFont val="Arial"/>
        <family val="2"/>
      </rPr>
      <t xml:space="preserve">
NC - Subproceso Recaudo - Devoluciones
Coordinación de Devoluciones y Compensaciones</t>
    </r>
  </si>
  <si>
    <t>A10. Socializar a las 34 direcciones seccionales la actualización del “Manual Servicio Informático SI Devoluciones” recordando la importancia de hacer uso de la información de “Días transcurridos” como ayuda de autocontrol para el cumplimiento de los términos establecidos para la gestión de las solicitudes de devolución y/o compensación.</t>
  </si>
  <si>
    <t>Tarea Acción No.2: Comunicación escrita dirigida a las 34 Direcciones Seccioanales que gestionan solicitudes de devolución y/o compensación, informando la actualización del  "Manual Servicio Informático SI Devoluciones" y recordando la importancia de hacer uso de la información de "Días transcurridos" como ayuda de autocontrol para el cumplimiento de los términos establecidos para la gestión de las solicitudes de devolución y/o compensación.</t>
  </si>
  <si>
    <t>Una (1) Comunicación remitida a todas las Direcciones Seccionales</t>
  </si>
  <si>
    <t xml:space="preserve">"ID del hallazgo VI. En 1.405 solicitudes de devolución de saldos a favor del impuesto sobre la Renta y complementarios y del impuesto sobre las Ventas – IVA, gestionadas en el marco del procedimiento abreviado de devoluciones (Decreto 535 de 2020) y que fueron radicadas entre el 13 de abril a 30 de junio de 2020, la DIAN incumplió el término establecido para resolver estas solicitudes de devolución.
Estos asuntos de devolución gestionados por fuera del término legal (15 días hábiles), tienen un valor autorizado para reconocimiento y pago a los contribuyentes de $187.366.190.000, generando el riesgo de liquidar y reconocer intereses moratorios a favor de los contribuyentes por valor de $1.972.202.981 con corte a agosto de 2020."       </t>
  </si>
  <si>
    <t>A11. Realizar autocontrol dando aplicación a las actividades de control establecidas en los procedimientos del Subproceso de devoluciones, que indican que el jefe del área o el funcionario que este delegue debe monitorear de forma permanente el cumplimiento de términos para resolver las solicitudes de devolución, mediante el uso del formato FT-RE-2504 “Registro Diario de solicitudes de devolución/compensación”, el cual contiene las casillas de “Fecha de vencimiento” de las solicitudes de devolución. Actividad diaria y permanente.</t>
  </si>
  <si>
    <t>Dar aplicación  a las actividades de control establecidos en los procedimientos del Subproceso de Devoluciones, que indican que el Jefe del área o el funcionario que este delegue debe monitorear en forma permanente el cumplimiento de términos para resolver las solicitudes de devolución, mediante el uso del Formato FT RE 2504 "Registro diario de solicitudes de devolución y/o compensación", el cual contiene las casillas de "Fecha de radicación" y "Fecha de Vencimiento" de las solicitudes de devolución. Actividad diaria y permanente.</t>
  </si>
  <si>
    <t>Formato FT RE 2504 actualizado, envío formato mes anterior durante los primeros tres días hábiles de cada mes</t>
  </si>
  <si>
    <r>
      <rPr>
        <b/>
        <sz val="12"/>
        <rFont val="Arial"/>
        <family val="2"/>
      </rPr>
      <t>DGI</t>
    </r>
    <r>
      <rPr>
        <sz val="12"/>
        <rFont val="Arial"/>
        <family val="2"/>
      </rPr>
      <t xml:space="preserve">
DS - Subproceso Recaudo - Devoluciones
Direcciones Seccionales de Impuestos
Direcciones Seccionales de Impuestos y Aduanas
Divisiones de Gestión de Recaudo
Divisiones de Gestión de Recaudo y Cobranzas</t>
    </r>
  </si>
  <si>
    <t xml:space="preserve">ID del hallazgo VII. Se evidenciaron tres (3) solicitudes de devolución aprobadas por las Direcciones Seccionales de Impuestos de Medellín y Cali, correspondientes a personas fallecidas, sin la aplicación de controles de verificación y validación para corroborar que la persona que solicitó el saldo a favor se encontraba facultada por ley para hacerlo.     </t>
  </si>
  <si>
    <t>A12. Actualizar de oficio la casilla 89 del RUT con la información que envía la Registraduría Nacional del Estado Civil de las personas fallecidas.</t>
  </si>
  <si>
    <t>Actualizar el estado (Casilla 89 RUT) de las personas fallecidas con la información que envía la Registraduría Nacional del Estado Civil</t>
  </si>
  <si>
    <t>Informe anual de ejecución de la estrategia</t>
  </si>
  <si>
    <r>
      <rPr>
        <b/>
        <sz val="12"/>
        <rFont val="Arial"/>
        <family val="2"/>
      </rPr>
      <t>DGI</t>
    </r>
    <r>
      <rPr>
        <sz val="12"/>
        <rFont val="Arial"/>
        <family val="2"/>
      </rPr>
      <t xml:space="preserve">
NC - Asistencia al Usuario
Coordinación  de Administración del Registro Único Tributario</t>
    </r>
  </si>
  <si>
    <t>A13. Elaborar documento FT-SI-2206 con la propuesta de conceptualización general de ajuste tecnológico en el Servicio Informático de Devoluciones consistente en la inclusión de una funcionalidad para registrar en cada asunto la fecha y numero de transacción de giro a cuenta corriente o de ahorros o la fecha de expedición de TIDIS y número de expedición. Adicionar además el ajuste tecnológico del cálculo de “Días Transcurridos” considerando desde la fecha de radicación de la solicitud hasta la fecha del pago. Presentar la propuesta al Comité Centro de Despacho para someterlo a su aprobación.</t>
  </si>
  <si>
    <t>Tarea Acción No. 1. Elaborar documento FT SI 2206 con la propuesta de conceptualización general de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Adicionar además el ajuste tecnológico del cáculo de "Días Transcurridos" considerando desde la fecha de radicación de la solicitud hasta la fecha del pago. Presentar la propuesta al Comité Centro de Despacho para someterlo a su aprobación.</t>
  </si>
  <si>
    <t>Un (1) documento FT SI 2206 diligenciado y aprobado por el Comité Centro de Despacho</t>
  </si>
  <si>
    <t>A14. Al momento de ser aprobado el ajuste de la acción No. 1, elaborar documento FT-SI-2007 con la especificación funcional detallada del ajuste tecnológico en el Servicio Informático de Devoluciones consistente en la inclusión de una funcionalidad para registrar en cada asunto la fecha y numero de transacción de giro a cuenta corriente o de ahorros o a la fecha de expedición de TIDIS y numero de expedición y así mismo, el ajuste tecnológico del cálculo de “Días Trascurridos” considerando desde la fecha de radicación de la solicitud hasta la fecha de pago.</t>
  </si>
  <si>
    <t>Tarea Acción No. 2. Al momento de ser aprobado el ajuste de la Acción No.1, elaborar documento FT SI 2007 con la especificación funcional detallada del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y, así mismo, el ajuste tecnológico del cáculo de "Días Transcurridos" considerando desde la fecha de radicación de la solicitud hasta la fecha del pago.</t>
  </si>
  <si>
    <t>Un (1) documento FT SI 2207 diligenciado</t>
  </si>
  <si>
    <t xml:space="preserve">ID del hallazgo VIII. Se identificaron 32 asuntos de devolución con valor reconocido de $18.246.851.000 entre el 13 de abril y el 30 de junio de 2020, a los cuales se les identifican en los reportes de cartera mensual de SIPAC (MARZO, ABRIL y MAYO), obligaciones que no fueron compensadas previo a la devolución, por un valor de $12.421.975.000, incumpliendo lo establecido en el artículo 861 del Estatuto Tributario “Art.861. Compensación previa a la devolución” </t>
  </si>
  <si>
    <t>A15. Actualizar los procedimientos del subproceso de devoluciones para incluir la actividad de entregar al área de pagos la copia del acto administrativo que ordena la devolución acompañada de la certificación bancaria aportada por el solicitante en la solicitud de devolución.</t>
  </si>
  <si>
    <t>Elaborar la nueva versión de los procedimientos incluyendo la actividad de entregar al área de pagos, además de la Resolución de Devolución, la certificación bancaria aportada por el solicitante y gestionar el trámite hasta su publicación en Diannet - Mapa de Procesos.</t>
  </si>
  <si>
    <t>A16. Implementación de un desarrollo tecnológico cuyo objetivo es el pago de las devoluciones menores a 1000 UVT directamente a través del Sistema Integrado de Información Financiera – SIIF Nación, sin necesidad de mediar cuentas de ahorro o corrientes de entidades financieras, las que conocemos como Cuentas de Fondo Rotatorio de Devoluciones.</t>
  </si>
  <si>
    <t>Inicio prueba en producción piloto en el SIIF Nación con la Dirección de Impuestos y Aduanas de Pereira 
Puesta en producción del SIIF Nación para el pago de las resoluciones de devoluciones en todas las Direcciones Seccionales.
Actualización de los procedimientos PR-RE-0124, PR-RE-0125, PR-RE-0126, PR-RE-0128  y PR-RE-0133 de acuerdo al pago de las resoluciones de devoluciones por medio del aplicativo SIIF Nación
Enviar comunicación escrita dirigida a las 34 Direcciones Seccioanales que gestionan solicitudes de devolución y/o compensación, informando la actualización de los procemientos y la utilización del SIIF Nación para el pago de las resoluciones de devoluciones menores de 1.000 UVT.</t>
  </si>
  <si>
    <t>Reporte del SIIF Nación de los pagos de las resoluciones de devoluciones realizadas por la Dirección Seccional de impuestos y Aduanas de Pereira.
Reporte del SIIF Nación de los pagos de las resoluciones de devoluciones realizadas por la Direcciones Seccionales.
Procedimientos actualizado
Comunicación enviada a las 34 Direcciones Seccionales informando la actualización de los.procedimientos y la utilización del SIIF para el pago de las devoluciones.</t>
  </si>
  <si>
    <r>
      <rPr>
        <b/>
        <sz val="12"/>
        <rFont val="Arial"/>
        <family val="2"/>
      </rPr>
      <t>DGI</t>
    </r>
    <r>
      <rPr>
        <sz val="12"/>
        <rFont val="Arial"/>
        <family val="2"/>
      </rPr>
      <t xml:space="preserve">
NC - Subproceso Recaudo - Devoluciones
Coordinación de Devoluciones y Compensaciones
Coordinación de Contabilidad de la Función Recaudadora</t>
    </r>
  </si>
  <si>
    <t xml:space="preserve">ID del hallazgo IX. Al efectuar el análisis de la información suministrada por la DIAN en el archivo denominado “Información 10 430 formato 1668.xlsx”, se identificó un mismo número de cuenta bancaria registrado para 2 contribuyentes beneficiarios de devolución distintos.  </t>
  </si>
  <si>
    <t>A17. Socializar con las direcciones seccionales el alcance de la actualización realizada a los procedimientos del Subproceso de Devoluciones y Compensaciones.</t>
  </si>
  <si>
    <t>Comunicación escrita dirigida a las 34 Direcciones Seccionales que gestionan solicitudes de devolución  y/o compensación informando la actualización de los procedimientos y recordando la importancia de verificar previo a la firma del acto administrativo y previo al pago de la devolución, la información del beneficiario, número de cuenta y entidad financiera a la cual se debe efectuar el abono de los recursos producto de la devolución.</t>
  </si>
  <si>
    <t>Comunicación remitida a todas las Direcciones Seccionales</t>
  </si>
  <si>
    <t>A18. Implementar las acciones de autocontrol establecidas en los procedimientos del subproceso de devoluciones, que indican que el jefe del área es responsable de verificar que en aplicativos que afectan el Servicio Informático de Obligación Financiera se ingrese la fecha de notificación y ejecutoria de los actos administrativos de devolución y/o compensación y que estos afecten correctamente el estado de cuenta del contribuyente.</t>
  </si>
  <si>
    <t>Dar aplicación  a las actividades de control establecidos en los procedimientos del Subproceso de Devoluciones, que indican que el Jefe del área es responsable de  verificar que en  los aplicativos que afectan el Servicio Informático de Obligación Financiera  se ingrese la fecha de notificación y ejecutoria de los actos administrativos de  devolución y/o compensación  y que estos  afecten correctamente el estado de cuenta del contribuyente. Actividad diaria y permanente.</t>
  </si>
  <si>
    <t>Informe de los actos administrativos proferidos en el mes anterior con su correspondiente fecha de notificación, generado del aplicativo Notificar  (Libro Radicador).  El informe se debe remitir dentro de los primeros cinco (5) días hábiles de cada mes a la Coordinación de Devoluciones y Compensaciones.</t>
  </si>
  <si>
    <t xml:space="preserve">ID del hallazgo X. Se evidenció que se giraron recursos por valor de $26.929.284.000, en rangos superiores a los 10, 20, 30, 50 y 100 días calendario siguientes a la fecha de expedición de los respectivos actos administrativos donde se reconoce y ordena devolver los saldos a favor. </t>
  </si>
  <si>
    <t>A19. Definir la estrategia de digitalización</t>
  </si>
  <si>
    <r>
      <rPr>
        <b/>
        <sz val="12"/>
        <rFont val="Arial"/>
        <family val="2"/>
      </rPr>
      <t>DGI</t>
    </r>
    <r>
      <rPr>
        <sz val="12"/>
        <rFont val="Arial"/>
        <family val="2"/>
      </rPr>
      <t xml:space="preserve">
NC - Subproceso Innovación y Tecnología 
Dirección de Gestión de Innovación y Tecnología
Subdireccion de Innovacion y Proyectos
Subdireccion de Soluciones y Desarrollo</t>
    </r>
  </si>
  <si>
    <t>20. Iniciar el proyecto con la definición de  los requerimientos funcionales</t>
  </si>
  <si>
    <r>
      <rPr>
        <b/>
        <sz val="12"/>
        <rFont val="Arial"/>
        <family val="2"/>
      </rPr>
      <t>DGI</t>
    </r>
    <r>
      <rPr>
        <sz val="12"/>
        <rFont val="Arial"/>
        <family val="2"/>
      </rPr>
      <t xml:space="preserve">
Dirección de Gestión de Impuestos
Subdirección de Recaudo
Subdirección de Devoluciones 
Subdirección de Cobranzas y Control Extensivo
Coordinación de Administración de Aplicativos de  Impuestos
Coordinación de Cobranzas</t>
    </r>
  </si>
  <si>
    <t xml:space="preserve">ID del hallazgo XI. Se evidenciaron inconsistencias y debilidades en la trazabilidad y confiabilidad de la información suministrada por la DIAN.       </t>
  </si>
  <si>
    <t xml:space="preserve">21. Definir los requerimientos no funcionales </t>
  </si>
  <si>
    <r>
      <rPr>
        <b/>
        <sz val="12"/>
        <rFont val="Arial"/>
        <family val="2"/>
      </rPr>
      <t>DGI</t>
    </r>
    <r>
      <rPr>
        <sz val="12"/>
        <rFont val="Arial"/>
        <family val="2"/>
      </rPr>
      <t xml:space="preserve">
NC - Subproceso Innovación y Tecnología 
Dirección de Gestión de Innovación y Tecnología</t>
    </r>
  </si>
  <si>
    <t xml:space="preserve">22. Iniciar el proceso de contratación </t>
  </si>
  <si>
    <t>23.Definir la priorización funcional de la implementación</t>
  </si>
  <si>
    <t xml:space="preserve">24. Definir un plan de trabajo de desarrollo de la solución tecnológica </t>
  </si>
  <si>
    <t xml:space="preserve">25. Aprobar o validar el plan de trabajo de la implementación de la solución tecnológica </t>
  </si>
  <si>
    <r>
      <rPr>
        <b/>
        <sz val="12"/>
        <rFont val="Arial"/>
        <family val="2"/>
      </rPr>
      <t>DGI</t>
    </r>
    <r>
      <rPr>
        <sz val="12"/>
        <rFont val="Arial"/>
        <family val="2"/>
      </rPr>
      <t xml:space="preserve">
Dirección de Gestión de Impuestos
Subdirección de Recaudo
Subdirección de Devoluciones 
Subdirección de Cobranzas y Control Extensivo
Coordinación de Administración de Aplicativos de  Impuestos
Coordinación de Cobranzas
Dirección de Gestión de Innovación y Tecnología</t>
    </r>
  </si>
  <si>
    <t xml:space="preserve">ID del hallazgo XII. Se identificaron 13 cuentas bancarias en los archivos suministrados por la DIAN de los movimientos generados desde el portal de los bancos del Fondo Rotatorio de Devoluciones (meses de abril, mayo, junio, julio y agosto de 2020) de la Dirección Seccional de Neiva, que se encuentran asociadas a más de un contribuyente con giro o transferencia.     
ID Indicio de fraude y corrupción I. Se identificaron cinco (5) cuentas bancarias en los archivos suministrados por la DIAN de los movimientos generados desde el portal de los bancos del Fondo Rotatorio de Devoluciones (meses de abril, mayo, junio, julio y agosto de 2020), que se encuentran asociadas a más de un contribuyente con giro o transferencia.     
ID Indicio de fraude y corrupción II. Se evidenciaron diez (10) casos de devolución efectiva con giro en cuenta por valor de $57.563.000, en los que el número de cuenta bancaria del contribuyente registrado en el Formato F1668 “Información constancia titularidad cuenta bancaria”, no coincide con el número de la cuenta a la que se le realizó el giro por parte de la seccional, lo cual se evidencia en el archivo de movimientos bancarios del fondo rotatorio, incumpliendo lo establecido en el Artículo 20 del Decreto 2277 de 2012. Incorporado en el Artículo 1.6.1.25.7 del Decreto 1625 de 2016 Devolución a la cuenta bancaria.     </t>
  </si>
  <si>
    <t>26. Iniciar el desarrollo de la solución tecnológica.</t>
  </si>
  <si>
    <t>I1. Se identificaron cinco (5) cuentas bancarias en los archivos suministrados por la DIAN de los movimientos generados desde el portal de los bancos del Fondo Rotatorio de Devoluciones (meses de abril, mayo, junio, julio y agosto de 2020), que se encuentran asociadas a más de un contribuyente con giro o transferencia.</t>
  </si>
  <si>
    <t>27. Iniciar la implementación de la solución tecnológica</t>
  </si>
  <si>
    <t xml:space="preserve">I2. Se evidenciaron diez (10) casos de devolución efectiva con giro en cuenta por valor de $57.563.000, en los que el número de cuenta bancaria del contribuyente registrado en el Formato F1668 “Información constancia titularidad cuenta bancaria”, no coincide con el número de la cuenta a la que se le realizó el giro por parte de la seccional, lo cual se evidencia en el archivo de movimientos bancarios del fondo rotatorio, incumpliendo lo establecido en el Artículo 20 del Decreto 2277 de 2012. Incorporado en el Artículo 1.6.1.25.7 del Decreto 1625 de 2016 Devolución a la cuenta bancaria.  </t>
  </si>
  <si>
    <t>28. Poner en  producción la solución tecnológica</t>
  </si>
  <si>
    <t>29. Realizar auditoría de escritorio a la gestión de las solicitudes de devoluciones.</t>
  </si>
  <si>
    <t>Mejorar la confiabilidad de la gestión realizada a las solicitudes de devoluciones y/o compensación</t>
  </si>
  <si>
    <t>Expedientes de las auditorías de escritorio.</t>
  </si>
  <si>
    <r>
      <rPr>
        <b/>
        <sz val="12"/>
        <rFont val="Arial"/>
        <family val="2"/>
      </rPr>
      <t>DGI</t>
    </r>
    <r>
      <rPr>
        <sz val="12"/>
        <rFont val="Arial"/>
        <family val="2"/>
      </rPr>
      <t xml:space="preserve">
Subdirección de Devoluciones</t>
    </r>
  </si>
  <si>
    <t>30. Fortalecer la gestión del proceso documental de la entidad por medio de la implemetación del sistema Gestión Documental.</t>
  </si>
  <si>
    <t>Implementacion del sistema Gestor Documental, el cual permitira integrar tecnologica y operativamente la gestion masiva de documentos tanto fisicos como digitales.</t>
  </si>
  <si>
    <t>Puesta en producción del sistema de gestión documental 
a. (01) Un acta de comité de gestión de Cambios Tecnología del correspondiente software instalado y en producción</t>
  </si>
  <si>
    <t>INSP. 1707022431
H 1,2,3,4</t>
  </si>
  <si>
    <t xml:space="preserve">ID del hallazgo I. Facilidades de pago otorgadas sin el lleno de requisitos exigidos en el procedimiento PR-CA-0272, PR-CA-0424 y Decreto 688 de 2020.            </t>
  </si>
  <si>
    <t xml:space="preserve">ID del Riesgo de Gestión  : Otorgamiento sin el lleno de requisitos legales de facilidades de pago durante la emergencia económica, social y ecológica 2020.
RFC.  Otorgamiento de facilidades de pago por fuera de términos legales Decreto 688 de 2020 sin denuncio de bienes y facilidades otorgadas por ley 2010 de 2019 beneficiando al contribuyente en la tasa de interés </t>
  </si>
  <si>
    <t>Con el propósito de evitar la contravención de las normas que implementan o modifican procedimientos establecidos en la operación diaria de la Administración de Impuestos, es necesario que, paralelo a la socialización de la reglamentación aplicable, ya sea de origen interno o externo, se realicen jornadas de capacitación que permitan a los funcionarios sustanciadores conocer a fondo su correcta aplicación, permitiéndoles vislumbrar en forma detallada las diferencias y similitudes surgidas frente a los procesos que se venían trabajando</t>
  </si>
  <si>
    <t>Modificar documento</t>
  </si>
  <si>
    <t>Documento Entregado a la Dirección de Gestión de impuestos</t>
  </si>
  <si>
    <r>
      <rPr>
        <b/>
        <sz val="12"/>
        <rFont val="Arial"/>
        <family val="2"/>
      </rPr>
      <t>DGI</t>
    </r>
    <r>
      <rPr>
        <sz val="12"/>
        <rFont val="Arial"/>
        <family val="2"/>
      </rPr>
      <t xml:space="preserve">
NC - Subproceso Administracion de Cartera 
Dirección de Gestión de Impuestos 
Subdireccion de Cobranzas y Control Extensivo 
Coordinación de Cobranzas
ACTUALIZADO
30112021</t>
    </r>
  </si>
  <si>
    <t>Incluir en el formato FT-2386 una casilla para la identificación del nombre del contribuyente y la fecha en que se realiza el diligenciamiento de la lista de chequeo, como elemento demostrativo de los requisitos cumplidos o incumplidos aportados por el contribuyente, en cada momento del proceso de análisis de información para otorgar o negar la facilidad de pago.</t>
  </si>
  <si>
    <t>Modificar el formato FT-COT-2386</t>
  </si>
  <si>
    <t>Formato publicado en la intranet de la entidad</t>
  </si>
  <si>
    <t xml:space="preserve">ID del hallazgo II.  Facilidades de pago otorgadas con obligaciones presentadas fuera del término señalado en el Decreto 688 de 2020 – procedimiento abreviado y sin denuncio de bienes.            </t>
  </si>
  <si>
    <t>En caso de que se presenten situaciones coyunturales y/o de emergencia se debe implementar una política transicional en la que se delimiten las diferencias entre los diferentes aspectos reglados en la normativa existente y que establezca tanto condiciones como controles eficientes de tiempo, modo y lugar en los requisitos de admisión y otorgamiento de las facilidades de pago, de tal manera que los contribuyentes
accedan al respectivo beneficio bajo la certeza de la aplicación del tratamiento normativo que le resulta aplicable.</t>
  </si>
  <si>
    <t>Documento Entregado a la Dirección de Gestión de Impuestos</t>
  </si>
  <si>
    <t>Establecer la obligatoriedad en la constitución de una garantía de aquellas establecidas en el numeral 4.1.2. “Garantías admisibles” del instructivo de garantías IN-CA-0070 v. 2 (pólizas, aceptación bancaria, libranzas, fiducias, etc.) por parte del contribuyente que solicita una facilidad de pago, toda vez que se hace indispensable que, en caso de incumplimiento, la Administración cuente con la posibilidad de recuperar las sumas adeudadas.</t>
  </si>
  <si>
    <t>Verificar el control en formato FT-COT-2616</t>
  </si>
  <si>
    <t xml:space="preserve">Papel de trabajo firmado por el Director Seccional, Jefe de División, Jefe GIT  en donde se describa la verificación realizada y los hallazgos encontrados </t>
  </si>
  <si>
    <t xml:space="preserve">ID del hallazgo III.  Facilidades de pago otorgadas con obligaciones presentadas fuera del término señalado en la Ley 2010 de 2019 – PR-CA-0424, beneficiando contribuyentes en la tasa de interés.            </t>
  </si>
  <si>
    <t>Realziar control al  formato FT-COT-2616</t>
  </si>
  <si>
    <t>Informe Gerencial de las situaciones encontradas</t>
  </si>
  <si>
    <t xml:space="preserve">ID del hallazgo IV.  Acto Administrativo (Circular externa oooo3 de abril 14 de 2020) proferido por funcionario sin la debida competencia, en contravía de lo establecido en la Resolución 457 de noviembre 20 de 2008.  </t>
  </si>
  <si>
    <t>Realizar y socializar un instructivo especifico con los tipos de facilidad de pago vigentes, donde se comparen las condiciones de tiempo de presentación de los títulos ejecutivos objeto de facilidad de pago, los requisitos específicos y las tasas de interés aplicables a cada tipo de facilidad de pago. Lo anterior, con el fin de proferir las resoluciones que conceden la respectiva facilidad ajustadas a la regulación aplicable en cada caso.</t>
  </si>
  <si>
    <t>Capacitación</t>
  </si>
  <si>
    <t>INSP. 1707022433
H1 
Efectividad en la fiscalización, liquidación, cobro y recaudo tributario - Seccional Yopal.</t>
  </si>
  <si>
    <t>RFC1
RFC2</t>
  </si>
  <si>
    <t xml:space="preserve">N/A
RG: Pérdida de oportunidad y efectividad para ejercer la acción de cobro             
RFC: Pérdida, adulteración, ocultamiento, daño o destrucción de documentos o información.            </t>
  </si>
  <si>
    <t xml:space="preserve">IFC1. Pérdida de oportunidad y efectividad para ejercer la acción de cobro             
IFC2. Pérdida, adulteración, ocultamiento, daño o destrucción de documentos o información.            
</t>
  </si>
  <si>
    <t>1. Realizar capacitación del Instructivo IN-ADF-0132 "Manejo de los archivos en la UAE DIAN" y Jornadas de sensibilización</t>
  </si>
  <si>
    <t xml:space="preserve">Realizar jornadas de sensibilización y capacitación para los funcionarios de las Divisiones de Gestión de Recaudo y Cobranzas,  Fiscalización,  Liquidación, Asistencia al Cliente, Administrativa y Financiera y Despacho en el tercer  trimestre de 2021 del Instructivo IN-ADF-0132 "Manejo de los archivos en la UAE DIAN", especialmente los formatos establecidos, tabla de retención documental y normatividad vigente. </t>
  </si>
  <si>
    <r>
      <rPr>
        <b/>
        <sz val="12"/>
        <rFont val="Arial"/>
        <family val="2"/>
      </rPr>
      <t>DGI</t>
    </r>
    <r>
      <rPr>
        <sz val="12"/>
        <rFont val="Arial"/>
        <family val="2"/>
      </rPr>
      <t xml:space="preserve">
DS - Subproceso Administraciòn de Cartera
Direccion Seccional de Impuestos y Aduanas de Yopal
Divisiones de Recaudo y Cobranzas
Fiscalizacion y Liquidación Tributaria
Aduanera y Cambiaria
Servicio al Ciudadano
Administrativa y Financiera
Despacho de Direccion Seccional
ACTUALIZADO
30112021</t>
    </r>
  </si>
  <si>
    <t xml:space="preserve">2. Aplicar lo establecido en el procedimiento PR-FI-0163 "Organización de Documentos en Dependencias de la UAE DIAN". Organizar la carpeta o expediente a su cargo y en el instructivo IN-FI-0132 "Organización de unidades documentales en dependencias de la UAE DIAN". </t>
  </si>
  <si>
    <t>Verificar mensualmente en una muestra del 10% del reparto de expedientes físicos del proceso de administración de cartera, el cumplimiento del PR-FI-0163 "Organización de Documentos en Dependencias de la UAE DIAN", el IN-FI-0132 "Organización de unidades documentales en dependencias de la UAE DIAN", enviando informe del resultado al buzón coordinacioncobranzas@dian.gov.co, a más tardar el 2do día del mes siguiente.</t>
  </si>
  <si>
    <t xml:space="preserve">Informe Gerencial firmado por el Jefe de División de Recaudo y Cobranzas, Cobranzas en donde se describa la verificación realizada y los controles aplicados. </t>
  </si>
  <si>
    <r>
      <rPr>
        <b/>
        <sz val="12"/>
        <rFont val="Arial"/>
        <family val="2"/>
      </rPr>
      <t>DGI</t>
    </r>
    <r>
      <rPr>
        <sz val="12"/>
        <rFont val="Arial"/>
        <family val="2"/>
      </rPr>
      <t xml:space="preserve">
DS - Subproceso Administraciòn de Cartera
Direccion Seccional de Impuestos y Aduanas de Yopal
División de Recaudo y Cobranzas 
ACTUALIZADO
30112021
</t>
    </r>
  </si>
  <si>
    <t xml:space="preserve">3. Diseñar una estrategia para la digitalización de expedientes
</t>
  </si>
  <si>
    <t>Formular una estrategia de Digitalización</t>
  </si>
  <si>
    <t>Documento de Estrategia de Digitalización</t>
  </si>
  <si>
    <r>
      <rPr>
        <b/>
        <sz val="12"/>
        <rFont val="Arial"/>
        <family val="2"/>
      </rPr>
      <t>DGI</t>
    </r>
    <r>
      <rPr>
        <sz val="12"/>
        <rFont val="Arial"/>
        <family val="2"/>
      </rPr>
      <t xml:space="preserve">
NC - Subproceso Innovacion y Tecnologia
Direccion de Gestion de Innovacion y Tecnologia
Subdireccion de Innovacion y Tecnologia
Subdireccion de Soluciones y desarrollo
ACTUALIZADO
30112021</t>
    </r>
  </si>
  <si>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Administración de Aplicativos de  Impuestos
Coordinación de Cobranzas</t>
    </r>
  </si>
  <si>
    <r>
      <t xml:space="preserve">DGI
</t>
    </r>
    <r>
      <rPr>
        <sz val="12"/>
        <rFont val="Arial"/>
        <family val="2"/>
      </rPr>
      <t xml:space="preserve">NC - Subproceso Innovacion y Tecnologia
Direccion de Gestion de Innovacion y Tecnologia
Subdireccion de Innovacion y Proyectos
Subdireccion de Soluciones y Desarrollo
</t>
    </r>
  </si>
  <si>
    <r>
      <rPr>
        <b/>
        <sz val="12"/>
        <rFont val="Arial"/>
        <family val="2"/>
      </rPr>
      <t>DGI</t>
    </r>
    <r>
      <rPr>
        <sz val="12"/>
        <rFont val="Arial"/>
        <family val="2"/>
      </rPr>
      <t xml:space="preserve">
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t>
    </r>
  </si>
  <si>
    <t>13. Administrar y gestionar la cartera conforme lo establecido en el Modelo a través de la cartilla CT-CA-086 y el formato FT-CA-5219 Seguimiento a evacuación mensual de carga laboral, con base en la segmentación y priorización informada en el inventario publicado</t>
  </si>
  <si>
    <t>Repartir y gestionar los expedientes de cobro conforme lo establecido en la Cartilla CT-CA-086 V.2  y realizar control y seguimiento a la ejecución del Proceso de Administración de Cartera, en cuanto al cumplimiento de los términos establecidos y la gestión en el formato FT-CA-5219 Seguimiento a evacuación mensual de carga laboral, verificando mensualmente el cumplimiento de los términos establecidos en una muestra del 10% de los expedientes, enviando informe del resultado al buzón coordinacioncobranzas@dian.gov.co, a más tardar el 2do día del mes siguiente.</t>
  </si>
  <si>
    <t>FT-CA-5219 Seguimiento a evacuación mensual de carga laboral</t>
  </si>
  <si>
    <r>
      <rPr>
        <b/>
        <sz val="12"/>
        <rFont val="Arial"/>
        <family val="2"/>
      </rPr>
      <t>DGI</t>
    </r>
    <r>
      <rPr>
        <sz val="12"/>
        <rFont val="Arial"/>
        <family val="2"/>
      </rPr>
      <t xml:space="preserve">
DS - Subproceso Administraciòn de Cartera
Dirección de Gestión de Impuestos
Direccion Seccional de Impuestos y Aduanas de Yopal
Jefes de División de Recaudo y Cobranzas 
ACTUALIZADO
30112021</t>
    </r>
  </si>
  <si>
    <t xml:space="preserve">INSP. 1707022441
H1,2,3
Inadmisorio en Devoluciones </t>
  </si>
  <si>
    <t xml:space="preserve">ID del hallazgo I. Se evidencio que al contribuyente KUDOS C&amp;V C S.A.S. con NIT. Número 830.000.486 se le dio respuesta con inadmisión a la solicitud de devolución No.108004617985 radicada el 16 de marzo de 2020 180 días después de haber radicado la solicitud.   </t>
  </si>
  <si>
    <t>ID del Riesgo de Gestión  :  RG 1. "Inadmisión de devoluciones sin el cumplimiento de los requisitos del Artículo 857 del Estatuto Tributario Nacional que puede generar la decisión de inadmitir solicitudes de devolución basada en hechos falsos o información adulterada.”</t>
  </si>
  <si>
    <t>1. Ajustar la actividad No. 24 del Procedimiento "PR COT 0124 Devolución y/o Compensación por Saldos a favor de renta y ventas mediante el SIE Devoluciones”, para precisar que el auto inadmisorio debe proferirse y notificarse en el término máximo de 15 días contados desde el día hábil siguiente a la fecha de radicación de la solicitud de devolución y/o compensación, acorde con lo establecido en el artículo 858 del Estatuto Tributario.</t>
  </si>
  <si>
    <t>1. Actualizar procedimiento "PR COT 0124 Devolución y/o Compensación por Saldos a favor de renta y ventas mediante el SIE Devoluciones"</t>
  </si>
  <si>
    <t>Procedimiento "PR COT 0124 Devolución y/o Compensación por Saldos a favor de renta y ventas mediante el SIE Devoluciones", actualizado y aprobado</t>
  </si>
  <si>
    <r>
      <rPr>
        <b/>
        <sz val="12"/>
        <rFont val="Arial"/>
        <family val="2"/>
      </rPr>
      <t>DGI</t>
    </r>
    <r>
      <rPr>
        <sz val="12"/>
        <rFont val="Arial"/>
        <family val="2"/>
      </rPr>
      <t xml:space="preserve">
NC - Subproceso Recaudo - Devoluciones
Subdirección de Devoluciones</t>
    </r>
  </si>
  <si>
    <t>2. Socializar procedimiento actualizado "PR COT 0124 Devolución y/o Compensación por Saldos a favor de renta y ventas mediante el SIE Devoluciones"</t>
  </si>
  <si>
    <t>Memorando que socialice el procedimiento actualizado "PR COT 0124 Devolución y/o Compensación por Saldos a favor de renta y ventas mediante el SIE Devoluciones", haciendo énfasis en los cambios efectuados a la actividad 24</t>
  </si>
  <si>
    <t>2. Reiterar a los  los funcionarios responsables de la gestión de las solicitudes de devolución de las Direcciones Seccionales y de la Dirección Operativa de Grandes Contribuyentes la obligación de dar aplicación permanente a la instrucción del Numeral 13 del Manual del Servicio Informático de Devoluciones MN COT 0012, a fin de que se controlen los tiempos de gestión de los actos adminstrativos haciendo uso del reporte gerencial (columna DT días transcurridos) que provee el Servicio Informático de Devoluciones,  y recordar el linaeamiento impartido en la Cartilla Guía de Sustanciación CR COT 0038 en el sentido de minimizar tiempos muertos en la gestión de solicitudes de devolución y/o compensación (Numeral 3.4)</t>
  </si>
  <si>
    <t>Memorando que reitere la obligación de dar aplicación permanente al Numeral 13 del Manual del Servicio Informático de Devoluciones MN COT 0012 y al Numeral 3.4 de la Cartilla Guía de Sustanciación CR COT 0038</t>
  </si>
  <si>
    <r>
      <rPr>
        <b/>
        <sz val="12"/>
        <rFont val="Arial"/>
        <family val="2"/>
      </rPr>
      <t>DGI</t>
    </r>
    <r>
      <rPr>
        <sz val="12"/>
        <rFont val="Arial"/>
        <family val="2"/>
      </rPr>
      <t xml:space="preserve">
NC-Subproceso Innovacion y Tecnologia
Subdireccion de Innovacion y Proyectos</t>
    </r>
  </si>
  <si>
    <t>Definir los requerimientos funcionales V1</t>
  </si>
  <si>
    <r>
      <rPr>
        <b/>
        <sz val="12"/>
        <rFont val="Arial"/>
        <family val="2"/>
      </rPr>
      <t>DGI</t>
    </r>
    <r>
      <rPr>
        <sz val="12"/>
        <rFont val="Arial"/>
        <family val="2"/>
      </rPr>
      <t xml:space="preserve">
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t>
    </r>
  </si>
  <si>
    <t>ID del hallazgo II. Se identificaron ocho (8) contribuyentes con solicitudes de devolución por valor de $310.729.000 a los cuales la DIAN les profirió autos inadmisorios automáticos improcedentes al endilgarles causales de inadmisión no aplicables a su realidad tributaría.</t>
  </si>
  <si>
    <r>
      <rPr>
        <b/>
        <sz val="12"/>
        <rFont val="Arial"/>
        <family val="2"/>
      </rPr>
      <t>DGI</t>
    </r>
    <r>
      <rPr>
        <sz val="12"/>
        <rFont val="Arial"/>
        <family val="2"/>
      </rPr>
      <t xml:space="preserve">
NC - Subproceso Administración de Cartera
NC - Subproceso  Recaudo-Devoluciones 
Dirección de Gestión de Impuestos
Subdirección de Recaudo
Subdirección de Cobranzas y Control Extensivo
Coordinación de Administración de Aplicativos de  Impuestos
Coordinación de Cobranzas
</t>
    </r>
  </si>
  <si>
    <t>13. Reiterar a los  los funcionarios responsables de la gestión de las solicitudes de devolución de las Direcciones Seccionales y de la Dirección Operativa de Grandes Contribuyentes la obligación de dar aplicación al lineamiento Caso 36 del "Plan Técnico de Optimización del Uso del Servicio Informático de Devoluciones" que indica el tratamiento que deben dar a las solicitudes presentadas por contribuyentes que no son sociedades anónimas (forma asociativa 03 de la casilla 63 del RUT) y omitieron actualizar oportunamente el RUT con la forma asociativa correcta, lo cual tiene como consecuencia que el sistema genere marca automática de inadmisorio ya que la actualización del RUT que se realiza no tiene efecto retroactivo a la fecha de presentación de la declaración tributaria y la marca se seguirá generando, por lo cual y una vez el contribuyente haya actualizado el RUT, la gestión de la solicitud radicada mediante el servicio debe ser tramitada de forma manual.</t>
  </si>
  <si>
    <t xml:space="preserve">Socializar memorando que indique la obligación de dar aplicación al lineamiento Caso 36 del "Plan Técnico de Optimización del Uso del Servicio Informático de Devoluciones" </t>
  </si>
  <si>
    <t>Memorando que reitere la obligación de dar aplicación permanente al lineamiento Caso 36 del "Plan Técnico de Optimización del Uso del Servicio Informático de Devoluciones"</t>
  </si>
  <si>
    <t>ID del hallazgo III. La DIAN profirió 69 autos inadmisorios improcedentes en solicitudes de devolución por valor total de $1.857.263.000, con aplicación de la causal 10143 “Firma revisor fiscal – declaración año gravable anterior” los cuales a la fecha de radicación de la solicitud contaban con el RUT actualizado en la casilla 63 forma asociativa No. 12 “Sociedad por acciones simplificada”.</t>
  </si>
  <si>
    <t xml:space="preserve">14. Identificar asuntos de solicitudes de devolución y/o compensación radicadas a partir del 01/01/2021 hasta el 30 de marzo de 2022, que hayan generado la marca 10143 a fin de verificar si posteriormente, para el mismo NIT, concepto, año y periodo NO se profirió resolución de devolución y/o compensación, a fin de realizar campaña invitando a estos contribuyentes a actualizar el RUT con la forma asociativa correcta y luego radicar nuevamente su solicitud de devolución. </t>
  </si>
  <si>
    <t>1. Generar reporte asuntos de devoluciones con marca 10143</t>
  </si>
  <si>
    <t>Reporte</t>
  </si>
  <si>
    <t xml:space="preserve">2. Proferir oficio dirigido a los solicitantes de devolución de los asuntos identificados, con los parámetros de la campaña </t>
  </si>
  <si>
    <t>Oficio campaña enviado</t>
  </si>
  <si>
    <t>15. Implementar informe mensual de asuntos con marcas improcedentes reportados por las Direcciones Seccionales y la Dirección Operativa de Grandes Contribuyentes  a través del buzón subdir_recycob_devol@dian.gov.co y evaluar cada uno de los casos para determinar necesidades de ajustes o nuevos desarrollos.</t>
  </si>
  <si>
    <t>1. Implementar informe mensual de asuntos con marcas improcedentes</t>
  </si>
  <si>
    <t>Informe mensual de asuntos con marcas improcedentes</t>
  </si>
  <si>
    <t>16. Implementar informe mensual de asuntos con marcas improcedentes automáticas, informativas o para revisión, reportados por las Direcciones Seccionales y la Dirección Operativa de Grandes Contribuyentes  a través del buzón subdir_recycob_devol@dian.gov.co y evaluar cada uno de los casos para determinar necesidades de ajustes o nuevos desarrollos para implementar en el Servicio Informático de Devoluciones.</t>
  </si>
  <si>
    <t>1. Evaluar mensualmente el reporte de asuntos con marcas improcedentes</t>
  </si>
  <si>
    <t>Acta mensual de evaluación de necesidades de ajustes o nuevos desarrollos a implementar en el Servicio Informático de Devoluciones.</t>
  </si>
  <si>
    <t xml:space="preserve">17. Reiterar a los funcionarios responsables de la gestión de las solicitudes de devolución de las Direcciones Seccionales y de la Dirección Operativa de Grandes Contribuyentes la obligación de dar aplicación a lo establecido en la actividad No. 37 del procedimiento "PR COT 0124 Devolución y/o Compensación por Saldos a favor de renta y ventas mediante el SIE Devoluciones” por cuanto en dicha actividad se establecen las acciones para garantizar el control y seguimiento requeridos para que los actos administrativos decisorios de las solicitudes de devolución sean notificados debida y oportunamente, afecten los sistemas de obligación financiera y contabilidad, y los asuntos se cierren. </t>
  </si>
  <si>
    <t>Socializar memorando que indique la obligación de dar aplicación a la actividad 37 del procedimiento "PR COT 0124 Devolución y/o Compensación por Saldos a favor de renta y ventas mediante el SIE Devoluciones”</t>
  </si>
  <si>
    <t>Memorando que reitere la obligación de dar aplicación permanente a lo establecido en la actividad 37 del procedimiento "PR COT 0124 Devolución y/o Compensación por Saldos a favor de renta y ventas mediante el SIE Devoluciones”</t>
  </si>
  <si>
    <t>TECNOLÓGICO TRIBUTARIO</t>
  </si>
  <si>
    <t>2401-RG1
2403-RG1
2011-RG1
RFC1
2413-RG
2420-RFC1</t>
  </si>
  <si>
    <t xml:space="preserve">Insp. 1707022401 - Prescripción de Obligaciones Tributarias: Una vez analizada cada una de las variables establecidas para el proceso y alcance de la inspección, se puede concluir que no existen indicios de Fraude y Corrupción asociados a la presente inspección.
</t>
  </si>
  <si>
    <t xml:space="preserve">1. 2401-RG1: Vencimiento de términos: Posibilidad de incumplimiento de los términos legales (prescripción, caducidad) en las actuaciones que debe realizar la DIAN en cumplimiento de sus funciones
2011-RG1: Pérdida de validez de los actos administrativos por medio de los cuales se declara sin vigencia una facilidad de pago.
RFC1: Inactividad procesal injustificada en el control de las facilidades de pago
2413-RG1: Exclusión de un contribuyente del proceso de control de administración de cartera.
Inexactitud en el saldo de cuenta de los contribuyentes, generando la falta de disponibilidad e integridad de la información
2420-RFC1: RFC 005 Pérdida de oportunidad y efectividad para ejercer la acción de cobro de los aportantes, contribuyentes u operadores por direccionamiento de las actuaciones administrativas para favorecer a un tercero.								
												</t>
  </si>
  <si>
    <r>
      <rPr>
        <b/>
        <sz val="12"/>
        <rFont val="Arial"/>
        <family val="2"/>
      </rPr>
      <t xml:space="preserve">DGI </t>
    </r>
    <r>
      <rPr>
        <sz val="12"/>
        <rFont val="Arial"/>
        <family val="2"/>
      </rPr>
      <t xml:space="preserve">
NC - Subproceso Innovacion y Tecnologia
Dirección de Gestión de Innovación y Tecnología</t>
    </r>
  </si>
  <si>
    <r>
      <rPr>
        <b/>
        <sz val="12"/>
        <rFont val="Arial"/>
        <family val="2"/>
      </rPr>
      <t>DGI</t>
    </r>
    <r>
      <rPr>
        <sz val="12"/>
        <rFont val="Arial"/>
        <family val="2"/>
      </rPr>
      <t xml:space="preserve">
NC - Subproceso Administración de Cartera
NC - Subproceso  Recaudo-Devoluciones 
Dirección de Gestión de Impuestos
Subdirección de Recaudo
Subdirección de Cobranzas y Control Extensivo
Coordinación de Administración de Aplicativos de  Impuestos
Coordinación de Cobranzas
</t>
    </r>
  </si>
  <si>
    <t>Insp. 1707022411 - Valoración de los Controles Asociados a la Gestión de Facilidades de Pago y su Trazabilidad: Las áreas responsables de administrar las facilidades de pago vigentes de la DIAN, están expuestas al riesgo de “Pérdida de validez de los actos administrativos por medio de los cuales se declara sin vigencia una facilidad de pago”, lo que los hace susceptibles de demenadas  por parte del Contencioso Administrativo.</t>
  </si>
  <si>
    <r>
      <t xml:space="preserve">DGI 
</t>
    </r>
    <r>
      <rPr>
        <sz val="12"/>
        <rFont val="Arial"/>
        <family val="2"/>
      </rPr>
      <t>NC - Subproceso Innovacion y Tecnologia
Dirección de Gestión de Innovación y Tecnología</t>
    </r>
  </si>
  <si>
    <t>6. Definir la priorización funcional de la implementación</t>
  </si>
  <si>
    <t xml:space="preserve">7. Definir un plan de trabajo de desarrollo de la solución tecnológica </t>
  </si>
  <si>
    <t xml:space="preserve">8. Aprobar o validar el plan de trabajo de la implementación de la solución tecnológica </t>
  </si>
  <si>
    <t>9. Iniciar el desarrollo de la solución tecnológica.</t>
  </si>
  <si>
    <t>10. Iniciar la implementación de la solución tecnológica</t>
  </si>
  <si>
    <t>11. Poner en  producción la solución tecnológica</t>
  </si>
  <si>
    <t xml:space="preserve">Insp. 1707022413 - Evaluación de la eficiencia de los mecanismos de controles en la normalización de saldos de obligación financiera: ID del indicio de fraude y corrupción I - Normalización de saldos por prescripción antes del término de los cinco (5) años por valor de $ 8.932.000.	
ID del indicio de fraude y corrupción II -Inactividad procesal injustificada en la gestión de cartera por valor de $ 6.540.571.000. ID del indicio de fraude y corrupción II -Inactividad procesal injustificada en la gestión de cartera por valor de $ 6.540.571.000.	
ID del indicio de fraude y corrupción II - Traslados de expedientes a otras Direcciones Seccionales sin cargue de las obligaciones al aplicativo SIPAC y sin gestión de las acciones de cobro por valor de $13.619.933.152.  
ID del Hallazgo I - Ineficacia de la normalización de saldos, contrario al objetivo del procedimiento PR-CA-0276 normalización de saldos de CCC y el PR-CA-0372 normalización de saldos para la obligación financiera. 	
Observación I - No integridad y disponibilidad de la información de recaudo evidenciado en 28.331 obligaciones por valor total de $ 8.551.454.313.164 a nivel nacional. 	
observación II - Existen reprocesos de las obligaciones con saldo a favor irreal en el SIE de obligación financiera.	
</t>
  </si>
  <si>
    <r>
      <rPr>
        <b/>
        <sz val="12"/>
        <rFont val="Arial"/>
        <family val="2"/>
      </rPr>
      <t xml:space="preserve">DGI </t>
    </r>
    <r>
      <rPr>
        <sz val="12"/>
        <rFont val="Arial"/>
        <family val="2"/>
      </rPr>
      <t xml:space="preserve">
NC - Subproceso Innovacion y Tecnologia
Subdirección de Gestión de Tecnología de la Información y las Telecomunicaciones</t>
    </r>
  </si>
  <si>
    <t>Insp.1707022420 - Oportunidad de Medidas Cautelares: ID del hallazgo I. Ineficacia de la medida cautelar por inactividad procesal injustificada que conlleva a la prescripción de obligaciones fiscales disminuyendo el recaudo por valor de $ 1.337.851.514 y obligación a punto de prescribir por valor de $83.709.000.	
ID del hallazgo II. fallas en la aplicación de los procedimientos y en los controles de gestión documental, unido a que el Sistema Informático SIPAC está siendo subutilizado.	
ID del hallazgo III. Levantamiento de medidas cautelares sin el cumplimiento de lo estipulado por los procedimientos PR-CA-0271 Cobro coactivo – Ejecución de Bienes del Deudor Versión 1 del 6/8/2014 y PR-CA-0345 Levantamiento de Medidas Cautelares Versión 1 del 28/6/2018, según su vigencia.	
ID del hallazgo IV. Desactualización y falta de implementación de los procedimientos relacionados con el proceso de Administración de Cartera evidenciado en los procedimientos PR-CA-0270 Cobro Coactivo – Mandamiento de Pago, PR-CA-0326 Investigación de Bienes, PR-CA-0327 Decretar Medida Cautelares, PR-CA-0345 Levantamiento de Medidas Cautelares.	
ID del hallazgo V. Falta de trazabilidad del cumplimiento de lo relacionado con la Notificación de los actos administrativos y en especial el Mandamiento de pago como lo establece el Estatuto Tributario en su Artículo 826</t>
  </si>
  <si>
    <t>INSP. 1707022450
H 1, 2, 3, 4, 5 y 6 
Verificación a la Gestión de las funciones del GIT Secretaría de Cobranzas en el Proceso de Cobro Dirección Seccional Impuestos de Medellín</t>
  </si>
  <si>
    <t>ID del H1. Se evidencian diferencias en los Sistemas de Información Electrónica de la DIAN (Obligación Financiera y SIPAC), entre el valor total de las obligaciones en la solicitud de facilidad de pago reportada en el Formato 2616 “Control facilidades de pago”,  el reporte de la obligación financiera años 2020-2021 y el saldo de la cartera DIAN a junio de 2021, generando incertidumbre frente a la confiabilidad y actualización de la información respecto a diversas fuentes de consulta que apoyan el proceso de administración de cartera, con una posible afectación en la toma de decisiones de control de las obligaciones del contribuyente.</t>
  </si>
  <si>
    <t>2. RG1: Posibilidad de caducidad de facultades de control y prescripción de obligaciones
RFC1: Posibilidad de exclusión de un contribuyente, de un proceso de control en la gestión de facilidades de pago.” y “Posibilidad de exclusión de un contribuyente, de un proceso de control en la administración de títulos de depósito judicial</t>
  </si>
  <si>
    <r>
      <rPr>
        <b/>
        <sz val="12"/>
        <rFont val="Arial"/>
        <family val="2"/>
      </rPr>
      <t>DGI</t>
    </r>
    <r>
      <rPr>
        <sz val="12"/>
        <rFont val="Arial"/>
        <family val="2"/>
      </rPr>
      <t xml:space="preserve">
NC- Subproceso Innovación y Tecnología
Dirección de Gestión de Innovación y Tecnología</t>
    </r>
  </si>
  <si>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t>
    </r>
  </si>
  <si>
    <r>
      <t xml:space="preserve">DGI
</t>
    </r>
    <r>
      <rPr>
        <sz val="12"/>
        <rFont val="Arial"/>
        <family val="2"/>
      </rPr>
      <t>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</si>
  <si>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t>
    </r>
  </si>
  <si>
    <t>11. Realizar audioritas insitu y/o de escritorio para verificar que la información reportada en el SIE Obligación Financiera -SIPAC y el reporte de facilidades de Pago Formato FT-COT-2616 se encuentre actualizada o que no existan diferencia en la misma en las Direcciones Seccionales y Dirección Operativa de Grandes Contribuyentes.</t>
  </si>
  <si>
    <t>Auditoría insitu y/o de escritorio</t>
  </si>
  <si>
    <t>Informe de auditoria</t>
  </si>
  <si>
    <r>
      <rPr>
        <b/>
        <sz val="12"/>
        <rFont val="Arial"/>
        <family val="2"/>
      </rPr>
      <t>DGI</t>
    </r>
    <r>
      <rPr>
        <sz val="12"/>
        <rFont val="Arial"/>
        <family val="2"/>
      </rPr>
      <t xml:space="preserve">
NC- Subproceso Recaudo - Devoluciones
Dirección de Gestión de Impuestos
Subdirección de Recaudo
Coordinación de Administración de Aplicativos de Impuestos
NC-Subproceso Administracion de Cartera 
Dirección de Gestión de Impuestos 
Subdireccion de Cobranzas y Control Extensivo 
Coordinación de Cobranzas</t>
    </r>
  </si>
  <si>
    <t>12. Realizar audioritas insitu y/o de escritorio paraVerificar el Registro en SIPAC del reparto de las obligaciones en las Direcciones Seccionales y Dirección Operativa de Grandes Contribuyentes.</t>
  </si>
  <si>
    <t>ID del H2. Se identifican 51 radicados de facilidades de pago registrados en el formato FT-COT-2616  “Control facilidades de pago”, que no se observan en la relación de radicación física  ni virtual  informada por la DIAN para el periodo comprendido entre el 1 de septiembre de 2021 y 31 de marzo de 2022, generando incertidumbre frente al canal formal de ingreso de las solicitudes y de cómo se activó la gestión respecto estas facilidades en el marco del procedimiento formal de la DIAN.</t>
  </si>
  <si>
    <t>DGI
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t>
  </si>
  <si>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t>
    </r>
  </si>
  <si>
    <t>13. Requerir trimestralmente al jefe de facilidades de pago de Medellin o de quien ahaga sus veces, para que remitan las actuaciones adelantadas frente a la verificación de la inclusión en su totalidad con calidad de la informacion reportada por los funcionarios a cargo del proceso en el formato FT-COT- 2616 , de conformidad con lo establecido en el PR-COT- 0272 Facilidades de pago</t>
  </si>
  <si>
    <t>Verificar el control de radicados físicos, virtuales y los reportados en el formato FT-COT-2616.</t>
  </si>
  <si>
    <t>Informe gerencial  y evidencias de las actuaciones adelantadas dentro del procedimiento</t>
  </si>
  <si>
    <r>
      <rPr>
        <b/>
        <sz val="12"/>
        <rFont val="Arial"/>
        <family val="2"/>
      </rPr>
      <t xml:space="preserve">DGI
</t>
    </r>
    <r>
      <rPr>
        <sz val="12"/>
        <rFont val="Arial"/>
        <family val="2"/>
      </rPr>
      <t>DS - Subproceso Recaudo - Devoluciones
Direccion Seccional de Impuestos de Medellin
Divión de Recaudo y Cobranzas
GIT Secretaria.</t>
    </r>
  </si>
  <si>
    <t>ID del H3. Se identificaron 3.101 Títulos de Depósito Judicial por valor de $2.350.210.700,99, que desde enero de 1998 y hasta diciembre de 2021 fueron endosados a la DIAN y que conforme a la conciliación bancaria con corte al 31 de julio de 2022 no han sido cobrados por su beneficiario, ni evidencian gestión de traslado de estos recursos al Fondo de Gestión Tributaria, incumpliendo el procedimiento de Gestión y Administración de Depósitos Judiciales y la normativa vigente; generando concentración de TDJ en el inventario de títulos, afectación de los programas que puede realizar la Administración de Impuestos con el traslado de estos recursos y el riesgo de gestión indebida sin son reclamados fraudulentamente por personas que no tienen el derecho sobre estos.</t>
  </si>
  <si>
    <t>14. Revisar semestralmente los depósitos judiciales endosados hasta el 31/12/2020 y no cobrados, registrados en la conciliación bancaria, con el fin de proceder a determinar el cumplimiento de los requisitos para el envío al Fondo de Gestión Tributaria. En caso contrario, proceder a realizar las acciones correspondientes para dar cumplimento al procedimiento PR-COT-0275.</t>
  </si>
  <si>
    <t>Verificar el envío al Fondo de Gestión Tributaria de los depósitos judiciales endosados que cumplen los requisitos establecidos en el artículo 843-2 del Estatuto Tributario.</t>
  </si>
  <si>
    <t>Informe gerencial firmado por el Director Seccional, Jefe de División, Jefe GIT, en donde se evidencien las actividades desarrolladas.</t>
  </si>
  <si>
    <r>
      <rPr>
        <b/>
        <sz val="12"/>
        <rFont val="Arial"/>
        <family val="2"/>
      </rPr>
      <t xml:space="preserve">DGI
</t>
    </r>
    <r>
      <rPr>
        <sz val="12"/>
        <rFont val="Arial"/>
        <family val="2"/>
      </rPr>
      <t>DS - Subproceso Recaudo - Devoluciones
Direccion Seccional de Impuestos de Medellin
Divión de Recaudo y Cobranzas</t>
    </r>
  </si>
  <si>
    <t>ID del H4. Se realizó el cruce de la información registrada en las conciliaciones bancarias de Títulos de Depósito Judicial TDJ de los años 2018 a 2020, con la información remitida por el Banco Agrario donde informan el beneficiario a quien se le pago el TDJ; identificando que en 1 Título de Depósito Judicial el beneficiario a quien fue endosado el título y se encuentra registrado en la conciliación bancaria no coincide con el beneficiario informado por el Banco Agrario, incumpliendo lo estipulado en el PR-CA-0275 Gestión y Administración de Depósitos Judiciales V3, Actividad No. 50. Autorizar el endoso (orden de pago) para el contribuyente.</t>
  </si>
  <si>
    <t>15. Efectuar la revisión de los depósitos judiciales pagados a terceros entre el 01 de agosto de 2022 y el 31 de julio de 2023, para verificar que el endoso no se realice a un tercero diferente al deudor, salvo las excepciones establecidas.
Lo anterior, teniendo en cuenta lo establecido en el numeral 10 de las condiciones generales del procedimiento PR-COT-0275 que expresa: “Los funcionarios responsables de ingresar y firmar la orden de pago deberán revisar que estas no se hagan a favor de terceros, salvo en los casos previstos en este procedimiento”.</t>
  </si>
  <si>
    <t>1. Verificación del beneficiario de los depósitos judiciales pagados desde el 01/08/2022 a 31/0/2023.
2. En caso de existir diferencias entre el deudor y el beneficiario del depósito judicial, solicitar a la Seccional que relacione la excepción en la cual se encuentra, de acuerdo a lo establecido en el procedimiento PR-COT-0275 
3. Retroalimentar al Banco Agrario cuando se identifiquen depósitos judiciales que fueron pagados a un beneficiario diferente al autorizado por la DIAN</t>
  </si>
  <si>
    <r>
      <rPr>
        <b/>
        <sz val="12"/>
        <rFont val="Arial"/>
        <family val="2"/>
      </rPr>
      <t>DGI</t>
    </r>
    <r>
      <rPr>
        <sz val="12"/>
        <rFont val="Arial"/>
        <family val="2"/>
      </rPr>
      <t xml:space="preserve">
NC-Subproceso Administracion de Cartera 
Subdireccion de Cobranzas y Control Extensivo </t>
    </r>
  </si>
  <si>
    <t>ID del H5. Se identificaron 3 facilidades de pago gestionadas en el año 2021 por un valor de $5.024.274.000, suscritas por funcionario sin la presunta competencia , incumpliendo lo determinado en el Oficio No. 100000202-00945 del 1 de Octubre de 2021 de la Dirección General de la DIAN y la Resolución 2925 del 5 de octubre de 2021 (4.130 UVT - $149.952.040), generando incertidumbre sobre la validez en la suscripción de las facilidades de pago por parte de funcionarios de la División de Gestión de Cobranzas de la Dirección Seccional de Impuestos de Medellín.</t>
  </si>
  <si>
    <t>16. Revisión del 30% de las facilitades de pago otorgadas con beneficio de ley 2155 de 2021</t>
  </si>
  <si>
    <t>Verificar que las facilidades de pago otorgadas en la Dirección Seccional de Impuestos de Medellín hayan sido otorgadas por el funcionario competente para ello, de conformidad con la resolución de delegación 2925 de 5 de octubre de 2021.</t>
  </si>
  <si>
    <t>Papeles de trabajo, acompañados de evidencia de elaboración
Entregable (cantidad): 3</t>
  </si>
  <si>
    <r>
      <rPr>
        <b/>
        <sz val="12"/>
        <rFont val="Arial"/>
        <family val="2"/>
      </rPr>
      <t>DGI</t>
    </r>
    <r>
      <rPr>
        <sz val="12"/>
        <rFont val="Arial"/>
        <family val="2"/>
      </rPr>
      <t xml:space="preserve">
NC-Subproceso Administracion de Cartera 
Dirección Seccional de Impuestos de Medellín</t>
    </r>
  </si>
  <si>
    <t xml:space="preserve">17. Retroalimentación a funcionarios del área de cobro sobre resolución de delegación 2925 de 05 de octubre de 2021. </t>
  </si>
  <si>
    <t xml:space="preserve">Afianzar en el 100% de los funcionarios del área de cobro, el conocimiento del contenido de la resolución 2925 de 05 de octubre de 2021, a fin de procurar el estricto cumplimiento de la misma en  la proyección de resoluciones que otorgan facilidades de pago. </t>
  </si>
  <si>
    <t>Formato de capacitacion realizada firmado por participantes</t>
  </si>
  <si>
    <t>ID del H6. Incumplimiento del procedimiento PR-CA-0272 V3-4 y 5 “Facilidades de Pago” en las actividades No. 33, “Elaborar requerimiento de verificación del cumplimiento de la facilidad de pago”, Actividad No. 40, “Proferir resolución que declara sin efecto la facilidad de pago”, y Articulo 814-3 ET: “Cuando el beneficiario de una facilidad para el pago, dejare de pagar alguna de las cuotas o incumpliere el pago de cualquiera otra obligación tributaria surgida con posterioridad a la notificación de la misma, el Administrador de Impuestos o el Subdirector de Cobranzas, según el caso, mediante resolución, podrá dejar sin efecto la facilidad para el pago, declarando sin vigencia el plazo concedido, ordenando hacer efectiva la garantía hasta concurrencia del saldo de la deuda garantizada, la práctica del embargo, secuestro y remate de los bienes o la terminación de los contratos, si fuere del caso”</t>
  </si>
  <si>
    <t>18. Verificar trimestralmente el cumplimiento del término establecido en la actividad 41 del procedimiento PR-CA-272 Facilidades de Pago, en una muestra de 30 expedientes reportados en el FT-COT-2616 con corte al período anterior, remitiendo informe de resultados y acciones implementadas</t>
  </si>
  <si>
    <t>Asegurar el cumplimiento del procedimiento de Facilidades de pago</t>
  </si>
  <si>
    <t>19. Verificar trimestralmente la remisión de expedientes al GIT Cobro coavtivo y ejecución de bienes, cuya facilidad de pago ha sido declarada incumplida y se encuentre en firme el acto, en una muestra de 30 expedientes reportados en el FTCOT2616 con corte al período anterior, remitiendo informe de resultados y acciones implementadas.</t>
  </si>
  <si>
    <t>INSP. 1707022455
 H1, H2, H3, H4, H5, OB1 y OB2
“Evaluación a la gestión de las facilidades y compromisos de pago relacionadas con el beneficio tributario de la Ley 2155 articulo 45”.</t>
  </si>
  <si>
    <t>H1. Se encontraron 37 expedientes con actuaciones administrativas improcedentes para el otorgamiento de las facilidades de pago con beneficios tributarios, en contravía con lo establecido en: 
• El artículo 45 de la Ley 2155 del 14 de septiembre de 2021.
• El artículo 17(Desistimientos), artículos 74 a 82 (Recursos) de la Ley 1437 del 11 de enero de 2011 con sus modificaciones.
• La resolución DIAN 126 del 29 de octubre de 2021.
• Y el procedimiento PR-COT-0272 “Facilidades de Pago” e Instructivo IN-COT-0070 “Garantías”.</t>
  </si>
  <si>
    <t>3. RG1: Decisión en la gestión de facilidades de pago por fuera de la norma.
RFC1: Exclusión de un contribuyente de una o varias actividades de control en la gestión de facilidades de pago.</t>
  </si>
  <si>
    <t>A1. Revisar en mesas de trabajo con las dependencias de Analítica y Tecnología las especificaciones funcionales entregadas para el Diseño Ejecutivo del Nuevo Sistema de Gestión Tribitario (NSGT), en el cual se ha solicitado la creación de herramientas que permitan la simulación de escenarios de gestión, en los cuales se maximice la eficiencia y la eficacia de la administración y se logre tener intervenciones más eficaces a grupos de contribuyentes.</t>
  </si>
  <si>
    <t>1. Entregar los ajustes y de mas requerimientos que las áreas tecnicas soliciten a la Funcional, para dar inicio a la creacion de la Herramienta.</t>
  </si>
  <si>
    <t xml:space="preserve">1. Formato de Registro de Asistencia a las mesas de trabajo
</t>
  </si>
  <si>
    <r>
      <rPr>
        <b/>
        <sz val="12"/>
        <rFont val="Arial"/>
        <family val="2"/>
      </rPr>
      <t>DGI</t>
    </r>
    <r>
      <rPr>
        <sz val="12"/>
        <rFont val="Arial"/>
        <family val="2"/>
      </rPr>
      <t xml:space="preserve">
NC - Subproceso Recaudo - Devoluciones
Dirección de Gestión de Impuestos
Subdireccion de Cobranzas y Control Extensivo y Coordinación de Cobranzas.
NC - Subproceso Administración del sistema de gestión
Dirección de Gestión Estrategica y Analitica
NC- Subproceso Innovación y Tecnología
Dirección de Gestion de Innovación y Tecnología
MODIFICADO
13102023</t>
    </r>
  </si>
  <si>
    <t>A2. Realizar Capacitacion en las Direcciónes Seccionales y Operativa de Grandes Contribuyentes sobre el procedimiento PR-COT-0424 "Facilidades de Pago consagradas en normas transitorias", cuyo objetivo es  "Planear, tramitar y hacer seguimiento a las solicitudes y a las facilidades de pago que se otorguen en cumplimiento de lo establecido en normas especiales transitorias, lo anterior, mientras se construyen la herramienta tecnologica.</t>
  </si>
  <si>
    <t>1. Garantizar la participacion de todos los funcionarios de las direcciones seccionales u operativa de grandes contribuyentes, que de acuerdo con las funciones deben recibir la capacitacion y evaluar  la competencia adquirida.</t>
  </si>
  <si>
    <t>2. Formato de asistencia a la capacitacion diligenciado y firmado</t>
  </si>
  <si>
    <r>
      <rPr>
        <b/>
        <sz val="12"/>
        <rFont val="Arial"/>
        <family val="2"/>
      </rPr>
      <t>DGI</t>
    </r>
    <r>
      <rPr>
        <sz val="12"/>
        <rFont val="Arial"/>
        <family val="2"/>
      </rPr>
      <t xml:space="preserve">
NC - Subproceso Recaudo - Devoluciones
Subdireccion de Cobranzas y Control Extensivo 
Coordinación de Cobranzas.
NC - Subproceso Recaudo - Devoluciones
Operativa de Grandes Contribuyentes
DS -  - Subproceso Recaudo - Devoluciones
Direcciones Seccionales 
MODIFICADO
13102023</t>
    </r>
  </si>
  <si>
    <t>A3. Realizar Mesa de Trabajo al interior de la Subdirección de Cobranzas y Control Extensivo, para establecer mediante un documento los lineamientos de contingencia que se deberán seguir cuando se promulgue una reforma tributaria que tenga incidencia en el Proceso de Administracion de Cartera, definiendo en el lineamiento entre otras: Directrices para la capacitación de las Direcciones Seccionales en los cambios normativos, Gestión de herramientas para liquidación de tributos y parametrización de los aplicativos, Directrices para el rediseño de programas de cobro priorizando las actividades relacionadas con la reforma, Directrices para la redistribución de cargas de trabajo y gestión de personal de apoyo y Directrices para el diseño de controles para seguimiento a la correcta aplicación de la reforma.</t>
  </si>
  <si>
    <t>Divulgar el documento de lineamientos generales a las Direcciones Seccionales y Operativa de Grandes Contribyentes</t>
  </si>
  <si>
    <t>documento</t>
  </si>
  <si>
    <r>
      <rPr>
        <b/>
        <sz val="12"/>
        <rFont val="Arial"/>
        <family val="2"/>
      </rPr>
      <t>DGI</t>
    </r>
    <r>
      <rPr>
        <sz val="12"/>
        <rFont val="Arial"/>
        <family val="2"/>
      </rPr>
      <t xml:space="preserve">
NC - Subproceso Recaudo - Devoluciones
Dirección de Gestión de Impuestos
Subdireccion de Cobranzas y Control Extensivo 
Coordinación de Cobranzas.
MODIFICADO
13102023</t>
    </r>
  </si>
  <si>
    <t>A4. Certificar cuatrimestralmente  por parte de los jefes de las depedencias de cobranzas de las direcciones seccionales y operativa de grandes contribuyentes, con destino al director seccional u operativo de grandes contribuyentes, el debido diligenciamiento y actualizacion los formatos FT-COT-2616  y FT-COT.2639. Teniendo en cuenta que este control ya existe y se encuentra inmerso en los procedimientos PR_COT-0272 y PR-COT-0424.</t>
  </si>
  <si>
    <t>1. Efectuar requerimiento cuatrimestral por parte de los Directores Seccionales y Operativa de Grandes Contribuyentes a los Jefes de las dependencias de cobranzas de cada Direccion Seccional y Operativa, para obtener la certificación sobre la actualización, calidad y oportunidad de la informacion registrada en los formatos FT-COT- 2616 y FT-COT-2639, según el caso.</t>
  </si>
  <si>
    <t xml:space="preserve">Correo electronico </t>
  </si>
  <si>
    <r>
      <rPr>
        <b/>
        <sz val="12"/>
        <rFont val="Arial"/>
        <family val="2"/>
      </rPr>
      <t xml:space="preserve">DGI
</t>
    </r>
    <r>
      <rPr>
        <sz val="12"/>
        <rFont val="Arial"/>
        <family val="2"/>
      </rPr>
      <t>NC  - Subproceso Recaudo - Devoluciones
Operativa de Grandes Contribuyentes
Jefe de la dependencia de Cobranzas 
DS -  - Subproceso Recaudo - Devoluciones
Direcciones Seccionales 
Jefe de la dependencia de Cobranzas 
MODIFICADO
13102023</t>
    </r>
  </si>
  <si>
    <t xml:space="preserve">A5. Revisar los expedientes y elaborar un informe final de los casos que presentan inconsistencias, indicando las acciones procesales a seguir, estableciendo el cronograma que requiere cada caso. </t>
  </si>
  <si>
    <t>1. Presentar Informe gerencial al director seccional, por parte de los Jefes de Division, respecto de cada uno de los casos reseñados por la agencia ITRC en el cual se determine la situacion real de las facilidades de pago y los correctivos implementados.</t>
  </si>
  <si>
    <r>
      <rPr>
        <b/>
        <sz val="12"/>
        <rFont val="Arial"/>
        <family val="2"/>
      </rPr>
      <t xml:space="preserve">DGI
</t>
    </r>
    <r>
      <rPr>
        <sz val="12"/>
        <rFont val="Arial"/>
        <family val="2"/>
      </rPr>
      <t>DS - Subproceso Recaudo - Devoluciones
Direcciones Seccionales  de Bogota, Cali, Florencia, Monteria, Santa Marta, Tulua, Villavicencio
Division de Cobranzas y de Recaudo y Cobranzas
MODIFICADO
13102023</t>
    </r>
  </si>
  <si>
    <t>H2. Seis (6) expedientes con facilidades de pago otorgadas el 31 de diciembre de 2021, donde se observa que para 3 casos las notificaciones fueron posteriores al 31/12/2021, igualmente se generaron actos administrativos que por la ausencia de la información contenida en los mismos, fueron objeto de modificación en la vigencia 2022 en cuyo periodo se encontraba expirado el beneficio otorgado en el artículo 45 de la ley 2155 de 2021, incumpliendo lo establecido en el inciso segundo del artículo 6 de la resolución 000126 de 29 de octubre de 2021 la cual estableció que: “Para el efecto, las facilidades de pago deberán ser suscritas y notificadas a más tardar el treinta y uno (31) de diciembre de 2021”</t>
  </si>
  <si>
    <r>
      <rPr>
        <b/>
        <sz val="12"/>
        <rFont val="Arial"/>
        <family val="2"/>
      </rPr>
      <t>DGI</t>
    </r>
    <r>
      <rPr>
        <sz val="12"/>
        <rFont val="Arial"/>
        <family val="2"/>
      </rPr>
      <t xml:space="preserve">
NC - Subproceso Recaudo - Devoluciones
Dirección de Gestión de Impuestos
Subdireccion de Cobranzas y Control Extensivo Coordinación de Cobranzas.
NC - Subproceso Administración del sistema de gestión
Dirección de Gestión Estrategica y Analitica
NC- Subproceso Innovación y Tecnología
Dirección de Gestion de Innovación y Tecnología
MODIFICADO
13102023</t>
    </r>
  </si>
  <si>
    <r>
      <rPr>
        <b/>
        <sz val="12"/>
        <rFont val="Arial"/>
        <family val="2"/>
      </rPr>
      <t>DGI</t>
    </r>
    <r>
      <rPr>
        <sz val="12"/>
        <rFont val="Arial"/>
        <family val="2"/>
      </rPr>
      <t xml:space="preserve">
NC - Subproceso Recaudo - Devoluciones
Dirección de Gestión de Impuestos
Subdireccion de Cobranzas y Control Extensivo 
Coordinación de Cobranzas.
NC -  - Subproceso Recaudo - Devoluciones
Operativa de Grandes Contribuyentes
DS -  - Subproceso Recaudo - Devoluciones
Direcciones Seccionales 
MODIFICADO
13102023</t>
    </r>
  </si>
  <si>
    <t>1. Divulgar el documento de lineamientos generales a las Direcciones Seccionales y Operativa de Grandes Contribyentes</t>
  </si>
  <si>
    <r>
      <rPr>
        <b/>
        <sz val="12"/>
        <rFont val="Arial"/>
        <family val="2"/>
      </rPr>
      <t>DGI</t>
    </r>
    <r>
      <rPr>
        <sz val="12"/>
        <rFont val="Arial"/>
        <family val="2"/>
      </rPr>
      <t xml:space="preserve">
NC - Subproceso Recaudo - Devoluciones
Subdireccion de Cobranzas y Control Extensivo 
Coordinación de Cobranzas.
MODIFICADO
13102023</t>
    </r>
  </si>
  <si>
    <r>
      <rPr>
        <b/>
        <sz val="12"/>
        <rFont val="Arial"/>
        <family val="2"/>
      </rPr>
      <t>DGI</t>
    </r>
    <r>
      <rPr>
        <sz val="12"/>
        <rFont val="Arial"/>
        <family val="2"/>
      </rPr>
      <t xml:space="preserve">
NC -  - Subproceso Recaudo - Devoluciones
Operativa de Grandes Contribuyentes
Jefe de Cobranzas
DS -  - Subproceso Recaudo - Devoluciones
Direcciones Seccionales 
Jefe de Cobranzas
MODIFICADO
13102023</t>
    </r>
  </si>
  <si>
    <t>Documento</t>
  </si>
  <si>
    <r>
      <rPr>
        <b/>
        <sz val="12"/>
        <rFont val="Arial"/>
        <family val="2"/>
      </rPr>
      <t>DGI</t>
    </r>
    <r>
      <rPr>
        <sz val="12"/>
        <rFont val="Arial"/>
        <family val="2"/>
      </rPr>
      <t xml:space="preserve">
DS -  Subproceso Recaudo - Devoluciones
Dirección  Seccional  de Bogota
Division de Cobranzas 
MODIFICADO
13102023</t>
    </r>
  </si>
  <si>
    <t>H3.Se evidenció una inactividad procesal en las facilidades de pago otorgadas con posterioridad al 31 de diciembre de 2021, evidenciado en 3 expedientes con solicitudes de facilidad de pago radicadas con oportunidad, pero otorgadas con posterioridad al 31 de diciembre de 2021, incumpliendo lo establecido en el artículo 45 de la Ley 2155 del 14 de septiembre de 2021 y el procedimiento PR-COT-0272 “Facilidades de Pago”.</t>
  </si>
  <si>
    <t>A6. Realizar Capacitacion de induccion y reinduccion sobre PR-COT-0272  y PR-COT-0424 e instructivo IN-COT-0070</t>
  </si>
  <si>
    <t>1. Garantizar la participacion de todos los funcionarios que de acuerdo con las funciones deben recibir la capacitacion y evaluar  la competencia adquirida.</t>
  </si>
  <si>
    <t>Formato de Registro de Asistencia a capacitacion diligenciado y firmado</t>
  </si>
  <si>
    <r>
      <rPr>
        <b/>
        <sz val="12"/>
        <rFont val="Arial"/>
        <family val="2"/>
      </rPr>
      <t>DGI</t>
    </r>
    <r>
      <rPr>
        <sz val="12"/>
        <rFont val="Arial"/>
        <family val="2"/>
      </rPr>
      <t xml:space="preserve">
NC -  - Subproceso Recaudo - Devoluciones
Operativa de Grandes Contribuyentes
Jefe de Cobranzas
DS -  - Subproceso Recaudo - Devoluciones
Direcciones Seccionales 
Jefe de Divisiones de Recaudo y Cobranzas
MODIFICADO
13102023</t>
    </r>
  </si>
  <si>
    <t>H4. Incumplimiento del procedimiento PR-COT-0272 “Facilidades de Pago” en las actividades No. 33: “Elaborar requerimiento de verificación del cumplimiento de la facilidad de pago”, Actividad No. 40, “Proferir resolución que declara sin efecto la facilidad de pago”, y Articulo 814-3 ET: “Cuando el beneficiario de una facilidad para el pago, dejare de pagar alguna de las cuotas o incumpliere el pago de cualquiera otra obligación tributaria surgida con posterioridad a la notificación de la misma, el Administrador de Impuestos o el Subdirector de Cobranzas, según el caso, mediante resolución, podrá dejar sin efecto la facilidad para el pago, declarando sin vigencia el plazo concedido, ordenando hacer efectiva la garantía hasta concurrencia del saldo de la deuda garantizada, la práctica del embargo, secuestro y remate de los bienes o la terminación de los contratos, si fuere del caso”, en el mismo sentido se incumple la Ley 2155 articulo 45, “PARAGRAFO 1. En caso de incumplimiento, las resoluciones mediante las cuales se otorgó la facilidad de pago prestarán mérito ejecutivo, sin que se requiera de liquidación oficial u otro acto, y procederá el procedimiento de cobro coactivo respectivo por la suma total de la obligación más el ciento por ciento (100%) de las sanciones e intereses sobre los cuales versa dicha facilidad de pago. Para tal fin, los intereses serán reliquidados a la tasa establecida en el artículo 635 del Estatuto Tributario. Si el incumplimiento de la facilidad de pago corresponde a la declaración de retención en la fuente, se aplicará lo dispuesto en el artículo 580-1 del Estatuto Tributario”</t>
  </si>
  <si>
    <t>1. garantizar la participacion de todos los funcionarios que de aceuerdo con las funciones deben recibir la capacitacion.</t>
  </si>
  <si>
    <t>H5. Se evidencian diferencias en los Sistemas de Información Electrónica de la DIAN - Aplicativo de Obligación Financiera, entre el valor total de las obligaciones en la solicitud de facilidad de pago reportada en el Formato 2616 “Control facilidades de pago” frente el reporte de pagos efectuados para el corte de marzo de 2023, generando incertidumbre frente a la confiabilidad y actualización de la información, por la existencia de diversas fuentes de consulta que apoyan el proceso de administración de cartera, con una posible afectación en la toma de decisiones de control de las obligaciones del contribuyente.</t>
  </si>
  <si>
    <t xml:space="preserve">A7. Certificar cuatrimestralmente, con destino al director seccional u operativo de grandes contribuyentes, el debido diligenciamiento y actualizacion del FT-COT-2616, por parte de los Jefes de todas  las dependencias de cobranzas.  En esta certificacion se incluira el reporte de radicacion del PST de aquellos casos en los cuales existan diferencias, con el fin de que la información registrada en el formato coincida con la de la Obligación financiera. </t>
  </si>
  <si>
    <t>1. Efectuar requerimiento cuatrimestral por parte de los Directores Seccionales y Operativo de Grandes Contribuyentes, a los Jefes de Division de Recaudo y Cobranzas de cada una de ellas, donde certifique que esta actualizada la informacion registrada en el formato FT-COT-2616 y que se solicitaron los PST correspondientes.</t>
  </si>
  <si>
    <t>OB1. Se evidencian inconsistencias en los datos consignados en el formato FT-COT-2616 “Control Facilidad de Pago”, versus la información de los expedientes digitalizados y la información remitida por la DIAN producto de la solicitud de información del 19/04/2023 con número de radicado 2-2023—003077 y el correo electrónico del día 2 de marzo de 2023 en campos como: “Fecha de Radicado de Solicitud de Facilidad de Pago, Valor Total de las Obligaciones en la Solicitud de Facilidad, Valor Total de la Facilidad de Pago, Valor Cuota, Tipo de Facilidad, Número de Resolución que Otorga Facilidad de Pago, Fecha de Resolución que Otorga Facilidad de Pago, generando incertidumbre frente a la confiabilidad y completitud de la información y el seguimiento efectivo al cumplimiento de las facilidades de pago, en razón a que este se alimenta de forma manual y representa riesgos frente a su digitación,  actualización y consolidación de la información a Nivel Nacional. (Ver archivo Anexo 1. Inconsistencias Formato FT-COT-2616)</t>
  </si>
  <si>
    <t>A1. Revisar en mesas de trabajo con las dependencias de Analítica y Tecnología las especificaciones funcionales entregadas para el Diseño Ejecutivo del Nuevo Sistema de Gestión Tribitario (NSGT), en el cual se ha solicitado la creación de herramientas que permitan la simulación de escenarios de gestión, en los cuales se maximice la eficiencia y la eficacia de la administración y se logre tener controles eficientes para la trazabilidad de las solicitudes y otorgamiento de las facilidad de pago asi como de los funcionarios responsables.</t>
  </si>
  <si>
    <t>2.00 
105.00</t>
  </si>
  <si>
    <r>
      <rPr>
        <b/>
        <sz val="12"/>
        <rFont val="Arial"/>
        <family val="2"/>
      </rPr>
      <t>DGI</t>
    </r>
    <r>
      <rPr>
        <sz val="12"/>
        <rFont val="Arial"/>
        <family val="2"/>
      </rPr>
      <t xml:space="preserve">
NC - Subproceso Recaudo - Devoluciones
Dirección de Gestión de Impuestos
Subdireccion de Cobranzas y Control Extensivo 
Coordinación de Cobranzas.
NC - Subproceso Administración del sistema de gestión
Dirección de Gestión Estrategica y Analitica
NC- Subproceso Innovación y Tecnología
Dirección de Gestion de Innovación y Tecnología
MODIFICADO
13102023</t>
    </r>
  </si>
  <si>
    <t>2. Efectuar requerimiento cuatrimestral por parte de los Directores Seccionales y Operativa de Grandes Contribuyentes a los Jefes de las dependencias de cobranzas de cada Direccion Seccional y Operativa, para obtener la certificación sobre la actualización, calidad y oportunidad de la informacion registrada en los formatos FT-COT- 2616 y FT-COT-2639, según el caso.</t>
  </si>
  <si>
    <t xml:space="preserve">2. Correo electronico </t>
  </si>
  <si>
    <r>
      <rPr>
        <b/>
        <sz val="12"/>
        <rFont val="Arial"/>
        <family val="2"/>
      </rPr>
      <t>DGI</t>
    </r>
    <r>
      <rPr>
        <sz val="12"/>
        <rFont val="Arial"/>
        <family val="2"/>
      </rPr>
      <t xml:space="preserve">
NC - Subproceso Recaudo - Devoluciones
Dirección de Gestión de Impuestos
Subdireccion de Cobranzas y Control Extensivo
Coordinación de Cobranzas.
NC - Subproceso Administración del sistema de gestión
Dirección de Gestión Estrategica y Analitica
NC- Subproceso Innovación y Tecnología
Dirección de Gestion de Innovación y Tecnología
MODIFICADO
13102023</t>
    </r>
  </si>
  <si>
    <r>
      <rPr>
        <b/>
        <sz val="12"/>
        <rFont val="Arial"/>
        <family val="2"/>
      </rPr>
      <t>DGI</t>
    </r>
    <r>
      <rPr>
        <sz val="12"/>
        <rFont val="Arial"/>
        <family val="2"/>
      </rPr>
      <t xml:space="preserve">
NC -  - Subproceso Recaudo - Devoluciones
Operativa de Grandes Contribuyentes
Jefe  de Recaudo y Cobranzas
DS -  - Subproceso Recaudo - Devoluciones
Direcciones Seccionales 
Jefe  de Recaudo y Cobranzas
MODIFICADO
13102023</t>
    </r>
  </si>
  <si>
    <t xml:space="preserve">OB2. Para la Agencia ITRC el desarrollo de las inspecciones requiere un alto componente de consultas en los sistemas de información, al igual que la práctica de pruebas y solicitudes de información al proceso inspeccionado, dicho esto, para la ejecución de la presente inspección era necesario tener acceso a roles de consulta para los aplicativos relacionados con el tema de la inspección (DIANNET, Notificar, Obligación Financiera y SIPAC), lo cual se solicitó bajo el radicado No. 2-2023-000656 del 23 de enero de 2023, no obstante, y frente al normal desarrollo de la gestión correspondiente se presentaron inconvenientes específicamente para el aplicativo SIPAC donde se realizaron reuniones con funcionarios del área de tecnología de la DIAN desde el mes de marzo y hasta finales de abril sin poder obtener una solución definitiva al igual que la adecuada conexión a la misma, a la luz de esto, la deficiencia en la oportunidad para contar con la consulta en el aplicativo SIPAC generó atrasos y dificultades en los tiempos de la inspección y las pruebas de auditoria planeadas que deben mejorarse en la gestión de asignación de usuarios de consulta por parte de la DIAN. </t>
  </si>
  <si>
    <t>A8. Habilitar un filtro en donde se pueda seleccionar los casos que sean de entes externos en la vista de gestion de los casos para el especialista</t>
  </si>
  <si>
    <t>1. Apertura de la solicitud de ajuste de la herramienta  de ARANDA.</t>
  </si>
  <si>
    <t>Acta de reunión y gestión del cambiio en la herramienta Aranda.</t>
  </si>
  <si>
    <r>
      <rPr>
        <b/>
        <sz val="12"/>
        <rFont val="Arial"/>
        <family val="2"/>
      </rPr>
      <t>DGI</t>
    </r>
    <r>
      <rPr>
        <sz val="12"/>
        <rFont val="Arial"/>
        <family val="2"/>
      </rPr>
      <t xml:space="preserve">
NC- Subproceso Innovación y Tecnología
Coordinacion de Soporte Tecnico al Usuario.
MODIFICADO
13102023</t>
    </r>
  </si>
  <si>
    <t>INSP. 1707022457
 H1, H2, H3, H4, H5, H6, H7, H8, OB1 y O2
“Embargos, desembargos y devoluciones”.</t>
  </si>
  <si>
    <t>H1. Se sugiere al jefe de la División de recaudo y cobranzas o división de cobranzas, o quien haga sus veces de las direcciones seccionales de impuestos evaluadas, asegurar por medio de seguimiento periódico que en los expedientes físicos que contienen resoluciones de embargo de sumas de dinero, el funcionario encargado de la gestión de la cartera documente, ya sea con certificación de obligaciones a cargo de los contribuyentes o con estado de cuenta, la información consultada en los diversos aplicativos y permitan establecer: la existencia de la obligación, y el monto de la deuda e intereses  que justifiquen la acción de embargo de sumas de dinero y permitan determinar el cálculo del límite del embargo, en cumplimiento del procedimiento PR-COT-0327 Decretar Medidas Cautelares.</t>
  </si>
  <si>
    <t>RG1: Decisión final del proceso de control por fuera de la norma
RFC1: Decisión final de un proceso de control basado en hechos falsos y/o información inexistente</t>
  </si>
  <si>
    <t>1. Revision y entrega de propuesta de viabilidad de modificacion del procedimiento PR-COT-0327,  el PR-COT-0345 y el PR-COT-0330 Teniendo en cuenta los demás procedimientos de la entidad en cuanto a la conformación de expedientes con documentos físicos y digitalizados, así como las normas para la delegación de funciones y competencias para firma de actos administrativos y los controles que permitan garantizar el debido proceso</t>
  </si>
  <si>
    <t>determinar dentro del procedimiento PR-COT-0327, PR-COT-0345 y PR-COT-0330 si son claros los lineamiento que señalan las actividades que deben tenerse en cuenta para los expedientes híbridos y electrónicos, (por ejemplo, cambiar la palabra "imprimir" por "conservar" las consultas a los sistemas de información). y de encontrarse viable tramitar el ajuste ante el área competente.</t>
  </si>
  <si>
    <t>Documento de diagnostico de revision de los  Procedimientos PR-COT-0327, PR-COT-0345 y PR-COT-0330</t>
  </si>
  <si>
    <r>
      <rPr>
        <b/>
        <sz val="12"/>
        <rFont val="Arial"/>
        <family val="2"/>
      </rPr>
      <t xml:space="preserve">DGI
</t>
    </r>
    <r>
      <rPr>
        <sz val="12"/>
        <rFont val="Arial"/>
        <family val="2"/>
      </rPr>
      <t>DS - Subproceso Recaudo - Devoluciones
Direcciones Seccionales de Impuestos de Bogotá,  Medellin y Cali
Divión de Recaudo y Cobranzas</t>
    </r>
  </si>
  <si>
    <t>2. Realizar capacitación a los funcionarios de la División de Cobranzas, en referencia a la aplicación del procedimiento PR-COT-0327, PR-COT-0345 y PR-COT-0330 de acuerdo con el resultado de la revision efectuada.</t>
  </si>
  <si>
    <t>Programar la capacitación en el calendario de MS Teams, una vez se cuente con el procedimiento ajustado.
Realizar la capacitación.</t>
  </si>
  <si>
    <t>Registro de asistencia.</t>
  </si>
  <si>
    <r>
      <rPr>
        <b/>
        <sz val="12"/>
        <rFont val="Arial"/>
        <family val="2"/>
      </rPr>
      <t xml:space="preserve">DGI
</t>
    </r>
    <r>
      <rPr>
        <sz val="12"/>
        <rFont val="Arial"/>
        <family val="2"/>
      </rPr>
      <t>DS - Subproceso Recaudo - Devoluciones
Direcciones Seccionales de Impuestos de Bogotá,  Medellin,  Cali y Barranquilla 
Divión de Cobranzas</t>
    </r>
  </si>
  <si>
    <t xml:space="preserve">3. Realizar verificación  mensual, del cumplimiento del procedimiento ajustado, en tres (3) expedientes. </t>
  </si>
  <si>
    <t>Seleccionar un expediente de cada tipo (físico, híbrido, electrónico).
Confirmar la conservación de las consultas a los sistemas de información
Realizar retroalimentación al servidor público que tiene el expediente, si es del caso. 
Elaborar el informe</t>
  </si>
  <si>
    <t>Informe de la verificación</t>
  </si>
  <si>
    <t>4. Trasladar esta recomedacion al area competente de la DIAN encargado de la gestion de tablas de retencion documental</t>
  </si>
  <si>
    <t>Elaborar correo justificativo anexando informe correspondiente</t>
  </si>
  <si>
    <t>correo electronico dirigido al competente</t>
  </si>
  <si>
    <r>
      <rPr>
        <b/>
        <sz val="12"/>
        <rFont val="Arial"/>
        <family val="2"/>
      </rPr>
      <t>DGI</t>
    </r>
    <r>
      <rPr>
        <sz val="12"/>
        <rFont val="Arial"/>
        <family val="2"/>
      </rPr>
      <t xml:space="preserve">
NC - Subproceso Recaudo - Devoluciones
Dirección de Gestión de Impuestos
Subdireccion de Cobranzas y Control Extensivo 
Coordinación de Cobranzas.
</t>
    </r>
  </si>
  <si>
    <t>H2. Se evidenció que cuarenta (40) expedientes de las Direcciones Seccionales de Impuestos de Medellín, Barranquilla y Cali no contenían copia del estado de cuenta consultado o certificación del estado de las obligaciones, así como las consultas a otras Direcciones Seccionales que permitieran evidenciar el estado de la deuda del contribuyente para generar el levantamiento de la medida cautelar, lo que deja en duda la motivación de la decisión, en contravía de lo dispuesto en el procedimiento levantamiento de medidas cautelares PR-COT-0345</t>
  </si>
  <si>
    <t>5. Verificar que en los expedientes auditados y objeto de embargo exista la certificación de obligaciones a cargo del contribuyente (Formato FT-COT-2388), en el cual se deben detallar las obligaciones vigentes y en el acapite de observaciones, dejar constancia de las inconsistencias observadas en la obligacion financiera, así como la aplicación de depositos judiciales</t>
  </si>
  <si>
    <t>Verificar que en los expedientes auditados y objeto de embargo exista la certificación de obligaciones a cargo del contribuyente (Formato FT-COT-2388), en el cual se deben detallar las obligaciones vigentes y en el acapite de observaciones, dejar constancia de las inconsistencias observadas en la obligacion financiera, así como la aplicación de depositos judiciales</t>
  </si>
  <si>
    <t xml:space="preserve">Informe gerencial en pdf de periodicidad bimestral y listado en excel de los contribuyentes seleccionados, señalando contribuyente y NIT. </t>
  </si>
  <si>
    <r>
      <rPr>
        <b/>
        <sz val="12"/>
        <rFont val="Arial"/>
        <family val="2"/>
      </rPr>
      <t xml:space="preserve">DGI
</t>
    </r>
    <r>
      <rPr>
        <sz val="12"/>
        <rFont val="Arial"/>
        <family val="2"/>
      </rPr>
      <t>DS - Subproceso Recaudo - Devoluciones
Direcciones Seccionales de Impuestos de  Cali , Medellin y Barranquilla 
Divión de Cobranzas</t>
    </r>
  </si>
  <si>
    <t>H3. Se identificaron en veintisiete (27) expedientes actos administrativos de embargo y desembargo firmados por funcionarios sin la competencia para hacerlo, de las Direcciones Seccionales de Impuestos de Barranquilla y Bogotá, en contravía de lo establecido en el Procedimiento decretar medidas cautelares PR-COT-0327; actividad 5. Suscribir resolución y comunicado de embargo</t>
  </si>
  <si>
    <t>6. Solicitar a la Coordinación de Cobranzas de la Subdirección de Cobranzas y Control Extensivo, mesa de trabajo para revisar los procedimientos PR-COT_0345- Levantamiento de Medidas Cautelares y COT-0330 Extinción de obligaciones y las plantillas de los actos administrativos de desembargo, tanto manuales como las generadas por el SIPAC.</t>
  </si>
  <si>
    <t>Elaborar el documento detallando las necesidades de la realización de la mesa de trabajo.</t>
  </si>
  <si>
    <t>Oficio solicitando la realización de la mesa de trabajo</t>
  </si>
  <si>
    <r>
      <rPr>
        <b/>
        <sz val="12"/>
        <rFont val="Arial"/>
        <family val="2"/>
      </rPr>
      <t xml:space="preserve">DGI
</t>
    </r>
    <r>
      <rPr>
        <sz val="12"/>
        <rFont val="Arial"/>
        <family val="2"/>
      </rPr>
      <t>DS - Subproceso Recaudo - Devoluciones
Direcciones Seccionales de Impuestos de Bogotá  y Barranquilla 
Divión de Cobranzas</t>
    </r>
  </si>
  <si>
    <t>7. Realizar mesa de trabajo para revisar el procedimiento y los formatos de los actos administrativos, tanto manuales como del SIPAC.</t>
  </si>
  <si>
    <t>Programar 2 mesas de trabajo.
Realizar las mesas
Elaborar el documento con los temas, las decisiones y los compromisos.</t>
  </si>
  <si>
    <t>Registro de asistencia a las mesas de trabajo que incluya los temas tratados, las decisiones y los compromisos</t>
  </si>
  <si>
    <r>
      <rPr>
        <b/>
        <sz val="12"/>
        <rFont val="Arial"/>
        <family val="2"/>
      </rPr>
      <t>DGI</t>
    </r>
    <r>
      <rPr>
        <sz val="12"/>
        <rFont val="Arial"/>
        <family val="2"/>
      </rPr>
      <t xml:space="preserve">
NC - Subproceso Recaudo - Devoluciones
Dirección de Gestión de Impuestos
Subdireccion de Cobranzas y Control Extensivo y Coordinación de Cobranzas.
DS - Subproceso Recaudo - Devoluciones
Direcciones Seccionales de Impuestos de Bogotá y Barranquilla 
Divión de Cobranzas
</t>
    </r>
  </si>
  <si>
    <t>8. Realizar capacitación a los funcionarios de la División de Cobranzas, en referencia con la revision efectuada a los procedimientos R-COT_0345- Levantamiento de Medidas Cautelares y COT-0330 Extinción de obligaciones.</t>
  </si>
  <si>
    <t>Programar la capacitación en el calendario de MS Teams, una vez se cuenta con el resultado de la revision efectuada al procedimiento .
Realizar la capacitación.</t>
  </si>
  <si>
    <r>
      <rPr>
        <b/>
        <sz val="12"/>
        <rFont val="Arial"/>
        <family val="2"/>
      </rPr>
      <t>DGI</t>
    </r>
    <r>
      <rPr>
        <sz val="12"/>
        <rFont val="Arial"/>
        <family val="2"/>
      </rPr>
      <t xml:space="preserve">
DS - Subproceso Recaudo - Devoluciones
Direcciones Seccionales de Impuestos de Bogotá y Barranquilla 
Divión de Cobranzas</t>
    </r>
  </si>
  <si>
    <t>9. Revisar mensualmente tres (3) expedientes que contengan resoluciones de desembargo y/o endoso de Depósitos Judiciales.</t>
  </si>
  <si>
    <t>Identificar los tres (3) expedientes.
Verificar que los actos administrativos están firmados por el servidor público competente.
Efectuar las acciones correspondientes si hay lugar a ello.
Elaborar un informe.</t>
  </si>
  <si>
    <t>Informe</t>
  </si>
  <si>
    <t>H4. Se identificó en dos (2) expedientes de la Dirección Seccional de Impuestos de Barranquilla y dos (2) expedientes de la Dirección seccional de Impuestos de Cali, el levantamiento de la medida cautelar sin el cumplimiento del requisito de tener saldo pendiente en cero, incumpliendo el numeral 2 del considerando de la resolución de desembargo: “Que las obligaciones objeto de cobro han sido canceladas y/o han quedado sin saldo”, configurándose una presunta falsa motivación, así como la actividad 1 del procedimiento levantamiento de medidas cautelares PR-COT-0345</t>
  </si>
  <si>
    <t>10. La División de Recaudo y Cobranzas de forma bimestral, tomará una muestra del 5% de los expedientes de cobro del sipac que contengan resoluciones de embargo de sumas de dinero, en donde se incluiran los expedientes auditados de la DSI de Cali y Bquillapara que se certifique el estado de cuenta a la fecha en que se realizó el desembargo.</t>
  </si>
  <si>
    <t>Verificar que en los expedientes auditados y de objeto de desembargo exista la certificación de obligaciones a cargo del contribuyente (Formato FT-COT-2388), y el formato interno CONSULTA PARA LEVANTAMIENTO DE MEDIDAS CAUTELARES (Inmuebles , Vehiculos, Bancos), CRUCE NACIONAL , DEUDORES SOLIDARIOS Y
ENDOSO DE TITULOS PERSONAS NATURALES Y JURIDICAS</t>
  </si>
  <si>
    <t>Informe gerencial en pdf de periodicidad bimestral  y listado en excel de los contribuyentes seleccionados, señalando contribuyente y NIT.</t>
  </si>
  <si>
    <r>
      <rPr>
        <b/>
        <sz val="12"/>
        <rFont val="Arial"/>
        <family val="2"/>
      </rPr>
      <t xml:space="preserve">DGI
</t>
    </r>
    <r>
      <rPr>
        <sz val="12"/>
        <rFont val="Arial"/>
        <family val="2"/>
      </rPr>
      <t>DS - Subproceso Recaudo - Devoluciones
Direcciones Seccionales de Impuestos de  Cali y Barranquilla 
Divión de Cobranzas</t>
    </r>
  </si>
  <si>
    <t>H5. Se identificaron dos (2) expedientes, en los cuales se extinguió la obligación y no se procedió a la corrección o normalización de la deuda que reporta el aplicativo de Obligación Financiera y SIPAC, acorde con lo dispuesto en el procedimiento levantamiento de medidas cautelares PR-COT-0345, numeral 3. Condiciones generales</t>
  </si>
  <si>
    <t xml:space="preserve">11. Remitir al GIT competente conforme con el procedimiento para que se realice el proceso de corrección o  normalizacion de los saldos que arroja la Obligación Financiera y Sipac,  dejando evidencia  en los 2 expedientes auditados . </t>
  </si>
  <si>
    <t>Realizar las tareas descritas en el procedimiento PR-COT 0372 Y PR-COT 0276</t>
  </si>
  <si>
    <t xml:space="preserve">Informe gerencial en pdf </t>
  </si>
  <si>
    <r>
      <rPr>
        <b/>
        <sz val="12"/>
        <rFont val="Arial"/>
        <family val="2"/>
      </rPr>
      <t xml:space="preserve">DGI
</t>
    </r>
    <r>
      <rPr>
        <sz val="12"/>
        <rFont val="Arial"/>
        <family val="2"/>
      </rPr>
      <t>DS - Subproceso Recaudo - Devoluciones
Direcciones Seccionales de Impuestos de  Cali
Divión de Cobranzas</t>
    </r>
  </si>
  <si>
    <t>H6. Se identificaron once (11) expedientes en la Seccional de Impuestos de Cali y once (11) en la Seccional de Impuestos de Bogotá, sin verificar la extinción de la obligación en el auto de terminación o auto de terminación y archivo, incumpliendo la actividad 1 del procedimiento para decretar las medidas cautelares de embargo de sumas de dinero</t>
  </si>
  <si>
    <r>
      <rPr>
        <b/>
        <sz val="12"/>
        <rFont val="Arial"/>
        <family val="2"/>
      </rPr>
      <t xml:space="preserve">DGI
</t>
    </r>
    <r>
      <rPr>
        <sz val="12"/>
        <rFont val="Arial"/>
        <family val="2"/>
      </rPr>
      <t>DS - Subproceso Recaudo - Devoluciones
Direcciones Seccionales de Impuestos de Bogotá  y Cali
Divión de Cobranzas</t>
    </r>
  </si>
  <si>
    <t>H7. Se identificó en la Dirección Seccional de Impuestos de Cali que para el caso del contribuyente TRANSPORTES ESPECIALES TRIPLE A. SAS. Con NIT 900.278.571 relacionado con el expediente 202009770, el desembargo decretado mediante Resolución de Desembargo No. 20210705000500 de fecha 12/10/2020, no procedía por cuanto la aplicación del título de depósito judicial se realizó sobre las obligaciones 2019-9, 2019-10 y 2019-12, es decir que, quedó pendiente la cancelación de la obligación 2020-1 por valor $714.000 de acuerdo con la información que reposa en el expediente. De este modo, se incumple con lo dispuesto en el procedimiento PR-COT-0345 levantamiento de medidas cautelares; actividad 1. Revisar si hay causal de levantamiento de medida cautelar</t>
  </si>
  <si>
    <t xml:space="preserve">12. La División de Recaudo y Cobranzas de forma bimestral, tomará una muestra del 5% de los expedientes de cobro del sipac que contengan resoluciones de desembargo de sumas de dinero, en donde se incluira el expediente auditado para que se certifique el debido cobrar del expediente auditado y en caso de existir obligaciones posteriores al desembargo, señalar las actuaciones de cobro realizadas. </t>
  </si>
  <si>
    <t>Verificar que en el expediente auditado y los de objeto de desembargo seleccionados exista la certificación de obligaciones a cargo del contribuyente (Formato FT-COT-2388), y el formato interno CONSULTA PARA LEVANTAMIENTO DE MEDIDAS CAUTELARES (Inmuebles , Vehiculos, Bancos), CRUCE NACIONAL , DEUDORES SOLIDARIOS Y
ENDOSO DE TITULOS PERSONAS NATURALES Y JURIDICAS</t>
  </si>
  <si>
    <t>Informe gerencial en pdf de periodicidad bimestral (DSI Cali) y listado en excel de los contribuyentes seleccionados, señalando contribuyente y NIT.</t>
  </si>
  <si>
    <r>
      <rPr>
        <b/>
        <sz val="12"/>
        <rFont val="Arial"/>
        <family val="2"/>
      </rPr>
      <t xml:space="preserve">DGI
</t>
    </r>
    <r>
      <rPr>
        <sz val="12"/>
        <rFont val="Arial"/>
        <family val="2"/>
      </rPr>
      <t>DS - Subproceso Recaudo - Devoluciones
Direcciones Seccionales de Impuestos de Cali
Divión de Cobranzas</t>
    </r>
  </si>
  <si>
    <t>H8. Se encontró en la Dirección Seccional de Impuestos de Cali que, para el caso del contribuyente C&amp;C CONSTRUCCIONES Y CONSULTORIA con NIT 900405720, relacionado con el expediente 202010815, el desembargo fue decretado mediante Resolución de desembargo No. 20220231002284 de fecha 31/05/2022, el cual no procedía por cuanto de acuerdo con la información que reposa en el expediente, se aplicó un título de depósito judicial por valor de $28.965.000 por concepto de capital, más los intereses por valor de $2.648.000, y compensación de obligaciones por valor de $39.779.000, sin tener en cuenta que el total de obligaciones para este contribuyente asciende a la suma de $176.177.000, quedando obligaciones pendientes de pago por valor de $131.712.000</t>
  </si>
  <si>
    <t xml:space="preserve">13. La División de Recaudo y Cobranzas de forma bimestral, tomará una muestra del 10% de los expedientes de cobro del sipac que contengan resoluciones de desembargo de sumas de dinero, en donde se incluira el expediente auditado para que se certifique el debido cobrar del expediente auditado y en caso de existir obligaciones posteriores al desembargo, señalar las actuaciones de cobro realizadas. </t>
  </si>
  <si>
    <t>Verificar que en el expediente seleccionado y los de objeto de desembargo seleccionados exista la certificación de obligaciones a cargo del contribuyente (Formato FT-COT-2388), y el formato interno CONSULTA PARA LEVANTAMIENTO DE MEDIDAS CAUTELARES (Inmuebles , Vehiculos, Bancos), CRUCE NACIONAL , DEUDORES SOLIDARIOS Y
ENDOSO DE TITULOS PERSONAS NATURALES Y JURIDICAS</t>
  </si>
  <si>
    <t>OB1. No se evidencian todas las firmas en los actos administrativos, que permita identificar o acreditar la identidad del autor, o como prueba del consentimiento y revisión de la integridad y aprobación de la información contenida en estos actos administrativos de carácter legal, lo que implica el riesgo adicional de concentración de funciones, por cuanto se identifican documentos en los que no se respalda con su firma la actividad de elaborar, supervisar o dar validez al documento</t>
  </si>
  <si>
    <t>14. Revisar mensualmente en tres (3) expedientes para verificar que contengan todos los actos administrativos  de embargos y desembargos debidamente firmados.</t>
  </si>
  <si>
    <t>Identificar los tres (3) expedientes.
Verificar que en los actos administrativos del expediente se cuente con todas las firmas
Efectuar las acciones correspondientes si hay lugar a ello.
Elaborar un informe.</t>
  </si>
  <si>
    <r>
      <rPr>
        <b/>
        <sz val="12"/>
        <rFont val="Arial"/>
        <family val="2"/>
      </rPr>
      <t xml:space="preserve">DGI
</t>
    </r>
    <r>
      <rPr>
        <sz val="12"/>
        <rFont val="Arial"/>
        <family val="2"/>
      </rPr>
      <t>DS - Subproceso Recaudo - Devoluciones
Direcciones Seccionales de Impuestos de Bogotá
Divión de Cobranzas</t>
    </r>
  </si>
  <si>
    <t>OB2. En la revisión de los diecinueve (19) expedientes de la Dirección Seccional de Impuestos de Cali, se evidenció la falta de completitud de estos, teniendo en cuenta que no se observaron documentos como: hoja de ruta, resolución de embargo y/o auto de terminación y archivo, en contravía de lo definido en los lineamientos vigentes establecidos por el subproceso de recursos administrativos para la conformación de expedientes, IN-FI-0132_Organizacion de unidades documentales en dependencias de la UAE DIAN</t>
  </si>
  <si>
    <r>
      <t xml:space="preserve">INSP. 1707022458
 H1, OB1 y O2
</t>
    </r>
    <r>
      <rPr>
        <i/>
        <sz val="12"/>
        <rFont val="Arial"/>
        <family val="2"/>
      </rPr>
      <t>“Procedimiento Régimen Tributario Especial”.</t>
    </r>
  </si>
  <si>
    <t>H1. Se evidencian 15 casos en el Sistema Informático-Régimen Tributario Especial (SI-RTE) correspondientes a los procesos de calificación y readmisión al Régimen Tributario Especial</t>
  </si>
  <si>
    <t>RG1:Decisión final del proceso de control en la actualización, calificación y/o readmisión de contribuyentes del RTE por fuera de la norma.
RFC1: Decisión final de un proceso de control en la actualización, calificación y/o readmisión de contribuyentes del RTE basada en hechos falsos  o inexistentes.</t>
  </si>
  <si>
    <t>A1. Implementar    y    poner    en producción   la   prevalidación automática en el SI RTE, que permita         verificar         la información   y   documentos radicados  por  las  entidades solicitantes,  al  igual  que,  la verificación  del  formato  FT- COT-2742  Lista  de  Chequeo solicitudes RTE.</t>
  </si>
  <si>
    <t>Priorizar y detallar requerimientos funcionales necesarios para la solución tecnológica</t>
  </si>
  <si>
    <t>Documento s             de requerimien tos funcionales</t>
  </si>
  <si>
    <r>
      <rPr>
        <b/>
        <sz val="12"/>
        <rFont val="Arial"/>
        <family val="2"/>
      </rPr>
      <t>DGI</t>
    </r>
    <r>
      <rPr>
        <sz val="12"/>
        <rFont val="Arial"/>
        <family val="2"/>
      </rPr>
      <t xml:space="preserve">
Dirección de Gestion de Innovación y Tecnología</t>
    </r>
  </si>
  <si>
    <t>Análisis  y  diseño de    la    solución tecnológica</t>
  </si>
  <si>
    <t>Plan        de trabajo   del desarrollo de            la solución tecnológica</t>
  </si>
  <si>
    <t>Implementación de    la    solución tecnológica</t>
  </si>
  <si>
    <t>Seguimient o  trimestral a              la implementa ción   de   la solución tecnológica</t>
  </si>
  <si>
    <t>Despliegue       en
producción         y estabilización   de la solución</t>
  </si>
  <si>
    <t>Puesta     en producción de            la  solución tecnológica:
a.  (01)  Un formato información de    versión 30001-FT-IT-2180
b.  (01)  Un formato   de aceptación de   pruebas funcionales y   salida   a producción - FT-IT-1851.
c.   (01)   Un acta        de comité     de gestión    de cambios   de tecnología del correspondi ente software instalado   y en producción.</t>
  </si>
  <si>
    <t>A2. Generar  informe  en  archivo Excel     que     contenga     la verificación   manual   de   los requisitos     y     documentos anexados en las solicitudes de calificación y readmisión para ingresar    al    RTE    y    del diligenciamiento  del  Formato FT-COT-2742       Lista       de Chequeo  de  Solicitudes  RTE” por  parte  de  las  Direcciones Seccionales,  con  base  en  la información  contenida  en  el archivo    Excel    denominado “Informe     de     verificación manual de Solicitudes RTE</t>
  </si>
  <si>
    <t>1. Controlar  y  hacer seguimiento  a  la información  y  los documentos radicado   en   las solicitudes   RTE presentadas    por las  entidades  sin ánimo de lucro.</t>
  </si>
  <si>
    <t>Informe   de verificación manual    de solicitudes RTE</t>
  </si>
  <si>
    <r>
      <rPr>
        <b/>
        <sz val="12"/>
        <rFont val="Arial"/>
        <family val="2"/>
      </rPr>
      <t>DGI</t>
    </r>
    <r>
      <rPr>
        <sz val="12"/>
        <rFont val="Arial"/>
        <family val="2"/>
      </rPr>
      <t xml:space="preserve">
Subdireccion de Cobranzas y Control Extensivo
Coordinación  Control Extensivo de Obligaciones 
Direcciones Seccionales (según reporte)
Dirección de Gestion de Innovación y Tecnología</t>
    </r>
  </si>
  <si>
    <t>A3. Implementar    y    poner    en producción    el    Módulo    de Reportes  en  el  SI  RTE,  que permita  validar automáticamente la trazabilidad de los actos administrativos generados a través del SI RTE e incluir lo que se gestione de manera manual.</t>
  </si>
  <si>
    <t>Documentos de requerimientos funcionales</t>
  </si>
  <si>
    <t>Análisis y diseño de la solución tecnológica</t>
  </si>
  <si>
    <t>Plan de trabajo del desarrollo de la solución tecnológica</t>
  </si>
  <si>
    <t>Seguimient o  trimestral a la implementa ción   de   la solución tecnológica</t>
  </si>
  <si>
    <t xml:space="preserve">Despliegue       en producción         y estabilización   de la solución </t>
  </si>
  <si>
    <t>Puesta     en producción de            la solución tecnológica:
a.  (01)  Un formato información de    versión 30001-FT-IT-2180
b.  (01)  Un formato   de aceptación de   pruebas funcionales y   salida   a producción - FT-IT-1851.
c.   (01)   Un acta        de comité     de gestión    de cambios   de tecnología del correspondi ente software instalado   y en producción.</t>
  </si>
  <si>
    <t>A4. Generar  informe  en  archivo Excel   que  contenga     la verificación   manual   de   los actos     administrativos generados dentro y fuera del SI    RTE,    que    definen    la situación de las solicitudes de calificación     y     readmisión presentadas,  con  base  en  la información  diligenciada  por las Direcciones Seccionales.</t>
  </si>
  <si>
    <t>Controlar  y  hacer seguimiento a los actos administrativos generados   en   el SI  RTE    y    de manera manual</t>
  </si>
  <si>
    <t>Informe  de verificación manual de solicitudes RTE</t>
  </si>
  <si>
    <t>A5. Verificar si las solicitudes de devolución de saldos a favor en renta y ventas resueltas entre el 13 de abril y el 13 de mayo de 2020 en el marco de las devoluciones abreviadas fueron (SI) o (NO) objeto de auditoría de fiscalización o incluidas enprog</t>
  </si>
  <si>
    <t>Respuesta de Tecnología: Ajuste al Servicio de RTE ESAL</t>
  </si>
  <si>
    <t>Certificación del cumplimient o  de  ajuste al    servicio RTE ESAL.</t>
  </si>
  <si>
    <r>
      <rPr>
        <b/>
        <sz val="12"/>
        <rFont val="Arial"/>
        <family val="2"/>
      </rPr>
      <t>DGI</t>
    </r>
    <r>
      <rPr>
        <sz val="12"/>
        <rFont val="Arial"/>
        <family val="2"/>
      </rPr>
      <t xml:space="preserve">
Subdirección de Fiscalización Tributaria
Coordinación de Sistemas de Información y Procedimiento de Fiscalización Tributaria</t>
    </r>
  </si>
  <si>
    <t>A6. Generar  el  vector  de  NIT  de los   contribuyentes   que   no presentaron   el   trámite   de Actualización    del    Registro Web en el 2023 y 2024 para actualizar    el    RUT    a    la responsabilidad 5 = Régimen Ordinario del Impuesto sobre la Renta y Complementario.</t>
  </si>
  <si>
    <t>Mantener actualizado el RUT en lo relativo a la clasificación     del impuesto sobre la renta                 y
complementarios de      las      ESAL susceptibles     de
pertenecer        al Régimen Tributario Especial.</t>
  </si>
  <si>
    <t>Base       de datos      de NIT         de  entidades  a actualizar  el RUT.</t>
  </si>
  <si>
    <t>Base       de datos      de  NIT         de entidades  a actualizar  el RUT.</t>
  </si>
  <si>
    <t>A7. Remitir  a  la  Subdirección  de Administración   del   Registro Único  Tributario  el  formato 1767 - Solicitud Actuación de Oficio        Registro        Único Tributario  con  el  listado  de NIT de los contribuyentes que no presentaron el trámite de Actualización    del    Registro Web en el 2023 y 2024 para actualizar    el    RUT    a    la responsabilidad 5 = Régimen Ordinario del Impuesto sobre la Renta y Complementario.</t>
  </si>
  <si>
    <t>Mantener actualizado el RUT en lo relativo a la clasificación     del impuesto sobre la renta     y complementarios de      las      ESAL susceptibles     de
pertenecer        al Régimen Tributario Especial.</t>
  </si>
  <si>
    <t>Correo electrónico con          el  listado     de los NIT a los que   se   les actualizará el RUT.</t>
  </si>
  <si>
    <t>A8. Actualización    del    Registro Único    Tributario     de    los inscritos      que      presentan diferencia según calificación o retiro   que   emita   el   área competente.</t>
  </si>
  <si>
    <t>Mantener actualizado       el Registro      Único
Tributario         de acuerdo    con    la calificación       en RTE   o   en   caso contrario          su exclusión.</t>
  </si>
  <si>
    <t>Registros actualizados según reporte   y/o informe remitido por la Subdirección            de  Fiscalización Tributaria con         los debidos soportes.</t>
  </si>
  <si>
    <t>Por demanda:( No. De Registros actualizados) / No. (De registro s totales - No. De registro s que no pasan validaci ones del SI. RUT)</t>
  </si>
  <si>
    <r>
      <rPr>
        <b/>
        <sz val="12"/>
        <rFont val="Arial"/>
        <family val="2"/>
      </rPr>
      <t>DGI</t>
    </r>
    <r>
      <rPr>
        <sz val="12"/>
        <rFont val="Arial"/>
        <family val="2"/>
      </rPr>
      <t xml:space="preserve">
Subdirección de Administración del Registro Único Tributario - RUT</t>
    </r>
  </si>
  <si>
    <t>A9. Implementar    y    poner    en producción  el  control  de  las funciones   ejercidas   por   los funcionarios dentro del SI RTE que     se     pueda     realizar seguimiento estadísticamente,           para validar    las    identidades    y competencias  con  el  fin  que las           funciones           de sustanciación,     revisión     y firma   sean   realizadas   por diferentes    funcionarios    de acuerdo    con    los    niveles jerárquicos.</t>
  </si>
  <si>
    <t>Documentos    de requerimien tos funcionales</t>
  </si>
  <si>
    <t>Análisis  y  Diseño de     a     solución tecnológica</t>
  </si>
  <si>
    <t>Seguimient o  trimestral a     la implementa ción   de   la solución tecnológica</t>
  </si>
  <si>
    <t>Despliegue   en Producción  y Estabilización   de la solución</t>
  </si>
  <si>
    <t>a.  (01)  Un formato información de    versión 30001-FT-IT-2180
b.  (01)  Un formato   de aceptación de   pruebas funcionales y   salida   a producción - FT-IT-1851.
c.   (01)   Un acta        de comité     de gestión    de cambios   de tecnología del correspondi ente software instalado   y en producción.</t>
  </si>
  <si>
    <t>OB1. De los 143 casos revisados y asociados con el proceso de actualización de las entidades pertenecientes al Régimen Tributario Especial RTE, se validó que posterior a su ingreso hayan realizado el proceso de actualización del registro web en el SI-RTE para permanecer con el beneficio tributario del régimen mencionado, evidenciando, que 57 entidades no presentaron actualizaciones en los años siguientes a su calificación, de las cuales 25 continúan registrando en la casilla 53 del RUT como Régimen Tributario Especial código “04 - Impto. renta y complementarios”. Expuesto esto, es importante resaltar que si bien la responsabilidad de la actualización recae sobre los contribuyentes que quieren obtener o continuar con el beneficio tributario por pertenecer al RTE, no es menos cierto que por parte de la administración se debe velar por realizar las actualizaciones de oficio de los RUT2 para estos contribuyentes con el fin de evitar posibles situaciones indebidas por el aprovechamiento de beneficios que no correspondan a la realidad de la operación de estas.</t>
  </si>
  <si>
    <t>A10. Generar  informe  en  archivo Excel     que     contenga     la verificación   manual   de   la realización  de  las  tareas  de sustanciación,     revisión     y firma       de       los       actos administrativos,    donde    se evidencie  que  son  realizadas por   diferentes   funcionarios, con  base  en  la  información diligenciada         por         las Direcciones Seccionales.</t>
  </si>
  <si>
    <t>Generar control y guardar    la trazabilidad  de  la gestión   realizada en cada una de las etapas     del proceso           de sustanciación.</t>
  </si>
  <si>
    <t>Informe   de verificación manual  de solicitudes RTE</t>
  </si>
  <si>
    <r>
      <rPr>
        <b/>
        <sz val="12"/>
        <rFont val="Arial"/>
        <family val="2"/>
      </rPr>
      <t>DGI</t>
    </r>
    <r>
      <rPr>
        <sz val="12"/>
        <rFont val="Arial"/>
        <family val="2"/>
      </rPr>
      <t xml:space="preserve">
Coordinación Control Extensivo de Obligaciones</t>
    </r>
  </si>
  <si>
    <t xml:space="preserve">OB2. Se evidenció concentración de funciones en las actividades de sustanciación de solicitudes, proyección, revisión y aprobación de los actos administrativos proferidos en el marco de los procesos de calificación y readmisión de las entidades que solicitan ingreso al RTE, evidenciado en once (11) casos, en donde la sustanciación y revisión fue efectuada por el mismo funcionario y 14 casos donde fueron revisados y aprobados por el mismo funcionario; expuesto lo anterior, es importante recalcar que la segregación de funciones en los procesos busca minimizar el riesgo de realizar actividades indebidas por un funcionario en razón al poder y oportunidad que este pueda ejercer en la ejecución de sus actividades. </t>
  </si>
  <si>
    <t>A11. Se revisará y actualizaran los procedimientos        internos, donde               corresponda. Adicionalmente,   se   aplicará por parte de la Coordinación Control        Extensivo        de Obligaciones,   la  verificación mensual mediante un formato Excel  de  los  funcionarios  a nivel nacional que realizan las diferentes        tareas        de sustanciación,     revisión     y firma,  mientras  la  Dirección de  Innovación  y  Tecnología realice la entrega del Módulo de Reportes, donde se pueda observar y hacer seguimiento a cada tarea.</t>
  </si>
  <si>
    <t>Generar control y guardar            la trazabilidad  de  la gestión   realizada en cada una de las etapas            del
proceso           de sustanciación.</t>
  </si>
  <si>
    <t>Procedimien to   PR-COT- 0413 actualizado</t>
  </si>
  <si>
    <t>INSP.170700-29-2024-02-06
 H1, H2, H3, H4, H5, H6, OB1,  OB2,OB3 Y OB4
Obras por impuestos</t>
  </si>
  <si>
    <t>H1. Se detectaron 112 contribuyentes, con 117 declaraciones de RENTA de las vigencias gravables del 2017 al 2022  están afectando la casilla “Valor inversión Obras por Impuestos hasta del 50% (Modalidad de pago 1)”, sin evidencia del cumplimiento de los requisitos establecidos en el artículo 1.6.5.3.3.1 del decreto único reglamentario 1625 de 2016 , por lo que dichos contribuyentes representan  un posible riesgo de impacto fiscal por valor de $ 7.263.892.000, por la aplicación indebida del mecanismo de pago de obras por impuestos, sin que la DIAN tenga el control dado que:
•	No se observa la carta de solicitud de vinculación al mecanismo de pago de obras por impuesto.
•	No se observa el listado de aceptados y no aceptados.
•	No se observa la unidad documental con su respectivo BPIN.
•	No se observa el registro en el formato “FT-COT-2707 Control vinculación al mecanismo de pago de obras por impuestos” ya que es el único control que tiene la DIAN para la vinculación al mecanismo de pago de obras por impuesto.
Lo anterior, es ocasionado por la falta de control y seguimiento en el SIE de Obligación Financiera y la herramienta de control afectando el saldo del contribuyente, situación que disminuye el saldo a pagar o aumenta el saldo a favor del contribuyente.</t>
  </si>
  <si>
    <t>RG1: “Decisión final del proceso de control fuera de la norma”
RFC1: “Decisión final de un proceso de control basada en hechos falsos o información inexistente”</t>
  </si>
  <si>
    <t>A1. Emitir lineamiento dirigido a la Dirección Operativa de Grandes Contribuyentes y las Direcciones Seccionales, en el sentido que las solicitudes de devolución de saldos a favor de las declaraciones de renta en las que el renglón de obras por impuestos sea mayor a cero (0) deben ser llevadas para revisión y análisis a la reunión de evaluación de las devoluciones, donde se evaluara el posible traslado al área de fiscalización para que se realice la correspondiente auditoría sobre la procedencia de efectuar la devolución.</t>
  </si>
  <si>
    <t>1.  Elaborar borrador de lineamiento.
2. Realizar mesa de trabajo para discución del lineamiento.
3. Elaboración final de lineamiento
4. Correo a  las Direcciones para su conocimiento del lineamiento.
5. Capacitación a las Direcciones Seccionales y Operativa de Grandes sobre el lineamiento.</t>
  </si>
  <si>
    <t>Lineamiento para el tratamiento cuando existan solicitud de devoluciones en renta con valores mayores que cero en la casilla obras por impuesto</t>
  </si>
  <si>
    <r>
      <rPr>
        <b/>
        <sz val="12"/>
        <rFont val="Arial"/>
        <family val="2"/>
      </rPr>
      <t>DGI</t>
    </r>
    <r>
      <rPr>
        <sz val="12"/>
        <rFont val="Arial"/>
        <family val="2"/>
      </rPr>
      <t xml:space="preserve">
Dirección de Gestión de Impuestos
Subdirección de Devoluciones</t>
    </r>
  </si>
  <si>
    <t>A2. Con base en los insumos recibidos se elaborará una acción de control teniendo en cuenta la capacidad operativa de las dependencias y la priorización de los casos en términos de eficiencia, análisis de la relación costo-beneficio y oportunidad para actuar en términos de firmeza de la declaración privada correspondiente.</t>
  </si>
  <si>
    <t>1. Recibir de la Subdirección de Recaudo el insumo de contribuyentes derivados del  hallazgo.
2. Realizar Análisis de los contribuyentes relacionados en términos de eficiencia, relación costo - beneficio y oportunidad para actuar en términos de firmeza.
3. Definir los criterios de priorización y de selección de casos.
4.Seleccionar los casos
5. Elaborar el lineamiento</t>
  </si>
  <si>
    <t xml:space="preserve">Memorando de lineamientos acción de control socializado en las Direcciones Seccionales o Dirección Operativa de Grandes Contribuyentes.
</t>
  </si>
  <si>
    <r>
      <rPr>
        <b/>
        <sz val="12"/>
        <rFont val="Arial"/>
        <family val="2"/>
      </rPr>
      <t>DGI</t>
    </r>
    <r>
      <rPr>
        <sz val="12"/>
        <rFont val="Arial"/>
        <family val="2"/>
      </rPr>
      <t xml:space="preserve">
Dirección de Gestión de Impuestos
Subdirección de Recaudo
Coordinación de Administración de Aplicativos de Impuestos
Subdirección de Fiscalización Tributaria
Coordinación de Pensamiento Estratégico</t>
    </r>
  </si>
  <si>
    <t>1. Identificación de los seleccionados por Direcciones Seccionales o Dirección Operativa de Grandes Contribuyentes.
2. Envío de casos por correo electrónico</t>
  </si>
  <si>
    <t>Correos eléctrónicos remitidos con los casos a las Direcciones Seccionales o Dirección Operativa de Grandes Contribuyentes.</t>
  </si>
  <si>
    <t>A3. Ajustar de Software en el SIE Obligación Financiera para el concepto 44 en los formularios 490 (saldos no ejecutados) para los saldos vinculados a las declaraciones de renta objeto de devolución por parte del contribuyente y certificados por las Entidades Nacionales Competentes (ENC) y las fiduciarias, esto a partir del año gravable 2017.</t>
  </si>
  <si>
    <t>1. Especificaciones funcionales FT-2206
2. Ejecutar Desarrollo del ajuste por el  area tecnologia
3. Realización de pruebas funcionales
4. Ajuste de software instalado y en producción</t>
  </si>
  <si>
    <t>Acta de comité de gestión de Cambios de Tecnología del correspondiente ajuste de software instalado y en producción</t>
  </si>
  <si>
    <r>
      <rPr>
        <b/>
        <sz val="12"/>
        <rFont val="Arial"/>
        <family val="2"/>
      </rPr>
      <t>DGI</t>
    </r>
    <r>
      <rPr>
        <sz val="12"/>
        <rFont val="Arial"/>
        <family val="2"/>
      </rPr>
      <t xml:space="preserve">
Dirección de Gestión de Impuestos
Subdirección de Recaudo
Coordinación de Administración de Aplicativos de Impuestos
Dirección de Gestión de Innovación y Tecnología
Subdirección Procesamiento De Datos</t>
    </r>
  </si>
  <si>
    <r>
      <t xml:space="preserve">A4. Solicitar trimestralmente a través del PST al área de tecnología la información </t>
    </r>
    <r>
      <rPr>
        <b/>
        <sz val="12"/>
        <rFont val="Arial"/>
        <family val="2"/>
      </rPr>
      <t>de los contribuyentes vinculados al mecanismo de pago de obras por impuestos que presenten saldos excedentes en la renta vinculada registrada en el SIE de Obligación financiera</t>
    </r>
    <r>
      <rPr>
        <sz val="12"/>
        <rFont val="Arial"/>
        <family val="2"/>
      </rPr>
      <t>. Una vez verificada dicha información, se remitirá a la dirección seccional de impuestos o dirección operativa correspondiente para su corrección.</t>
    </r>
  </si>
  <si>
    <t>1. Solicitar pst dentro de los primeros 5 dias posteriores a  cada trimestre
2. Verificar información por parte de la CAAI
3. Clasificar la información por DS o DO y remitir correo electronico a jefes de Recaudo
4. Gestión de validación, verificación y corrección por parte de las DS o DOGC</t>
  </si>
  <si>
    <t xml:space="preserve"> 4 PST/ 4 Correo electrónico </t>
  </si>
  <si>
    <r>
      <rPr>
        <b/>
        <sz val="12"/>
        <rFont val="Arial"/>
        <family val="2"/>
      </rPr>
      <t xml:space="preserve">DGI </t>
    </r>
    <r>
      <rPr>
        <sz val="12"/>
        <rFont val="Arial"/>
        <family val="2"/>
      </rPr>
      <t xml:space="preserve">
Dirección de Gestión de Impuestos
Subdirección de Recaudo
Coordinación de Administración de Aplicativos de Impuestos
Dirección de Gestión de Innovación y Tecnología
Subdirección Procesamiento De Datos</t>
    </r>
  </si>
  <si>
    <r>
      <t xml:space="preserve">A5. Trimestralmente, se solicitará a través del PST al área de tecnología la información de </t>
    </r>
    <r>
      <rPr>
        <b/>
        <sz val="12"/>
        <rFont val="Arial"/>
        <family val="2"/>
      </rPr>
      <t>los contribuyentes que en su declaración de renta en la casilla "obras por impuestos" que presenten valor diferente a cero (o).</t>
    </r>
    <r>
      <rPr>
        <sz val="12"/>
        <rFont val="Arial"/>
        <family val="2"/>
      </rPr>
      <t xml:space="preserve"> Una vez verificada dicha información, se remitirá a la dirección seccional de impuestos o dirección operativa para que realice el tramite de verificación.</t>
    </r>
  </si>
  <si>
    <t xml:space="preserve">1. Solicitar pst dentro de los primeros 5 dias posteriores a  cada trimestre
2. Verificar información por parte de la CAAI
3. Clasificar la información por DS o DO y remitir correo electronico a jefes de Recaudo
4. Gestión de validación, verificación y corrección por parte de las DS o DOGC
5. Verificar la gestión de las correcciones  </t>
  </si>
  <si>
    <t>H2. En el formato FT-COT-2707 “Control vinculación al mecanismo de pago de obra por impuesto” se registra la vinculación del contribuyente “Transportadora de Gas Internacional S.A. E.S.P” identificado con NIT. 900.134.459, al mecanismo de pago obras por impuestos con el proyecto número de BPIN 20181719000316 para el año gravable 2018, por valor de $8.495.279.590, el cual a la fecha de la presente inspección se encuentra liquidado y con resolución de extinción de la obligación No.6463-006948 del 02 de agosto de 2022.
Con este antecedente, se evidenció que el contribuyente “Transportadora de Gas Internacional S.A. E.S.P”, para al año gravable 2018, presentó la declaración de RENTA con el formulario No. 1114600001434 el 10 de abril de 2019, sin registrar valor en la casilla “Valor inversión Obras por Impuestos hasta del 50% (Modalidad de pago 1)”. 
Posteriormente, el 05 de mayo de 2021 presenta corrección de la declaración de RENTA con el formulario No. 1114605408169 registrando el valor de $8.495.279.000 en la casilla 89 “Valor inversión Obras por Impuestos hasta del 50% (Modalidad de pago 1)”, observando que esta declaración se encuentra con el estatus de “No Valido”, en el SIE obligación financiera debido a que fue presentada fuera del término para corregir (Art. 589 ET refiere un año).
Consultado el SIE de obligación financiera del contribuyente “Transportadora de Gas Internacional S.A. E.S.P”, identificado con NIT. 900.134.459 año gravable 2018 del impuesto de RENTA, la declaración se encuentra en firme y se observa un saldo por el concepto “deuda vencida” por valor de $21.201.904.000. 
Teniendo en cuenta lo mencionado, se evidencia que la Dirección de Impuestos y Aduanas Nacionales – DIAN no realizó el seguimiento y control a la modalidad de pago de obras por impuestos establecido en el artículo “1.6.5.1.3. Modalidades de pago - Obras por Impuestos” , ni a lo estipulado en el instructivo para el diligenciamiento de la declaración de RENTA y complementario .</t>
  </si>
  <si>
    <t>A6. Solicitar mediante el envio de (2)  correos electrónicos,  a las entidades  competentes (Ministerios - DNP - ART -FIDUCIARIAS)   involucradas en el mecanismo de pago de obras por impuestos., el primero con el propósito de que informen la fecha estimada de finalización de los proyectos BPIN. Una vez cumplida la  fecha informada, se remitirá un segundo correo para solicitar el envío de la certificación de la obra entregada.</t>
  </si>
  <si>
    <t>1. Correo electrónico  (Ministerios -DNP - ART - FIDUCIARIAS)  a las entidades nacionales competentes beneficiarias del mecanismo de pago de obras por impuestos 
2. Recibir información fecha estimada de finalización de los proyectos BPIN.
3. Verificación y validación de información recibida.
4. Remitir posibles inconcsistencias a las DS o DO areas fiscalización para lo de su competencia.</t>
  </si>
  <si>
    <t>Correo eletrónico</t>
  </si>
  <si>
    <r>
      <rPr>
        <b/>
        <sz val="12"/>
        <rFont val="Arial"/>
        <family val="2"/>
      </rPr>
      <t>DGI</t>
    </r>
    <r>
      <rPr>
        <sz val="12"/>
        <rFont val="Arial"/>
        <family val="2"/>
      </rPr>
      <t xml:space="preserve">
Dirección de Gestión de Impuestos
Subdirección de Recaudo
Coordinación de Administración de Aplicativos de Impuestos
</t>
    </r>
  </si>
  <si>
    <t xml:space="preserve">A7. Presentar a la Subdirección de Procesos, la propuesta de actualización del procedimiento  PR-COT-0452 "Obras por impuestos" y del Instructivo IN-COT-0200 "Forma de Extinción de Obligaciones"  </t>
  </si>
  <si>
    <t xml:space="preserve">1. Propuesta de actualización Instructivo IN-COT-0200 "Formas de Extinción de Obligaciones".
2. Propuesta de actualización Procedimiento PR-COT-0452 "Obras por Impuestos".
</t>
  </si>
  <si>
    <t>Propuesta de procedimientos actualizados (Instructivo IN-COT-0200 "Forma de Extinción de Obligaciones" y procedimiento PR-COT-0452 "Obras por impuestos").</t>
  </si>
  <si>
    <r>
      <rPr>
        <b/>
        <sz val="12"/>
        <rFont val="Arial"/>
        <family val="2"/>
      </rPr>
      <t>DGI</t>
    </r>
    <r>
      <rPr>
        <sz val="12"/>
        <rFont val="Arial"/>
        <family val="2"/>
      </rPr>
      <t xml:space="preserve">
Dirección de Gestión de Impuestos
Subdirección de Cobranzas y Control Extensivo
Subdirección de Recaudo
Coordinación de Cobranzas
Coordinación de Administración de Aplicativos de Impuestos
Coordinación de Contabilidad de la Función Recaudadora
</t>
    </r>
  </si>
  <si>
    <t>A8.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Adicionalmente, incluir una actividad donde se indique que se debe acatar  el PR-COT-465 “Investigación y determinación de tributos e imposición de sanciones” cuando aplique.</t>
  </si>
  <si>
    <t>1. Actualización Instructivo IN-COT-0200 "Formas de Extinción de Obligaciones".
2. Actualización Procedimiento PR-COT-0452 "Obras por Impuestos".
3. Publicación en Listado Maestro de Documentos
4. Socialización áreas comptentes en Nivel Central, DS  y DOGC
5. Aplicación procedimientos por parte de las DS y DOGC .</t>
  </si>
  <si>
    <t>Procedimientos actualizados (Instructivo IN-COT-0200 "Forma de Extinción de Obligaciones" y procedimiento PR-COT-0452 "Obras por impuestos").</t>
  </si>
  <si>
    <r>
      <rPr>
        <b/>
        <sz val="12"/>
        <rFont val="Arial"/>
        <family val="2"/>
      </rPr>
      <t xml:space="preserve">DGI
</t>
    </r>
    <r>
      <rPr>
        <sz val="12"/>
        <rFont val="Arial"/>
        <family val="2"/>
      </rPr>
      <t xml:space="preserve">Dirección de Gestión de Impuestos
Subdirección de Cobranzas y Control Extensivo
Subdirección de Recaudo
Coordinación de Cobranzas
Coordinación de Administración de Aplicativos de Impuestos
Coordinación de Contabilidad de la Función Recaudadora
Dirección de Gestión Estratégica y Analítica
Subdirección de Procesos 
Coordinación de Procesos y Riesgos Operacionales 
</t>
    </r>
  </si>
  <si>
    <t>H3. En el marco del mecanismo de pago de obras por impuestos, el reintegro de saldos corresponde a la consignación de los recursos no ejecutados en el proyecto vinculado a obras por impuestos por parte de la fiducia constituida por el contribuyente a la DIAN, los cuales resultan de la diferencia entre el valor de la obra totalmente construida y el valor vinculado al mecanismo.
Teniendo en cuenta lo anterior, en veintiocho (28) casos en los que se realizó el reintegro del saldo no ejecutado mediante formulario 490 "Recibo Oficial de Pago", dentro de "Obras por Impuestos", se observó que el pago se refleja como un excedente del contribuyente en la obligación financiera, incumpliendo lo establecido en los artículos 1.6.5.4.2.  y 1.6.5.4.22  del decreto 1915 de 2017.  
Lo anterior, causado por una posible falla del Sistema Informático Electrónico SIE Muisca Obligación Financiera, en la aplicación indebida en el saldo de las obligaciones adeudadas por los contribuyentes; adicionalmente, las inconsistencias presentadas han generado reprocesos en los registros contables, los cuales tampoco permiten reflejar la realidad de la obligación financiera del contribuyente</t>
  </si>
  <si>
    <t>A9. Ajustar de Software en el SIE Obligación Financiera para el concepto 44 en los formularios 490 (saldos no ejecutados) para los saldos vinculados a las declaraciones de renta objeto de devolución por parte del contribuyente y certificados por las Entidades Nacionales Competentes (ENC) y las fiduciarias, esto a partir del año gravable 2017.</t>
  </si>
  <si>
    <r>
      <t xml:space="preserve">A10. Trimestralmente,  se solicitará a través del PST al área de tecnología la información </t>
    </r>
    <r>
      <rPr>
        <b/>
        <sz val="12"/>
        <rFont val="Arial"/>
        <family val="2"/>
      </rPr>
      <t>de los contribuyentes vinculados al mecanismo de pago de obras por impuestos que presenten saldos excedentes en la renta vinculada registrada en el SIE de Obligación financiera</t>
    </r>
    <r>
      <rPr>
        <sz val="12"/>
        <rFont val="Arial"/>
        <family val="2"/>
      </rPr>
      <t>. Una vez verificada dicha información, se remitirá a la dirección seccional de impuestos o dirección operativa correspondiente para su corrección.</t>
    </r>
  </si>
  <si>
    <t xml:space="preserve">A11. Mantener actualizada la información del formato FT-COT-2707 con las diferentes fuentes disponibles y trasladarla a la Coordinación de contabilidad de la función recaudadora </t>
  </si>
  <si>
    <t>1. Actualizar el formato FT-COT-2707 con la información contenida en las fuentes disponibles.
2. Trasladar el formato FT-COT-2027 actualizado mensualmte a la Coordinación de contabilidadd e la función recaudadora.</t>
  </si>
  <si>
    <t>Formato FT-COT-2707 actualizado y trasladado mensualmente</t>
  </si>
  <si>
    <r>
      <rPr>
        <b/>
        <sz val="12"/>
        <rFont val="Arial"/>
        <family val="2"/>
      </rPr>
      <t>DGI</t>
    </r>
    <r>
      <rPr>
        <sz val="12"/>
        <rFont val="Arial"/>
        <family val="2"/>
      </rPr>
      <t xml:space="preserve"> 
Dirección de Gestión de Impuestos
Subdirección de Recaudo
Coordinación de Administración de Aplicativos de Impuestos
</t>
    </r>
  </si>
  <si>
    <t>A12. Conciliar la información registrada en el formato FT-COT-2707, con la información contenida en la obligación financiera y los libros auxiliares de contabilidad al momento de realizar el registro manual de la extinción de las obligaciones correspondientes a Obras por Impuestos y realizar los ajustes a que haya lugar en la contabilidad</t>
  </si>
  <si>
    <t>1. Elaborar las conciliaciones de la información registrada en el formato FT-COT-2707, con la información contenida en la obligación financiera y los libros auxiliares de contabilidad al momento de realizar el registro manual de la extinción de las obligaciones correspondientes a Obras por Impuestos
2. De acuerdo con las situaciones evidenciadas en las conciliaciones realizar los ajustes a que haya en la contabilidad</t>
  </si>
  <si>
    <t>Hoja de trabajo de las operaciones recíprocas y formatos FT-ADF-2701 correspondientes</t>
  </si>
  <si>
    <r>
      <rPr>
        <b/>
        <sz val="12"/>
        <rFont val="Arial"/>
        <family val="2"/>
      </rPr>
      <t xml:space="preserve">DGI </t>
    </r>
    <r>
      <rPr>
        <sz val="12"/>
        <rFont val="Arial"/>
        <family val="2"/>
      </rPr>
      <t xml:space="preserve">
Dirección de Gestión de Impuestos
Subdirección de Recaudo
Coordinación de Contabilidad de la Función Recaudadora</t>
    </r>
  </si>
  <si>
    <t>H4. En la Resolución No. 6463-000501 del 27 de enero de 2023, mediante la cual se efectúa la extinción de la obligación del contribuyente Compañía de Galletas Noel, identificada con NIT. 811.014.994, del periodo gravable 2020, se observa que se registran los valores de saldos no ejecutados correspondiente a los proyectos vinculados al mecanismo de pago de obras por impuestos por valor de $43.918.049,20, $64.748.184,69 y $186.020.622,07, correspondiente a los BPIN 20200214000022, 20200214000028 y 20200214000073 respectivamente, los cuales no corresponden con la realidad del hecho económico</t>
  </si>
  <si>
    <t xml:space="preserve">13. Presentar a la Subdirección de Procesos, la propuesta de actualización del procedimiento  PR-COT-0452 "Obras por impuestos" y del Instructivo IN-COT-0200 "Forma de Extinción de Obligaciones"  </t>
  </si>
  <si>
    <t>A14.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Incluir una actividad de control previo a la expedición del acto administrativo,  donde se indique que se debe DILIGENCIAR EN LA LISTA DE CHEQUEO donde se verifique el contenido de los documentos que componen los expedientes de proyectos vinculados al mecanismo de obras por impuestos, sus fuentes y la oportunidad de registro en el formato FT-COT-2707 Control vinculación al mecanismo de pago de obras por impuestos.</t>
  </si>
  <si>
    <r>
      <rPr>
        <b/>
        <sz val="12"/>
        <rFont val="Arial"/>
        <family val="2"/>
      </rPr>
      <t>DGI</t>
    </r>
    <r>
      <rPr>
        <sz val="12"/>
        <rFont val="Arial"/>
        <family val="2"/>
      </rPr>
      <t xml:space="preserve">
Dirección de Gestión de Impuestos
Subdirección de Cobranzas y Control Extensivo
Subdirección de Recaudo
Coordinación de Cobranzas
Coordinación de Administración de Aplicativos de Impuestos
Coordinación de Contabilidad de la Función Recaudadora
Dirección de Gestión Estratégica y Analítica
Subdirección de Procesos 
Coordinación de Procesos y Riesgos Operacionales 
</t>
    </r>
  </si>
  <si>
    <t>H5. Se evidenciaron inconsistencias en los registros contables de contribuyentes vinculados al mecanismo de pago obras por impuestos de la cuenta 130501001 “Renta y Complementarios - Renta y Complementarios”, en cuanto a la falta de contabilización de los valores consignados en las Resoluciones que extinguen la obligación; debido a fallas en los controles tendientes a salvaguardar la integridad, confiabilidad y trazabilidad de la información, incumpliendo lo establecido en el Régimen Contable Público numerales 8 “Principios de contabilidad pública”, 116. “Registro” y 117. “Devengo y causación”, lo que conlleva a presentar inconsistencia en los saldos de los contribuyentes</t>
  </si>
  <si>
    <t xml:space="preserve">A15. Mantener actualizada la información del formato FT-COT-2707 con las diferentes fuentes disponibles y trasladarla a la Coordinación de contabilidad de la función recaudadora </t>
  </si>
  <si>
    <t xml:space="preserve">DGI 
NC - Subproceso Recaudo-Devoluciones 
Dirección de Gestión de Impuestos
Subdirección de Recaudo
Coordinación de Administración de Aplicativos de Impuestos
</t>
  </si>
  <si>
    <r>
      <rPr>
        <b/>
        <sz val="12"/>
        <rFont val="Arial"/>
        <family val="2"/>
      </rPr>
      <t xml:space="preserve">DGI </t>
    </r>
    <r>
      <rPr>
        <sz val="12"/>
        <rFont val="Arial"/>
        <family val="2"/>
      </rPr>
      <t xml:space="preserve">
Dirección de Gestión de Impuestos
Subdirección de Recaudo
Coordinación de Administración de Aplicativos de Impuestos
</t>
    </r>
  </si>
  <si>
    <t>A16. Conciliar la información registrada en el formato FT-COT-2707, con la información contenida en la obligación financiera y los libros auxiliares de contabilidad al momento de realizar el registro manual de la extinción de las obligaciones correspondientes a Obras por Impuestos y realizar los ajustes a que haya lugar en la contabilidad</t>
  </si>
  <si>
    <t>DGI 
NC - Subproceso Recaudo-Devoluciones 
Dirección de Gestión de Impuestos
Subdirección de Recaudo
Coordinación de Contabilidad de la Función Recaudadora</t>
  </si>
  <si>
    <t>H6. Se observaron fallas en el control y seguimiento en la conformación de la unidad documental de los contribuyentes vinculados a la modalidad de pago obras por impuestos, evidenciado en la falta de control en el registro de la información en el Formato FT-COT-2707 “Control vinculación al mecanismo de pago de obra por impuesto” y la ineficacia de los controles para asegurar la completitud, trazabilidad, confiabilidad  y consistencia de la información, lo que conlleva a la posible toma de decisiones correspondiente a la extinción de la obligación basada en información errada, inconsistente o inexistente</t>
  </si>
  <si>
    <t xml:space="preserve">A17. Presentar a la Subdirección de Procesos, la propuesta de actualización del procedimiento  PR-COT-0452 "Obras por impuestos" y del Instructivo IN-COT-0200 "Forma de Extinción de Obligaciones"  </t>
  </si>
  <si>
    <r>
      <rPr>
        <b/>
        <sz val="12"/>
        <rFont val="Arial"/>
        <family val="2"/>
      </rPr>
      <t xml:space="preserve">DGI
</t>
    </r>
    <r>
      <rPr>
        <sz val="12"/>
        <rFont val="Arial"/>
        <family val="2"/>
      </rPr>
      <t xml:space="preserve">Dirección de Gestión de Impuestos
Subdirección de Cobranzas y Control Extensivo
Subdirección de Recaudo
Coordinación de Cobranzas
Coordinación de Administración de Aplicativos de Impuestos
Coordinación de Contabilidad de la Función Recaudadora
</t>
    </r>
  </si>
  <si>
    <t>A18.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Incluir una actividad donde se indique que se debe DILIGENCIAR EN LA LISTA DE CHEQUEO donde se verifique el contenido de los documentos que componen los expedientes de proyectos vinculados al mecanismo de obras por impuestos, sus fuentes y la oportunidad de registro en el formato FT-COT-2707 Control vinculación al mecanismo de pago de obras por impuestos.</t>
  </si>
  <si>
    <t xml:space="preserve">A19. Presentar a la Subdirección de Procesos, la propuesta de actualización del procedimiento  PR-COT-0452 "Obras por impuestos" y del Instructivo IN-COT-0200 "Forma de Extinción de Obligaciones"  </t>
  </si>
  <si>
    <t>A20.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Incluir una actividad donde se indique sobre  la correcta aplicación de la  normatividad vigente en la Entidad para la conformación y conservación de las unidades documentales sobre el mecanismo de pago de obras por impuestos, como son el PR-ADF-163 "Organización de Archivos de Gestión" y el Instructivo IN-ADF-0132 "Manejo de Archivos".</t>
  </si>
  <si>
    <r>
      <rPr>
        <b/>
        <sz val="12"/>
        <rFont val="Arial"/>
        <family val="2"/>
      </rPr>
      <t>DGI</t>
    </r>
    <r>
      <rPr>
        <sz val="12"/>
        <rFont val="Arial"/>
        <family val="2"/>
      </rPr>
      <t xml:space="preserve">
Dirección de Gestión de Impuestos
Subdirección de Cobranzas y Control Extensivo
Subdirección de Recaudo
Coordinación de Cobranzas
Coordinación de Administración de Aplicativos de Impuestos
Coordinación de Contabilidad de la Función Recaudadora
Dirección de Gestión Estratégica y Analítica
Subdirección de Procesos 
Coordinación de Procesos y Riesgos Operacionales 
</t>
    </r>
  </si>
  <si>
    <t>A21. Recibir capacitación de la Coordinación de Documentación de la  Subdirección Administrativa de la Dirección de Gestión Coportativa para la del PR-ADF-163 "Organización de Archivos de Gestión" y el Instructivo IN-ADF-0132 "Manejo de Archivos" para su debida aplicación en la conformación y manejo de archivos de unidades documentales sobre mecanismo de pago de obras por impuestos.</t>
  </si>
  <si>
    <t>1. Correo electrónico a la Coordinación de Documentación solicitando la capacitación
2. Programación en conjunto de la capacitación
3. Recibir lsa capacitación en organización de archivos de gestión y manejo de archivos
4. Aplicación del PR-ADF-163 "Organización de Archivos de Gestión" y el Instructivo IN-ADF-0132 "Manejo de Archivos" y su debida aplicación en la conformación y manejo de archivos de unidades documentales de mecanismo de pago de obras por impuestos. por impuestos.</t>
  </si>
  <si>
    <t>Formato FT-TAH-1722
"Registro de Asistencia Capacitación Interna"</t>
  </si>
  <si>
    <r>
      <rPr>
        <b/>
        <sz val="12"/>
        <rFont val="Arial"/>
        <family val="2"/>
      </rPr>
      <t>DGI</t>
    </r>
    <r>
      <rPr>
        <sz val="12"/>
        <rFont val="Arial"/>
        <family val="2"/>
      </rPr>
      <t xml:space="preserve">
Dirección de Gestión de Impuestos
Subdirección de Recaudo
Coordinación de Administración de Aplicativos de Impuestos
Dirección de Gestión Corporativa
Subdirección Administrativa 
Coordinación de Documentación 
</t>
    </r>
  </si>
  <si>
    <t>A22. Realizar socialización y retroalimentación entre la Coordinación de Administración de Aplicativos de Impuestos y la Coordinación de Correspondencia y Notificaciones de la  Subdirección Administrativa de la Dirección de Gestión Corporativa en los procedimientos PR-ADF-156 "Comunicaciones Oficiales de Entrada " y el PR-ADF-157 "Comunicaciones Oficiales de Salida", a fin de establecer controles que permitan direccionar adecuadamente la correspondencia con el asunto mecanismo de pago de obras por impuestos.</t>
  </si>
  <si>
    <t>1. Correo electrónico a la Coordinación de Documentación solicitando la capacitación
2. Programación en conjunto de la capacitación
3. Recibir lsa capacitación en organización de archivos de gestión y manejo de archivos
4. Aplicación del PR-ADF-156 "comunicaciones oficiales de Entrada"  y PR-ADF-157 "comunicaciones Oficiales de Salida" para el manejo de correspondencia con el asunto mecanisco de pago de obras por impuestos.</t>
  </si>
  <si>
    <r>
      <rPr>
        <b/>
        <sz val="12"/>
        <rFont val="Arial"/>
        <family val="2"/>
      </rPr>
      <t>DGI</t>
    </r>
    <r>
      <rPr>
        <sz val="12"/>
        <rFont val="Arial"/>
        <family val="2"/>
      </rPr>
      <t xml:space="preserve">
Dirección de Gestión de Impuestos
Subdirección de Recaudo
Coordinación de Administración de Aplicativos de Impuestos
Dirección de Gestión Corporativa
Subdirección Administrativa 
Coordinación de Correspondencia y Notificaciones 
</t>
    </r>
  </si>
  <si>
    <t xml:space="preserve">A23. Presentar a la Subdirección de Procesos, la propuesta de actualización del procedimiento  PR-COT-0452 "Obras por impuestos" y del Instructivo IN-COT-0200 "Forma de Extinción de Obligaciones"  </t>
  </si>
  <si>
    <t xml:space="preserve">A24.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Incluir una actividad donde se establezca un control  para garantizar el debido registro y la permanente actualización de la información en el formato FT-COT-2707. </t>
  </si>
  <si>
    <t>1. Actualización Instructivo IN-COT-0200
2. Actualización Procedimiento PR-COT-0452
3. Publicación en Listado Maestro de Documentos
4. Socialización áreas comptentes en Nivel Central, DS  y DOGC
5. Aplicación procedimientos por parte de la CAAI .</t>
  </si>
  <si>
    <r>
      <rPr>
        <b/>
        <sz val="12"/>
        <rFont val="Arial"/>
        <family val="2"/>
      </rPr>
      <t>DGI</t>
    </r>
    <r>
      <rPr>
        <sz val="12"/>
        <rFont val="Arial"/>
        <family val="2"/>
      </rPr>
      <t xml:space="preserve">
Dirección de Gestión de Impuestos
Subdirección de Cobranzas y Control Extensivo
Subdirección de Recaudo
Coordinación de Cobranzas
Coordinación de Administración de Aplicativos de Impuestos
Coordinación de Contabilidad de la Función Recaudadora
Dirección de Gestión Estratégica y Analítica
Subdirección de Procesos 
Coordinación de Procesos y Riesgos Operacionales 
</t>
    </r>
  </si>
  <si>
    <t>OB1. En el formato “FT-COT-2707 Control vinculación al mecanismo de pago de obras por impuestos” no se identifica el valor de obra por impuesto aportado individualmente por cada contribuyente al BPIN aprobado por la Agencia de Renovación del Territorio ART en la respectiva vigencia. Es importante mencionar que en el diligenciamiento del formato solo se registra la información del valor total del proyecto para todos los contribuyentes vinculados al BPIN, situación que no permite identificar el valor realmente aportado por cada uno de los contribuyentes y en el campo “9. Valor vinculado a la renta” se registra el valor total de la casilla “Valor inversión Obras por Impuestos hasta del 50%” de la declaración de RENTA sin que se pueda identificar el valor individual de cada proyecto asociado al mecanismo de pago, lo cual dificulta el control o trazabilidad de la información.</t>
  </si>
  <si>
    <t xml:space="preserve">25. Presentar a la Subdirección de Procesos, la propuesta de actualización del procedimiento  PR-COT-0452 "Obras por impuestos" y del Instructivo IN-COT-0200 "Forma de Extinción de Obligaciones"  </t>
  </si>
  <si>
    <t>26.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Incluir una actividad donde se establezca un control  para garantizar el registro del valor que vincula a la renta  y el valor reintegrado  por contribuyente o contriubyentes cuando corresponda si es proyecto grupal, incluir dentro del formato FT-COT-2707,  la columna "Valor aprobado del proyecto".</t>
  </si>
  <si>
    <t>1. Actualización Instructivo IN-COT-0200 "Formas de Extinción de Obligaciones".
2. Actualización Procedimiento PR-COT-0452 "Obras por Impuestos".
3. Publicación en Listado Maestro de Documentos
4. Socialización áreas comptentes en Nivel Central, DS  y DOGC
5. Aplicación procedimientos por parte de la CAAI .</t>
  </si>
  <si>
    <t>OB2. No se evidenció en las unidades documentales el listado de contribuyentes aprobados y no aprobados en la modalidad de pago de obras por impuestos, expedidos por la Agencia de Renovación del Territorio ART</t>
  </si>
  <si>
    <t xml:space="preserve">27. Presentar a la Subdirección de Procesos, la propuesta de actualización del procedimiento  PR-COT-0452 "Obras por impuestos" y del Instructivo IN-COT-0200 "Forma de Extinción de Obligaciones"  </t>
  </si>
  <si>
    <t>28.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Incluir una actividad donde se indique sobre  la correcta aplicación de la  normatividad vigente en la Entidad para la conformación y conservación como son el PR-ADF-163 "Organización de Archivos de Gestión" y el Instructivo IN-ADF-0132 "Manejo de Archivos" para la debida conformación de las unidades documentales sobre el mecanismo de pago de obras por impuestos.</t>
  </si>
  <si>
    <r>
      <rPr>
        <b/>
        <sz val="12"/>
        <rFont val="Arial"/>
        <family val="2"/>
      </rPr>
      <t>DGI</t>
    </r>
    <r>
      <rPr>
        <sz val="12"/>
        <rFont val="Arial"/>
        <family val="2"/>
      </rPr>
      <t xml:space="preserve">
Dirección de Gestión de Impuestos
Subdirección de Cobranzas y Control Extensivo
Subdirección de Recaudo
Coordinación de Cobranzas
Coordinación de Administración de Aplicativos de Impuestos
Coordinación de Contabilidad de la Función Recaudadora
Dirección de Gestión Estratégica y Analítica
Subdirección de Procesos 
Coordinación de Procesos y Riesgos Operacionales 
Direcciones Seccionales y Dirección Operativa de Grandes Contribuyentes
</t>
    </r>
  </si>
  <si>
    <t>29. Recibir capacitación de la Coordinación de Documentación de la  Subdirección Administrativa de la Dirección de Gestión Coportativa en el procedimiento PR-ADF-163 "Organización de Archivos de Gestión" y el Instructivo IN-ADF-0132 "Manejo de Archivos" y su debida aplicación en la conformación y manejo de archivos de unidades documentales sobre el asunto de mecanismo de pago de obras por impuestos.</t>
  </si>
  <si>
    <r>
      <rPr>
        <b/>
        <sz val="12"/>
        <rFont val="Arial"/>
        <family val="2"/>
      </rPr>
      <t>DGI</t>
    </r>
    <r>
      <rPr>
        <sz val="12"/>
        <rFont val="Arial"/>
        <family val="2"/>
      </rPr>
      <t xml:space="preserve">
Dirección de Gestión de Impuestos
Subdirección de Recaudo
Coordinación de Administración de Aplicativos de Impuestos
Dirección de Gestión Corporativa
Subdirección Administrativa 
Coordinación de Documentación 
</t>
    </r>
  </si>
  <si>
    <t>OB3. Se identificó un caso en el que los contribuyentes Empresas Públicas de Medellín E.S.P. con NIT. 890.904.996 y Empresa de Energía del Quindío S.A. E.S.P. con NIT 800.052.640, vincularon los valores de $56.027.343.000 y $4.737.233.000 en la declaración de RENTA en la vigencia gravable 2017, los cuales a la fecha de la presente inspección no han sido extinguidos conforme lo determina el procedimiento PR-COT-0452 “Obras por Impuestos”. 
Lo anterior, originado en que el proyecto asociado con el BPIN 20181719000041 vinculado a la modalidad de pago obras por impuestos, fue suspendido en la fase de planeación, debido a que el Ministerio de Transporte manifestó la no viabilidad, lo que no permitió continuar la obra por parte de los contribuyentes, por consiguiente, no se declaró incumplimiento y no se realizó el proceso de extinción de la deuda.
En vista de que la deuda no podía ser extinta, los contribuyentes realizaron los pagos de los valores vinculados en las respectivas declaraciones de RENTA, situación que figura en el SIE de Obligación Financiera como un excedente en la cuenta de los contribuyentes.</t>
  </si>
  <si>
    <t xml:space="preserve">30. Presentar a la Subdirección de Procesos, la propuesta de actualización del procedimiento  PR-COT-0452 "Obras por impuestos" y del Instructivo IN-COT-0200 "Forma de Extinción de Obligaciones"  </t>
  </si>
  <si>
    <t>31.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Incluir una actividad donde se establezca que se solicitará a las entidades involucradas (Agencia de Renovación del Territorio ART, Departamento Nacional de Planeación DNP) con una periodicidad semestral la remisión de los contribuyentes que han presentado solicitud de vinculación al mecanismo de pago de obras por impuestos, para realizar la trazabiliad y el control de la adecuada aplicación del mecanismo de pago de obras por impuestos desde la solicitud presentada por el contribuyente hasta la extinción de la obligación o reconocimiento del Título de Renovación del Territorio – TRT.</t>
  </si>
  <si>
    <t>OB4. El pago del valor no ejecutado del proyecto BPIN 20181719000175 no fue distribuido según el porcentaje de participación de cada contribuyente, teniendo en cuenta que el BPIN se encuentra integrado por los siguientes contribuyentes: ASEO CAPITAL con NIT. 830.000.861 participación del 17.63%, EMPRESA DE ENERGIA DE PEREIRA con NIT. 816.002.019 participación del 36.16%, ENERTOLIMA con NIT. 809.011.444 participación del 15.25%, SERVIGENERALES con NIT. 830.024.104 participación del 8.07%, URBASER SOACHA S.A. ESP con NIT. 900.275.643 participación del 10.61%, SOACHA CIUDAD LUZ S A S E.S.P con NIT 830.053.057 participación del 12.27%.
En los soportes correspondientes a la extinción de la obligación del BPIN 20181719000175 del contribuyente ASEO CAPITAL, identificado con NIT. 830.000.861, se observa que el recibo de pago correspondiente al valor no ejecutado por $461.255.000, se realizó a nombre del contribuyente EMPRESA DE ENERGIA DE PEREIRA, identificada con NIT. 816.002.019.
En la resolución de extinción de la obligación No. 2022322746463000091 del 13-01-2022, en la parte del considerando se indica que “el valor total de proyecto adjudicado fue por la suma de $8.247.041.294,96, el valor total ejecutado de la obra construida fue por $8.710.141.424, el saldo no ejecutado del valor consignado a la fiducia, administrado por la sociedad FIDUCIARIA LA PREVISORA SA con NIT. 860.525.148 por valor de $461.255.000 (…).
Que de la certificación remitida mediante radicado No. 20210043523651 de fecha octubre 10 de 2021, por la sociedad fiduciaria FIDUCIARIA LA PREVISORA S.A. con NIT. 860.525.148, se puede establecer que el saldo no ejecutado por valor de $461.255.000, fue consignado a favor de la Unidad Administrativa Especial Dirección de Impuestos y Aduana Nacionales – DIAN, en cumplimiento a lo establecido en el artículo 1.6.5.4.2 del Decreto 1625 de 2016 “Único Reglamentario en Materia Tributaria, con el recibo oficial de pago 490 No. 4910485130421”.
En el resuelve el primer artículo indica “Extinguir el valor vinculado al mecanismo de obras por impuesto modalidad de pago 1, correspondiente al impuesto sobre la RENTA y complementario por el año gravable 2017, hasta por la suma de $1.536.055.000, de conformidad con los valores incluidos en la declaración No. 91000489696460 de fecha mayo 15 de 2018”.
Es decir, que en la resolución no se indica de manera clara si el valor vinculado de obras por impuesto del contribuyente ASEO CAPITAL fue ejecutado en su totalidad, ya que se menciona el valor aprobado del proyecto, el valor ejecutado y el no ejecutado, pero no se indica si este valor no ejecutado le corresponde al contribuyente o si le corresponde en el porcentaje de participación del proyecto. Se observa que en la contabilidad de la obligación del contribuyente se realiza la extinción por el valor total vinculado al mecanismo de pago de obras por impuesto; lo que puede prestarse para interpretaciones erradas.</t>
  </si>
  <si>
    <t xml:space="preserve">A32. Presentar a la Subdirección de Procesos, la propuesta de actualización del procedimiento  PR-COT-0452 "Obras por impuestos" y del Instructivo IN-COT-0200 "Forma de Extinción de Obligaciones"  </t>
  </si>
  <si>
    <t>A33. Actualizar, como resulte procedente, el contenido y remisión normativa aplicables en los procedimientos administrativos relativos a la extinción de las obligaciones tributarias a través del mecanismo de pago de obras por impuestos.(Instructivo IN-COT-0200 "Forma de Extinción de Obligaciones" y procedimiento PR-COT-0452 "Obras por impuestos"). Incluir una actividad donde se indique que se debe incluir en la resolución que extingue la obligación toda la información relevante para la toma de la decisión para la extinción de la obligación según la realidad y los soportes de cada contribuyente cuando aplique.</t>
  </si>
  <si>
    <r>
      <rPr>
        <b/>
        <sz val="12"/>
        <rFont val="Arial"/>
        <family val="2"/>
      </rPr>
      <t>DGI</t>
    </r>
    <r>
      <rPr>
        <sz val="12"/>
        <rFont val="Arial"/>
        <family val="2"/>
      </rPr>
      <t xml:space="preserve">
Dirección de Gestión de Impuestos
Subdirección de Cobranzas y Control Extensivo
Subdirección de Recaudo
Coordinación de Cobranzas
Coordinación de Administración de Aplicativos de Impuestos
Coordinación de Contabilidad de la Función Recaudadora
Direcciones Seccionales
Dirección Operativa de Grandes Contribuyentes 
Dirección de Gestión Estratégica y Analítica
Subdirección de Procesos 
Coordinación de Procesos y Riesgos Operacionales 
</t>
    </r>
  </si>
  <si>
    <t>INSP. 170700-29-2024-02-07
"Remates de Bienes"</t>
  </si>
  <si>
    <t>RG1
RG2
RFC1</t>
  </si>
  <si>
    <t>H1. Se identificó un (1) caso de obligación constituida a favor de la DIAN con un valor total de $324.462.745 que por inactividad procesal injustificada prescribió de conformidad con lo estipulado en los artículos 817 y 818 del ET , el cual, contando con resolución de embargo, perdió la oportunidad de cobro de la obligación adeudada generando un impacto fiscal directo  por el valor contenido en el respectivo título</t>
  </si>
  <si>
    <t>RG1.“Prescripción de obligaciones”
RG2. "Decisión final de un proceso fuera de la norma” 
RFC1.Exclusión de un contribuyente, de un proceso de control</t>
  </si>
  <si>
    <t>A2. Definir la estrategia de digitalización</t>
  </si>
  <si>
    <t>A3. Iniciar el proyecto con la definición de  los requerimientos funcionales</t>
  </si>
  <si>
    <t xml:space="preserve">A4. Definir los requerimientos no funcionales </t>
  </si>
  <si>
    <t xml:space="preserve">A5. Iniciar el proceso de contratación </t>
  </si>
  <si>
    <t>A6. Definir la priorización funcional de la implementación</t>
  </si>
  <si>
    <t xml:space="preserve">A7. Definir un plan de trabajo de desarrollo de la solución tecnológica </t>
  </si>
  <si>
    <t xml:space="preserve">A8. Aprobar o validar el plan de trabajo de la implementación de la solución tecnológica </t>
  </si>
  <si>
    <t>A9. Iniciar el desarrollo de la solución tecnológica.</t>
  </si>
  <si>
    <t>A10. Iniciar la implementación de la solución tecnológica</t>
  </si>
  <si>
    <t>A11. Poner en  producción la solución tecnológica</t>
  </si>
  <si>
    <t>H2. Se identificaron casos, fallas en la designación y falta de seguimiento de Auxiliares de la Justicia, por parte de las Direcciones Seccionales de Cali, Barranquilla y Medellín , incumpliendo lo establecido en el PR-COT-0418 “Designación, Relevo y Exclusión de Auxiliares de la Justicia” en la actividad 1. “Proferir Auto y Comunicado por medio del cual se designa un auxiliar de la justicia y/o proferir Auto y comunicado por  medio del cual se releva un auxiliar de la justicia”, inciso 9.(…) “Para la designación, seleccionar al Auxiliar de las listas de Auxiliares de la justicia adoptada por UAE DIAN mediante el mecanismo establecido en el Código General de Proceso”, y el diligenciamiento del informe de evaluación a los auxiliares de la justicia suscritos por la DIAN, mediante el formato estandarizado en el Sistema Integrado de Gestión, FT-COT-2426.</t>
  </si>
  <si>
    <t xml:space="preserve">H3. Se identificaron deficiencias en el diligenciamiento del formato “FT-COT-5255 Inventario de bienes embargados”, lo cual evidencia inconsistencia y/o ausencia de la información en relación con los soportes que obran dentro del expediente. Es importante la confiabilidad de la información contenida en esta base de datos ya que es el medio a través del cual se controla y se realiza trazabilidad de las actuaciones sobre las acciones de cobro a cargo de la Subdirección de Cobranzas y Control Extensivo. </t>
  </si>
  <si>
    <t>OB1. En siete (7) expedientes no se evidencia el formato FT-ADF-2398 “Entrega de actos administrativos para numeración, notificación, comunicaciones y/o publicación” y el formato FT-COT-2404 “Solicitud de concepto técnico sobre la viabilidad de adjudicación de bienes” diligenciados, toda vez que no obran en el expediente</t>
  </si>
  <si>
    <t xml:space="preserve">OB3. Se evidenció en nueve (9) casos concentración de funciones en las actividades de proyectar, revisar y firmar actos administrativos proferidos en el marco del Subproceso Administración de Cartera, en donde la proyección, revisión y firma fue efectuada por el mismo funcionario; expuesto lo anterior, es importante recalcar que la segregación de funciones en los procesos busca minimizar el riesgo de realizar actividades indebidas por un funcionario en razón al poder y oportunidad que este pueda ejercer en la ejecución de sus actividades. </t>
  </si>
  <si>
    <t>OB4. Se identificaron  veintiún (21) expedientes en el “Inventario de bienes embargados” formato “FT-COT-5255”, sin actuaciones después de haber proferido la resolución de embargo, medida cautelar o el avalúo del bien , incumpliendo con las actividades posteriores a este acto administrativo, las cuales están establecidas en los procedimientos asociados al subproceso de  administración de Cartera, lo que evidencia falta de celeridad, que puede configurar la prescripción de la acción de cobro generando la pérdida de las obligaciones a cargo de los contribuyentes.</t>
  </si>
  <si>
    <t>INSP. 1707022417 
H 1,2,3,4
Reconocimiento de Carga</t>
  </si>
  <si>
    <t>RF1</t>
  </si>
  <si>
    <t xml:space="preserve">Hallazgo I. Fallas en el seguimiento y control por parte de la Dirección de Impuestos y Aduanas Nacionales - DIAN al cumplimiento de lo establecido en el procedimiento de Reconocimiento de carga Código PR-OA-0177 Versión 2 y en el artículo 73-1 de la Resolución 4240 de 2000.
Hallazgo II. Existe vulnerabilidad en el manejo de la seguridad de la información de la base de datos de macroperfilamiento de carga, en la cual reposa información histórica de la carga que ha sido  perfilada para reconocimiento y es consolidada por el Grupo de Gestión de Carga de la Seccional Bogotá, para el estudio de los clientes, estadísticas y la toma de decisiones en materia de comportamiento de los agentes de carga, transportadores e involucrados en el proceso de importación de carga para el perfilamiento. Esta vulnerabilidad se evidencia en que la información está dispuesta en una carpeta pública compartida del servidor SRV003-002 de la DIAN, a la cual tienen acceso de lectura, escritura y eliminación, todos los usuarios del dominio DIAN, generando riesgo de fuga de información confidencial del negocio.
Hallazgo III. Desactualización de la información de los roles activos, incumpliendo las políticas de seguridad de la información y reflejando la falta de seguridad de la información en el acceso lógico de los sistemas de información de la DIAN. Ello contraviene las políticas de seguridad de la información y la norma técnica ISO 27001 Capítulo A.9.4 Control de Acceso a Sistemas y Aplicaciones.
hallazgo IV. El Modelo de bases de datos de MUISCA incluye gran parte de la información de los formatos utilizados dentro del proceso para el desarrollo de las actividades de reconocimiento de carga, existiendo el registro de la información y su disponibilidad dentro del proceso siempre y cuando éstas sean realizadas mediante la utilización del SIE carga Importaciones. No obstante, cuando existen caídas temporales del sistema o lentitud en su funcionamiento, los trámites son aprobados para su realización de manera manual, sin el registro en el sistema de los formatos ni de las transacciones, los soportes son archivados en físico, llevándose una bitácora manual. También se evidenció que las actividades de inmovilizaciones de carga y su posterior movilización no han sido sistematizadas, igualmente ocurre con los documentos que deben presentar las aerolíneas nacionales, tránsito aduanero-cabotaje, continuación de viaje, declaración de tránsito aduanero terrestre, las cuales no han sido desarrolladas dentro del SIE carga importaciones; por lo anterior, para estas actividades no es posible realizar la traza y disponibilidad en el Sistema de Información de la Dian. </t>
  </si>
  <si>
    <t>ID del Riesgo de Corrupción :  RFC006 Direccionamiento de las actividades de control a la carga que ingresa al Territorio Aduanero Nacional (TAN) para beneficio propio o de terceros</t>
  </si>
  <si>
    <t>Iniciar el proyecto con la definición de  los requerimientos funcionales</t>
  </si>
  <si>
    <r>
      <rPr>
        <b/>
        <sz val="12"/>
        <rFont val="Arial"/>
        <family val="2"/>
      </rPr>
      <t>DGA</t>
    </r>
    <r>
      <rPr>
        <sz val="12"/>
        <rFont val="Arial"/>
        <family val="2"/>
      </rPr>
      <t xml:space="preserve">
NC- Subproceso Operación Aduanera
Subdirección de Operación Aduanera 
</t>
    </r>
  </si>
  <si>
    <r>
      <rPr>
        <b/>
        <sz val="12"/>
        <rFont val="Arial"/>
        <family val="2"/>
      </rPr>
      <t>DGA</t>
    </r>
    <r>
      <rPr>
        <sz val="12"/>
        <rFont val="Arial"/>
        <family val="2"/>
      </rPr>
      <t xml:space="preserve">
NC - Subproceso de innovación y Tecnología
Dirección de Gestión de Innovación y Tecnología </t>
    </r>
  </si>
  <si>
    <t xml:space="preserve">Iniciar el proceso de contratación </t>
  </si>
  <si>
    <r>
      <rPr>
        <b/>
        <sz val="12"/>
        <rFont val="Arial"/>
        <family val="2"/>
      </rPr>
      <t>DGA</t>
    </r>
    <r>
      <rPr>
        <sz val="12"/>
        <rFont val="Arial"/>
        <family val="2"/>
      </rPr>
      <t xml:space="preserve">
NC- Subproceso Operación Aduanera
Subdirección de Operación Aduanera 
NC - Subproceso de innovación y Tecnología
Dirección de Gestión de Innovación y Tecnología 
ACTUALIZADO
30112021
REFORMULADO
09122022</t>
    </r>
  </si>
  <si>
    <t>Iniciar el desarrollo de la solución tecnológica.</t>
  </si>
  <si>
    <t>Iniciar la implementación de la solución tecnológica</t>
  </si>
  <si>
    <t>Poner en  producción la solución tecnológica</t>
  </si>
  <si>
    <t>Expedir memorando con los lineamientos para el perfilamiento de carga</t>
  </si>
  <si>
    <t>Elaborar y expedir un Memorando que contenga lineamientos para perfilamiento de carga</t>
  </si>
  <si>
    <t>Memorando Firmado</t>
  </si>
  <si>
    <r>
      <rPr>
        <b/>
        <sz val="12"/>
        <rFont val="Arial"/>
        <family val="2"/>
      </rPr>
      <t>DGA</t>
    </r>
    <r>
      <rPr>
        <sz val="12"/>
        <rFont val="Arial"/>
        <family val="2"/>
      </rPr>
      <t xml:space="preserve">
NC – Subproceso Operación Aduanera
Dirección de Gestión de Aduanas
Dirección de Gestión Organizacional
ACTUALIZADO
30112021
REFORMULADO
09122022</t>
    </r>
  </si>
  <si>
    <t xml:space="preserve">Socializar el memorando en las Direcciones Seccionales  </t>
  </si>
  <si>
    <t>Listado de asistencia a la jornada de socialización</t>
  </si>
  <si>
    <r>
      <rPr>
        <b/>
        <sz val="12"/>
        <rFont val="Arial"/>
        <family val="2"/>
      </rPr>
      <t>DGA</t>
    </r>
    <r>
      <rPr>
        <sz val="12"/>
        <rFont val="Arial"/>
        <family val="2"/>
      </rPr>
      <t xml:space="preserve">
NC – Subproceso Operación Aduanera
Subdirección de Gestión de Comercio Exterior 
</t>
    </r>
  </si>
  <si>
    <t xml:space="preserve">Actualizar la matriz de riesgos del Proceso de Operación Aduanera </t>
  </si>
  <si>
    <t>Actualizar las matrices de operación aduanera.</t>
  </si>
  <si>
    <t xml:space="preserve">Matriz de Riesgos actualizada </t>
  </si>
  <si>
    <r>
      <rPr>
        <b/>
        <sz val="12"/>
        <rFont val="Arial"/>
        <family val="2"/>
      </rPr>
      <t>DGA</t>
    </r>
    <r>
      <rPr>
        <sz val="12"/>
        <rFont val="Arial"/>
        <family val="2"/>
      </rPr>
      <t xml:space="preserve">
NC – Subproceso Operación Aduanera
Subdirección de Operación Aduanera
Coordinación de Procesos y Riesgos Operacionales 
ACTUALIZADO
30112021
REFORMULADO
09122022</t>
    </r>
  </si>
  <si>
    <t xml:space="preserve"> Establecer lineamientos para las Direcciones Seccionales en donde se indique la obligatoriedad de registrar los motivos de inmovilización de carga por mas de cinco (5) días</t>
  </si>
  <si>
    <t>Expedir oficio estableciendo lineamientos para que las Direcciones Seccionales en el acta de inmovilización de la carga registren los motivos por los cuales tomo más de los (5) días establecidos en la normatividad</t>
  </si>
  <si>
    <t>Oficio</t>
  </si>
  <si>
    <r>
      <rPr>
        <b/>
        <sz val="12"/>
        <rFont val="Arial"/>
        <family val="2"/>
      </rPr>
      <t>DGA</t>
    </r>
    <r>
      <rPr>
        <sz val="12"/>
        <rFont val="Arial"/>
        <family val="2"/>
      </rPr>
      <t xml:space="preserve">
DS- Subproceso Operación Aduanera
Subdirección de Gestión de Comercio Exterior
ACTUALIZADO
30112021
REFORMULADO
09122022</t>
    </r>
  </si>
  <si>
    <t>Realizar seguimiento mensual del (5%) dando cumplimiento del oficio mencionado en la acción 2 de este plan</t>
  </si>
  <si>
    <t>Realizar el control y seguimiento establecido en la oportunidad prevista</t>
  </si>
  <si>
    <t>Informe de seguimiento</t>
  </si>
  <si>
    <r>
      <rPr>
        <b/>
        <sz val="12"/>
        <rFont val="Arial"/>
        <family val="2"/>
      </rPr>
      <t>DGA</t>
    </r>
    <r>
      <rPr>
        <sz val="12"/>
        <rFont val="Arial"/>
        <family val="2"/>
      </rPr>
      <t xml:space="preserve">
DS- Subproceso Operación Aduanera
Direcciones Seccionales de Aduanas de Barranquilla, Bogota y Cartagena</t>
    </r>
  </si>
  <si>
    <t xml:space="preserve">Expedir Memorando con el lineamiento para adoptar medidas cautelares (artículo 597 Decreto 1165 de 2019) independientemente de la cuantía del avalúo de la mercancía. </t>
  </si>
  <si>
    <t xml:space="preserve">Expedición de memorando y socialización del mismo a los funcionarios de las Divisiones competentes. </t>
  </si>
  <si>
    <r>
      <rPr>
        <b/>
        <sz val="12"/>
        <rFont val="Arial"/>
        <family val="2"/>
      </rPr>
      <t>DGA</t>
    </r>
    <r>
      <rPr>
        <sz val="12"/>
        <rFont val="Arial"/>
        <family val="2"/>
      </rPr>
      <t xml:space="preserve">
DS - Subproceso Operación Aduanera
Dirección Seccional de Aduanas de Bogotá
ACTUALIZADO
30112021
REFORMULADO 
09122022
</t>
    </r>
  </si>
  <si>
    <t>Realizar capacitaciones del PR-FI-0156 versión 2“Comunicaciones oficiales de entrada código ” relacionado con la radicación de documentos para los soportes allegados y que respaldan la operación comercial consignada en el documento de transporte objeto de reconocimiento con medida cautelar de inmovilización</t>
  </si>
  <si>
    <t xml:space="preserve">Realizar capacitaciones  del procedimiento PR-FI-0156 en cada una de las Direcciones Seccionales.  </t>
  </si>
  <si>
    <t>Informe capacitaciones</t>
  </si>
  <si>
    <t>Realizar seguimiento mensual de muestras aleatorias de por lo menos el (5%) de los documentos soportes para la movilización de la carga</t>
  </si>
  <si>
    <t>Crear carpeta pública en un servidor bajo el dominio, gestión y control de la Subdirección de Gestión de Tecnología de Información y Telecomunicaciones y migrar la información de la base de datos de macro perfilamiento en el servidor de nivel central para los coordinadores de carga y trafico postal de la Dirección Seccional de Impuestos y Aduanas Bogotá</t>
  </si>
  <si>
    <t>Solicitar mediante PST la creación de una carpeta pública en un servidor bajo el dominio, gestión y control de la Subdirección de Gestión de Tecnología de Información y Telecomunicaciones. 
En la solicitud:
a) Enviar el listado de los funcionarios coordinadores del reconocimiento de carga (aproximadamente diez).
b) Especificar los permisos a otorgar a los funcionarios coordinadores (lectura y escritura) para el acceso a la carpeta pública.
c) Solicitar mover a la nueva carpeta todos los archivos vigentes e históricos relacionados con la base de datos de macroperfilamiento de carga</t>
  </si>
  <si>
    <t xml:space="preserve">Número de Solicitud PST </t>
  </si>
  <si>
    <r>
      <t xml:space="preserve">DGA
</t>
    </r>
    <r>
      <rPr>
        <sz val="12"/>
        <rFont val="Arial"/>
        <family val="2"/>
      </rPr>
      <t>Dirección Seccional de Aduanas Bogotá
GIT Asistencia Tecnologica</t>
    </r>
  </si>
  <si>
    <t>Crear carpeta  en el servidor central para los coordinadores de carga y trafico postal de la Dirección Seccional de Impuestos y Aduanas Bogotá.</t>
  </si>
  <si>
    <t>Carpeta pública en servidor de nivel central</t>
  </si>
  <si>
    <r>
      <rPr>
        <b/>
        <sz val="12"/>
        <rFont val="Arial"/>
        <family val="2"/>
      </rPr>
      <t>DGA</t>
    </r>
    <r>
      <rPr>
        <sz val="12"/>
        <rFont val="Arial"/>
        <family val="2"/>
      </rPr>
      <t xml:space="preserve">
Subdirección de Gestión de Tecnologías de la Información y las Telecomunicaciones
Coordinación de Infraestructura Tecnológica
ACTUALIZADO
30112021
REFORMULADO 
09122022</t>
    </r>
  </si>
  <si>
    <t>Migrar la información de la base de datos de macroperfilamiento de la Dirección Seccional de Impuestos y Aduanas Bogotá a la carpeta del servidor de nivel central.</t>
  </si>
  <si>
    <t>Información migrada</t>
  </si>
  <si>
    <r>
      <rPr>
        <b/>
        <sz val="12"/>
        <rFont val="Arial"/>
        <family val="2"/>
      </rPr>
      <t>DGA</t>
    </r>
    <r>
      <rPr>
        <sz val="12"/>
        <rFont val="Arial"/>
        <family val="2"/>
      </rPr>
      <t xml:space="preserve">
Subdirección de Gestión de Tecnologías de la Información y las Telecomunicaciones
Coordinación de Infraestructura Tecnológica
Dirección de Impuestos y Aduanas Bogotá
GIT Asistencia Tecnologica
ACTUALIZADO
30112021
REFORMULADO 
09122022</t>
    </r>
  </si>
  <si>
    <t>Emitir memorando con las instrucciones precisas respecto al uso seguro de la información, acorde con la normatividad interna y externa vigente y, con las políticas de seguridad de la información de la DIAN respecto a la carpeta publica de información de la base de datos de macro perfilamiento en el servidor de nivel central para los coordinadores de carga y trafico postal de la Dirección Seccional de Impuestos y Aduanas Bogotá.</t>
  </si>
  <si>
    <t>Emitir memorando con las instrucciones precisas respecto al uso seguro de la información, acorde con la normatividad interna y externa vigentes y, con las políticas de seguridad de la información de la DIAN.</t>
  </si>
  <si>
    <r>
      <rPr>
        <b/>
        <sz val="12"/>
        <rFont val="Arial"/>
        <family val="2"/>
      </rPr>
      <t>DGA</t>
    </r>
    <r>
      <rPr>
        <sz val="12"/>
        <rFont val="Arial"/>
        <family val="2"/>
      </rPr>
      <t xml:space="preserve">
Dirección Seccional de Aduanas Bogotá
GIT Asistencia Tecnologica
ACTUALIZADO
30112021
REFORMULADO 
09122022</t>
    </r>
  </si>
  <si>
    <t xml:space="preserve">Realizar acuerdos de confidencialidad a los funcionarios que tendran acceso a la carpeta pública. </t>
  </si>
  <si>
    <t>Informe de los acuerdos de confidencialidad suscritos</t>
  </si>
  <si>
    <t>Enviar los Acuerdos de Confidencialidad de los funcionarios coordinadores de reconocimiento de carga, debidamente suscritos, a la Coordinación de Historias Laborales.</t>
  </si>
  <si>
    <t>Oficio-Documento de entrega de los Acuerdos de confidencialidad a la Coordinación de Historias Laborales.</t>
  </si>
  <si>
    <t xml:space="preserve">Realizar verificación de los roles asignados a los funcionarios de la planta de personal de la División y GIT Control Carga y enviar solicitud de actualización. </t>
  </si>
  <si>
    <t>Solicitar a la Subdirección de Gestión de Tecnología la actualización de los roles de los sistemas de información, cumpliendo lo establecido en el procedimiento PR-SI-142.</t>
  </si>
  <si>
    <t xml:space="preserve">Solicitud a la Subdirección de Gestión de Tecnología con el listado actualizado de roles para ser depurado. </t>
  </si>
  <si>
    <t>Realizar la actualización de los roles asignados en los sistemas de información, de acuerdo al listado suministrado por las Direcciones Seccionales</t>
  </si>
  <si>
    <t>Reporte de asignación de roles actualizado</t>
  </si>
  <si>
    <r>
      <rPr>
        <b/>
        <sz val="12"/>
        <rFont val="Arial"/>
        <family val="2"/>
      </rPr>
      <t>DGA</t>
    </r>
    <r>
      <rPr>
        <sz val="12"/>
        <rFont val="Arial"/>
        <family val="2"/>
      </rPr>
      <t xml:space="preserve">
NC - Subproceso Innovación y Tecnología
Subdirección de Gestión de Tecnologías de la Información y las Telecomunicaciones
ACTUALIZADO
30112021
REFORMULADO
09122022</t>
    </r>
  </si>
  <si>
    <t>INSP. 1707022418 
H 1,2,3,4,5,6,7
Tránsito Aduanero</t>
  </si>
  <si>
    <t>Hallazgo I. Fallas en la validación del cumplimiento de requisitos establecidos para la autorización de los tránsitos aduaneros nacionales en la Dirección Seccional de Impuestos y Aduanas de Buenaventura, en contravía de lo establecido en el procedimiento PR-OA-0178 “Autorización de tránsito aduanero nacional” versión 2 y los artículos 209, 396 y 397, del Decreto 390 de 2016.
Hallazgo II. Incumplimiento de los requisitos establecidos para otorgar una prórroga de término para finalizar DTA, CV y/o Cabotaje en la Dirección Seccional de Impuestos y Aduanas de Buenaventura, en contravía de lo dispuesto en el artículo 321 de la Resolución 4240 del 1/06/2000, evidenciado en autos de prórroga de término para finalizar DTA, CV y/o Cabotaje, expedidos por fuera del término establecido o sin el cumplimiento de requisitos. 
Hallazgo III. Fallas en el control y seguimiento del cumplimiento de los requisitos establecidos para la finalización de los tránsitos aduaneros nacionales en las Direcciones Seccionales de Aduanas de Bogotá, Medellín y Cali, en contravía de lo establecido en el procedimiento PR-OA-0179 “Finalización de tránsito aduanero nacional” versión 2 y en los artículos 318 y 319 de la Resolución 4240 de 2000.
Hallazgo IV. Falta de integridad de la información que es ingresada al aplicativo SYGA relacionada con los tránsitos aduaneros incumpliendo uno de los principios fundamentales, la Seguridad de la Información (Integridad: La información y sus métodos de procesamiento deben ser completos y exactos) conforme al Decreto 1008 del 14/06/2018 por el cual se establecen los lineamientos generales de la Política de Gobierno Digital en su artículo 2.2.9.1.1.3 y lo definido en el anexo 5.3. Anexo 3 – Segmentación Elementos Habilitadores: Seguridad de la Información del Manual de Gobierno Digital versión 7., evidenciando Fallas en el diligenciamiento de la información correspondiente a DTA y CV por parte de los responsables de ingresarla en el sistema SYGA.
Hallazgo V. Diligencias de inspección realizadas por funcionarios sin estar debidamente comisionados incumpliendo lo establecido en la actividad 10 del procedimiento PR-OA-0178 “Autorización de tránsito aduanero nacional” versión 2 y el procedimiento PR-GH-0076 “Gestión de Comisiones al Interior del País” 
Hallazgo VI. Falta de integridad de la información que es ingresada al aplicativo SYGA relacionada con los tránsitos aduaneros comparada con la información suministrada por los depósitos y zonas francas, incumpliendo uno de los principios fundamentales, la Seguridad de la Información (Integridad: la información y sus métodos de procesamiento deben ser completos y exactos) conforme al Decreto 1008 del 14/06/2018, por el cual se establecen los lineamientos generales de la Política de Gobierno Digital en su artículo 2.2.9.1.1.3 y lo definido en el anexo 5.3. Anexo 3 – Segmentación Elementos Habilitadores: Seguridad de la Información del Manual de Gobierno Digital versión 7
hallazgo V. Diligencias de inspección realizadas por funcionarios sin estar debidamente comisionados incumpliendo lo establecido en la actividad 10 del procedimiento PR-OA-0178 “Autorización de tránsito aduanero nacional” versión 2 y el procedimiento PR-GH-0076 “Gestión de Comisiones al Interior del País”.
hallazgo VII. Autorizaciones de tránsitos aduaneros nacionales en la Dirección Seccional de Impuestos y Aduanas de Buenaventura sin el cumplimiento de requisitos, en contravía de lo establecido en el procedimiento PR-OA-0178 “Autorización de tránsito</t>
  </si>
  <si>
    <t>ID del Riesgo de Corrupción :  RFC 1. Direccionamiento de las actividades relacionadas con tránsito aduanero nacional para beneficio propio o de terceros</t>
  </si>
  <si>
    <t>Elaborar plan de trabajo para diseñar y desarrollar campaña de sensibilización y/o capacitación orientadas a los usuarios internos acerca de los pilares de la seguridad de la información: Disponibilidad, Integridad y Confidencialidad, así como la importancia de ejecutar correctamente los procedimientos y controles del proceso de Operacón Aduanera-Tránsito Aduanero</t>
  </si>
  <si>
    <t>Elaborar plan de trabajo con la participación de las áreas involucradas.</t>
  </si>
  <si>
    <t>Plan de trabajo</t>
  </si>
  <si>
    <r>
      <rPr>
        <b/>
        <sz val="12"/>
        <rFont val="Arial"/>
        <family val="2"/>
      </rPr>
      <t>DGA</t>
    </r>
    <r>
      <rPr>
        <sz val="12"/>
        <rFont val="Arial"/>
        <family val="2"/>
      </rPr>
      <t xml:space="preserve">
NC - Subproceso Seguridad de la Información
Oficina de Seguridad de la Información
ACTUALIZADO
30112021</t>
    </r>
  </si>
  <si>
    <t>Realizar seguimiento a las tareas del plan de trabajo.</t>
  </si>
  <si>
    <t>Reunión seguimiento</t>
  </si>
  <si>
    <r>
      <rPr>
        <b/>
        <sz val="12"/>
        <rFont val="Arial"/>
        <family val="2"/>
      </rPr>
      <t>DGA</t>
    </r>
    <r>
      <rPr>
        <sz val="12"/>
        <rFont val="Arial"/>
        <family val="2"/>
      </rPr>
      <t xml:space="preserve">
NC - Subproceso Seguridad de la Información
Oficina de Seguridad de la Información
NC - Subproceso Comunicaciones
Oficina de Comunicaciones
NC - Subproceso Innovación y Tecnología
Subdirección de Gestión de Tecnologías de Información y Telecomunicaciones
NC - Subproceso Desarrollo del Talento Humano
Subdirección Escuela de Impuestos y Aduanas
ACTUALIZADO
30112021</t>
    </r>
  </si>
  <si>
    <t>Generar el lineamiento y socialización para las herramientas de soporte no corporativas (“aplicativos no corporativos o huérfanos”), con la finalidad de realizar el inventario, definición de funcionalidad, búsqueda de herramienta corporativa para su reemplazo o en su defecto el escalamiento al centro de despacho para su desarrollo o adquisición.</t>
  </si>
  <si>
    <t>Elaborar documento con lineamiento y socializarlo</t>
  </si>
  <si>
    <t>Lineamiento socializado</t>
  </si>
  <si>
    <t>Realizar seguimiento a la información, definiciones y acciones tomadas por la Subdirección de Gestión de Tecnología de Información y Telecomunicaciones-SGTIT en relación con las herramientas de soporte no corporativas (“aplicativos no corporativos o huérfanos”).</t>
  </si>
  <si>
    <t>Realizar seguimiento</t>
  </si>
  <si>
    <t>Seguimiento</t>
  </si>
  <si>
    <r>
      <rPr>
        <b/>
        <sz val="12"/>
        <rFont val="Arial"/>
        <family val="2"/>
      </rPr>
      <t>DGA</t>
    </r>
    <r>
      <rPr>
        <sz val="12"/>
        <rFont val="Arial"/>
        <family val="2"/>
      </rPr>
      <t xml:space="preserve">
NC - Subproceso Seguridad de la Información
Oficina de Seguridad de la Información
NC - Subproceso Innovación y Tecnología
Subdirección de Gestión de Tecnología de Información y Telecomunicaciones
ACTUALIZADO
30112021</t>
    </r>
  </si>
  <si>
    <t>Utilizar el sistema informático electrónico de Tránsito Aduanero para el control de las autorizaciones de los tránsitos</t>
  </si>
  <si>
    <t>Registrar la totalidad de las autorizaciones de los tránsitos a través del SIE de tránsito</t>
  </si>
  <si>
    <t>Reportes generados por el SIE transito</t>
  </si>
  <si>
    <r>
      <rPr>
        <b/>
        <sz val="12"/>
        <rFont val="Arial"/>
        <family val="2"/>
      </rPr>
      <t>DGA</t>
    </r>
    <r>
      <rPr>
        <sz val="12"/>
        <rFont val="Arial"/>
        <family val="2"/>
      </rPr>
      <t xml:space="preserve">
DS - Subproceso Operación Aduanera
Direcciones Seccionales de impuestos y Aduanas y de Aduanas
ACTUALIZADO
30112021</t>
    </r>
  </si>
  <si>
    <r>
      <rPr>
        <b/>
        <sz val="12"/>
        <rFont val="Arial"/>
        <family val="2"/>
      </rPr>
      <t>DGA</t>
    </r>
    <r>
      <rPr>
        <sz val="12"/>
        <rFont val="Arial"/>
        <family val="2"/>
      </rPr>
      <t xml:space="preserve">
NC – Subproceso Operación Aduanera
Subdirección de Operación Aduanera
</t>
    </r>
  </si>
  <si>
    <r>
      <rPr>
        <b/>
        <sz val="12"/>
        <rFont val="Arial"/>
        <family val="2"/>
      </rPr>
      <t>DGA</t>
    </r>
    <r>
      <rPr>
        <sz val="12"/>
        <rFont val="Arial"/>
        <family val="2"/>
      </rPr>
      <t xml:space="preserve">
NC - Subproceso Innovación y Tecnología
Dirección de Gestión de Innovación y Tecnología
</t>
    </r>
  </si>
  <si>
    <r>
      <rPr>
        <b/>
        <sz val="12"/>
        <rFont val="Arial"/>
        <family val="2"/>
      </rPr>
      <t>DGA</t>
    </r>
    <r>
      <rPr>
        <sz val="12"/>
        <rFont val="Arial"/>
        <family val="2"/>
      </rPr>
      <t xml:space="preserve">
NC – Subproceso Operación Aduanera
Subdirección de Operación Aduanera
NC - Subproceso Innovación y Tecnología
Dirección de Gestión de Innovación y Tecnología
</t>
    </r>
  </si>
  <si>
    <t xml:space="preserve">1. Verificación   del  2%  por parte del jefe de Operación Aduanera o a quien corresponda  del  correcto diligenciamiento de las actas de diligencia y verificar que las mismas cuenten con su respectivo auto comisorio para las operaciones de Transito Aduanero Internacional y/o cabotaje. </t>
  </si>
  <si>
    <t xml:space="preserve">1.  Verificar que las actuaciones de los funcionarios se encuentren de conformidad con las actas de diligencia vs.  los autos comisorios.
</t>
  </si>
  <si>
    <t xml:space="preserve">Acta de verificación trimestral de actas de diligencia Vs. autos comisorios.
</t>
  </si>
  <si>
    <r>
      <rPr>
        <b/>
        <sz val="12"/>
        <rFont val="Arial"/>
        <family val="2"/>
      </rPr>
      <t>DGA</t>
    </r>
    <r>
      <rPr>
        <sz val="12"/>
        <rFont val="Arial"/>
        <family val="2"/>
      </rPr>
      <t xml:space="preserve">
NC – Subproceso Operación Aduanera
Direcciones Seccionales de Impuestos y Aduanas y Direcciones Seccionales de Aduanas
Divisiones de  Operaciòn Aduanera
Divisiones de transito y carga o a quien corresponda.</t>
    </r>
  </si>
  <si>
    <t>Seguimiento semestral del 2% por parte de la Subdirección de Operación Aduanera a las actuaciones  sobre los Documentos de los DTAI y/o cabotajes.</t>
  </si>
  <si>
    <t xml:space="preserve">  informes semestrales sobre las inconsistencias encontradas o informe de no inconsistencias                                                    </t>
  </si>
  <si>
    <t xml:space="preserve">
Informe semestral de los resultados del seguimiento y gestiòn de inconsistencia, si hay lugar.</t>
  </si>
  <si>
    <r>
      <rPr>
        <b/>
        <sz val="12"/>
        <rFont val="Arial"/>
        <family val="2"/>
      </rPr>
      <t>DGA</t>
    </r>
    <r>
      <rPr>
        <sz val="12"/>
        <rFont val="Arial"/>
        <family val="2"/>
      </rPr>
      <t xml:space="preserve">
NC – Subproceso Operación Aduanera
Subdirección de Operación Aduanera</t>
    </r>
  </si>
  <si>
    <t xml:space="preserve">Actualizar el procedimiento PR­-OA­0178 “Autorización de Tránsito Aduanero Nacional “ </t>
  </si>
  <si>
    <t xml:space="preserve">Revisar y actualizar el procedimiento PR­-OA­-0178 “Autorización de Tránsito Aduanero Nacional “ </t>
  </si>
  <si>
    <r>
      <rPr>
        <b/>
        <sz val="12"/>
        <rFont val="Arial"/>
        <family val="2"/>
      </rPr>
      <t>DGA</t>
    </r>
    <r>
      <rPr>
        <sz val="12"/>
        <rFont val="Arial"/>
        <family val="2"/>
      </rPr>
      <t xml:space="preserve">
NC – Subproceso Operación Aduanera
Subdirección de Operación Aduanera
Coordinación de Organización y Gestión de Calidad</t>
    </r>
  </si>
  <si>
    <t>Actualizar las matriz de operación aduanera.</t>
  </si>
  <si>
    <r>
      <rPr>
        <b/>
        <sz val="12"/>
        <rFont val="Arial"/>
        <family val="2"/>
      </rPr>
      <t>DGA</t>
    </r>
    <r>
      <rPr>
        <sz val="12"/>
        <rFont val="Arial"/>
        <family val="2"/>
      </rPr>
      <t xml:space="preserve">
NC – Subproceso Operación Aduanera
Subdirección de Operación Aduanera
Coordinación de Procesos y Riesgos Operacionales</t>
    </r>
  </si>
  <si>
    <t xml:space="preserve">Colocar en producción el servicio Informático Electrónico de Tránsito Aduanero (MUISCA) a nivel Nacional </t>
  </si>
  <si>
    <t>Implementación del servicio</t>
  </si>
  <si>
    <t>Servicio implementado</t>
  </si>
  <si>
    <r>
      <rPr>
        <b/>
        <sz val="12"/>
        <rFont val="Arial"/>
        <family val="2"/>
      </rPr>
      <t>DGA</t>
    </r>
    <r>
      <rPr>
        <sz val="12"/>
        <rFont val="Arial"/>
        <family val="2"/>
      </rPr>
      <t xml:space="preserve">
NC - Subproceso Innovación y Tecnología
Subdirección de Gestión de Tecnología de Información y Telecomunicaciones
NC - Subproceso Operación Aduanera
Subdirección de Gestión de Comercio Exterior
ACTUALIZADO
30112021</t>
    </r>
  </si>
  <si>
    <t>Realizar capacitación a los funcionarios de la División de Gestión Control Carga, en los siguientes temas:
- Requisitos establecidos para la finalización de los tránsitos aduaneros nacionales.
-Utilización de los formatos y documentación establecidos en la norma, par el envío de insumos a la División de Fiscalización.</t>
  </si>
  <si>
    <t>Capacitación realizada</t>
  </si>
  <si>
    <t>Lista de asistencia a capacitación</t>
  </si>
  <si>
    <r>
      <rPr>
        <b/>
        <sz val="12"/>
        <rFont val="Arial"/>
        <family val="2"/>
      </rPr>
      <t>DGA</t>
    </r>
    <r>
      <rPr>
        <sz val="12"/>
        <rFont val="Arial"/>
        <family val="2"/>
      </rPr>
      <t xml:space="preserve">
NC – Subproceso Operación Aduanera
División Gestión Control Carga
</t>
    </r>
  </si>
  <si>
    <t>INSP. 1707022428
H 1,2,3
Verificación al control de mantenimiento de requisitos y obligaciones a los operadores de
tráfico postal y envíos urgentes</t>
  </si>
  <si>
    <t xml:space="preserve">ID del hallazgo I. Fallas en la verificación al control de mantenimiento de requisitos y obligaciones a los operadores de TP y EU por parte de la Dirección Seccional de Aduanas de Bogotá, en contravía de lo establecido en el procedimiento PR-GM-414 “Verificación al control al mantenimiento de requisitos a operadores de comercio exterior y obligados aduaneros” y el artículo 203 del Decreto 2685 de 1999.            
</t>
  </si>
  <si>
    <t>ID del Riesgo de Corrupción :  RFC 1. Discrecionalidad en la verificación al mantenimiento y control de los requisitos y obligaciones de los operadores de tráfico postal y envíos urgentes</t>
  </si>
  <si>
    <t xml:space="preserve">Establecer visitas  específicas  de  control  al  mantenimiento  de  requisitos, bajo los lineamientos del procedimiento establecido para tal fin. </t>
  </si>
  <si>
    <t>Realizar visitas y/o verificaciones documentales a los Operadores  de  Tráfico  Postal  y  Envíos  Urgentes alienados al procedimiento PR-GM-414 “Verificación al control al mantenimiento de requisitos a operadores de comercio exterior y obligados aduaneros” en las Direcciones Seccionales en donde se encuentran dichos operadores, para la verificación del mantenimiento de requisitos con los cuales les fue otorgado el registro.</t>
  </si>
  <si>
    <t>Informe de Visita</t>
  </si>
  <si>
    <r>
      <rPr>
        <b/>
        <sz val="12"/>
        <rFont val="Arial"/>
        <family val="2"/>
      </rPr>
      <t>DGA</t>
    </r>
    <r>
      <rPr>
        <sz val="12"/>
        <rFont val="Arial"/>
        <family val="2"/>
      </rPr>
      <t xml:space="preserve">
DS -  Subproceso Operación Aduanera
Direcciones Seccionales de Aduanas de:
Medellín, Barranquilla, Bogotá y Cali
ACTUALIZADO
30112021
REFORMULADO
09122022</t>
    </r>
  </si>
  <si>
    <t>Seguimiento  a  que la información de los  operadores  de  tráfico  postal  y  envíos  urgentes  que  hayan tenido incumplimiento de los requisitos y/o obligaciones, sea remitida al área competente.</t>
  </si>
  <si>
    <t>Verificar posteriormente a las visitas de mantenimiento de requisitos, el envío a las áreas competentes de la información de presuntos hallazgos o incumplimientos.</t>
  </si>
  <si>
    <t xml:space="preserve">Cuadro de seguimiento </t>
  </si>
  <si>
    <r>
      <rPr>
        <b/>
        <sz val="12"/>
        <rFont val="Arial"/>
        <family val="2"/>
      </rPr>
      <t>DGA</t>
    </r>
    <r>
      <rPr>
        <sz val="12"/>
        <rFont val="Arial"/>
        <family val="2"/>
      </rPr>
      <t xml:space="preserve">
NC – Subproceso Operación Aduanera
Subdirección de Registro y Control Aduanero
ACTUALIZADO
30112021
REFORMULADO
09122022</t>
    </r>
  </si>
  <si>
    <t>Realizar control sobre la declaración consolidada de pagos de los intermediarios de trafico postal y envios urgentes.</t>
  </si>
  <si>
    <t>Emitir lineamiento a las direcciones seccionales para la verificación y  control  a  las declaraciones  consolidadas  de  pago de los intermediarios de trafico postal y envios urgentes.</t>
  </si>
  <si>
    <t>documento de lineamientos</t>
  </si>
  <si>
    <r>
      <rPr>
        <b/>
        <sz val="12"/>
        <rFont val="Arial"/>
        <family val="2"/>
      </rPr>
      <t>DGA</t>
    </r>
    <r>
      <rPr>
        <sz val="12"/>
        <rFont val="Arial"/>
        <family val="2"/>
      </rPr>
      <t xml:space="preserve">
NC – Subproceso Operación Aduanera
Subdirección de Operación Aduanera
ACTUALIZADO
30112021
REFORMULADO
09122022</t>
    </r>
  </si>
  <si>
    <t>Tomar como insumo la información que se encuentra en los expedientes que soportaron el 
cumplimiento  de  requisitos  para  la  inscripción  y  habilitación  de  los Operadores  de  Tráfico 
Postal y Envíos Urgentes, para la realización de las visitas de mantenimiento de requisitos, los cuales deben seguir cumpliendo  para mantener su registro.</t>
  </si>
  <si>
    <t>Actualizar el procedimiento PR-GM-414 “Verificación al control al mantenimiento de requisitos a operadores de comercio exterior y obligados aduaneros” estableciendo la obligación de solicitar el expediente o documentos relacionados con el cumplimiento de requisitos que dieron origen al registro.</t>
  </si>
  <si>
    <t>Procedimiento PR-GM-414 “Verificación al control al mantenimiento de requisitos a operadores de comercio exterior y obligados aduaneros” actualizado</t>
  </si>
  <si>
    <t>Capacitación, inducción y reinducción de las actividades que se deben ejecutar en el desarrollo de las visitas de control de mantenimiento de requisitos.</t>
  </si>
  <si>
    <t>Fortalecer las capacitaciones a  los responsables de la realización de las visitas de mantenimiento de requisitos, con el fin de que se de aplicabilidad al procedimiento PR-GM-414 y los anexos del mismo</t>
  </si>
  <si>
    <t>Lista de asistencia a la capacitación y presentación</t>
  </si>
  <si>
    <t>Evaluar y validar el  cumplimiento  de  lo  establecido  en  el  procedimiento  “PR­GM­0414,  Control  al Mantenimiento de Requisitos a Operadores de Comercio Exterior y Obligados Aduaneros”, en cuanto a que  las visitas se deben desarrollar dando cumplimiento a cada una de las 
actividades  que  en  éste  se  establecieron  para  dar  estandarización  y  orden  secuencial  al desarrollo de la diligencia de visita y generar un margen de confianza al resultado de esta.</t>
  </si>
  <si>
    <t>Revisar aleatoriamente los informes de visitas de mantenimiento de requisitos realizadas, en cuanto al cumplimiento del procedimiento y a su contenido.</t>
  </si>
  <si>
    <t>Listado de selección</t>
  </si>
  <si>
    <t xml:space="preserve">ID del hallazgo II. Fallas en el control y errores en la liquidación de los tributos aduaneros elaboradas por el intermediario de TP y EU evidenciado en la aplicación de los gravámenes correspondientes a las subpartidas arancelarias y en la determinación del impuesto a las ventas, de acuerdo con la descripción de la mercancía importada bajo esta modalidad, en contravía de los requerimientos definidos en el Decreto 2685 de 1999, articulo 200 – Pago de tributos aduaneros y Decreto 2153 de 2016, lo que tiene como efecto incertidumbre en la exactitud de las declaraciones tributarias y disminución en el ingreso de recursos al Estado.            </t>
  </si>
  <si>
    <t>Informe de verificación de las visitas seleccionadas</t>
  </si>
  <si>
    <t xml:space="preserve">Listado de selección </t>
  </si>
  <si>
    <t>Adecuación de los servicios informaticos para la verificacion del documento de transporte versus  el formato "Detalle declaración consolidada de pago".  (F1084)</t>
  </si>
  <si>
    <t xml:space="preserve">Ajustar las validaciones del formato 1084 " Detalle declaración consolidada de pago" para facilitar el control de las guias presentadas para pago.  </t>
  </si>
  <si>
    <t>correo electrónico de confirmación de puesta en producción del ajuste solicitado</t>
  </si>
  <si>
    <t>Desarrollar mejores prácticas que permitan tener mayor eficiencia en los resultados de las visitas realizadas.</t>
  </si>
  <si>
    <t xml:space="preserve">Realizar mesas de trabajo de retroalimentación semestral de los casos o situaciones mas representantivas o de mayor impacto </t>
  </si>
  <si>
    <t>Planilla de asistencia y presentación de los temas tratados</t>
  </si>
  <si>
    <r>
      <rPr>
        <b/>
        <sz val="12"/>
        <rFont val="Arial"/>
        <family val="2"/>
      </rPr>
      <t>DGA</t>
    </r>
    <r>
      <rPr>
        <sz val="12"/>
        <rFont val="Arial"/>
        <family val="2"/>
      </rPr>
      <t xml:space="preserve">
DS- Subproceso Operación Aduanera
Dirección Seccional de Aduanas de Bogotá  
ACTUALIZADO
30112021</t>
    </r>
  </si>
  <si>
    <r>
      <rPr>
        <b/>
        <sz val="12"/>
        <rFont val="Arial"/>
        <family val="2"/>
      </rPr>
      <t>DGA</t>
    </r>
    <r>
      <rPr>
        <sz val="12"/>
        <rFont val="Arial"/>
        <family val="2"/>
      </rPr>
      <t xml:space="preserve">
DS - Subproceso Operación Aduanera
Dirección Seccional de Aduanas de Cali
ACTUALIZADO
30112021
REFORMULADO
09122022
</t>
    </r>
  </si>
  <si>
    <t xml:space="preserve">ID del hallazgo III. Falta de integridad de la información al validar los datos incorporados en el sistema de información módulo de carga formulario 1167”unidades de carga” en su casilla 50 “Subpartida”, incumpliendo con uno de los propósitos de la política de Gobierno Digital -expresada en el Decreto 1008 del 14 de junio de 2018- en su enciso “C. Tomar decisiones basadas en datos a partir del aumento en el uso y aprovechamiento de la información: consiste en mejorar la toma decisiones por parte de la entidad, ciudadanos, usuarios y grupos de interés, para impulsar el desarrollo de servicios, políticas, normas, planes, programas, proyectos o asuntos de interés público, a partir del uso y aprovechamiento de datos que incorporan estándares de calidad y seguridad en su ciclo de vida (generación, recolección, almacenamiento, procesamiento, compartición, entrega, intercambio y eliminación).”  </t>
  </si>
  <si>
    <r>
      <rPr>
        <b/>
        <sz val="12"/>
        <rFont val="Arial"/>
        <family val="2"/>
      </rPr>
      <t>DGA</t>
    </r>
    <r>
      <rPr>
        <sz val="12"/>
        <rFont val="Arial"/>
        <family val="2"/>
      </rPr>
      <t xml:space="preserve">
DS - Subproceso Operación Aduanera
Dirección Seccional de Aduanas de Barranquilla
ACTUALIZADO
30112021
REFORMULADO
09122022</t>
    </r>
  </si>
  <si>
    <r>
      <rPr>
        <b/>
        <sz val="12"/>
        <rFont val="Arial"/>
        <family val="2"/>
      </rPr>
      <t>DGA</t>
    </r>
    <r>
      <rPr>
        <sz val="12"/>
        <rFont val="Arial"/>
        <family val="2"/>
      </rPr>
      <t xml:space="preserve">
DS - Subproceso Operación Aduanera
Dirección Seccional de Aduanas de Medellín
ACTUALIZADO
30112021
REFORMULADO
09122022</t>
    </r>
  </si>
  <si>
    <t xml:space="preserve">Adecuación de los servicios informaticos para el control del correcto diligenciando del formato 1167 - Unidad de Carga. </t>
  </si>
  <si>
    <t>Ajustar  el formato 1167 permitiendo que la informarción de la casilla "subpartida" se refleje en el sistema.</t>
  </si>
  <si>
    <t>Adecuación de los servicios informaticos para la generación de reportes</t>
  </si>
  <si>
    <t>Ajuste e implementacion de reportes que permitan realizar control de trazabilidad de las guias de tráfico postal para realizar control concurrente y posterior de la modalidad</t>
  </si>
  <si>
    <t>Adecuación de los servicios informaticos para el correcto pago del arancel</t>
  </si>
  <si>
    <t xml:space="preserve">Ajuste e Implementación de validaciones para el correcto pago de aranceles de acuerdo con la subpartida </t>
  </si>
  <si>
    <t xml:space="preserve">Ajuste e Implementación de validaciones para el correcto pago de aranceles de acuerdo con los acuerdos comerciales  </t>
  </si>
  <si>
    <t xml:space="preserve">Adecuación de los servicios informáticos para facilitar el diligenciamiento del acta de diligencia </t>
  </si>
  <si>
    <t xml:space="preserve">Ajuste del acta de diligencia para agilizar el reconocimiento de mercancías de tráfico postal y envíos urgentes.   </t>
  </si>
  <si>
    <t>TECNOLÓGICO ADUANERO</t>
  </si>
  <si>
    <t>0304-RG 1
RFC1
0307-RG2
RFC1
00307-RG2
RFC2</t>
  </si>
  <si>
    <t>TECNOLÓGICO ADUANERO
Insp. 17070304: Hallazgo I. El Usuario aduanero C.i. Pacific Metal internacional S.A fue autorizado sin la verificación de fondo y debida sustanciación. Lo anterior se evidencia en las inconsistencias presentadas en los documentos aportados en la solicitud de registro aduanero.
Insp. 17070307: ID del hallazgo I. Se dio levante de mercancías sin el cumplimiento de los requisitos establecidos por la ley, lo que se evidencia en las actas de inspección que fueron actuadas por inspectores inexistentes, actas de inspección realizadas sin la debida autorización y actas de inspección con errores en su diligenciamiento, generando incertidumbre frente al conocimiento real de la mercancía que ingresa al TAN.		
ID del hallazgo II. Los depósitos están entregando mercancías sin verificar los resultados totales o parciales de la diligencia efectuada por el funcionario aduanero, los cuales se reflejan en el acta de inspección, a la cual no tienen acceso. Así mismo, los depósitos entregan mercancías sin verificar la autenticidad del acta de inspección, generando incertidumbre frente al conocimiento real de la mercancía que ingresa al TAN.	
Insp. 17070333: Existe discrecionalidad en la verificación de los requisitos de tráfico postal y Envíos Urgentes (TP y EU), evidenciado en: a) incumplimiento de los criterios establecidos; b) manualidad en actividades; c) falta de seguridad e integridad de la información: d) debilidades en la supervisión y seguimiento e) deficiente uso de la información anticipada; y f) concentración de funcionaes en el rol de reconocedor de carga, incumpliendo lo establecido en el artículo 73 y 73-1 de la Resolución 4240 de 2000, el procedimiento Tráfico Postal y Envíos Urgentes PR-OA-0176 y el Protocolo DIAN - POLFA para carga, tráfico postal y envíos urgentes del 12 de junio de 2015, generando baja eficiencia en el reconocimiento, movilizaciones inoportunas, ingreso de carga al territorio aduanero bajo la modalidad de trafico postal y envíos urgentes sin el cumplimiento de los requisitos e incumplimiento de la decisión tomada por la DIAN en el reconocimiento.</t>
  </si>
  <si>
    <t xml:space="preserve">1. Solución tecnológica del Proyecto de Desaduanamiento que mitiguen los siguientes riegos:
Los sistemas de información usados en operación aduanera son vulnerables
a. Actas informales y/o incompletas:
-- Reparto automático con control de variables.
-- Consulta del reparto por parte de los depósitos
-- Validación de funcionarios con el sistema de personal (que esté activo, pertenezca al área y que tenga asignada la actuación)
2. Implementación del sistema de riesgos transversal en todos los procesos aduaneros incluido Tráfico Postal
3. Sistema que permita la trazabilidad desde la solicitud hasta la entrega del acto administrativo de habilitación, inscripción y/o autorización del registro </t>
  </si>
  <si>
    <t>Estrategia de digitalización del proyecto</t>
  </si>
  <si>
    <t>Documento de Estrategia</t>
  </si>
  <si>
    <r>
      <rPr>
        <b/>
        <sz val="12"/>
        <rFont val="Arial"/>
        <family val="2"/>
      </rPr>
      <t>DGA</t>
    </r>
    <r>
      <rPr>
        <sz val="12"/>
        <rFont val="Arial"/>
        <family val="2"/>
      </rPr>
      <t xml:space="preserve">
NC - Subproceso Innovación y Tecnología
Subdirección de Innovación y Proyectos
NC – Subproceso Operación Aduanera
Dirección de Gestión de Aduanas
Subdirección de Operación Aduanera
ACTUALIZADO
30112021</t>
    </r>
  </si>
  <si>
    <r>
      <rPr>
        <b/>
        <sz val="12"/>
        <rFont val="Arial"/>
        <family val="2"/>
      </rPr>
      <t>DGA</t>
    </r>
    <r>
      <rPr>
        <sz val="12"/>
        <rFont val="Arial"/>
        <family val="2"/>
      </rPr>
      <t xml:space="preserve">
NC – Subproceso Operación Aduanera
Dirección de Gestión de Aduanas
Subdirección de Operación Aduanera
ACTUALIZADO
30112021</t>
    </r>
  </si>
  <si>
    <r>
      <rPr>
        <b/>
        <sz val="12"/>
        <rFont val="Arial"/>
        <family val="2"/>
      </rPr>
      <t>DGA</t>
    </r>
    <r>
      <rPr>
        <sz val="12"/>
        <rFont val="Arial"/>
        <family val="2"/>
      </rPr>
      <t xml:space="preserve">
NC - Subproceso Innovación y Tecnología
Subdirección de Innovación y Proyectos
</t>
    </r>
  </si>
  <si>
    <t>4. Definir la priorización funcional de la implementación</t>
  </si>
  <si>
    <t xml:space="preserve">5. Definir un plan de trabajo de desarrollo de la solución tecnológica </t>
  </si>
  <si>
    <t xml:space="preserve">6. Aprobar o validar el plan de trabajo de la implementación de la solución tecnológica </t>
  </si>
  <si>
    <t>7. Iniciar el desarrollo de la solución tecnológica.</t>
  </si>
  <si>
    <t>8. Iniciar la implementación de la solución tecnológica</t>
  </si>
  <si>
    <t>9. Poner en  producción la solución tecnológica</t>
  </si>
  <si>
    <t>10. Coordinar por parte de la Dirección Seccional capacitación  a los jefes de área sobre el procedimiento PR-IIT-0455 "Gestión de accesos"</t>
  </si>
  <si>
    <t xml:space="preserve">Formato asistencia a capacitación sobre el procedimiento </t>
  </si>
  <si>
    <t xml:space="preserve">Capacitar a los jefes de área
</t>
  </si>
  <si>
    <r>
      <rPr>
        <b/>
        <sz val="12"/>
        <rFont val="Arial"/>
        <family val="2"/>
      </rPr>
      <t>DGA</t>
    </r>
    <r>
      <rPr>
        <sz val="12"/>
        <rFont val="Arial"/>
        <family val="2"/>
      </rPr>
      <t xml:space="preserve">
DS – Subproceso Operación Aduanera
Direcciones Seccionales a nivel nacional
ACTUALIZADO
30112021</t>
    </r>
  </si>
  <si>
    <t xml:space="preserve">11. Gestionar cruce semestral por parte del jefe de Operación Aduanera o quien haga sus veces, del 2% de lo reportado por el sistema de roles emitido por Tecnología y la información sobre la gestión de roles de la Dirección Seccional teniendo en cuenta la situación administrativa, según corresponda.
 </t>
  </si>
  <si>
    <t>Informe de inconsistencias como resultado del control permanente de roles  y gestión, si hay lugar.</t>
  </si>
  <si>
    <t>1. Informe de inconsistencia.
2. Informar de no existir inconsistencia.</t>
  </si>
  <si>
    <r>
      <rPr>
        <b/>
        <sz val="12"/>
        <rFont val="Arial"/>
        <family val="2"/>
      </rPr>
      <t>DGA</t>
    </r>
    <r>
      <rPr>
        <sz val="12"/>
        <rFont val="Arial"/>
        <family val="2"/>
      </rPr>
      <t xml:space="preserve">
DS – Subproceso Operación Aduanera
Direcciones Seccionales
 División de Operación Aduanera
</t>
    </r>
  </si>
  <si>
    <t>12. Realizar verificación del  2% trimestral por parte del jefe de Operación Aduanera o a quien haga sus veces corresponda del correcto diligenciamiento de las actas de diligencia y actas de inspección.</t>
  </si>
  <si>
    <t>Informe de inconsistencias como resultado del control de las actas de diligencia y actas de inspección, si hay lugar.</t>
  </si>
  <si>
    <r>
      <rPr>
        <b/>
        <sz val="12"/>
        <rFont val="Arial"/>
        <family val="2"/>
      </rPr>
      <t>DGA</t>
    </r>
    <r>
      <rPr>
        <sz val="12"/>
        <rFont val="Arial"/>
        <family val="2"/>
      </rPr>
      <t xml:space="preserve">
DS – Subproceso Operación Aduanera
Direcciones Seccionales de Aduanas
Direcciones Seccionales de Impuestos y Aduanas
 División de Operación Aduanera
División Carga y Tránsito o quien haga sus veces en las Direcciones Seccionales
</t>
    </r>
  </si>
  <si>
    <t>13. Gestionar con la Oficina de Seguridad de la Información (OSI),  sensibilización a los funcionarios respecto a la seguridad de la información, compromiso de confidencialidad y demás aspectos relativos a la seguridad de la información.</t>
  </si>
  <si>
    <t>Lista de asistencia a la sensibilización respecto del manejo de seguridad de la información.</t>
  </si>
  <si>
    <t>Lista de asistencia a la capacitación.</t>
  </si>
  <si>
    <r>
      <rPr>
        <b/>
        <sz val="12"/>
        <rFont val="Arial"/>
        <family val="2"/>
      </rPr>
      <t>DGA</t>
    </r>
    <r>
      <rPr>
        <sz val="12"/>
        <rFont val="Arial"/>
        <family val="2"/>
      </rPr>
      <t xml:space="preserve">
NC - Subproceso Innovación y Tecnología
Dirección de Gestión de Aduanas
Subdirección de Operación Aduanera
Subdirección de Registro y Control Aduanero</t>
    </r>
  </si>
  <si>
    <t>14. Realizar énfasis en las reuniones operativas por parte de la Subdirección de Operación Aduanera,  respectos a los lineamientos del  Memorando 00024 de 2020  relacionados con la inclusión forzosa en el reconocimiento de carga y en  la implementación de reglas de selectividad para nacionalización de mercancías.</t>
  </si>
  <si>
    <t xml:space="preserve">1. Lista de asistentes al énfasis de los lineamientos sobre la aplicación de los lineamientos del memorando 0024 de 2020.                                                                                                                                                                                                                                                         </t>
  </si>
  <si>
    <t>Cumplir los lineamientos para la solicitud de implementación de reglas de selectividad.</t>
  </si>
  <si>
    <r>
      <rPr>
        <b/>
        <sz val="12"/>
        <rFont val="Arial"/>
        <family val="2"/>
      </rPr>
      <t>DGA</t>
    </r>
    <r>
      <rPr>
        <sz val="12"/>
        <rFont val="Arial"/>
        <family val="2"/>
      </rPr>
      <t xml:space="preserve">
NC - Subproceso Innovación y Tecnología
Subdirección de Operación Aduanera</t>
    </r>
  </si>
  <si>
    <t xml:space="preserve"> 15. Verificación semestral  del 2% por parte del jefe de Operación aduanera o quien haga sus veces sobre el cumplimiento de los lineamientos emitidos en el memorando 0024 de 2020, respecto de la  inclusión forzosa y la selectividad aduanera.</t>
  </si>
  <si>
    <t>Verificación semestral por parte del jefe de Operación aduanera o quien haga sus veces sobre el cumplimiento de dichos lineamientos.</t>
  </si>
  <si>
    <t>Cumplir los lineamientos para la  selección de documentos de transporte en el reconocimiento de carga.</t>
  </si>
  <si>
    <r>
      <rPr>
        <b/>
        <sz val="12"/>
        <rFont val="Arial"/>
        <family val="2"/>
      </rPr>
      <t>DGA</t>
    </r>
    <r>
      <rPr>
        <sz val="12"/>
        <rFont val="Arial"/>
        <family val="2"/>
      </rPr>
      <t xml:space="preserve">
DS – Subproceso Operación Aduanera
Direcciones Seccionales 
División Carga y Tránsito o quien haga sus veces en las Direcciones Seccionales
</t>
    </r>
  </si>
  <si>
    <t>16. Proyecto Sistema de Gestión de Seguridad y Privacidad de la Información</t>
  </si>
  <si>
    <t xml:space="preserve">Evaluación final del nivel de madurez del SGSPI </t>
  </si>
  <si>
    <t xml:space="preserve">Implementación del proyecto de acuerdo con las fases y entregables definidos
</t>
  </si>
  <si>
    <r>
      <rPr>
        <b/>
        <sz val="12"/>
        <rFont val="Arial"/>
        <family val="2"/>
      </rPr>
      <t>DGA</t>
    </r>
    <r>
      <rPr>
        <sz val="12"/>
        <rFont val="Arial"/>
        <family val="2"/>
      </rPr>
      <t xml:space="preserve">
NC - Subproceso Innovación y Tecnología
Oficina de Seguridad de la Información</t>
    </r>
  </si>
  <si>
    <t>17. Proyecto SOC (Centro de Operación de Seguridad)</t>
  </si>
  <si>
    <t>´- Diseño del SOC
- Estrategia de Implementación
- Servicios implementados de acuerdo con el Diseño</t>
  </si>
  <si>
    <t>Implementación del proyecto</t>
  </si>
  <si>
    <t>18. Diseño, estructuración y creación de la matriz de roles y responsabilidades.</t>
  </si>
  <si>
    <t>Matriz de roles y responsabilidades estructurada.</t>
  </si>
  <si>
    <t>Diseño</t>
  </si>
  <si>
    <t xml:space="preserve"> 19. Diseño y estructuración del plan de migración y cierre de los aplicativos no corporativos. (plan transición aplicativos)</t>
  </si>
  <si>
    <t>Inventario aplicativos no corporativos, reporte de seccionales y direcciones de gestión de cierre de aplicativos y salvaguarda de la información (back up). Informes de seguimiento trimestrales (13)_ repositorios con evidencias de reuniones y seguimiento a las áreas que figuran en el inventario de aplicativos no corporativos (34).</t>
  </si>
  <si>
    <t>13.00 / 34.00</t>
  </si>
  <si>
    <r>
      <rPr>
        <b/>
        <sz val="12"/>
        <rFont val="Arial"/>
        <family val="2"/>
      </rPr>
      <t>DGA</t>
    </r>
    <r>
      <rPr>
        <sz val="12"/>
        <rFont val="Arial"/>
        <family val="2"/>
      </rPr>
      <t xml:space="preserve">
NC - Subproceso Innovación y Tecnología
Dirección de Gestión de Innovación y Proyectos</t>
    </r>
  </si>
  <si>
    <t>20.  Implementar ajuste al proceso de verificación de usuarios (bloqueo no activos)</t>
  </si>
  <si>
    <t>El  procedimiento se actualizo el año pasado en su ultima versión y corresponde a Gestión de accesos PR-IIT-0455 instructivos 0273_0251.</t>
  </si>
  <si>
    <t>Actualización</t>
  </si>
  <si>
    <t>21. Iniciar el proyecto con la definición de  los requerimientos funcionales</t>
  </si>
  <si>
    <t xml:space="preserve">22. Definir los requerimientos no funcionales </t>
  </si>
  <si>
    <t>23. Iniciar el proceso de contratación</t>
  </si>
  <si>
    <t>24. Definir la priorización funcional de la implementación</t>
  </si>
  <si>
    <t xml:space="preserve">25. Definir un plan de trabajo de desarrollo de la solución tecnológica </t>
  </si>
  <si>
    <t xml:space="preserve">26. Aprobar o validar el plan de trabajo de la implementación de la solución tecnológica </t>
  </si>
  <si>
    <t>27. Iniciar el desarrollo de la solución tecnológica.</t>
  </si>
  <si>
    <t>28. Iniciar la implementación de la solución tecnológica</t>
  </si>
  <si>
    <t>29. Poner en  producción la solución tecnológica</t>
  </si>
  <si>
    <t>30. Realizar énfasis en las reuniones operativas por parte  de la Subdirección de Operación Aduanera,  respectos a los lineamientos del  Memorando 00024 de 2020 relacionados con la selección para revisión de  las mercancías que ingresan al país bajo la modalidad de trafico postal y envíos urgentes.</t>
  </si>
  <si>
    <t xml:space="preserve">Lista de asistentes al énfasis de los lineamientos sobre la aplicación de los lineamientos del memorando 0024 de 2020.
                                                                                                                                                                                                                                                     </t>
  </si>
  <si>
    <t>31. Verificación semestral  del 2% por parte del jefe de Operación aduanera o quien haga sus veces sobre el cumplimiento de los lineamientos emitidos en el memorando 0024 de 2020, respecto a trafico postal y envíos urgentes.</t>
  </si>
  <si>
    <t>Verificación semestral por parte del jefe de Operación aduanera o quien haga sus veces, sobre el cumplimiento de dichos lineamientos.</t>
  </si>
  <si>
    <t>32. Iniciar el desarrollo de la solución tecnológica.</t>
  </si>
  <si>
    <r>
      <rPr>
        <b/>
        <sz val="12"/>
        <rFont val="Arial"/>
        <family val="2"/>
      </rPr>
      <t>DGA</t>
    </r>
    <r>
      <rPr>
        <sz val="12"/>
        <rFont val="Arial"/>
        <family val="2"/>
      </rPr>
      <t xml:space="preserve">
NC - Subproceso Innovación y Tecnología
Subdirección de Innovación y Proyectos</t>
    </r>
  </si>
  <si>
    <t>33. Iniciar la implementación de la solución tecnológica</t>
  </si>
  <si>
    <t>34. Poner en  producción la solución tecnológica</t>
  </si>
  <si>
    <t>35. Establecer mecanismo de control y seguimiento al estado y vencimiento de las solicitudes de habilitación, inscripción o autorización, presentadas a la Subdirección de Registro y Control Aduanero.</t>
  </si>
  <si>
    <t>Reportes y soportes del seguimiento mensual, de acuerdo a la información contenida en el aplicativo.
4 reportes de seguimientos (trimestral), con soportes.</t>
  </si>
  <si>
    <t>-  Reporte periódico generado por el aplicativo Regystrar con solicitudes en reparto.
-  Verificación de las solicitudes que se encuentran en proceso de sustanciación, de acuerdo al reporte periódico generado por el aplicativo
-Soportes del seguimiento realizado.</t>
  </si>
  <si>
    <r>
      <rPr>
        <b/>
        <sz val="12"/>
        <rFont val="Arial"/>
        <family val="2"/>
      </rPr>
      <t>DGA</t>
    </r>
    <r>
      <rPr>
        <sz val="12"/>
        <rFont val="Arial"/>
        <family val="2"/>
      </rPr>
      <t xml:space="preserve">
NC - Subproeso Operación Aduanera
Subdirección de Registro y Control Aduanero</t>
    </r>
  </si>
  <si>
    <t>36. Realizar la verificación y depuración de acuerdos de confiabilidad de los funcionarios de la Subdirección.</t>
  </si>
  <si>
    <t>Base de datos verificada y actualizada
Reportes a la Subdirectora en caso de presentarse ingreso de nuevos funcionarios con la verificación de la firma del acuerdo</t>
  </si>
  <si>
    <t>Verificación y actualización de ser el caso, de la base de datos con los acuerdos de confidencialidad.</t>
  </si>
  <si>
    <t xml:space="preserve">37. Mantener informados y actualizados a los funcionarios sobre las normas de archivo </t>
  </si>
  <si>
    <t>Tips remitidos a los funcionarios de la Subdirección, de manera bimestral.</t>
  </si>
  <si>
    <t>Elaboración y envío periódico de un tip bimestral relacionado con el tema de archivo</t>
  </si>
  <si>
    <r>
      <rPr>
        <b/>
        <sz val="12"/>
        <rFont val="Arial"/>
        <family val="2"/>
      </rPr>
      <t>DGA</t>
    </r>
    <r>
      <rPr>
        <sz val="12"/>
        <rFont val="Arial"/>
        <family val="2"/>
      </rPr>
      <t xml:space="preserve">
NC - Subproeso Operación Aduanera
Subdirección de Registro y Control Aduanero
Coordianción de Secretaría</t>
    </r>
  </si>
  <si>
    <t>38. Realizar verificaciones documentales a los expedientes de los registros que se encuentran en proceso de habilitación, autorización o inscripción, para la verificación  de la trazabilidad y cumplimiento de tiempos.</t>
  </si>
  <si>
    <t>Informes del análisis realizado de manera aleatoria al 5% de los  expedientes que se encuentre en proceso de sustanciación.
4 reportes de seguimientos, con soportes.</t>
  </si>
  <si>
    <t>Verificación aleatoria de listas de chequeo
Verificación de tiempos durante el proceso</t>
  </si>
  <si>
    <r>
      <rPr>
        <b/>
        <sz val="12"/>
        <rFont val="Arial"/>
        <family val="2"/>
      </rPr>
      <t>DGA</t>
    </r>
    <r>
      <rPr>
        <sz val="12"/>
        <rFont val="Arial"/>
        <family val="2"/>
      </rPr>
      <t xml:space="preserve">
NC - Subproeso Operación Aduanera
Subdirección de Registro y Control Aduanero
Coordianción de Sustanciación</t>
    </r>
  </si>
  <si>
    <t>39. Realizar verificaciones de la debida conformación de expedientes de los registros habilitados, autorización o inscripción durante el año 2022</t>
  </si>
  <si>
    <t>Aplicación de la lista de chequeo sobre la debida conformación de expedientes de usuarios autorizados, habilitados e inscritos en el año 2022, tomando una muestra aleatoria del 20% de los expedientes.</t>
  </si>
  <si>
    <t>Lista de chequeo sobre la debida conformación de expedientes</t>
  </si>
  <si>
    <t>40. Evaluar y validar los actos administrativos remitidos al Subdirector(a) en cumplimiento de la norma vigente.</t>
  </si>
  <si>
    <t>Informes de verificación aleatoria de los actos administrativos de autorización, habilitación,  inscripción y modificación  revisados por parte del funcionario revisor del despacho de la Subdirección  trimestralmente.</t>
  </si>
  <si>
    <t>Verificación aleatoria trimestral del 20% de  los actos administrativos en cuanto al cumplimiento de normatividad aduanera vigente, aplicación de formatos, validación de firmas de revisión y aprobación, entregados al despacho para la correspondiente firma del Subdirector</t>
  </si>
  <si>
    <t>INSP. 1707022443
H1,2,3,4,5,6,7,8
Indicar el nombre de la inspección tal como aparece en el encabezado del PPFC formalizado</t>
  </si>
  <si>
    <t>RG2
RFC1</t>
  </si>
  <si>
    <t>ID del hallazgo 1. De los ciento cuarenta y nueve (149) casos analizados en la Dirección Seccional de Aduanas de Barranquilla, se evidenció que treinta y tres (33) no cumplen con los requisitos establecidos en la normativa vigente relacionados con los soportes mínimos requeridos para la autorización del tránsito aduanero, en contravía de lo indicado en el Decreto 1165 de 2019.</t>
  </si>
  <si>
    <t>ID del Riesgo de Gestión  :  RG 1. Decisión final del proceso de control por fuera de la norma</t>
  </si>
  <si>
    <t>1. Ajuste al PR-COA-0440 y a los  manuales externo e interno MN-0A-0057 Y MN-0A-0058 del SIE Tránsito Aduanero.</t>
  </si>
  <si>
    <t>Informar a las direcciones seccionales de los ajustes  a los procedimientos PR-COA-0440 y manuales MN -OA-0057 MN-0A-058 Versión 2,0 y su aplicación.</t>
  </si>
  <si>
    <t xml:space="preserve"> PR-COA-0440 y 
MN - OA 0057 Y MN-04 058
Versión 2.0
 ajustados</t>
  </si>
  <si>
    <r>
      <rPr>
        <b/>
        <sz val="12"/>
        <rFont val="Arial"/>
        <family val="2"/>
      </rPr>
      <t>DGA</t>
    </r>
    <r>
      <rPr>
        <sz val="12"/>
        <rFont val="Arial"/>
        <family val="2"/>
      </rPr>
      <t xml:space="preserve">
NC – Subproceso Operación Aduanera
Dirección de Gestión de Aduanas
Subdirección de Operación Aduanera</t>
    </r>
  </si>
  <si>
    <t>ID  del Hallazgo 2. En el caso de la DUTA con número de formulario 6511000241296 se evidenció el incumplimiento de los requisitos establecidos en la normativa vigente en relación con el desistimiento de la solicitud del régimen de tránsito aduanero indicado en el artículo 463 de la Resolución 46 de 2019.</t>
  </si>
  <si>
    <t>2. Capacitar a los usuarios internos y externos en los nuevos requerimientos incluidos en los ajsutes  al procedimiento y a los manuales externo e interno MN-0A-0057 Y MN-0A-0058 del SIE TRÁNSITO ADUANERO.</t>
  </si>
  <si>
    <t>Socializar a  usuarios internos y externos sobre los ajustes  a procedimientos PR-COA-0440 y manuales MN -OA-0057 MN-0A-058 Versión 2,0 y su aplicación.</t>
  </si>
  <si>
    <t>Listas de socialización de los ajustes realizados al procedimiento y a los manuales de tránsito aduanero.</t>
  </si>
  <si>
    <t>ID del Hallazgo 3. Se evidenciaron tránsitos aduaneros finalizados sin el cumplimiento de los requisitos, formalidades y aplicación correcta de la normativa, en contravía de lo establecido en el Decreto 1165 de 2019, la Resolución No. 46 de 2019, Resolución No. 11 de 2020, el procedimiento PR-OA-0440 “Tránsito aduanero Nacional y Continuación de Viaje”, versión 1 y el Manual de usuario Externo MN-OA-0058 versión 1.</t>
  </si>
  <si>
    <t>3. Iniciar el proyecto con la definición de  los requerimientos funcionales</t>
  </si>
  <si>
    <t xml:space="preserve">Definir los requerimientos funcionales </t>
  </si>
  <si>
    <t>ID del Hallazgo 4. Se evidenciaron un total de siete (7) casos que no cumplen con los lineamientos establecidos por la DIAN en el Manual de políticas y lineamientos de seguridad de la información MN-IIT-0072 Versión 1 del 13/01/2022, en lo relacionado con aplicar los controles establecidos por la DIAN para activar o desactivar, de manera temporal o permanente,  el  acceso  a  la  información  digital  catalogada  como  pública  clasificada, pública reservada y datos personales no públicos, por parte del personal que esté vinculado a la entidad, específicamente lo contemplado en el numeral 9.4 Control de acceso a sistemas y aplicaciones.</t>
  </si>
  <si>
    <t xml:space="preserve">4. Definir los requerimientos no funcionales </t>
  </si>
  <si>
    <r>
      <rPr>
        <b/>
        <sz val="12"/>
        <rFont val="Arial"/>
        <family val="2"/>
      </rPr>
      <t>DGA</t>
    </r>
    <r>
      <rPr>
        <sz val="12"/>
        <rFont val="Arial"/>
        <family val="2"/>
      </rPr>
      <t xml:space="preserve">
NC- Subproceso Innovación y Tecnología
Subdirección de Innovación y Proyectos</t>
    </r>
  </si>
  <si>
    <t xml:space="preserve">ID del Hallazgo 5. Se encontraron ciento noventa y dos (192) documentos de treinta y nueve (39) expedientes que no contaron con un registro en el archivo de LOGS suministrado por la DIAN archivo “Anexo 1. CargaBquillaformatos.xlsx” del SIE de Tránsito. </t>
  </si>
  <si>
    <r>
      <rPr>
        <b/>
        <sz val="12"/>
        <rFont val="Arial"/>
        <family val="2"/>
      </rPr>
      <t>DGA</t>
    </r>
    <r>
      <rPr>
        <sz val="12"/>
        <rFont val="Arial"/>
        <family val="2"/>
      </rPr>
      <t xml:space="preserve">
NC- Subproceso Innovación y Tecnología
Subdirección de Innovación y Proyectos
NC – Subproceso Operación Aduanera
Dirección de Gestión de Aduanas
Subdirección de Operación Aduanera</t>
    </r>
  </si>
  <si>
    <t xml:space="preserve">ID del Hallazgo 6. Incumplimiento en lo relacionado con la conformación de expedientes electrónicos  de archivo y los elementos que lo componen en el SIE de tránsito aduanero, en contravía de lo estipulado en el Acuerdo 003 de 2015, “Por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 en su Artículo 7°. “Conformación de expedientes electrónicos de archivo. El expediente electrónico de archivo se conformará con la totalidad de los documentos de archivo generados en desarrollo de un mismo trámite, actuación o procedimiento, independientemente del tipo de información y formato, y deben agruparse formando series o sub-series documentales.”, reflejado en la falta de disponibilidad , entendida en un documento electrónico, como la capacidad actual y futura de que el documento y sus metadatos  asociados puedan ser consultados, localizados, recuperados, presentados, interpretados, legibles, y por tanto estar en condiciones de uso. </t>
  </si>
  <si>
    <t>ID del Hallazgo 7. Falta de consistencia  de los reportes que se generan en el SIE de tránsito aduanero con lo registrado en el aplicativo, contradiciendo lo enunciado en el Artículo 2.2.9.1.2.1. Estructura, del Decreto 1008 de junio 14 de 2018 "Por el cual se establecen los lineamientos generales de la política de Gobierno Digital y se subroga el capítulo 1 del título 9 de la parte 2 del libro 2 del Decreto 1078 de 2015, Decreto Único Reglamentario del sector de Tecnologías de la Información y las Comunicaciones", relacionado con el logro de propósitos que generarán valor público en un entorno de confianza digital a partir del aprovechamiento de las TIC, que son los fines de la Política de Gobierno Digital, como son: A. Habilitar y mejorar la provisión de Servicios Digitales de confianza y calidad , B. Lograr procesos internos seguros y eficientes a través del fortalecimiento de las capacidades de gestión de tecnologías de información  y C. Tomar decisiones basadas en datos a partir del aumento en el uso y aprovechamiento de la información.</t>
  </si>
  <si>
    <t>11. Iniciar el proyecto con la definición de  los requerimientos funcionales</t>
  </si>
  <si>
    <t xml:space="preserve">12. Definir los requerimientos no funcionales </t>
  </si>
  <si>
    <t xml:space="preserve">ID del Hallazgo 8. Falta de configuración o diseño e implementación de Logs de auditoría  o de trazabilidad, para el registro de eventos de creación, actualización, modificación o borrado de información en el SIE de Tránsito aduanero, contradiciendo lo establecido en la política de Gobierno Digital Decreto 1008 de junio 14 de 2018 “Por el cual se establecen los lineamientos generales de la política de Gobierno Digital y se subroga el capítulo 1 del título 9 de la parte 2 del libro 2 del Decreto 1078 de 2015, Decreto Único Reglamentario del sector de Tecnologías de la Información y las Comunicaciones”, relacionado con Indicadores de cumplimiento de Arquitectura, dominio  de Sistemas de Información, frente a la planeación y gestión de los sistemas de información, Lineamiento  de Auditoría y trazabilidad de los sistemas de información – LI.SIS.23 , en donde la Dirección de Tecnologías y Sistemas de la Información o quien haga sus veces debe desarrollar mecanismos que aseguren el registro histórico de las acciones realizadas por los usuarios sobre los Sistemas de Información, manteniendo la trazabilidad y apoyando los procesos de auditoría. </t>
  </si>
  <si>
    <t>13. Definir la priorización funcional de la implementación</t>
  </si>
  <si>
    <t xml:space="preserve">14. Definir un plan de trabajo de desarrollo de la solución tecnológica </t>
  </si>
  <si>
    <t xml:space="preserve">15. Aprobar o validar el plan de trabajo de la implementación de la solución tecnológica </t>
  </si>
  <si>
    <t>16. Iniciar el desarrollo de la solución tecnológica.</t>
  </si>
  <si>
    <t>17. Iniciar la implementación de la solución tecnológica</t>
  </si>
  <si>
    <t>18. Poner en  producción la solución tecnológica</t>
  </si>
  <si>
    <t>19. Iniciar el proyecto con la definición de  los requerimientos funcionales</t>
  </si>
  <si>
    <t xml:space="preserve">20. Definir los requerimientos no funcionales </t>
  </si>
  <si>
    <t>21. Definir la priorización funcional de la implementación</t>
  </si>
  <si>
    <t xml:space="preserve">23. Aprobar o validar el plan de trabajo de la implementación de la solución tecnológica </t>
  </si>
  <si>
    <t>24. Iniciar el desarrollo de la solución tecnológica.</t>
  </si>
  <si>
    <t>25. Iniciar la implementación de la solución tecnológica</t>
  </si>
  <si>
    <t>26. Poner en  producción la solución tecnológica</t>
  </si>
  <si>
    <t xml:space="preserve">27. Dar cumplimiento al Procedimiento PR-IIT-0455 Gestión de Accesos, al Instructivo IN-IIT.0242 Requerimiento de Directorio en la Red. </t>
  </si>
  <si>
    <t xml:space="preserve">Capacitación  sobre la correcta aplicación del el Procedimiento PR-IIT-0455 Gestión de Accesos y el Instructivo IN-IIT.0242 Requerimiento de Directorio en la Red. </t>
  </si>
  <si>
    <t>Lista de capacitación</t>
  </si>
  <si>
    <r>
      <rPr>
        <b/>
        <sz val="12"/>
        <rFont val="Arial"/>
        <family val="2"/>
      </rPr>
      <t>DGA</t>
    </r>
    <r>
      <rPr>
        <sz val="12"/>
        <rFont val="Arial"/>
        <family val="2"/>
      </rPr>
      <t xml:space="preserve">
DS – Subproceso Operación Aduanera
Direcciones Seccionales de Impuestos y Aduanas
Direcciones Seccionales de Aduanas a nivel nacional
</t>
    </r>
  </si>
  <si>
    <t>28. Iniciar el proyecto con la definición de  los requerimientos funcionales</t>
  </si>
  <si>
    <t xml:space="preserve">29. Definir los requerimientos no funcionales </t>
  </si>
  <si>
    <t>30. Definir la priorización funcional de la implementación</t>
  </si>
  <si>
    <t xml:space="preserve">31. Definir un plan de trabajo de desarrollo de la solución tecnológica </t>
  </si>
  <si>
    <t xml:space="preserve">32. Aprobar o validar el plan de trabajo de la implementación de la solución tecnológica </t>
  </si>
  <si>
    <t>33. Iniciar el desarrollo de la solución tecnológica.</t>
  </si>
  <si>
    <t>34. Iniciar la implementación de la solución tecnológica</t>
  </si>
  <si>
    <t>35. Poner en  producción la solución tecnológica</t>
  </si>
  <si>
    <t>INSP. 1707022447
 H 4 y 5 
OB. 1
Clasificación y actualización arancelaria</t>
  </si>
  <si>
    <t>ID del H4. Falta de configuración o diseño e implementación de Logs de auditoría  o de trazabilidad, para el registro de eventos de creación, actualización, modificación o borrado de información en el SIE de Arancel, contradiciendo lo establecido en el manual MN-IIT-0072 Manual de Políticas y lineamientos de seguridad de la información Versión 1 año 2021, en su capítulo 12 “Seguridad de las operaciones”, numeral 12.4.2 “Protección de la información de registro (log Información)”, enciso 4. Garantizar que todas las aplicaciones tengan activos los registros de las actividades realizadas por los funcionarios (se debe tener como mínimo la fecha, IP origen, IP destino, usuario, acción realizada y demás que se requieran), generando ausencia de herramientas de control que eviten vulnerabilidades técnicas como los accesos no autorizados o como en este caso la falta trazabilidad, así mismo el incumplimiento de algunos de los lineamientos definidos en el mismo manual en numeral 12.4 Registro (LOGGING) y seguimiento, 12.4.1 Registro de eventos, enciso A. Lineamientos</t>
  </si>
  <si>
    <t>RG1: Decisión final del proceso de control fuera de la norma 
RF1: Indebida clasificación arancelaria y/o actualización en el SIE  arancel para beneficio propio o de terceros</t>
  </si>
  <si>
    <t>Habilitar la funcionalidad que permita consolidar los proyectos de actualización arancelaria, a través de reportes que con diferentes filtros y fechas específicas.</t>
  </si>
  <si>
    <t>Permitir la consulta de reportes de auditoría definiendo rangos de fechas especificas, mediante la consulta a la base de datos y la impresión de la información XML en formatos PDF para facil lectura y comprensión.</t>
  </si>
  <si>
    <t>Modulo de consulta de reportes de proyectos de actualización arancelaria en ambiente de producción</t>
  </si>
  <si>
    <r>
      <rPr>
        <b/>
        <sz val="12"/>
        <rFont val="Arial"/>
        <family val="2"/>
      </rPr>
      <t>DGA</t>
    </r>
    <r>
      <rPr>
        <sz val="12"/>
        <rFont val="Arial"/>
        <family val="2"/>
      </rPr>
      <t xml:space="preserve">
NC- Subproceso Innovación y Tecnología
Subdirección de soluciones y desarrollo
NC – Subproceso Operación Aduanera
Subdirección de Técnica Aduanera </t>
    </r>
  </si>
  <si>
    <t xml:space="preserve">ID del H5. No fue posible revisar el cumplimiento de los requisitos y términos establecidos en la normativa vigente para la atención de las solicitudes de actualización arancelaria en el tiempo establecido para el desarrollo oportuno del plan de trabajo de la presente inspección. Esto por cuanto, a pesar de haberse remitido en el marco del parágrafo del artículo 4 del Decreto 4173 de 2011 por parte de la Subdirección de Auditoría y Gestión del Riesgo de la ITRC la solicitud con radicado 2-2022-008256 del 08 de julio de 2022, aclarada el 25 de julio y reiterada el 16 de agosto de 2022 mediante correo electrónico a la Oficina de Control Interno de la DIAN, la Coordinación de Arancel y la Subdirección Técnica Aduanera no aportaron los soportes que contemplan las actividades del procedimiento PR-COA-0349 de “Actualización SIE Arancel” para su validación por parte del equipo inspector. </t>
  </si>
  <si>
    <t>Habilitar la funcionalidad que permita consolidar los proyectos de actualización arancelaria a través de reportes con diferentes filtros y fechas específicas.</t>
  </si>
  <si>
    <t>ID de OB1. Revisadas las publicaciones de las resoluciones de clasificación arancelaria en la página WEB de la entidad DIAN para el periodo de la muestra entre el 1 de enero de 2020 al 31 de mayo de 2022, se observó que se presenta inconsistencia frente a la información que se muestra al usuario externo, en lo relacionado con: casos en los que el número de la resolución descargada no coincide con la información registrada en el nombre del link; casos en los que la nomenclatura de la subpartida descargada no coincide con la registrada en el nombre del link.</t>
  </si>
  <si>
    <t>Realizar seguimiento a las publicaciones de las resoluciones de clasificación arancelaria.</t>
  </si>
  <si>
    <t>Obtener información clara y veraz a través de la página de la entidad en el link:
 https://www.dian.gov.co/normatividad/Paginas/ResoClasifiAracelaria.aspx</t>
  </si>
  <si>
    <t>Información correcta y actualizada al 100%</t>
  </si>
  <si>
    <r>
      <rPr>
        <b/>
        <sz val="12"/>
        <rFont val="Arial"/>
        <family val="2"/>
      </rPr>
      <t>DGA</t>
    </r>
    <r>
      <rPr>
        <sz val="12"/>
        <rFont val="Arial"/>
        <family val="2"/>
      </rPr>
      <t xml:space="preserve">
NC – Subproceso Operación Aduanera
Coordinación de Clasificación Arancelaria</t>
    </r>
  </si>
  <si>
    <t>Realizar una evaluación con la Dirección de Tecnología e Innovación para determinar el alcance de esta acción que propende por disponer para uso, consulta o auditoria, toda la documentación soporte de las acrualizaciones del SIE de Arancel. No obstante, la Coordinación de Clasificación Arancelaria desde hace un mes viene haciendo esa trazabilidad y la mantendrá hacia el futuro con todas las actualizaciones del sistema.</t>
  </si>
  <si>
    <t>Disponer de manera actualizada toda la trazabilidad de las actualizaciones al SIE de Arancel para consulta, utilización y auditorias de los organismos competentes</t>
  </si>
  <si>
    <t>INSP. 1707022448
 H 1, 2, 3, 4, 5, 6, 7 y 8 
Control a la carga en tráfico postal y envíos urgentes</t>
  </si>
  <si>
    <t>H1. Se evidenció que el acta de hechos 6477 de 2019 no fue entregada por la Seccional de Aduanas de Bogotá – Aeropuerto, en contravía de lo establecido en las actividades 10. “Se autoriza al intermediario de tráfico postal y envíos urgentes para retirar la mercancía de zona primaria”, actividad 17 “Realizar propuesta de valor” y actividad 19 “Realizar el acta de diligencia”, en las cuales debe quedar como registro la elaboración de la respectiva Acta de hecho de verificación de mercancías en la Modalidad de Trafico postal y envíos urgentes FT-COA-2302.</t>
  </si>
  <si>
    <t>RG1: “Decisión final del proceso de control al tráfico postal y envíos urgentes por fuera de la norma”
RF1: “Posibilidad de una decisión final de un proceso de control en tráfico postal y envíos urgentes basado en hechos falsos”</t>
  </si>
  <si>
    <t>A1. Realizar capacitaciones (colectivas) a los funcionarios adscritos al GIT de Tráfico Postal y Envíos Urgentes de la Divisiòn de Control de Carga , sobre los requisitos y prohibiciones de la modalidad de tràfico postal y envìos urgentes y el procedimiento PR-COA-0176</t>
  </si>
  <si>
    <t xml:space="preserve">1. Capacitaciones (colectivas) a los funcionarios  GIT de Tráfico Postal y Envíos Urgentes de la Divisiòn de Control de Carga 
2. Continuar con la conformaciòn del archivo digital de las actas de hechos verificaciòn de mercancìas en la modalidad de tràfico postal y envios urgentes FT COA  2302 </t>
  </si>
  <si>
    <t>1. Registro de asistencia capacitaciòn interna FT-TAH-1722
2. Actas de hechos verificaciòn de mercancìas en la modalidad de tràfico postal y envios urgentes FT COA  2302 digitalizadas.</t>
  </si>
  <si>
    <r>
      <rPr>
        <b/>
        <sz val="12"/>
        <rFont val="Arial"/>
        <family val="2"/>
      </rPr>
      <t>DGA</t>
    </r>
    <r>
      <rPr>
        <sz val="12"/>
        <rFont val="Arial"/>
        <family val="2"/>
      </rPr>
      <t xml:space="preserve">
DS – Subproceso Operación Aduanera
Dirección Seccional de Aduanas de Bogotá Aeropuerto El Dorado
 División de Control de Carga 
GIT de Tráfico Postal y Envíos Urgentes de la Divisiòn de Control de Carga</t>
    </r>
  </si>
  <si>
    <t>A2. Realizar seguimiento bimestral del diligenciamiento del acta de hechos verificaciòn de mercancìas en la modalidad de tràfico postal y envios urgentes FT COA  2302, conforme al procedimiento  y la consulta de la informaciòn en el sistema informàtico MUISCA módulo Carga.</t>
  </si>
  <si>
    <t>1. Tomar aleatoriamente muestra de actas de hechos verificaciòn de mercancìas en la modalidad de tràfico postal y envios urgentes FT COA  2302, por cada funcionario a fin de realizar seguimiento del correcto diligenciamiento.
2. Establecer en los compromisos laborales de los funcionarios con rol de reconocimiento de mercancìa, el diligenciamiento del acta de hechos verificaciòn de mercancìas en la modalidad de tràfico postal y envios urgentes FT COA  2302 de conformidad con el procedimiento PR-COA-0176 con calidad y en oportunidad.</t>
  </si>
  <si>
    <t>Informe de los correctivos aplicados con  fundamento en el seguimiento de actas de hechos en donde se refleje el nivel de avance del mejoramiento en el correcto diligenciamiento.</t>
  </si>
  <si>
    <r>
      <rPr>
        <b/>
        <sz val="12"/>
        <rFont val="Arial"/>
        <family val="2"/>
      </rPr>
      <t>DGA</t>
    </r>
    <r>
      <rPr>
        <sz val="12"/>
        <rFont val="Arial"/>
        <family val="2"/>
      </rPr>
      <t xml:space="preserve">
DS – Subproceso Operación Aduanera
Dirección Seccional de Aduanas de Bogotá Aeropuerto El Dorado
Divisiòn de Control de Carga 
GIT de Tráfico Postal y Envíos Urgentes de la Divisiòn de Control de Carga</t>
    </r>
  </si>
  <si>
    <t xml:space="preserve">A3. Registrar la información en el "Acta de hechos de reconocimiento de mercancias sometidas a la modalidad de tráfico postal y envios urgentes",  implementada en el SIE CARGA MUISCA al momento de realizar el reconocimiento físico de las mercancias sometidas a esta modalidad. </t>
  </si>
  <si>
    <t>1. Reportar  las inconsistencias encontradas y correctivos aplicados.
2. Informar  en los eventos que no  se presenten inconsistencias.</t>
  </si>
  <si>
    <t>Reporte de inconsistencias  o reporte de no inconsistencias encontradas en el registro de la información en el SIE CARGA MUISCA.</t>
  </si>
  <si>
    <t xml:space="preserve">Un reporte de inconsistencias encontradas  en el seguimiento mensual y correctivos aplicados y/o informar en el evento que no existan inconsistencias </t>
  </si>
  <si>
    <r>
      <rPr>
        <b/>
        <sz val="12"/>
        <rFont val="Arial"/>
        <family val="2"/>
      </rPr>
      <t>DGA</t>
    </r>
    <r>
      <rPr>
        <sz val="12"/>
        <rFont val="Arial"/>
        <family val="2"/>
      </rPr>
      <t xml:space="preserve">
DS – Subproceso Operación Aduanera
Dirección Seccional de Aduanas de Bogotá Aeropuerto El Dorado
 Divisiòn de Control de Carga 
GIT de Tráfico Postal y Envíos Urgentes de la Divisiòn de Control de Carga</t>
    </r>
  </si>
  <si>
    <t>H2. De los 147 casos (actas de hechos) analizados en 87, no se observó el diligenciamiento de la casilla “FUENTE VLR PROP del Formato – 2302” de la FT-COA- 2302 “Acta de hecho de verificación de mercancías en la Modalidad de Trafico postal y envíos urgentes”, incumpliendo con lo establecido en el manual de diligenciamiento del FT-COA-2302 “VLR PROP USD$: valor propuesto, es un campo numérico con contenido decimal donde diligencia el valor propuesto por el funcionario (valor en dólares americanos USD$). Es de aclarar que, para diligenciar este campo, previamente se debió diligenciar el campo PV (propuesta de valor). Indicar la “FUENTE VLR PROP PAG. WEB – SAR, esta información debe ir en observaciones”, lo que representa el 59,18% de incumplimiento.</t>
  </si>
  <si>
    <r>
      <rPr>
        <b/>
        <sz val="12"/>
        <rFont val="Arial"/>
        <family val="2"/>
      </rPr>
      <t>DGA</t>
    </r>
    <r>
      <rPr>
        <sz val="12"/>
        <rFont val="Arial"/>
        <family val="2"/>
      </rPr>
      <t xml:space="preserve">
DS – Subproceso Operación Aduanera
Dirección Seccional de Aduanas de Bogotá Aeropuerto El Dorado
Divisiòn de Control de Carga de la Dirección
GIT de Tráfico Postal y Envíos Urgentes</t>
    </r>
  </si>
  <si>
    <t>A4. Realizar retroalimentaciòn periodica del diligenciamiento del acta de hechos verificaciòn de mercancìas en la modalidad de tràfico postal y envios urgentes FT COA  2302, conforme al procedimiento  y la consulta de la informaciòn en el sistema informàtico MUISCA mòdulo Carga.</t>
  </si>
  <si>
    <t xml:space="preserve"> Reporte de inconsistencias  o reporte de no inconsistencias encontradas en el registro de la información en el SIE CARGA MUISCA.
</t>
  </si>
  <si>
    <t>H3. Se encontró que en 146 casos no se registra argumento por el cual se da propuesta de valor en la casilla “observaciones” del FT-COA-2302 “Acta de hecho de verificación de mercancías en la Modalidad de Trafico postal y envíos urgentes”, generando incertidumbre de los argumentos objetivos tenidos en cuenta para las propuestas allí registradas e incumpliendo lo establecido en la actividad  “Realizar propuesta de valor” del PR-COA-0176 “Verificación de tráfico postal y envíos urgentes”, esto teniendo en cuenta la vigencia para cada caso y lo señalado en el manual de diligenciamiento de formato FT-COA-2302.</t>
  </si>
  <si>
    <t xml:space="preserve">1. Socializar a los funcionarios adscritos al GIT de Tráfico Postal y Envíos Urgentes de la Divisiòn de Control de Carga, el informe de valoraciòn de riesgo de gestiòn fraude y corrupcion emitido por la ITRC, en el marco de de la inspecciòn: Control a la carga en tràfico postal y envìos urgentes, con el fin de prevenir y corregir las falencias asociadas al procedimiento.
2. Capacitaciones (colectivas) a los funcionarios  GIT de Tráfico Postal y Envíos Urgentes de la Divisiòn de Control de Carga 
3. Continuar con la conformaciòn del archivo digital de las actas de hechos verificaciòn de mercancìas en la modalidad de tràfico postal y envios urgentes FT COA  2302 </t>
  </si>
  <si>
    <t xml:space="preserve">A3.Registrar la información en el "Acta de hechos de reconocimiento de mercancias sometidas a la modalidad de tráfico postal y envios urgentes",  implementada en el SIE CARGA MUISCA al momento de realizar el reconocimiento físico de las mercancias sometidas a esta modalidad. </t>
  </si>
  <si>
    <t>1. Reporte de inconsistencias  o reporte de no inconsistencias encontradas en el registro de la información en el SIE CARGA MUISCA.</t>
  </si>
  <si>
    <t xml:space="preserve">H4. Ausencia del formato FT-1154 “Acta de diligencia” dentro del SIE MUISCA CARGA correspondiente al documento de transporte 11667502738090, en contravía de lo establecido en las actividades 10. “Se autoriza al intermediario de tráfico postal y envíos urgentes para retirar la mercancía de zona primaria”, actividad 17 “Realizar propuesta de valor” y actividad 19 “Realizar el acta de diligencia” del procedimiento PR-COA-0176 “Verificación de tráfico postal y envíos urgentes”. </t>
  </si>
  <si>
    <t xml:space="preserve">A5. Validar que las operaciones de ingresos bajo la modalidad de trafico postal y envios urgentes cuenten con los formatos F-1165 "Manifiesto de carga", FT-1314 "Planilla de recepciòn", FT-1154  "Acta de diligencia".                                                                                                         </t>
  </si>
  <si>
    <t xml:space="preserve">1. Reportar  las inconsistencias encontradas y correctivos aplicados.
2. Informar  en los eventos que no  se presenten inconsistencias.
</t>
  </si>
  <si>
    <t>Informe sobre los correctivos aplicados respecto de las posibles inconsistencias encontradas en las actuaciones y formatos.</t>
  </si>
  <si>
    <t xml:space="preserve">1. Reporte mensual de inconsistencias encontradas y correctivos aplicados o informar en el evento que no existan inconsitencias </t>
  </si>
  <si>
    <t>H5. Se observó que en ninguno de los 147 casos con propuesta de valor analizados, se diligenció la casilla 84 “observaciones” del FT-1154 “Acta de diligencia”, en contravía de lo establecido en el procedimiento PR-COA-0176 “Verificación de tráfico postal y envíos urgentes” actividad 10 “ Se autoriza al intermediario de tráfico postal y envíos urgentes para retirar la mercancía de zona primaria” y actividad 17 “Realizar propuesta de valor”, puesto que, en ambas actividades se indica que, el FT-1154 debe dejar constancia de todas las novedades presentadas, así como el procedimiento para determinar la propuesta de valor, lo cual debe guardar relación con lo consignado en el FT- COA-2302 “Acta de hecho de verificación de mercancías en la Modalidad de Trafico postal y envíos urgentes”, evidenciando el 100% de incumplimiento.</t>
  </si>
  <si>
    <t>A6. Poner a producciòn los ajustes en el sistema MUISCA CARGA  al FT-1154" Ajuste Acta de diligencia tráfico postal"  informaciòn en el sistema MUISCA CARGA, que permitirá garantizar la fiabilidad en los reportes generados.</t>
  </si>
  <si>
    <t xml:space="preserve"> Acta de diligencia de trafico postal  en funcionamiento en el Sistema MUISCA CARGA para tráfico postal.                                            </t>
  </si>
  <si>
    <t xml:space="preserve"> 1.Certificado de aceptación de pruebas del "acta de diligencia tráfico postal"
2. Habilitar casilla 85  "observaciones" del acta de diligencia.
Un (1) Certificado de aceptación de pruebas del "acta de diligencia tráfico postal"</t>
  </si>
  <si>
    <r>
      <rPr>
        <b/>
        <sz val="12"/>
        <rFont val="Arial"/>
        <family val="2"/>
      </rPr>
      <t>DGA</t>
    </r>
    <r>
      <rPr>
        <sz val="12"/>
        <rFont val="Arial"/>
        <family val="2"/>
      </rPr>
      <t xml:space="preserve">
NC - Subproceso Innovación y Tecnología
Subdirección de Innovación y Proyectos
Subdirección Soluciones y Desarrollo
Subdirección de Infraestructura Tecnológica y de Operaciones
Subdirección de Procesamiento de datos 
NC – Subproceso Operación Aduanera
Dirección de Gestión de Aduanas
Subdirección de Operación Aduanera</t>
    </r>
  </si>
  <si>
    <t>A7. Diligenciar la casilla 85 “observaciones” del FT-1154 “Acta de diligencia” de conformidad con el procedimiento PR-COA-0176 “Verificación de tráfico postal y envíos urgentes" dejando constancia de todas las novedades presentadas , incluidas las operaciones sujetas a propuesta de valor. antes del retiro de la mercancia por parte del usuario.</t>
  </si>
  <si>
    <t xml:space="preserve">1. Reportar  las inconsistencias encontradas y correctivos aplicados.
2. Informar  en los eventos que no  se presenten inconsistencias.
</t>
  </si>
  <si>
    <t>Seguimiento mensual  y correctivo aplicado</t>
  </si>
  <si>
    <t xml:space="preserve">1. Reporte mensual de inconsistencias encontradas y correctivos aplicados y/o informar en el evento que no existan inconsistencias </t>
  </si>
  <si>
    <t xml:space="preserve">H6. Ausencia dentro del Servicio Informático Electrónico SIE MUISCA CARGA del Formato FT-1165 “Manifiesto de carga”, evidenciado en 48 casos de los 147 analizados y del formato FT- 1314 “Planilla de recepción”, evidenciado en 3 casos de los 147 en el SIE- DIAN, incumpliendo lo establecido en el procedimiento PR-COA-0176 “Verificación de tráfico postal y envíos urgentes” actividad 2 “Recibir insumos”. Estos registros son insumo para el inicio de la verificación realizada a los envíos que ingresan por la modalidad de tráfico postal y envíos urgentes, e igualmente de conformidad al numeral 5 del procedimiento citado estos deben estar dispuestos para su consulta en forma digital y física. </t>
  </si>
  <si>
    <t>A8. Registrar  la informaciòn en el sistema MUISCA CARGA, para garantizar la fiabilidad en los reportes generados.</t>
  </si>
  <si>
    <t xml:space="preserve">1. Ajustes implementados en el Sistema MUISCA CARGA para tràfico postal, en funcionamiento.                                                           </t>
  </si>
  <si>
    <t xml:space="preserve"> Certificado de aceptación de pruebas del "ajuste reportes de tráficos postal" en el SIE MUISCA CARGA.</t>
  </si>
  <si>
    <t xml:space="preserve">Un (1) Certificado de aceptación de pruebas del " ajuste reportes de tráficos postal" en el SIE MUISCA CARGA </t>
  </si>
  <si>
    <t>A9. Actualizar el manual carga  sobre la forma de consulta de los insumos y documentos en el SIE MUISCA CARGA.</t>
  </si>
  <si>
    <t>1. Actualización del manual de CARGA.
2. Capacitación sobre los ajustes del manual de CARGA.</t>
  </si>
  <si>
    <t>1. Manual actualizado.
2. Capaciación sobre los ajustes al manual.</t>
  </si>
  <si>
    <t xml:space="preserve">1. Una (1) actualización del manual.
2. Una (1) capacitación sobre los ajustes del manual de CARGA
</t>
  </si>
  <si>
    <t>A10. Registrar información en las actas de diligencia de las operaciones de tràfico postal y envios urgentes en el SISTEMA MUISCA CARGA.</t>
  </si>
  <si>
    <t>1. Registrar la información en el SIE MUISCA CARGA.
2. Mantener actualizados los registros en el SIE MUISCA CARGA</t>
  </si>
  <si>
    <t>Informe avance de incorporación de actas de hechos en el SIE MUISCA CARGA</t>
  </si>
  <si>
    <t>2 informes semestrales</t>
  </si>
  <si>
    <t>H7. Incumplimiento de las actividades 10 “Se autoriza al intermediario de tráfico postal y envíos urgentes para retirar la mercancía de zona primaria” y 24 “Generar nueva acta de diligencia” del procedimiento PR-COA-0176 “Verificación de tráfico postal y envíos urgentes” y del instructivo IN-COA-0188 “Control a las Propuestas de valor”, encontrando una presunta pérdida efectiva de recaudo por concepto de tributos aduaneros por valor de $2.275.081.718.</t>
  </si>
  <si>
    <t>A11. Realizar ajuste  en el SIE MUISCA CARGA al  FT-1154 "Acta de Diligencia Tràfico Postal" .</t>
  </si>
  <si>
    <t xml:space="preserve">1. Acta de diligencia de trafico postal  en funcionamiento en el Sistema MUISCA CARGA.                             </t>
  </si>
  <si>
    <t xml:space="preserve"> Certificado de aceptación de pruebas del "acta de diligencia tráfico postal"</t>
  </si>
  <si>
    <t>Un (1) Certificado de aceptación de pruebas del "acta de diligencia tráfico postal"</t>
  </si>
  <si>
    <t>A12. Realizar cruce de la información del acta de hechos de verificación de mercancías en la Modalidad de Trafico postal y envíos urgentes FT-COA-2302, registrada en el SIE CARGA MUISCA y de la información de las actas de dilgencia trafico postal  FT-1154 con los pagos efectivamente hechos por los usuarios.</t>
  </si>
  <si>
    <t xml:space="preserve">
1. Comunicar las inconsistencias encontradas  a la División de Fiscalización de la Dirección Seccional.
2. Informar en el evento de no presentarse inconsistencias.</t>
  </si>
  <si>
    <t>Informe de seguimiento y si hay lugar al envio de las inconsistencias a Fiscalización.</t>
  </si>
  <si>
    <t>Un (1) informe  mensual de inconsistencias y envio de insumos a la Divisón de Fiscalización de la Dirección Seccional o informar en el evento de no presentar inconsistencias.</t>
  </si>
  <si>
    <t>H8. De acuerdo con el análisis de los reportes de autocontrol de tráfico postal y envíos urgentes de los años 2019 al 2022, que corresponden a 42 meses desde enero de 2019 hasta junio de 2022, remitidos el 23 de junio de 2022 por la Dirección Seccional de Aduanas de Bogotá – Aeropuerto El Dorado, se observa el incumplimiento del memorando 101 de 2017.</t>
  </si>
  <si>
    <t>A13. Comunicado para consideración del Comité de Selectividad Aduanera,  respecto a la  disminución en la aplicación del porcentaje de selectividad indicado en el memorando 101 de 2017.</t>
  </si>
  <si>
    <t>1. Solicitud que contenga información de la cantidad de operaciones y recursos disponibles en el área de  tráfico Postal de la Dirección Seccional Aeropuerto Eldorado de Bogotá, información que permita tomar decisiones al Comite de selectividad respecto al porcentaje mínimo de selectividad aduanera para la operatividad de Tráfico Postal.</t>
  </si>
  <si>
    <t>Solicitud ajuste al Comité de Selectividad Aduanera, respecto del porcentaje de selectividad indicado en el memorando 101 de 2017</t>
  </si>
  <si>
    <t>Un (1) Documento solicitud estudio de viabilidad al comité de selectividad del porcentaje de selectividad en la operatividad de tráfico postal.</t>
  </si>
  <si>
    <t>A14. Comunicación lineamientos emitidos por el comité de selectividad aduanera sobre la aplicaciòn del porcentaje de selectividad en trafico postal.</t>
  </si>
  <si>
    <t>Documento que contenga los lineamientos aprobados por el comité de selectividad respecto al porcentaje minimo de inspeccion en tafico postal y envios urgentes.</t>
  </si>
  <si>
    <t>Documento lineamientos.</t>
  </si>
  <si>
    <t>Un  (1) documento lineamientos sobre el porcentaje de selectividad.</t>
  </si>
  <si>
    <t>A15. Seguimiento al cumplimiento de los lineamientos impartidos por el comité de selectividad respecto al porcentaje minimo de selectividad para reconocimiento fìsico sobre las guias de mensajeria.</t>
  </si>
  <si>
    <t>1. Informe de inconsistencias encontradas y/o correctivos aplicados.
2. Informe en el evento de no presentarse inconsistencias.</t>
  </si>
  <si>
    <t xml:space="preserve"> Informe bimestral  sobre la presentaciòn de inconsistencias o no.</t>
  </si>
  <si>
    <t>Un  (1)  informe bimestral  sobre la presentaciòn de inconsistencias o no.</t>
  </si>
  <si>
    <r>
      <rPr>
        <b/>
        <sz val="12"/>
        <rFont val="Arial"/>
        <family val="2"/>
      </rPr>
      <t>DGA</t>
    </r>
    <r>
      <rPr>
        <sz val="12"/>
        <rFont val="Arial"/>
        <family val="2"/>
      </rPr>
      <t xml:space="preserve">
DS – Subproceso Operación Aduanera
Seccional de Aduanas de Bogotá Aeropuerto El Dorado
Divisiòn de Control de Carga de la Dirección
GIT de Tráfico Postal y Envíos Urgentes</t>
    </r>
  </si>
  <si>
    <t>INSP. 1707022451
 H 1, 2, 3, 4 y 5 
OB1, OB2
Control viajeros Direcciones Seccionales de Aduanas de Bogotá y Cali</t>
  </si>
  <si>
    <t xml:space="preserve">H1.  En el artículo 3 del Decreto 1742 de 2020,  en su numeral 3 se define que la Dian tiene la competencia de: “Dirigir, administrar, controlar y vigilar el cumplimiento de las obligaciones tributarias, aduaneras y cambiarias por importación y exportación de bienes y servicios, gastos asociados a las mismas, financiación· en moneda extranjera de importaciones y exportaciones y subfacturación y sobrefacturación de estas operaciones a nivel nacional, en concordancia con las políticas trazadas en el programa macroeconómico y las políticas generales adoptadas por el Ministerio de Hacienda y Crédito Público y dentro del modelo de gestión institucional”. 
No obstante, se evidenció que, dentro del mismo, no se encuentra asignada la función de recaudo de tributo único y no se identificó lineamiento interno de la DIAN que soporte la asignación de esta.   </t>
  </si>
  <si>
    <t>RG1: “Posibilidad de decisión final del proceso de control a viajeros por fuera de la norma”
RFC1: “Posibilidad de decisión final de un proceso de control a viajeros basada en hechos falsos o información adulterada”</t>
  </si>
  <si>
    <t>1. Elaborar un control  diario del paso a paso para el manejo del efectivo, para los casos donde a los viajeros no les sea posible pagar el tributo unico por medios electronicos o bancarios.</t>
  </si>
  <si>
    <t>1. Elaboraciòn del documento o  proyecto para control al manejo del dinero recibido como resultado del pago del tributo unico por parte de los viajeros.</t>
  </si>
  <si>
    <t>Documento  proyecto</t>
  </si>
  <si>
    <r>
      <rPr>
        <b/>
        <sz val="12"/>
        <rFont val="Arial"/>
        <family val="2"/>
      </rPr>
      <t>DGA</t>
    </r>
    <r>
      <rPr>
        <sz val="12"/>
        <rFont val="Arial"/>
        <family val="2"/>
      </rPr>
      <t xml:space="preserve">
Dirección Seccional de Aduanas de Bogotá Aeropuerto El Dorado
Jefe Divisón de viajeros</t>
    </r>
  </si>
  <si>
    <t>2. Implementar un control  diario del paso a paso para el manejo del efectivo, para los casos donde a los viajeros no les sea posible pagar el tributo unico por medios electronicos o bancarios.</t>
  </si>
  <si>
    <t>1. Emisión proyecto de lineamientos sobre el control 
2. Capacitar sobre el paso a paso para el recaudo del tributo unico.</t>
  </si>
  <si>
    <t>Documento para implementacion de control y capacitación sobre el mismo.</t>
  </si>
  <si>
    <r>
      <rPr>
        <b/>
        <sz val="12"/>
        <rFont val="Arial"/>
        <family val="2"/>
      </rPr>
      <t>DGA</t>
    </r>
    <r>
      <rPr>
        <sz val="12"/>
        <rFont val="Arial"/>
        <family val="2"/>
      </rPr>
      <t xml:space="preserve">
Dirección de Gestión de Aduanas
Subdirección de Operación Aduanera</t>
    </r>
  </si>
  <si>
    <t>3. Seguimiento al control implementado para el recaudo del efectivo por parte de los viajeros y  correcciòn de  inconsistencias</t>
  </si>
  <si>
    <t xml:space="preserve">1. Informe de correctivos aplicados en el evento de inconsistencias o informe de no generaciòn de  inconsistencias. </t>
  </si>
  <si>
    <t>informe diario de inconsistencias o de no generacion de  inconsistencias (1 diario)</t>
  </si>
  <si>
    <r>
      <rPr>
        <b/>
        <sz val="12"/>
        <rFont val="Arial"/>
        <family val="2"/>
      </rPr>
      <t>DGA</t>
    </r>
    <r>
      <rPr>
        <sz val="12"/>
        <rFont val="Arial"/>
        <family val="2"/>
      </rPr>
      <t xml:space="preserve">
Direcciones Seccionales de Aduanas y de Impuestos y Aduanas a nivel nacional.</t>
    </r>
  </si>
  <si>
    <t xml:space="preserve">H2. Se identificaron actividades que se ejecutan sin lineamiento formalmente definido por la DIAN y en las instalaciones de la división de viajeros de la Seccional de Aduanas de Bogotá – Aeropuerto el Dorado no se cuenta con una infraestructura alineada con el objetivo misional del control a viajeros incumpliendo el numeral 11.1.3 “Seguridad de oficinas, recintos e instalaciones” del Manual de políticas y lineamientos de seguridad de la información MN-IIT-0072, y que de acuerdo con su numeral 4 “Responsabilidad y cumplimiento”: </t>
  </si>
  <si>
    <t>4. Adelantar mesas de trabajo con el Banco de Bogotá con el objeto de desarrollar una solución que permita el pago de tributos a viajeros, mediante tarjetas débito y crédito. involucrar a otras entidades autorizadas para recaudar  interesadas, planteando nuevamente la necesidad de la solución para el recaudo del tributo en los aeropuertos de Bogotá y Cali que se ajuste al sistema de contraprestación de la DIAN, a través del mecanismo denominado índice de consignación (término en días que tiene el banco para el traslado del recaudo).</t>
  </si>
  <si>
    <t>Gestionar con las entidades recaudadoras el mecanismo que facilite el recaudo de viajeros en los aeropuertos de Bogotá y Cali, los 7 dias a la semana las 24 horas al día</t>
  </si>
  <si>
    <t>Informes semestrales de las mesas de trabajo realizadas con las entidades recaudadoras y la DIAN.</t>
  </si>
  <si>
    <r>
      <rPr>
        <b/>
        <sz val="12"/>
        <rFont val="Arial"/>
        <family val="2"/>
      </rPr>
      <t>DGA</t>
    </r>
    <r>
      <rPr>
        <sz val="12"/>
        <rFont val="Arial"/>
        <family val="2"/>
      </rPr>
      <t xml:space="preserve">
Dirección de Gestión de Impuestos
Subdirección de Recaudo
Coordinación de Control a Entidades Reaudadoras.</t>
    </r>
  </si>
  <si>
    <t>26. Desarrollo e implementación del recibo de pago 690 (modalidad viajeros) en el sistema informático Muisca.</t>
  </si>
  <si>
    <t>(01) Un formato de Aceptación de Pruebas funcionales y salida a producción - FT-IIT-1851
Puesta en producción de la solución tecnológica: 
a. (01) Un formato información de versión             FT-IIT-2180
b. (01) Un Acta de comité de gestión de Cambios de Tecnología del correspondiente software instalado y en producción</t>
  </si>
  <si>
    <r>
      <rPr>
        <b/>
        <sz val="12"/>
        <rFont val="Arial"/>
        <family val="2"/>
      </rPr>
      <t>DGA</t>
    </r>
    <r>
      <rPr>
        <sz val="12"/>
        <rFont val="Arial"/>
        <family val="2"/>
      </rPr>
      <t xml:space="preserve">
Subdirección de Operación Aduanera
Direccioón de Innovación y Tecnología
Dirección de Gestión de Impuestos
Subdirección de Recaudo
Coordinación de Control a Entidades Reaudadoras.</t>
    </r>
  </si>
  <si>
    <t xml:space="preserve">5. Diseñar un Protocolo de seguridad impartiendo lineamientos sobre la gestiòn y  ejecución en las actividades de conteo y de retención de divisas para el  ingreso y salida de mercancías objeto de custodia, las cuales posteriormente pueden ser objeto de aprehensiòn o cambio de modalidad.                                                                                             </t>
  </si>
  <si>
    <t xml:space="preserve">1. Elaboración de un documento  que determine los  lineamientos de seguridad en el conteo de divisas y control de mercancias susceptibles de tramite aduanero.                                                         </t>
  </si>
  <si>
    <t xml:space="preserve">Documento </t>
  </si>
  <si>
    <t xml:space="preserve">6. Implementar el Protocolo de seguridad  que garantice la correcta gestiòn y  ejecución en las actividades de conteo y de retención de divisas para el  ingreso y salida de mercancías objeto de custodia, las cuales posteriormente pueden ser objeto de aprehensiòn o cambio de modalidad.           . </t>
  </si>
  <si>
    <t>Reunión de socialización para conocimiento y aplicación del Protocolo de seguridad.</t>
  </si>
  <si>
    <t>Listas de capacitaciòn para su implementaciòn</t>
  </si>
  <si>
    <r>
      <rPr>
        <b/>
        <sz val="12"/>
        <rFont val="Arial"/>
        <family val="2"/>
      </rPr>
      <t>DGA</t>
    </r>
    <r>
      <rPr>
        <sz val="12"/>
        <rFont val="Arial"/>
        <family val="2"/>
      </rPr>
      <t xml:space="preserve">
Direcciòn de Gestiòn de Aduanas
Subdirección de Operación Aduanera</t>
    </r>
  </si>
  <si>
    <t xml:space="preserve">7. Realizar seguimiento mensual a la aplicación de Protocolo de seguridad que garantice la gestiòn y  ejecución en las actividades de conteo y de retención de divisas para el  ingreso y salida de mercancías objeto de custodia, las cuales posteriormente pueden ser objeto de aprehensiòn o cambio de modalidad.           . </t>
  </si>
  <si>
    <t>Entrega de informe de control y correctivos aplicados, si hay lugar.</t>
  </si>
  <si>
    <t>Informe mensual y observaciones al control.</t>
  </si>
  <si>
    <t>H3. Falta de trazabilidad en los registros de la información de los archivos Excel de las aprehensiones, conteos y retención de divisas, derivado de la falta de un sistema de información electrónico que permita certificar y dejar registro para el control de las acciones de la división de viajeros, a fin de ubicar o rastrear, y conocer su histórico incumpliendo con la política de gobierno digital, establecida en el Decreto 767 de 2022 "Por el cual se establecen los lineamientos generales de la Política de Gobierno Digital y se subroga el Capítulo 1 del Título 9 de la Parte 2 del Libro 2 del Decreto 1078 de 2015, Decreto Único Reglamentario del sector de Tecnologías de la Información y las Comunicaciones”, a través de la G.INF.01 Guía del dominio de Información de TI, en su ámbito Calidad y Seguridad de los Componentes de Información, lineamiento de Auditoría y trazabilidad de Componentes de información - LI.INF.15, así como lo indica el MN-IIT-0072 Manual de Políticas y lineamientos de seguridad de la información Versión 1 año 2021 de la DIAN, en su capítulo 12 “Seguridad de las operaciones”</t>
  </si>
  <si>
    <t>8. Mantener  y asegurar los registros en el libro Excel de las Aprehensiones, Cambio de modalidad, Importaciones y Exportaciones temporales, Recaudo de tributo único, Conteo y Retenciones de divisas, confrontando con la informaciòn de los documentos físicos a fin de identificar los registros que requieren ajustes y aplicarlos.</t>
  </si>
  <si>
    <t xml:space="preserve">Revisar registros en archivo excel con los documentos fìsicos de encontrar inconsistencias aplicar los ajustes y correctivos a que haya lugar.                                                                                                                                                                                                                                                                                                                                                                                              	</t>
  </si>
  <si>
    <t>Reporte trimestral de control de revisión. (4)</t>
  </si>
  <si>
    <r>
      <rPr>
        <b/>
        <sz val="12"/>
        <rFont val="Arial"/>
        <family val="2"/>
      </rPr>
      <t>DGA</t>
    </r>
    <r>
      <rPr>
        <sz val="12"/>
        <rFont val="Arial"/>
        <family val="2"/>
      </rPr>
      <t xml:space="preserve">
Direcciones Seccionales de Aduanas y de Impuestos y Aduanas a nivel nacional.
División de Viajeros o quien haga sus veces</t>
    </r>
  </si>
  <si>
    <t>9. Definir la estrategia de digitalización</t>
  </si>
  <si>
    <r>
      <rPr>
        <b/>
        <sz val="12"/>
        <rFont val="Arial"/>
        <family val="2"/>
      </rPr>
      <t>DGA</t>
    </r>
    <r>
      <rPr>
        <sz val="12"/>
        <rFont val="Arial"/>
        <family val="2"/>
      </rPr>
      <t xml:space="preserve">
Subdirección de Operación Aduanera
Subdirección de Innovación y Proyectos
</t>
    </r>
  </si>
  <si>
    <t>10. Iniciar el proyecto con la definición de  los requerimientos funcionales</t>
  </si>
  <si>
    <r>
      <rPr>
        <b/>
        <sz val="12"/>
        <rFont val="Arial"/>
        <family val="2"/>
      </rPr>
      <t>DGA</t>
    </r>
    <r>
      <rPr>
        <sz val="12"/>
        <rFont val="Arial"/>
        <family val="2"/>
      </rPr>
      <t xml:space="preserve">
Subdirección de Operación Aduanera</t>
    </r>
  </si>
  <si>
    <t xml:space="preserve">11. Definir los requerimientos no funcionales </t>
  </si>
  <si>
    <r>
      <rPr>
        <b/>
        <sz val="12"/>
        <rFont val="Arial"/>
        <family val="2"/>
      </rPr>
      <t>DGA</t>
    </r>
    <r>
      <rPr>
        <sz val="12"/>
        <rFont val="Arial"/>
        <family val="2"/>
      </rPr>
      <t xml:space="preserve">
Dirección de Innovación y Tecnología </t>
    </r>
  </si>
  <si>
    <t xml:space="preserve">12. Iniciar el proceso de contratación </t>
  </si>
  <si>
    <r>
      <rPr>
        <b/>
        <sz val="12"/>
        <rFont val="Arial"/>
        <family val="2"/>
      </rPr>
      <t>DGA</t>
    </r>
    <r>
      <rPr>
        <sz val="12"/>
        <rFont val="Arial"/>
        <family val="2"/>
      </rPr>
      <t xml:space="preserve">
Dirección de Gestión de Innovación y Tecnología </t>
    </r>
  </si>
  <si>
    <r>
      <rPr>
        <b/>
        <sz val="12"/>
        <rFont val="Arial"/>
        <family val="2"/>
      </rPr>
      <t>DGA</t>
    </r>
    <r>
      <rPr>
        <sz val="12"/>
        <rFont val="Arial"/>
        <family val="2"/>
      </rPr>
      <t xml:space="preserve">
Subdirección de Operación Aduanera
Dirección de Innovación y Tecnología </t>
    </r>
  </si>
  <si>
    <t xml:space="preserve">DGA
Dirección de Innovación y Tecnología </t>
  </si>
  <si>
    <r>
      <rPr>
        <b/>
        <sz val="12"/>
        <rFont val="Arial"/>
        <family val="2"/>
      </rPr>
      <t>DGA</t>
    </r>
    <r>
      <rPr>
        <sz val="12"/>
        <rFont val="Arial"/>
        <family val="2"/>
      </rPr>
      <t xml:space="preserve">
Subdirección de operación aduanera</t>
    </r>
  </si>
  <si>
    <r>
      <rPr>
        <b/>
        <sz val="12"/>
        <rFont val="Arial"/>
        <family val="2"/>
      </rPr>
      <t>DGA</t>
    </r>
    <r>
      <rPr>
        <sz val="12"/>
        <rFont val="Arial"/>
        <family val="2"/>
      </rPr>
      <t xml:space="preserve">
Subdirección de operación aduanera
Dirección de Innovación y Tecnología </t>
    </r>
  </si>
  <si>
    <t>H4. En la revisión de los sesenta y dos (62) casos seleccionados de actas de retención de divisas en las Divisiones de viajeros de las direcciones de aduanas de Cali y Bogotá – aeropuerto el dorado se evidenció incumplimiento de lo establecido en las actividades 3, 7 y 9 del procedimiento PR-COA-0181 Viajeros internacionales.</t>
  </si>
  <si>
    <t xml:space="preserve">19. Capacitaciòn sobre el diligenciamiento del formato FT-COA-1561 correspondiente a Solicitud de investigacion para las retenciones de divisas cada vez que se genere una retenciòn a un viajero, con destino a la Division de Fiscalizacion Cambiaria de conformidad con la actividad No. 9 del procedimiento PR-COA-0181.                                                    </t>
  </si>
  <si>
    <t>1. Socializar a los funcionarios de la División de Viajeros el diligenciamiento del formato FT-COA-1561.                                                                 2. Seguimiento al correcto diligenciamiento.</t>
  </si>
  <si>
    <t>1. Lista de capacitaciòn sobre el diligenciamiento del FT-COA-1561. 2. informe resultados de seguimiento</t>
  </si>
  <si>
    <r>
      <rPr>
        <b/>
        <sz val="12"/>
        <rFont val="Arial"/>
        <family val="2"/>
      </rPr>
      <t>DGA</t>
    </r>
    <r>
      <rPr>
        <sz val="12"/>
        <rFont val="Arial"/>
        <family val="2"/>
      </rPr>
      <t xml:space="preserve">
Direcciones Seccionales de Aduanas y de Impuestos y Aduanas a nivel nacional.
División de Viajeros</t>
    </r>
  </si>
  <si>
    <t>20. Socializar el Formato FT-COA-1561 correspondiente a Solicitud de investigación para las retenciones de divisas</t>
  </si>
  <si>
    <t>1. Acompañamiento y socialización   para eldiligencimiento del Formato FT-COA-1561 de los coordinadores a los funcionarios que realicen las retenciones de divisas.                                                                                 2. Seguimiento al correcto diligenciamiento por parte del Coordinador de Turno y/o otro funcionario delegado por la Jefatura quien entregará e Informe de resultados.</t>
  </si>
  <si>
    <t>1. Diligenciamiento del Formato FT-COA-1561                           2. Informe resultados de seguimiento</t>
  </si>
  <si>
    <r>
      <rPr>
        <b/>
        <sz val="12"/>
        <rFont val="Arial"/>
        <family val="2"/>
      </rPr>
      <t>DGA</t>
    </r>
    <r>
      <rPr>
        <sz val="12"/>
        <rFont val="Arial"/>
        <family val="2"/>
      </rPr>
      <t xml:space="preserve">
Subdirección de Operación Aduanera
Subdirección de Innovación y Proyectos</t>
    </r>
  </si>
  <si>
    <t>H5. En la revisión de los sesenta y seis (66) casos seleccionados de actas de aprehensión de mercancías en las Divisiones de control viajeros de las direcciones de aduanas de Cali y Bogotá – aeropuerto el dorado, se evidenció incumplimiento del término establecido para realizar la aprehensión de mercancías, el cual no puede superar los cinco (5) días hábiles</t>
  </si>
  <si>
    <t>21. Generar informe mensual  de revisiòn del 2% de las aprehensiones realizadas a fin de verificar el cumplimiento de los terminos establecidos en la normatividad.</t>
  </si>
  <si>
    <t>Generar informe de revisiòn del  2% de las actas de aprehensiòn y de encontrar inconsistencias realizar los correctivos necesarios o generar informe de la NO configuracion de inconsistencias.</t>
  </si>
  <si>
    <t>informe mensual</t>
  </si>
  <si>
    <t xml:space="preserve">OB1. Se observó falta de confiabilidad en la información registrada en el inventario diario de bodega de la división de viajeros de la Seccional de Aduanas de Bogotá - Aeropuerto el Dorado. De acuerdo con lo evidenciado por el equipo inspector en el desarrollo del trabajo de campo, este presenta las inconsistencias </t>
  </si>
  <si>
    <t>22. Diligenciar para cada entrega de turno, el cuadro de informe de inventario diario de mercancía que se encuentre en bodega transitoria y/o bovedas de la División de Viajeros  para garantizar que los registros de rotación de las mercancías  almacenadas transitoriamente se mantengan actualizados.</t>
  </si>
  <si>
    <t>Diligenciamiento diario en cada entrega de turno del informe de inventario de mercancías objeto de trámite aduanero y cambiario de la Division de Viajeros.</t>
  </si>
  <si>
    <t xml:space="preserve">  Inventario actualizado en cada entrega de turno</t>
  </si>
  <si>
    <t>23. Generar alertas en el archivo  excel de registro de inventario de mercancías y divisas que conlleven a la realización de arqueo semanal del inventario fisico frente a lo registrado en el excel.</t>
  </si>
  <si>
    <t>1. incluir las modificacione necesarias al archivo excel. 2.  Diseño de plantilla de resultados de arqueo. 3. Generar informe de resultados del arqueo en bodega.4. Correctivos a inconsistencias, si hay lugar.</t>
  </si>
  <si>
    <t xml:space="preserve">Archivo de excel con ajuste  de inclusión de alerta.                                             Plantilla de informe de resultados  del arqueo de bodega.          </t>
  </si>
  <si>
    <t>OB2. El equipo inspector solicitó mediante radicado 2-2022013286 del 10/10/2022 información relacionada con el perfilamiento de viajeros así: “…4. Listado de viajeros internacionales perfilados en el período comprendido entre el 01/01/2018 al 30/09/2022 y 5. Listado de alertas internas sobre viajeros internacionales y la gestión realizada sobre las mismas para el período comprendido entre el 01/01/2018 al 30/09/2022.”, a la dirección seccional de aduanas de Bogotá - aeropuerto el dorado.
Con el objetivo de aclarar el requerimiento mencionado, por solicitud de la División de control viajeros de la seccional, se realizó reunión el 20/10/2022, en la cual se indicó al equipo inspector que todo lo registrado en las Tablas de Excel de seguimiento y control de las aprehensiones, conteo y retención de divisas fue perfilado, y que con las mismas se daría respuesta a los puntos descritos anteriormente.
Al revisar la información el equipo inspector observó que estos archivos cumplen con el registro de:
a)	Nombre e identificación del pasajero 
b)	Nacionalidad 
c)	País de procedencia o destino
Sin embargo, no se cuenta con información dentro de los archivos como lo solicita el Memorando 000299 del 06 de agosto de 2013, relacionado con la selectividad y el perfilamiento de riesgos para las operaciones en la modalidad de viajeros que indica en su punto 2 Registro de los resultados de la selección y el control, que se debe registrar además de los campos antes mencionados, los siguientes:
a) Hora de arribo o de partida del vuelo
b) Aerolínea
c) Resultados de los controles e inspecciones realizadas detallando su tipo.
Adicionalmente, el equipo inspector evidenció en la revisión de la información que únicamente se deja registro y trazabilidad de los eventos en que se ejecutó un control a un viajero y hubo novedad, lo que impide conocer la efectividad del perfilamiento realizado por la Seccional y la toma de decisiones a partir de los resultados obtenidos.</t>
  </si>
  <si>
    <t>24. Solicitud a la Direcciòn de Gestiòn de Aduanas sobre replanteamiento de los lineamientos del memorando 299 de 2013, para determinar su aplicabilidad teniendo en cuenta  la realidad logistica y de talento humano frente a la magnitud de la operaciòn en el aeropuerto Internacional El Dorado de Bogotà.</t>
  </si>
  <si>
    <t>La Direcciòn Seccional de Aduanas de Bogotà Aeropuerto El Dorado, remitira a la Direcciòn de Gestiòn de Aduanas un estudio incluyendo las estadisticas de los viajeros que ingresan y salen del pais a fin de relejar la magnitud de la operación que imposibilita el cumplimiento de lo indicado en el memorando 299 de 2013 y la necesidad de replanteamiento y modificaciòn de dicho memorando.</t>
  </si>
  <si>
    <t>Solicitud replanteamiento del memorando 299 de 2013.</t>
  </si>
  <si>
    <t xml:space="preserve">25. Diligenciar para cada entrega de turno, el anexo al Memorando 299 de 2013 en el porcentaje de selección de viajeros a quienes se les realice inspección intrusiva de los equipajes y los resultados de las diligencias. </t>
  </si>
  <si>
    <t>Diligenciamiento diario en cada entrega de turno del informe del anexo del Memorando 299 de 2013 correspondiente a los equipajes seleccionados para inspección intrusiva una vez el paso por el escaner. (Por parte del Coordinador de cadaturno y/o el funcionario de trámites)</t>
  </si>
  <si>
    <t xml:space="preserve">  Inventario actualizado en cada entrega de turno.</t>
  </si>
  <si>
    <t>INSP. 1707022456
Nacionalización de mercancías</t>
  </si>
  <si>
    <t>H1: Falta de consistencia  entre la información preparada y entregada por la DIAN, relacionada con las declaraciones de importación de los años 2019 a 2022, así como la imprecisión  de los datos, frente a la información observada en el sistema de información SYGA SIGLO XXI, contradiciendo los principios del Plan nacional de infraestructura del dato</t>
  </si>
  <si>
    <t>RG1: "Decisión final del proceso de control aduanero por fuera de la norma"
RFC1: "Decisión final de un proceso de control aduanero basado en hechos falsos y/o información inexistente"</t>
  </si>
  <si>
    <t>1. Migrar la información historica del sistema Syga Importaciones a un repositorio que permita realizar seguimiento y control del ciclo de vida de la calidad del dato  – ETL extracción, transformación y carga, con el fin de contar con información veraz o fiable, coherente, precisa y exacta para la toma de decisiones, de acuerdo con los lineamientos de Gobierno de Datos, enmarcados en el Plan de Modernización de la Entidad.</t>
  </si>
  <si>
    <t>1) Estudio que permita determinar el volumen de datos, estructuración y recursos necesarios para el proyecto de migración de datos.
1/05/2024	31/08/2024
2) Solicitud de proyecto
1/09/2024	30/11/2024
3) Seguimiento del proyecto
1/12/2024	31/08/2025
4) Despliegue del proyecto
1/09/2024	31/12/2025</t>
  </si>
  <si>
    <t>1) Estudio
2) Solicitud
3) Informe trimestral de seguimiento
4) Acta de cambios</t>
  </si>
  <si>
    <t>1.00
1.00
3.00
1.00</t>
  </si>
  <si>
    <r>
      <rPr>
        <b/>
        <sz val="12"/>
        <rFont val="Arial"/>
        <family val="2"/>
      </rPr>
      <t>DGA</t>
    </r>
    <r>
      <rPr>
        <sz val="12"/>
        <rFont val="Arial"/>
        <family val="2"/>
      </rPr>
      <t xml:space="preserve">
NC- Subproceso Innovación y Tecnología
Dirección de Gestión de Innovación y Tecnología
Subdirección de Innovación y Proyectos
Subdirección de Soluciones y Desarrollo
Subdirección de Infraestructura Tecnológica y de Operaciones
Subdirección de Procesamiento de Datos</t>
    </r>
  </si>
  <si>
    <t>2. Realizar mesas de trabajo conjuntas con las áreas involucradas, con el objeto de determinar si con ocasión al informe final de esta auditoría, hay lugar para adelantar eventuales procesos administrativos de decomiso o sancionatorios según corresponda.</t>
  </si>
  <si>
    <t xml:space="preserve">1) Realizar mesa de trabajo conjunta con la Dirección de Gestión de Aduanas, Fiscalización y Tecnología.
2) Elaborar un informe de resultados
3) Si como resultado del informe, se detectan casos a investigar, se deben remitir a las Direcciones Seccionales respectivas </t>
  </si>
  <si>
    <t>Informe que debe contener el resultado de la mesa de trabajo</t>
  </si>
  <si>
    <r>
      <rPr>
        <b/>
        <sz val="12"/>
        <rFont val="Arial"/>
        <family val="2"/>
      </rPr>
      <t>DGA</t>
    </r>
    <r>
      <rPr>
        <sz val="12"/>
        <rFont val="Arial"/>
        <family val="2"/>
      </rPr>
      <t xml:space="preserve">
NC – Subproceso Operación Aduanera
Dirección de Gestión de Aduanas
Dirección de Gestión de Fiscalización 
Subdirección de Fiscalización Aduanera
Dirección de Gestión de Estrategia y Analítica
Dirección de Gestión de Innovación y Tecnología</t>
    </r>
  </si>
  <si>
    <t>H2: Falta de una gestión eficiente de los roles y perfiles del sistema de información SYGA SIGLO XXI, en contravía del objetivo del procedimiento Gestión de roles de los sistemas de información PR-SI-0142 versión 8, “Asignar o inactivar roles de los Sistemas de Información de la Unidad Administrativa Especial Dirección de Impuestos y Aduanas Nacionales – UAE DIAN.”, encontrando que en los dos archivos relacionados con los roles entregados mediante correo electrónico el 10 y 16 de agosto de 2023, existen diferencias en cuanto a la cantidad de usuarios creados, a la estandarización del nombre o descripción de los roles, a la activación e inactivación de los mismos, así como la creación del rol en varias seccionales de forma repetitiva, mostrando que no existe control ni claridad en la gestión de los mismos</t>
  </si>
  <si>
    <t xml:space="preserve">3. Realizar de manera equitativa el reparto de las declaraciones de importación para inspección aduanera,conforme lo establecido en la actividad número 6 del procedimiento “Nacionalización de mercancías” PR-COA-0188 y el numeral 4.2. del instructivo “Inspección en el régimen de importación” IN-COA-0151.                                                                                                                                                                                                                                                                  </t>
  </si>
  <si>
    <t>1) Realizar la consulta de las declaraciones de importación objeto de inspección aduanera/ precisando lugar de las mercancías y demás novedades  .                                                                                                                                      2) Asignar o repartir las declaraciones a cada uno de los inspectores de acuerdo con las zonas primarias aduaneras y/o zonas francas donde se encuentran las mercancías.                                                                                        3) Agrupar las Declaraciones de Importaciòn por zonas conforme al número de funcionarios inspectores.
4) Realizar  la asignación de las diligencias de inspección, de manera aleatorio, transparente y equitativo. (aplicativo patman).                                                                                                                                                                                      5) Realizar el Auto Comisorio con el  anexo donde se relacionen el  listado de todas las declaraciones de importación que van a inspeccionarse.                                                                                                                                                     6) Dejar trazabilidad sobre los cambios de inspectores en los eventos de situaciones administrativas.</t>
  </si>
  <si>
    <t>Tres (3) Informes Trimestrales.</t>
  </si>
  <si>
    <r>
      <rPr>
        <b/>
        <sz val="12"/>
        <rFont val="Arial"/>
        <family val="2"/>
      </rPr>
      <t>DGA</t>
    </r>
    <r>
      <rPr>
        <sz val="12"/>
        <rFont val="Arial"/>
        <family val="2"/>
      </rPr>
      <t xml:space="preserve">
DS – Subproceso Operación Aduanera
Direcciones Seccionales a nivel nacionaL
Divisiòn de Operaciòn Aduanera 
G.I.T. Importaciones o quien haga sus veces.</t>
    </r>
  </si>
  <si>
    <t xml:space="preserve">4. Creacion e incorporacion de herramienta de reparto que cumpla con las caracteristicas “Aleatorio, transparente y equitativo.” dentro del modulo de aduanas. </t>
  </si>
  <si>
    <t>1) Solicitud PST 
2) Aprobación de proyecto
3) Seguimiento del proyecto
4) Despliegue y puesta en producción del proyecto
5) Divulgación de la herramienta</t>
  </si>
  <si>
    <t>1) PST solicitud 
2) Acta de aprobación del proyecto
3) Informe trimestral de seguimiento
4) Formato de Aceptación de Pruebas y Acta comité de cambios
5) Herramienta de control reparto</t>
  </si>
  <si>
    <r>
      <rPr>
        <b/>
        <sz val="12"/>
        <rFont val="Arial"/>
        <family val="2"/>
      </rPr>
      <t>DGA</t>
    </r>
    <r>
      <rPr>
        <sz val="12"/>
        <rFont val="Arial"/>
        <family val="2"/>
      </rPr>
      <t xml:space="preserve">
NC – Subproceso Operación Aduanera
Dirección de Gestión de Aduanas
Subdirección de Operación Aduanera
Dirección de Gestión de Innovación y Tecnología
Subdirección de Innovación y Proyectos
Subdirección de Soluciones y Desarrollo
Subdirección de Infraestructura Tecnológica y de Operaciones
Subdirección de Procesamiento de Datos</t>
    </r>
  </si>
  <si>
    <t>5. Formulación de un procedimiento en el marco del SGSPI para definir formalmente periodicidad, alcance y las actividades necesarias para efectuar un adecuado seguimiento y control a los roles y perfiles de los sistemas de información de la Entidad</t>
  </si>
  <si>
    <t>1.	 Análisis del procedimiento vigente y su alineación con el SGSPI.
2.	 Plan de choque para depuración de perfiles.
3.	 Elaboración y formalización del procedimiento.
4.	Socialización del nuevo procedimiento.
5.	 Monitoreo inicial y generación de informes de riesgo.
6.	 Gestión de alertas y ajustes solicitados.
7.	 Implementación de ajustes en los sistemas de información</t>
  </si>
  <si>
    <t xml:space="preserve">1.	Procedimiento y anexos y publicado en el listado maestro de documentos.
2.	Informe con definición de riesgo por número de roles asignados a cada usuario activo en el sistema de información SYGA SIGLO XXI.
3.	 Informe con ajustes efectuados en el sistema SYGA SIGLO XXI a solicitud de las áreas funcionales, producto del monitoreo y alertas emitidas por la OSI </t>
  </si>
  <si>
    <r>
      <rPr>
        <b/>
        <sz val="12"/>
        <rFont val="Arial"/>
        <family val="2"/>
      </rPr>
      <t>DGA</t>
    </r>
    <r>
      <rPr>
        <sz val="12"/>
        <rFont val="Arial"/>
        <family val="2"/>
      </rPr>
      <t xml:space="preserve">
Oficina de Seguridad de la Información - OSI 
Dirección de Gestión de Innovación y Tecnología - DGIT</t>
    </r>
  </si>
  <si>
    <t>H3: En la Dirección Seccional de Impuestos y Aduanas de Buenaventura se observaron 2 declaraciones de importación que presentan el mismo número de acta de inspección y se trata de casos diferentes, con información de importador, funcionario inspector y declarante entre otros, distintos.
Lo advertido incumple lo establecido en el Decreto 1165 de 2019 Artículo 3°. y el procedimiento Nacionalización de mercancías PR-COA-0188, en el numeral 6. Definiciones y sigas y el numeral 7.2 Descripción, actividades: 10. Realizar inspección documental (…) De acuerdo con la revisión documental se deja registro en el acta de inspección a través de SYGA de la actuación del inspector con la debida justificación. y 12. Realizar inspección física (…) debe quedar registro en el Acta de inspección la actuación del inspector con la debida justificación.</t>
  </si>
  <si>
    <t>6. Realizar los ajustes en el sistema de información SYGA SIGLO XXI , para corregir la duplicación en los consecutivos de los números de las actas de inspecciòn.</t>
  </si>
  <si>
    <t>1) Solicitud PST mediante la herramienta dispuesta
2) Aprobación de proyecto
3) Seguimiento del proyecto
4) Despliegue y puesta en produción del proyecto
5) Divulgación de la herramienta</t>
  </si>
  <si>
    <t>1) PST solicitud 
2) Acta de aprobación del proyecto
3) Informe trimestral de seguimiento
4) Formato de Aceptación de Pruebas y Acta comité de cambios
5) Herramienta de control de términos</t>
  </si>
  <si>
    <t xml:space="preserve"> 1.00
 1.00
3.00
 2.00
 1.00</t>
  </si>
  <si>
    <t>7. Realizar mesas de trabajo conjuntas con las áreas involucradas, con el objeto de determinar si con ocasión al informe final de esta auditoría, hay lugar para adelantar eventuales procesos administrativos de decomiso o sancionatorios según corresponda.</t>
  </si>
  <si>
    <t xml:space="preserve">1) Realizar mesa de trabajo conjunta con las Direcciones de Gestión de Aduanas, Fiscalización y Tecnología.
2) Elaborar un informe de resultados
3) Si como resultado del informe, se detectan casos a investigar, se deben remitir a las Direcciones Seccionales respectivas </t>
  </si>
  <si>
    <t>H4: En 50 de los casos revisados de las Direcciones Seccionales de Aduanas de Cartagena y Bogotá – Aeropuerto el Dorado, así como de la Dirección Seccional de Impuestos y Aduanas de Buenaventura, no se logró validar la notificación oportuna del horario de comparecencia del importador a la diligencia de inspección, incumpliendo lo establecido en el procedimiento Nacionalización de mercancías PR-COA-0188, numeral 7.2 Descripción, actividad: 6. Realizar reparto de las declaraciones (…) De igual manera el formato FT-COA-2299 Horario de comparecencia inspección se publica y/o comunica a los declarantes y a los depósitos o zonas francas, a través del canal establecido en cada Dirección Seccional. 
Lo anterior, podría generar que el declarante o su delegado no se haga presente en la hora en que se tenga programada la diligencia de inspección física de la mercancía; siendo esto un incumplimiento, que se debe registrar en el acta de inspección, y posteriormente informar a través de oficio al procedimiento PR-COA-0263 Determinación de Sanciones Aduaneras para iniciar investigación, causando afectación al declarante.</t>
  </si>
  <si>
    <t xml:space="preserve">8. Diligenciar el FT-COA-2299 registrando la totalidad  informaciòn  en sus casillas, cumpliendo con las exigencias respecto a la notificación y comparecencia de los repartos de inspecciones físicas a cargo. </t>
  </si>
  <si>
    <t>1) formatos debidamentre diligenciados                                                                                                                                                                                                                                                                                                                                           2. archivo de los formatos</t>
  </si>
  <si>
    <t xml:space="preserve">archivo </t>
  </si>
  <si>
    <t>9. Elevar solicitud  a la Oficina de Comunicaciones y a la Subdirección de Facilitación  sobre la posibilidad de agilizar la  publicación del reparto.</t>
  </si>
  <si>
    <t>Realizar el analisis de las demoras presentadas en la publicación</t>
  </si>
  <si>
    <r>
      <rPr>
        <b/>
        <sz val="12"/>
        <rFont val="Arial"/>
        <family val="2"/>
      </rPr>
      <t>DGA</t>
    </r>
    <r>
      <rPr>
        <sz val="12"/>
        <rFont val="Arial"/>
        <family val="2"/>
      </rPr>
      <t xml:space="preserve">
DS – Subproceso Operación Aduanera
Dirección Seccional de Aduanas de Bogotá Aeropuerto El Dorado</t>
    </r>
  </si>
  <si>
    <t>10. Verificar previo al envio del reparto  a la dependencia encargada de la  publicación del mismo,  que el horario de comparecencia a deposito por parte del Declarante tenga un lapso adecuado de tiempo  entre su publicación y su hora de comparecencia e implementar la publicación fisica en las carteleras de información  en el lugar  Administrativo.</t>
  </si>
  <si>
    <t xml:space="preserve">Carpeta Oficial en Shaire Point  que agrupa: 
Remisión correos a publicaciones.                   Remisión correo agremiaciones                                               Registro fotografico publicación reparto carteleras en Centro Administrativo de Carga                                                                                                                                                                                                                                                                          </t>
  </si>
  <si>
    <t>Informe cuatrimestral</t>
  </si>
  <si>
    <t>H6: Se identificaron 18 casos en las Direcciones Seccionales de Aduanas de Cartagena, Medellín, Barranquilla y Bogotá – Aeropuerto el Dorado, en los cuales el funcionario realizó la diligencia de inspección sin estar debidamente comisionado, en contravía de lo establecido en el numeral 7.2 Descripción actividad 6. “Realizar reparto de las declaraciones” y 12 “Realizar inspección física” del procedimiento PR-COA-0188 y los numerales 4.1 “Reparto” y 4.2 “diligenciamiento del auto comisorio y formatos” del instructivo IN-COA-0151.
El formato de auto comisorio contempla en el numeral 2 que, “Los funcionarios comisionados quedan investidos de las amplias facultades de Control Aduanero, contempladas en el Decreto 1165 de 2019, Resolución 046 de 2019, y demás normas concordantes.</t>
  </si>
  <si>
    <t xml:space="preserve"> 11. Verificar el  10% de las actuaciones de los funcionarios Inspectores,  evidenciando que  las mismas se encuentren facultadas y se hayan gestionado dentro de la oportunidad legal.</t>
  </si>
  <si>
    <t>1) Verificar que los funcionarios inspectores actuen de conformidad al acto administrativo de nombramiento en la Direcciòn Seccional.                                                                                                                                                           2) Verificar que el inspector no se encuentre en situacion administrativa al momento de gestionar la inspecciòn.                                                                                                                                                                                                                                                                                                        3) De encontrar inconsistencias en el control, tomar las medidas pertinentes de acuerdo con los resultados encontrados, para lo cual deberà realizarse  un análisis de lo evidenciado con el fin de validar las circunstancias de tiempo, modo,  lugar y tomar correctivos a que haya lugar.</t>
  </si>
  <si>
    <t>Evidencia física del control realizado, identificando el auto comisorio, acta de inspección, acta de hechos y /o acta de aprehensión según resulte de la actuacion oficial del Inspector.</t>
  </si>
  <si>
    <r>
      <rPr>
        <b/>
        <sz val="12"/>
        <rFont val="Arial"/>
        <family val="2"/>
      </rPr>
      <t>DGA</t>
    </r>
    <r>
      <rPr>
        <sz val="12"/>
        <rFont val="Arial"/>
        <family val="2"/>
      </rPr>
      <t xml:space="preserve">
DS – Subproceso Operación Aduanera
Direcciones Seccionales a nivel nacionaL
Divisiòn de Operaciòn Aduanera  o quien haga sus veces</t>
    </r>
  </si>
  <si>
    <t xml:space="preserve">12. Realizar capacitaciòn al  grupo de inspección sobre el diligenciamiento del acta de inspección, así como monitorear el cumplimiento del correcto diligenciamiento del acta de inspecciòn.                                                                                                                                                                                                    </t>
  </si>
  <si>
    <t>1) Gestionar capacitaciòn.                                                                                                                                                                                                                                                                                                                                                                                              2) Verificar las fechas de cada actuaciòn.                                                                                                                                                                                                                                                                                                                                                           3) Generar informe  correctivos.</t>
  </si>
  <si>
    <t>1) Listas de capacitaciòn                                                                                                                                                                                                                                                                                                                                                                                                       2) Informe con correctivos aplicados producto del monitoreo realizado</t>
  </si>
  <si>
    <t>OB2: 44 actas de inspección enviadas por las Direcciones Seccionales de Aduanas de Cartagena y Bogotá – Aeropuerto el Dorado, así como de la Dirección Seccional de Impuestos y Aduanas de Buenaventura, se descargaron del aplicativo SYGA SIGLO XXI, las cuales no tienen las firmas de quienes participaron en las diligencias. A continuación, se detalla por seccional esta situación.</t>
  </si>
  <si>
    <t xml:space="preserve">13. Gestionar reunión para recordar  a los  funcionarios inspectores el cumplimiento del artículo 182 del Decreto 1165  de 2019, sobre la obligación de suscribir las actas de Inspección en conjunto con el declararante.
</t>
  </si>
  <si>
    <t>1) Firmar el acta de reuniòn con el compromiso de cumplimiento.</t>
  </si>
  <si>
    <t xml:space="preserve"> Acta </t>
  </si>
  <si>
    <t>13. Adelantar autocontrol al 1% de las actas de inspección generadas, las cuales deben cumplir con lo determinado artículo 182 dle Decreto 1165  de 2019</t>
  </si>
  <si>
    <t>1) Realizar autocontrol
2) Generar informe</t>
  </si>
  <si>
    <t>Informe de autocontrol sobre el 1% de las actas de inspección trimestral debidamente suscritas por el declarante e importador.</t>
  </si>
  <si>
    <t xml:space="preserve">14. Implementar en el modulo de aduanas    herramienta o funcionalidad " firma electronica simple" tanto para usuarios internos como externos  </t>
  </si>
  <si>
    <t>1) Solicitud PST mediante la herramienta dispuesta
2) Aprobación de proyecto
3) Seguimiento del proyecto
4) Despliegue y puesta en producción del proyecto
5) Divulgación firma electrónica</t>
  </si>
  <si>
    <t>1) PST solicitud 
2) Acta de aprobación del proyecto
3) Informe trimestral de seguimiento 
"4) Formato de Aceptación de Pruebas y 
Acta comité de cambios"
5) Mecanismo de firma</t>
  </si>
  <si>
    <t>1.00
1.00
3.00
2.00
1.00</t>
  </si>
  <si>
    <t>OB4: En el sistema SYGA SIGLO XXI no se pueden identificar las ampliaciones de 30 días, en razón a que el sistema solo muestra dos opciones de ampliación y/o suspensión de 2 y 5 días, e igualmente no se pueden identificar cuáles de las diligencias de inspección fueron ampliadas, la única forma para poder identificarlas es en el campo “Observaciones” y si el funcionario lo registra.</t>
  </si>
  <si>
    <t xml:space="preserve">15. Implementar en el modulo de aduanas ajuste o funcionalidad " ampliacion de terminos"   </t>
  </si>
  <si>
    <t>1) Solicitud PST mediante la herramienta dispuesta
2) Aprobación de proyecto
3) Seguimiento del proyecto
4) Despliegue del proyecto</t>
  </si>
  <si>
    <t xml:space="preserve">1) PST solicitud 
2) Acta de aprobación del proyecto
3) Informe trimestral de seguimiento
4) Formato de Aceptación de Pruebas y Acta comité de cambios
</t>
  </si>
  <si>
    <t>1.00
1.00
3.00
2.00</t>
  </si>
  <si>
    <t>OB5: Para 8 declaraciones de importación analizadas, no se vio reflejado el pago realizado del tributo aduanero; teniendo en cuenta que en el formato de la declaración de importación en la casilla 127 “pagos anteriores” y la casilla 980 “pago total” no se observó el valor del pago. Esto permite evidenciar que no se tiene trazabilidad del pago dentro del formato de la declaración; así como en la casilla “996 Espacio para el número autoadhesivo”, no se evidenció sí se presentó en SYGA SIGLO XXI o en alguna entidad bancaria, o si el pago se realizó por medios electrónicos</t>
  </si>
  <si>
    <t xml:space="preserve">16. Implementar en el modulo de aduanas    ajuste o validacion " pago de tributo" </t>
  </si>
  <si>
    <t>2) Acta de aprobación del proyecto</t>
  </si>
  <si>
    <t>1.00
1.00
3.00
2.00</t>
  </si>
  <si>
    <r>
      <rPr>
        <b/>
        <sz val="12"/>
        <rFont val="Arial"/>
        <family val="2"/>
      </rPr>
      <t>DGA</t>
    </r>
    <r>
      <rPr>
        <sz val="12"/>
        <rFont val="Arial"/>
        <family val="2"/>
      </rPr>
      <t xml:space="preserve">
NC – Subproceso Operación Aduanera
Dirección de Gestión de Aduanas
Subdirección de Operación Aduanera
Dirección de Gestión de Innovación y Tecnología
Subdirección de Innovación y Proyectos
Subdirección de Soluciones y Desarrollo
Subdirección de Infraestructura Tecnológica y de Operaciones
Subdirección de Procesamiento de Datos
Dirección de Gestión de Impuestos
Subdirección de Recaudo</t>
    </r>
  </si>
  <si>
    <t>RG1
RFC2</t>
  </si>
  <si>
    <t>I1: "...Después de efectuado un análisis de integridad de la información procesada por la selectividad aduanera de la DIAN en el periodo comprendido entre 01 de enero de 2022 al 31 de julio de 2023, se identificaron 407 declaraciones de importación con cambios en alguno de sus campos, tales como el NIT del declarante, NIT del importador y subpartida arancelaria, en la información procesada por selectividad aduanera  (ver Anexo 2)"</t>
  </si>
  <si>
    <t>RG1: "Decisión final del proceso de control aduanero por fuera de la norma"
RFC2: "Alteración de información electrónica estratégica para la toma de decisiones de control"</t>
  </si>
  <si>
    <t>17. 1) Realizar un analisis de la información presentada al ITRC en el curso de la auditoria, para determinar si hay inconsistencias en la información y/o actuaciones no permitidas en el sistema para determinar si hay lugar a un control posterior de la declaraciones
2) Implementar flujo de calidad de la información que permita validar datos incosistentes, por ejemplo, valores nulos, valores en cero, entre otros.
3) Realizar un analisis de información de un periodo de tiempo determinado extraida utilizando los script´s de extracción de la información para verificar si se presentan inconsistencias en la información y/o actuaciones no permitidas en el sistema para determinar la pertinenca de ajuste en los script´s o del sistema.</t>
  </si>
  <si>
    <t>1) Realizar mesa de trabajo conjuntas con las áreas responsables.
2) Elaborar  informe de resultados
3) Si como resultado del informe, se detectan fallas en las validaciones o indicios de fraude, se deben remitir a las áreas competentes, para los corretivos a que haya lugar.</t>
  </si>
  <si>
    <t>1) tres (3) Informes smestrales</t>
  </si>
  <si>
    <r>
      <rPr>
        <b/>
        <sz val="12"/>
        <rFont val="Arial"/>
        <family val="2"/>
      </rPr>
      <t>DGA</t>
    </r>
    <r>
      <rPr>
        <sz val="12"/>
        <rFont val="Arial"/>
        <family val="2"/>
      </rPr>
      <t xml:space="preserve">
NC – Subproceso Operación Aduanera
Dirección de Gestión de Aduanas
Subdirección de Operación Aduanera
Dirección de Gestión de Innovación y Tecnología
Subdirección de Procesamiento de Datos
Dirección de Gestión Estrategica y Análitica
Subdirección de Análisis de Riesgo y programas
Dirección de Gestión de Fiscalización
Subdirección de Fiscalización Aduanera
Oficina de Seguridad de la Información</t>
    </r>
  </si>
  <si>
    <t xml:space="preserve">18.Implementar una nueva versión o sistema de Importaciones de la Entidad que permita mitigar los riesgos evidenciados por el ente de control 
</t>
  </si>
  <si>
    <t xml:space="preserve">1) Solicitud PST mediante la herramienta dispuesta
2) Aprobación de proyecto
3) Seguimiento del proyecto
4) Despliegue del proyecto
	</t>
  </si>
  <si>
    <t>1) PST solicitud 
1/05/2024 - 31/10/2025
2) Acta de aprobación del proyecto.
1/05/2024 - 31/10/2025
3) Informe trimestral de seguimiento.
1/05/2024 - 31/10/2025
4) Formato de Aceptación de Pruebas y
Acta comité de cambios.
1/05/2024 - 31/10/2025</t>
  </si>
  <si>
    <t>1.00 
1.00 
3.00  
2.00</t>
  </si>
  <si>
    <r>
      <rPr>
        <b/>
        <sz val="12"/>
        <rFont val="Arial"/>
        <family val="2"/>
      </rPr>
      <t>DGA</t>
    </r>
    <r>
      <rPr>
        <sz val="12"/>
        <rFont val="Arial"/>
        <family val="2"/>
      </rPr>
      <t xml:space="preserve">
NC – Subproceso Operación Aduanera
Dirección de Gestión de Aduanas
Subdirección de Operación Aduanera
Dirección de Gestión de Innovación y Tecnología
Subdirección de Innovación y Proyectos
Subdirección de Soluciones y Desarrollo
Subdirección de Infraestructura Tecnológica y de Operaciones
Subdirección de Procesamiento de Datos
Oficina de Seguridad de la Informacion</t>
    </r>
  </si>
  <si>
    <t>19. Autoevaluación de los controles de los aplicativos SIE SYGA SIGLO XXI y Selectividad aduanera (LUCIA), para detectar quienes están posiblemente realizando modificaciones a la información, previo acuerdo con la Dirección de Gestión de Aduanas y el alcance de la herramienta de seguridad de la información definida por la entidad.</t>
  </si>
  <si>
    <t>Reporte de transacciones anómalas</t>
  </si>
  <si>
    <t>reporte</t>
  </si>
  <si>
    <r>
      <rPr>
        <b/>
        <sz val="12"/>
        <rFont val="Arial"/>
        <family val="2"/>
      </rPr>
      <t>DGA</t>
    </r>
    <r>
      <rPr>
        <sz val="12"/>
        <rFont val="Arial"/>
        <family val="2"/>
      </rPr>
      <t xml:space="preserve">
NC – Seguridad de la Informaación
Oficina de Seguridad de la Informacion</t>
    </r>
  </si>
  <si>
    <t>20. Realizar mesas de trabajo conjuntas con las áreas involucradas, con el objeto de determinar si con ocasión al informe final de esta auditoría, hay lugar para adelantar eventuales procesos administrativos de decomiso o sancionatorios según corresponda.</t>
  </si>
  <si>
    <t>Un (1) informe</t>
  </si>
  <si>
    <r>
      <rPr>
        <b/>
        <sz val="12"/>
        <rFont val="Arial"/>
        <family val="2"/>
      </rPr>
      <t>DGA</t>
    </r>
    <r>
      <rPr>
        <sz val="12"/>
        <rFont val="Arial"/>
        <family val="2"/>
      </rPr>
      <t xml:space="preserve">
NC – Subproceso Operación Aduanera
Dirección de Gestión de Aduanas
Subdirección de Operación Aduanera
Dirección de Gestión de Fiscalización  
Subdirección de Fiscalización Aduanera
Dirección de Gestión de Innovación y Tecnología
Dirección de Gestión de Estrategia y Analítica</t>
    </r>
  </si>
  <si>
    <t>INSP. 1707022460
I1, H1, I2, OB1, OB2, OB3, OB4y OB5</t>
  </si>
  <si>
    <t>I1.  "...Lo anotado se evidenció en las inconsistencias en la información y las formalidades aduaneras asociadas a los ingresos, salidas de mercancías y certificados de integración, junto con los procesos realizados por los usuarios industriales autorizados o calificados, cuyo control es responsabilidad de los Usuarios Operadores de las Zonas Francas, conforme al Decreto 1165 de 2019, artículo 475 “Ingreso, salida y permanencia de mercancía en zona franca”; artículo 494 “Obligaciones de los Usuarios Operadores de las Zonas Francas”; artículo 495 “Obligaciones de los Usuarios Industriales de Bienes, Industriales de Servicios y Comerciales De Zonas Francas”, lo cual pudo tener como causa la falta de cobertura en el seguimiento y control al cumplimiento de las obligaciones aduaneras de los Usuarios Operadores de las Zonas Francas por parte de la DIAN, en contravía de lo establecido en la Resolución 9 de 2008, “artículo 11. División de Gestión de la Operación Aduanera”, numerales 1 y 2; y la Resolución 69 de 2021, “artículo 2.17. División de la operación aduanera” numerales 1 y 2..."</t>
  </si>
  <si>
    <t>RG1: Posible decisión final del proceso de control fuera de la norma
RFC1: Posible decisión final de un proceso de control basado en hechos falsos y/o información inexistente</t>
  </si>
  <si>
    <r>
      <t>A1. Tramitar e incluir en proyecto normativo,  la obligación, como uno de los requisitos para la introducción de bienes procedentes de otros países con destino a las zonas francas, del diligenciamiento de la  "</t>
    </r>
    <r>
      <rPr>
        <b/>
        <sz val="12"/>
        <rFont val="Arial"/>
        <family val="2"/>
      </rPr>
      <t>Declaración de Ingreso".</t>
    </r>
  </si>
  <si>
    <t xml:space="preserve">"1. Proyecto normativo.  
 2. Justificación del proyecto normativo.                                                                                                                                                                                                                                                                                                             3. Publicación del proyecto de norma para comentarios.	</t>
  </si>
  <si>
    <t>Proyecto de norma</t>
  </si>
  <si>
    <r>
      <t xml:space="preserve">A2. Actualizar el  Procedimiento PR-COA-0208 denominado “Control Aleatorio de Ingresos y Salidas de Mercancía en Zona Franca” respecto al control  de insumos extranjeros incluidos en los certificados de integración, una vez reglamentada la obligación de diligenciar  la </t>
    </r>
    <r>
      <rPr>
        <b/>
        <sz val="12"/>
        <rFont val="Arial"/>
        <family val="2"/>
      </rPr>
      <t>"Declaración de ingreso"</t>
    </r>
    <r>
      <rPr>
        <sz val="12"/>
        <rFont val="Arial"/>
        <family val="2"/>
      </rPr>
      <t xml:space="preserve"> de mercancias desde el resto del mundo con destino a las zonas francas</t>
    </r>
  </si>
  <si>
    <t xml:space="preserve">1.  Realizar ajustes de conformidad con la normativa  2. Socializar ajustes al procedimiento 3. Revisión y diagramación procesos 4. publicación y capacitación. </t>
  </si>
  <si>
    <t>Actualizacion procedimiento</t>
  </si>
  <si>
    <r>
      <t xml:space="preserve">A3. Tramitar e Incluir en el proyecto normativo,  para la mercancia "hidrocarburos",  la exigencia de documentos aduaneros, asi:                                                                                                                                                                                                                                                                                                                                       1. Para el ingreso de mercancias desde el resto del mundo con destino a las zonas francas,  la </t>
    </r>
    <r>
      <rPr>
        <b/>
        <sz val="12"/>
        <rFont val="Arial"/>
        <family val="2"/>
      </rPr>
      <t xml:space="preserve">"Declaración de Ingreso".                                                                                                                                               </t>
    </r>
    <r>
      <rPr>
        <sz val="12"/>
        <rFont val="Arial"/>
        <family val="2"/>
      </rPr>
      <t xml:space="preserve">                                                                                                                                                                                                                           2. Para el ingreso de mercancias desde el resto del Territorio Aduanero Nacional con destino a las zonas francas,  se exigira diligenciar la</t>
    </r>
    <r>
      <rPr>
        <b/>
        <sz val="12"/>
        <rFont val="Arial"/>
        <family val="2"/>
      </rPr>
      <t xml:space="preserve"> "Solicitud de Autorización de Embarque (SAE)".</t>
    </r>
  </si>
  <si>
    <t xml:space="preserve">"1. Proyectos normativos.  
 2. Justificación de los proyectos normativos.                                                                                                                                                                                                                                                                                                       3. Publicación de los  proyectos de norma para comentarios.	</t>
  </si>
  <si>
    <t>Proyectos de norma</t>
  </si>
  <si>
    <t>A4. Realizar mesas de trabajo conjuntas, entre las areas involucradas , para evaluar y diagnosticar las necesidades y condiciones  requeridas  en el control aduanero al sector de hidrocarburos y sus derivados,  con el objeto de definir, si hay lugar a fijar  criterios especificos de control asi como las necesidades de capacitación y/o entrenamiento en conocimientos técnicos para los funcionarios de la DIAN y de ser necesario solicitar la participación de las entidades publicas del sector de hidrocarburos.</t>
  </si>
  <si>
    <t xml:space="preserve">1. Cronograma de reuniones                                                                                                                                                                                                                                                                                                                                                                                                                                                                                                                                                                             2. Emitir diagnóstico y  evaluación sobre las necesidades y condiciones requeridas para el control aduanero al sector de hidrocarburos.                                                                                                                                                                                                                                                                                                    3. Informe con las acciones o lineamientos a seguir en la operatividad de la franca.                                         
4. Evaluar la necesidad de inclusión de la subpartida 2709000000 por selectividad aduanera, al momento de la nacionalizacion.                                                                                                                                                                                                                                                                                                                                                                                                                                                                                                                                                                                                                                                                                                                                                     </t>
  </si>
  <si>
    <t>Informe a partir del cual se indiquen las acciones o lineamientos a seguir.</t>
  </si>
  <si>
    <r>
      <rPr>
        <b/>
        <sz val="12"/>
        <rFont val="Arial"/>
        <family val="2"/>
      </rPr>
      <t>DGA</t>
    </r>
    <r>
      <rPr>
        <sz val="12"/>
        <rFont val="Arial"/>
        <family val="2"/>
      </rPr>
      <t xml:space="preserve">
NC – Subproceso Operación Aduanera
Dirección de Gestión de Aduanas
Subdirección de Operación Aduanera
Subdirección Técnica Aduanera
Subdirección de Laboratorio Aduanero</t>
    </r>
  </si>
  <si>
    <r>
      <t xml:space="preserve">A5. Tramitar e incluir en los proyectos normativos reglamentarios ,  la exigencia, como uno de los requisitos para la introducción de hidrocarburos procedentes desde el Territorio Aduanero Nacional con destino a las zonas francas, Del diligenciamiento de la </t>
    </r>
    <r>
      <rPr>
        <b/>
        <sz val="12"/>
        <rFont val="Arial"/>
        <family val="2"/>
      </rPr>
      <t xml:space="preserve">"Solicitud de Autorización de Embarque (SAE)". </t>
    </r>
  </si>
  <si>
    <t xml:space="preserve">1. Proyecto normativo.  
 2. Justificación del proyecto normativo.                                                                                                                                                                                                                                                                                                             3. Publicación del proyecto de norma para comentarios.	</t>
  </si>
  <si>
    <t>proyecto normativo</t>
  </si>
  <si>
    <t>A6. Aclarar la operación 312 "Ingreso Temporal” respecto de las operaciones de ingreso desde el territorio aduanero nacional con destino a las zonas francas, con el fin guardar la trazabilidad y unidad
de criterio.</t>
  </si>
  <si>
    <t>1. Evaluar la operación 312 y expedir documento aclaratorio sobre su utilización y trazabilidad.</t>
  </si>
  <si>
    <t>Documento aclaratorio (circular externa u otro)</t>
  </si>
  <si>
    <t xml:space="preserve">A7. Realizar control aleatorio simultáneo en forma mensual a las operaciones de ingreso y salida de mercancia (hidrocarburos), verificando la coincidencia  entre los documentos soporte registrados en el  sistema de control de inventarios del usuario operador, versus información reportada en el sistema de interoperabilidad y las declaraciones aduaneras. </t>
  </si>
  <si>
    <t>1- Perfilamiento aleatorio de Formulario de Movimiento de Mercancia a verificar. 
2- Verificación, durante la diligencia de reconocimiento, del FMM, de los documentos soporte fisicos presentados por el usuario calificado versus sistema de control de inventarios del usuario operador diligenciando listado de chequeo y dejando constancia en el acta de hechos.
3. Verificación de lo consignado en el FMM, contra lo informado en el sistema de interoperabilidad, diligenciando listado de chequeo. 
4.- Revisión por parte del Jefe del GIT de Zona Franca, de los listados de chequeo y acta de hecho diligenciadas por el funcionario asignado.                                                                                                5. Remisión a Fiscalización si hay lugar.</t>
  </si>
  <si>
    <t>Relación de actas de hecho mensuales y listado de chequeo</t>
  </si>
  <si>
    <r>
      <rPr>
        <b/>
        <sz val="12"/>
        <rFont val="Arial"/>
        <family val="2"/>
      </rPr>
      <t>DGA</t>
    </r>
    <r>
      <rPr>
        <sz val="12"/>
        <rFont val="Arial"/>
        <family val="2"/>
      </rPr>
      <t xml:space="preserve">
DS – Subproceso Operación Aduanera
Dirección Seccional de Aduanas de Barranquilla
División de Operación Aduanera
G.I.T. de Zona Franca</t>
    </r>
  </si>
  <si>
    <t>H1. Fallas en el cumplimiento de activades tendientes a ejercer control de las obligaciones aduaneras, con ocasión a la verificación de la conformidad de la información consignada en los documentos soporte de la operación de ingreso de mercancías a Zona Franca, y observancia de los requisitos legales. Esto, en contravía de los establecido en el Procedimiento PR-COA-0208 denominado “Control Aleatorio de Ingresos y Salidas de Mercancía en Zona Franca” actividad No. 7 “Comunicar a la División de Gestión de Fiscalización”, teniendo como efecto el ingreso de mercancías sin el lleno de requisitos, y la posible pérdida de oportunidad para el inicio de las acciones de fiscalización y liquidación, respecto de la comisión de posibles infracciones aduaneras.</t>
  </si>
  <si>
    <r>
      <t>A8. Tramitar e incluir en proyecto normativo,  la exigencia, como requisito para la introducción de bienes procedentes de otros países con destino a las zonas francas, el diligenciamiento de la  "</t>
    </r>
    <r>
      <rPr>
        <b/>
        <sz val="12"/>
        <rFont val="Arial"/>
        <family val="2"/>
      </rPr>
      <t>Declaración de Ingreso".</t>
    </r>
  </si>
  <si>
    <t xml:space="preserve">"1. Proyecto de Decreto para incluir la obligación de diligenciar la información exigida en la "Declaración de Ingreso".
 2. Justificación para la inclusión de la "Declaración de Ingreso" para las mercancias que ingresen desde el resto del mundo con destino a las zonas francas en el país.
3. Publicación del proyecto de norma para comentarios.	</t>
  </si>
  <si>
    <t>A9. Actualizar el  Procedimiento PR-COA-0208 denominado “Control Aleatorio de Ingresos y Salidas de Mercancía en Zona Franca” a efectos de definir parametros y momentos  para el control por parte de los Git de Zonas Francas o quien haga sus veces en  "oportunidad" respecto de  la verificación de mercancias que ingresan a las zonas francas  sin el cumplimiento o lleno de requisitos con el objetivo de comunicar oportunamente a la División de Gestión de Fiscalización.</t>
  </si>
  <si>
    <t xml:space="preserve">1.  Realizar ajustes  2. Socializar ajustes al procedimiento 3. Revisión y diagramación procesos 4. publicación y capacitación. </t>
  </si>
  <si>
    <t>I2. Se identificó un (1) caso en que el funcionario de la Dirección Seccional de impuestos y aduanas de Maicao José de Jesús Fonseca Lindao identificado con C.C 84.039.243, no realizó la aprehensión de la mercancía amparada con la declaración de importación 392019000000122-7, en contravía a lo dispuesto en el artículo 150 del decreto 349 de 2018 “Causales de aprehensión y decomiso de mercancías” ítem 4. “Cuando en la diligencia de reconocimiento de la carga se encuentra que la mercancía relacionada en los documentos de viaje es diferente a la efectivamente descargada, y no se trate de mercancía diferente por error de despacho del proveedor o transportador, de conformidad con la regulación aduanera vigente”. 
Lo anterior, teniendo en cuenta que otorgó levante según el acta de inspección No 392019000000088 con numero de levante 392019000000193 del 24/01/2019; y que la mercancía no cumplía con los requisitos para el tránsito en el TAN, como lo evidencia el acta de aprehensión de mercancía 200  del 06/02/2019, que se realizó sobre la misma mercancía y que se generó en acción de control posterior, la cual está soportada en el informe de análisis de prueba PIPH el cual indica que “el combustible analizado no cumple con los parámetros establecidos legalmente por Ecopetrol para los combustibles legalmente comercializados en el territorio nacional según decreto 3563/2003 (…)” .</t>
  </si>
  <si>
    <t>A10. Realizar seguimiento al 10% de las inspecciones físicas aduaneras realizadas en la Dirección Seccional en forma mensual, verificando que las mismas cumplan los requisitos legales establecidos y los documento soporte necesarios, según corresponda a la mercancia objeto de inspección asi como verificar el correcto diligenciamiento de los documentos soporte.</t>
  </si>
  <si>
    <t>1) Registro del 10% de las actuaciones en inspección física revisada en forma trimestral.                                                                                                                                                                                              2.Informe de inconsistencias encontradas o de no inconsistencias.
3) Si como resultado del informe, se detectan casos a investigar, se deben remitir a las areas competentes.</t>
  </si>
  <si>
    <t>1. Un archivo con el registro de las declaraciones objeto del 10% de verificación como resultado del seguimiento.                                                                                                                                                   2. Informe de inconsistencias encontradas o de no inconsistencias</t>
  </si>
  <si>
    <r>
      <rPr>
        <b/>
        <sz val="12"/>
        <rFont val="Arial"/>
        <family val="2"/>
      </rPr>
      <t>DGA</t>
    </r>
    <r>
      <rPr>
        <sz val="12"/>
        <rFont val="Arial"/>
        <family val="2"/>
      </rPr>
      <t xml:space="preserve">
DS – Subproceso Operación Aduanera
Dirección Seccional de Impuestos y Aduanas de Maicao
División Operación Aduanera </t>
    </r>
  </si>
  <si>
    <t xml:space="preserve">OB1. Con ocasión a la toma de muestras de la mercancía, en 4 casos se observó que la remisión de las muestras mediante la Solicitud de Pronunciamiento Técnico y/o Análisis Fisicoquímico se realizó hasta dos meses después de la fecha en la cual se efectuó la toma de estas, lo que pudo haber generado una afectación respecto a características fisicoquímicas de las muestras que se pretendían analizar; lo anterior, según lo validado en las actas de hechos, actas de toma de muestras y oficio de remisión de la solicitud </t>
  </si>
  <si>
    <t xml:space="preserve">A11. Definir las condiciones y los parámetros para los términos de  remisión de las muestras por parte de las direcciones seccionales a la Subdirección del Laboratorio para pronunciamiento técnico científico
 </t>
  </si>
  <si>
    <t>1. Proyectar documento conjunto areas involucradas.                                                                                                                                                                                                                                                                              2. Emitir documento con terminos definidos.                                                                                                                                                                                                                                                                                                 3. Divulgación del documento.</t>
  </si>
  <si>
    <t>Documento (a definir)</t>
  </si>
  <si>
    <r>
      <rPr>
        <b/>
        <sz val="12"/>
        <rFont val="Arial"/>
        <family val="2"/>
      </rPr>
      <t>DGA</t>
    </r>
    <r>
      <rPr>
        <sz val="12"/>
        <rFont val="Arial"/>
        <family val="2"/>
      </rPr>
      <t xml:space="preserve">
NC – Subproceso Operación Aduanera
Dirección de Gestión de Aduanas.                                                                                                                                                                                                                                                                                                      Subdirección de Laboratorio Aduanero
Subdirección de Operación Aduanera
Subdirección Técnica Aduanera
NC – Subproceso Fiscalización y Liquidación
Subdirección de Fiscalización Aduanera</t>
    </r>
  </si>
  <si>
    <t>OB2. De las solicitudes de Pronunciamiento Técnico y/o Análisis Fisicoquímico realizadas con el fin de obtener la identificación, características y clasificación arancelaria de las mercancías, la DIAN no ha obtenido el resultado  del análisis técnico-científico requerido, ocasionando la posible pérdida de oportunidad para iniciar acciones de control posterior ante la posible comisión de infracciones aduaneras</t>
  </si>
  <si>
    <t>A12. Elaborar un diagnostico sobre las condiciones y necesidades específicas que demanda el control aduanero al comercio exterior de hidrocarburos y sus derivados.</t>
  </si>
  <si>
    <t xml:space="preserve">Conocer el volumen de muestras de hidrocarburos remitidas desde las direcciones seccionales. Verficar con los laboratorios locales su capaciadad tecnica, operativa, dotación de equipos especializados para este  tipo de mercancia. </t>
  </si>
  <si>
    <t>Informe de resultados del diagnostico.</t>
  </si>
  <si>
    <r>
      <rPr>
        <b/>
        <sz val="12"/>
        <rFont val="Arial"/>
        <family val="2"/>
      </rPr>
      <t>DGA</t>
    </r>
    <r>
      <rPr>
        <sz val="12"/>
        <rFont val="Arial"/>
        <family val="2"/>
      </rPr>
      <t xml:space="preserve">
NC – Subproceso Operación Aduanera
Subdirección de Operación Aduanera
Subdirección del Laboratorio Aduanero</t>
    </r>
  </si>
  <si>
    <t xml:space="preserve">A13. Definir las condiciones y parámetros  relacionados con los términos  de respuesta a las solicitudes de análisis fisico quimico de mercancías de hidrocarburos y sus derivados.                                            </t>
  </si>
  <si>
    <t>1. Proyectar documento                                                                                                                                                                                                                                                                2. Emitir documento con términos definidos.                                                                                                                                                                                                                                                                                                 3. Divulgación del documento.</t>
  </si>
  <si>
    <t>Documento (Memorando)</t>
  </si>
  <si>
    <r>
      <rPr>
        <b/>
        <sz val="12"/>
        <rFont val="Arial"/>
        <family val="2"/>
      </rPr>
      <t>DGA</t>
    </r>
    <r>
      <rPr>
        <sz val="12"/>
        <rFont val="Arial"/>
        <family val="2"/>
      </rPr>
      <t xml:space="preserve">
NC – Subproceso Operación Aduanera
Subdirección del Laboratorio Aduanero</t>
    </r>
  </si>
  <si>
    <t>OB3. Los formatos y los documentos que soportan las operaciones en Zona Franca Barranquilla no generan una adecuada trazabilidad de los movimientos de mercancía, de sus elementos y de sus condiciones para poder garantizar su correcta ejecución.</t>
  </si>
  <si>
    <t xml:space="preserve">A14. Control trimestral del 10% de FMM de mercancía consistente en hidrocarburos, a traves de requerimientos ordinarios de información al usuario operador, solicitando FMM, planillas de envio correspondientes (Cuando aplique) y demas documentos soporte de viaje, de la operación comercial y de los documentos y su correcto diligenciamiento que den cuenta de la actividad a desarrollar por cada interviniente. </t>
  </si>
  <si>
    <t xml:space="preserve">1- Selección de la muestra de Formularios de Movimiento de Mercancia a verificar.
2- Poryección de los ROI
3.- Revision de la completitud y consistencia de la información consignada en documentos FMM, planilla de envio en su caso, y documentos soporte, diligenciando el listado de chequeo diseñado para el efecto  
4.- Revisión aleatoria por parte del Jefe del GIT Zona Franca de los listados de chequeo diligenciados por el funcionario asignado, contra los documentos recibidos </t>
  </si>
  <si>
    <t xml:space="preserve">Listados de chequeo donde conste la verificacion de la completitud y consistencia de la informacion documental    relacionada con el ingreso y salida de la mercancia de la zona franca. </t>
  </si>
  <si>
    <r>
      <rPr>
        <b/>
        <sz val="12"/>
        <rFont val="Arial"/>
        <family val="2"/>
      </rPr>
      <t>DGA</t>
    </r>
    <r>
      <rPr>
        <sz val="12"/>
        <rFont val="Arial"/>
        <family val="2"/>
      </rPr>
      <t xml:space="preserve">
DS – Subproceso Operación Aduanera
Dirección Seccional de Aduanas de Barranquilla
División de Operación Aduanera 
G.I.T. de Zona Franca</t>
    </r>
  </si>
  <si>
    <t>OB4. De los 4 expedientes de fiscalización tributaria analizados, los cuales se encuentran en términos, 3 presentan falta de celeridad en las actuaciones procesales</t>
  </si>
  <si>
    <t xml:space="preserve">A15. Generar un lineamiento para las áreas del nivel local y delegado, en las que se promuevan acciones de autocontrol y supervisión por parte de los funcionarios con expedientes a cargo y los Jefes de División y Grupos Internos de Trabajo, orientadas a emplear efectivamente las herramientas informáticas y procedimentales existentes, para llevar a cabo un control efectivo de la inactividad procesal y, o la falta de celeridad en las actuaciones requeridas. </t>
  </si>
  <si>
    <t xml:space="preserve">1. Redactar y proponer el lineamiento para firma del despacho del Subdirector de Fiscalización Tributaria.
2. Divulgar el Memorando expedido. </t>
  </si>
  <si>
    <t>1 Memorando divulgado con el lineamiento propuesto</t>
  </si>
  <si>
    <r>
      <rPr>
        <b/>
        <sz val="12"/>
        <rFont val="Arial"/>
        <family val="2"/>
      </rPr>
      <t>DGA</t>
    </r>
    <r>
      <rPr>
        <sz val="12"/>
        <rFont val="Arial"/>
        <family val="2"/>
      </rPr>
      <t xml:space="preserve">
NC – Subproceso Fiscalización y Liquidación
Subdirección de Fiscalización Tributaria</t>
    </r>
  </si>
  <si>
    <t>OB5. Se estableció que los acuerdos complementarios de servicio logístico integral  a crudos y sus derivados realizados entre usuarios operadores de la misma Zona Franca Barranquilla y entre zonas francas de distinta jurisdicción, no describen con claridad y trazabilidad las operaciones comerciales adelantadas, por lo que se hace necesario priorizar como insumo de control los negocios jurídicos realizados en el marco de los citados acuerdos para evitar que bajo estas figuras legales se puedan presentar transacciones irregulares.</t>
  </si>
  <si>
    <t xml:space="preserve">A16. Tramitar e incluir en proyecto de   reglamentación normativa, para las operaciones entre usuarios de zona franca, la exigencia,  de los documentos que den cuenta de los servicios logisticos asociados, asi como sus intervinientes,  producto de los negocios juridicos realizados entre estos.  </t>
  </si>
  <si>
    <t>proyecto de reglmentación</t>
  </si>
  <si>
    <t>INSP. 170700-29-2024-02-01
I1, H1, H2, H3, H4, H5, H6, H7 OB1, OB2 y OB3</t>
  </si>
  <si>
    <t>RG1 
RFC01</t>
  </si>
  <si>
    <t>I1. La DIAN omitió controles efectivos en la aplicación del procedimiento PR-COA-0414 “Control al mantenimiento de requisitos a usuarios aduaneros”, permitiendo que los usuarios aduaneros operen sin el mantenimiento y/o adecuación de requisitos que fueron acreditados al momento de obtener el registro aduanero, y la omisión del traslado de insumos para los respectivos procesos sancionatorios o de pérdida de la calidad.</t>
  </si>
  <si>
    <t>RG1: Decisión final del proceso de control por fuera de la norma.
RFC01: Decisión final de un proceso de control basado en hechos falsos o información inexistente</t>
  </si>
  <si>
    <t>A1. Elaborar formato de acta de entrega y/o lista de chequeo de carpetas y archivos relacionados con la gestión del GIT de las Visitas de Control de Mantenimiento de Requisitos, en el cual se incluirá el visto bueno de la persona encargada del archivo del GIT, quien verificará la correcta conformación, foliación y entrega de cada una de las carpetas entregadas por los funcionarios responsables de la misma.</t>
  </si>
  <si>
    <t>Elaborar formato de acta de entrega y/o lista de chequeo</t>
  </si>
  <si>
    <t>1. Elaborar formato de acuerdo a la norma, procedimiento e instructivo vigente.                     2. Solicitar al área pertinente la revisión y publicación</t>
  </si>
  <si>
    <r>
      <rPr>
        <b/>
        <sz val="12"/>
        <rFont val="Arial"/>
        <family val="2"/>
      </rPr>
      <t>DGA</t>
    </r>
    <r>
      <rPr>
        <sz val="12"/>
        <rFont val="Arial"/>
        <family val="2"/>
      </rPr>
      <t xml:space="preserve">
NC – Subproceso Operación Aduanera
Subdirección de Registro y Control Aduanero</t>
    </r>
  </si>
  <si>
    <t>A2. Cada Dirección Seccional diligenciara la lista de chequeo socializada por la Subdirección de Registro y control aduanero, por el funcionario responsable de la visita y el funcionario que recibe y archiva los documentos soporte de la visita (Archivo de Gestión), este ultimo verificará que los documentos se encuentren completos, organizados y foliados de acuerdo al instructivo IN-FI-0132 "ORGANIZACIÓN DE UNIDADES DOCUMENTALES EN DEPENDENCIAS DE LA
UAE DIAN".</t>
  </si>
  <si>
    <t>Cada Dirección Seccional diligenciara la lista de chequeo socializada por la Subdirección de Registro y control aduanero</t>
  </si>
  <si>
    <t xml:space="preserve">1. Realizar la verificación de la incorporación de documentos en el carpeta de la visita
2. Elaborar la lista de chequeo
3. Archivar los documentos en debida forma de acuerdo al instructivo  IN-ADF-0132  Versión 4 de fecha 09/11/2021 relacionado con el proceso de archivo </t>
  </si>
  <si>
    <r>
      <rPr>
        <b/>
        <sz val="12"/>
        <rFont val="Arial"/>
        <family val="2"/>
      </rPr>
      <t>DGA</t>
    </r>
    <r>
      <rPr>
        <sz val="12"/>
        <rFont val="Arial"/>
        <family val="2"/>
      </rPr>
      <t xml:space="preserve">
DS – Subproceso Operación Aduanera
GIT de Registro y Control a Usuarios Aduaneros
División de Gestión de Operación Aduanera</t>
    </r>
  </si>
  <si>
    <t>A3. Solicitar al área pertinente la actualización de la Tabla de Retención Documental respecto de los documentos relacionados con las visitas de mantenimiento y control de requisitos y cumplimiento de obligaciones.</t>
  </si>
  <si>
    <t>Solicitar al área pertinente la actualización de la Tabla de Retención Documental</t>
  </si>
  <si>
    <t>1. Revisar antecedentes y norma vigente.                                      2. Solicitud al área pertinente inclusion de la Serie en la Tabla de Retención Documental.</t>
  </si>
  <si>
    <t>A4. Cada Direción Seccional creara carpeta en el share point de la División de la Operación Aduanera de la Dirección Seccional, que contenga los documentos que soporten la visita y demás trámites que se generen en la Dirección Seccional con relación a las verificaciones realizadas a los usuarios aduaneros inscritos, habilitados o autorizados por el Nivel Central, autorizando  la consulta respectiva para la Subdirección de Registro y Control Aduanero. La conformación de esta carpeta cumplirá con lineamientos dados por la entidad referente a la Gestión Documental en el Manejo de Archivos Físicos, Electrónicos e Híbridos. IN-FI-0132 "ORGANIZACIÓN DE UNIDADES DOCUMENTALES EN DEPENDENCIAS DE LA
UAE DIAN".</t>
  </si>
  <si>
    <t>Cada Direción Seccional creara carpeta en el share point de la División de la Operación Aduanera de la Dirección Seccional</t>
  </si>
  <si>
    <t xml:space="preserve">1. Conformación de la carpeta digital en el share point de la División de Operación Aduanera. 
2. Ubicar en la mencionada carpeta, por tipo de usuario aduanero, todos los documentos que soporten las visitas de mantenemiento de requisitos, con la debida conformación de los mismos.
3. Crear acceso a la mencionada carpeta,  para consulta del Nivel Central, al funcionario que informe la Subdirección de Registro y Control Aduanero
</t>
  </si>
  <si>
    <t>A5. La SRCA diligenciara cuadro en excel "Control al Mantenimiento de Requisitos" para la revisión y trazabilidad de los Informes de las Visitas de Control de Mantenimiento de Requisitos, remitidos por las Direcciones Seccionales, revisando los documentos enviados y requiriendo a las DS cuando la información se encuentre incompleta o deba hacerse ajustes o correciones; así como el reporte de los insumos al área correspondientes y presuntos incumplimientos.</t>
  </si>
  <si>
    <t xml:space="preserve">La SRCA diligenciara cuadro en excel "Control al Mantenimiento de Requisitos" </t>
  </si>
  <si>
    <t>1. Recibir y revisar los Informes de las Visitas de Control de Mantenimiento de Requisitos enviados por las DS con sus documentos soporte.                2. Enviar correo con observaciones para que las DS ajusten o corrijan.                                                   3. Una vez corregida o aportada la información faltante y de encontrarse conforme se informa a la DS que cumple con los lineamientos generales.</t>
  </si>
  <si>
    <t>H1. Fallas en la gestión de las solicitudes de habilitación o autorización como usuario aduanero, en relación con el término para proferir el acto administrativo que resuelve de fondo la solicitud. Esto afecta la posibilidad del interesado de ejercer actividades de comercio exterior y la posible generación de costos adicionales por la falta de oportunidad en el trámite; en contravía de lo establecido en el Decreto 1165 de 2019.</t>
  </si>
  <si>
    <t>A6. Hacer seguimiento a las solicitudes radicadas por los usuarios con el fin de verificar el cumplimiento de terminos y generar las alertas para tomar las acciones pertinentes.</t>
  </si>
  <si>
    <t>1. Se asignará un funcionario responsable de desarrollar, realizar seguimiento y analisis a  la matriz de control de las solicitudes, detallando # solicitud, Fecha radicado, plazo establecido, estado actual, alertas y otros aspectos relevantes y reportara la información trimestral para el informe del control de términos establecidos para ejecutar y/o resolver la solicitudes de registro y RUI.</t>
  </si>
  <si>
    <t xml:space="preserve">Matriz (cuadro excel) que recolecta informacion base para el desarrollo de los informes de seguimiento de solicitudes.
</t>
  </si>
  <si>
    <r>
      <rPr>
        <b/>
        <sz val="12"/>
        <rFont val="Arial"/>
        <family val="2"/>
      </rPr>
      <t>DGA</t>
    </r>
    <r>
      <rPr>
        <sz val="12"/>
        <rFont val="Arial"/>
        <family val="2"/>
      </rPr>
      <t xml:space="preserve">
NC – Subproceso Operación Aduanera
Coordinación de Sustanciación</t>
    </r>
  </si>
  <si>
    <t>A7. Organizar reuniones de retroalimentación con los demás funcionarios de la dependencia para asegurar la coordinación y eficiencia en los procesos.</t>
  </si>
  <si>
    <t>2. Reuniones con los funcionario de la dependencia</t>
  </si>
  <si>
    <t xml:space="preserve">Listado de asistencia
 </t>
  </si>
  <si>
    <t>A8. Desarrollar herramienta de control para el seguimiento de la carga laboral de los funcionarios, con informes trimestrales que serán presentados al jefe de la Coordinación de Sustanciación.</t>
  </si>
  <si>
    <t>1. Seguimiento de cargas de trabajo  con las alertas generadas por la herramienta desarrollada.                                                                             2. Reporte del informe trimestral del control de términos establecidos para ejecutar y/o resolver la solicitudes de registro y RUI.</t>
  </si>
  <si>
    <t xml:space="preserve">Informe Trimestral de seguimiento
 </t>
  </si>
  <si>
    <t>A9. Realizar Diagnóstico integral de las condiciones, y necesidades específicas para la ejecución del procedimiento PR-COA-0005 “Gestión de Solicitudes de Registro
Aduanero”, determinando la capacidad del proceso de acuerdo con los recursos dispuestos.</t>
  </si>
  <si>
    <t>1.Seguimiento de cargas de trabajo
2.Generacion de informes cruzados</t>
  </si>
  <si>
    <t xml:space="preserve">Informe Diagnostico Integral de las condiciones y necesidades para la ejecución del procedimiento PR-COA-005
</t>
  </si>
  <si>
    <t xml:space="preserve">A10. Conforme al diseño y resultado del diagnóstico integral de las condiciones y necesidades del servicio actuales, se solicitara a las areas competentes de la entidad requerimiento de personal para el cumplimiento de estas acciones (diagnostico y seguimiento).
</t>
  </si>
  <si>
    <t>1.Seguimiento de cargas de trabajo
2.Generacion de informes cruzados
3. Analisis de matriz de seguimiento de las solicitudes de autorización, habilitación e inscripción de Registro Aduanero. 
4. Gestionar solicitudes de personal con las áreas competentes</t>
  </si>
  <si>
    <t xml:space="preserve">Correo electrónico
</t>
  </si>
  <si>
    <t>A11. Se diseñara e implementara un indicador ICP (indicador de cumpliento de plazos) el cual evaluara el desempeño en el cumplimiento de terminos en la gestion de la solicitudes de la SRCA.</t>
  </si>
  <si>
    <t xml:space="preserve">1. Mesa de trabajo entre las Coordinaciones y el despacho de la SRCA para diseñar el indicador de cumplimiento de plazos. 
2. Analisis de la Matriz de seguimiento la cual alimentara el indicador de cumplimiento  y determinara las variables y patrones para el resultado del indicado.
3. Socializar el indicador y realizar sesiones de capacitación con el equipo, para la retoalimentación  en aras del cumpliento de terminos.
4. Implementar en la SRCA el indicador para el cumplimiento de plazos y su periodicidad.
5. Valoración y seguimiento del indicador.
</t>
  </si>
  <si>
    <t xml:space="preserve">*Formulación del Indicador(es)         *Informe Trimestral 
 </t>
  </si>
  <si>
    <t>H2. Fallas en las actividades de ejecución, verificación y análisis en el trámite de solicitudes de registro aduanero, respecto de la revisión completa y detallada de los documentos soporte, en contravía de lo establecido en el Decreto 1165 de 2019.</t>
  </si>
  <si>
    <t xml:space="preserve">A12. Organizar mesas de retroalimentación trimestrales para revisar los casos relevantes presentados y realizar una revisión del 5% de las solicitudes radicadas, con el fin de identificar y evaluar los soportes proporcionados durante la visita de verificación de requisitos y el Registro Único de Identificación (RUI), buscando determinar mejoras y/o acciones correctivas necesarias.
</t>
  </si>
  <si>
    <t xml:space="preserve">
&gt;Seguimiento a la solicitud 
&gt;Generacion de informes cruazdos
&gt;Realizar mesas de retroalimentación para revisar los casos relevantes presentados en el trimestre
&gt; Realizar informe con la revision de la documentación y soportes (lista de chequeo)  al 5% de las solicitudes radicas dentro del trimestre. 
</t>
  </si>
  <si>
    <t>Informe de revisión Tiimestral</t>
  </si>
  <si>
    <t xml:space="preserve">H3. Se identificaron fallas en la validación del cumplimiento de los requisitos legales para la aplicación de porcentajes de descuento en la renovación de la garantía global, en contravía de lo establecido en el artículo. 30 del Decreto 1165 de 2019  que establece “(…) Las disminuciones anteriores se aplicarán: cuando al momento de la renovación el usuario aduanero no presente durante los treinta y seis (36) meses anteriores, sanciones por infracciones gravísimas o graves impuestas mediante acto administrativo en firme de imposición de sanción con o sin allanamiento, siempre que el usuario aduanero esté al día con el cumplimiento de sus obligaciones tributarias, aduaneras y cambiarias o subsane las obligaciones (…)”; lo anterior, teniendo en cuenta que se evidenciaron 4 casos con reporte de una obligación y 1 caso con reporte de sanciones por infracciones gravísimas o graves impuestas mediante acto administrativo en firme, aprobando garantías con coberturas menores a las exigidas por la autoridad aduanera o con descuentos sin el cumplimiento de requisitos. </t>
  </si>
  <si>
    <t>A13. Contar con un sistema que permita la automatización de los servicios informáticos y la interoperabilidad entre las áreas competentes para cumplir con los requisitos de la normatividad.</t>
  </si>
  <si>
    <t>* Documento de requerimientos funcionales
* Plan de trabajo 
*Informe de seguimiento / actas de reunión
* Puesta en producción de la solución tecnologica: 
a. (01) Un formato información de versión-FT-IIT-2180
b. (01) Un  formato de Aceptación de Pruebas funcionales y salida a producción - FT-IIT-1851.
c. (01) Un Acta de comité de gestión de Cambios de Tecnología del correspondiente software instalado y en producción</t>
  </si>
  <si>
    <t>* Documento de requerimientos funcionales * 1 Fecha inicio * 01/02/2024 final * 31/10/2024
* Plan de trabajo * 1 fecha inicio * 01/02/2024 final * 31/10/2024
*Informe de seguimiento / actas de reunión * 22 fecha inicio * 01/08/2024 final *12/31/2029
* Puesta en producción de la solución tecnologica: * 3 fecha inicio  * 01/08/2024 final *12/31/2029
a. (01) Un formato información de versión FT-IIT-2180
b. (01) Un  formato de Aceptación de Pruebas funcionales y salida a producción - FT-IIT-1851.
c. (01) Un Acta de comité de gestión de Cambios de Tecnología del correspondiente software instalado y en producción</t>
  </si>
  <si>
    <r>
      <rPr>
        <b/>
        <sz val="12"/>
        <rFont val="Arial"/>
        <family val="2"/>
      </rPr>
      <t>DGA</t>
    </r>
    <r>
      <rPr>
        <sz val="12"/>
        <rFont val="Arial"/>
        <family val="2"/>
      </rPr>
      <t xml:space="preserve">
NC - Subproceso Innovación y Tecnología
Dirección de Innovación y Tecnología
Subdirección de Innovación y Proyectos
Subdirección de Soluciones y Desarrollo 
Subdirección de Infraestructura Tecnológica y de Operaciones 
NC - Subproceso Operación Aduanera
Dirección de  Gestión de Aduanas 
Subdirección de Registro y Control
NC - Subproceso Administración de Cartera
Subdirección de Cobranzas 
NC - Subproceso Fiscalización y Liquidación
Subdirección de Fiscalización</t>
    </r>
  </si>
  <si>
    <t xml:space="preserve">A14. Elaborar e implementar archivo en Excel, en el que se incluyan todos los tipos de usuarios y sus respectivos montos asegurables permitiendo diligenciar al funcionario responsable las casillas correspondientes a: 
1- Nombre del Usuario y Tipo
2- Fecha y valor de la TRM a utilizar
3- Valor Importaciones, exportaciones y/o mercancías almacenadas.
4- Valor porcentaje de descuento 
5- Nombre y cargo del sustanciador.                     para la aplicación de descuentos, con ocasión a la solicitud de renovación. </t>
  </si>
  <si>
    <t>1. Diseñar archivo en excel con la información requerida para identificar y validar los valores reportados por el usuario y cumplimiento de requisitos para la aplicación de descuentos en los eventos de renovación.                                            2. Validar con el jefe del área la conformidad del documento con el objetivo propuesto para el visto bueno.                                                                              3. Socialización y capacitación con los funcionarios responsables del proceso y actividad para el desarrollo e implementación de la misma en la revisión de las garantias presentadas por los usuarios para aprobación (renovación).</t>
  </si>
  <si>
    <t>*Archivo en Excel base para los funcionarios responsables del proceso.                                                 
*Archivo PDF con la liquidación realizada por solicitud radicada por el usuario que se cargara al SIE como soporte del estudio.</t>
  </si>
  <si>
    <t xml:space="preserve">A15. Se organizarán mesas de trabajo para revisar y ajustar el procedimiento PR-COA-0007, se enviará una solicitud al área encargada para que realice su actualización.
</t>
  </si>
  <si>
    <t>&gt; Se realizara mesas de trabajo para revisar y ajustar el procedimiento PR-COA-0007
&gt;Correo de solicitud al area encargada para que se contemplen la actualización  del procedimiento.
&gt; Realizar capacitación a los funcionarios en lo relacionado con el cálculo de la cobertura de la garantía y los descuentos cuando aplique.</t>
  </si>
  <si>
    <t xml:space="preserve">Procedimiento PR-COA-0007 Actualizado y publicado
</t>
  </si>
  <si>
    <t xml:space="preserve">H4. No se observaron en el SIE Garantías los registros correspondientes a correos electrónicos, reportes u oficios, que permitan evidenciar la verificación en las fuentes institucionales respecto a los montos por los cuales el Usuario Aduanero constituyó la garantía radicada, generando el riesgo de aprobación de la garantía global sin el efectivo cálculo del monto asegurado. </t>
  </si>
  <si>
    <t>A15. Se organizarán mesas de trabajo para revisar y ajustar el procedimiento PR-COA-0007, y se enviará una solicitud al área encargada para que contemple su actualización.</t>
  </si>
  <si>
    <t>H5. La Subdirección de Registro y Control Aduanero de la DIAN, junto con las Direcciones Seccionales de Aduanas de Barranquilla, Cartagena, Medellín y Bogotá – Aeropuerto el Dorado, omite el control documentado para la selección de los usuarios aduaneros a los cuales se les debe realizar la visita de control al mantenimiento de requisitos, conforme al procedimiento PR-COA- 0414 denominado “Control al Mantenimiento de Requisitos a Usuarios Aduaneros”, toda vez que no están teniendo en cuenta el resultado de la evaluación y puntaje obtenido desde la Herramienta de Conocimiento del Usuario Aduanero “CDU”, lo que permite una selección discrecional de usuarios aduaneros sujetos de control.</t>
  </si>
  <si>
    <t>A16. Expedir Memorando para unificar criterios en la selección aleatoria de usuarios para evaluación de los ítems correspondientes al conocimiento del cliente - CDU.</t>
  </si>
  <si>
    <t>1. Revisar normatividad aplicable y procedimiento, para unificar criterios y emitir lineamientos.</t>
  </si>
  <si>
    <t>A17. Actualización del procedimiento PR-COA-0414 "Control al mantenimiento de requisitos"</t>
  </si>
  <si>
    <t>1. Revisar normatividad aplicable para unificar criterios y emitir lineamientos.</t>
  </si>
  <si>
    <t>Procedimiento PR-COA-0414 Actualizado y publicado</t>
  </si>
  <si>
    <t>H6. Se renovaron cuatro (4) garantías globales sin el documento soporte mediante el cual el Usuario Aduanero relacionara los valores que se tuvieron en cuenta para realizar el cálculo de la garantía global, generando la aprobación de la garantía global sin el cumplimiento de los requisitos legales respecto de los documentos anexos requeridos para su trámite, en contravía de lo establecido en la Resolución 46 de 2019 de la DIAN</t>
  </si>
  <si>
    <t xml:space="preserve">A18. Se enviará solicitud al área encargada para la estandarización del formato que permite la realización de los cálculos base de la garantía, asegurando la integración entre las áreas, al igual que un correo al área encargada del proyecto de modernización para que contemple la integración entre los sistemas y el cruce de información.
</t>
  </si>
  <si>
    <t>&lt;reunion con el grupo de garantias 
&gt;Correo electronico de solicitud al area encargada para la estandarizacion del formato que permite la realizacion de los calculos base de la garantia para que exista interoperabilidad entre las áreas.
&gt;Correo al area encargada del proyecto de modernizacion para se contemple la interoperabilidad entre  los sistemas y cruce de información</t>
  </si>
  <si>
    <t xml:space="preserve">correo electrónico
</t>
  </si>
  <si>
    <t xml:space="preserve">H7. En la visita de control al mantenimiento de requisitos adelantada el 17/11/2021 al Depósito Privado Central Cervecera de Colombia SAS NIT 900.785.905, con código 25574, por los funcionarios Aris Johel Domínguez Castro y Karina Paola Roa Martinez de la Dirección Seccional de Aduanas de Barranquilla de la DIAN, se generó con oficio virtual No. 18727551-0176 del 10/11/2021 la solicitud de certificación de deudas exigibles a la Doctora Mónica Andrea Murcia Jefe de División de Cobranzas de la Dirección Seccional de Grandes Contribuyentes, esta certificación cuenta con un  término de 5 días para su respuesta. 
En el informe final de la visita del 01/12/2021, se relaciona en el numeral 4.  “DEUDAS EXIGIBLES DE PAGO CON LA DIAN”, que a la fecha no se había obtenido respuesta del particular; y posteriormente, el 27/12/2021 se da un alcance al informe en donde se incluye el resultado obtenido, toda vez que la respuesta a la solicitud fue remitida solo hasta el 7/12/2021. 
Teniendo presente que la información solicitada es insumo para adelantar de forma completa la verificación de requisitos de mantenimiento de los usuarios aduaneros y que la respuesta tardo 27 días en ser remitida, incumple el término establecido en el procedimiento PR-CA-0328 “Certificación de Obligaciones” el cual establece que dicha certificación debe ser expedida dentro de los 5 días siguientes a la recepción de la solicitud. </t>
  </si>
  <si>
    <t>A19. Efectuar durante 3 meses revision aleatoria de un 10% solicitudes de certificacion de obligaciones recibidas para verificar el tramite dado y el cumplimiento de los terminos de respuesta</t>
  </si>
  <si>
    <t>Selección de muestras a revisar aleatroriamente y elaboracion de informe de resultados</t>
  </si>
  <si>
    <t>Informe gerencial en PDF que contenga la informcion sobre objetivo, metodologia, muestra seleccionada, resultados y conclusiones de las revisiones realizadas</t>
  </si>
  <si>
    <r>
      <rPr>
        <b/>
        <sz val="12"/>
        <rFont val="Arial"/>
        <family val="2"/>
      </rPr>
      <t>DGA</t>
    </r>
    <r>
      <rPr>
        <sz val="12"/>
        <rFont val="Arial"/>
        <family val="2"/>
      </rPr>
      <t xml:space="preserve">
NC - Subproceso Administración de Cartera
Direccion Operativa de Grandes Contribuyentes
Coordinación  de Cobranzas </t>
    </r>
  </si>
  <si>
    <t>OB1. Se observó para los usuarios aduaneros GOODYEAR DE COLOMBIA S.A y COMERCIALIZADORA VIGIA C.I.  S.A.S., que los soportes aportados y utilizados en la liquidación de la base del valor asegurado son papeles de trabajo o cálculos en hojas de Excel que no cuentan con características de formalización tales como: quién realizó el análisis, quién aprobó el documento, su fecha de elaboración, entre otras.</t>
  </si>
  <si>
    <t xml:space="preserve">OB2. Se evidencian diferencias en la información remitida por la Subdirección de Registro y Control Aduanero de las visitas de control al mantenimiento de requisitos programadas mediante Tablero Balanceado de Gestión -TBG , y de las que son reportadas por la Dirección Seccional de Aduanas Barranquilla , toda vez que de 66 visitas programadas en el periodo comprendido entre el 01/01/2020 al 31/05/2023, se identificaron 24 que NO fueron reportadas por la seccional.
Todo lo anterior conlleva a no contar con información consistente y obtener mediciones y resultados de metas con diferencias en las fuentes de información. </t>
  </si>
  <si>
    <t>A20. La Subdirección de Registro y Control Aduanero solicitara a las Direcciones Seccionales de Aduanas que hayan ejecutado visitas durante el trimestre, el informe de las visitas realizadas con el fin de validar las cifras y usuarios reportados en el marco del TBG/Indicador de Procedimiento, asi como las visitas ejecutadas por iniciativa propia.</t>
  </si>
  <si>
    <t>1. Llevar registro mensual de las visitas realizadas en archivo excel por parte de las DS.                  2. La SRCA solicitara a la DS el envío de la información del trimestre a analizar.
2. La SRCA hará revisión de las cifras reportadas  por las direcciones seccionales en el SIE Planeación - Indicador Vs cuadro excel enviado a las DS y carpetas digitales de las visitas de control de mantenimiento de requisitos.</t>
  </si>
  <si>
    <t>Infome trimestral de validación</t>
  </si>
  <si>
    <r>
      <rPr>
        <b/>
        <sz val="12"/>
        <rFont val="Arial"/>
        <family val="2"/>
      </rPr>
      <t>DGA</t>
    </r>
    <r>
      <rPr>
        <sz val="12"/>
        <rFont val="Arial"/>
        <family val="2"/>
      </rPr>
      <t xml:space="preserve">
NC – Subproceso Operación Aduanera
Subdirección de Registro y Control Aduanero
DS - Subproceso Operación Aduanera
Direcciones Seccionales</t>
    </r>
  </si>
  <si>
    <t xml:space="preserve">OB3. La Agencia ITRC tomó información oficial según lo registrado en archivo Excel denominado “Solicitud ITRC 02 de abril”, recibido de la DIAN a través de correo electrónico No. 100210166-0218 del 16/04/2024; en este archivo se referencia el usuario aduanero ECOFERTIL S.A. con NIT 830095890 y se relaciona entre otros el tipo de garantía, la fecha de aceptación, las fechas de vigencia y el estado actual de la garantía, sin embargo, al validar esta información en el SIE de Garantías no es posible su consulta ingresando por el NIT de este usuario aduanero. 
Por medio de comunicaciones de respuesta posteriores por parte de la DIAN, se aclara que la empresa ECOFERTIL S.A., es una filial de la empresa MONOMEROS COLOMBO VENEZOLANOS SA NIT 860020439, y que para la renovación objeto de verificación, el tomador de la garantía fue la “empresa propietaria” a la cual se asociaron los documentos soporte en el SIE de Garantías utilizando el asunto 202081840100000203.
Evidenciando fallas en la trazabilidad de la información, lo cual dificulta la consulta de los documentos relacionados en el SIE Garantías. </t>
  </si>
  <si>
    <t xml:space="preserve">170700-29-2024-02-02
 H1, H2, H3, H4 y I1
</t>
  </si>
  <si>
    <t>RG1
RFC01</t>
  </si>
  <si>
    <t>H1: La División de Operación Aduanera de la Dirección Seccional de Aduanas de Bogotá – Aeropuerto el Dorado omitió controles efectivos en la aplicación del procedimiento PR-COA-0183 “Autorizaciones previas para el régimen de importación” en lo relacionado con la creación de la cuenta de usuario como importador ocasional, permitiendo la realización de operaciones no autorizadas provenientes de cambio de modalidad, las cuales tuvieron levante automático, en contravía de lo establecido en el artículo 6. de la Resolución 046 de 2019 de la DIAN, modificada por el artículo 3 de Resolución 00039 del 7 de mayo de 2021</t>
  </si>
  <si>
    <t>RG01: Posibles operaciones aduaneras no controladas y/o no autorizadas
RFC01: Posible acceso abusivo a un sistema informático</t>
  </si>
  <si>
    <t>A1: Implementar una norma que permita el control de operaciones que pueda realizar un importador ocasional, específicamente aquellas que son objeto de cambio de modalidad.</t>
  </si>
  <si>
    <t>* Proyecto con ajuste normativo.</t>
  </si>
  <si>
    <r>
      <rPr>
        <b/>
        <sz val="12"/>
        <rFont val="Arial"/>
        <family val="2"/>
      </rPr>
      <t>DGA</t>
    </r>
    <r>
      <rPr>
        <sz val="12"/>
        <rFont val="Arial"/>
        <family val="2"/>
      </rPr>
      <t xml:space="preserve">
NC – Subproceso Operación Aduanera
Dirección de  Gestión de Aduanas 
Subdirección de Operación Aduanera 
Subdirección de Registro y Control
NC - Subproceso Innovación y Tecnología
Dirección de Innovación y Tecnología
Subdirección de Innovación y Proyectos
Subdirección de Soluciones y Desarrollo 
Subdirección de Infraestructura Tecnológica y de Operaciones </t>
    </r>
  </si>
  <si>
    <t>A2. Contar con un sistema que permita la automatización de los servicios informáticos y la interoperabilidad entre las áreas competentes para cumplir con los requisitos de la normatividad.</t>
  </si>
  <si>
    <t>H2: Se identificó que la DIAN activó cuentas de usuario como importador ocasional para una operación que no procede de un cambio de modalidad, toda vez que no se evidenció acta de diligencia con decisión “Disponer el cambio de modalidad” en el SIE MUISCA – CARGA, generando posiblemente un acceso abusivo al SIE SYGA SIGLO XXI, e incumpliendo con lo definido en el artículo 6 de la Resolución 00046 del 26 de julio 2019 de la DIAN, modificado por el artículo 3 de la Resolución 00039 del 7 de mayo de 2021.</t>
  </si>
  <si>
    <t>A3. Contar con un sistema que permita la automatización de los servicios informáticos y la interoperabilidad entre las áreas competentes para cumplir con los requisitos de la normatividad.</t>
  </si>
  <si>
    <r>
      <rPr>
        <b/>
        <sz val="12"/>
        <rFont val="Arial"/>
        <family val="2"/>
      </rPr>
      <t>DGA</t>
    </r>
    <r>
      <rPr>
        <sz val="12"/>
        <rFont val="Arial"/>
        <family val="2"/>
      </rPr>
      <t xml:space="preserve">
NC - Subproceso Innovación y Tecnología
Dirección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Subdirección de Registro y Control</t>
    </r>
  </si>
  <si>
    <t>A4: El jefe del GIT de Importaciones realizará autocontrol al 100% mensual, en la creación de cada cuenta sobre documentos aportados: Guía o BL o FMM, acta de diligencia de cambio de modalidad / acta de inspección o soporte trámite en Zona Franca, inventario en SIE DIAN, y vigencia de la cuenta del funcionario competente para la creación en el SIE SYGA SIGLO XXI). *Capacitar a los funcionarios que realizan las activaciones y/o creaciones de las cuentas. *Establecer un funcionario enlace para determinar y analizar los casos de cambio de modalidad.</t>
  </si>
  <si>
    <t>*Informe mensual de seguimiento periódico. 
*Listado de asistencia. *Nombre de los funcionarios enlaces encargados de la labor.</t>
  </si>
  <si>
    <t>*Informe mensual de seguimiento periódico. 
*Listado de asistencia. 
*Nombre de los funcionarios enlaces encargados de la labor.</t>
  </si>
  <si>
    <t xml:space="preserve">8.00 
1.00 
1.00 </t>
  </si>
  <si>
    <r>
      <rPr>
        <b/>
        <sz val="12"/>
        <rFont val="Arial"/>
        <family val="2"/>
      </rPr>
      <t>DGA</t>
    </r>
    <r>
      <rPr>
        <sz val="12"/>
        <rFont val="Arial"/>
        <family val="2"/>
      </rPr>
      <t xml:space="preserve">
DS – Subproceso Operación Aduanera
Direcciones Seccionales
Divisiones de la Operación Aduanera
GIT de Importaciones.
</t>
    </r>
  </si>
  <si>
    <t xml:space="preserve">H3: Falta de consistencia  e imprecisión  de los datos registrados en la información preparada y entregada por las Direcciones Seccionales de Aduanas de Bogotá – Aeropuerto el Dorado, Medellín y Cali, relacionada con la creación de usuarios ocasionales , frente a la información observada en el sistema de información SYGA SIGLO XXI en su tabla “LOGIN_USUARIO”  y a los cambios de modalidad en tráfico postal y envíos urgentes, control viajeros y menajes , contradiciendo los principios del Plan nacional de infraestructura del dato </t>
  </si>
  <si>
    <t>A5. Contar con un sistema que permita la automatización de los servicios informáticos y la interoperabilidad entre las áreas competentes para cumplir con los requisitos de la normatividad.</t>
  </si>
  <si>
    <r>
      <rPr>
        <b/>
        <sz val="12"/>
        <rFont val="Arial"/>
        <family val="2"/>
      </rPr>
      <t>DGA</t>
    </r>
    <r>
      <rPr>
        <sz val="12"/>
        <rFont val="Arial"/>
        <family val="2"/>
      </rPr>
      <t xml:space="preserve">
NC - Subproceso Innovación y Tecnología
Dirección de Innovación y Tecnología
Subdirección de Innovación y Proyectos
Subdirección de Soluciones y Desarrollo 
Subdirección de Infraestructura Tecnológica y de Operaciones 
NC – Subproceso Operación Aduanera
Dirección de  Gestión de Aduanas 
Subdirección de Registro y Control</t>
    </r>
  </si>
  <si>
    <t>A6: Validar para la creación y cancelación de la cuenta de usuario que, el delegado de SIGLO XXI SYGA, cuente con el acto de ubicación. *Realizar depuraciones bimestrales por parte del jefe GIT de Importaciones de los funcionarios que tienen rol para realizar la labor de activación y/o creación.</t>
  </si>
  <si>
    <t>*Resolución de ubicación en la Dependencia y, acto de situación administrativa. 
*Informe de verificación.</t>
  </si>
  <si>
    <t>*Resolución de ubicación en la Dependencia y, acto de situación administrativa. *Informe de verificación.</t>
  </si>
  <si>
    <t xml:space="preserve">A7: Realizar Sensibilización y socialización de las políticas establecidas en la entidad relacionadas con la Seguridad y Privacidad de la Información en ocho (8) seccionales durante el segundo semestre de 2024.
*Generar tres (3) piezas comunicativas asociadas a la Seguridad y privacidad de la información y que sean emitidas por la oficina de Comunicaciones.	</t>
  </si>
  <si>
    <t xml:space="preserve">*Visitas a Diferentes Seccionales,
 *Alistamiento de material de capacitación, socialización y sensibilización
 *Elaboración y diseño de mensajes para piezas comunicativas		</t>
  </si>
  <si>
    <t>* Actas de asistencia a reuniones
* Piezas elaboradas e informadas.</t>
  </si>
  <si>
    <t xml:space="preserve">8.00 
3.00 </t>
  </si>
  <si>
    <t>DGA
NC - Subproceso Seguridad de la Información
Oficina de Seguridad de la Información</t>
  </si>
  <si>
    <t>H4: La DIAN activó nueve (9) cuentas de usuario como importador ocasional con base en información inexistente y veinte (20) casos sin el diligenciamiento completo de formatos, en contravía de lo establecido en el instructivo IN-COA-0128 “Creación y/o reactivación de cuentas en el sistema informático SYGA para importadores directos”</t>
  </si>
  <si>
    <t>A8. Contar con un sistema que permita la automatización de los servicios informáticos y la interoperabilidad entre las áreas competentes para cumplir con los requisitos de la normatividad.</t>
  </si>
  <si>
    <r>
      <rPr>
        <b/>
        <sz val="12"/>
        <rFont val="Arial"/>
        <family val="2"/>
      </rPr>
      <t>DGA</t>
    </r>
    <r>
      <rPr>
        <sz val="12"/>
        <rFont val="Arial"/>
        <family val="2"/>
      </rPr>
      <t xml:space="preserve">
NC – Subproceso Operación Aduanera
Dirección de  Gestión de Aduanas 
Subdirección de Registro y Control
NC - Subproceso Innovación y Tecnología
Dirección de Innovación y Tecnología
Subdirección de Innovación y Proyectos
Subdirección de Soluciones y Desarrollo 
Subdirección de Infraestructura Tecnológica y de Operaciones 
</t>
    </r>
  </si>
  <si>
    <t xml:space="preserve">A9: Realizar seguimiento bimestral frente al cumplimiento del procedimiento de creación de cuentas en el Aplicativo Aranda, incluyendo la vigencia de la cuenta del funcionario que realizará el trámite de creación de la cuenta en SIGLO XXI SYGA, y el debido diligenciamiento del formato. *Capacitar a los funcionarios encargados de los trámites. </t>
  </si>
  <si>
    <t xml:space="preserve">*Informe bimestral de seguimiento y autocontrol. 
* 3 capacitaciones </t>
  </si>
  <si>
    <t>*Informe bimestral de seguimiento y autocontrol. 
* 3 capacitaciones  (todas las Direcciones Seccionales)</t>
  </si>
  <si>
    <t>4.00 
3.00</t>
  </si>
  <si>
    <t>A10: Utilizar una Lista de Chequeo para el  control de los documentos físicos y virtuales que soportan los requisitos para el trámite del usuario ocasional y, conformación de la carpeta digitales</t>
  </si>
  <si>
    <t>El total de las listas de chequeo de los trámites gestionados en el periodo del plan de mejora</t>
  </si>
  <si>
    <t>Contar con un documento que apoye la validación de los requisitos</t>
  </si>
  <si>
    <t>I1: En cuanto al cumplimiento de los requisitos de la nacionalización de las mercancías que fueron sujetas a cambio de modalidad por parte de la DIAN, en operaciones de tráfico postal y envíos urgentes, control viajeros y menajes; se encontraron en la Dirección Seccional de Aduanas de Bogotá – Aeropuerto el Dorado, casos en los cuales existen diferencias en la descripción de la mercancía. Esto se evidenció al comparar la documentación de la carga, con respecto a los documentos soporte de la solicitud de creación de usuario ocasional y con respecto a la declaración de importación resultante, lo que generó el posible ingreso de mercancía al TAN sin el cumplimiento de requisitos (Contrabando técnico), en contravía de lo establecido en el Decreto 1165 de 2019</t>
  </si>
  <si>
    <t xml:space="preserve">A11: Impartir instrucciones a las Direcciones Seccionales para que a través de los roles habilitados en los servicios informáticos electrónicos soliciten a la Subdirección de Análisis de Riesgo y Programas la determinación de una inspección física para mercancía que haya tenido cambio de modalidad,  con base en los documentos de transporte  respecto de los cuales se haya hecho el cambio de modalidad para cada importador ocasional. 
</t>
  </si>
  <si>
    <t xml:space="preserve">*Lineamientos (memorando, circular o procedimiento). </t>
  </si>
  <si>
    <t xml:space="preserve">*Lineamientos (memorando, circular o procedimiento). 
</t>
  </si>
  <si>
    <r>
      <rPr>
        <b/>
        <sz val="12"/>
        <rFont val="Arial"/>
        <family val="2"/>
      </rPr>
      <t>DGA</t>
    </r>
    <r>
      <rPr>
        <sz val="12"/>
        <rFont val="Arial"/>
        <family val="2"/>
      </rPr>
      <t xml:space="preserve">
NC – Subproceso Operación Aduanera
Dirección de  Gestión de Aduanas 
Subdirección de Operación Aduanera
Subdirección de Registro y Control
NC - Subproceso Administración del sistema de gestión
Dirección Estrategia y Analítica 
Subdirección de Análisis de Riesgos y Programas
</t>
    </r>
  </si>
  <si>
    <t xml:space="preserve">12. La Dirección de Gestión de Innovación y Tecnología y la Subdirección de Soluciones y Desarrollo dentro del proyecto de modernización deberá implementar un nuevo sistema que permita asociar el documento transporte del importador ocasional cuando efectúe la activación de la cuenta de usuario, con fin de validar y realizar un control efectivo a la mercancía declarada e ingresada al TAN. (Largo plazo)
</t>
  </si>
  <si>
    <t xml:space="preserve">* Documento de requerimientos funcionales
 01/02/2024 - 31/10/2024
* Plan de trabajo 
01/11/2023 - 31/10/2024
*Informe de seguimiento / actas de reunión
 01/08/2024 - 12/31/2029
* Puesta en producción de la solución tecnológica: 
a. (01) Un formato información de versión 30001-FT-IT-2180
b. (01) Un  formato de Aceptación de Pruebas funcionales y salida a producción - FT-IT-1851.
c. (01) Un Acta de comité de gestión de Cambios de Tecnología del correspondiente software instalado y en producción
01/08/2024 - 12/31/2029
</t>
  </si>
  <si>
    <t xml:space="preserve">* Documento de requerimientos funcionales
* Plan de trabajo 
*Informe de seguimiento / actas de reunión
* Puesta en producción de la solución tecnológica: 
a. (01) Un formato información de versión 30001-FT-IT-2180
b. (01) Un  formato de Aceptación de Pruebas funcionales y salida a producción - FT-IT-1851.
c. (01) Un Acta de comité de gestión de Cambios de Tecnología del correspondiente software instalado y en producción
</t>
  </si>
  <si>
    <t>1.00
1.00
22.00
3.00</t>
  </si>
  <si>
    <t>13. Elevar solicitud a  la Dirección de Gestión Estratégica y de Analítica y la Subdirección de Análisis de Riesgo y Programas  para crear una regla de selectividad (inclusión forzosa) en los sistemas de gestión del riesgo que envié a inspección física a todos las importaciones de usuarios importadores ocasionales.</t>
  </si>
  <si>
    <t xml:space="preserve"> *Correo electrónico solicitud gestión Dirección de Gestión Estratégica y de Analítica y la Subdirección de Análisis de Riesgo y Programas. 
*3 mesas de trabajo conjuntas con las áreas de  Estratégica y de Analítica y la Subdirección de Análisis de Riesgo y Programas  para el desarrollo y seguimiento al cumplimiento de la acción</t>
  </si>
  <si>
    <t xml:space="preserve">*Correo electrónico solicitud gestión Dirección de Gestión Estratégica y de Analítica y la Subdirección de Análisis de Riesgo y Programas. 
*3 mesas de trabajo conjuntas con las áreas de  Estratégica y de Analítica y la Subdirección de Análisis de Riesgo y Programas  para el desarrollo y seguimiento al cumplimiento de la acción </t>
  </si>
  <si>
    <t>1.00
3.00</t>
  </si>
  <si>
    <t xml:space="preserve">170700-29-2024-02-05
"SYGA Siglo XXI – Importaciones y Selectividad Aduanera"
</t>
  </si>
  <si>
    <t>H1. Se identificó deficiencia en la planificación y ejecución de los cambios tecnológicos relacionados con la actualización de seguridad del SIE  SYGA SIGLO XXI -Importaciones. Esta situación contraviene lo estipulado en el procedimiento PR-IIT-0457 “Gestión de Cambios”, que requiere en el numeral 6.2, Descripción de actividades, la realización de un análisis para evaluar el riesgo y el impacto, así como el desarrollo de pruebas de funcionalidad</t>
  </si>
  <si>
    <t>RG01: Pérdida de la confidencialidad e integridad, así como disponibilidad de la información electrónica
RFC01: Alteración de información electrónica</t>
  </si>
  <si>
    <t>A1. Actualizar las actividades del procedimiento de GESTIÓN DE CAMBIOS PR-IIT-0457, alineadas a las buenas prácticas de ITIL, incluyendo el análisis  de riesgos de acuerdo con la Política para la administración de riesgos de la Dirección de Impuestos y Aduanas Nacionales – UAE DIAN y el  MANUAL DE POLÍTICAS Y LINEAMIENTOS 
DE SEGURIDAD DE LA INFORMACIÓN - MN-IIT-0072.</t>
  </si>
  <si>
    <t>A. Elaborar propuesta del procedimiento de Gestión de cambios tecnológicos y sus anexos(A cargo de DGIT ).
B. Publicar procedimiento (A cargo de Subdirección de Procesos SP de la Dirección de Gestión Estrategica y Análitica DGEA).
C. Socializar el procedimiento (A cargo de SP de la DGEA).
D. Realizar autoevelación de inicio y autoevaluación final (A cargo de DGIT ).</t>
  </si>
  <si>
    <t>"Procedimiento GESTIÓN DE CAMBIOS PR-IIT-0457 actualizado
FT-IIT-1877  Formato de Solicitud de cambio actualizado"</t>
  </si>
  <si>
    <r>
      <rPr>
        <b/>
        <sz val="12"/>
        <rFont val="Arial"/>
        <family val="2"/>
      </rPr>
      <t xml:space="preserve">DGA
</t>
    </r>
    <r>
      <rPr>
        <sz val="12"/>
        <rFont val="Arial"/>
        <family val="2"/>
      </rPr>
      <t>Dirección de Gestión de Innovación y Tecnología -DGIT
Dirección de Estratégica y Analítica 
Subdirección de Procesos</t>
    </r>
  </si>
  <si>
    <t xml:space="preserve">A2. Revisar y actualizar el procedimiento PR-ITT-0458 "Gestión de Incidentes" con el fin de alinearlo a lo establecido en los procedimiento PR-IIT-0457 “Gestión de Cambios y los protocolos de “Manejo de Incidentes e Identificación de Crisis” OD-PEC-003 V2 y “Manejo de Crisis” OD-PEC-004 V2. </t>
  </si>
  <si>
    <t>A. Reivsar y actualizar (A cargo de DGIT)
B. Publicar y divulgar el Procedimiento PR-ITT-0458 "Gestión de Incidentes" (A cargo de SP de la DGEA). 
C. Realizar autoevelación de inicio y autoevaluación final (A cargo de DGIT).
D. Socializar el procedimiento (A cargo de DGIT y SP de la DGEA).
E. Actualización del plan de continuidad del negocio con los escenarios actualizados de incidentes de los servicios tecnológicos y los cambios en el proedimiento de gestión de incidentes (A Cargo de SP de la DGEA)</t>
  </si>
  <si>
    <t>Procedimiento PR-ITT-0458 "Gestión de Incidentes" actualizado</t>
  </si>
  <si>
    <t xml:space="preserve">A3. Revisar y actualizar la matriz de riesgos del subproceso  Innovación y Tecnología </t>
  </si>
  <si>
    <t>A. Reivsar y actualizar (A cargo de DGIT)
B. Publicar y Divulgar matriz de riesgos (A cargo de SP de la DGEA). 
C. Realizar autoevelación de inicio y autoevaluación final (A cargo de DGIT).
D. Socializar matriz de riesgos(A cargo de DGIT y SP de la DGEA).</t>
  </si>
  <si>
    <t>Matriz de Riesgos actualizada</t>
  </si>
  <si>
    <r>
      <rPr>
        <b/>
        <sz val="12"/>
        <rFont val="Arial"/>
        <family val="2"/>
      </rPr>
      <t xml:space="preserve">DGA
</t>
    </r>
    <r>
      <rPr>
        <sz val="12"/>
        <rFont val="Arial"/>
        <family val="2"/>
      </rPr>
      <t>Dirección de Gestión de Innovación y Tecnología -DGIT</t>
    </r>
  </si>
  <si>
    <t>H2. Incorrecta clasificación del activo crítico SYGA SIGLO XXI - Importaciones, de conformidad con los lineamientos internos (Procedimiento PR-IIT-0366 “Gestión de activos de información” y la cartilla CT-IIT-0079 “Cartilla para la gestión de activos de información”) y la Política de Gobierno Digital (Decreto 767 de 2022). Esto, por cuanto se evidenció que aquel fue clasificado como un activo de información  y no como activo tipo software , de acuerdo con la naturaleza del aplicativo que es propiedad de la Subdirección de Operación Aduanera liderada por la Dra. Inírida Paredes.</t>
  </si>
  <si>
    <t>A4. Identificar, clasificar y aprobar el activo de nombre SYGA SIGLO XXI - Importaciones, de acuerdo con lo establecido Procedimiento PR-IIT-0366 "Gestión de activos de información" y la "Cartilla para la gestión de activos de información CT-IIT-0079</t>
  </si>
  <si>
    <t>A. Identificación, valoración, tratamiento y aprobación para la gestión del activo información SYGA SIGLO XXI - Importaciones.  (A cargo de las Subdirecciones de la Dirección de Gestión de Aduanas DGA con acompañamiento de la OSI).
B. Publicación del listado actualizado en el portal de datos abiertos y en el portal de Transparencia (A cargo de OSI)</t>
  </si>
  <si>
    <t xml:space="preserve">Reporte del registro del activo de información generado por la herramienta de gestión GRC. </t>
  </si>
  <si>
    <r>
      <t xml:space="preserve">DGA
</t>
    </r>
    <r>
      <rPr>
        <sz val="12"/>
        <rFont val="Arial"/>
        <family val="2"/>
      </rPr>
      <t>Dirección de Gestión de Aduanas
Subdirecciones
Oficina de Seguridad de la Información - OSI</t>
    </r>
  </si>
  <si>
    <t>A5. Revisar  y actualizar los lineamientos establecidos en el Procedimiento PR-IIT-0366 "Gestión de activos de información" y la "Cartilla para la gestión de activos de información CT-IIT-0079”, mediante los cuales se de aplicabilidad y  cumplimiento de la Política de Gobierno Digital.</t>
  </si>
  <si>
    <t>A. Revisión y actualización (A cargo de OSI).
B. Publicación y divulgación del Procedimiento PR-ITT-0366 "Gestión de activos de información” y la Cartilla para la gestión de activos de información "CT-IIT-0079". (A cargo de SP de la DGEA).
C. Socialización del procedimiento (A cargo de OSI y SP de la DGEA).</t>
  </si>
  <si>
    <t>Procedimiento PR-IIT-0366 ""Gestión de activos de información"" revisado y actualizado.
Cartilla para la gestión de activos de información ""CT-IIT-0079"" revisada y actualizada.</t>
  </si>
  <si>
    <t>DGA
Oficina de Seguridad de la Información - OSI</t>
  </si>
  <si>
    <t>H3. Incorrecta valoración de riesgos en el ámbito del Análisis de Impacto del Negocio – BIA de la DIAN, que no toma en cuenta lo establecido en el Modelo Integrado de Planeación y Gestión – MIPG, la Guía para la Administración del Riesgo y el Diseño de Controles en Entidades Públicas – DAFP, el Modelo de Seguridad y Privacidad de la Información – MSPI de la entidad y la Norma NTC ISO 31000 de Gestión del Riesgo, donde se indica que cada entidad debe implementar un proceso sistemático para identificar, evaluar y tratar los riesgos asociados a sus operaciones. Las áreas responsables identificadas son la Subdirección de Operación Aduanera liderada por la Dra. Inírida Paredes, la Subdirección de Procesos dirigida por el Dr. Iván Mauricio Quintero Sosa y la Oficina de Seguridad de la Información en cabeza del Ing. Hugo Alcides Pérez Pinilla.</t>
  </si>
  <si>
    <t>A6. Revisar y actualizar la Cartilla "CT-IIT-0132 Gestión de Riesgos de Seguridad de la Información" de acuerdo con la nueva versión de la Guía para adeministración de riesgos y el diseño de controles, y establecer los criterios para definir si estos afectan la continuidad del negocio.</t>
  </si>
  <si>
    <t xml:space="preserve">A.  Revisar el documento a la luz de las metodologías de referencia (A cargo de OSI y SP de la DGEA).		
B. Realizar los ajustes pertinentes (A cargo de OSI y SP de la DGEA).		
C. Revisión y aprobación por parte del dueño del proceso (A cargo de OSI y SP de la DGEA).	
D. Publicación y socialización (A cargo de SP de la DGEA).		
E. Revisión de activos de información y sus riesgos, a fin de identificar la afectación de la continuidad (A cargo de OSI y SP de la DGEA).		</t>
  </si>
  <si>
    <t xml:space="preserve">Cartilla "CT-IIT-0132 Gestión de Riesgos de Seguridad de la Información" actualizada
</t>
  </si>
  <si>
    <r>
      <rPr>
        <b/>
        <sz val="12"/>
        <rFont val="Arial"/>
        <family val="2"/>
      </rPr>
      <t>DGA</t>
    </r>
    <r>
      <rPr>
        <sz val="12"/>
        <rFont val="Arial"/>
        <family val="2"/>
      </rPr>
      <t xml:space="preserve">
Subdirección de Procesos 
Dirección de Estrategica y de Analitica 
</t>
    </r>
  </si>
  <si>
    <t>A7. Definir y diseñar el proceso "Administración Integral de riesgos" en el cual se alinee el Sistema de Gestión de Riesgos y el Plan de Continuidad del Negocio, en el marco de la actualización de procesos bajo la metodología BPM</t>
  </si>
  <si>
    <t>A.  Realizar mesas de trabajo con los expertos técnicos de las diferentes clases de la UAE DIAN, para definir la estructura general del proceso "Administración Integral de Riesgos" (A cargo de SP de la DGEA).		
B. Elaborar propuesta de modelo de Alto Nivel del Proceso (A cargo de SP de la DGEA).		
C. Revisar y Aprobar el modelo por parte del Líder del Proceso (A cargo de SP de la DGEA).</t>
  </si>
  <si>
    <t>Modelo de alto nivel del proceso "Administración Integral de Riesgos"</t>
  </si>
  <si>
    <t xml:space="preserve">A8. Revisión, actualización de las Matrices de Riesgos de Gestión (operacionales) y de seguridad de la información, del proceso de cumplimiento de obligaciones aduaneras </t>
  </si>
  <si>
    <t xml:space="preserve">A. Programar y realizar mesas de trabajo para análisis y revisión de las matrices de riesgos de gestión (operacionales) del Proceso COA (A cargo de la SP de la DGEA, Subdirecciones de la DGA y Oficina de Seguridad de la Información - OSI) 		
B. Identificación de matrices de riesgo a actualizar (A cargo de la SP de la DGEA, Subdirecciones de la DGA  y Oficina de Seguridad de la Información - OSI ).		
C. Mesas de trabajo de actualización entre las áreas involucradas (A cargo de la SP de la DGEA, Subdirecciones de la DGA y Oficina de Seguridad de la Información - OSI).		
D. Revisión y aprobación por parte del líder del proceso (DGA y Subdirecciones DGA y Oficina de Seguridad de la Información - OS)		
E. Publicación y socialización (A cargo de la SP de la DGEA y Subdirecciones DGA y Oficina de Seguridad de la Información - OS) 	</t>
  </si>
  <si>
    <t>Matrices de Riesgos de Proceso de Cumplimiento de Obligaciones Aduaneras COA  actualizadas</t>
  </si>
  <si>
    <r>
      <rPr>
        <b/>
        <sz val="12"/>
        <rFont val="Arial"/>
        <family val="2"/>
      </rPr>
      <t>DGA</t>
    </r>
    <r>
      <rPr>
        <sz val="12"/>
        <rFont val="Arial"/>
        <family val="2"/>
      </rPr>
      <t xml:space="preserve">
Dirección de Estrategica y de Analitica 
Subdirección de Procesos 
</t>
    </r>
  </si>
  <si>
    <t xml:space="preserve">H4. Ausencia de un análisis formal y documentado del Impacto del Negocio en el marco del desarrollo del Plan de Continuidad del Negocio de la DIAN, incumpliendo lo establecido en la cláusula 8 de la Norma Técnica ISO 22301:2019 , que define que es un “Proceso del análisis de actividades y el efecto que una interrupción del negocio podría tener sobre ellas relacionada con la operación”, se incumple además lo indicado en la Guía para Realizar el Análisis de Impacto de Negocios BIA elaborada por el Ministerio de Tecnologías de la Información y las Comunicaciones en el marco de la implementación de la Política de Gobierno Digital (Decreto 767 de 2022). Las áreas de la DIAN responsables de la construcción del Plan de Continuidad del Negocio son la Subdirección de Procesos dirigida por el Dr. Iván Mauricio Quintero Sosa y la Oficina de Seguridad de la Información liderada por el Ing. Hugo Alcides Pérez Pinilla.  </t>
  </si>
  <si>
    <t>A9. Revisión ajuste y formalización del documento metodológico del Plan de Continuidad del Negocio de la UAE DIAN.</t>
  </si>
  <si>
    <t xml:space="preserve">A.  Revisar el documento a la luz de las metodologías de referencia (A cargo de OSI Y SP de la DGEA).		
B. Realizar los ajustes pertinentes (A cargo de OSI Y SP de la DGEA).		
C. Revisión y aprobación por parte del dueño del proceso (A cargo de OSI Y SP de la DGEA).	
D. Publicación y socialización (A cargo de SP de la DGEA).		</t>
  </si>
  <si>
    <t>Documento metodológico formalizado, en le marco de la esctructura actual de procesos, fortaleciendo el análisis de impacto en el negocio.</t>
  </si>
  <si>
    <t xml:space="preserve">A10. Actualización del Análisis de Impacto de Necogio (BIA) de acuerdo con los ajustes realizados al documento metodológico </t>
  </si>
  <si>
    <t>A. Actualizar el documento del análisis del Impacto de Negocio (Determinación criticidad, RPO y del RTO), realizando la Conciliación con la DGIT, del RPO y RTO, con la  validación de las estrategias definidas (A cargo de SP de la DGEA).		
B. Revisión y aprobación del BIA por parte de los diferentes lideres de procesos involucrados (A cargo de OSI y SP de la DGEA).		
C. Publicación y socialización (A cargo de SP de la DGEA).</t>
  </si>
  <si>
    <t xml:space="preserve">Documento de Análisis de Impacto del Negocio BIA Actualizado </t>
  </si>
  <si>
    <t>H5. Falta de control en la gestión de accesos concedidos a los usuarios de los SIE SYGA SIGLO XXI - importaciones y Selectividad Aduanera LUCIA, en relación con las solicitudes de acceso por parte de la Oficina de seguridad de la información  a cargo del Ing. Hugo Alcides Pérez Pinilla, la Subdirección de Soluciones y Desarrollo a cargo de Martin Camilo Fonseca Trompa, y la Subdirección de Infraestructura Tecnológica y de Operaciones a cargo de Juan Carlos Vizcaíno Novoa, evidenciando 94 usuarios sin soporte de la solicitud en la herramienta de gestión de la mesa de servicio, en contravía de lo establecido en el procedimiento PR-IIT-0455 “Gestión de accesos” Versión 3 de fecha 11 de agosto de 2023 cuyo objetivo es: ”Controlar el acceso de usuarios a las plataformas tecnológicas, soluciones tecnológicas y/o redes de comunicaciones de la UAE DIAN, para preservar la disponibilidad, integridad y confidencialidad de la información de la Entidad.”, y que define en el numeral 6.2 Descripción de actividades en su actividad 1 Recibir solicitud de acceso...</t>
  </si>
  <si>
    <r>
      <t xml:space="preserve">A11. Revisar y comparar  las asignaciones  de roles registrados en la herramienta de la mesa de ayuda con el  listado de roles activos </t>
    </r>
    <r>
      <rPr>
        <b/>
        <sz val="12"/>
        <rFont val="Arial"/>
        <family val="2"/>
      </rPr>
      <t>SigloXXI,</t>
    </r>
    <r>
      <rPr>
        <sz val="12"/>
        <rFont val="Arial"/>
        <family val="2"/>
      </rPr>
      <t xml:space="preserve"> con el fin de validar que efectivamente se esta cumpliendo lo establecido en el procedimiento PR-IIT-0455 “Gestión de accesos”  para la toma de decisiones. 
</t>
    </r>
  </si>
  <si>
    <t xml:space="preserve">A. Programación de las diferentes mesas de trabajo con las áreas involucradas (A cargo de DGIT).
B. Comparación de reporte mesa de servicios y listado de roles activos DIAN Siglo XXI -Importaciones (A cargo de DGIT y SRCA de la DGA).		
C. Generar el informe del área técnico (A cargo de DGIT).		
D. Generar el informe del área funcional (A cargo de SRCA de la DGA).		
E.  Generar el informe de análisis resultados (A cargo de DGIT).		
Nota: Acompañamiento de la OSI	</t>
  </si>
  <si>
    <t xml:space="preserve">Informe de resultados </t>
  </si>
  <si>
    <r>
      <rPr>
        <b/>
        <sz val="12"/>
        <rFont val="Arial"/>
        <family val="2"/>
      </rPr>
      <t>DGA</t>
    </r>
    <r>
      <rPr>
        <sz val="12"/>
        <rFont val="Arial"/>
        <family val="2"/>
      </rPr>
      <t xml:space="preserve">
Dirección de Gestión de Innnovación y Tecnología 
Dirección de Géstión de Aduanas
Subdirección de Registro y Control Aduanero</t>
    </r>
  </si>
  <si>
    <r>
      <t xml:space="preserve">A12. Revisar y comparar  las asignaciones  de roles registrados en la herramienta de la mesa de ayuda con el  listado de roles activos </t>
    </r>
    <r>
      <rPr>
        <b/>
        <sz val="12"/>
        <rFont val="Arial"/>
        <family val="2"/>
      </rPr>
      <t>Selectividad Aduanera</t>
    </r>
    <r>
      <rPr>
        <sz val="12"/>
        <rFont val="Arial"/>
        <family val="2"/>
      </rPr>
      <t xml:space="preserve">, con el fin de validar que efectivamente se esta cumpliendo lo establecido en el procedimiento PR-IIT-0455 “Gestión de accesos”  para la toma de decisiones. 
</t>
    </r>
  </si>
  <si>
    <t xml:space="preserve">A. Programación de las diferentes mesas de trabajo con las áreas involucradas (A cargo de DGIT).
B. Comparación de reporte mesa de servicios y listado de roles activos Selectiva (A cargo de DGIT y Dirección de Gestión Estratégica y de Analítica).		
C. Generar el informe del área técnico (Dirección de Gestión Estratégica y de Analítica).		
D.  Generar el informe de análisis resultados (A cargo de DGIT).		
Nota: Acompañamiento de la OSI	</t>
  </si>
  <si>
    <r>
      <rPr>
        <b/>
        <sz val="12"/>
        <rFont val="Arial"/>
        <family val="2"/>
      </rPr>
      <t>DGA</t>
    </r>
    <r>
      <rPr>
        <sz val="12"/>
        <rFont val="Arial"/>
        <family val="2"/>
      </rPr>
      <t xml:space="preserve">
Dirección de Gestión de Innnovación y Tecnología 
Dirección de Gestión Estratégica y Analítica  </t>
    </r>
  </si>
  <si>
    <r>
      <t xml:space="preserve">A13. Identificar cuentas de usuarios de </t>
    </r>
    <r>
      <rPr>
        <b/>
        <sz val="12"/>
        <rFont val="Arial"/>
        <family val="2"/>
      </rPr>
      <t>Siglo XXI -Importaciones</t>
    </r>
    <r>
      <rPr>
        <sz val="12"/>
        <rFont val="Arial"/>
        <family val="2"/>
      </rPr>
      <t xml:space="preserve"> con mayores privilegios y definir acciones para el tratamiento y custodia de los mismos.  </t>
    </r>
  </si>
  <si>
    <t xml:space="preserve">A. Programación de las diferentes mesas de trabajo con las áreas involucradas ( A cargo de DGIT).
B. Generación y comparación de los reportes de roles de Siglo XXI -Importaciones (A cargo de OSI y SRCA de la DGA).		
C. Generar el informe del área técnico (A cargo de DGIT).		
D. Generar el informe del área funcional con el detalle de las cuentas de usuarios con roles no propios a su competencia  (A cargo de las Direcciones Seccionales y de las Subdirecciones con competencia aduanera ).		
E. Requerir y consolidar los informes generados por las Direcciones Seccionales y las Subdirecciones con competencia aduanera (a cargo de SRCA de la DGA) 		
F.  Generar el informe de análisis resultados (A cargo de DGIT).		</t>
  </si>
  <si>
    <t xml:space="preserve">Generar Informe de resultados
</t>
  </si>
  <si>
    <r>
      <rPr>
        <b/>
        <sz val="12"/>
        <rFont val="Arial"/>
        <family val="2"/>
      </rPr>
      <t>DGA</t>
    </r>
    <r>
      <rPr>
        <sz val="12"/>
        <rFont val="Arial"/>
        <family val="2"/>
      </rPr>
      <t xml:space="preserve">
Dirección de Gestión de  Innnovación y Tecnología - DGIT
</t>
    </r>
  </si>
  <si>
    <r>
      <t xml:space="preserve">A14. Identificar cuentas de usuarios de </t>
    </r>
    <r>
      <rPr>
        <b/>
        <sz val="12"/>
        <rFont val="Arial"/>
        <family val="2"/>
      </rPr>
      <t>Selectividad Aduanera</t>
    </r>
    <r>
      <rPr>
        <sz val="12"/>
        <rFont val="Arial"/>
        <family val="2"/>
      </rPr>
      <t xml:space="preserve"> Lucia con mayores privilegios y definir acciones para el tratamiento y custodia de los mismos.  </t>
    </r>
  </si>
  <si>
    <t>A. Programación de las diferentes mesas de trabajo con las áreas involucradas (A cargo de DGIT).
B. Generación y comparación de los reportes de roles de Selectividad Aduanera (A cargo de DGIT y Dirección de Gestión Estratégica y de Analítica).		
C. Generar el informe del área técnico (A cargo de Dirección de Gestión Estratégica y de Analítica).
D.  Generar el informe de análisis resultados (A cargo de DGIT ).</t>
  </si>
  <si>
    <t xml:space="preserve">Informe de resultados
</t>
  </si>
  <si>
    <r>
      <rPr>
        <b/>
        <sz val="12"/>
        <rFont val="Arial"/>
        <family val="2"/>
      </rPr>
      <t>DGA</t>
    </r>
    <r>
      <rPr>
        <sz val="12"/>
        <rFont val="Arial"/>
        <family val="2"/>
      </rPr>
      <t xml:space="preserve">
Dirección de Gestión de Innnovación y Tecnología - DGIT
Dirección de Gestión Estratégica y de Analítica
</t>
    </r>
  </si>
  <si>
    <r>
      <t xml:space="preserve">A15. Identificar cuentas de usuarios de Bases de datos de </t>
    </r>
    <r>
      <rPr>
        <b/>
        <sz val="12"/>
        <rFont val="Arial"/>
        <family val="2"/>
      </rPr>
      <t>SQL y ORACLE</t>
    </r>
    <r>
      <rPr>
        <sz val="12"/>
        <rFont val="Arial"/>
        <family val="2"/>
      </rPr>
      <t xml:space="preserve"> con mayores privilegios y definir acciones para el tratamiento y custodia de los mismos.  </t>
    </r>
  </si>
  <si>
    <t xml:space="preserve">A. Programación de las diferentes mesas de trabajo con las áreas involucradas (A cargo de DGIT).
B. Generación de los reportes de roles Bases de datos de SQL y ORACLE (A cargo de DGIT).	
C. Generar el informe de análisis resultados (A cargo de DGIT).	</t>
  </si>
  <si>
    <r>
      <rPr>
        <b/>
        <sz val="12"/>
        <rFont val="Arial"/>
        <family val="2"/>
      </rPr>
      <t>DGA</t>
    </r>
    <r>
      <rPr>
        <sz val="12"/>
        <rFont val="Arial"/>
        <family val="2"/>
      </rPr>
      <t xml:space="preserve">
Dirección de Gestión de Innnovación y Tecnología 
Dirección de Géstión de Aduanas</t>
    </r>
  </si>
  <si>
    <r>
      <t>A16. Revisar y actualizar  los logs de auditoria</t>
    </r>
    <r>
      <rPr>
        <b/>
        <sz val="12"/>
        <rFont val="Arial"/>
        <family val="2"/>
      </rPr>
      <t xml:space="preserve">  Siglo XXI -Importaciones </t>
    </r>
    <r>
      <rPr>
        <sz val="12"/>
        <rFont val="Arial"/>
        <family val="2"/>
      </rPr>
      <t xml:space="preserve"> con el fin de incluir campos adicionales que permitan identificar las transacciones  anómalas realizadas en el sistema 
</t>
    </r>
  </si>
  <si>
    <t xml:space="preserve">"A. Programación de las diferentes mesas de trabajo con las áreas involucradas (A cargo de DGIT).
B. Análisis Funcional Siglo XXI -Importaciones (A cargo de las Subdirecciones de la DGA).	
C. Análisis Técnico y Diseño Siglo XXI -Importaciones (A cargo de DGIT).		
D.  Pruebas técnicas y funcionales Siglo XXI -Importaciones (A cargo de DGITV y Subdirecciones de la DGA).		
E.  Puesta en producción Siglo XXI -Importaciones (A cargo de la DGA).	</t>
  </si>
  <si>
    <t xml:space="preserve">Puesta en producción de los ajustes de los logs:
a.  (01) Un  formato de Aceptación de Pruebas funcionales y salida a producción - FT-IIT-1851.
b. (01) Un formato información de versión             FT-IIT-2180
c. (01) Un Acta de comité de gestión de Cambios Puesta en producción de los ajustes de los logs
</t>
  </si>
  <si>
    <r>
      <t>A17. Revisar y actualizar  los logs de auditoria</t>
    </r>
    <r>
      <rPr>
        <b/>
        <sz val="12"/>
        <rFont val="Arial"/>
        <family val="2"/>
      </rPr>
      <t xml:space="preserve"> Selectividad Aduanera</t>
    </r>
    <r>
      <rPr>
        <sz val="12"/>
        <rFont val="Arial"/>
        <family val="2"/>
      </rPr>
      <t xml:space="preserve">, con el fin de incluir campos adicionales que permitan identificar las transacciones  anómalas realizadas en el sistema 
</t>
    </r>
  </si>
  <si>
    <t xml:space="preserve">A. Análisis Funcional Selectividad (A cargo de DGIT).		
B. Análisis Técnico y Diseño Selectividad (A cargo de DGIT).		
C. Pruebas técnicas y funcionales    Selectividad (A cargo de DGIT).		
D.  Puesta en producción Selectividad (A cargo de DGIT).	</t>
  </si>
  <si>
    <t xml:space="preserve">A18. Diseñar un protocolo para la custodia e intercambio de credenciales de los usuarios genericos  de las herramientas tecnológicas incluyendo los usuarios de datos </t>
  </si>
  <si>
    <t xml:space="preserve">A. Caracterización del protocolo: Identificar procesos y necesidades actuales (A cargo de DGIT).	
B. Definición de actividades y responsables: Asignar tareas y roles clave (A cargo de DGIT).	
C. Socialización del procedimiento: Comunicarlo a los usuarios involucrados (A cargo de DGIT).	
D. Publicación en el Sistema de Gestión de Calidad: Formalizar y documentar el procedimiento (A cargo de DGIT).		</t>
  </si>
  <si>
    <t>Protocolo publicado en el listado maestro de documentos</t>
  </si>
  <si>
    <r>
      <rPr>
        <b/>
        <sz val="12"/>
        <rFont val="Arial"/>
        <family val="2"/>
      </rPr>
      <t>DGA</t>
    </r>
    <r>
      <rPr>
        <sz val="12"/>
        <rFont val="Arial"/>
        <family val="2"/>
      </rPr>
      <t xml:space="preserve">
Dirección de Gestión de Innnovación y Tecnología - DGIT</t>
    </r>
  </si>
  <si>
    <t xml:space="preserve">H6. Falta de consistencia  entre la información preparada y entregada por la DIAN, relacionada con la creación de usuarios, así como la imprecisión  de los datos, frente a la información observada en el SIE SYGA SIGLO XXI - Importaciones en archivos entregados como “ROLES_ACTIVOS_SIGLOXXI_ITRC.xlsx”, “ROLES_INACTIVOS_SIGLOXXI_ITRC.xlsx”, perfiles permitidos y delegados de cuenta de las Veintinueve (29) direcciones seccionales, contradiciendo los principios del Plan nacional de infraestructura del dato </t>
  </si>
  <si>
    <t xml:space="preserve">A19. Elaborar  un protocolo para solicitar, extraer y verificar la información que va a ser entregada a los entes de control </t>
  </si>
  <si>
    <t xml:space="preserve">A. Programación de las diferentes mesas de trabajo con las áreas involucradas (A cargo de DGIT).
B. Análisis Funcional (A cargo de las Subdirecciones de la DGA).		
C. Análisis Técnico (A cargo de DGIT).
D. Elaborar el protocolo para entrega de información a entes externos (A cargo de DGIT).	
E. Publicar el protocolo para la extracción estándar de la información (A cargo de DGIT).	</t>
  </si>
  <si>
    <t>A20. Socializar el procedimiento  PR-PEC-0347 Atención de Asuntos Entes de Control Externo con el fin de  fortalecer conocimientos a los usuarios funcionales  y técnicos que preparan la información solicitada por entes de contro</t>
  </si>
  <si>
    <t xml:space="preserve">A. Programar las jornadas de socialización (A cargo de DGIT y DGA).		
B. Realizar las jornadas de Socialización con los usuarios técnicos (A cargo de DGIT).		
C. Realizar las jornadas de Socialización con los usuarios funcionales (A cargo de DGA).	</t>
  </si>
  <si>
    <t>Lista de asistencia</t>
  </si>
  <si>
    <t xml:space="preserve">A21. Socializar  y sensabilizar el protocolo para la entregada de información a los entes de control </t>
  </si>
  <si>
    <t xml:space="preserve">A. Programar las jornadas de socialización (A cargo de DGIT y DGA).		
B. Realizar las jornadas de Socialización con los usuarios técnicos (A cargo de DGIT).		
C. Realizar las jornadas de Socialización con los usuarios funcionales (A cargo de DGIT).	</t>
  </si>
  <si>
    <t>H7. Pérdida de la integridad  en la información que migra al SIE Selectividad Aduanera LUCIA de la DIAN al momento de solicitar el levante por parte del importador, en razón a la falta de monitoreo, generación de alertas y seguimiento a las políticas de seguridad de la información por parte de la Subdirección de Infraestructura Tecnológica y de Operaciones, en cabeza de Juan Carlos Vizcaíno Novoa y la Oficina de Seguridad de la Información liderada por el Ing. Hugo Alcides Pérez Pinilla, en contravía del “Manual de políticas y lineamientos de seguridad de la información MN-IIT-0072” versión 5 año 2023 en su capítulo “5.4.16 Actividades de seguimiento”, “D.  Lineamientos”</t>
  </si>
  <si>
    <t>A22. Refinar el análisis y documentar los casos para ajustar las herramientas que monitorean las bases de datos de Selectividad (RADAR) y SUMMA de LUCIA.</t>
  </si>
  <si>
    <t>A. Programar de las diferentes mesas de trabajo con las áreas involucrada (A cargo de OSI).	
B. Actualización o creación de casos de uso (A cargo de OSI, la SOA de la DGA y Dirección de Estratégica y de Analítica )		
C. Actualización de la herramienta de monitoreo (A cargo de la OSI).</t>
  </si>
  <si>
    <t xml:space="preserve">Acta de definición casos de uso </t>
  </si>
  <si>
    <r>
      <rPr>
        <b/>
        <sz val="12"/>
        <rFont val="Arial"/>
        <family val="2"/>
      </rPr>
      <t>DGA</t>
    </r>
    <r>
      <rPr>
        <sz val="12"/>
        <rFont val="Arial"/>
        <family val="2"/>
      </rPr>
      <t xml:space="preserve">
Oficina de Seguridad de la Información 
Dirección de Gestion de Aduanas 
Subdirección de Operación Aduanera
Dirección de Gestión Estratégica y de Analítica</t>
    </r>
  </si>
  <si>
    <t xml:space="preserve">A23. Poner en funcionamiento la  herramienta de monitoreo GUARDIUM de IBM </t>
  </si>
  <si>
    <t>A. Puesta en funcionamiento de la herramienta de monitoreo (A cargo de la OSI).		
B. Entrega del Informe puesta en funcionamiento a las partes interesadas (A cargo de la OSI).
A. Puesta en funcionamiento de la herramienta de monitoreo (A cargo de la OSI).
B. Entrega del Informe puesta en funcionamiento a las partes interesadas (A cargo de la OSI).</t>
  </si>
  <si>
    <t xml:space="preserve">Informe puesta en funcionamiento </t>
  </si>
  <si>
    <r>
      <rPr>
        <b/>
        <sz val="12"/>
        <rFont val="Arial"/>
        <family val="2"/>
      </rPr>
      <t>DGA</t>
    </r>
    <r>
      <rPr>
        <sz val="12"/>
        <rFont val="Arial"/>
        <family val="2"/>
      </rPr>
      <t xml:space="preserve">
Oficina de Seguridad de la Información - OSI
Dirección de Gestión Estratégica y de Analítica
</t>
    </r>
  </si>
  <si>
    <t>A24. Monitorear   las bases de datos de Selectividad (RADAR) y SUMMA de LUCIA, para detectar cambios no permitidos o no realizados por el flujo de desaduanamiento</t>
  </si>
  <si>
    <t>A. Entrega de un informe bimestral a las áreas involucradas para la toma de decisiones y/o alertas inmediatas en caso de detección de una desviación. (a cargo de DGA-SOA)
B. Entrega de un informe bimestral a las áreas involucradas para la toma de decisiones y/o alertas inmediatas en caso de detección de una desviación. (a cargo de la Dirección de Gestión de Estratégica y de Analítica )</t>
  </si>
  <si>
    <t>Informe de análisis y/o alertas inmediatas</t>
  </si>
  <si>
    <r>
      <rPr>
        <b/>
        <sz val="12"/>
        <rFont val="Arial"/>
        <family val="2"/>
      </rPr>
      <t>DGA</t>
    </r>
    <r>
      <rPr>
        <sz val="12"/>
        <rFont val="Arial"/>
        <family val="2"/>
      </rPr>
      <t xml:space="preserve">
Oficina de Seguridad de la Información - OSI</t>
    </r>
  </si>
  <si>
    <t>A25.Implementar nuevos controles para garantizar la integridad de los datos de las DIM, entre el repositorio primario o fuente primaria de los datos y los demás repositorios a donde se migra la información de las DIM.</t>
  </si>
  <si>
    <t xml:space="preserve">A. Cambio del procedimiento de generación del XML de las declaraciones de importación (A cargo de la OSI y Dirección de Innovación y Tecnología).		
B. Implementación de un proceso de verificación de la integridad de los datos del XML (A cargo de la OSI y Dirección de Innovación y Tecnología).	</t>
  </si>
  <si>
    <t xml:space="preserve">Puesta en producción de acuerdo al procedmiento establecido por la DGIT del proceso que verifique la integridad de los datos del XML de las declaraciones de importación:
a.  (01) Un  formato de Aceptación de Pruebas funcionales y salida a producción - FT-IIT-1851.
b. (01) Un formato información de versión             FT-IIT-2180
c. (01) Un Acta de comité de gestión de Cambios  </t>
  </si>
  <si>
    <r>
      <rPr>
        <b/>
        <sz val="12"/>
        <rFont val="Arial"/>
        <family val="2"/>
      </rPr>
      <t xml:space="preserve">DGA
</t>
    </r>
    <r>
      <rPr>
        <sz val="12"/>
        <rFont val="Arial"/>
        <family val="2"/>
      </rPr>
      <t xml:space="preserve">Oficina de Seguridad de la Información - OSI
Dirección de Innovación y Técnologia </t>
    </r>
  </si>
  <si>
    <t xml:space="preserve">A26. Validar la información de las DIM, con muestras selectivas de la información, de manera coordinada por las diferentes áreas “propietarias de los datos”, con el apoyo de consultas parametrizadas. </t>
  </si>
  <si>
    <r>
      <t xml:space="preserve">A. Programar de las diferentes mesas de trabajo con las áreas involucrada (A cargo de DGIT).	
B. Definir los tipos y períodos de monitoreo de los datos de producción de las declaraciones de importación (A cargo de DGIT y Subdirección de Operación Aduanera de la DGA, Dirección de Gestión Estratégica y de Analítica).		
C. Construcción de consultas parametrizadas de acuerdo con lo definido en el punto B (A cargo de DGIT).			
D. Solicitar a la Subdirección de Procesamiento de Datos de la DGIT las declaraciones de importación de acuerdo a lo definido en el punto B (A cargo de la Subdirección de Operación Aduanera de la DGA y Dirección de Gestión Estratégica y de Analítica).		
E. Validar la información de las declaraciones de importación de acuerdo a lo definido en el punto B (A cargo de DGIT y Subdirección de Operación Aduanera de la DGA y Dirección de Gestión Estratégica y de Analítica).
</t>
    </r>
    <r>
      <rPr>
        <b/>
        <sz val="12"/>
        <rFont val="Arial"/>
        <family val="2"/>
      </rPr>
      <t xml:space="preserve">Nota: </t>
    </r>
    <r>
      <rPr>
        <sz val="12"/>
        <rFont val="Arial"/>
        <family val="2"/>
      </rPr>
      <t xml:space="preserve">Acompañamiento de la OSI		
</t>
    </r>
  </si>
  <si>
    <t>Reportes mensuales</t>
  </si>
  <si>
    <r>
      <rPr>
        <b/>
        <sz val="12"/>
        <rFont val="Arial"/>
        <family val="2"/>
      </rPr>
      <t>DGA</t>
    </r>
    <r>
      <rPr>
        <sz val="12"/>
        <rFont val="Arial"/>
        <family val="2"/>
      </rPr>
      <t xml:space="preserve">
Dirección de Gestión de Innovación y Tecnología - DGIT
Dirección de Gestión Estratégica y de Analítica- DGEA
Oficina de la Seguridada de la Información- OSI </t>
    </r>
  </si>
  <si>
    <t>A27. Presentar ante el Comité de Selectividad  Aduanera, la propuesta de implementación de reglas antidumping para su aprobación e implementación en el Sistema de Selectividad Aduanera.</t>
  </si>
  <si>
    <t>A. Elaboración de Informe de reglas propuestas antidumping ante el Comité de Selectividad con el porcentaje estimado de cobertura (A cargo de SARP de la DGEA).		
B. Realización de la sesión del Comité de Selectividad (A cargo de SARP de la DGEA).</t>
  </si>
  <si>
    <t>Propuesta de implementación de reglas  antidumping ante el Comité de Selectividad con el porcentaje estimado de cobertura.</t>
  </si>
  <si>
    <r>
      <rPr>
        <b/>
        <sz val="12"/>
        <rFont val="Arial"/>
        <family val="2"/>
      </rPr>
      <t>DGA</t>
    </r>
    <r>
      <rPr>
        <sz val="12"/>
        <rFont val="Arial"/>
        <family val="2"/>
      </rPr>
      <t xml:space="preserve">
Subdirección de Análisis de Riesgos y programas - SARP 
 Dirección de Gestión Estratégica y de Analítica- DGEASARP 
</t>
    </r>
  </si>
  <si>
    <t>H8. Pérdida de la integridad  de la información de las tablas, “B2_LEV_DECALARACIONES_IMPO” y “B2_LEV_ITEMS_DECLARACION_IMPO” del SIE SYGA SIGLO XXI - Importaciones, relacionadas con las declaraciones de importación finales, las cuales presentan un comportamiento sistemático de modificaciones en los campos de los NIT del importador, NIT del declarante, subpartidas, cantidad y peso levantados, realizado por el usuario genérico  de base de datos USERDES, información que migra al SIE Selectividad Aduanera LUCIA al momento de solicitar el levante por parte del importador.</t>
  </si>
  <si>
    <t>A. Programar de las diferentes mesas de trabajo con las áreas involucrada (A cargo de OSI).	
B. Actualización o creación de casos de uso (A cargo de OSI, la SOA de la DGA y Dirección de Estratégica y de Analítica)		
C. Actualización de la herramienta de monitoreo (A cargo de la OSI).	
A. Puesta en funcionamiento de la herramienta de monitoreo (A cargo de la OSI).		
B. Entrega del Informe puesta en funcionamiento a las partes interesadas (A cargo de la OSI).</t>
  </si>
  <si>
    <r>
      <rPr>
        <b/>
        <sz val="12"/>
        <rFont val="Arial"/>
        <family val="2"/>
      </rPr>
      <t>DGA</t>
    </r>
    <r>
      <rPr>
        <sz val="12"/>
        <rFont val="Arial"/>
        <family val="2"/>
      </rPr>
      <t xml:space="preserve">
Oficina de Seguridad de la Información 
Dirección de Gestion de Aduanas -SOA
Dirección de Gestión Estratégica y de Analítica
</t>
    </r>
  </si>
  <si>
    <t>A. Puesta en funcionamiento de la herramienta de monitoreo (A cargo de la OSI).
B. Entrega del Informe puesta en funcionamiento a las partes interesadas (A cargo de la OSI).</t>
  </si>
  <si>
    <t>A. Entrega de un informe bimestral a las áreas involucradas para la toma de decisiones y/o alertas inmediatas en caso de detección de una desviación. (a cargo de DGA-SOA)
B. Entrega de un informe bimestral a las áreas involucradas para la toma de decisiones y/o alertas inmediatas en caso de detección de una desviación. (a cargo de la Dirección de Gestión Analítica )</t>
  </si>
  <si>
    <r>
      <rPr>
        <b/>
        <sz val="12"/>
        <rFont val="Arial"/>
        <family val="2"/>
      </rPr>
      <t>DGA</t>
    </r>
    <r>
      <rPr>
        <sz val="12"/>
        <rFont val="Arial"/>
        <family val="2"/>
      </rPr>
      <t xml:space="preserve">
Oficina de Seguridad de la Información - OSI
</t>
    </r>
  </si>
  <si>
    <t>A25. Implementar nuevos controles para garantizar la integridad de los datos de las DIM, entre el repositorio primario o fuente primaria de los datos y los demás repositorios a donde se migra la información de las DIM.</t>
  </si>
  <si>
    <t xml:space="preserve">A. Cambio del procedimiento de generación del XML de las declaraciones de importación (A cargo de la OSI).		
B. Implementación de un proceso de verificación de la integridad de los datos del XML (A cargo de la OSI).		</t>
  </si>
  <si>
    <r>
      <rPr>
        <b/>
        <sz val="12"/>
        <rFont val="Arial"/>
        <family val="2"/>
      </rPr>
      <t>DGA</t>
    </r>
    <r>
      <rPr>
        <sz val="12"/>
        <rFont val="Arial"/>
        <family val="2"/>
      </rPr>
      <t xml:space="preserve">
Oficina de Seguridad de la Información - OSI
Dirección de Innovación y Técnologia </t>
    </r>
  </si>
  <si>
    <r>
      <t xml:space="preserve">A. Programar de las diferentes mesas de trabajo con las áreas involucrada (A cargo de DGIT).	
B. Definir los tipos y períodos de monitoreo de los datos de producción de las declaraciones de importación (A cargo de DGIT y Subdirección de Operación Aduanera de la DGA, Dirección de Gestión Estratégica y de Analítica).		
C. Construcción de consultas parametrizadas de acuerdo con lo definido en el punto B (A cargo de DGIT).			
D. Solicitar a la Subdirección de Procesamiento de Datos de la DGIT las declaraciones de importación de acuerdo a lo definido en el punto B (A cargo de la Subdirección de Operación Aduanera de la DGA y Dirección de Gestión Estratégica y de Analítica).		
E. Validar la información de las declaraciones de importación de acuerdo a lo definido en el punto B (A cargo de DGIT y Subdirección de Operación Aduanera de la DGA y Dirección de Gestión Estratégica y de Analítica).
</t>
    </r>
    <r>
      <rPr>
        <b/>
        <sz val="12"/>
        <rFont val="Arial"/>
        <family val="2"/>
      </rPr>
      <t>Nota:</t>
    </r>
    <r>
      <rPr>
        <sz val="12"/>
        <rFont val="Arial"/>
        <family val="2"/>
      </rPr>
      <t xml:space="preserve"> Acompañamiento de la OSI"		</t>
    </r>
  </si>
  <si>
    <t>A28. Revisar, aprobar y publicar el procedimiento para la gestión de incidentes de seguridad de la información, de tal forma que quede alineado con el procedimiento PR-ITT-0458 "Gestión de Incidentes".</t>
  </si>
  <si>
    <t xml:space="preserve">A. Revisión y actualización (A cargo de OSI).		
B. Publicación y divulgación del Procedimiento PR-ITT-0458 "Gestión de incidentes" (A cargo de SP de la DGEA).		
C. Socialización del procedimiento (A cargo de OSI y SP de la DGEA).	</t>
  </si>
  <si>
    <t xml:space="preserve">Procedimiento PR-ITT-0458 "Gestión de Incidentes" publicado </t>
  </si>
  <si>
    <t xml:space="preserve">A29. Realizar mesas de trabajo periódicas con el fin de dar a conocer los lineamientos  establecidos para el reporte de incidentes de seguridad. </t>
  </si>
  <si>
    <t>A. Programar las mesas de trabajo (A cargo de OSI, DGA-SOA, DGIT y DGEA).		
B. Ejecución de las mesas de trabajo (A cargo de OSI, DGA-SOA, DGIT y DGEA).</t>
  </si>
  <si>
    <t>Memorias de las reuniones - 5 mensuales</t>
  </si>
  <si>
    <t>H9. Falta de gestión del gobierno de identidades (roles y responsabilidades) y monitoreo a las directrices relacionadas con el control y asignación de permisos para el acceso a los sistemas de información de la entidad, por parte de la Oficina de seguridad de la información  a cargo del Ing. Hugo Alcides Pérez Pinilla, la Subdirección de Soluciones y Desarrollo a cargo del Ing. Martin Camilo Fonseca Trompa y la Dirección de Gestión de Innovación y tecnología  de la DIAN a cargo del Ing. Julián David Medina Herrera, que permitió la alteración de la información registrada en las tablas de las declaraciones importación finales “B2_LEV_DECALARACIONES_IMPO” y “B2_LEV_ITEMS_DECLARACION_IMPO” del SIE SYGA SIGLO XXI - Importaciones, por parte de un usuario de base de datos genérico denominado USERDES. Dicha información migró al SIE Selectividad Aduanera LUCIA, en donde fue procesada la información alterada, dando como resultado levantes automáticos en un 96.77% de las declaraciones analizadas, en contravía de lo establecido en el Procedimiento PR-ITT-0455 “Gestión de Accesos” capítulo 3. Condiciones Generales</t>
  </si>
  <si>
    <t xml:space="preserve">A30. Restricción y seguimiento de las acciones realizadas por el Usuario Userdes
</t>
  </si>
  <si>
    <t xml:space="preserve">1. Asegurar conexión de USERDES solo desde SYGA - (A cargo de DGIR)	
2. Monitoreo de las acciones de usuarios desde BD (Seguimiento LOGS SYGA)  (A cargo de OSI-DGIT)	
3. Monitoreo de las acciones de usuarios desde GARDIUM (A cargo de OSI-DGIT)		
4. Revisar y ajustar documentación relacionada con - Accesos seguros a servidores SYGA - (A cargo de DGIT)	</t>
  </si>
  <si>
    <t>Informe de restricciones - DGIT
Informe de monitoreo- OSI
Documento de Accesos seguros a Servidores SYGA - DGIT</t>
  </si>
  <si>
    <r>
      <rPr>
        <b/>
        <sz val="12"/>
        <rFont val="Arial"/>
        <family val="2"/>
      </rPr>
      <t>DGA</t>
    </r>
    <r>
      <rPr>
        <sz val="12"/>
        <rFont val="Arial"/>
        <family val="2"/>
      </rPr>
      <t xml:space="preserve">
Dirección de Gestión de Innovación y Tecnología 
Oficina de Seguridad de la Información - OSI</t>
    </r>
  </si>
  <si>
    <t xml:space="preserve">A31. Continuar con las mesas de trabajo de seguridad que se realizan con la Dirección de Innovación y Tecnología y la Oficina de Seguridad de la Información - OSI para definir la custodia del usuario "USERDES". </t>
  </si>
  <si>
    <t>Programación y ejecución de las mesas de trabajo.
Se definiran las políticas y acciones pertinentes para definir el responsable o CUSTODIO de la administración de clave USERDES, en esta acción no se definiran acciones que realice la clave USERDES, pues esta clave genérica es la de acceso a las bases de datos desde la aplicación SYGA y las acciones que se hacen sobre las BD respectivas las define la aplicación a través de los ROLES asignados a los usuarios de la misma (A cargo de OSI ).</t>
  </si>
  <si>
    <t xml:space="preserve">Ayuda de memoria y evidencias de acciones frente a los temas tratados </t>
  </si>
  <si>
    <t xml:space="preserve">A32. Entregar el usuario "USERDES" para su custodia con el fin de que los administradores de base de datos no puedan acceder a las credenciales del mismo.  </t>
  </si>
  <si>
    <t xml:space="preserve">Definición de la entrega del usuario (A cargo de OSI).
Documento de entrega (A cargo de OSI).	</t>
  </si>
  <si>
    <t>Documento de entrega del usuario "USERDES".</t>
  </si>
  <si>
    <t>A33. Implementar un nuevo proceso de creación de la clave del usuario USERDES para que esta no sea conocida por los mismos CUSTODIOS sino que se genere atraves de un procedimiento automatizado, similar al utilizado en los ambientes para las SIES sobre MUISCA.</t>
  </si>
  <si>
    <t xml:space="preserve">Análisis, desarrollo, pruebas, implementación y documentación del nuevo procedimiento ( A cargo de OSI ).  </t>
  </si>
  <si>
    <t xml:space="preserve">Documento con la especificación funcional y técnica del nuevo procedimiento de generación de clave 
Implementación del nuevo procedimiento en los ambientes de producción </t>
  </si>
  <si>
    <t>H10. Falta de monitoreo de las modificaciones identificadas en la herramienta GUARDIUM  realizadas por el usuario de base de datos USERDES en las tablas “B2_LEV_DECALARACIONES_IMPO” y “B2_LEV_ITEMS_DECLARACION_IMPO” del SIE SYGA SIGLO XXI - Importaciones desde marzo a diciembre de 2023, justificado por la oficina de seguridad de la información (OSI) a cargo del Ing. Hugo Alcides Pérez Pinilla,  en la ausencia de soporte por parte del proveedor y la cancelación de los Proyectos estratégicos de transformación digital, entre estos, la Plataforma Digital de Integración de Servicios (PDIS), en contravía de lo establecido en el “Manual de políticas y lineamientos de seguridad de la información MN-IIT-0072” versión 5 año 2023 en sus capítulos</t>
  </si>
  <si>
    <t xml:space="preserve">A34. Actualizar la herramienta a la última versión liberada y soportada por el fabricante </t>
  </si>
  <si>
    <t>A. Realización del informe  de la actualización de la herramienta (A cargo de la OSI).</t>
  </si>
  <si>
    <t xml:space="preserve">Informe de actualización de la herramienta </t>
  </si>
  <si>
    <t>Auditoría al Trámite de Insumos de Fiscalización remitidos a las Direcciones Seccionales ATI 2024-003
Periodo: 01/01/2021 - 31/12/2023</t>
  </si>
  <si>
    <t>ATI 2024-003
H1</t>
  </si>
  <si>
    <r>
      <rPr>
        <b/>
        <sz val="12"/>
        <rFont val="Arial"/>
        <family val="2"/>
      </rPr>
      <t>Hallazgo No. 1 - Deficiencia en el control de términos y gestión de los seleccionados de acciones de control fiscalización cambiaria, tributaria y aduanera</t>
    </r>
    <r>
      <rPr>
        <sz val="12"/>
        <rFont val="Arial"/>
        <family val="2"/>
      </rPr>
      <t xml:space="preserve">
</t>
    </r>
    <r>
      <rPr>
        <b/>
        <sz val="12"/>
        <rFont val="Arial"/>
        <family val="2"/>
      </rPr>
      <t xml:space="preserve">Fiscalización Cambiaria: </t>
    </r>
    <r>
      <rPr>
        <sz val="12"/>
        <rFont val="Arial"/>
        <family val="2"/>
      </rPr>
      <t xml:space="preserve">Revisada una muestra de acciones de control remitidas desde la Subdirección de Fiscalización Cambiaria, entre las vigencias 2021 a 2023, a las DSIA de Armenia y DSA de Bogotá, se encontró lo siguiente:
</t>
    </r>
    <r>
      <rPr>
        <b/>
        <sz val="12"/>
        <rFont val="Arial"/>
        <family val="2"/>
      </rPr>
      <t xml:space="preserve">DSIA de Armenia: </t>
    </r>
    <r>
      <rPr>
        <sz val="12"/>
        <rFont val="Arial"/>
        <family val="2"/>
      </rPr>
      <t>Ver en informe de auditoría ATI2024-003 la</t>
    </r>
    <r>
      <rPr>
        <b/>
        <sz val="12"/>
        <rFont val="Arial"/>
        <family val="2"/>
      </rPr>
      <t xml:space="preserve"> </t>
    </r>
    <r>
      <rPr>
        <sz val="12"/>
        <rFont val="Arial"/>
        <family val="2"/>
      </rPr>
      <t xml:space="preserve">Tabla No. 4 </t>
    </r>
    <r>
      <rPr>
        <i/>
        <sz val="12"/>
        <rFont val="Arial"/>
        <family val="2"/>
      </rPr>
      <t xml:space="preserve">Gestión a seleccionados DSIA Armenia </t>
    </r>
    <r>
      <rPr>
        <sz val="12"/>
        <rFont val="Arial"/>
        <family val="2"/>
      </rPr>
      <t xml:space="preserve">
De una muestra de 27 seleccionados de la DSIA de Armenia, 14 de la acción de control 197 de 2021 y 13 de la acción 168 de 2022, que tenían como objetivo “Control a la obligación de informar datos de los documentos aduaneros en la información exógena”, se evidenció incumplimiento a los términos establecidos para las actividades descritas en los cronogramas de acciones de control, así:
• Para 23 seleccionados, el auto de apertura de investigación se profirió excediendo la fecha límite prevista para esta actividad en el cronograma, entre 19 y 219 días calendario, pese a que en 20 de ellos no se adelantaron la totalidad de etapas previas contempladas. (Anexo 1 FC)
• Tres seleccionados fueron remitidos por competencia a otras seccionales excediendo en 117, 172 y 246 días hábiles la fecha límite establecida en el cronograma para la actividad, sin gestión de apertura. (Anexo 2 FC)
• Un seleccionado recibido en la DSIA de Armenia fue trasladado 117 días hábiles después de la fecha prevista en el cronograma para la determinación de competencia a la DSA de Medellín, seccional que a su vez lo devolvió transcurridos 435 días hábiles sin gestión, a la DSIA de Armenia, en donde se expidió apertura de investigación el 20/02/2024, esto es, 576 días hábiles posteriores a la remisión del seleccionado por la Subdirección de Fiscalización Cambiaria, superando los términos previstos en el cronograma de la acción. (Anexo 2 FC)
• Para 24 seleccionados, en los requerimientos oficiales de información no se consideraron las gestiones y términos contemplados en los cronogramas de los memorandos de acciones de control, así: para 18 seleccionados, el requerimiento oficial de información no fue enviado de manera previa a la apertura de investigación y en los términos del cronograma; en dos casos no se remitió el requerimiento y en los cuatro restantes, el requerimiento se envió previo a la apertura de investigación, excediendo la fecha límite planteada en el cronograma. (Anexo 3 FC)
</t>
    </r>
    <r>
      <rPr>
        <b/>
        <sz val="12"/>
        <rFont val="Arial"/>
        <family val="2"/>
      </rPr>
      <t>DSA de Bogotá:</t>
    </r>
    <r>
      <rPr>
        <sz val="12"/>
        <rFont val="Arial"/>
        <family val="2"/>
      </rPr>
      <t xml:space="preserve">De un total de 21 seleccionados para la acción de control 147 del 12/10/2023 “Acción de control para verificar el cumplimiento de la obligación de reportar información exógena” en la DSA de Bogotá, se observó incumplimiento a las actividades descritas en los lineamientos del memorando y términos establecidos en el procedimiento, así:
• Siete casos fueron sometidos a decisión de comité de nivel directivo superando en 105 días hábiles la fecha establecida en el procedimiento para la gestión de los seleccionados. (Anexo 4 FC)
• Para 14 seleccionados, el auto de apertura de investigación se emitió superando en 75 días hábiles la fecha establecida para el cambio de estado del insumo. (Anexo 5 FC)
• Los 21 casos mencionados no fueron radicados e identificados en la base de control archivo LINC 2023 “Lista de Información Cambiaria” suministrada desde la DSA de Bogotá, para su registro y control correspondiente, acorde con lo establecido en el procedimiento de investigación de infracciones cambiarias y el memorando de la acción de control.
</t>
    </r>
    <r>
      <rPr>
        <b/>
        <sz val="12"/>
        <rFont val="Arial"/>
        <family val="2"/>
      </rPr>
      <t xml:space="preserve">Fiscalización Tributaria: </t>
    </r>
    <r>
      <rPr>
        <sz val="12"/>
        <rFont val="Arial"/>
        <family val="2"/>
      </rPr>
      <t xml:space="preserve">Revisada una muestra de acciones de control de las vigencias 2021 a 2023 remitidas por la Subdirección de Fiscalización Tributaria mediante los memorandos 146 del 23/07/2021, 170 del 06/09/2022 y 234 del 23/12/2022 a las DSIA de Armenia y DSA de Medellín, tramitados en 13 actas de comité de nivel directivo, se observó lo siguiente: 
</t>
    </r>
    <r>
      <rPr>
        <b/>
        <sz val="12"/>
        <rFont val="Arial"/>
        <family val="2"/>
      </rPr>
      <t>DSIA de Armenia</t>
    </r>
    <r>
      <rPr>
        <sz val="12"/>
        <rFont val="Arial"/>
        <family val="2"/>
      </rPr>
      <t xml:space="preserve">:De una muestra de 107 seleccionados recibidos por la DSIA de Armenia, 66 de la acción de control 146 de 2021, 33 de la acción 170 de 2022 y siete de la acción 234 de 2022, se encontró que:
• 17 seleccionados del memorando 146/2021 de la vigencia 2018, recibidos el 23/07/2021, no fueron incluidos en la base de datos de control del memorando aportada a la auditoría ni se logró demostrar por parte de la dirección seccional el trámite de éstos en las divisiones de fiscalización y liquidación tributaria, desatendiendo las actividades y términos señalados en el memorando. (Anexo 11 FT) 
• En 12 seleccionados del memorando 170/2022, se incumplió con la actividad “3. Reunión de Nivel Directivo”, previo a la apertura de las cargas de servicio. (Anexo 12 FT) 
• Para dos seleccionados del memorando 146/2021 de las vigencias 2019 y 2020, de los contribuyentes con Nit 900159XXX y 900665XXX, se ordenó la apertura de las investigaciones mediante acta de comité de nivel directivo 78 del 12/01/2021; sin embargo, la carga de servicio no se gestionó ni se aportó acta o soporte emitido por el competente para tomar la decisión de depuración. (Anexo 13 FT)
• En tres expedientes con números 202281690100015176, 202381690100000402 y 02281690100000160, dos del memorando 170/2022 y uno del 146/2021, se advirtió que la actividad de “conformación, investigación, recolección de pruebas y/o evidencias y decisión final”, tardó entre 49 y 461 días hábiles adicionales al plazo máximo de seis meses contados a partir de la fecha de apertura de las investigaciones, previsto en los memorandos. (Anexo 14 FT) 
• Dos expedientes del memorando 234/2022 y 10 del 170/2022 en trámite de sustanciación, superan entre 197 y 281 días hábiles el término de seis meses señalado en el cronograma, para concluir la actividad de “conformación, investigación, recolección de pruebas y/o evidencias y decisión final”, con corte a 30/04/2024. (Anexo 15 FT)
• Las bases de datos de control de los memorandos 146/2021 y 170/2022 suministradas por la DSIA de Armenia con el oficio virtual 20240411_101000201_0428 del 11/04/2024, reportaron 36 seleccionados menos respecto del número total de enviados por la Subdirección de Fiscalización Tributaria (99 casos), de acuerdo con lo evidenciado en los anexos del oficio 20240411_100211169-0180. Frente a los no reportados, 17 de la acción 46/2021, no fueron gestionados por la dirección seccional, mientras que los 19 restantes sí cuentan con trámite.
</t>
    </r>
    <r>
      <rPr>
        <b/>
        <sz val="12"/>
        <rFont val="Arial"/>
        <family val="2"/>
      </rPr>
      <t>DSI de Medellín:</t>
    </r>
    <r>
      <rPr>
        <sz val="12"/>
        <rFont val="Arial"/>
        <family val="2"/>
      </rPr>
      <t xml:space="preserve">De una muestra de 43 seleccionados de la DSI de Medellín, 13 de la acción de control 146 de 2021, 19 de la acción 170 de 2022 y 11 de la acción 234 de 2022, se encontró que:
• En 338 seleccionados del memorando 146/2021 recibidos por la DSI de Medellín el 27/07/2021 y asignados al GIT URIIT  de la División de Fiscalización Extensiva el 02/08/2021 con acta de nivel directivo 1805-202100032, para adelantar etapa persuasiva; el resultado se presentó al comité de nivel directivo el 17/05/2022 con acta 1805-20200022, evidenciando demora de 74 días hábiles frente al plazo máximo previsto para culminar la etapa URIIT, que era el 29/01/2022. 
• El acta de comité de nivel directivo 1805-20200022 del 17/05/2022, en la que se adoptó la decisión de depuración de 125 seleccionados del memorando 146/2021, registra para los casos mencionados en la columna “Parámetros de depuración”, lo siguiente: “Improductividad de la acción de fiscalización en razón a la gestión del área”, sin detallar ni justificar las razones de la depuración en este documento ni aportar los soportes y papeles de trabajo que sustentan la decisión. Igualmente, respecto de 185 seleccionados en los que en la misma acta, se ordenó: “Traslado Seleccionados a otra dirección seccional” (Grandes Contribuyentes), se efectuó 166 días hábiles después del plazo de dos meses que tenía la dirección seccional para verificación de competencia. (Anexo 16 FT) 
• En diez expedientes 202381690100000188; 20238169010000352; 202381690100000195; 202281690100016232; 202381690100000200; 022816901001212459; 202281690100014814; 202281690100014817;  02381690100000184; 202281690100014914, se observó inactividad procesal, para un caso, 188 días hábiles, y para los restantes mayor a 300 días contados desde la fecha en que se profirió la última actuación hasta el 10/05/2024, así mismo, se evidenció que las investigaciones de los cuatro primeros expedientes no tienen incluido el plan de auditoría. (Anexo 17 FT)
</t>
    </r>
    <r>
      <rPr>
        <b/>
        <sz val="12"/>
        <rFont val="Arial"/>
        <family val="2"/>
      </rPr>
      <t xml:space="preserve">Fiscalización Aduanera: </t>
    </r>
    <r>
      <rPr>
        <sz val="12"/>
        <rFont val="Arial"/>
        <family val="2"/>
      </rPr>
      <t xml:space="preserve">Revisada una muestra de acciones de control remitidas desde la Subdirección de Fiscalización Aduanera, entre las vigencias 2021 a 2023, a las DSA de Medellín y DSA de Bogotá, </t>
    </r>
    <r>
      <rPr>
        <u/>
        <sz val="12"/>
        <rFont val="Arial"/>
        <family val="2"/>
      </rPr>
      <t>se evidenció incumplimiento a los términos establecidos para las actividades descritas en los cronogramas</t>
    </r>
    <r>
      <rPr>
        <sz val="12"/>
        <rFont val="Arial"/>
        <family val="2"/>
      </rPr>
      <t xml:space="preserve">, así:
</t>
    </r>
    <r>
      <rPr>
        <b/>
        <sz val="12"/>
        <rFont val="Arial"/>
        <family val="2"/>
      </rPr>
      <t xml:space="preserve">DSA de Medellín y DSA Bogotá: Ver </t>
    </r>
    <r>
      <rPr>
        <sz val="12"/>
        <rFont val="Arial"/>
        <family val="2"/>
      </rPr>
      <t xml:space="preserve">Tabla No. 5 Gestión a seleccionados DSA Medellín y DSA Bogotá 
De lo reseñado, para la muestra de 17 seleccionados en la DSA de Medellín se advierte lo siguiente:  
• En 12 insumos la apertura de investigación surtió entre 117 a 238 días hábiles después del plazo razonable que se plasmó en los lineamientos del cronograma para cumplir la actividad, y en uno, al 10 de mayo de 2024, no se había repartido a ningún auditor ni dispuesto la apertura de investigación. 
• En ocho expedientes, se superó el plazo razonable señalado en el cronograma para proferir decisión de archivo o requerimiento especial aduanero entre 157 a 298 días hábiles. 
• En los cuatro expedientes del memorando 53, al 10 de mayo de 2024, no se había proferido decisión de archivo o requerimiento especial aduanero, transcurriendo un lapso de 185 días hábiles que superan el término razonable planteado en el cronograma. (Anexo 21 FA) 
 Tal como se indica en la tabla anterior, para la muestra de 36 seleccionados en la DSA de Bogotá, se observó lo siguiente:  
• En 35 insumos la apertura de investigación surtió entre 74 a 259 días hábiles después de la fecha razonable descrita en el memorando para cumplir la actividad.  
• Ocho asuntos, superaron entre 74 a 547 días hábiles la fecha razonable señalada en el cronograma para proferir decisión de requerimiento especial aduanero o archivo. (Anexo 22 FA) </t>
    </r>
  </si>
  <si>
    <t>1.Deficiente autocontrol por parte de los responsables en las direcciones seccionales frente al cumplimiento a las gestiones y términos en los seleccionados de acciones de control
2. Insuficiente seguimiento desde la segunda línea de defensa, lo que genera incumplimiento a las actividades y cronogramas previstos en los memorandos Además, a las actividades establecidas en el procedimiento de investigaciones cambiarias, tributarias y aduaneras. 
 3. Altas cargas de expedientes con las que cuentan los auditores, que los obliga a gestionar primero aquellos expedientes cuyas declaraciones  están próximas a quedar en firme.  
4.Tardanza en la gestión de los seleccionados, en la apertura de las investigaciones, en la determinación de competencia y el traslado a otras seccionales</t>
  </si>
  <si>
    <t xml:space="preserve">1. Fortalecer la herramienta LINC, a partir de inclusión de columnas que permitan identificar en el caso de los traslado de los insumos su origen (quien traslada) y el destino (quien recepciona el insumo); así mismo, incluir una columna que capture la información relacionada con los autos de apertura, con el fin de hacer seguimiento al estado (tiempos y movimientos) de las cargas de trabajo. Estas modificaciones se harán efectivas a partir de los lineamientos que se impartan por parte de la Subdirección de Fiscalización Cambiaria.
</t>
  </si>
  <si>
    <t xml:space="preserve"> Proferir Memorando con lineamientos sobre la inclusión de la información en las nuevas columnas dirigido a las Seccionales y correo de socialización
</t>
  </si>
  <si>
    <t xml:space="preserve"> Memorando y correo de socialización</t>
  </si>
  <si>
    <r>
      <rPr>
        <b/>
        <sz val="12"/>
        <rFont val="Arial"/>
        <family val="2"/>
      </rPr>
      <t>DGF</t>
    </r>
    <r>
      <rPr>
        <sz val="12"/>
        <rFont val="Arial"/>
        <family val="2"/>
      </rPr>
      <t xml:space="preserve">
NC – Subproceso de Fiscalización y Liquidación
Dirección de Gestión de Fiscalización
Subdirección de Fiscalización  Cambiaria
DS – Subproceso de Fiscalización y Liquidación
Direcciones Seccionales
Divisiones de  Fiscalización y Liquidación Cambiaria     </t>
    </r>
  </si>
  <si>
    <t xml:space="preserve">2.  Verificar y hacer seguimiento a la información de actos proferidos y estados de los expedientes en el SI INTEGRA y manuales, generando alertas preventivas para el autocontrol por parte de las seccionales y lograr que la información sea veraz en tiempo real.
</t>
  </si>
  <si>
    <t xml:space="preserve">2.1. Incrementar la capacidad de análisis y verificación de las Divisiones y GIT de Fiscalización Tributaria para analizar la información acerca del estado de los expedientes en el sistema SI INTEGRA a partir de  capacitaciones y  mesas de trabajo sobre la funcionalidad de reportes de la herramienta, particularmente el de cargas de servicio. 
</t>
  </si>
  <si>
    <t xml:space="preserve"> Capacitaciones y/o mesas de trabajo trimestrales , realizadas  desde el Nivel Central a las DSIA de Armenia y DSI de Medellín, con énfasis en la funcionalidad de la herramienta y de las cargas de servicio.
</t>
  </si>
  <si>
    <r>
      <rPr>
        <b/>
        <sz val="12"/>
        <rFont val="Arial"/>
        <family val="2"/>
      </rPr>
      <t>DGF</t>
    </r>
    <r>
      <rPr>
        <sz val="12"/>
        <rFont val="Arial"/>
        <family val="2"/>
      </rPr>
      <t xml:space="preserve">
NC – Subproceso de Fiscalización y Liquidación
Dirección de Gestión de Fiscalización
Subdirección de Fiscalización  Tributaria </t>
    </r>
  </si>
  <si>
    <t xml:space="preserve">3. Verificar trimestralmente  la oportunidad y consistencia en la generación de la matriz de seguimiento, supervisión y control desde el nivel central, promoviendo la construcción de alertas preventivas continuas y oportunas. </t>
  </si>
  <si>
    <t xml:space="preserve">3.1. Promover el cargue masivo de la información de expedientes manuales y las investigaciones preliminares al SI INTEGRA con el fin de agilizar la generación de la matriz de seguimiento y mejorar la calidad de su información.Lo cual se llevará a cabo con el desarrollo y puesta en producción de las historias de usuarios.
</t>
  </si>
  <si>
    <t xml:space="preserve"> Historias de usuario desarrolladas y puestas en producción  (HU22-Integra-LP-Carga_masiva_expedientes_preliminares-definitivos y HU24-Integra-LP-Carga_masiva_preliminares- control perceptivo.)
</t>
  </si>
  <si>
    <t xml:space="preserve">3.2. Verificar de manera trimestral  el proceso de depuración de la información de la matriz de seguimiento, control y supervisión mediante la acción directa de los gerentes designados desde la Coordinación de Supervisión y Control de la SG Fiscalización Tributaria.  </t>
  </si>
  <si>
    <t xml:space="preserve"> Matriz de seguimiento  actualizada trimestral.</t>
  </si>
  <si>
    <r>
      <rPr>
        <b/>
        <sz val="12"/>
        <rFont val="Arial"/>
        <family val="2"/>
      </rPr>
      <t>DGF</t>
    </r>
    <r>
      <rPr>
        <sz val="12"/>
        <rFont val="Arial"/>
        <family val="2"/>
      </rPr>
      <t xml:space="preserve">
NC – Subproceso de Fiscalización y Liquidación
Dirección de Gestión de Fiscalización
Subdirección de Fiscalización  Tributaria 
Coordinación de Supervisión y Seguimiento</t>
    </r>
  </si>
  <si>
    <t xml:space="preserve">4. Emitir lineamientos dirigidos al Grupo Informal de Programas, tendientes a que en la estructuración de acciones y programas de control y en su seguimiento, se preste especial atención a la fecha de caducidad o prescripción de los seleccionados que se remiten, cuando está aplique, así como que se tenga en cuenta para la ejecución de estas los lineamientos que se profieran desde la Dirección de Gestión de Fiscalización, relacionados con la priorización de las investigaciones, casos e insumos (Memorandos 62 del 22/04/2024 y 086 del 31/05/2024). </t>
  </si>
  <si>
    <t xml:space="preserve">4.1. Proferir memorando dirigido a los funcionarios del Grupo Informal de Programas de la Subdirección de Fiscalización Aduanera, con el objeto de que se fortalezca el seguimiento que se realiza a la ejecución de las acciones y programas de control, de tal forma que en la estructuración de estas y su seguimiento se preste especial atención a la fecha de caducidad de los seleccionados que se remiten, cuando está aplique, así como que se tenga en cuenta para su ejecución los lineamientos que se profieran desde la Dirección de Gestión de Fiscalización, relacionados con la priorización de las investigaciones, casos e insumos. </t>
  </si>
  <si>
    <r>
      <rPr>
        <b/>
        <sz val="12"/>
        <rFont val="Arial"/>
        <family val="2"/>
      </rPr>
      <t>DGF</t>
    </r>
    <r>
      <rPr>
        <sz val="12"/>
        <rFont val="Arial"/>
        <family val="2"/>
      </rPr>
      <t xml:space="preserve">
NC – Subproceso de Fiscalización y Liquidación
Dirección de Gestión de Fiscalización
Subdirección de Fiscalización  Aduanera</t>
    </r>
  </si>
  <si>
    <t>Auditoría al Trámite de Insumos de Fiscalización remitidos a las Direcciones Seccionales ATI 2024-003</t>
  </si>
  <si>
    <t>ATI 2024-003
H2</t>
  </si>
  <si>
    <r>
      <rPr>
        <b/>
        <sz val="12"/>
        <rFont val="Arial"/>
        <family val="2"/>
      </rPr>
      <t>Hallazgo No. 2 - Deficiencia en la gestión y control de las solicitudes de investigación remitidas a las seccionales auditadas mediante el formato FT-1561 “Solicitud de Investigación” u otros de la fiscalización cambiaria, tributaria y aduanera</t>
    </r>
    <r>
      <rPr>
        <sz val="12"/>
        <rFont val="Arial"/>
        <family val="2"/>
      </rPr>
      <t xml:space="preserve">
</t>
    </r>
    <r>
      <rPr>
        <b/>
        <sz val="12"/>
        <rFont val="Arial"/>
        <family val="2"/>
      </rPr>
      <t xml:space="preserve">Fiscalización Cambiaria: </t>
    </r>
    <r>
      <rPr>
        <sz val="12"/>
        <rFont val="Arial"/>
        <family val="2"/>
      </rPr>
      <t xml:space="preserve">
</t>
    </r>
    <r>
      <rPr>
        <b/>
        <sz val="12"/>
        <rFont val="Arial"/>
        <family val="2"/>
      </rPr>
      <t>DSIA de Armenia:</t>
    </r>
    <r>
      <rPr>
        <sz val="12"/>
        <rFont val="Arial"/>
        <family val="2"/>
      </rPr>
      <t xml:space="preserve">De una muestra de 20 solicitudes de investigación recibidas en la DSIA de Armenia mediante el formato FT-1561 “Solicitud de Investigación” u otros para ser tramitados por la División de Fiscalización y Liquidación Cambiaria, se evidenciaron tiempos de inactividad, en cuanto al análisis de insumos e impulso de investigaciones, así:
• En siete casos, la expedición del auto de apertura de investigación se efectuó superando entre 60 a 122 días hábiles los términos establecidos en el procedimiento para la gestión del insumo. (Anexo 6 FC) 
• Un insumo se reportó por la misma DSIA de Armenia mediante formato FT-1561 el 11/04/2023, luego de 2 años y nueve meses de presentarse la infracción que la originó, la cual ocurrió el 10/07/2020, ante la falta de respuesta a Requerimiento Oficial de Información. (Anexo 6 FC)
</t>
    </r>
    <r>
      <rPr>
        <b/>
        <sz val="12"/>
        <rFont val="Arial"/>
        <family val="2"/>
      </rPr>
      <t>DSA de Bogotá:</t>
    </r>
    <r>
      <rPr>
        <sz val="12"/>
        <rFont val="Arial"/>
        <family val="2"/>
      </rPr>
      <t xml:space="preserve">Se reportaron 79 registros de solicitudes de investigación remitidas a la DSA de Bogotá mediante el formato FT-1561 u otros, desde otras direcciones seccionales u otras dependencias dentro de la misma sede administrativa para ser tramitados por la División de Fiscalización y Liquidación Cambiaria en las vigencias 2021 a 2023, de los cuales se revisó una muestra de 17 expedientes, en los que se observaron tiempos de inactividad en cuanto al análisis de insumos e impulso de la investigación, así:
• En 10 casos, el auto de apertura de investigación se emitió excediendo entre 40 a 224 días hábiles, los términos establecidos en el procedimiento para su gestión. (Anexo 7 FC) 
• En seis casos se ha presentado inactividad y falta de decisión de archivo o formulación de cargos a corte 31/05/2024, así: para cinco casos, transcurrieron entre 128 a 275 días hábiles y en un caso, 581 días hábiles, posteriores a la apertura de investigación.  (Anexo 8 FC)
En solicitud de información realizada a la DSA Bogotá frente a los 62 casos restantes, de la información aportada se identificó que:
• 25 casos que a 28/05/2024 registran estado “Pendiente de gestionar”, para los cuales: en siete casos transcurrieron entre 159 a 298 días y para 18 casos, transcurrieron entre 308 y 1.085 días calendario luego de su recepción en la seccional. (Anexo 9 FC) 
• Cinco casos fueron analizados en reunión de nivel directivo soportada en acta 12 del 15/05/2024, entre 204 a 331 días calendario posteriores a la recepción en la seccional, para los cuales se resolvió la apertura, sin que, al momento de la visita de auditoría en el mes de mayo de 2024, contaran con el auto de apertura de investigación. (Anexo 9 FC)
• 16 casos frente a los cuales se informó que no fueron recibidos en la División de Fiscalización y Liquidación Cambiaria, pese a que fue la misma DSA de Bogotá quien reportó la remisión de casos con presuntas infracciones cambiarias a esa división. (Anexo 9 FC) 
Revisada una muestra de 36 insumos reportados en la base de datos LINC “Listado de Información Cambiaria” de la DSA de Bogotá, se evidenciaron tiempos de inactividad en cuanto al análisis de insumos e impulso de la investigación, así:
• 16 insumos en los cuales el auto de apertura de investigación se emitió: para 10 casos entre 49 a 178 días hábiles y para seis, entre 478 a 954 días hábiles, excediendo los términos establecidos en el procedimiento para su gestión. (Anexo 10 FC)
• Para uno de los anteriores insumos, cuya apertura se efectuó luego de 132 días hábiles a la recepción en la DSA de Bogotá, tuvo gestión posterior a la apertura luego de más de un año y medio, y a corte 31/05/2024 han transcurrido 700 días hábiles contados desde la apertura de investigación, sin decisión de archivo o formulación de cargos. Este caso incluía la investigación de operaciones de la vigencia 2018 (37 declaraciones) y otras de 2019, reposando acta de reunión del 23/11/2023, en la que se sugirió continuar la investigación solamente de operaciones por la vigencia 2019, sin soporte o justificación de la exclusión de la vigencia 2018. (Anexo 10 FC) 
</t>
    </r>
    <r>
      <rPr>
        <b/>
        <sz val="12"/>
        <rFont val="Arial"/>
        <family val="2"/>
      </rPr>
      <t xml:space="preserve">Fiscalización Tributaria: </t>
    </r>
    <r>
      <rPr>
        <sz val="12"/>
        <rFont val="Arial"/>
        <family val="2"/>
      </rPr>
      <t xml:space="preserve">De una muestra de 80 insumos y/o solicitudes de investigación remitidas desde otras direcciones seccionales u otras dependencias de las DSIA de Armenia y DSI de Medellín para ser tramitados por las Divisiones de Fiscalización y Liquidación Tributaria Intensiva y Extensiva, mediante formato FT-1561 u otros medios, gestionados en 12 actas de comité de nivel directivo, se observó lo siguiente:
</t>
    </r>
    <r>
      <rPr>
        <b/>
        <sz val="12"/>
        <rFont val="Arial"/>
        <family val="2"/>
      </rPr>
      <t>DSIA de Armenia:</t>
    </r>
    <r>
      <rPr>
        <sz val="12"/>
        <rFont val="Arial"/>
        <family val="2"/>
      </rPr>
      <t xml:space="preserve">De una muestra de 45 solicitudes de investigación recibidas en la DSIA de Armenia mediante el formato FT-1561 u otros para ser tramitados por las divisiones de fiscalización y liquidación tributaria, se identificó lo siguiente:
• Falta de completitud en el diligenciamiento de 12 solicitudes de investigación remitidas a la DSIA de Armenia con el formato FT-1561, los cuales registran de manera incompleta o no registran uno o más de los siguientes datos: número de consecutivo, fecha de diligenciamiento, división específica a donde va dirigido el insumo, relación de los documentos soporte, firma(s), causal detallada de la infracción, fechas de infracción y vencimiento, siendo el GIT de Gestión Cobranzas de la DSIA de Armenia la dependencia que genera mayor cantidad de insumos con estas deficiencias. (Anexo 18 FT)
• Cinco casos enviados por el GIT de Gestión Cobranzas de la DSIA de Armenia para investigación de dos contribuyentes con Nit 800155XXX y 901090XXX por impuestos a la renta año 2021 y para aplicar la sanción de clausura del establecimiento del numeral 4 artículo 657 del ET, por mora en pago de retención en la fuente año 2019, los cuales se depuraron en las actas de comité 79 del 01/12/2021 y 68 del 22/06/2023, por las causales de “improductividad (…)”; no obstante, no fue posible validar la completitud, calidad, oportunidad en la remisión y gestión efectuada por el área receptora, debido a que las actas de comité no cuentan con soportes (solicitudes de investigación, pruebas y papeles de trabajo).
 • Dos casos remitidos por otros subprocesos (no especificados) de la DSIA de Armenia el 31/08/2021 para investigación de los contribuyentes con Nit 900700 XXX y 900880 XXX por inexactitudes en el impuesto de renta año 2017, presentan decisión de apertura registrada en el acta 80/2021; sin embargo, no se gestionaron ni se aportaron acta o soporte emitido por el competente para tomar la decisión de no apertura. 
• Frente al insumo del contribuyente con Nit 9779XXX se observa contradicción en la decisión adoptada en el acta de comité de nivel directivo 80/2021, así: de un lado en la hoja dos registro 22 se indica “Se apertura (…)”; pero en la hoja tres "Depuración de seleccionados" se relaciona de nuevo el usuario en el consecutivo 12, indicando que "Los numerales del 01 al 13 fueron depurados porque ya están siendo revisados y sustanciados en la División de Fiscalización y Liquidación Tributaria Extensiva". Este insumo no se gestionó ni se aportó acta o soporte para tomar la decisión de no apertura. 
• Una solicitud de investigación del contribuyente con Nit 900741XXX, omiso en renta en el año 2020, enviada por la DSIA de Pereira el 06/04/2022 por competencia territorial, se aperturó el 30/04/2024, es decir, 540 días hábiles después de recibida, con ocasión de la visita de auditoría.
• Dos insumos para investigación de los contribuyentes con Nit 41925XXX y 1120738XXX recibidos el 11/09/2023 y 11/12/2023 y asignados a la etapa persuasiva URIIT el 11/09/2023 y 14/09/2023, superan en dos y cinco meses, respectivamente, el término para culminarla.
• En el expediente 202382350100008659, de acuerdo con el acta de nivel directivo 68/2023 se decidió la apertura de investigación por retención en la fuente años 2021 y renta año 2022, sin embargo, en el auto de archivo 2023001010000648 del 28/09/2023, únicamente se observa pronunciamiento frente a la retención en la fuente año 2021.
• En dos expedientes con números 202381690100009970 y 202181690100017260 se evidenció inactividad procesal de 197 y 614 días hábiles, respectivamente, contados a partir de la última actuación hasta el 30/04/2024. (Anexo 19 FT)
</t>
    </r>
    <r>
      <rPr>
        <b/>
        <sz val="12"/>
        <rFont val="Arial"/>
        <family val="2"/>
      </rPr>
      <t>DSI de Medellín</t>
    </r>
    <r>
      <rPr>
        <sz val="12"/>
        <rFont val="Arial"/>
        <family val="2"/>
      </rPr>
      <t xml:space="preserve">: De una muestra de 35 solicitudes de investigación recibidas en la DSI de Medellín mediante el formato FT-1561 u otros para ser tramitados por las Divisiones de Fiscalización y Liquidación Tributaria, se identificó que:
• Los insumos de solicitudes de investigación de los contribuyentes con Nit 901102XXX, 901367XXX, 900926XXX, 900525XXX y 901167XXX, que de acuerdo con la decisión adoptada en acta de comité de nivel directivo 26 del 16/06/2022, debían trasladarse a la Subdirección de Fiscalización Tributaria para programas de posibles omisos, se remitieron hasta el 22/05/2024 mediante correo electrónico 1-11-261-226, con ocasión a la visita de auditoría, evidenciando demora en el traslado de 505 días. (Anexo 20 FT)
</t>
    </r>
    <r>
      <rPr>
        <b/>
        <sz val="12"/>
        <rFont val="Arial"/>
        <family val="2"/>
      </rPr>
      <t>Fiscalización Aduanera</t>
    </r>
    <r>
      <rPr>
        <sz val="12"/>
        <rFont val="Arial"/>
        <family val="2"/>
      </rPr>
      <t xml:space="preserve">
</t>
    </r>
    <r>
      <rPr>
        <b/>
        <sz val="12"/>
        <rFont val="Arial"/>
        <family val="2"/>
      </rPr>
      <t>DSA de Medellín:</t>
    </r>
    <r>
      <rPr>
        <sz val="12"/>
        <rFont val="Arial"/>
        <family val="2"/>
      </rPr>
      <t xml:space="preserve">De una muestra de 78 solicitudes de investigación recibidas por la DSA de Medellín mediante el formato FT-1561 u otros para ser tramitados por las divisiones de fiscalización y liquidación aduanera, se evidenciaron tiempos de inactividad, en cuanto al análisis de insumos e impulso de la investigación, así: 
• En 27 casos el término transcurrido entre la recepción del insumo de investigación y la presentación a comité de nivel directivo fue entre 60 a 300 días hábiles y tres entre 301 a 418 días hábiles. 
• En 14 expedientes se observó inactividad procesal así: en nueve entre 180 a 300 días hábiles y en cinco entre 301 y 470 días hábiles, contados desde la última actuación hasta el 10/05/2024. (Anexo 23 FA)
</t>
    </r>
    <r>
      <rPr>
        <b/>
        <sz val="12"/>
        <rFont val="Arial"/>
        <family val="2"/>
      </rPr>
      <t>DSA de Bogotá:</t>
    </r>
    <r>
      <rPr>
        <sz val="12"/>
        <rFont val="Arial"/>
        <family val="2"/>
      </rPr>
      <t xml:space="preserve">De una muestra de 40 solicitudes de investigación, que fueron recibidas por la DSA de Bogotá, para ser tramitadas por las Divisiones de Fiscalización y Liquidación Aduanera, se evidenciaron tiempos de inactividad, en cuanto al análisis de insumos e impulso de la investigación, así: 
• 10 casos en los cuales el auto de apertura de investigación se emitió entre 64 y 280 días hábiles posteriores a la recepción del insumo y uno después de 345 días hábiles. 
• En ocho expedientes se observó inactividad procesal así: en siete entre 117 a 271 días hábiles y uno de 385 días hábiles, contados desde la última actuación hasta el 31/05/2024. (Anexo 24 FA)
</t>
    </r>
  </si>
  <si>
    <t>1.- Insuficientes controles por parte de los auditados en la gestión a las solicitudes de investigación recibidas o generadas al interior de otros procesos
2,- Deficientes herramientas para efectuar seguimiento y trazabilidad a las gestiones, términos y vencimientos de los insumos para investigación
3,-Falta de un sistema informático que permita mantener información centralizada y actualizada frente a la creación, registro, traslado y flujo de actividades que surten los insumos para investigación.</t>
  </si>
  <si>
    <t xml:space="preserve">1. Revisar el Procedimiento  PR COA- 0223 y  de ser necesario hacer los ajustes correspondientes  al flujograma que permitan la inclusión del  Formato FT- 1561 para los casos de los traslados de insumos entre dependencias y direcciones seccionales.     
     </t>
  </si>
  <si>
    <t xml:space="preserve">1.1 Revisar el Procedimiento  PR-COA- 223 y si es necesario hacer los ajustes correspondientes  al flujograma que permitan la inclusión del  Formato FT- 1561 para los casos de los traslados de insumos entre dependencias y direcciones seccionales                                                                    </t>
  </si>
  <si>
    <t>Procedimiento actualizado y publicado</t>
  </si>
  <si>
    <r>
      <rPr>
        <b/>
        <sz val="12"/>
        <rFont val="Arial"/>
        <family val="2"/>
      </rPr>
      <t>DGF</t>
    </r>
    <r>
      <rPr>
        <sz val="12"/>
        <rFont val="Arial"/>
        <family val="2"/>
      </rPr>
      <t xml:space="preserve">
NC – Subproceso de Fiscalización y Liquidación
Dirección de Gestión de Fiscalización
Subdirección de Fiscalización  Cambiaria
NC –  Proceso  Planeación Estrategia y Control 
Dirección de Gestión de Estratégica y Analítica
Subdirección de Procesos</t>
    </r>
  </si>
  <si>
    <t xml:space="preserve">2. Actualizar los términos y condiciones de la supervisión, seguimiento y control, dentro del  procedimiento PR-COT-465 Investigación y determinación de tributos e imposición de sanciones, frente al  formatos 1561 que se reciba como insumo  
 </t>
  </si>
  <si>
    <t xml:space="preserve">2.1. Revisar y Actualizar el procedimiento PR-COT-465 Investigación y determinación de tributos e imposición de sanciones  generando la obligación de realizar el  de seguimiento a los formatos 1561. 
</t>
  </si>
  <si>
    <t xml:space="preserve">El   PR-COT-465 Investigación y determinación de tributos e imposición de sanciones, actualizado, publicado y socializado
</t>
  </si>
  <si>
    <r>
      <rPr>
        <b/>
        <sz val="12"/>
        <rFont val="Arial"/>
        <family val="2"/>
      </rPr>
      <t>DGF</t>
    </r>
    <r>
      <rPr>
        <sz val="12"/>
        <rFont val="Arial"/>
        <family val="2"/>
      </rPr>
      <t xml:space="preserve">
NC – Subproceso de Fiscalización y Liquidación
Dirección de Gestión de Fiscalización
Subdirección de Fiscalización Tributaria
NC –  Proceso  Planeación Estrategia y Control 
Dirección de Gestión de Estratégica y Analítica
Subdirección de Procesos
 </t>
    </r>
  </si>
  <si>
    <t xml:space="preserve">3. Promover la sistematización del proceso de generación y asignación del formato 1561 solicitud de Investigación dentro del SI INTEGRA.
</t>
  </si>
  <si>
    <t xml:space="preserve">3.1. Elaborar la historia de Usuario HU para la sistematización del proceso de generación y asignación del formato 1561 al interior de la célula de fiscalización, dentro de la épica o componente funcional de preliminares. </t>
  </si>
  <si>
    <t xml:space="preserve">Historia de Usuario propuesta a la célula de fiscalización.
 </t>
  </si>
  <si>
    <r>
      <rPr>
        <b/>
        <sz val="12"/>
        <rFont val="Arial"/>
        <family val="2"/>
      </rPr>
      <t>DGF</t>
    </r>
    <r>
      <rPr>
        <sz val="12"/>
        <rFont val="Arial"/>
        <family val="2"/>
      </rPr>
      <t xml:space="preserve">
NC – Subproceso de Fiscalización y Liquidación
Dirección de Gestión de Fiscalización
Subdirección de Fiscalización  Tributaria
NC Proceso de Información,  Innovación y Tecnología
Dirección de Gestión de Innovación y Tecnología 
Subdirección de Innovación y Proyectos  
</t>
    </r>
  </si>
  <si>
    <t>3.2. Priorizar la ejecución del desarrollo de la HU para la sistematización del F1561 dentro de la célula de fiscalización.</t>
  </si>
  <si>
    <t xml:space="preserve">Historia de Usuario propuesta a la célula de fiscalización. Product Backlog de la célula de Fiscalización  actualizado, donde se evidencie la priorización de la HU. </t>
  </si>
  <si>
    <t xml:space="preserve">3..3. Efectuar los desarrollos y plan de pruebas del requerimiento, con participación de las Direcciones Seccionales. 
</t>
  </si>
  <si>
    <t>Formato de paso a producción y aceptación de pruebas.</t>
  </si>
  <si>
    <t>4. Verificar las actividades descritas en los procedimientos PR-COA-0226 y PR-COA-0263 para armonización de los mismos respecto a incluir lo pertinente en los documentos relacionados y en las actividades del flujograma, con relación a la utilización del formato FT-1561 “Solicitudes de investigación”.</t>
  </si>
  <si>
    <t xml:space="preserve">4.1.Revisar los procedimientos PR-COA-0226 y PR-COA-0263 con el fin de determinar el uso del formato FT-1561  para ajustarlos en caso de ser necesario. Si no hay lugar a ajustes proferir documento con la justificación </t>
  </si>
  <si>
    <t xml:space="preserve"> Procedimientos ajustados PR-COA-0226 y PR-COA-0263 y/o documento con justificación</t>
  </si>
  <si>
    <r>
      <rPr>
        <b/>
        <sz val="12"/>
        <rFont val="Arial"/>
        <family val="2"/>
      </rPr>
      <t>DGF</t>
    </r>
    <r>
      <rPr>
        <sz val="12"/>
        <rFont val="Arial"/>
        <family val="2"/>
      </rPr>
      <t xml:space="preserve">
NC – Subproceso de Fiscalización y Liquidación
Dirección de Gestión de Fiscalización
Subdirección de Fiscalización  Aduanera
NC –  Proceso  Planeación Estrategia y Control 
Dirección de Gestión de Estratégica y Analítica
Subdirección de Procesos</t>
    </r>
  </si>
  <si>
    <t xml:space="preserve">
5. Elaborar y socializar un documento dirigido a las Direcciones Seccionales mediante el cual se impartan instrucciones dirigidas a la adecuada aplicación de los procedimientos del Subproceso de Fiscalización y Liquidación en materia aduanera,  fortalecimiento  del uso del Formato FT-1561, adecuado control de cargas de trabajo, uso de la herramienta IRIS como instrumento de apoyo para el control de evacuación de cargas de trabajo.</t>
  </si>
  <si>
    <t xml:space="preserve">5.1. Elaborar y socializar un documento dirigido a las Direcciones Seccionales mediante el cual se impartan instrucciones dirigidas a la adecuada aplicación de los procedimientos del Subproceso de Fiscalización y Liquidación en materia aduanera,  fortalecimiento  del uso del Formato FT-1561, adecuado control de cargas de trabajo, uso de la herramienta IRIS como instrumento de apoyo para el control de evacuación de cargas de trabajo.
 </t>
  </si>
  <si>
    <t xml:space="preserve">Documento  socializado 
</t>
  </si>
  <si>
    <r>
      <rPr>
        <b/>
        <sz val="12"/>
        <rFont val="Arial"/>
        <family val="2"/>
      </rPr>
      <t xml:space="preserve">DGF
</t>
    </r>
    <r>
      <rPr>
        <sz val="12"/>
        <rFont val="Arial"/>
        <family val="2"/>
      </rPr>
      <t>NC – Subproceso de Fiscalización y Liquidación
Dirección de Gestión de Fiscalización
Subdirección de Fiscalización  Aduanera</t>
    </r>
  </si>
  <si>
    <t xml:space="preserve">6. Revisar los Procedimientos Acciones de Control  PR-COA -0417 y PR-COT -417 y realizar los  ajustes que sean necesarios  respecto al uso del  FT- 1561 para los casos de los traslados de insumos entre dependencias y direcciones seccionales. </t>
  </si>
  <si>
    <r>
      <t>6.1. Revisar los procedimientos, realizar los ajustes correspondientes.</t>
    </r>
    <r>
      <rPr>
        <i/>
        <sz val="12"/>
        <rFont val="Arial"/>
        <family val="2"/>
      </rPr>
      <t xml:space="preserve">         </t>
    </r>
    <r>
      <rPr>
        <sz val="12"/>
        <rFont val="Arial"/>
        <family val="2"/>
      </rPr>
      <t xml:space="preserve">                                                                 </t>
    </r>
  </si>
  <si>
    <t>Procedimientos publicados</t>
  </si>
  <si>
    <r>
      <rPr>
        <b/>
        <sz val="12"/>
        <rFont val="Arial"/>
        <family val="2"/>
      </rPr>
      <t>DGF</t>
    </r>
    <r>
      <rPr>
        <sz val="12"/>
        <rFont val="Arial"/>
        <family val="2"/>
      </rPr>
      <t xml:space="preserve">
NC – Subproceso de Fiscalización y Liquidación
Dirección de Gestión de Fiscalización
Subdirección de Fiscalizacion Aduanera
Subdireccion de Fiscalización cambiaria
Subdirección de Fiscalización Tributaria
NC –  Proceso  Planeación Estrategia y Control 
Dirección de Gestión de Estratégica y Analítica
Subdirección de Procesos</t>
    </r>
  </si>
  <si>
    <t>ATI 2024-003
H3</t>
  </si>
  <si>
    <r>
      <rPr>
        <b/>
        <sz val="12"/>
        <rFont val="Arial"/>
        <family val="2"/>
      </rPr>
      <t>Hallazgo No. 3 - Deficiencia en el trámite de insumos y caducidad de la acción administrativa sancionatoria (D)</t>
    </r>
    <r>
      <rPr>
        <sz val="12"/>
        <rFont val="Arial"/>
        <family val="2"/>
      </rPr>
      <t xml:space="preserve">
En respuesta a petición de información de investigaciones formato FT-1561, se reportó el envío de 512 solicitudes de investigación a la DSA Medellín entre los años 2021 y 2023. Al confrontar esta información con la base de datos física de la dirección seccional mencionada y lo registrado en el sistema IRIS, se encontraron 4 insumos no tramitados y con posible pérdida de la documental remitida, advirtiendo lo siguiente: 
• La DSA Barranquilla remitió a la DSA Medellín las solicitudes de investigación No. 187245450-0375 y 187245450-0380, sin embargo, no se les dio trámite operando firmeza de las declaraciones de importación de acuerdo con lo contemplado en el artículo 188 del Decreto 1165 de 2019, lo que conlleva a la materialización de la caducidad de la acción administrativa sancionatoria. Estos dos asuntos fueron enviados mediante correo electrónico del 17 y 18 de junio de 2021, respectivamente, a la jefe (A) División de Gestión de Fiscalización, sin embargo, la dirección seccional receptora mediante comunicación manifestó que no los recibieron. 
 • Mediante formato FT-1561-0486 del 25 de abril 2022, la DSA de Cali solicitó a la DSA de Medellín iniciar investigación a la sociedad con Nit 890925XXX por no dar respuesta al requerimiento ordinario de información notificado el 24 de marzo de 2021 proferido al interior del proceso No. CU202020200045. Esta petición y la documental que la soportaba fue enviada el 25 de abril de 2022 a la División de Fiscalización Aduanera de la DSA Medellín a los correos electrónicos corresp_entrada_medellin-adu@dian.gov.co y jp[xxxx]@dian.gov.co, sin embargo, la dirección seccional receptora informa que no lo recibió. En consecuencia, como no se impartió trámite a la solicitud, el 16 de abril de 2024 operó la caducidad de la acción sancionatoria del Estado . 
• La DSA Cartagena informó que la solicitud de investigación 1482384180837-4361 fue remitida a la DSA Medellín el 30/08/2021 mediante correo físico, allegando la constancia de trazabilidad de entrega emitido por la empresa postal 4/72, sin embargo, la dirección seccional receptora informa que no lo recibió. (Anexo 25FA)</t>
    </r>
  </si>
  <si>
    <t>1.- Falencias en el seguimiento, monitoreo y control por parte de los líderes responsables del proceso y subproceso
2.- Deficiencias en la aplicación de los controles de la matriz de riesgos del Subproceso de Fiscalización y Liquidación V4</t>
  </si>
  <si>
    <r>
      <t xml:space="preserve">1. Elaborar un documento que contenga los riesgos con mayor frecuencia en su materialización evidenciados en desarrollo de las autoevaluaciones lideradas por la SFA y la respectiva socialización a las Direcciones Seccionales. Este documento tendrá como objetivo sensibilizar en la aplicación de los controles de la matriz de riesgos del Subproceso de Fiscalización y Liquidación V4.
</t>
    </r>
    <r>
      <rPr>
        <sz val="10"/>
        <color rgb="FFFF0000"/>
        <rFont val="Nunito sa"/>
      </rPr>
      <t/>
    </r>
  </si>
  <si>
    <t xml:space="preserve">1.1 Identificar y elaborar un documento que contenga los riesgos mas recurrentes en la materialización durante el periodo 2022-2024 evidenciados en desarrollo de las autoevaluaciones lideradas por la SFA a efectos de ser socializado con  las Direcciones Seccionales para minimizar los riesgos. Este documento tendrá como objetivo sensibilizar en la aplicación de los controles de la matriz de riesgos del Subproceso de Fiscalización y Liquidación V4.
</t>
  </si>
  <si>
    <t>Documento socializado</t>
  </si>
  <si>
    <r>
      <t>2. Revisar la matriz  de riesgos  de Fiscalización  para  determinar si hay lugar a hacer los ajustes en los controles y riesgos que se sugieren  en los informes de las auditor</t>
    </r>
    <r>
      <rPr>
        <b/>
        <sz val="12"/>
        <rFont val="Arial"/>
        <family val="2"/>
      </rPr>
      <t>í</t>
    </r>
    <r>
      <rPr>
        <sz val="12"/>
        <rFont val="Arial"/>
        <family val="2"/>
      </rPr>
      <t xml:space="preserve">as e inspecciones del año 2024 realizadas por entes de control </t>
    </r>
  </si>
  <si>
    <t xml:space="preserve"> Mesas de trabajo para revisar la matriz, ajustes respectivos y publicación
</t>
  </si>
  <si>
    <t>Matriz publicada</t>
  </si>
  <si>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Fiscalizacion Aduanera
Subdirección de Fiscalización Internacional
Subdirección de Apoyo en la Lucha 
Subdireccion de Fiscalización Cambiaria
NC –  Proceso  Planeación Estrategia y Control 
Dirección de Gestión de Estratégica y Analítica
Subdirección de Procesos
Coordinación de Procesos y Riesgos Operacionales</t>
    </r>
  </si>
  <si>
    <t xml:space="preserve">Socializar los ajustes realizados.
</t>
  </si>
  <si>
    <t>Correo</t>
  </si>
  <si>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Fiscalizacion Aduanera
Subdirección de Fiscalización Internacional,
Subdirección de Apoyo en la Lucha Contra el Delito Aduanero y Fiscal 
Subdireccion de Fiscalización Cambiaria
NC –  Proceso  Planeación Estrategia y Control 
Dirección de Gestión de Estratégica y Analítica
Subdirección de Procesos
Coordinación de Procesos y Riesgos Operacionales</t>
    </r>
  </si>
  <si>
    <t>ATI 2024-003
H4</t>
  </si>
  <si>
    <r>
      <rPr>
        <b/>
        <sz val="12"/>
        <rFont val="Arial"/>
        <family val="2"/>
      </rPr>
      <t>Hallazgo No. 4 - Inoportunidad en el trámite de insumos para la apertura de la investigación, respecto al trámite de aceptación de allanamiento - DSA Bogotá (D)</t>
    </r>
    <r>
      <rPr>
        <sz val="12"/>
        <rFont val="Arial"/>
        <family val="2"/>
      </rPr>
      <t xml:space="preserve">
En la verificación efectuada al insumo recibido por la División de Fiscalización y Liquidación de Determinación de Tributos y Gravámenes Aduaneros de la DSA de Bogotá mediante oficio 1-91-201-267-0527 del 18/08/2022, se indicó al equipo de auditoría que dicho insumo contiene 100 solicitudes de allanamiento y pago sanción reducida radicados por usuarios años 2018 y anteriores, en los que se observaron las siguientes situaciones:
• 61 insumos que corresponden a allanamientos de los años: 2015 - 1, 2016 - 1, 2017 - 7, 2018 - 51 y 2019 - 1, se encontraron sin apertura de expediente para aceptación o no del pago sanción reducida de declaraciones de importación de corrección, las cuales adquirieron firmeza. (Anexo 26 FA)
• 13 insumos no fueron entregados al equipo de auditoría, por tanto, no fue posible determinar el estado actual de las solicitudes presentadas por los usuarios con pago de sanción reducida. (Anexo 27 FA) </t>
    </r>
  </si>
  <si>
    <t>1.- Falta de control, monitoreo y seguimiento por parte de los líderes del proceso</t>
  </si>
  <si>
    <t xml:space="preserve">2. Elaborar un Plan de Trabajo por parte de la DSA de Bogotá para la evacuación de los casos detectados en la Auditoria respecto al tramite de aceptación de allanamiento.
</t>
  </si>
  <si>
    <t xml:space="preserve">2.1 La DSA de Bogotá elaborará un plan de trabajo para la evacuación de los casos detectados en la Auditoria respecto al tramite de aceptación de allanamiento, que involucre la ubicación de los insumos pendientes de trámite de aceptación de allanamiento y la posible fecha de evacuación . 
</t>
  </si>
  <si>
    <t xml:space="preserve">Plan de Trabajo
</t>
  </si>
  <si>
    <r>
      <rPr>
        <b/>
        <sz val="12"/>
        <rFont val="Arial"/>
        <family val="2"/>
      </rPr>
      <t>DGF</t>
    </r>
    <r>
      <rPr>
        <sz val="12"/>
        <rFont val="Arial"/>
        <family val="2"/>
      </rPr>
      <t xml:space="preserve">
DS-Subproceso de Fiscalización y Liquidación
Dirección Seccional de Aduanas de Bogotá
División de Fiscalización y Liquidación de Determinación de Tributos y Gravámenes Aduaneros</t>
    </r>
  </si>
  <si>
    <t>ATI 2024-003
H5</t>
  </si>
  <si>
    <r>
      <rPr>
        <b/>
        <sz val="12"/>
        <rFont val="Arial"/>
        <family val="2"/>
      </rPr>
      <t xml:space="preserve">Hallazgo No. 5 - Deficiencias en la gestión de roles de acceso y el incumplimiento de las normas, políticas y procedimientos de seguridad de la información </t>
    </r>
    <r>
      <rPr>
        <sz val="12"/>
        <rFont val="Arial"/>
        <family val="2"/>
      </rPr>
      <t xml:space="preserve">
Realizado el cruce entre los archivos de “Planta activa 30_04_2024.xlsx” generado por la Coordinación de Administración de Planta de Personal, el archivo de roles del 9/05/2024 “Roles_Muisca_Corte_9_Mayo_2024.xlsx” publicado por la Coordinación de Soporte Técnico al usuario en diannet y el último archivo del 10/09/2021 Anexo "Roles de las soluciones tecnológicas según procedimientos y procesos_V3_R054” publicado en el Listado Maestro de Documentos, de los roles activos en los sistemas de información INTEGRA  e IRIS , se encontraron las siguientes situaciones:
• Existen roles relacionados en el archivo de “Anexo de Roles de las soluciones tecnológicas…” que deben ser asignados al nivel central dado que permiten la consulta nacional y que en el archivo Roles_Muisca_Corte_9_Mayo_2024.xlsx” están asignados al nivel seccional así:
El Rol 2640 “…Generación de Reportes SI INTEGRA Nivel Central", asignado a 10    funcionarios del nivel seccional.
El Rol 1420 “…consulta del Estado de los Expedientes de Fiscalización, de las Planillas Múltiples de Remisión, de los actos enviados a Notificar y de la Información Paramétrica …", asignado a 91 funcionarios de nivel seccional. (Anexo 28 SD)
• Desactualización de los campos (dirección_seccional y nombre_cargo) en el archivo Roles_Muisca_Corte_9_Mayo_2024.xlsx publicado por la Coordinación de Soporte Técnico al usuario en DIANNET, referente a:
Inconsistencias presentadas respecto al campo dirección_seccional: 10 funcionarios con 33 roles. (Anexo 29 SD) 
Inconsistencias presentadas respecto al campo nombre_cargo: 17 funcionarios con 49 roles, de los cuales siete corresponden a roles del SI IRIS y 42 del SI INTEGRA. (Anexo 30 SD) 
• Existen ocho funcionarios con 21 roles del SI INTEGRA no pertenecientes al proceso de Fiscalización y Liquidación. (Anexo 31 SD)
 </t>
    </r>
  </si>
  <si>
    <t>1.- Falta de cumplimiento a los controles establecidos por parte de la primera y segunda línea de defensa en relación con la gestión y seguimiento de roles de acceso a los sistemas de información</t>
  </si>
  <si>
    <t xml:space="preserve">1. Colocar un PST por parte de las Direcciones Seccionales de Aduanas de Bogotá y Medellín, trimestralmente para obtener el listado actualizado de roles del SI IRIS de los funcionarios pertenecientes al área y con base en el listado solicitar la depuración teniendo en cuenta si el servidor público permanece en el área, fue trasladado o se encuentra en situación administrativa, etc para contar con el listado actualizado.
</t>
  </si>
  <si>
    <t>1.1. Colocar un PST para obtener el listado para verificar trimestralmente los roles a cargo de los servidores publicos del area</t>
  </si>
  <si>
    <t>PST generado por trimestre</t>
  </si>
  <si>
    <r>
      <rPr>
        <b/>
        <sz val="12"/>
        <rFont val="Arial"/>
        <family val="2"/>
      </rPr>
      <t>DGF</t>
    </r>
    <r>
      <rPr>
        <sz val="12"/>
        <rFont val="Arial"/>
        <family val="2"/>
      </rPr>
      <t xml:space="preserve">
DS – Subproceso de Fiscalización y Liquidación
Dirección Seccional de Aduanas de Bogotá
División de Fiscalización y Liquidación Aduanera
Dirección Seccional de Aduanas de Medellín 
División de Fiscalización y Liquidación Aduanera</t>
    </r>
  </si>
  <si>
    <t>1.2. Solicitar la Depuración del listado aplicando el procedimiento una vez se haya Verificardo el listado teniendo en cuenta la situacion y/o ubicacion del servidor público.</t>
  </si>
  <si>
    <t>Solicitud de depuracion o actualización al area de tecnología</t>
  </si>
  <si>
    <t>1.3. Verificar trimestralmente la actualización de los roles de los servidores públicos del area antes requeridos al area de tecnología</t>
  </si>
  <si>
    <t>Listado de roles actualizado de manera trimestral generado por Tecnología</t>
  </si>
  <si>
    <r>
      <rPr>
        <b/>
        <sz val="12"/>
        <rFont val="Arial"/>
        <family val="2"/>
      </rPr>
      <t>DGF</t>
    </r>
    <r>
      <rPr>
        <sz val="12"/>
        <rFont val="Arial"/>
        <family val="2"/>
      </rPr>
      <t xml:space="preserve">
DS – Subproceso de Fiscalización y Liquidación
Dirección Seccional de Aduanas de Bogotá
División de Fiscalización y Liquidación Aduanera
Dirección Seccional de Aduanas de Medellín 
División de Fiscalización y Liquidación Aduanera
NC Proceso de Información,  Innovación y Tecnología
Dirección de Gestión de Innovación y Tecnología 
Subdirección de Innovación y Proyectos</t>
    </r>
  </si>
  <si>
    <r>
      <t>2. Realizar mensualmente seguimiento al cumplimiento del procedimiento PR-I</t>
    </r>
    <r>
      <rPr>
        <b/>
        <sz val="12"/>
        <rFont val="Arial"/>
        <family val="2"/>
      </rPr>
      <t>T-0445</t>
    </r>
    <r>
      <rPr>
        <sz val="12"/>
        <rFont val="Arial"/>
        <family val="2"/>
      </rPr>
      <t xml:space="preserve"> e instructivo IN-IT-0202 de los roles informaticos a las Direcciones Seccionales con competencia cambiaria.
</t>
    </r>
  </si>
  <si>
    <t>2.1. Solicitar información mensual a las direcciones seccionales con copmpetencia cambiaria sobre los roles vigentes en cabeza de auditores y su depuración para advertir a los jefes de división la existencia de roles que no aplican al proceso y aún se encuentran en cabeza de los funcionarios .</t>
  </si>
  <si>
    <t xml:space="preserve">Informe mensual </t>
  </si>
  <si>
    <r>
      <rPr>
        <b/>
        <sz val="12"/>
        <rFont val="Arial"/>
        <family val="2"/>
      </rPr>
      <t>DGF</t>
    </r>
    <r>
      <rPr>
        <sz val="12"/>
        <rFont val="Arial"/>
        <family val="2"/>
      </rPr>
      <t xml:space="preserve">
NC – Subproceso de Fiscalización y Liquidación
Dirección de Gestión de Fiscalización
Subdirección de Fiscalización Cambiaria
DS – Subproceso de Fiscalización y Liquidación
Direcciones seccionales con competencia cambiaria </t>
    </r>
  </si>
  <si>
    <r>
      <t xml:space="preserve">3. Registrar un PST por parte de las Direcciones seccionales, trimestralmente para obtener el listado actualizado de roles del SI INTEGRA de los funcionarios pertenecientes al </t>
    </r>
    <r>
      <rPr>
        <u/>
        <sz val="12"/>
        <rFont val="Arial"/>
        <family val="2"/>
      </rPr>
      <t>á</t>
    </r>
    <r>
      <rPr>
        <sz val="12"/>
        <rFont val="Arial"/>
        <family val="2"/>
      </rPr>
      <t>rea y con base en el listado   solicitar la depuración  teniendo en cuenta si el servidor p</t>
    </r>
    <r>
      <rPr>
        <u/>
        <sz val="12"/>
        <rFont val="Arial"/>
        <family val="2"/>
      </rPr>
      <t>ú</t>
    </r>
    <r>
      <rPr>
        <sz val="12"/>
        <rFont val="Arial"/>
        <family val="2"/>
      </rPr>
      <t xml:space="preserve">blico permanece en el </t>
    </r>
    <r>
      <rPr>
        <u/>
        <sz val="12"/>
        <rFont val="Arial"/>
        <family val="2"/>
      </rPr>
      <t>á</t>
    </r>
    <r>
      <rPr>
        <sz val="12"/>
        <rFont val="Arial"/>
        <family val="2"/>
      </rPr>
      <t xml:space="preserve">rea, fue trasladado o se encuentra en situación administrativa, etc para contar con el listado actualizado.
</t>
    </r>
  </si>
  <si>
    <t xml:space="preserve">3.1. Colocar un PST para obtener el listado para verificar trimestralmente los roles a cargo de los servidores publicos del area
</t>
  </si>
  <si>
    <r>
      <rPr>
        <b/>
        <sz val="12"/>
        <rFont val="Arial"/>
        <family val="2"/>
      </rPr>
      <t>DGF</t>
    </r>
    <r>
      <rPr>
        <sz val="12"/>
        <rFont val="Arial"/>
        <family val="2"/>
      </rPr>
      <t xml:space="preserve">
NC-  Subproceso de Fiscalización y liquidación
Subdirección de Fiscalización Tributaria
NC - Proceso de Información,  Innovación y Tecnología
Dirección de Gestión de Innovación y Tecnología 
Subdirección de Innovación y Proyectos 
DS- Subproceso de Fiscalización y liquidación 
Dirección Seccional de Impuestos y Aduanas de Armenia 
DSI de Medellín</t>
    </r>
  </si>
  <si>
    <t>3.2. Solicitar la Depuración del listado aplicando el procedimiento una vez se haya Verificardo el listado teniendo en cuenta la situacion y/o ubicacion del servidor público.</t>
  </si>
  <si>
    <t>Solicitud de depuración o actualización trimestral</t>
  </si>
  <si>
    <r>
      <rPr>
        <b/>
        <sz val="12"/>
        <rFont val="Arial"/>
        <family val="2"/>
      </rPr>
      <t>DGF</t>
    </r>
    <r>
      <rPr>
        <sz val="12"/>
        <rFont val="Arial"/>
        <family val="2"/>
      </rPr>
      <t xml:space="preserve">
NC  Subproceso de Fiscalización y liquidación
Subdirección de Fiscalización Tributaria
NC Proceso de Información,  Innovación y Tecnología
Dirección de Gestión de Innovación y Tecnología 
Subdirección de Innovación y Proyectos 
DS - Subproceso de Fiscalización y liquidación
Dirección Seccional de Impuestos y Aduanas de Armenia 
DSI de Medellín</t>
    </r>
  </si>
  <si>
    <t xml:space="preserve">3.3. Verificar trimestralmente la actualización de los roles de los servidores públicos del area 
</t>
  </si>
  <si>
    <t>Listado de roles actualizado de manera trimestral de las DSIA de Armenia y DSI de Medellín</t>
  </si>
  <si>
    <r>
      <rPr>
        <b/>
        <sz val="12"/>
        <rFont val="Arial"/>
        <family val="2"/>
      </rPr>
      <t>DGF</t>
    </r>
    <r>
      <rPr>
        <sz val="12"/>
        <rFont val="Arial"/>
        <family val="2"/>
      </rPr>
      <t xml:space="preserve">
NC  Subproceso de Fiscalización y liquidación
Subdirección de Fiscalización Tributaria
DS- Dirección Seccional de Impuestos y Aduanas de Armenia 
DSI de Medellín</t>
    </r>
  </si>
  <si>
    <t>ATI 2024-003
H6</t>
  </si>
  <si>
    <r>
      <rPr>
        <b/>
        <sz val="12"/>
        <rFont val="Arial"/>
        <family val="2"/>
      </rPr>
      <t>Hallazgo No. 6 - Requerimientos funcionales y nuevos desarrollos sin avance de gestión, reportados en la herramienta JIRA para los sistemas INTEGRA e IRIS</t>
    </r>
    <r>
      <rPr>
        <sz val="12"/>
        <rFont val="Arial"/>
        <family val="2"/>
      </rPr>
      <t xml:space="preserve">
Revisado el reporte “RelacionRequerimientosNoFinalizadosINTREGRA_IRIS.xlsx” remitido por la Subdirección de Soluciones y Desarrollo se evidencia que estos sistemas requieren ajustes y nuevos desarrollos que hasta la fecha de recibo de este archivo 20/05/2024 no han sido implementados en su totalidad. Estas deficiencias en los sistemas de información que apoyan el Subproceso afectan los principios de integridad, confiabilidad y calidad de la información que se almacenan en los sistemas INTEGRA e IRIS, generando cargas adicionales a las direcciones seccionales por la no disponibilidad de la información que requieren para su gestión. Las falencias de los SI inducen a que se generen actos administrativos inconsistentes, lo cual conlleva a una doble tarea de generación de actos administrativos por contingencia, que adicionalmente no alimentan las bases de datos del SI y hacen que la información de los expedientes no este completa.
Para el SI INTEGRA, en la siguiente tabla se evidencia que existen un total de 95 solicitudes de ajustes y nuevos desarrollos que no tienen avance entre los años 2020 y 2024.
Ver en informe de auditoría ATI2024-003 la Tabla No. 6 </t>
    </r>
    <r>
      <rPr>
        <i/>
        <sz val="12"/>
        <rFont val="Arial"/>
        <family val="2"/>
      </rPr>
      <t>Registro de requerimientos funcionales y nuevos desarrollos INTEGRA.</t>
    </r>
    <r>
      <rPr>
        <sz val="12"/>
        <rFont val="Arial"/>
        <family val="2"/>
      </rPr>
      <t xml:space="preserve">
Respecto de las demás solicitudes relacionadas, en el archivo mencionado, se evidencia que entre los años 2020 y 2024 se han adelantado 6 ajustes con un porcentaje de avance entre el 81,25% y el 99%, un nuevo desarrollo con avance del 99% y un requerimiento con el 70%, concluyendo que ninguna de estas solicitudes se ha finalizado al 100%, por tanto, no se ha puesto en producción, afectando la gestión del Subproceso de Fiscalización y Liquidación. 
Para el SI IRIS, se evidencia que existe una solicitud de nuevo desarrollo registrado en el año 2023, que a 20/05/2024 no registra avance de acuerdo con lo reportado en el archivo Excel remitido por Subdirección de Soluciones y Desarrollo RelacionRequerimientosNoFinalizadosINTREGRA_IRIS.xlsx. 
</t>
    </r>
  </si>
  <si>
    <t>1.- No ejecución de los ajustes y nuevos desarrollos solicitados que requieren los sistemas de información INTEGRA e IRIS</t>
  </si>
  <si>
    <t>1. Depurar el estado de JIRAS creados para programar mejoras y ajustes dentro del SI IRIS, teniendo en cuenta las Historias de Usuario levantadas, desarrolladas e implementadas desde el año 2023 en la célula de fiscalización y al finalizar emitir informe con el resultado de la depuración.</t>
  </si>
  <si>
    <t xml:space="preserve">1.1. Confrontar el listado de JIRAS y PST que figuran abiertos en el área de Desarrollo TI con el listado de más de HU creadas en la célula de Fiscalización asociadas al SI IRIS y las que particularmente han sido finalizadas a la fecha y puesto en producción sus ajustes y desarrollos. </t>
  </si>
  <si>
    <t>Un Informe semestral con el resultado de la actividad 1.1</t>
  </si>
  <si>
    <r>
      <rPr>
        <b/>
        <sz val="12"/>
        <rFont val="Arial"/>
        <family val="2"/>
      </rPr>
      <t>DGF</t>
    </r>
    <r>
      <rPr>
        <sz val="12"/>
        <rFont val="Arial"/>
        <family val="2"/>
      </rPr>
      <t xml:space="preserve">
NC – Subproceso de Fiscalización y Liquidación
Dirección de Gestión de Fiscalización
Subdirección de Fiscalización  Aduanera
NC Proceso de Información,  Innovación y Tecnología
Dirección de Gestión de Innovación y Tecnología 
Subdirección de Innovación y Proyectos 
 </t>
    </r>
  </si>
  <si>
    <t xml:space="preserve">2. Ejecutar el Plan de ejecución continuo de la célula de fiscalización en las distintas épicas asociadas al SI IRIS, efectuando seguimiento al repositorio de HU pendientes de asignación o Backlog de la célula de fiscalización.
</t>
  </si>
  <si>
    <t xml:space="preserve">2.1. Efectuar una preplaneación o pre planning para identificar Historias de Usuario HU para priorizar en cada una de las fases o Sprint de la célula de fiscalización, bajo la metodología de desarrollo ágil SCRUM que actualmente se ejecuta con el área de innovación de TI. 
</t>
  </si>
  <si>
    <t>2.1.  evidencia de reuniones de replaneación o pre planning para identificar Historias de Usuario HU</t>
  </si>
  <si>
    <r>
      <rPr>
        <b/>
        <sz val="12"/>
        <rFont val="Arial"/>
        <family val="2"/>
      </rPr>
      <t>DGF</t>
    </r>
    <r>
      <rPr>
        <sz val="12"/>
        <rFont val="Arial"/>
        <family val="2"/>
      </rPr>
      <t xml:space="preserve">
NC – Subproceso de Fiscalización y Liquidación
Dirección de Gestión de Fiscalización
Subdirección de Fiscalización Aduanera
NC- Proceso de Información,  Innovación y Tecnología
Dirección de Gestión de Innovación y Tecnología 
Subdirección de Innovación y Proyectos</t>
    </r>
  </si>
  <si>
    <t xml:space="preserve">
2.2. Ejecutar los Sprint o fases de desarrollo al interior de la célula de Fiscalización.</t>
  </si>
  <si>
    <t xml:space="preserve">
2.2.-  Acta de ejecución del Sprint de la célula de fiscalización.</t>
  </si>
  <si>
    <t xml:space="preserve">2.3. Efectuar las evaluaciones periódicas o review de la célula de fiscalización a fin de identificar las mejoras implementadas y el cambio periódico en el remanente o backlog de la célula de fiscalización. </t>
  </si>
  <si>
    <t xml:space="preserve">
 2.3. Acta de ejecución del Sprint de la célula de fiscalización.</t>
  </si>
  <si>
    <t xml:space="preserve">
2.4. Divulgar los resultados de cada uno de los Sprint a nivel nacional
</t>
  </si>
  <si>
    <t>2.4 Soporte de paso a producción</t>
  </si>
  <si>
    <r>
      <rPr>
        <b/>
        <sz val="12"/>
        <rFont val="Arial"/>
        <family val="2"/>
      </rPr>
      <t>DGF</t>
    </r>
    <r>
      <rPr>
        <sz val="12"/>
        <rFont val="Arial"/>
        <family val="2"/>
      </rPr>
      <t xml:space="preserve">
NC – Subproceso de Fiscalización y Liquidación
Dirección de Gestión de Fiscalización
Subdirección de Fiscalización  Aduanera
NC- Proceso de Información,  Innovación y Tecnología
Dirección de Gestión de Innovación y Tecnología 
Subdirección de Soluciones y Desarrollo
</t>
    </r>
  </si>
  <si>
    <t xml:space="preserve">3. Depurar el estado de JIRAS creados para programar mejoras y ajustes dentro del SI INTEGRA, teniendo en cuenta las Historias de Usuario levantadas, desarrolladas e implementadas desde octubre de 2023 en la célula de fiscalización.
</t>
  </si>
  <si>
    <t xml:space="preserve">3.1. Confrontar el listado de JIRAS y PST que figuran abiertos en el área de Desarrollo TI con el listado de más de 180 HU creadas en la célula de Fiscalización asociadas al SI INTEGRA y las 126 que particularmente han sido finalizadas a la fecha y puesto en producción sus ajustes y desarrollos. Lo anterior para clarificar las mejoras y sincerar los porcentajes de avance de la necesidad a partir de la célula de fiscalización.
</t>
  </si>
  <si>
    <t xml:space="preserve">1.1. Informe de verificación y confrontación de JIRAS y PST abiertos frente a Historias de Usuario creadas en la célula de Fiscalización. 
</t>
  </si>
  <si>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Fiscalización Cambiaria
NC- Proceso de Información,  Innovación y Tecnología
Dirección de Gestión de Innovación y Tecnología 
Subdirección de Innovación y Proyectos </t>
    </r>
  </si>
  <si>
    <t xml:space="preserve">4. Ejecutar el Plan de ejecución  de la célula de fiscalización en las distintas épicas asociadas al SI INTEGRA, a saber: reportes, preliminares y liquidación provisional, módulo de correcciones y anulaciones, Estabilización y solución de incidentes y Contextuales.  efectuando seguimiento al repositorio de HU pendientes de asignación o Backlog de la célula de fiscalización. 
</t>
  </si>
  <si>
    <t xml:space="preserve">4.1. Efectuar una preplaneación o pre planning para identificar Historias de Usuario HU para priorizar en cada una de las fases o Sprint de la célula de fiscalización, bajo la metodología de desarrollo ágil SCRUM que actualmente se ejecuta con el área de innovación de TI. 
</t>
  </si>
  <si>
    <t>4.1.  Evidencia de reuniones de replaneación o pre planning para identificar Historias de Usuario HU</t>
  </si>
  <si>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Fiscalización Cambiaria
NC- Proceso de Información,  Innovación y Tecnología
Dirección de Gestión de Innovación y Tecnología 
Subdirección de Innovación y Proyectos</t>
    </r>
  </si>
  <si>
    <t xml:space="preserve">
4.2. Ejecutar los Sprint o fases de desarrollo al interior de la célula de Fiscalización.</t>
  </si>
  <si>
    <t xml:space="preserve">
4.2.-  Acta de ejecución del Sprint de la célula de fiscalización.</t>
  </si>
  <si>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Fiscalización Cambiaria
NC Proceso de Información,  Innovación y Tecnología
Dirección de Gestión de Innovación y Tecnología 
Subdirección de Innovación y Proyectos</t>
    </r>
  </si>
  <si>
    <t xml:space="preserve">4.3. Efectuar las evaluaciones periódicas o review de la célula de fiscalización a fin de identificar las mejoras implementadas y el cambio periódico en el remanente o backlog de la célula de fiscalización. </t>
  </si>
  <si>
    <t xml:space="preserve">
 4.3. Acta de ejecución del Sprint de la célula de fiscalización.</t>
  </si>
  <si>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Fiscalización Cambiaria
NC - Proceso de Información,  Innovación y Tecnología
Dirección de Gestión de Innovación y Tecnología 
Subdirección de Innovación y Proyectos </t>
    </r>
  </si>
  <si>
    <t xml:space="preserve">
4.4. Divulgar los resultados de cada uno de los Sprint a nivel nacional
</t>
  </si>
  <si>
    <t xml:space="preserve">
Soporte de paso a producción
</t>
  </si>
  <si>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Fiscalización Cambiaria
NC Proceso de Información,  Innovación y Tecnología
Dirección de Gestión de Innovación y Tecnología 
Subdirección de Soluciones y Desarrollo
</t>
    </r>
  </si>
  <si>
    <t>ATI2024-003
H7</t>
  </si>
  <si>
    <r>
      <rPr>
        <b/>
        <sz val="12"/>
        <rFont val="Arial"/>
        <family val="2"/>
      </rPr>
      <t>Hallazgo No. 7</t>
    </r>
    <r>
      <rPr>
        <sz val="12"/>
        <rFont val="Arial"/>
        <family val="2"/>
      </rPr>
      <t xml:space="preserve"> -</t>
    </r>
    <r>
      <rPr>
        <b/>
        <sz val="12"/>
        <rFont val="Arial"/>
        <family val="2"/>
      </rPr>
      <t xml:space="preserve"> Controles de seguridad y privacidad de la información</t>
    </r>
    <r>
      <rPr>
        <sz val="12"/>
        <rFont val="Arial"/>
        <family val="2"/>
      </rPr>
      <t xml:space="preserve">
Revisada la herramienta GRC de NOVASEC, se evidenció la identificación, valoración y tratamiento de activos de información de los SI IRIS e INTEGRA que apoyan el subproceso de Fiscalización y Liquidación, sin embargo, al revisar el registro de activos de información, actualizado a fecha 08/05/2024 publicado por la OSI en la opción de "Transparencia" del portal institucional, no se evidencia la publicación del SI IRIS. </t>
    </r>
  </si>
  <si>
    <t xml:space="preserve">1.- Incumplimiento en la actualización del inventario de activos de información </t>
  </si>
  <si>
    <t xml:space="preserve">Realizar la revisión de los activos de la dependencia y  generar los ajustes correspondientes y Publicar el listado de activos de información y el índice de información Calsificada y reservada en el botón de transparencia de la  DIAN y en el portal de datos abiertos
</t>
  </si>
  <si>
    <t>° Reuniones de revisión y ajuste de los activos de información de la depedencia.
° Realizar la publicación de los Activos de información en la página de transparencia y datos abiertos.</t>
  </si>
  <si>
    <t xml:space="preserve">Listado de activos de información actualizado y  Publicación del registro de activos de información en el botón de transparencia de la entidad y en el portal de datos abiertos. </t>
  </si>
  <si>
    <r>
      <rPr>
        <b/>
        <sz val="12"/>
        <rFont val="Arial"/>
        <family val="2"/>
      </rPr>
      <t>DGF</t>
    </r>
    <r>
      <rPr>
        <sz val="12"/>
        <rFont val="Arial"/>
        <family val="2"/>
      </rPr>
      <t xml:space="preserve">
NC – Subproceso de Fiscalización y Liquidación
Dirección de Gestión de Fiscalización
Subdirección de Fiscalización  Aduanera
NC – Proceso de Información,  Innovación y Tecnología  
Oficina de Seguridad de la Información</t>
    </r>
  </si>
  <si>
    <t>ATI2024-003
H8</t>
  </si>
  <si>
    <r>
      <rPr>
        <b/>
        <sz val="12"/>
        <rFont val="Arial"/>
        <family val="2"/>
      </rPr>
      <t>Hallazgo No. 8 - Funcionalidades de los sistemas de información</t>
    </r>
    <r>
      <rPr>
        <sz val="12"/>
        <rFont val="Arial"/>
        <family val="2"/>
      </rPr>
      <t xml:space="preserve">
</t>
    </r>
    <r>
      <rPr>
        <b/>
        <sz val="12"/>
        <rFont val="Arial"/>
        <family val="2"/>
      </rPr>
      <t xml:space="preserve">Sistema INTEGRA  </t>
    </r>
    <r>
      <rPr>
        <sz val="12"/>
        <rFont val="Arial"/>
        <family val="2"/>
      </rPr>
      <t xml:space="preserve">
Revisado el funcionamiento del sistema se observaron las siguiente falencias e inconsistencias:
• El sistema no cuenta con un módulo de insumos, lo que genera una brecha de seguridad de la información, toda vez que su registro, control y gestión se está realizando en hojas Excel que no hacen parte de la trazabilidad del expediente.
• Inconsistencias en la funcionalidad utilizada en la proyección de actos administrativos, pues las plantillas preestablecidas no cargan de manera completa la información, no permiten el manejo de caracteres especiales y arroja error al adjuntar imágenes, lo que genera un reproceso para los funcionarios del área, pues deben realizar el documento en Word y luego cargarlo para continuar con el proceso de revisión y firma. 
• Se evidenciaron algunos actos administrativos generados por contingencia del período auditado que no estaban cargados en el sistema, lo que incurre en la pérdida de trazabilidad de los expedientes.
• Se observó en la DSl de Medellín y DSIA de Armenia que al generar el reporte de las cargas de trabajo presentaba inconsistencias:  cargas de trabajo a personas que ya no pertenecían al GIT, cargas de servicio asignadas de años anteriores al ingreso a la entidad, error en el total de cargas de trabajo asignadas a un funcionario.
 • El cálculo automático de las fechas de vencimiento de los términos legales de los actos administrativos se está generando de forma errónea. Lo anterior se soporta en evidencias de la DSI Medellín remitida a la Subdirección de Fiscalización y Liquidación Tributaria en la cual se manifestó lo siguiente : "En relación a “159 expedientes En curso con FECHA VENCIMIENTO vencida o errada:  (...) desde años anteriores (2020 a 2023)”  (...) Sin perjuicio de lo expuesto, es reaventé [sic] advertir que INTEGRA toma como firmeza la general, esto es 3 años a partir de la fecha de vencimiento para declarar, (...) que ha generado problemas en la determinación de las firmezas reales de los expedientes, firmezas que cuando se profieren actos que las modifican, las mismas no solo no son actualizados automáticamente, al estar por defecto configurado el sistema para la firmeza general antes estudiada. (...) es importante que desde INTEGRA se generen desarrollos (...) con el fin que el sistema pueda actualizar automáticamente las firmezas de los expedientes, sean generales o especiales, lo anterior con el fin de mitigar las contingencias que actualmente se afrontan en el asunto particular... (…)”.
</t>
    </r>
    <r>
      <rPr>
        <b/>
        <sz val="12"/>
        <rFont val="Arial"/>
        <family val="2"/>
      </rPr>
      <t>Sistema IRIS</t>
    </r>
    <r>
      <rPr>
        <sz val="12"/>
        <rFont val="Arial"/>
        <family val="2"/>
      </rPr>
      <t>:
Revisado el sistema se evidenciaron las siguientes falencias: 
• En el reporte generado de insumos de los años 2021, 2022 y 2023 se encontró que la información presenta inconsistencias de integridad y confidencialidad, debido a que no es posible en algunos casos identificar a qué expediente pertenece el insumo cargado, campos sin datos, con información duplicada e inconsistente.
• En la captura de los insumos se evidenció que carece de validaciones en los campos número de documento y razón social, de igual forma, no se cuenta con un campo específico donde se registre la procedencia del formato FT-1561.
• El sistema no genera número de expediente, lo que conlleva a que las direcciones seccionales utilicen los sistemas no corporativos para su creación, control y seguimiento (CORAN - Seccional Aduanas Medellín y EL MAR - Seccional Aduanas de Bogotá) . 
• La trazabilidad del proceso se genera en una bitácora que es alimentada a discreción del funcionario y no automáticamente por las actuaciones registradas en el sistema.
• El módulo de reportes tiene filtros limitados para las búsquedas, solo se permite por rango de fechas y los resultados al generarse presentan error en más de 2.000 registros.
• El sistema no cuenta con una funcionalidad que permita el traslado de los expedientes entre áreas o seccionales ni la integración entre las áreas de jurídica y notificaciones para el manejo de los expedientes.</t>
    </r>
  </si>
  <si>
    <t>1.- Deficiencias en los sistemas de información INTEGRA e IRIS que apoyan el subproceso al no permitir el control, gestión, trazabilidad y monitoreo del trámite total que deben surtir los insumos, inconsistencias en la información almacenada y falencias en algunas funcionalidades y reportes existentes.</t>
  </si>
  <si>
    <t xml:space="preserve">
1. Generar un esquema de seguimiento quincenal al estado y tipología de los incidentes del SI INTEGRA reportados a través de los PST ARANDA a nivel nacional que estén pendientes de solución o requieran desarrollos técnicos
</t>
  </si>
  <si>
    <t xml:space="preserve">
1.1. Generar la rutina de consulta y suministro semanal de casos pst activos relacionados con el comportamiento nacional del SI INTEGRA</t>
  </si>
  <si>
    <t xml:space="preserve">Consulta quincenal del reporte de estado de casos PST del árbol de especialistas del SI Integra   
Reuniones de replaneación o pre planning para identificar Historias de Usuario HU. </t>
  </si>
  <si>
    <r>
      <rPr>
        <b/>
        <sz val="12"/>
        <rFont val="Arial"/>
        <family val="2"/>
      </rPr>
      <t>DGF</t>
    </r>
    <r>
      <rPr>
        <sz val="12"/>
        <rFont val="Arial"/>
        <family val="2"/>
      </rPr>
      <t xml:space="preserve">
NC – Subproceso de Fiscalización y Liquidación
Dirección de Gestión de Fiscalización
Subdirección de Fiscalización  Tributaria 
NC- Proceso de Información,  Innovación y Tecnología
Dirección de Gestión de Innovación y Tecnología 
Subdirección de Soluciones y Desarrollo</t>
    </r>
  </si>
  <si>
    <t>1.2. Analizar la información y formular las Historias de usuario HU en la sesiones de planeamiento previo o pre planning de la célula de Fiscalización a fin de incluir oportunamente los requerimientos de ajuste y mejora en los Sprint (periodos de 10 días hábiles de desarrollo efectivo según la metodología de desarrollo ágil SCRUM) de acuerdo a impacto y relevancia en la priorización.</t>
  </si>
  <si>
    <t>2. Las HU definidas/ # incidentes identificados</t>
  </si>
  <si>
    <t xml:space="preserve">1.3. Generar las pruebas y puesta en producción de las historias de usuario derivadas de incidentes PST para divulgar los ajustes a nivel nacional una vez se realicen.
</t>
  </si>
  <si>
    <t>3. Paso a producción (Una vez culminados los Sprint y aceptadas las pruebas) / Historias de usuario definidas</t>
  </si>
  <si>
    <r>
      <rPr>
        <b/>
        <sz val="12"/>
        <rFont val="Arial"/>
        <family val="2"/>
      </rPr>
      <t>DGF</t>
    </r>
    <r>
      <rPr>
        <sz val="12"/>
        <rFont val="Arial"/>
        <family val="2"/>
      </rPr>
      <t xml:space="preserve">
NC – Subproceso de Fiscalización y Liquidación
Dirección de Gestión de Fiscalización
Subdirección de Fiscalización  Tributaria
NC Proceso de Información,  Innovación y Tecnología
Dirección de Gestión de Innovación y Tecnología 
Subdirección de Soluciones y Desarrollo</t>
    </r>
  </si>
  <si>
    <t xml:space="preserve">
2. Ejecutar en la célula de fiscalización en las distintas épicas asociadas al SI INTEGRA, a saber: reportes, preliminares y liquidación provisional, módulo de correcciones y anulaciones, Estabilización y solución de incidentes y Contextuales, efectuando seguimiento al repositorio de HU pendientes de asignación o Backlog de la célula de fiscalización. </t>
  </si>
  <si>
    <t xml:space="preserve">2.1. Efectuar una preplaneación o pre planning para identificar Historias de Usuario HU para priorizar en cada una de las fases o sprints de la célula de fiscalización, bajo la metodología de desarrollo ágil SCRUM que actualmente se ejecuta con el área de innovación de TI. </t>
  </si>
  <si>
    <t xml:space="preserve"> Reuniones de replaneación o pre planning para identificar Historias de Usuario HU</t>
  </si>
  <si>
    <r>
      <rPr>
        <b/>
        <sz val="12"/>
        <rFont val="Arial"/>
        <family val="2"/>
      </rPr>
      <t>DGF</t>
    </r>
    <r>
      <rPr>
        <sz val="12"/>
        <rFont val="Arial"/>
        <family val="2"/>
      </rPr>
      <t xml:space="preserve">
NC – Subproceso de Fiscalización y Liquidación
Dirección de Gestión de Fiscalización
Subdirección de Fiscalización  Tributaria 
Subdireccion de Fiscalización Cambiaria
NC Proceso de Información,  Innovación y Tecnología
Dirección de Gestión de Innovación y Tecnología 
Subdirección de Soluciones y Desarrollo</t>
    </r>
  </si>
  <si>
    <t>2.2. Ejecutar los Sprint o fases de desarrollo al interior de la célula de Fiscalización.</t>
  </si>
  <si>
    <t>2.2.- 2.3. Acta de ejecución del Sprint de la célula de fiscalización.</t>
  </si>
  <si>
    <r>
      <rPr>
        <b/>
        <sz val="12"/>
        <rFont val="Arial"/>
        <family val="2"/>
      </rPr>
      <t>DGF</t>
    </r>
    <r>
      <rPr>
        <sz val="12"/>
        <rFont val="Arial"/>
        <family val="2"/>
      </rPr>
      <t xml:space="preserve">
NC – Subproceso de Fiscalización y Liquidación
Dirección de Gestión de Fiscalización
Subdirección de Fiscalización  Tributaria 
Subdireccion de Fiscalización Cambiaria
NC- Proceso de Información,  Innovación y Tecnología
Dirección de Gestión de Innovación y Tecnología 
Subdirección de Soluciones y Desarrollo</t>
    </r>
  </si>
  <si>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Fiscalización Cambiaria
NC Proceso de Información,  Innovación y Tecnología
Dirección de Gestión de Innovación y Tecnología 
Subdirección de Soluciones y Desarrollo</t>
    </r>
  </si>
  <si>
    <t xml:space="preserve">
Soporte de paso a producción
</t>
  </si>
  <si>
    <r>
      <rPr>
        <b/>
        <sz val="12"/>
        <rFont val="Arial"/>
        <family val="2"/>
      </rPr>
      <t>DGF</t>
    </r>
    <r>
      <rPr>
        <sz val="12"/>
        <rFont val="Arial"/>
        <family val="2"/>
      </rPr>
      <t xml:space="preserve">
NC – Subproceso de Fiscalización y Liquidación
Dirección de Gestión de Fiscalización
Subdirección de Fiscalización  Tributaria 
Subdirección de Fiscalización Cambiaria
NC-Proceso de Información,  Innovación y Tecnología
Dirección de Gestión de Innovación y Tecnología 
Subdirección de Soluciones y Desarrollo
</t>
    </r>
  </si>
  <si>
    <t xml:space="preserve">3. Ejecutar el Plan de ejecución continuo de la célula de fiscalización en las distintas épicas asociadas al SI IRIS, efectuando seguimiento al repositorio de HU pendientes de asignación o Backlog de la célula de fiscalización.
</t>
  </si>
  <si>
    <t xml:space="preserve">3.1. Efectuar una preplaneación o pre planning para identificar Historias de Usuario HU para priorizar en cada una de las fases o Sprint de la célula de fiscalización, bajo la metodología de desarrollo ágil SCRUM que actualmente se ejecuta con el área de innovación de TI. 
</t>
  </si>
  <si>
    <t>3.1.  Evidencia de reuniones de replaneación o pre planning para identificar Historias de Usuario HU</t>
  </si>
  <si>
    <t xml:space="preserve">
3.2. Ejecutar los Sprint o fases de desarrollo al interior de la célula de Fiscalización.</t>
  </si>
  <si>
    <t xml:space="preserve">
3.2.-  Acta de ejecución del Sprint de la célula de fiscalización.</t>
  </si>
  <si>
    <t xml:space="preserve">3.3. Efectuar las evaluaciones periódicas o review de la célula de fiscalización a fin de identificar las mejoras implementadas y el cambio periódico en el remanente o backlog de la célula de fiscalización. </t>
  </si>
  <si>
    <t xml:space="preserve">
 3.3. Acta de ejecución del Sprint de la célula de fiscalización.</t>
  </si>
  <si>
    <r>
      <rPr>
        <b/>
        <sz val="12"/>
        <rFont val="Arial"/>
        <family val="2"/>
      </rPr>
      <t>DGF</t>
    </r>
    <r>
      <rPr>
        <sz val="12"/>
        <rFont val="Arial"/>
        <family val="2"/>
      </rPr>
      <t xml:space="preserve">
NC – Subproceso de Fiscalización y Liquidación
Dirección de Gestión de Fiscalización
Subdirección de Fiscalización Aduanera
NC-Proceso de Información,  Innovación y Tecnología
Dirección de Gestión de Innovación y Tecnología 
Subdirección de Innovación y Proyectos</t>
    </r>
  </si>
  <si>
    <t xml:space="preserve">
3.4. Divulgar los resultados de cada uno de los Sprint a nivel nacional
</t>
  </si>
  <si>
    <t xml:space="preserve">
Soporte de paso a producción</t>
  </si>
  <si>
    <r>
      <rPr>
        <b/>
        <sz val="12"/>
        <rFont val="Arial"/>
        <family val="2"/>
      </rPr>
      <t>DGF</t>
    </r>
    <r>
      <rPr>
        <sz val="12"/>
        <rFont val="Arial"/>
        <family val="2"/>
      </rPr>
      <t xml:space="preserve">
NC – Subproceso de Fiscalización y Liquidación
Dirección de Gestión de Fiscalización
Subdirección de Fiscalización  Aduanera
NC-Proceso de Información,  Innovación y Tecnología
Dirección de Gestión de Innovación y Tecnología 
Subdirección de Soluciones y Desarrollo
</t>
    </r>
  </si>
  <si>
    <t>4. Generar un esquema de seguimiento trimestral al estado y tipología de los incidentes del SI IRIS reportados a través de los PST ARANDA a nivel nacional que estén pendientes de solución o requieran desarrollos técnicos</t>
  </si>
  <si>
    <t>Trimestralmente verificar los casos reportados por ARANDA versus los casos solucionados del SI IRIS.</t>
  </si>
  <si>
    <t xml:space="preserve">Cantidad de casos solucionados/ cantidad de casos allegados
</t>
  </si>
  <si>
    <r>
      <rPr>
        <b/>
        <sz val="12"/>
        <rFont val="Arial"/>
        <family val="2"/>
      </rPr>
      <t>DGF</t>
    </r>
    <r>
      <rPr>
        <sz val="12"/>
        <rFont val="Arial"/>
        <family val="2"/>
      </rPr>
      <t xml:space="preserve">
NC – Subproceso de Fiscalización y Liquidación
Dirección de Gestión de Fiscalización
Subdirección de Fiscalización  Aduanera
NC Proceso de Información,  Innovación y Tecnología
Dirección de Gestión de Innovación y Tecnología 
Subdirección de Soluciones y Desarrollo
</t>
    </r>
  </si>
  <si>
    <t>ATI2024-003
H9</t>
  </si>
  <si>
    <r>
      <rPr>
        <b/>
        <sz val="12"/>
        <rFont val="Arial"/>
        <family val="2"/>
      </rPr>
      <t>Hallazgo No. 9 - Deficiencias en la gestión de datos (NC DG Fiscalización y Subdirecciones TAC)</t>
    </r>
    <r>
      <rPr>
        <sz val="12"/>
        <rFont val="Arial"/>
        <family val="2"/>
      </rPr>
      <t xml:space="preserve">
Verificada la información remitida por las Direcciones Seccionales auditadas: DSIA de Armenia, DSA de Bogotá, DSA de Medellín y DSI de Medellín y por las Subdirecciones de Fiscalización Aduanera, Tributaria y Cambiaria, así como de las actividades de auditoría realizadas, se encontraron como resultado de la evaluación efectuada al manejo de la información de los diferentes insumos recibidos, deficiencias que afectan la gestión de las dependencias responsables, a saber: 
• Casos no radicados, no encontrados, no reportados o incompletos.
• Insumos de investigación no registrados en la dirección seccional de destino. 
• Imposibilidad de validar la completitud, calidad, oportunidad en la remisión y gestión efectuada por el área receptora.
• Falta de estandarización y parametrización que permita la identificación y ubicación de insumos en los sistemas de información.
• Presentación de casos ante Comité Directivo extemporáneos, según cronogramas establecidos o atemporales en el caso de los formatos FT-1561 o no presentación de éstos ante el comité. 
• Actas de comité sin soportes de las decisiones.
• Falta de control a las decisiones del comité.
• Sistemas informáticos que no facilitan la gestión de información, no cuentan con control de términos, incompletos y desactualizados. 
• Falta de mecanismos de seguridad frente a la custodia y almacenamiento de la información.
Ver en informe de auditoría ATI2024-003 la Tabla No. 7 </t>
    </r>
    <r>
      <rPr>
        <i/>
        <sz val="12"/>
        <rFont val="Arial"/>
        <family val="2"/>
      </rPr>
      <t>Deficiencias en el manejo y control de la información</t>
    </r>
  </si>
  <si>
    <t>1.- Deficiente control por parte de los responsables de la primera línea de defensa en las direcciones seccionales frente al cumplimiento del registro, control y trazabilidad de las gestiones y términos de los seleccionados de acciones de control e insumos de investigación 
2.-insuficiente seguimiento desde la segunda línea de defensa en el nivel central, al no ejercer de manera específica controles de seguimiento a su desarrollo.
3.- Además, falta de un aplicativo o repositorio unificado de estas actuaciones, que garantice el flujo de actividades desde el registro inicial del caso hasta la finalización del expediente o traslado de manera centralizada.</t>
  </si>
  <si>
    <t xml:space="preserve"> Proferir Memorando con lineamientos sobre la inclusión de la información en las nuevas columnas dirigido a las Seccionales y correo de socilización
</t>
  </si>
  <si>
    <t>Memorando y correo de socialialización</t>
  </si>
  <si>
    <t xml:space="preserve">3. Emitir lineamientos dirigidos al Grupo Informal de Programas, tendientes a que en la estructuración de acciones y programas de control y en su seguimiento, se preste especial atención a la fecha de caducidad o prescripción de los seleccionados que se remiten, cuando está aplique, así como que se tenga en cuenta para la ejecución de estas los lineamientos que se profieran desde la Dirección de Gestión de Fiscalización, relacionados con la priorización de las investigaciones, casos e insumos (Memorandos 62 del 22/04/2024 y 086 del 31/05/2024). </t>
  </si>
  <si>
    <t xml:space="preserve">3.1. Proferir memorando dirigido a los funcionarios del Grupo Informal de Programas de la Subdirección de Fiscalización Aduanera, con el objeto de que se fortalezca el seguimiento que se realiza a la ejecución de las acciones y programas de control, de tal forma que en la estructuración de estas y su seguimiento se preste especial atención a la fecha de caducidad de los seleccionados que se remiten, cuando está aplique, así como que se tenga en cuenta para su ejecución los lineamientos que se profieran desde la Dirección de Gestión de Fiscalización, relacionados con la priorización de las investigaciones, casos e insumos. </t>
  </si>
  <si>
    <t xml:space="preserve">4. Emitir directriz a los subdirectores de fiscalización  para que en las visitas de Autoevaluación que realicen se revise y haga seguimiento entre otros temas, al uso del Formato 1561. </t>
  </si>
  <si>
    <t xml:space="preserve">4.1. Correo con Directriz </t>
  </si>
  <si>
    <r>
      <rPr>
        <b/>
        <sz val="12"/>
        <rFont val="Arial"/>
        <family val="2"/>
      </rPr>
      <t>DGF</t>
    </r>
    <r>
      <rPr>
        <sz val="12"/>
        <rFont val="Arial"/>
        <family val="2"/>
      </rPr>
      <t xml:space="preserve">
NC – Subproceso de Fiscalización y Liquidación
Dirección de Gestión de Fiscalización
Subdirecciónes de Fiscalización  Aduanera, Tributaria, Cambiaria, internacional y de Apoyo </t>
    </r>
  </si>
  <si>
    <t xml:space="preserve">Auditoría de Seguimiento a Planes Integrados de Mejoramiento del Proceso de Administración de Cartera - ASA 2017005
Período
01/01/2016 a 30/01/02017
</t>
  </si>
  <si>
    <t>ASA 2017005</t>
  </si>
  <si>
    <r>
      <rPr>
        <b/>
        <i/>
        <sz val="12"/>
        <rFont val="Arial"/>
        <family val="2"/>
      </rPr>
      <t>"No. 16 Debilidad en la caracterización del proceso,</t>
    </r>
    <r>
      <rPr>
        <i/>
        <sz val="12"/>
        <rFont val="Arial"/>
        <family val="2"/>
      </rPr>
      <t xml:space="preserve"> en los lineamientos que establecen los requisitos de entrada, flujo de información y trazabilidad de los actos administrativos que llegan a cobranzas. AUDITORÍA ARC 2015003-DSI BOGOTÁ Subdirección de Gestión de Recaudo y Cobranzas - Auditoria a la recuperación de la cartera- OCI
Verificado el flujo de información y la trazabilidad de actos administrativos proferidos, ejecutoriados y remitidos por la Dirección Seccional de Aduanas de Bogotá con destino a la Divisiones de Gestión de Cobranzas de las Direcciones Seccionales de Impuestos de Bogotá y Grandes Contribuyentes se evidenció lo siguiente: 
a) Los actos administrativos proferidos por la Dirección Seccional de Aduanas de Bogotá al igual que en el resto del país, no figuran en los aplicativos informáticos de la entidad, lo que genera riesgo subjetivo en su cobro.
b) Los actos administrativos con destino a cobranzas llegan con el sello de ejecutoria como único requisito, lo cual no garantiza su condición de título ejecutivo.
c) Los actos administrativos tales como Recursos de reconsideración que modifican parcialmente la suma a cobrar, las resoluciones que ordenan el pago de una obligación y a su vez la efectividad de una garantía (pólizas), no se envían a cobranzas integralmente, por lo tanto, no se reciben los insumos necesarios para conformar el título ejecutivo, ni se determinan las acciones a seguir para completar la gestión documental. 
d)Existen fallas en la comunicación e interacción de los procesos misionales y de apoyo con respecto a las entradas y salidas de los procesos. 
e) Se presenta diversidad de criterio jurídico del término "ejecutoria de actos administrativos tributarios, aduaneros y cambiarios", lo que genera demoras e incertidumbre para iniciar el cobro.  Lo anterior incumple los principios de eficacia, eficiencia y celeridad contenidos en el artículo 3 de la Ley 489 de 1998. Estas situaciones se presentan debido a la ausencia de un sistema informático de la Dian para la gestión de actos administrativos aduaneros y cambiarios y por falta de lineamientos para el debido control, lo que ocasiona riesgo subjetivo para gestionar su cobro".
Prueba de Auditoría:
De conformidad con las pruebas de auditoría realizadas para las situaciones anteriores, se evidencia que:  
a) Existen actos administrativos proferidos por la Dirección Seccional de Aduanas de Bogotá, que no han sido remitidos a la Dirección Seccional de Impuestos de Bogotá para su incorporación en los aplicativos de cobranzas.
b) Se evidencian actos administrativos aduaneros frente a los cuales se interpuso recurso, y es allegado a la División de Gestión de Cobranzas únicamente el fallo de dicho recurso, sin el respectivo acto administrativo que constituye el título ejecutivo.
c) De igual forma, se presentan situaciones en las cuales no es allegado ni el fallo del recurso ni el acto administrativo que constituye el título ejecutivo. Evidenciándose fallas de comunicación e interacción de los procesos con respecto a las entradas y salidas de los mismos. Por lo anterior, las situaciones que dieron lugar a la formulación del hallazgo persisten.</t>
    </r>
  </si>
  <si>
    <t>Ausencia de un sistema informático de la Dian para la gestión de actos administrativos aduaneros y cambiarios  y por falta de lineamientos para el debido control.</t>
  </si>
  <si>
    <t>Implementar una solución informatica sujeta a la implementación del plan de modernización tecnologica de la DIAN.(LEY 1819 DEL 2016), con el fin de contar con la información integrada, actualizada y confiable para el proceso de Administración de Cartera.</t>
  </si>
  <si>
    <t>Definir estrategia de Digitalización del proyecto</t>
  </si>
  <si>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Tecnologia
Dirección de Gestión de Innovación y Tecnología
Subdirección de Innovación y Proyectos
Subdirección de Soluciones y Desarrollo
REFORMULADO 
31102020
ACTUALIZADO
30112021</t>
    </r>
  </si>
  <si>
    <t>Desarrollar o adquirir la solución tecnologíca</t>
  </si>
  <si>
    <t>1. Informe del avance del proceso de contratación</t>
  </si>
  <si>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Tecnología
Dirección de Gestión de Innovación y Tecnología
Subdirección de Innovación y Proyectos
Subdirección de Soluciones y Desarrollo
REFORMULADO 
20052022</t>
    </r>
  </si>
  <si>
    <t xml:space="preserve">Iniciar el proyecto con la definición de  los requerimientos funcionales 
</t>
  </si>
  <si>
    <r>
      <t xml:space="preserve">DGI
</t>
    </r>
    <r>
      <rPr>
        <sz val="12"/>
        <rFont val="Arial"/>
        <family val="2"/>
      </rPr>
      <t xml:space="preserve">NC - Subproceso Innovación y Tecnología
Dirección de Gestión de Innovación y Tecnología
Subdirección de Innovación y Proyectos
Subdirección de Soluciones y Desarrollo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</si>
  <si>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Tecnología
Dirección de Gestión de Innovación y Tecnología
Subdirección de Innovación y Proyectos
Subdirección de Soluciones y Desarrollo
</t>
    </r>
  </si>
  <si>
    <r>
      <t xml:space="preserve">DGI
</t>
    </r>
    <r>
      <rPr>
        <sz val="12"/>
        <rFont val="Arial"/>
        <family val="2"/>
      </rPr>
      <t>NC - Subproceso Innovación y Tecnología
Dirección de Gestión de Innovación y Tecnología
Subdirección de Innovación y Proyectos
Subdirección de Soluciones y Desarrollo
REFORMULADO 
30092019
31102020
30112021
20052022
09122022</t>
    </r>
  </si>
  <si>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REFORMULADO 
31102020
30112021
20052022
09122022</t>
    </r>
  </si>
  <si>
    <t>Auditoría de Seguimiento a Planes Integrados de Mejoramiento del Proceso de Administración de Cartera - ASA 2017005
Período
01/01/2016 a 30/01/02017</t>
  </si>
  <si>
    <r>
      <rPr>
        <b/>
        <sz val="12"/>
        <rFont val="Arial"/>
        <family val="2"/>
      </rPr>
      <t>"Desactualización del aplicativo SISCOBRA ADUANERO. - AUDITORÍA ARC 2015003 - Grandes Contribuyentes</t>
    </r>
    <r>
      <rPr>
        <sz val="12"/>
        <rFont val="Arial"/>
        <family val="2"/>
      </rPr>
      <t xml:space="preserve">
a. Verificado el reporte de los cien (100) actos administrativos más representativos por un valor de $85.974 millones, clasificados en SISCOBRA ADUANERO como debido cobrar, se evidenció que 14 están pendientes de actualizar en Siscobra aduanero."
Prueba de Auditoria:
Verificada la actualización de SISCOBRA Aduanero frente a los actos administrativos aduaneros expedidos por la Dirección Seccional de Aduanas de Bogotá, con fallos de recursos de la Subdirección de Gestión de Recursos Jurídicos, notificados y ejecutoriados, en 21 actos revisados se evidenció que diez (10) actos administrativos no han sido allegados a la Seccional de Grandes Contribuyentes ni se ha informado si están en curso demandas ante el contencioso administrativo, para los NIT 805.000.240 Resolución Sanción No.1024 por valor de$ 84.066.840 de fecha de ejecutoría  15/07/2016, NIT 805.011.074 Liquidaciones Oficiales - de revisión No.521 por valor de $ 2.649.138.000 de fecha de ejecutoria 27/04/2016, NIT 830.017.271 Resolución Sanción No. 259 por valor de $ 154.592.599 de fecha de ejecutoria 24/02/2016, NIT 830.017.271 Resolución Sanción No.408 por valor de $ 136.259.526 de fecha de ejecutoria 04/04/2016, NIT 830.017.271 Resolución Sanción No.498 por valor de $ 88.834.468 de fecha de ejecutoría 18/04/2016, NIT 830.050.346 Liquidaciones Oficiales - De Revisión No.381 por valor de $ 24.374.000 de fecha de ejecutoría 22/03/2016, NIT 830.050.346 Liquidaciones Oficiales - De Revisión No.1049 $ 36.297.000 de fecha de ejecutoría 25/07/2016, NIT 830.050.346 Liquidaciones Oficiales - De Revisión No.1050 por valor de $ 26.541.000 de fecha de ejecutoría 25/07/2016, NIT 860.002.693 Liquidaciones Oficiales - De Revisión No.1437 por valor de $533.140.000 de fecha de ejecutoria 21/09/2016,  NIT 860.020.309Liquidaciones Oficiales – Corrección No.750 Por valor de $ 185.957.000 de fecha de ejecutoría 07/06/2016 y NIT 860.020.309 Liquidaciones Oficiales – corrección No.1235 por valor de $ 153.492.000 de fecha de ejecutoría 22/08/2016, NIT 860.020.309 Liquidaciones Oficiales – Corrección No.1426 por valor de $ 50.988.000 de fecha de ejecutoría 19/09/2016 y NIT 860.515.993 Liquidaciones Oficiales – Corrección No.1090 por valor de $ 304.177.000 de fecha de ejecutoria 27/07/2016, los cuales no han sido allegados a la seccional de Grandes Contribuyentes para la respectiva gestión de cobro.
De igual forma se presentan las siguientes situaciones:
1. Existen obligaciones sin descargar en SISCOBRA: NIT 830118785. No se actualizaron los pagos en SISCOBRA Aduanero, el usuario aduanero canceló la suma de $ 367.594,000. de igual forma, no se afectó el estado de las obligaciones que estaban demandadas.
2. Actos Administrativos demandados frente a los cuales se les declaró la Nulidad y están cargadas las obligaciones: NIT 892400030, Titulo ejecutivo: Resolución Sanción No. 455 del 23/03/2011 por valor de $2.769.000, creada en SISCOBRA el 21/10/2012, y fue declarada su nulidad desde 06/12/2012 por el Juzgado 14 Administrativo de Bogotá, obligación que debe estar en cero y aparece en el libro radicador de Siscobra con deuda de $2.769.000. Por lo anterior, las situaciones que dieron lugar a la formulación del hallazgo persisten.</t>
    </r>
  </si>
  <si>
    <t>Problemas en los insumos para la conformación del expediente y su inclusión en el aplicativo SISCOBRA ADUANERO.
Falta de una solución informática para la gestión de cobro aduanero y cambiario.</t>
  </si>
  <si>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t>
    </r>
    <r>
      <rPr>
        <b/>
        <sz val="12"/>
        <rFont val="Arial"/>
        <family val="2"/>
      </rPr>
      <t xml:space="preserve">
</t>
    </r>
    <r>
      <rPr>
        <sz val="12"/>
        <rFont val="Arial"/>
        <family val="2"/>
      </rPr>
      <t xml:space="preserve">NC - Subproceso Innovación y Tecnología
Dirección de Gestión de Innovación y Tecnología
Subdirección de Innovación y Proyectos
Subdirección de Soluciones y Desarrollo
</t>
    </r>
    <r>
      <rPr>
        <b/>
        <sz val="12"/>
        <rFont val="Arial"/>
        <family val="2"/>
      </rPr>
      <t xml:space="preserve">
REFORMULADO 
20052022</t>
    </r>
  </si>
  <si>
    <t xml:space="preserve">DGI
NC - Subproceso Administración de Cartera
NC - Subproceso  Recaudo-Devoluciones 
Dirección de Gestión de Impuestos
Subdirección de Recaudo
Subdirección de Cobranzas y Control Extensivo
Coordinación de Administración de Aplicativos de  Impuestos
Coordinación de Cobranzas
</t>
  </si>
  <si>
    <r>
      <t xml:space="preserve">DGI
</t>
    </r>
    <r>
      <rPr>
        <sz val="12"/>
        <rFont val="Arial"/>
        <family val="2"/>
      </rPr>
      <t xml:space="preserve">NC - Subproceso Innovación y Tecnología
Dirección de Gestión de Innovación y Tecnología
Subdirección de Innovación y Proyectos
Subdirección de Soluciones y Desarrollo
</t>
    </r>
  </si>
  <si>
    <r>
      <rPr>
        <b/>
        <sz val="12"/>
        <rFont val="Arial"/>
        <family val="2"/>
      </rPr>
      <t>DGI</t>
    </r>
    <r>
      <rPr>
        <sz val="12"/>
        <rFont val="Arial"/>
        <family val="2"/>
      </rPr>
      <t xml:space="preserve">
NC - Subproceso Administración de Cartera
NC - Subproceso  Recaudo-Devoluciones 
Dirección de Gestión de Impuestos
Subdirección de Recaudo
Subdirección de Cobranzas y Control Extensivo
Coordinación de Administración de Aplicativos de  Impuestos
Coordinación de Cobranzas</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</si>
  <si>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t>
    </r>
    <r>
      <rPr>
        <b/>
        <sz val="12"/>
        <rFont val="Arial"/>
        <family val="2"/>
      </rPr>
      <t xml:space="preserve">
</t>
    </r>
    <r>
      <rPr>
        <sz val="12"/>
        <rFont val="Arial"/>
        <family val="2"/>
      </rPr>
      <t xml:space="preserve">NC - Subproceso Innovación y Tecnología
Dirección de Gestión de Innovación y Tecnología
Subdirección de Innovación y Proyectos
Subdirección de Soluciones y Desarrollo
</t>
    </r>
    <r>
      <rPr>
        <b/>
        <sz val="12"/>
        <rFont val="Arial"/>
        <family val="2"/>
      </rPr>
      <t xml:space="preserve">
</t>
    </r>
  </si>
  <si>
    <r>
      <rPr>
        <b/>
        <sz val="12"/>
        <rFont val="Arial"/>
        <family val="2"/>
      </rPr>
      <t>DGI</t>
    </r>
    <r>
      <rPr>
        <sz val="12"/>
        <rFont val="Arial"/>
        <family val="2"/>
      </rPr>
      <t xml:space="preserve">
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REFORMULADO 
31102020
30112021
20052022
09122022</t>
    </r>
  </si>
  <si>
    <t>Auditoría de Seguimiento a Planes Integrados de Mejoramiento del Proceso de Administración de Cartera - ASA 2017005
01/01/2016 a 30/01/02017
B</t>
  </si>
  <si>
    <r>
      <rPr>
        <b/>
        <i/>
        <sz val="12"/>
        <rFont val="Arial"/>
        <family val="2"/>
      </rPr>
      <t>"b. En revisión física de expedientes se encontró que:</t>
    </r>
    <r>
      <rPr>
        <i/>
        <sz val="12"/>
        <rFont val="Arial"/>
        <family val="2"/>
      </rPr>
      <t xml:space="preserve"> En el expediente 20143100034 ubicado en coactiva  solo registra aviso de cobro  de fecha abril 14 de 2015, en el expediente 2009210048  falta expedir el acto administrativo que decide sobre el archivo por pago solicitado por la aseguradora acogiéndose al beneficio de ley,  en los expedientes 2012310238 y  20153100017 falta solicitar la copia de la demanda admitida para expedir el acto correspondiente y actualizar el aplicativo SISCOBRA ADUANERO".
Prueba de Auditoría:
Verificada la gestión de cobro de las obligaciones en mora de los contribuyentes en 8 expedientes con NIT 830.035.717, 830.118.785, 892.400.030, 900.088.538, 900.041.323, 830.065.609, 800.142.612 y 800.154.771, se evidenciaron las siguientes situaciones:
1. Expedientes donde la última actuación es el mandamiento de pago, expedido desde septiembre de 2014:  Expediente 830023202 en SIPAC en etapa coactiva, última actuación en SIPAC fue el mandamiento de pago No. 144896 del 04/09/2014
2. El tiempo transcurrido entre la resolución que impone la sanción y el aviso de cobro es de 4 años y entre el Aviso de Cobro y la notificación del Mandamiento de Pago transcurrieron 1 año y 4 meses, notificándose con fecha próxima a prescribir la obligación:  NIT 900088538 Resolución Sanción No. 284 del 21/02/2011, Aviso de Cobro 1-31-244-440-377 de fecha 06/05/2015, Mandamiento de Pago No. 027 de fecha 05/09/2016 Notificado Personalmente 8/09/2016.
3. Actuaciones sin realizar en los aplicativos: NIT 892400030, con Resolución Sanción 455 del 23/03/2011, Declaración de nulidad de la sanción antes indicada desde 6/12/2012, sin actualizar el saldo de la obligación en SISCOBRA Aduanero.
4. Avisos de cobro dirigidos solo a la Aseguradora: NIT 830035717, con Resolución Sanción No. 1561 del 16/12/2013 y Resolución que resuelve recurso No. 348 del 10/04/2014, con dos avisos de cobro desde el 20/02/2015, observándose en el expediente que esta ha sido la única actuación de cobro realizada.
5. Obligaciones sin Mandamiento de Pago:  No se evidencia mandamiento de pago frente a la obligación de ventas 2012 -1, la cual fue confirmada mediante el fallo del recurso, expediente con NIT 800154771. Por lo anterior, las situaciones que dieron lugar a la formulación del hallazgo persisten.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</si>
  <si>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</si>
  <si>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Tecnología
Dirección de Gestión de Innovación y Tecnología
Subdirección de Innovación y Proyectos
Subdirección de Soluciones y Desarrollo
</t>
    </r>
  </si>
  <si>
    <t>Auditoría de Seguimiento a Planes Integrados de Mejoramiento del Proceso de Administración de Cartera - ASA 2017005
01/01/2016 a 30/01/02017</t>
  </si>
  <si>
    <r>
      <rPr>
        <b/>
        <sz val="12"/>
        <rFont val="Arial"/>
        <family val="2"/>
      </rPr>
      <t>"Debilidad en la caracterización del proceso, en los lineamientos que establecen los requisitos de entrada</t>
    </r>
    <r>
      <rPr>
        <sz val="12"/>
        <rFont val="Arial"/>
        <family val="2"/>
      </rPr>
      <t xml:space="preserve">, flujo de información y trazabilidad de los actos administrativos que llegan a cobranzas - AUDITORÍA ARC 2015003-Grandes Contribuyentes- OCI
Verificado el flujo de información y la trazabilidad de actos administrativos proferidos, ejecutoriados y remitidos por la Dirección Seccional de Aduanas de Bogotá con destino a la Divisiones de Gestión de Cobranzas de las Direcciones Seccionales de Impuestos de Bogotá y Grandes Contribuyentes se evidenció lo siguiente: 
a) Los actos administrativos proferidos por la Dirección Seccional de Aduanas de Bogotá al igual que en el resto del país, no figuran en los aplicativos informáticos de la entidad, lo que genera riesgo subjetivo en su cobro.
b) Los actos administrativos con destino a cobranzas llegan con el sello de ejecutoria como único requisito, lo cual no garantiza su condición de título ejecutivo.
c) Los actos administrativos tales como Recursos de reconsideración que modifican parcialmente la suma a cobrar, las resoluciones que ordenan el pago de una obligación y a su vez la efectividad de una garantía (pólizas), no se envían a cobranzas integralmente, por lo tanto, no se reciben los insumos necesarios para conformar el título ejecutivo, ni se determinan las acciones a seguir para completar la gestión documental. 
d)Existen fallas en la comunicación e interacción de los procesos misionales y de apoyo con respecto a las entradas y salidas de los procesos. 
e) Se presenta diversidad de criterio jurídico del término "ejecutoria de actos administrativos tributarios, aduaneros y cambiarios", lo que genera demoras e incertidumbre para iniciar el cobro.  Lo anterior incumple los principios de eficacia, eficiencia y celeridad contenidos en el artículo 3 de la Ley 489 de 1998. Estas situaciones se presentan debido a la ausencia de un sistema informático de la Dian para la gestión de actos administrativos aduaneros y cambiarios y por falta de lineamientos para el debido control, lo que ocasiona riesgo subjetivo para gestionar su cobro".
Prueba de Auditoria:
Realizadas las pruebas para verificar la inclusión en los Aplicativos de Cobranzas de los Actos Administrativos proferidos por la Dirección Seccional de Aduanas de Bogotá y de los que contienen fallos de recursos por la Subdirección de Gestión de Recursos Jurídicos, se encontró que: 
1. Frente a los Actos Administrativos allegados a la Dirección Seccional de Grandes Contribuyentes, no se informa si frente a ellos se interpuso recurso.
2. No se indica a la Dirección Seccional si el Acto Administrativo fue objeto de demanda.
3. Las Divisiones de Gestión Jurídica no informan sobre el resultado del fallo del recurso interpuesto frente al Acto Administrativo.
4. La Seccional de Grandes Contribuyentes debe realizar las consultas pertinentes para determinar si el Acto administrativo fue demandado.
5. El área de Notificaciones envía todos los Actos Administrativos, se hayan presentado recurso o no contra ellos, lo que origina que en la seccional de Grandes Contribuyentes deba realizarse la trazabilidad para determinar la exigibilidad del título ejecutivo o no.
6. Actos administrativos aduaneros con fallos de recursos expedidos por la Subdirección de Gestión de Recursos Jurídicos, que se encuentran ejecutoriados y no están incluidos en SISCOBRA. (Ver actos mencionados en el hallazgo Desactualización del aplicativo SISCOBRA Aduanero).  Por lo anterior, las situaciones que dieron lugar a la formulación del hallazgo persisten.
</t>
    </r>
  </si>
  <si>
    <t>Realizar al interior de la División de Gestión de Cobranzas jornadas de retroalimentación en el proceso de Administración de Cartera, sobre los procedimientos y las orientaciones necesarias para su cumplimiento.</t>
  </si>
  <si>
    <t>FT-GH-1722
Registro de Asistencia Capacitación Interna</t>
  </si>
  <si>
    <r>
      <rPr>
        <b/>
        <sz val="12"/>
        <rFont val="Arial"/>
        <family val="2"/>
      </rPr>
      <t>DGI</t>
    </r>
    <r>
      <rPr>
        <sz val="12"/>
        <rFont val="Arial"/>
        <family val="2"/>
      </rPr>
      <t xml:space="preserve">
NC - Subproceso  Administracion de Cartera.                                                                            
Dirección  Operativa de Grandes Contribuyentes                                             
Subdirección Operativa de Servicio, Recaudo, Cobro y Devoluciones
Coordinación de Cobranzas 
ACTUALIZADO
30112021
</t>
    </r>
  </si>
  <si>
    <t>Realizar al interior de cada uno de los grupos internos de trabajo que conforman la Division de Gestión de Cobranzas jornadas de retroalimentación en el proceso de Administración de Cartera, sobre los procedimientos y las orientaciones necesarias para su cumplimiento. especialmente  aplicación a los lineamientos establecidos por la Coordinación Control Básico de Obligaciones en cuanto a la Captura de actos administrativos en siscobra Aduanero.</t>
  </si>
  <si>
    <r>
      <rPr>
        <b/>
        <sz val="12"/>
        <rFont val="Arial"/>
        <family val="2"/>
      </rPr>
      <t>DGI</t>
    </r>
    <r>
      <rPr>
        <sz val="12"/>
        <rFont val="Arial"/>
        <family val="2"/>
      </rPr>
      <t xml:space="preserve">
NC - Subproceso  Administracion de Cartera.                                                                            
Dirección Operativa de Grandes Contribuyentes
Subdirección Operativa de Servicio, Recaudo, Cobro y Devoluciones
Coordinación de Cobranzas 
ACTUALIZADO
30112021</t>
    </r>
  </si>
  <si>
    <t>Evaluación a la Administración de  Riesgos asociados a los procedimientos de Devoluciones y/o Compensaciones y Tráfico Postal y envios urgentes
H7
Periodo 01/01/2016 al 30/09/2016</t>
  </si>
  <si>
    <t xml:space="preserve"> ARC 2016008</t>
  </si>
  <si>
    <r>
      <rPr>
        <b/>
        <sz val="12"/>
        <rFont val="Arial"/>
        <family val="2"/>
      </rPr>
      <t xml:space="preserve">Deficiencia en la gestión de riesgos en el Subproceso de Devoluciones y/o Compensaciones.
</t>
    </r>
    <r>
      <rPr>
        <sz val="12"/>
        <rFont val="Arial"/>
        <family val="2"/>
      </rPr>
      <t xml:space="preserve">
En la Dirección Seccional de Impuestos de Medellín, se verificó el Procedimiento de Devoluciones y/o Compensaciones por saldos a favor generados en las declaraciones de impuesto sobre las ventas (IVA), por exportaciones de oro y el Procedimiento de Investigación de Obligaciones Tributarias, Sustanciales y formales  de Fiscalización relacionado con los programas AD y PD de estas devoluciones.
En las verificaciones efectuadas al Procedimiento de Devoluciones y/o Compensaciones, a través de una muestra de 46 expedientes, del período 1 de enero de 2015 al 30 de junio de 2016, se observaron deficiencias en la gestión de riesgos institucionales, las cuales se evidencian en las siguientes situaciones:
a) Limitación en la sustanciación: En 25 expedientes no se está realizando la verificación de los requisitos de fondo de las marcas asignadas por el SIE Devoluciones. 
b) Vencimiento de Términos: En cinco expedientes, identificados en los papeles de trabajo,  se presentó vencimiento de los términos para proferir la Resolución de Devolución y/o Compensación y adicionalmente no se informó al jefe inmediato la materialización del riesgo de vencimiento de términos establecido en la matriz de riesgos del Subproceso de Devoluciones y/o Compensaciones, a través del formato FT-IC- 2097 establecido en el Procedimiento PR-IC-0293 Monitoreo y Mejoramiento de la Gestión de Riesgos. Esta situación tiene una presunta incidencia disciplinaria. 
c) Insuficiencia en los documentos mínimos que conforman los expedientes: No se incluye la impresión de la relación de documentos anexos a la solicitud radicada a través del SIE en 3 expedientes, el certificado de existencia y representación legal en 8 expedientes y la impresión de las declaraciones de IVA que soportan la imputación del saldo a favor en 13 expedientes. 
Criterios: Con lo anterior se incumple con: Las actividades 3 y 4 del procedimiento PR-RE-0124 y numeral 5.5 de la cartilla CA-RE-0038 vigentes al momento de conformación de los expedientes auditados, El Artículo 855 del Estatuto Tributario, Las actividades 1, 3 y 4 del procedimiento PR-IC-0293 "Monitoreo y Mejoramiento de la Gestión de Riesgos” y el  Módulo de Control de Planeación y Gestión, Componente Administración del Riesgo, elemento  Análisis y Valoración del riesgo del MECI 2014. 
</t>
    </r>
  </si>
  <si>
    <t xml:space="preserve">a) Del análisis de las estadísticas suministradas por la DSI de Medellín, se identificó incremento significativo de las solicitudes de devolución y/o compensación, las cuales son atendidas con los mismos recursos asignados. 
b) Diversos lineamientos y planes de contingencia permanentes implementados desde el nivel central y la seccional, que conducen a levantar las marcas sin verificar y a disminuir los documentos mínimos para la conformación de los expedientes.
c) Alto número de tareas asignadas por el SIE y marcas repetidas para verificar.
d) Falta de oportunidad en la actualización del SIE Devoluciones y de desarrollos informáticos que permitan utilizar el sistema para solicitudes de devolución por otros conceptos.
e) Deficiencia en la aplicación de los controles para evitar el vencimiento de los  términos para proferir la resolución de devolución y/o compensación, y para garantizar que se incluyan los documentos establecidos en el PR-RE-0124.
f) Desatención del Procedimiento PR-IC-0293 Monitoreo y Mejoramiento de la Gestión de Riesgos.
</t>
  </si>
  <si>
    <t>Implementar la solución informática asociada a las funcionalidades del Servicio Informático de Devoluciones que permitirá la gestión de la totalidad de los conceptos de devolución y la captura de resoluciones de devolución y/o compensación proferidas de forma manual que no han afectado el servicio de la obligación financiera, proyecto denominado Módulo SIDEV, antes DECOVI, de los demás conceptos de devolución y Contingencias (Incluye fases de radicación, acto administrativo, notificación y reportes), la cual considera la ejecución de las siguientes etapas:
1) Elaborar documento detallado de requerimientos para la Fase I del desarrollo tecnológico que consiste en la radicación de la solicitud de devolución y generación de actos administrativos decisorios sobre las mismas, para los conceptos de devolución diferentes a renta y ventas de contribuyentes que cuentan con firma  electrónica.</t>
  </si>
  <si>
    <t>1) Elaborar documento detallado de requerimientos para la Fase I del desarrollo tecnológico que consiste en la radicación de la solicitud de devolución y generación de actos administrativos decisorios sobre las mismas, para los conceptos de devolución diferentes a renta y ventas de contribuyentes que cuentan con firma  electrónica.</t>
  </si>
  <si>
    <t>a.i) Documento FT SI 2007 Especificación funcional detallada Fase I, entregado a la Subdirección de Gestión de Tecnología para que dicha dependencia realice el análisis y diseño.</t>
  </si>
  <si>
    <r>
      <rPr>
        <b/>
        <sz val="12"/>
        <rFont val="Arial"/>
        <family val="2"/>
      </rPr>
      <t>DGI</t>
    </r>
    <r>
      <rPr>
        <sz val="12"/>
        <rFont val="Arial"/>
        <family val="2"/>
      </rPr>
      <t xml:space="preserve">
NC - Subproceso Recaudo - Devoluciones
Dirección de Gestión  de Impuestos
Subdirección de Devoluciones.
ACTUALIZADO
30112021</t>
    </r>
  </si>
  <si>
    <t xml:space="preserve">Desarrollar o adquirir la solución tecnológica </t>
  </si>
  <si>
    <r>
      <t xml:space="preserve">DGI
</t>
    </r>
    <r>
      <rPr>
        <sz val="12"/>
        <rFont val="Arial"/>
        <family val="2"/>
      </rPr>
      <t>NC - Subproceso Administración de Cartera
NC - Subproceso  Recaudo-Devoluciones 
Dirección de Gestión de Impuestos
Subdirección de Recaudo
Subdirección de Cobranzas y Control Extensivo
Subdirección de Devoluciones
Coordinación de Administración de Aplicativos de  Impuestos
Coordinación de Cobranzas
NC - Subproceso Innovación y Tecnología
Dirección de Gestión de Innovación y Tecnología
Subdirección de Innovacioón y Proyectos
Subdirección de Soluciones y Desarrollo</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</si>
  <si>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Subdirección de Devoluciones
Coordinación de Administración de Aplicativos de  Impuestos
Coordinación de Cobranzas
</t>
    </r>
  </si>
  <si>
    <r>
      <t xml:space="preserve">DGI
</t>
    </r>
    <r>
      <rPr>
        <sz val="12"/>
        <rFont val="Arial"/>
        <family val="2"/>
      </rPr>
      <t>NC - Subproceso Innovación y Tecnología
Dirección de Gestión de Innovación y Tecnología
Subdirección de Innovacioón y Proyectos
Subdirección de Soluciones y Desarrollo</t>
    </r>
  </si>
  <si>
    <t>b.i.) Adicionar al reporte de Solicitudes Radicadas por Dirección Seccional una columna donde se registre el número de días transcurrido desde la fecha de radicación a la fecha de generación del reporte-</t>
  </si>
  <si>
    <t>b.i) Documento especificación funcional FT SI 2206 Adición columna Días Transcurridos</t>
  </si>
  <si>
    <r>
      <rPr>
        <b/>
        <sz val="12"/>
        <rFont val="Arial"/>
        <family val="2"/>
      </rPr>
      <t>DGI</t>
    </r>
    <r>
      <rPr>
        <sz val="12"/>
        <rFont val="Arial"/>
        <family val="2"/>
      </rPr>
      <t xml:space="preserve">
NC - Proceso Recaudo - Devoluciones
Dirección de Gestión  de Impuestos
Subdirección de Devoluciones
ACTUALIZADO
30112021</t>
    </r>
  </si>
  <si>
    <t>b.ii) Puesta en producción adición columna días transcurridos desde la fecha de radicación a la fecha de generación del reporte</t>
  </si>
  <si>
    <t>b.ii) Reporte en producción</t>
  </si>
  <si>
    <r>
      <rPr>
        <b/>
        <sz val="12"/>
        <rFont val="Arial"/>
        <family val="2"/>
      </rPr>
      <t>DGI</t>
    </r>
    <r>
      <rPr>
        <sz val="12"/>
        <rFont val="Arial"/>
        <family val="2"/>
      </rPr>
      <t xml:space="preserve">
NC - Subproceso de Innovación y Tecnologia
Dirección de Gestión de Innovación y Tecnología
Subdirección de Soluciones y Desarrollo
ACTUALIZADO
30112021
  </t>
    </r>
  </si>
  <si>
    <t xml:space="preserve"> AUDITORÍA CONTROL INTERNO CONTABLE FUNCIÓN RECAUDADORA. - ACC2018-02
Periodo 01/01/2017 al 31/12/2018
H3</t>
  </si>
  <si>
    <t>ACC 2018002</t>
  </si>
  <si>
    <r>
      <rPr>
        <b/>
        <sz val="12"/>
        <rFont val="Arial"/>
        <family val="2"/>
      </rPr>
      <t>INADECUADA CONCILIACIÓN DE LA CUENTA FONDOS EN TRÁNSITO:</t>
    </r>
    <r>
      <rPr>
        <sz val="12"/>
        <rFont val="Arial"/>
        <family val="2"/>
      </rPr>
      <t xml:space="preserve">
Revisado las conciliaciones de la cuenta 1120 Fondos en Tránsito, se observa que solo se realiza conciliación entre las consignaciones realizadas por las Entidades Autorizadas paras Recaudar y la Dirección del Tesoro Nacional, sin tener en cuenta los registros contables por cada uno de los recibos de pago que realizan los contribuyentes, incumpliendo los establecido en el numeral 4.1 Controles asociados a las actividades del proceso contable de la Resolución 357 de 2008.
Lo anterior, debido a que no se tiene un inventario mensual de documentos que ingresan por la red bancaria y a los continuos reprocesos de la obligación financiera que producen notas contables automáticas, lo que genera el riesgo de no ser identificadas las partidas conciliatorias mensualmente, afectando la confiabilidad de las cifras reflejadas en esta cuenta.
</t>
    </r>
  </si>
  <si>
    <t>Debido a que no se tiene un inventario mensual de documentos que ingresan por la red bancaria y a los continuos reprocesos de la obligación financiera que producen notas contables automáticas</t>
  </si>
  <si>
    <t>Conseguir  una solución informática que permita disponer de información controlada con relevancia contable, a través del monitoreo y control del flujo de documentos que ingresan y salen de la totalidad de los SIES de la Entidad y que afectan el SIE de contabilidad.</t>
  </si>
  <si>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Administración de Aplicativos de  Impuestos
Coordinación de Cobranzas
Coordinación de Contabilidad de la Función Recaudadora
NC - Subproceso Innovación y Tecnología
Dirección de Gestión de Innovación y Tecnología
Subdirección de Innovacioón y Proyectos
Subdirección de Soluciones y Desarrollo</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</si>
  <si>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Coordinación de Contabilidad de la Función Recaudadora
</t>
    </r>
  </si>
  <si>
    <t xml:space="preserve">Auditoría al flujo de la información contable que impacta la Función Recaudadora AFR 2023-003
Periodo: 01/01/2022 al 30/03/2023
H1
</t>
  </si>
  <si>
    <t>AFR 2023-003</t>
  </si>
  <si>
    <r>
      <rPr>
        <b/>
        <sz val="12"/>
        <rFont val="Arial"/>
        <family val="2"/>
      </rPr>
      <t>Hallazgo No. 1 Inoportunidad y diferencias en las resoluciones de cancelación de obligaciones mediante la adjudicación de bienes a favor de la Nación - DIAN</t>
    </r>
    <r>
      <rPr>
        <sz val="12"/>
        <rFont val="Arial"/>
        <family val="2"/>
      </rPr>
      <t xml:space="preserve">
Realizado el cruce de información entre el inventario de bienes inmuebles adjudicados a la nación en procesos concursales o de cobro coactivo, con corte a 31 de diciembre de 2022, las resoluciones “Por la cual se cancelan obligaciones mediante la adjudicación de bienes a favor de la Nación U.A.E.- DIAN”, los registros contables de los inventarios y las cuentas por cobrar en contabilidad, en una muestra de 24 bienes inmuebles adjudicados, se evidenció lo siguiente:
a.	Inoportunidad en la expedición de las resoluciones “Por la cual se cancelan obligaciones mediante la adjudicación de bienes a favor de la Nación U.A.E.- DIAN”, evidenciándose demoras entre 1 y 20 años para la expedición del acto administrativo en 16 bienes inmuebles adjudicados, por un valor total de $ 993.007.879,43. NIT: 830.048,245, 860,036, 547, 52.114.454, 891.501.392., 830.017.261, 860.001.330, 860.046.656, 800.190.238, 830.060.292, 830.084.985, 830.121.573 y 860.058.303. (Ver Anexo No.1.H1). </t>
    </r>
    <r>
      <rPr>
        <b/>
        <sz val="12"/>
        <rFont val="Arial"/>
        <family val="2"/>
      </rPr>
      <t>DSI Bogotá</t>
    </r>
    <r>
      <rPr>
        <sz val="12"/>
        <rFont val="Arial"/>
        <family val="2"/>
      </rPr>
      <t xml:space="preserve">
b.	No se habían expedido y/o se encontraban en trámite de expedición, las resoluciones de cancelación de obligaciones para ocho (8) bienes inmuebles que se encuentran relacionados en los “Inventarios de Bienes Inmuebles Recibidos en Dación de Pago - BIRDP”, dos de ellos, con matrículas inmobiliarias No. 157-11179 y 157-10619 han transcurrido más de 16 años sin que se haya expedido la resolución respectiva, por un valor total de $ 2.494.283.520. NIT: 817.000.203, 830.044.454. 
Para los NIT 900.594.234, 19.265.957, en desarrollo del ejercicio auditor se profirieron los Autos de trámite para la cancelación de obligaciones mediante la adjudicación de bienes a favor de la Nación, que están pendientes de su contabilización. </t>
    </r>
    <r>
      <rPr>
        <b/>
        <sz val="12"/>
        <rFont val="Arial"/>
        <family val="2"/>
      </rPr>
      <t>DSI Bogotá</t>
    </r>
    <r>
      <rPr>
        <sz val="12"/>
        <rFont val="Arial"/>
        <family val="2"/>
      </rPr>
      <t xml:space="preserve">
c.	Diferencias entre el porcentaje de adjudicación y cuantía indicadas en la resolución de cancelación de obligaciones con bienes recibidos en dación en pago No. 862 del 27/01/2023 respecto del inventario de bienes BIRDP, por cuanto en los inventarios se registra un valor superior de $18.290.204, para el inmueble con matrícula inmobiliaria con MI 366-9906 del NIT 830.017.261. Partidas conciliatorias que requieren de la depuración a que haya lugar. </t>
    </r>
    <r>
      <rPr>
        <b/>
        <sz val="12"/>
        <rFont val="Arial"/>
        <family val="2"/>
      </rPr>
      <t xml:space="preserve">DSI Bogotá y Coordinación de Contabilidad FR. </t>
    </r>
    <r>
      <rPr>
        <sz val="12"/>
        <rFont val="Arial"/>
        <family val="2"/>
      </rPr>
      <t xml:space="preserve">
d.	Resultado del registro contable de las resoluciones de cancelación, se presentan saldos contrarios a su naturaleza en las cuentas por cobrar de la contabilidad Función Recaudadora, así: NIT 860.036.547 cuenta 1305-01-001-01 Renta y Complementarios por $-408.673.891, NIT 860.001.330 cuenta 1305-04-001-01 IVA interno por $-14.636.000; NIT 830.084.985 cuenta 1305-04-001-01 IVA interno por $-5.741.000. </t>
    </r>
    <r>
      <rPr>
        <b/>
        <sz val="12"/>
        <rFont val="Arial"/>
        <family val="2"/>
      </rPr>
      <t>DSI Bogotá y Coordinación de Contabilidad FR.</t>
    </r>
    <r>
      <rPr>
        <sz val="12"/>
        <rFont val="Arial"/>
        <family val="2"/>
      </rPr>
      <t xml:space="preserve">
Con lo evidenciado se desatiende lo establecido en el artículo 5 “Trámite para la cancelación de las obligaciones tributarias a cargo del deudor” del Decreto 4815 de 2007, numerales 4.1.1 “Relevancia” 4.1.2 “Representación fiel” y 4.2.2 “Oportunidad” del acápite 4 “Características cualitativas de la información financiera de propósito general” del Marco conceptual para la preparación y presentación de información financiera de las entidades de gobierno, literal C del “Instructivo para recibir bienes en pago de obligaciones fiscales” - IN-COT-0072, numeral 5.2.3.4 “Cuentas por Cobrar” Manual contable función recaudadora - MN-ADF-0005, numeral 6.3 “Cuentas por Cobrar” del Manual de políticas contables y operativas de la contabilidad de la función recaudadora V.4 y la aplicación de la Dimensión 3ª. Gestión con valores para resultados, Dimensión 4ª. Evaluación de resultados y del componente 3 Actividades de Control de la Dimensión 7ª. Control Interno del Modelo Integrado de Planeación y Gestión - MIPG. 
</t>
    </r>
  </si>
  <si>
    <t xml:space="preserve">Deficiencias en los controles para la expedición oportuna de las resoluciones de cancelación de obligaciones,
Fallas en el flujo de la información hacia el proceso contable y en la depuración de las cuentas por cobrar
Ausencia de lineamientos que garanticen la adecuada expedición de los actos administrativos correspondientes. </t>
  </si>
  <si>
    <t>Actualizar, como resulte procedente, el contenido y normatividad aplicables de los procedimientos administrativos relativos a la adjudicación de bienes ijnmuebles a la Nación por concepto de obligaciones tributarias administradas por la DIAN.</t>
  </si>
  <si>
    <t>Procedimientos Actualizados (Documentación administrativa actualizada)</t>
  </si>
  <si>
    <r>
      <rPr>
        <b/>
        <sz val="12"/>
        <rFont val="Arial"/>
        <family val="2"/>
      </rPr>
      <t>DGI</t>
    </r>
    <r>
      <rPr>
        <sz val="12"/>
        <rFont val="Arial"/>
        <family val="2"/>
      </rPr>
      <t xml:space="preserve">
NC- Subproceso Administración de Cartera
 Dirección de Gestión de Impuestos
 Subdirección Cobranzas y Control Extensivo
 Coordinación de Cobranzas                                                                                                                                                                                                                                                                                                                                                                                                                                                                                                                                                                                                                                                                                                                                                                                                                                                                                                                                                                                                                                                                                                                                                                                                                                                                                                                                                                                                                             
NC - Subproceso Recursos Administrativos
Dirección de Gestión Corporativa
Subdirección Administrativa </t>
    </r>
    <r>
      <rPr>
        <b/>
        <sz val="12"/>
        <rFont val="Arial"/>
        <family val="2"/>
      </rPr>
      <t xml:space="preserve">      </t>
    </r>
    <r>
      <rPr>
        <sz val="12"/>
        <rFont val="Arial"/>
        <family val="2"/>
      </rPr>
      <t xml:space="preserve">                                                                                                                                                                                                                                                                                                                                                                                                                                                                                                                                                                                                              
NC - Subproceso de operación logística                                                                                                          Subdirección logística                                                                                                                                                                                                                                                                                                                                                                                                                                                                                                                                                                                                                                                                                                                                                                                                                                                                                                                                                                                                                                                                                                                                                                                                                                                                                                                                                                                                                                                                                                                                                                                                                                                                                                                                                                                                                                                                                                                                                                                                                                                                                                                                                                                                                                                                                                                                                                                                                                                                                                                                                                                                                                                            NC - Subproceso Administración del Sistema de Gestión
Dirección de Gestión Estratégica y Analítica
Subdirección de Procesos        
Coordinación de Procesos y Riesgos Operacionales                                                                                                                                                                                                                                                                                                                                                                                                                                                                            
ELABORACIÓN (dd/mm/aaaa)
10/08/2023                                                                                                                                                                                                                              18/02/2024</t>
    </r>
  </si>
  <si>
    <t>Establecer una base de datos con la información de la totalidad de los bienes adjudicados en favor de la Nación (casos de contribuyentes que se encuentran en procesos y/o procedimientos de relativos a la adjudicación de bienes a la Nación)   por concepto de obligaciones tributarias administradas por la DIAN.</t>
  </si>
  <si>
    <t>Base de datos de bienes actualizada</t>
  </si>
  <si>
    <r>
      <rPr>
        <b/>
        <sz val="12"/>
        <rFont val="Arial"/>
        <family val="2"/>
      </rPr>
      <t>DGI</t>
    </r>
    <r>
      <rPr>
        <sz val="12"/>
        <rFont val="Arial"/>
        <family val="2"/>
      </rPr>
      <t xml:space="preserve">
DS – Subproceso Administración de Cartera
Dirección Seccional de Impuestos de Bogotá
División de Cobranzas
GIT de Representación Externa de Cobranzas
GIT Ejecución de Bienes
ELABORACIÓN (dd/mm/aaaa)
10/08/2023</t>
    </r>
  </si>
  <si>
    <t>Realizar seguimiento mensual a la base de bienes adjudicados para garantizar la oportuna expedición de los actos a través de los cuales se cancelan las obligaciones.</t>
  </si>
  <si>
    <t>Informe mensual</t>
  </si>
  <si>
    <t>Conciliar y depurar la totalidad de los casos que fueron objeto de hallazgo en la auditoría, salvo aquellos que resulte no procedente su conciliación y depuración.</t>
  </si>
  <si>
    <t>Notas contables de los casos depurados y conciliados</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</si>
  <si>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Recursos Administrativos
Dirección de Gestión Corporativa
Subdirección Administrativa                                                                                                                                                                                                                                                                                                                                                                                                                                                                                                                             
DS – Subproceso Función Recaudadora
Dirección Seccional de Impuestos de Bogotá
División de Recaudo
GIT Contabilidad
ELABORACIÓN (dd/mm/aaaa)
10/08/2023                                                                                                                                                                                                                                                                                                                                                                                                                                                                                                                          </t>
    </r>
  </si>
  <si>
    <t>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t>
  </si>
  <si>
    <t>Diagnóstico</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</si>
  <si>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DS – Subproceso Administración de Cartera
Dirección Seccional de Impuestos de Cali                                                                        División de Recaudo y cobranzas                                                                  
GIT de Contabilidad
ELABORACIÓN (dd/mm/aaaa)
10/08/2023</t>
    </r>
  </si>
  <si>
    <t>Elaborar un plan de trabajo con base en los resultados del diagnóstico, que contemple las posibles alternativas de solución a las fallas detectadas, junto con la viabilidad tecnica para su ejecución en los servicios informaticos actuales o dentro del proyecto de modernización tecnologica de la entidad.</t>
  </si>
  <si>
    <t>Plan de Trabajo aprobado</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</si>
  <si>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ELABORACIÓN (dd/mm/aaaa)
10/08/2023</t>
    </r>
  </si>
  <si>
    <t>Aprobar e implentar  la realización de ajustes y/o alternativas de solución de las fallas identificadas en los   servicios informaticos que proveen información al SIE de Contabilidad.</t>
  </si>
  <si>
    <t>Acta de aprobación  Formato de aceptación puesta en producción</t>
  </si>
  <si>
    <r>
      <rPr>
        <b/>
        <sz val="12"/>
        <rFont val="Arial"/>
        <family val="2"/>
      </rPr>
      <t xml:space="preserve">DGI
</t>
    </r>
    <r>
      <rPr>
        <sz val="12"/>
        <rFont val="Arial"/>
        <family val="2"/>
      </rPr>
      <t>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ELABORACIÓN (dd/mm/aaaa)
10/08/2023</t>
    </r>
  </si>
  <si>
    <t>Realizar los ajustes contables a que haya lugar, derivados de las actualizaciones a los Sistemas de información</t>
  </si>
  <si>
    <t>Comprobantes de contabilidad</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</si>
  <si>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ELABORACIÓN (dd/mm/aaaa)
10/08/2023                                                                                                                                 </t>
    </r>
  </si>
  <si>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Administración de Aplicativos de  Impuestos
Coordinación de Cobranzas
Coordinación de Contabilidad de la Función Recaudadora
NC - Subproceso Innovación y Tecnologia
Dirección de Gestión de Innovación y Tecnología
Subdirección de Innovación y Proyectos
Subdirección de Soluciones y Desarrollo
REFORMULADO 
31102020
ACTUALIZADO
30112021</t>
    </r>
  </si>
  <si>
    <t xml:space="preserve">Auditoría al flujo de la información contable que impacta la Función Recaudadora AFR 2023-003
Periodo: 01/01/2022 al 30/03/2023
H2
</t>
  </si>
  <si>
    <r>
      <rPr>
        <b/>
        <sz val="12"/>
        <rFont val="Arial"/>
        <family val="2"/>
      </rPr>
      <t>Hallazgo No. 2 Sociedades liquidadas con obligaciones pendientes de normalizar que afectan los saldos de las cuentas por cobrar en la contabilidad función recaudadora.</t>
    </r>
    <r>
      <rPr>
        <sz val="12"/>
        <rFont val="Arial"/>
        <family val="2"/>
      </rPr>
      <t xml:space="preserve">
Verificados los expedientes con bienes recibidos en dación en pago, la contabilización de las resoluciones de cancelación de obligaciones y el saldo en contabilidad de las cuentas por cobrar de renta y complementarios, ventas, retenciones en la fuente, así como en la obligación financiera, se evidenció que:
</t>
    </r>
    <r>
      <rPr>
        <b/>
        <sz val="12"/>
        <rFont val="Arial"/>
        <family val="2"/>
      </rPr>
      <t>Dirección Seccional de Impuestos de Cali y Coordinación de Contabilidad Función Recaudadora</t>
    </r>
    <r>
      <rPr>
        <sz val="12"/>
        <rFont val="Arial"/>
        <family val="2"/>
      </rPr>
      <t xml:space="preserve">
a.	Sociedad con NIT 890.305.707 con liquidación judicial desde el 06/06/2012 por la Superintendencia de Sociedades, aproximadamente 11 años de haberse liquidado, presenta lo siguiente: 
• En contabilidad de la función recaudadora en la cuenta por cobrar 1305-04-001-01 - IVA Interno a 31/12/2022, tiene saldo por valor de $ 150.814.000.  
• En la obligación financiera presenta saldo en ventas 2010-1 $ 25.748.000 por impuesto, ventas 2009-6 $ 21.775.000 por impuesto, que fueron canceladas según resolución que ordena la cancelación de obligaciones con bienes entregados a la nación en pago de obligaciones fiscales No. 052442014000001 del 13 enero de 2014, las cuales suman $ 47.523.000. 
• De forma posterior, fue reclasificado en la cuenta de activos retirados 8315-35-001-14 – IVA la suma de $ 47.523.000, según registro nota contable 110871004269020-1 del 30/12/2018, con la justificación “según política operativa de cuentas por cobrar concepto prescritas”, valor que ya había sido cancelado con bienes recibidos en dación en pago. 
b.   De igual forma, las sociedades con NIT 890.308.535, 805.008.563 y 890.314.904 liquidadas entre el 2007 y 2015, presentan saldos en las cuentas por cobrar 1305-05-001-01-Retenciones y 1305-04-001-01 IVA interno, algunas con saldo contrario a su naturaleza desde el 2019 y/o en la obligación financiera reflejan obligaciones que fueron canceladas con la resolución que ordena la cancelación de obligaciones con bienes recibidos en dación de pago, pendientes de realizar las acciones que correspondan para la normalización de saldos de obligaciones y/o depuración contable respectivamente.
</t>
    </r>
    <r>
      <rPr>
        <b/>
        <sz val="12"/>
        <rFont val="Arial"/>
        <family val="2"/>
      </rPr>
      <t xml:space="preserve">
Dirección Seccional de Impuestos y Aduanas de Pereira y Coordinación de Contabilidad Función Recaudadora
</t>
    </r>
    <r>
      <rPr>
        <sz val="12"/>
        <rFont val="Arial"/>
        <family val="2"/>
      </rPr>
      <t xml:space="preserve">
c.	Sociedad con NIT 891.400.372 con proceso especial, la liquidación de la sociedad fue declarada mediante Auto 400-19320 desde el 19/11/2013, por la Superintendencia de Sociedades, presentando:
•	En la cuenta 1311-02-009-01 Sanciones Tributarias registra saldo a 31/12/2022 por valor de $4.592.830.000. 
•	Obligaciones con la acción de cobro prescrita desde hace 9 años, sin que se evidencie la expedición de los actos administrativos para la normalización de los saldos de las obligaciones a que haya lugar y/o de prescripción. 
d. Sociedad con NIT 816.008.234 con Auto por medio de cual se aprueba la rendición de cuentas finales y declara terminado el proceso de liquidación judicial No. 400-017580 desde el 17/11/2016, por la Superintendencia de Sociedades, presenta:
•	En la cuenta 1305-05-001-01 Retenciones a 31/12/2022 saldo por $ 653.471.000.
•	Obligaciones por normalizar y/o prescritas por valor de $ 1.638.689.000.
Con lo anterior se incumple con lo establecido en los numerales 3.2.15 “Depuración contable permanente y sostenible” del Procedimiento para la evaluación del Control Interno Contable establecido en la Resolución 193 de 2016 de la Contaduría General de Nación;  numeral 5.2.3.4 “Cuentas por cobrar” Manual contable función recaudadora MN-ADF-0005, numeral 6.3 “Cuentas por cobrar” del Manual de políticas contables y operativas de la contabilidad de a función recaudadora V.4, las actividades y controles de los procedimientos de Extinción de obligaciones - PR-COT-0330 y Normalización de saldos para la obligación financiera PR-COT-0372; la aplicación de la Dimensión 3ª. Gestión con valores para resultados, Dimensión 4ª. Evaluación de resultados y del componente 3 Actividades de Control de la Dimensión 7ª. Control Interno del Modelo Integrado de Planeación y Gestión - MIPG.
</t>
    </r>
  </si>
  <si>
    <t xml:space="preserve">Inadecuados flujos de información entre las áreas que intervienen en el proceso para la depuración de los saldos de los contribuyentes que presentan inconsistencias, no son reales o la acción de cobro esta prescrita.
</t>
  </si>
  <si>
    <t>Actualizar, como resulte procedente, la documentación del proceso contable de la función recaudadora.</t>
  </si>
  <si>
    <t>Documentación del proceso contable de la función recaudadora actualizada</t>
  </si>
  <si>
    <r>
      <t>DGI</t>
    </r>
    <r>
      <rPr>
        <sz val="12"/>
        <rFont val="Arial"/>
        <family val="2"/>
      </rPr>
      <t xml:space="preserve">
NC – Subproceso Función Recaudadora
Dirección de Gestión de Impuestos
Subdirección de Recaudo
Coordinación de Contabilidad de la Función Recaudadora
NC - Subproceso Administración del Sistema de Gestión
Dirección de Gestión Estratégica y Analítica
Subdirección de Procesos
Coordinación de Procesos y Riesgos Operacionales
ELABORACIÓN (dd/mm/aaaa)
10/08/2023                                                                                                                                                   
18/02/2024</t>
    </r>
  </si>
  <si>
    <t>Realizar capacitacion a todos los funcionarios de la Division de Recaudo y Cobranzas de la Seccional de impuestos y Aduanas de Pereira respecto del procedimiento de Normalizacion de Saldos  de Obligacion Financiera. PR-COT-0372, haciendo énfasis en los controles establecidos en el procedimiento y en la matriz de riesgos.</t>
  </si>
  <si>
    <t>Formato 1674 Control Registro de capacitacion diligenciado y firmado</t>
  </si>
  <si>
    <r>
      <rPr>
        <b/>
        <sz val="12"/>
        <rFont val="Arial"/>
        <family val="2"/>
      </rPr>
      <t>DGI</t>
    </r>
    <r>
      <rPr>
        <sz val="12"/>
        <rFont val="Arial"/>
        <family val="2"/>
      </rPr>
      <t xml:space="preserve">
DS – Subproceso Administración de Cartera
Dirección seccional de impuestos y aduanas de Pereira
División de recaudo y cobranzas
ELABORACIÓN (dd/mm/aaaa)
10/08/2023</t>
    </r>
  </si>
  <si>
    <t>Proferir la Resolución de Prescripción previa verificación de los términos establecidos, (30-08-2023).</t>
  </si>
  <si>
    <t xml:space="preserve">Resoluciones de Prescripción  proferidas y notificadas  a 30-08-2023.                             </t>
  </si>
  <si>
    <r>
      <rPr>
        <b/>
        <sz val="12"/>
        <rFont val="Arial"/>
        <family val="2"/>
      </rPr>
      <t>DGI</t>
    </r>
    <r>
      <rPr>
        <sz val="12"/>
        <rFont val="Arial"/>
        <family val="2"/>
      </rPr>
      <t xml:space="preserve">
DS – Subproceso administración de cartera
DS – Subproceso función recaudadora
Dirección seccional de impuestos y aduanas de Pereira
División de recaudo y cobranzas
GIT de cobranzas
ELABORACIÓN (dd/mm/aaaa)
10/08/2023</t>
    </r>
  </si>
  <si>
    <t>Diligenciar y actualizar el Formato de seguimiento y control de procesos concursales (FT-COT-2615)</t>
  </si>
  <si>
    <t>Formato  FT-COT-2615 actualizado</t>
  </si>
  <si>
    <t>Auditoría al flujo de la información contable que impacta la Función Recaudadora AFR 2023-003
Periodo: 01/01/2022 al 30/03/2023
H3</t>
  </si>
  <si>
    <r>
      <rPr>
        <b/>
        <sz val="12"/>
        <rFont val="Arial"/>
        <family val="2"/>
      </rPr>
      <t>Hallazgo No. 3 Bien Inmueble recibido en dación de pago pendiente de contabilizar, sin individualizar y saldos contrarios a su naturaleza.</t>
    </r>
    <r>
      <rPr>
        <sz val="12"/>
        <rFont val="Arial"/>
        <family val="2"/>
      </rPr>
      <t xml:space="preserve">
Revisado el registro contable de los bienes inmuebles recibidos en dación en pago y las resoluciones de cancelación de obligaciones, se observó que se presenta error en los valores de los bienes inmuebles registrados en contabilidad, los cuales no coinciden con el valor consignado en la resolución de cancelación de obligaciones proferida por Cobranzas, así como un bien inmueble sin registro contable, como se indica: 
a.	Mediante acto administrativo No. 620001099 del 11/06/2019 de la Superintendencia de Sociedades se adjudicó a la DIAN cinco (5) bienes inmuebles con registro de matrícula inmobiliarias Nros.370-129645; 370-180973; 370-196737; 370-60084 y 370-10367 por un valor total de $1.171.615.966, de los cuales cuatro (4) están contabilizados en la cuenta 1510-02-001-01 Terrenos – Urbanos de fecha 31/10/2020, cuyos valores no corresponden con lo consignado en la resolución de cancelación de obligaciones con BIRDP No. 052442020000001 de fecha 22/01/2020. NIT 890.314.942. </t>
    </r>
    <r>
      <rPr>
        <b/>
        <sz val="12"/>
        <rFont val="Arial"/>
        <family val="2"/>
      </rPr>
      <t>DSI Cali</t>
    </r>
    <r>
      <rPr>
        <sz val="12"/>
        <rFont val="Arial"/>
        <family val="2"/>
      </rPr>
      <t xml:space="preserve">
Así mismo, la bodega recibida con MI 370-180973 por valor $ 802.510.000 según la resolución de cancelación de obligaciones antes señalada, está pendiente del respectivo registro contable en la cuenta 1510-03-001-05 Bodegas. NIT 890.314.942.</t>
    </r>
    <r>
      <rPr>
        <b/>
        <sz val="12"/>
        <rFont val="Arial"/>
        <family val="2"/>
      </rPr>
      <t xml:space="preserve"> DSI Cali</t>
    </r>
    <r>
      <rPr>
        <sz val="12"/>
        <rFont val="Arial"/>
        <family val="2"/>
      </rPr>
      <t xml:space="preserve">
b. Se registró el valor total de dos (2) bienes inmuebles con MI 370-0048080 y MI 370-0048107 en un solo registro contable por valor de $ 675.409.000, sin la debida individualización de estos. NIT 890.301.701. Similar situación para el NIT 6.208.127 que en la cuenta 1510-02-001-01 Terrenos - Urbanos se registran sin individualizar siete (7) bienes inmuebles con un valor total de $ 566.085.815. </t>
    </r>
    <r>
      <rPr>
        <b/>
        <sz val="12"/>
        <rFont val="Arial"/>
        <family val="2"/>
      </rPr>
      <t>DSI Cali</t>
    </r>
    <r>
      <rPr>
        <sz val="12"/>
        <rFont val="Arial"/>
        <family val="2"/>
      </rPr>
      <t xml:space="preserve">
c. Terceros a los cuales se les realiza el registro contable de las resoluciones de cancelación de obligaciones con bienes recibidos en dación en pago y la cuenta por cobrar en contabilidad queda con saldo contrario a su naturaleza:  Con nota contable 110871312248683-1 del 30/04/2021,  se realiza el reconocimiento de la resolución de cancelación de obligaciones con BIRDP  del 6/11/2020 por valor de $ 1.901.888.000 quedando desde esa fecha el saldo de la cuenta 1305-05-001-01 - Retenciones contrario a su naturaleza. A la fecha de revisión presentaba saldo contrario por $ -617.881.000. NIT 805.000.085. </t>
    </r>
    <r>
      <rPr>
        <b/>
        <sz val="12"/>
        <rFont val="Arial"/>
        <family val="2"/>
      </rPr>
      <t>DSI Cali y Coordinación de Contabilidad de la Función Recaudadora.</t>
    </r>
    <r>
      <rPr>
        <sz val="12"/>
        <rFont val="Arial"/>
        <family val="2"/>
      </rPr>
      <t xml:space="preserve">
De igual forma, la cuenta 1305-75-002-01 Impuesto sobre la renta para la Equidad CREE quedó con saldo contrario a su naturaleza por valor de $ -281.942.000, los cuales continúan a la fecha en las mismas condiciones, sin la depuración correspondiente NIT 805.000.085. Situación similar NIT 6.208.127 cuenta 1305-01-001-01 Renta y Complementarios y 1305-04-001-01 Iva Interno y NIT 800.188.238 cuenta 1305-05-001-01 Retenciones. </t>
    </r>
    <r>
      <rPr>
        <b/>
        <sz val="12"/>
        <rFont val="Arial"/>
        <family val="2"/>
      </rPr>
      <t>DSI Cali y Coordinación de Contabilidad de la Función Recaudadora.</t>
    </r>
    <r>
      <rPr>
        <sz val="12"/>
        <rFont val="Arial"/>
        <family val="2"/>
      </rPr>
      <t xml:space="preserve">
d. Al verificar la conciliación de bienes adjudicados a la nación de acuerdo al formato FT-ADF-2328 correspondiente al mes de diciembre de 2022, se observa que existe una diferencia entre el saldo del inventario de bienes recibidos en dación de pago reportado por la División de Gestión de Cobranzas con el saldo en contabilidad de $835.739.440, el cual se viene arrastrando desde el año 2018, sin que se evidencie depuración alguna de esta diferencia, con la siguiente justificación “Diferencia que corresponde por la transición del nuevo marco normativo, por desvalorización de los bienes muebles, disminuyendo el valor de los inventarios.” </t>
    </r>
    <r>
      <rPr>
        <b/>
        <sz val="12"/>
        <rFont val="Arial"/>
        <family val="2"/>
      </rPr>
      <t>DSI Cali.</t>
    </r>
    <r>
      <rPr>
        <sz val="12"/>
        <rFont val="Arial"/>
        <family val="2"/>
      </rPr>
      <t xml:space="preserve">
Con lo anterior se incumple con lo establecido en los numerales 3.2.8 “Eficiencia de los sistemas de información”, 3.2.10 “Registro de la totalidad de las operaciones”, 3.2.11 “Individualización de bienes, derechos y obligaciones” 3.2.14 “Análisis, verificación y conciliación de información”, 3.2.15 “Depuración contable permanente y sostenible” del Procedimiento para la evaluación del control interno contable establecido en la Resolución 193 de 2016 de la Contaduría General de Nación, numerales 6.4 “Bienes adjudicados a la nación – UAE Dian en procesos de cobro coactivo y en procesos concursales” y 7.5.1 “Bienes inmuebles” del Manual de políticas contables y operativas de la contabilidad función recaudadora -MN-ADF-0044 y la aplicación de la Dimensión 3ª. Gestión con valores para resultados, Dimensión 4ª. Evaluación de resultados y del componente 3 Actividades de control de la Dimensión 7ª Control Interno del Modelo Integrado de Planeación y Gestión -MIPG. 
</t>
    </r>
  </si>
  <si>
    <t>Deficiencias en el flujo de información de los sistemas que son proveedores de información contable de la función recaudadora
Insuficiencia en los controles para garantizar que la totalidad de los hechos económicos con incidencia contable queden debidamente registrados y se realicen las actividades que correspondan para la depuración de las cuentas por cobrar.</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</si>
  <si>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Administración del Sistema de Gestión
Dirección de Gestión Estratégica y Analítica
Subdirección de Procesos
Coordinación de Procesos y Riesgos Operacionales
ELABORACIÓN (dd/mm/aaaa)
10/08/2023                                                                                                                                                 
18/02/2024</t>
    </r>
  </si>
  <si>
    <r>
      <rPr>
        <b/>
        <sz val="12"/>
        <rFont val="Arial"/>
        <family val="2"/>
      </rPr>
      <t xml:space="preserve">DGI
</t>
    </r>
    <r>
      <rPr>
        <sz val="12"/>
        <rFont val="Arial"/>
        <family val="2"/>
      </rPr>
      <t>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DS – Subproceso Administración de Cartera
Dirección Seccional de Impuestos de Cali
División de Recaudo y cobranzas
GIT de Contabilidad
ELABORACIÓN (dd/mm/aaaa)
10/08/2023</t>
    </r>
  </si>
  <si>
    <t>Elaborar un plan de trabajo con base en los resultados del diagnóstico, que contemple las posibles alternativas de solución a las fallas detectadas, junto con la viabilidad técnica para su ejecución en los servicios informáticos actuales o dentro del proyecto de modernización tecnologica de la entidad.</t>
  </si>
  <si>
    <r>
      <rPr>
        <b/>
        <sz val="12"/>
        <rFont val="Arial"/>
        <family val="2"/>
      </rPr>
      <t xml:space="preserve">DGI
</t>
    </r>
    <r>
      <rPr>
        <sz val="12"/>
        <rFont val="Arial"/>
        <family val="2"/>
      </rPr>
      <t>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ELABORACIÓN (dd/mm/aaaa)
10/08/2023</t>
    </r>
  </si>
  <si>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e Innovación y Tecnología
Subdirección de Innovación y Proyectos
Subdirección de Soluciones y Desarrollo
ELABORACIÓN (dd/mm/aaaa)
10/08/2023
                                                             </t>
    </r>
  </si>
  <si>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e Innovación y Tecnología
Subdirección de Innovación y Proyectos
Subdirección de Soluciones y Desarrollo
ELABORACIÓN (dd/mm/aaaa)
10/08/2023                                                                                                                                </t>
    </r>
  </si>
  <si>
    <t>Auditoría al flujo de la información contable que impacta la Función Recaudadora AFR 2023-003
Periodo: 01/01/2022 al 30/03/2023
H4</t>
  </si>
  <si>
    <r>
      <rPr>
        <b/>
        <sz val="12"/>
        <rFont val="Arial"/>
        <family val="2"/>
      </rPr>
      <t xml:space="preserve">Hallazgo No.4 Deficiencias en la depuración de terceros según Memorando 193 del 26 octubre de 2022 y en la Reclasificación de cuentas por cobrar.
</t>
    </r>
    <r>
      <rPr>
        <sz val="12"/>
        <rFont val="Arial"/>
        <family val="2"/>
      </rPr>
      <t xml:space="preserve">
Verificadas las acciones para la conciliación a nivel de tercero de saldos de la cuenta por cobrar de la contabilidad de la función recaudadora contra el inventario de cartera de las dependencias de cobranzas de acuerdo con el Memorando 193 de 2022 y la depuración de las partidas conciliatorias, se evidenció que:
a.	Admisión de demandas en primera instancia que solo están reconocidas contablemente en la cuenta de orden 8120-05-001-03 - 1ra Instancia por valor $ 4.595.571.000, sin acreditarse la cuenta del balance 1305-01-001-01 - Renta y Complementarios, arrojando saldo cobrable por valor $ 4.595.571.000, el cual no está ejecutoriado por encontrarse en discusión en sede judicial; ocasionando que el valor en mención queda doblemente registrado, tanto en cuentas del balance como en cuentas de orden y presentando diferencias con el inventario de cartera. NIT 900.463.896, 38.852.911, 900.039.901.</t>
    </r>
    <r>
      <rPr>
        <b/>
        <sz val="12"/>
        <rFont val="Arial"/>
        <family val="2"/>
      </rPr>
      <t xml:space="preserve"> DSI Cali</t>
    </r>
    <r>
      <rPr>
        <sz val="12"/>
        <rFont val="Arial"/>
        <family val="2"/>
      </rPr>
      <t xml:space="preserve">
b.	Contribuyentes a los cuales debe realizarse la normalización de saldos de las obligaciones por saldos irreales, obligaciones canceladas, procesos terminados en SIPAC, prescripción y/o presentan diferencias con el inventario de cartera, los cuales vienen presentando saldo en las cuentas por cobrar en contabilidad: 1305-01-001-01 Renta y Complementarios y 1311-02-009-01 Sanciones Tributarias sobreestimando las mismas. </t>
    </r>
    <r>
      <rPr>
        <b/>
        <sz val="12"/>
        <rFont val="Arial"/>
        <family val="2"/>
      </rPr>
      <t>DSI Cali</t>
    </r>
    <r>
      <rPr>
        <sz val="12"/>
        <rFont val="Arial"/>
        <family val="2"/>
      </rPr>
      <t xml:space="preserve"> NIT 805.011.229, 800.079.742, 805.026.197, 900.341.531, 890.318.278. (Ver Anexo No.2 H1) </t>
    </r>
    <r>
      <rPr>
        <b/>
        <sz val="12"/>
        <rFont val="Arial"/>
        <family val="2"/>
      </rPr>
      <t>DSIA Pereira</t>
    </r>
    <r>
      <rPr>
        <sz val="12"/>
        <rFont val="Arial"/>
        <family val="2"/>
      </rPr>
      <t xml:space="preserve"> NIT 816.008.234, 816.002.492, 891.401.711, 900.391.332, 891.401.345. (Ver anexo No.3 H1) 
c.	Insuficiencias en el seguimiento y depuración de las partidas conciliatorias identificadas a nivel de terceros establecidos en el Memorando 193 del 26/10/2022, por cuanto se evidenció que se identificó el origen de las diferencias entre contabilidad y el inventario de cartera, quedando por realizar las acciones a que hubiere lugar para la depuración correspondiente como lo establece el memorando en mención. NIT 891.400.372, 816.001.596, 901.111.126, 91.277.535, 10.130.358, 816.007.300, 816.008.234, 891.401.345. </t>
    </r>
    <r>
      <rPr>
        <b/>
        <sz val="12"/>
        <rFont val="Arial"/>
        <family val="2"/>
      </rPr>
      <t>DSIA Pereira</t>
    </r>
    <r>
      <rPr>
        <sz val="12"/>
        <rFont val="Arial"/>
        <family val="2"/>
      </rPr>
      <t xml:space="preserve">. (Ver anexo No.3 H2)
d.	La Coordinación de contabilidad de la FR generó notas contables automáticas (SIE Contabilidad) con fecha 30/12/2022, para la reclasificación a cuentas de orden 8315 “Bienes y Derechos Retirados” un valor total de $ 58.320.720.000 de liquidaciones oficiales de revisión proferidas en la DSIA Pereira en las vigencias 2021 y 2022, ejecutoriadas en la vigencia 2022, y que habían sido reconocidas en las cuentas por cobrar 1305-01-001-01 Renta y Complementarios y 1311-02-009-01 Sanciones Tributarias, sin que se evidencié para dicha reclasificación, el cumplimiento de las políticas contables y operativas para la baja en cuentas en las cuentas por cobrar de la contabilidad de la Función Recaudadora y lo señalado en el Manual Contable MN-ADF-0005 referente a las cuentas de Orden Deudoras de Control - 8315 Bienes y Derechos Retirados, que indica: “Representa el valor de las cuentas por cobrar que no corresponden a derechos ciertos para la entidad por tratarse de saldos sobre los cuales opera la extinción”. NIT 901.111.126, 900.240.289, 900.554.743, 900.100.417. </t>
    </r>
    <r>
      <rPr>
        <b/>
        <sz val="12"/>
        <rFont val="Arial"/>
        <family val="2"/>
      </rPr>
      <t>Coordinación de Contabilidad FR.</t>
    </r>
    <r>
      <rPr>
        <sz val="12"/>
        <rFont val="Arial"/>
        <family val="2"/>
      </rPr>
      <t xml:space="preserve">
e.	La Coordinación de Contabilidad FR, en la vigencia 2022, realizó Reclasificación en las cuentas de baja de activos 8315-35-001-44 Sanciones Tributarias y 8315-35-001-08 Renta y Complementarios, de obligaciones que a la fecha se encuentra prescrita la acción de cobro, por políticas operativas y/o por reclasificación de cuentas por cobrar, en la DSI Cali, por un valor total de $ 63.418.048.000.
En dicha reclasificación no se evidencia el cumplimiento de la política contable  para la baja en cuentas por cobrar en lo relacionado con: “Se dan de baja las cuentas por cobrar cuando expire la facultad para ejecutar el cobro y se expidan los actos administrativos que reconozcan la ocurrencia de la prescripción u ordenen la remisión de las obligaciones”; y lo señalado en el Manual Contable Función Recaudadora MN-ADF-0005 referente a las cuentas de Orden Deudoras de Control - 8315 Bienes y Derechos Retirados, el cual señala que esta cuenta se debita con “El reconocimiento de las resoluciones de prescripción y resoluciones de remisión expedidas”; así mismo, está pendiente la depuración y/o expedición de los actos administrativos de prescripción cuando corresponda, lo que permite disminuir y/o eliminar el saldo en estas cuentas. NIT 805.011.229, 800.079.742, 900.259.337, 890.318.278, 800.224.288, 805.026.197. </t>
    </r>
    <r>
      <rPr>
        <b/>
        <sz val="12"/>
        <rFont val="Arial"/>
        <family val="2"/>
      </rPr>
      <t xml:space="preserve">DSI Cali y Coordinación de Contabilidad FR
</t>
    </r>
    <r>
      <rPr>
        <sz val="12"/>
        <rFont val="Arial"/>
        <family val="2"/>
      </rPr>
      <t xml:space="preserve">
Con lo anterior se incumple con lo establecido en los numerales   3.2.14 “Análisis, verificación y conciliación de información”, 3.2.15 “Depuración contable permanente y sostenible” del Procedimiento para la evaluación del Control Interno Contable establecido en la Resolución 193 de 2016 de la Contaduría General de Nación;  numeral 6.3 “Cuentas por cobrar” y 7.3 “Cuentas por cobrar” del Manual de Políticas Contables y Operativas de la Contabilidad de la Función Recaudadora V.4, Manual Contable Función Recaudadora MN-ADF-005 la aplicación de la Dimensión 3ª. Gestión con valores para resultados, Dimensión 4ª. Evaluación de resultados y del componente 3 Actividades de control de la Dimensión 7ª. Control Interno del Modelo Integrado de Planeación y Gestión - MIPG.</t>
    </r>
  </si>
  <si>
    <t>Falta de coordinación y comunicación entre las dependencias proveedoras de información contable y el área de contabilidad para garantizar que las acciones realizadas para depurar los terceros se realice de forma eficaz, oportuna y se logren los objetivos.
Deficiencias en la aplicación de las políticas contables y operativas de la contabilidad de la función recaudadora.</t>
  </si>
  <si>
    <t>Actualizar, como resulte procedente la documentación que impacte la depuracion de los saldos de cartera, informados al proceso contable de la función recaudadora.</t>
  </si>
  <si>
    <t>Documentación actualizada</t>
  </si>
  <si>
    <r>
      <t>DGI</t>
    </r>
    <r>
      <rPr>
        <sz val="12"/>
        <rFont val="Arial"/>
        <family val="2"/>
      </rPr>
      <t xml:space="preserve">
NC – Subproceso Función Recaudadora
Dirección de Gestión de Impuestos
Subdirección de Recaudo
Coordinación de Contabilidad de la Función Recaudadora
NC - Subproceso Administración del Sistema de Gestión
Dirección de Gestión Estratégica y Analítica
Subdirección de Procesos
Coordinación de Procesos y Riesgos Operacionales
ELABORACIÓN (dd/mm/aaaa)
10/08/2023                                                                                                                                                  
18/02/2024</t>
    </r>
  </si>
  <si>
    <t>Actualizacion de saldos en los inventarios de cartera</t>
  </si>
  <si>
    <t>Saldos Actualizados</t>
  </si>
  <si>
    <t>Previo concepto de los responsables del proceso de administración de cartera reclasificar los nits / registros  que fueron trasladados a cuentas de orden 8315 “Bienes y Derechos Retirados” , por medio de notas contables automáticas (SIE Contabilidad) con fecha 30/12/2022, correspondientes a la Dirección seccional de impuestos de Cali y de Impuestos y aduanas de Pereira.</t>
  </si>
  <si>
    <t>Previo concepto de los responsables del proceso de administración de cartera, de ser procedente, reclasificar los nits / registros  que fueron trasladados a cuentas de orden 8315 “Bienes y Derechos Retirados” , por medio de notas contables automáticas (SIE Contabilidad) con fecha 30/12/2022, correspondientes a la Dirección seccional de impuestos de Cali y de Impuestos y aduanas de Pereira.</t>
  </si>
  <si>
    <t>Hoja de trabajo con el concepto sobre la procedencia o improcedencia de la reclasificación contable de los registros de que trata el hallazgo y auxiliar de los terceros reclasificados en la contabilidad FR, en los casos en en que procede.</t>
  </si>
  <si>
    <r>
      <rPr>
        <b/>
        <sz val="12"/>
        <rFont val="Arial"/>
        <family val="2"/>
      </rPr>
      <t>DGI</t>
    </r>
    <r>
      <rPr>
        <sz val="12"/>
        <rFont val="Arial"/>
        <family val="2"/>
      </rPr>
      <t xml:space="preserve">
NC - Subproceso Función Recaudadora
Dirección de Gestión de Impuestos
Subdirección de Recaudo 
Coordinación de Administración de Aplicativos de Impuestos
Coordinación de Contabilidad de la Función Recaudadora
NC - Subproceso Administración de Cartera
Subdirección de Cobranzas y Control Extensivo
Coordinación de Cobranzas
DS – Subproceso administración de cartera
DS – Subproceso función recaudadora
Dirección seccional de impuestos y aduanas de Pereira
División de recaudo y cobranzas
GIT de cobranzas                                                                                                                                                                                                                                                                                                                                                                                                                                                                                                                                                                                                                              
DS – Subproceso administración de cartera
DS – Subproceso función recaudadora
Dirección seccional de impuestos de Cali
División de recaudo y cobranzas
                                                                                                                                                                                           O la Dirección seccional que resulte competente en razón de los traslados efectuados por competencia
                                                                                                                                           ELABORACIÓN (dd/mm/aaaa)
10/08/2023                                                                                                                    18/02/2024</t>
    </r>
  </si>
  <si>
    <t>Actualizar, como resulte procedente, la documentación del proceso contable, de la Función Recaudadora en los aspectos relativos a la baja en cuenta y a la clasificación de cartera contenida en la política operativa.</t>
  </si>
  <si>
    <t>Documentación del proceso contable FR, actualizada y publicada</t>
  </si>
  <si>
    <r>
      <rPr>
        <b/>
        <sz val="12"/>
        <rFont val="Arial"/>
        <family val="2"/>
      </rPr>
      <t>DGI</t>
    </r>
    <r>
      <rPr>
        <sz val="12"/>
        <rFont val="Arial"/>
        <family val="2"/>
      </rPr>
      <t xml:space="preserve">
NC - Subproceso Función Recaudadora
Dirección de Gestión de Impuestos
Subdirección de Recaudo 
Coordinación de Administración de Aplicativos de Impuestos
Coordinación de Contabilidad de la Función Recaudadora
NC - Subproceso Administración de Cartera
Subdirección de Cobranzas y Control Extensivo
Coordinación de Cobranzas
NC - Subproceso Administración del Sistema de Gestión
Dirección de Gestión Estratégica y Analítica
Subdirección de Procesos        
Coordinación de Procesos y Riesgos Operacionales
ELABORACIÓN (dd/mm/aaaa)
10/08/2023</t>
    </r>
  </si>
  <si>
    <t>Auditoría al flujo de la información contable que impacta la Función Recaudadora AFR 2023-003
Periodo: 01/01/2022 al 30/03/2023
H7</t>
  </si>
  <si>
    <r>
      <rPr>
        <b/>
        <sz val="12"/>
        <rFont val="Arial"/>
        <family val="2"/>
      </rPr>
      <t>Hallazgo No.7 Documentos sin contabilizar e inoportunidad en el registro contable</t>
    </r>
    <r>
      <rPr>
        <sz val="12"/>
        <rFont val="Arial"/>
        <family val="2"/>
      </rPr>
      <t xml:space="preserve">
Verificado el reporte de los actos administrativos proferidos por el Sistema INTEGRA,  relacionados con las resoluciones sanción y liquidaciones oficiales, los formatos FT-ADF-1943, FT-ADF-2325, FT-ADF-2333 que corresponden a los informes de actos administrativos decisorios proferidos, ejecutoriados y acumulados por cada vigencia de Fiscalización y Liquidación Tributaria Intensiva y Extensiva, con el fin de establecer el flujo de información en los sistemas y su correspondiente registro automático en el módulo contable MUISCA, en la vigencia 2022, se evidenció que:
</t>
    </r>
    <r>
      <rPr>
        <b/>
        <sz val="12"/>
        <rFont val="Arial"/>
        <family val="2"/>
      </rPr>
      <t xml:space="preserve">
a.	 Actos administrativos sin contabilizar</t>
    </r>
    <r>
      <rPr>
        <sz val="12"/>
        <rFont val="Arial"/>
        <family val="2"/>
      </rPr>
      <t xml:space="preserve">
• 14 actos administrativos sin registro contable, que corresponden a 10 sanciones independientes tributarias y 4 liquidaciones oficiales por un valor total de $1.924.568.000, donde ha transcurrido entre 9 y 18 meses desde la fecha de ejecutoría. (Ver anexo No.3 H3). </t>
    </r>
    <r>
      <rPr>
        <b/>
        <sz val="12"/>
        <rFont val="Arial"/>
        <family val="2"/>
      </rPr>
      <t xml:space="preserve">DSIA Pereira y Coordinación de Contabilidad de la Función Recaudadora.
</t>
    </r>
    <r>
      <rPr>
        <sz val="12"/>
        <rFont val="Arial"/>
        <family val="2"/>
      </rPr>
      <t xml:space="preserve">
• Igual situación se presenta para la DSI Cali, donde se evidenció 4 liquidaciones oficiales sin registro contable, por un valor total de $ 119.369.000, donde ha transcurrido entre 5 y 8 meses desde la fecha de ejecutoría. (Ver anexo No.2 H4). </t>
    </r>
    <r>
      <rPr>
        <b/>
        <sz val="12"/>
        <rFont val="Arial"/>
        <family val="2"/>
      </rPr>
      <t>DSI Cali y Coordinación de Contabilidad de la Función Recaudadora.</t>
    </r>
    <r>
      <rPr>
        <sz val="12"/>
        <rFont val="Arial"/>
        <family val="2"/>
      </rPr>
      <t xml:space="preserve">
</t>
    </r>
    <r>
      <rPr>
        <b/>
        <sz val="12"/>
        <rFont val="Arial"/>
        <family val="2"/>
      </rPr>
      <t xml:space="preserve">b. Inoportunidad en el registro contable de los actos administrativos </t>
    </r>
    <r>
      <rPr>
        <sz val="12"/>
        <rFont val="Arial"/>
        <family val="2"/>
      </rPr>
      <t xml:space="preserve">
• Inoportunidad en el registro contable de 14 actos administrativos que corresponden a resoluciones sanciones independientes tributarias y liquidaciones oficiales, por un valor total de $ 38.170.564.000, por cuanto había transcurrido entre 4 y 9 meses desde la fecha ejecutoria y a 31 de diciembre de 2022 estaban pendientes de contabilizar, los cuales se han venido reconociendo contablemente en la vigencia 2023.
Así mismo, se evidenció inoportunidad en el reconocimiento contable durante la vigencia 2022 de 11 actos administrativos de sanciones tributarias y liquidaciones oficiales, donde transcurrieron entre 6 y 9 meses desde la fecha de ejecutoría hasta su contabilización. (Ver anexo No.2 H5). </t>
    </r>
    <r>
      <rPr>
        <b/>
        <sz val="12"/>
        <rFont val="Arial"/>
        <family val="2"/>
      </rPr>
      <t>DSI Cali y Coordinación de Contabilidad de la Función Recaudadora.</t>
    </r>
    <r>
      <rPr>
        <sz val="12"/>
        <rFont val="Arial"/>
        <family val="2"/>
      </rPr>
      <t xml:space="preserve">
•	De igual forma, para la DSIA Pereira se evidenció inoportunidad en el registro contable de 20 actos administrativos de liquidaciones oficiales y sanciones independientes tributarias por un valor total de $ 5.220.226.000, dado que había transcurrido entre 6 y 18 meses desde la fecha de ejecutoría y a 31 de diciembre de 2022 estaban pendientes de contabilizar, las cuales se han venido registrando contablemente en la vigencia 2023. 
De otra parte, se evidenció inoportunidad en el reconocimiento contable durante la vigencia 2022, de 39 actos administrativos de sanciones independientes tributarias y liquidaciones oficiales, donde transcurrieron entre 4 y 18 meses desde la fecha de ejecutoría hasta su contabilización. (Ver anexo No.3 H4). </t>
    </r>
    <r>
      <rPr>
        <b/>
        <sz val="12"/>
        <rFont val="Arial"/>
        <family val="2"/>
      </rPr>
      <t>DSIA Pereira y Coordinación de Contabilidad de la Función Recaudadora.</t>
    </r>
    <r>
      <rPr>
        <sz val="12"/>
        <rFont val="Arial"/>
        <family val="2"/>
      </rPr>
      <t xml:space="preserve">
Con lo anterior, se incumple con lo establecido en el Marco conceptual para la preparación y presentación de información financiera de las entidades de gobierno, numerales 4.1.2 “Representación fiel” y 4.2.2 “Oportunidad” del acápite 4 “Características cualitativas de la información financiera”, numerales 5.2.2 “Registro de documentos”, 5.2.3.4 “Cuentas por cobrar” del manual MN-ADF-0005 “Manual contable función recaudadora” V4, el numeral 6.3 del manual MN-ADF- 0044 “Políticas contables y operativas de la contabilidad función recaudadora”, la Dimensión 3. Gestión con valores para resultados, la Dimensión 4. Evaluación de resultados, Dimensión 5ª Información y comunicación y del componente 3 Actividades de control de la Dimensión 7ª de Control Interno del Modelo Integrado de Planeación y Gestión -MIPG. </t>
    </r>
  </si>
  <si>
    <t>Deficiencias en el flujo de información interna con incidencia contable 
Inconvenientes en los sistemas que impiden el procesamiento automático de los documentos y formatos para que queden a disposición de los servicios de obligación financiera y de contabilidad y se genere el registro oportuno de los actos administrativos proferidos y ejecutoriados, expedidos en el proceso de Fiscalización y Liquidación.
Fallas en el seguimiento y control sobre los actos administrativos identificados que no han sido reconocidos contablemente.</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</si>
  <si>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ELABORACIÓN (dd/mm/aaaa)
10/08/2023                                                                                                                   </t>
    </r>
  </si>
  <si>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ELABORACIÓN (dd/mm/aaaa)
10/08/2023</t>
    </r>
  </si>
  <si>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e Innovación y Tecnología
Subdirección de Innovación y Proyectos
Subdirección de Soluciones y Desarrollo
ELABORACIÓN (dd/mm/aaaa)
10/08/2023                                                       </t>
    </r>
  </si>
  <si>
    <t xml:space="preserve">Plan de trabajo aprobado V1 </t>
  </si>
  <si>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Coordinación de Contabilidad de la Función Recaudadora
</t>
    </r>
  </si>
  <si>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NC - Subproceso Administración del Sistema de Gestión
Dirección de Gestión Estratégica y Analítica
Subdirección de Procesos        
Coordinación de Procesos y Riesgos Operacionales                                                                                                                                                                                                                                                                                                                                                                                                                                                                            
DS – Subproceso Administración de Cartera
Dirección Seccional de Impuestos de Cali
División de Recaudo
GIT de Contabilidad
ELABORACIÓN (dd/mm/aaaa)
10/08/2023</t>
    </r>
  </si>
  <si>
    <t>Auditoría al flujo de la información contable que impacta la Función Recaudadora AFR 2023-003
Periodo: 01/01/2022 al 30/03/2023
H5</t>
  </si>
  <si>
    <r>
      <rPr>
        <b/>
        <sz val="12"/>
        <rFont val="Arial"/>
        <family val="2"/>
      </rPr>
      <t>Hallazgo No. 5 Inoportunidad en la expedición de los actos administrativos para declarar sin efecto la facilidad de pago.</t>
    </r>
    <r>
      <rPr>
        <sz val="12"/>
        <rFont val="Arial"/>
        <family val="2"/>
      </rPr>
      <t xml:space="preserve">
Revisado el Inventario de facilidades de pago formato FT-ADF-1954 de enero a diciembre de 2022, las fechas máximas para el pago de la última cuota, el Control Facilidades de Pago FT-COT- 2616 y los registros contables, se evidenció que:
a.	Contribuyentes con facilidades de pago relacionadas en el formato FT-COT-2616 “Control facilidades de pago”, que durante el año 2022 no cumplieron con el pago de las cuotas y hasta el mes de febrero de 2023 se profirió la resolución que declara sin vigencia la facilidad de pago, presentando atrasos para declarar el incumplimiento de estas.   NIT 16.606.874. Similar situación para los NIT 80.048.624, 800.104.891, 800.106.548, 805.009.232, 901.096.965, 900.704.712, 900.862.152, 900.318.341, 900.442.577. (Ver Anexo No.2 H2). </t>
    </r>
    <r>
      <rPr>
        <b/>
        <sz val="12"/>
        <rFont val="Arial"/>
        <family val="2"/>
      </rPr>
      <t xml:space="preserve">DSI Cali </t>
    </r>
    <r>
      <rPr>
        <sz val="12"/>
        <rFont val="Arial"/>
        <family val="2"/>
      </rPr>
      <t xml:space="preserve">
b.	Inoportunidad en el reporte a contabilidad de la resolución por la cual se declara sin vigencia una facilidad de pago No. 1264 del 31/8/2022, notificada el 05/09/2022, ejecutoriada 20/09/2022, que a la fecha no ha sido registrada contablemente.  NIT 900.793.474. Situación similar NIT 800.104.891 Resolución por la cual se declara sin vigencia una facilidad de pago No. 155 del 11/08/2022, notificada 11/11/2022, la cual fue remitida y registrada en contabilidad en abril de 2023. Igual situación NIT 901.096.965, 900.862.152. </t>
    </r>
    <r>
      <rPr>
        <b/>
        <sz val="12"/>
        <rFont val="Arial"/>
        <family val="2"/>
      </rPr>
      <t>DSI Cali</t>
    </r>
    <r>
      <rPr>
        <sz val="12"/>
        <rFont val="Arial"/>
        <family val="2"/>
      </rPr>
      <t xml:space="preserve">
c.	Resoluciones de cancelación de facilidad de pago, capturados en el área técnica que no han sido notificados al contribuyente y/o se presentan retrasos en su notificación, así: NIT 890.317.722 Resolución No. 56 del 25/03/2022, NIT 890.327.003 Resolución No. 151 del 09/08/2022, NIT 14.980.335 Resolución No. 193 del 27/12/2022, NIT 901.127.967 Resolución No. 198 del 29/12/2022. (Ver Anexo No.2 H3). </t>
    </r>
    <r>
      <rPr>
        <b/>
        <sz val="12"/>
        <rFont val="Arial"/>
        <family val="2"/>
      </rPr>
      <t xml:space="preserve">DSI Cali </t>
    </r>
    <r>
      <rPr>
        <sz val="12"/>
        <rFont val="Arial"/>
        <family val="2"/>
      </rPr>
      <t xml:space="preserve">
Con lo evidenciado se desatiende lo establecido en el artículo 814 del Estatuto Tributario, los numerales 3.1 y 3.2 de las condiciones generales, las actividades 38 y 48 del Procedimiento Facilidades de Pago – PR-COT-0272, la aplicación de la Dimensión 3ª. Gestión con valores para resultados, Dimensión 4ª. Evaluación de resultados y del componente 3 Actividades de control de la Dimensión 7ª Control Interno del Modelo Integrado de Planeación y Gestión - MIPG. </t>
    </r>
  </si>
  <si>
    <t>Deficiencias en el control, seguimiento y evaluación de los resultados de la gestión a cargo de la primera y segunda línea de defensa.
Deficiencias en el monitoreo y seguimiento mensual al cumplimiento de las facilidades de pago contenidas en el formato FT-COT-2616 “Control facilidades de pago”.
Falencias en la expedición oportuna y notificación de las resoluciones  que declaran sin vigencia la facilidad de pago y de cancelación de estas y en los controles para el flujo de la información hacia el proceso contable.</t>
  </si>
  <si>
    <t>Realizar nuevamente reinduccion y capacitacion a los funcionarios del GIT de Facilidades de Pago para fortalecer el conocimiento de las actividades de los procedimientos PR-COT-0272 "Facilidades de pago" Y PR-COT-0424 "Facilidades de pago consagradas en normas transitorias"</t>
  </si>
  <si>
    <t>realizar nuevamente reinduccion y capacitacion a los funcionarios del GIT de Facilidades de Pago para fortalecer el conocimiento de las actividades de los procedimientos PR-COT-0272 "Facilidades de pago" Y PR-COT-0424 "Facilidades de pago consagradas en normas transitorias"</t>
  </si>
  <si>
    <t>FT-TAH-1722 Registro de asistencia capacitación interna, TEAMS  o evidencia del servicio tecnológico utilizado</t>
  </si>
  <si>
    <r>
      <rPr>
        <b/>
        <sz val="12"/>
        <rFont val="Arial"/>
        <family val="2"/>
      </rPr>
      <t>DGI</t>
    </r>
    <r>
      <rPr>
        <sz val="12"/>
        <rFont val="Arial"/>
        <family val="2"/>
      </rPr>
      <t xml:space="preserve">
DS- Subproceso Administración de Cartera    
Direccion Seccional de Impuestos de Cali
División de Recaudo y Cobranzas
GIT Secretaria de Cobranzas
ELABORACIÓN (dd/mm/aaaa)
10/08/2023</t>
    </r>
  </si>
  <si>
    <t>Realizar bimestralmente verificacion del FT-COT-2616 Control facilidades de pago para certificar que se encuentra debidamente actualizada toda la informacion y gestionada oportunamente las facilidades de pago a cargo de cada funcionario</t>
  </si>
  <si>
    <t>certificacion firmada por el jefe de division de informacion actualizada en el FT-COT-2616</t>
  </si>
  <si>
    <t>DGI
DS- Subproceso Administración de Cartera    
Direccion Seccional de Impuestos de Cali
División de Recaudo y Cobranzas
GIT Secretaria de Cobranzas
ELABORACIÓN (dd/mm/aaaa)
10/08/2023</t>
  </si>
  <si>
    <t>Verificar mensualmente la gestión oportuna de las actuaciones de expedientes con facilidad de pago que presenten obligaciones incumplidas, remitiendo a los funcionarios listado de las actuaciones pendientes de adelantar, priorizando las grandes cuantías y facilidades de pago cuyos plazos estén vencidos o próximos a vencer.</t>
  </si>
  <si>
    <t>Verificar mensualmente la gestión oportuna de las actuaciones de expedientes con facilidad de pago que presenten obligaciones incumplidas en el FT-COT-2616 “Control facilidades de pago”</t>
  </si>
  <si>
    <t>Relación en excel de los NITs verificados vs vencimiento de términos y archivo PDF con fecha cierta, indicando el objetivo, metodología, selección de la muestra, resultados y conclusiones, debidamente firmado por el jefe de División de Cobranzas</t>
  </si>
  <si>
    <r>
      <rPr>
        <b/>
        <sz val="12"/>
        <rFont val="Arial"/>
        <family val="2"/>
      </rPr>
      <t>DGI</t>
    </r>
    <r>
      <rPr>
        <sz val="12"/>
        <rFont val="Arial"/>
        <family val="2"/>
      </rPr>
      <t xml:space="preserve">
DS- Subproceso Administración de Cartera
Direccion Seccional de Impuestos de Cali            
División de Recaudo y Cobranzas   
GIT Secretaria de Cobranzas
DS- Subproceso Recaudo - Devoluciones
Dirección Seccional de Impuestos de Cali   
Divisón de Recaudo y Cobranzas GIT de Contabilidad y Control de Obligaciones
ELABORACIÓN (dd/mm/aaaa)
10/08/2023</t>
    </r>
  </si>
  <si>
    <t>Realizar mensualmente un seguimiento de los actos generados por SIPAC en relación a las   Resoluciones que declaran sin vigencia la facilidad de pago y resoluciones de cancelación, capturados en el área técnica que no han sido notificados y requerir al encargado la gestión pertinente para adelantar la notificación</t>
  </si>
  <si>
    <t>Informe en Excel de seguimiento con el registro de resultados del cumplimiento de las notificaciones de las resoluciones que declaran sin vigencia las facilidades de pago y    resoluciones de cancelación de facilidad de pago y requerimiento  al encargado de adelantar la gestión si es del caso. Archivo PDF indicando objetivo, metodología, selección de la muestra, resultados, conclusiones , fechado y firmado por el jefe de División.</t>
  </si>
  <si>
    <r>
      <rPr>
        <b/>
        <sz val="12"/>
        <rFont val="Arial"/>
        <family val="2"/>
      </rPr>
      <t>DGI</t>
    </r>
    <r>
      <rPr>
        <sz val="12"/>
        <rFont val="Arial"/>
        <family val="2"/>
      </rPr>
      <t xml:space="preserve">
DS- Subproceso Administración de Cartera
Direccion Seccional de Impuestos de Cali            
División de Recaudo y Cobranzas  
GIT Secretaria de Cobranzas
ELABORACIÓN (dd/mm/aaaa)
10/08/2023</t>
    </r>
  </si>
  <si>
    <t>Auditoría a los Mecanismos de Atención al Ciudadano - AMA2024-002 Periodo 01/07/2023 al 29/02/2024</t>
  </si>
  <si>
    <t>AMA2024-002 
H1</t>
  </si>
  <si>
    <r>
      <rPr>
        <b/>
        <sz val="12"/>
        <rFont val="Arial"/>
        <family val="2"/>
      </rPr>
      <t xml:space="preserve">Hallazgo 1. Desactualización de procedimiento, cartillas, formatos, así como de la información dispuesta para la atención del ciudadano cliente 
</t>
    </r>
    <r>
      <rPr>
        <sz val="12"/>
        <rFont val="Arial"/>
        <family val="2"/>
      </rPr>
      <t xml:space="preserve">
En la revisión efectuada a los documentos que soportan la prestación del ciclo del servicio en la atención del ciudadano cliente, para el periodo comprendido del 1 de julio de 2023 a 29 de febrero de 2024, respecto de la operatividad en los puntos de contacto auditados:  BCH, La Alpujarra y Sede Centro, en las Direcciones Seccionales de Impuestos de Bogotá, Medellín y Cali, respectivamente, se evidenció lo siguiente:
a)	La última actualización realizada a los documentos: PR-CAC-0265 V8 “Atención en Canales”, CT-CAC-0052 V4 “Agendamiento de citas”, CT-CAC-0054 V3 “Protocolos de Servicio en la Atención”, CT-CAC-0056 V3 “Atención presencial” y CT-CAC-0057 V4 “Evaluación del servicio y atención al ciudadano cliente”, corresponde al 30 de septiembre de 2021, sin embargo, desde esa fecha y hasta el periodo de auditoría, se han venido presentando cambios en el desarrollo de las actividades que contemplan la atención al ciudadano hoy en día, tales como:
	El procedimiento PR-CAC-0265 V8 “Atención en Canales”, no contempla la modalidad de atención virtual que se desarrolla en los puntos de contacto, a través de Microsoft Teams, la cual es una plataforma unificada de comunicación y colaboración al servicio de la entidad.
	El correo subdir_asistencia_cliente@dian.gov.co para remitir la solicitud de inicio de agendamiento de citas, señalado en la Cartilla CT-CAC-0052 V4 “Agendamiento de Citas”, no corresponde al usado en la actualidad por las Direcciones Seccionales auditadas (coord_canal_experiencia@dian.gov.co).
	El formato de agendamiento FT-CAC-2612 V3 “Solicitud agendamiento de citas” publicado en el listado maestro de documentos, no está acorde con los tiempos y trámites establecidos a las Direcciones Seccionales por la Coordinación de Canales de Servicio y Experiencia del Usuario, para la programación mensual del agendamiento de citas presenciales y virtuales, a través de lineamientos impartidos mediante correo electrónico del 20 de octubre del 2023.
	Los acuerdos de niveles de servicio modificados a partir del mes de octubre de 2023 y que se encuentran vigentes, establecidos por la Coordinación de Canales de Servicio y Experiencia del Usuario, difieren de los establecidos en la Cartilla CT-CAC-0057 V4 “Evaluación del servicio y atención al ciudadano cliente”, en cuanto a cantidad, tiempos y trámites.
	Desactualización de la información y trámites publicados en las páginas web SUIT (Sistema Único de Información de Trámites) y el Portal Único del Estado Colombiano GOV.CO, frente a la registrada en la página web de la DIAN, así: los números telefónicos de los puntos de contacto auditados y publicados en las páginas web SUIT y GOV.CO, difieren de los publicados en la página web de la DIAN y además, al establecer contacto se refieren como “número inválido y/o marcación errada”, en los siguientes casos: (Ver Tabla Nro. 1 Números telefónicos publicados páginas web DIAN, SUIT y GOV.CO, página 13  - INFORME AUDITORÍA A LOS MECANISMOS DE ATENCIÓN AL CIUDADANO AMA2024-002).
Adicionalmente, el link de SUIT de los siguientes trámites, redirecciona a otras actividades y/o entidades, que no corresponden:  (Ver Tabla Nro. 2  Trámites con direccionamiento errado publicados en página web SUIT, página 13  - INFORME AUDITORÍA A LOS MECANISMOS DE ATENCIÓN AL CIUDADANO AMA2024-002)
De la misma forma, el link de GOV.CO de los siguientes trámites, redireccionan a otras actividades y/o enlaces inactivos, que no corresponden:  (Ver Tabla Nro. 3  Trámites con direccionamiento errado en página web GOV.CO, página 14  - INFORME AUDITORÍA A LOS MECANISMOS DE ATENCIÓN AL CIUDADANO AMA2024-002)
Por último, el horario de atención señalado para el Punto de Contacto - La Alpujarra en las páginas web SUIT y GOV.CO es de 7:45 a.m. a  3:45 p.m., en la página DIAN 6:45 a.m. a 2:45 p.m., lo que no corresponde con lo informado y evidenciado en visita a ese punto de contacto cuyo horario es 6:45 a.m. a 3:00 p.m.
b)	El procedimiento PR-CAC-0265 V8 “Atención en Canales”, menciona como documento relacionado el procedimiento PR-PEC-0342 denominado “Gestión de trámites, otros procedimientos administrativos (OPA) y/o consultas”, a su vez la cartilla CT-CAC-0052 V4 “Agendamiento de Citas”,  hacen referencia al mismo procedimiento PR-PEC-0342, pero en este documento esta denominado como: “Creación y/o Racionalización de Trámites y Otros Procedimientos Administrativos”, es decir, con el mismo código se describen dos procedimientos diferentes, los cuales inclusive no se encuentran en el listado maestro de documentos.
</t>
    </r>
  </si>
  <si>
    <t>Debido a deficiencias en la aplicación de los controles para la actualización de los lineamientos establecidos en los procedimientos, cartillas, formatos, así como de la información dispuesta para la atención del ciudadano cliente y el insuficiente seguimiento de las publicaciones web de la Entidad.</t>
  </si>
  <si>
    <t xml:space="preserve">Solicitar apoyo metodológico al área competente. </t>
  </si>
  <si>
    <t>Solicitar formalmente a la Subdirección de procesos y riesgos operativos el apoyo metodológico para la modificación de los procedimientos, formatos y cartillas.</t>
  </si>
  <si>
    <t>Oficio solicitud apoyo metodológico a la Subdirección de procesos y riesgos operativos</t>
  </si>
  <si>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t>
    </r>
  </si>
  <si>
    <t xml:space="preserve"> Gestionar la actualización del procedimiento PR-CAC-0265 V8, Atención en Canales</t>
  </si>
  <si>
    <t xml:space="preserve">
Revisar los cambios técnicos que requiere El procedimiento PR-CAC-0265 V8, Atención en Canales, para que contemple la atención virtual.
</t>
  </si>
  <si>
    <t>Procedimiento técnicamente ajustado en escrito dirigido a la dependencia competente para proceder con las actualizaciones correspondientes.</t>
  </si>
  <si>
    <t>Solicitar apoyo metodológico al área competente</t>
  </si>
  <si>
    <t>Solicitar formalmente a la Subdirección de procesos y riesgos operativos el apoyo metodológico para la modificación de los procedimientos y cartillas.</t>
  </si>
  <si>
    <t xml:space="preserve"> Gestionar la actualización de la cartilla CT-CAC-0052 V4 “Agendamiento de Citas”</t>
  </si>
  <si>
    <t xml:space="preserve">Revisar los cambios técnicos que requiere la cartilla CT-CAC-0052
V4 “Agendamiento de Citas”, para que el correo de agendamiento sea coord_canal_experiencia@dian.gov.co, 
</t>
  </si>
  <si>
    <t>Cartilla técnicamente ajustada en escrito dirigido a la dependencia competente para proceder con las actualizaciones correspondientes.</t>
  </si>
  <si>
    <t xml:space="preserve"> Gestionar la actualización del formato FT-CAC-2612 V3 “Solicitud agendamiento de
citas” </t>
  </si>
  <si>
    <t>Revisar los cambios técnicos que requiere El formato  FT-CAC-2612 V3 “Solicitud agendamiento de
citas” para ajustar el tiempo y tramites que se encuentre acorde a lo establecido para las direcciones seccionales.</t>
  </si>
  <si>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t>
    </r>
  </si>
  <si>
    <t xml:space="preserve"> Gestionar la actualización de la cartilla CT-CAC-0057 V4 “Evaluación del servicio y atención al ciudadano cliente”</t>
  </si>
  <si>
    <t xml:space="preserve"> Revisar los cambios técnicos que requiere La cartilla CT-CAC-0057 V4 “Evaluación del servicio y atención al ciudadano cliente” para que se ajusten a los acuerdos de niveles de servicio actuales.</t>
  </si>
  <si>
    <t>Revisar y solicitar la actualización de la información de las páginas
web SUIT (Sistema Único de Información de Trámites) y el Portal Único
del Estado Colombiano GOV.CO, según su competencia.</t>
  </si>
  <si>
    <t xml:space="preserve"> Solicitar a tecnología la actualización de la información como lo indica el procedimiento PR-IIT-0342.   </t>
  </si>
  <si>
    <t>Solicitar la actualización de la información de las páginas
web SUIT (Sistema Único de Información de Trámites) y el Portal Único
del Estado Colombiano GOV.CO, según su competencia.</t>
  </si>
  <si>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t>
    </r>
  </si>
  <si>
    <t xml:space="preserve">Solicitar a todas las áreas, la revisión de la información que se encuentra publicada en las páginas web SUIT (Sistema Único de Información de Trámites) y el Portal Único
del Estado Colombiano GOV.CO para que cada una de ellas, revise que la información se encuentre actualizada y en caso de ser necesario usen el procedimiento PR-IIT-0342.   </t>
  </si>
  <si>
    <t>Reporte de las actualizaciones solicitadas y de la información actualizada</t>
  </si>
  <si>
    <r>
      <rPr>
        <b/>
        <sz val="12"/>
        <rFont val="Arial"/>
        <family val="2"/>
      </rPr>
      <t>DGI</t>
    </r>
    <r>
      <rPr>
        <sz val="12"/>
        <rFont val="Arial"/>
        <family val="2"/>
      </rPr>
      <t xml:space="preserve">
NC - Subproceso Innovación y Tecnología
Dirección de Gestión Innovación y Tecnología</t>
    </r>
  </si>
  <si>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t>
    </r>
  </si>
  <si>
    <t xml:space="preserve">Solicitar apoyo metodológico al área competente </t>
  </si>
  <si>
    <r>
      <t>Solicitar los cambios técnicos para Individualizar y ajustar en la cartilla CT-CAC-0052 V4 “Agendamiento de Citas”, el apartado de: "</t>
    </r>
    <r>
      <rPr>
        <i/>
        <sz val="12"/>
        <rFont val="Arial"/>
        <family val="2"/>
      </rPr>
      <t>documentos relacionados</t>
    </r>
    <r>
      <rPr>
        <sz val="12"/>
        <rFont val="Arial"/>
        <family val="2"/>
      </rPr>
      <t xml:space="preserve">" con el procedimiento adecuado, que es el PR-IIT-0342  “Gestión de trámites, otros procedimientos administrativos (OPA) y/o consultas". El procedimiento PR-PEC-0342  no existe.
</t>
    </r>
  </si>
  <si>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t>
    </r>
  </si>
  <si>
    <t>AMA2024-002 
H2</t>
  </si>
  <si>
    <r>
      <rPr>
        <b/>
        <sz val="12"/>
        <rFont val="Arial"/>
        <family val="2"/>
      </rPr>
      <t xml:space="preserve">Hallazgo 2. Incumplimiento de políticas, normas, lineamientos, procedimientos, formatos y cartillas, dispuestos para la atención del ciudadano cliente
</t>
    </r>
    <r>
      <rPr>
        <sz val="12"/>
        <rFont val="Arial"/>
        <family val="2"/>
      </rPr>
      <t xml:space="preserve">
Realizadas las validaciones al cumplimiento de las políticas, normas, lineamientos, procedimientos, formatos y cartillas, establecidos para la correcta prestación del ciclo del servicio en la atención del ciudadano cliente, para el periodo comprendido del 1 de julio de 2023 a 29 de febrero de 2024, se evidenció lo siguiente:
a)	Al revisar los 24 correos electrónicos remitidos para la solicitud de agendamiento por parte de las Direcciones Seccionales Auditadas (ocho por seccional), se observó que:
</t>
    </r>
    <r>
      <rPr>
        <b/>
        <sz val="12"/>
        <rFont val="Arial"/>
        <family val="2"/>
      </rPr>
      <t xml:space="preserve">DSI Medellín
</t>
    </r>
    <r>
      <rPr>
        <sz val="12"/>
        <rFont val="Arial"/>
        <family val="2"/>
      </rPr>
      <t xml:space="preserve">	En el punto de contacto La Alpujarra, la solicitud de agendamiento se remite por el jefe Grupo Interno de Trabajo Servicio al Ciudadano.
</t>
    </r>
    <r>
      <rPr>
        <b/>
        <sz val="12"/>
        <rFont val="Arial"/>
        <family val="2"/>
      </rPr>
      <t xml:space="preserve">DSI Bogotá
</t>
    </r>
    <r>
      <rPr>
        <sz val="12"/>
        <rFont val="Arial"/>
        <family val="2"/>
      </rPr>
      <t>	En el punto de contacto BCH, la solicitud la hace un funcionario del Despacho de la División de Servicio al Ciudadano, precisando que se realiza atendiendo la instrucción del jefe de la División.
Lo anterior, incumple lo dispuesto en el numeral 4 de la Cartilla CT-CAC-0052 V4 “Agendamiento de Citas” la cual indica que la solicitud se debe realizar: “…  por el Director Seccional, y en las ciudades donde se cuenta con más de un punto de atención, esta deberá canalizarse por medio del jefe de la División o quien haga sus veces”.
b)	Verificada la fecha de envío de los 24 correos electrónicos remitidos para la solicitud de agendamiento por parte de las Direcciones Seccionales auditadas (ocho por seccional), se observó el incumplimiento en el tiempo de remisión de los 20 días hábiles de antelación a la fecha de inicio del servicio de agendamiento, según lo establece el numeral 4 de la Cartilla CT-CAC-0052 V4 “Agendamiento de Citas”, así:  (Ver Tabla Nro. 4 Solicitud de Agendamiento fuera de término,  página 16  - INFORME AUDITORÍA A LOS MECANISMOS DE ATENCIÓN AL CIUDADANO AMA2024-002)
c)	Observada la operación del punto de contacto Cali – Sede Centro, se determinó que los guardas de seguridad orientan en primera instancia al ciudadano acerca del uso del atril para activar la cita y dirigen a los ciudadanos a la recepción para la asignación del turno; de manera que no se cumple con las actividades descritas en el ciclo de servicio para la atención presencial: el  “filtro” y “Atención con agendamiento”, señaladas en la tabla 1 “Atención con agendamiento” numeral 3.2.1 de la Cartilla CT-CAC-0056 V3 “Atención Presencial”, donde se  especifica, dentro de las acciones a implementar por los servidores públicos, el evitar que los vigilantes “… realicen las actividades propias de filtro y suministro de información a cargo de los servidores públicos de los puntos de contacto”; y lo establecido en el Memorando 9 del 29 de enero de 2024 “Lineamientos para el proceso de Relacionamiento con el ciudadano” Anexo 1 “Lineamientos relacionamiento con el ciudadano” donde se señala que el orientador logístico es el encargado de este rol.
d)	En las nueve terminales de auto gestión revisadas en los puntos de contacto auditados no se permite el acceso a cuentas personales de correo electrónico con dominios diferentes a Outlook y Hotmail, restringiendo el uso de otros gestores de correo personal (Tales como: Gmail, Apple, Yahoo!, entre otros);  como consecuencia se limitan el acceso a la información y el contacto formal entre la DIAN con el ciudadano, para la realización de algunos trámites  en los que se requiere el uso del correo electrónico; incumpliendo los artículos 3 y 4, relacionados con los principios de la transparencia y facilitación, de la Ley 1712 de 2014 “Por medio de la cual se crea la ley de transparencia y del derecho de acceso a la información pública nacional y se dictan otras disposiciones”.
e)	Confrontada la información allegada por la Subdirección Soluciones y Desarrollo y la Coordinación de Canales de Servicio y Experiencia del Usuario – Subdirección de Servicio al Ciudadano en Asuntos Tributarios, respecto de los registros de solicitudes PST, para las situaciones de tipo técnico que afectan la prestación del servicio, en la atención en las Direcciones Seccionales auditadas, se evidenció que se presentan diferencias en los reportes de la herramienta Aranda  (Muisca y Digiturno) y los casos con “error del sistema” presentados en el reporte A18 de la aplicación Digiturno, denotando el incumplimiento de las actividades 7, 8, 9 y 10 descritas en el procedimiento PR-CAC-0265 V8 “Atención en Canales”,  relacionadas con la creación y respuesta de las solicitudes a la mesa de servicios de tecnología - soporte TIC, así:   (Ver Tabla Nro. 5  Incidentes Tecnológicos Digiturno vs. ARANDA, página 17  - INFORME AUDITORÍA A LOS MECANISMOS DE ATENCIÓN AL CIUDADANO AMA2024-002)
Para el período auditado, se observó que solo se registraron por parte de la División de Servicio al Ciudadano 8 casos con PST, correspondientes a errores del sistema Digiturno y 3.669 sin registro de incidente asociado, a pesar de que en la herramienta ARANDA se reportaron 1.432.
Se identificó un número considerable de diferencias en los incidentes no reportados en ARANDA, frente a  los errores en el Digiturno presentados por la DSI Cali (3.276), lo que demuestra que no se están registrando ante la mesa de servicio de tecnología tipificado como un “error de sistema”. Para los incidentes presentados por la DSI Bogotá (774) y la DSI Medellín (257) estos tampoco fueron reportados en el sistema ARANDA.
f)	Revisada la implementación de la evaluación de la calidad del servicio percibida en el canal de atención presencial, se observó que la misma no se realiza de forma concurrente y al finalizar la atención del ciudadano cliente en el punto de contacto, incumpliendo lo consignado en el numeral 5.4.1 “Evaluación de Canales de Atención” de la cartilla CT-CAC-0057 V4 “Evaluación del servicio y atención al ciudadano cliente” que establece: “… se asume como una evaluación concurrente, concebida para ser aplicada al finalizar cada interacción del ciudadano cliente con los distintos canales de atención”.
g)	Revisados los tiempos de espera de los puntos de contacto auditados se observaron casos que superan la hora de espera en la sala, así:  DSI Bogotá BCH -7.152, DSI Cali Sede Centro 6.539 y DSI Medellín La Alpujarra 5.500; incumpliendo lo establecido en los acuerdos de niveles de servicio.</t>
    </r>
  </si>
  <si>
    <t>Debido a deficiencias en la aplicación de los controles, seguimiento y monitoreo para el cumplimiento de los lineamientos establecidos en los procedimientos, cartillas y formatos; la información dispuesta para la atención del ciudadano cliente y las publicaciones web de la Entidad.</t>
  </si>
  <si>
    <t xml:space="preserve">
Revisar los cambios técnicos que se requieren para ajustar la cartilla de agendamiento CT-CAC-0052 V4 “Agendamiento de Citas” para subsanar la remisión del formato de solicitud de agendamiento, para que el mismo pueda ser efectuado por parte de jefe de división, grupo interno de trabajo, su delegado o quien haga sus veces.
</t>
  </si>
  <si>
    <t>Realizar acción de control</t>
  </si>
  <si>
    <t>Realizar acción de control que permita subsanar los problemas identificados con la solicitud de agendamiento</t>
  </si>
  <si>
    <t>Informe donde se documente la revisión y el control definido.</t>
  </si>
  <si>
    <r>
      <rPr>
        <b/>
        <sz val="12"/>
        <rFont val="Arial"/>
        <family val="2"/>
      </rPr>
      <t>DGI</t>
    </r>
    <r>
      <rPr>
        <sz val="12"/>
        <rFont val="Arial"/>
        <family val="2"/>
      </rPr>
      <t xml:space="preserve">
DS - Subproceso Asistencia al Usuario
Dirección Seccional de Impuestos de Bogotá 
Dirección Seccional de Impuestos de Medellín </t>
    </r>
  </si>
  <si>
    <t>Programar visita de autoevaluación, auditoría y retroalimentación respecto de la aplicación Cartilla CT-CAC-0052 V4</t>
  </si>
  <si>
    <t>Incorporar en el plan de autoevaluación la visita (virtual o presencial) para verificar el cumplimiento de la CT-CAC-0052 V4 “Agendamiento de Citas”.</t>
  </si>
  <si>
    <t>Plan de autoevaluación e Informe de visita.</t>
  </si>
  <si>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t>
    </r>
  </si>
  <si>
    <t xml:space="preserve"> Gestionar la actualización de la cartilla CT-CAC -0052 </t>
  </si>
  <si>
    <t xml:space="preserve">
Revisar los cambios técnicos que requieren para ajustar cartilla de agendamiento CT-CAC 052 para subsanar los tiempos de solicitud de agendamiento, de acuerdo con la dinámica de la operación.
</t>
  </si>
  <si>
    <t>Incorporar en el plan de autoevaluación la visita (virtual o presencial) para verificar el cumplimiento de la CT-CAC-0052 V4 “Agendamiento de Citas”. Por el incumplimiento en el tiempo de remisión</t>
  </si>
  <si>
    <t>Realizar acción de control que permita subsanar los problemas identificados con el tiempo de remisión de la solicitud de agendamiento.</t>
  </si>
  <si>
    <r>
      <rPr>
        <b/>
        <sz val="12"/>
        <rFont val="Arial"/>
        <family val="2"/>
      </rPr>
      <t>DGI</t>
    </r>
    <r>
      <rPr>
        <sz val="12"/>
        <rFont val="Arial"/>
        <family val="2"/>
      </rPr>
      <t xml:space="preserve">
DS - Subproceso Asistencia al Usuario
Dirección Seccional de Impuestos de Bogotá
Dirección Seccional de Impuestos de Medellín 
Dirección Seccional de Impuestos de Cali</t>
    </r>
  </si>
  <si>
    <t>Realizar acción de control que permita subsanar los problemas identificados con los roles de los agentes de servicio.</t>
  </si>
  <si>
    <r>
      <rPr>
        <b/>
        <sz val="12"/>
        <rFont val="Arial"/>
        <family val="2"/>
      </rPr>
      <t>DGI</t>
    </r>
    <r>
      <rPr>
        <sz val="12"/>
        <rFont val="Arial"/>
        <family val="2"/>
      </rPr>
      <t xml:space="preserve">
DS - Subproceso Asistencia al Usuario
Dirección Seccional de Impuestos de Cali</t>
    </r>
  </si>
  <si>
    <t>Programar visita de autoevaluación, auditoría y retroalimentación respecto de la aplicación Cartilla CT-CAC-0056 V3</t>
  </si>
  <si>
    <t>Se adelantará una mesa de trabajo (virtual o presencial) para retroalimentar la aplicación de la Cartilla CT-CAC-0056 V3 en lo relacionado con el Rol de los servidores que realizan funciones de filtro y suministro de información.</t>
  </si>
  <si>
    <t>Acta de la mesa de trabajo donde se documente lo tratado.</t>
  </si>
  <si>
    <r>
      <rPr>
        <b/>
        <sz val="12"/>
        <rFont val="Arial"/>
        <family val="2"/>
      </rPr>
      <t>DGI</t>
    </r>
    <r>
      <rPr>
        <sz val="12"/>
        <rFont val="Arial"/>
        <family val="2"/>
      </rPr>
      <t xml:space="preserve">
Dirección de Gestión de Impuestos
Subdirección de Servicio al Ciudadano en Asuntos Tributarios
Coordinación de Canales de servicio y experiencia de Usuario
NS - Subproceso Asistencia al Usuario
Dirección Seccional de Impuestos de Cali</t>
    </r>
  </si>
  <si>
    <t xml:space="preserve">Realizar un diagnóstico con el fin de validar las políticas y lineamientos establecidos y configurados en  los equipos de los Kioscos de autogestión, teniendo en cuenta el servicio prestado al ciudadano y el derecho de acceso a la información pública y nacional.  </t>
  </si>
  <si>
    <t xml:space="preserve">Realizar reuniones con las partes interesadas con el fin de  verificar las políticas y lineamientos establecidos y configurados en los equipos de los kioscos de autogestión, teniendo en cuenta el servicio prestado al ciudadano y el derecho de acceso a la información pública y nacional.  </t>
  </si>
  <si>
    <t xml:space="preserve">Documento de diagnóstico </t>
  </si>
  <si>
    <r>
      <rPr>
        <b/>
        <sz val="12"/>
        <rFont val="Arial"/>
        <family val="2"/>
      </rPr>
      <t>DGI
Subproceso Innovación y Tecnología</t>
    </r>
    <r>
      <rPr>
        <sz val="12"/>
        <rFont val="Arial"/>
        <family val="2"/>
      </rPr>
      <t xml:space="preserve">
Dirección de Gestión de Innovación y Tecnología – DGIT
Oficina de Seguridad de la Información – OSI
DS - Subproceso Asistencia al Usuario
Dirección Seccional de Impuestos de Bogotá
Dirección Seccional de Impuestos de Medellín 
Dirección Seccional de Impuestos de Cali
</t>
    </r>
  </si>
  <si>
    <t xml:space="preserve">Actualizar los documentos asociados a lineamientos y políticas de seguridad de la información, teniendo en cuenta el servicio prestado al ciudadano y el derecho a la información pública y nacional y realizar la configuración respectiva en los equipos de los kioscos de autogestión </t>
  </si>
  <si>
    <t xml:space="preserve">Realizar reuniones con las partes interesadas para definir las políticas y lineamientos que se deben establecer, con el fin de actualizar  los documentos asociados a seguridad de la información, así mismo realizar las configuraciones correspondientes a los equipos de los kioscos de autogestión.  </t>
  </si>
  <si>
    <t xml:space="preserve">Resolución 484 de 2013 actualizada 
Resolución 121 de 2014 actualizada
MN-ITT-0072 Manual de Políticas y Lineamientos de Seguridad de la Información Actualizado </t>
  </si>
  <si>
    <t xml:space="preserve"> Gestionar la actualización del procedimiento  PR-CAC 0265 V8 “Atención en Canales” en las actividades 7, 8, 9 y 10 </t>
  </si>
  <si>
    <t xml:space="preserve">Revisar los cambios técnicos que se requieren para ajustar el procedimiento  de atención en canales PR-CAC 0265 V8 “Atención en Canales” en las actividades 7, 8, 9 y 10 . Para complementar las fallas que se presentan en la atención presencial de las actividades descritas. 
 </t>
  </si>
  <si>
    <t xml:space="preserve"> Solicitar la aplicación de la evaluación de experiencia de usuario</t>
  </si>
  <si>
    <t>Requerimiento a la Subdirección de Soluciones y Desarrollo para aplicar la evaluación de experiencia de usuario, junto con los ajustes a los servicios de digiturno y el agendamiento.</t>
  </si>
  <si>
    <t>Solicitud a la Dirección de Gestión de Innovación y Tecnología</t>
  </si>
  <si>
    <r>
      <rPr>
        <b/>
        <sz val="12"/>
        <rFont val="Arial"/>
        <family val="2"/>
      </rPr>
      <t>DGI</t>
    </r>
    <r>
      <rPr>
        <sz val="12"/>
        <rFont val="Arial"/>
        <family val="2"/>
      </rPr>
      <t xml:space="preserve">
Subproceso Innovcaicón y Tecnología
NC- Dirección de Gestión Innovación y Tecnología
NC - Subproceso Asistencia al Usuario
Dirección de Gestión de Impuestos
Subdirección de Servicio al Ciudadano en Asuntos Tributarios
Coordinación de Canales de servicio y experiencia de Usuario
</t>
    </r>
  </si>
  <si>
    <t xml:space="preserve">Desarrollar el proceso de contratación </t>
  </si>
  <si>
    <t xml:space="preserve">Desarrollo del proceso de contratación  en sus diferentes etapas </t>
  </si>
  <si>
    <r>
      <rPr>
        <b/>
        <sz val="12"/>
        <rFont val="Arial"/>
        <family val="2"/>
      </rPr>
      <t>DGI</t>
    </r>
    <r>
      <rPr>
        <sz val="12"/>
        <rFont val="Arial"/>
        <family val="2"/>
      </rPr>
      <t xml:space="preserve">
Subproceso Innovación y Tecnología
NC-Dirección de Gestión de Innovación y Tecnología – DGIT
DS - Subproceso Asistencia al Usuario
Dirección Seccional de Impuestos de Bogotá 
Dirección Seccional de Impuestos de Medellín 
Dirección Seccional de Impuestos de Cali
</t>
    </r>
  </si>
  <si>
    <t xml:space="preserve">Implementación de la solución tecnológica del proyecto </t>
  </si>
  <si>
    <t xml:space="preserve">Informe de la implementación y puesta en producción de la solución tecnólogica </t>
  </si>
  <si>
    <r>
      <rPr>
        <b/>
        <sz val="12"/>
        <rFont val="Arial"/>
        <family val="2"/>
      </rPr>
      <t xml:space="preserve">DGI
</t>
    </r>
    <r>
      <rPr>
        <sz val="12"/>
        <rFont val="Arial"/>
        <family val="2"/>
      </rPr>
      <t xml:space="preserve">Subproceso Innovación y Tecnología
NC- Dirección de Gestión de Innovación y Tecnología – DGIT
NS - Subproceso Asistencia al Usuario
Dirección de Gestión de Impuestos
Dirección Seccional de Impuestos de Bogotá 
Dirección Seccional de Impuestos de Medellín 
Dirección Seccional de Impuestos de Cali
</t>
    </r>
  </si>
  <si>
    <t>Realizar acción de control que permita subsanar los problemas identificados con los tiempos de espera en sala.</t>
  </si>
  <si>
    <t>Programar visita de autoevaluación, auditoría y retroalimentación respecto de los tiempos de espera en la promesa de servicio</t>
  </si>
  <si>
    <t>Incorporar en el plan de autoevaluación la visita (virtual o presencial) para verificar el cumplimiento de los tiempos de espera</t>
  </si>
  <si>
    <t>AMA2024-002 
H3</t>
  </si>
  <si>
    <r>
      <rPr>
        <b/>
        <sz val="12"/>
        <rFont val="Arial"/>
        <family val="2"/>
      </rPr>
      <t xml:space="preserve">Hallazgo 3. Deficiencia de controles en las publicaciones de los documentos del Subproceso Asistencia al Usuario
</t>
    </r>
    <r>
      <rPr>
        <sz val="12"/>
        <rFont val="Arial"/>
        <family val="2"/>
      </rPr>
      <t xml:space="preserve">
Revisadas las publicaciones realizadas por la Subdirección de Servicio al Ciudadano en Asuntos Tributarios, se evidenció lo siguiente:
a)	El Informe anual “Resultados Encuesta Nacional de Percepción de la Calidad General del Servicio DIAN 2023” Versión 1 enero de 2024, publicado en la página web de la DIAN, de acceso y consulta a la ciudadanía en general presenta:
•	Gráficas incompletas o cortadas que impiden la lectura adecuada. (Págs. 30, 33 y 52)
•	No presenta imagen o tabla asociada en el texto. (Págs. 48, 65 y 66)
•	Páginas en blanco. (Págs. 52 y 60) 
•	Falta cuadro o imagen comparativa. (Pág. 71)
•	Inexactitud de los datos: La sumatoria de “Genero” no es igual a 14.593. (Pág. 13)
b)	La Política de Servicio publicada en la página de la DIAN  de acceso y consulta a la ciudadanía en general presenta:
•	Errores de ortografía.
•	Sin numeración de páginas (5 páginas).
•	La plantilla publicada se encuentra desactualizada. 
•	El pie de página hace referencia a la Subdirección de Gestión de Asistencia al Cliente.
c)	La Cartilla CT-CAC-0057 V4 “Evaluación del servicio y atención al ciudadano cliente”, en el numeral 4.3 “Tipo de trámite” hace referencia a un enlace cuya ruta electrónica direcciona a una página no encontrada propiedad de la DIAN.</t>
    </r>
  </si>
  <si>
    <t>Debido a deficiencias en la aplicación de los controles, seguimiento y monitoreo por parte de la primera y segunda línea de defensa, en las publicaciones web de los documentos de consulta, tanto interna como externa.</t>
  </si>
  <si>
    <t>Implementar control de calidad de los documentos antes de su publicación.</t>
  </si>
  <si>
    <r>
      <t>Comunicar que los documentos a publicar en la red previo a su publicación, deben ser revisados mínimo por dos personas, quienes figurarán en el documento como: "</t>
    </r>
    <r>
      <rPr>
        <i/>
        <sz val="12"/>
        <rFont val="Arial"/>
        <family val="2"/>
      </rPr>
      <t>Proyectó y reviso</t>
    </r>
    <r>
      <rPr>
        <sz val="12"/>
        <rFont val="Arial"/>
        <family val="2"/>
      </rPr>
      <t>"</t>
    </r>
  </si>
  <si>
    <t>Comunicación a todas las áreas implicadas de la implementación del control de calidad de los documentos.</t>
  </si>
  <si>
    <t>Presentar proyecto con las correcciones del Informe anual “Resultados Encuesta Nacional de Percepción de la Calidad General del Servicio DIAN 2023” Versión 1 enero de 2024</t>
  </si>
  <si>
    <t>Se acogerán las recomendaciones que suministra la Oficina de Control Interno y se ajustará el documento, se le remitirá a la Subdirección de soluciones y desarrollo para que lo públique en el portal correspondiente.</t>
  </si>
  <si>
    <t>Presentación proyecto corregido de los Resultados Encuesta Nacional de Percepción de la Calidad General del Servicio DIAN 2023” Versión 1 enero de 2024</t>
  </si>
  <si>
    <t>Presentar proyecto para actualizar la Política de Servicio publicada en la página de la DIAN</t>
  </si>
  <si>
    <t>Se acogerán las recomendaciones que suministra la Oficina de Control Interno para la política y se le remitirá a la Subdirección de Soluciones y Desarrollo para que lo públique en el portal correspondiente.</t>
  </si>
  <si>
    <t>Presentar proyecto para actualizar la Política de Servicio publicada en la página de la DIAN y remisión a la Subdirección de Soluciones y Desarrollo</t>
  </si>
  <si>
    <t xml:space="preserve"> Gestionar la actualización la cartilla de agendamiento CT-CAC-0052 </t>
  </si>
  <si>
    <t xml:space="preserve">Revisar los cambios técnicos que requieren para ajustar cartilla de agendamiento CT-CAC -0052 para subsanar los enlaces afectados.
</t>
  </si>
  <si>
    <t>AMA2024-002 
H4</t>
  </si>
  <si>
    <r>
      <rPr>
        <b/>
        <sz val="12"/>
        <rFont val="Arial"/>
        <family val="2"/>
      </rPr>
      <t xml:space="preserve">Hallazgo 4. Incumplimiento de las políticas de privacidad y seguridad de la información, evidenciado en los Kioscos de auto gestión de los Puntos de Contacto, con ocasión de los trámites realizados por los ciudadanos 
</t>
    </r>
    <r>
      <rPr>
        <sz val="12"/>
        <rFont val="Arial"/>
        <family val="2"/>
      </rPr>
      <t xml:space="preserve">
Al revisar un total de nueve estaciones de cómputo destinadas para los servicios de auto gestión, tres por cada uno de los puntos de contacto auditados (BCH, La Alpujarra y Cali – Sede Centro), se evidenció:
</t>
    </r>
    <r>
      <rPr>
        <b/>
        <sz val="12"/>
        <rFont val="Arial"/>
        <family val="2"/>
      </rPr>
      <t xml:space="preserve">DSI Bogotá, DSI Medellín y DSI Cali
</t>
    </r>
    <r>
      <rPr>
        <sz val="12"/>
        <rFont val="Arial"/>
        <family val="2"/>
      </rPr>
      <t>a)	Se permite el acceso a mensajería instantánea (WhatsApp), incumpliendo lo dispuesto en el Capítulo V, artículo 8, numeral 4 “Usos no permitidos” literal g de la Resolución DIAN 484 del 24 de enero de 2013 y el numeral 5.4.23 “Filtros Web” numeral 2 literal d del MN-IIT-0072 “Manual de la Política y Lineamientos de Seguridad de la Información” V5.
b)	En la totalidad de las terminales revisadas, el sistema operativo no cuenta con las últimas actualizaciones que son esenciales para mantener el sistema operativo seguro, quedando expuestos a vulnerabilidades que podrían ser utilizadas por terceros para acceder a datos personales; incumpliendo lo establecido en el Capítulo III, artículo 6, numeral 4 “Administración de licencias y derechos de uso” de la Resolución DIAN 484 del 24 de enero de 2013 y el numeral 5.1.32 “Derechos de propiedad intelectual” del MN-IIT-0072 “Manual de la Política y Lineamientos de Seguridad de la Información” V5.
c)	Para todas las terminales verificadas se evidenció que existen archivos alojados en las carpetas de “Documentos”, “Descargas” y “Papelera de reciclaje”, a partir de julio de 2023 y hasta la fecha de la visita, por parte de los ciudadanos que hacen uso de las estaciones de cómputo, tales como: documentos de identificación personal, facturas electrónicas, información exógena, Rut, certificados y otros documentos de cámara de comercio; incumpliendo lo establecido en el Capítulo II, artículo 4 numerales 1 “Mantener en reserva y hacer un uso adecuado de la información” y 5 “Hacer limpieza del disco del computador” de la Resolución DIAN 484 del 24 de enero de 2013 y el numeral 5.3.7 “Escritorio y pantalla despejados” del MN-IIT-0072 “Manual de la Política y Lineamientos de Seguridad de la Información” V5.
DSI Bogotá y DSI Medellín
d)	En una de las terminales dispuestas en el punto de contacto BCH y en una de La Alpujarra, los puertos USB se encuentran habilitados, lo que puede afectar la privacidad y seguridad de la información que reposa en estos equipos; incumpliendo lo establecido en el Capítulo II, artículo 2, numeral 5 “Medidas de seguridad informática”, literal a) “Control de la red e inhabilitación de dispositivos de transmisión de información” de la Resolución DIAN 484 del 24 de enero de 2013 y del numeral 5.3.10 “Medios de almacenamiento” del MN-IIT-0072 “Manual de la Política y Lineamientos de Seguridad de la Información” V5.
DSI Medellín
e)	En una de las terminales de auto gestión del punto de contacto La Alpujarra, se encontró instalado Microsoft Office Profesional Plus 2013, sin activación, incrementando la posibilidad de afectar las actualizaciones de seguridad; con lo que se incumple el Capítulo III, artículo 6, numeral 4 “Administración de licencias y derechos de uso” de la Resolución DIAN 484 del 24 de enero de 2013 y el numeral 5.1.32 “Derechos de propiedad intelectual” del MN-IIT-0072 “Manual de la Política y Lineamientos de Seguridad de la Información” V5.
DSI Cali
f)	En las tres terminales del punto de contacto Cali Sede Centro, se evidenció que la contraseña de acceso a los equipos de auto gestión está impresa y adherida a las bases de los monitores, incrementando la posibilidad de afectar la privacidad y seguridad de la información que reposa en estos equipos; incumpliendo el Capítulo II, artículo 2, numeral 3 “Responsabilidades de los usuarios internos”, literal b “Uso confidencial de la contraseña” de la Resolución DIAN 484 del 24 de enero de 2013 y el numeral 5.3.7 “Escritorio y pantalla despejados”, numeral 3, literal f “Evitar anotar las contraseñas en papeles, evitar colocarlas en el computador o debajo del equipo”  del MN-IIT-0072 “Manual de la Política y Lineamientos de Seguridad de la Información” V5.</t>
    </r>
  </si>
  <si>
    <t>Debido al incumplimiento o deficiencia en la aplicación de las normas, políticas o procedimientos de seguridad digital.</t>
  </si>
  <si>
    <r>
      <rPr>
        <b/>
        <sz val="12"/>
        <rFont val="Arial"/>
        <family val="2"/>
      </rPr>
      <t>DGI</t>
    </r>
    <r>
      <rPr>
        <sz val="12"/>
        <rFont val="Arial"/>
        <family val="2"/>
      </rPr>
      <t xml:space="preserve">
NC- Subproceso Innovación y Tecnología
Dirección de Gestión de Innovación y Tecnología – DGIT
Oficina de Seguridad de la Información – OSI
DS - Subproceso Asistencia al Usuario
Dirección Seccional de Impuestos de Bogotá
Dirección Seccional de Impuestos de Medellín 
Dirección Seccional de Impuestos de Cali
</t>
    </r>
  </si>
  <si>
    <t xml:space="preserve">Actualizar el sistema operativo en las versiones que se consideren necesarias para mantener las políticas de seguridad de la información, en los equipos de los kioscos de autogestión </t>
  </si>
  <si>
    <t xml:space="preserve">Realizar reuniones y visitas técnicas con las partes interesadas para realizar las actualizaciones del sistema operativo en las versiones que se consideren necesarias para mantener las políticas de seguridad de la información </t>
  </si>
  <si>
    <t xml:space="preserve">Caso registrado con la solución implementada </t>
  </si>
  <si>
    <t>Implementar una política  de GPO para realizar diariamente el borrado seguro de información (temporales, archivo de escritorio, papelera, descargas, historial de navegación, contraseñas) y demás información que este almacenada en los equipos de los kioscos de autogestión</t>
  </si>
  <si>
    <t xml:space="preserve">Realizar la solicitud a la Subdirección de Infraestructura Tecnológica y de Operaciones para la implementación de una política  de GPO para realizar diariamente borrado de información (temporales, archivo de escritorio, papelera, descargas, historial de navegación, contraseñas) y demás información que este almacenada en los equipos de los kioscos de autogestión
</t>
  </si>
  <si>
    <r>
      <rPr>
        <b/>
        <sz val="12"/>
        <rFont val="Arial"/>
        <family val="2"/>
      </rPr>
      <t>DGI</t>
    </r>
    <r>
      <rPr>
        <sz val="12"/>
        <rFont val="Arial"/>
        <family val="2"/>
      </rPr>
      <t xml:space="preserve">
NC- Subproceso Innovación y Tecnología
Dirección de Gestión de Innovación y Tecnología – DGIT
Subdirección de Infraestructura Tecnológica y de Operaciones
DS - Subproceso Asistencia al Usuario
Dirección Seccional de Impuestos de Bogotá
Dirección Seccional de Impuestos de Medellín 
Dirección Seccional de Impuestos de Cali</t>
    </r>
  </si>
  <si>
    <t>Implementar una politíca para la inactivación de los puertos USB en los equipos de los kioscos de autogestión</t>
  </si>
  <si>
    <t xml:space="preserve">Realizar la solicitud a la Subdirección de Infraestructura Tecnológica y de Operaciones para la implementación de una política para la inactivación de los puertos USB en los equipos de los kioscos de autogestión
</t>
  </si>
  <si>
    <t xml:space="preserve">Actualizar Microsoft Office en las versiones que se consideren necesarias para mantener las políticas de seguridad de la información, en los equipos de los kioscos de autogestión </t>
  </si>
  <si>
    <t xml:space="preserve">Realizar reuniones y visitas técnicas con las partes interesadas para realizar las actualizaciones Microsoft Office en las versiones que se consideren necesarias para mantener las políticas de seguridad de la información </t>
  </si>
  <si>
    <t xml:space="preserve">Sensibilizar sobre las políticas de seguridad de la información, a los equipos de los kioscos de autogestión con ocasión de los trámites realizados por los ciudadanos. </t>
  </si>
  <si>
    <t xml:space="preserve">Realizar sesiones de sensibilización con las partes interesadas para revisar las políticas de seguridad con los equipos de los kioscos de autogestión con ocasión de los trámites realizados por los ciudadanos.  </t>
  </si>
  <si>
    <t>Sesiones de Sensibilización</t>
  </si>
  <si>
    <t>AMA2024-002 
H5</t>
  </si>
  <si>
    <r>
      <rPr>
        <b/>
        <sz val="12"/>
        <rFont val="Arial"/>
        <family val="2"/>
      </rPr>
      <t xml:space="preserve">Hallazgo 5. Deficiencia en el control de la información registrada en la aplicación  Digiturno
</t>
    </r>
    <r>
      <rPr>
        <sz val="12"/>
        <rFont val="Arial"/>
        <family val="2"/>
      </rPr>
      <t xml:space="preserve">
Verificada la información allegada por la Subdirección de Servicio al Ciudadano en Asuntos Tributarios y la Coordinación de Canales de Servicio y Experiencia del Usuario, respecto de los registros realizados en el Digiturno en los Puntos de Contacto Auditados, para el periodo objeto de auditoría, en el reporte A18 que incluye las transacciones realizadas en ambiente de producción, se evidenció entre otros:
a)	Identificación errada y con registros en blanco del ciudadano cliente.
b)	Razón social errada y con registros en blanco.
c)	Resultado del trámite con registros en blanco.
d)	Trámites en blanco.
 </t>
    </r>
    <r>
      <rPr>
        <b/>
        <sz val="12"/>
        <rFont val="Arial"/>
        <family val="2"/>
      </rPr>
      <t>(Ver Tabla Nro. 6  Registros con inconsistencias en reporte A18- Digiturno, página 22 - INFORME AUDITORÍA A LOS MECANISMOS DE ATENCIÓN AL CIUDADANO AMA2024-002)</t>
    </r>
  </si>
  <si>
    <t>Debido a deficiencias en la aplicación de los controles, seguimiento y monitoreo por parte de la primera y segunda línea de defensa, en el registro de las operaciones realizadas por los usuarios en el Digiturno y en el reporte de resultados de la gestión frente a la atención al ciudadano.</t>
  </si>
  <si>
    <t>Definición de los requerimientos técnicos para ajustar el servicio de agendamiento, digiturno y evaluación de experiencia de usuario.</t>
  </si>
  <si>
    <t>Requerimiento técnico a la Subdirección de Soluciones y Desarrollo</t>
  </si>
  <si>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Dirección de Gestión Innovación y Tecnología</t>
    </r>
  </si>
  <si>
    <t xml:space="preserve">Desarrollo  del proceso de contratación  en sus diferentes etapas </t>
  </si>
  <si>
    <r>
      <rPr>
        <b/>
        <sz val="12"/>
        <rFont val="Arial"/>
        <family val="2"/>
      </rPr>
      <t>DGI</t>
    </r>
    <r>
      <rPr>
        <sz val="12"/>
        <rFont val="Arial"/>
        <family val="2"/>
      </rPr>
      <t xml:space="preserve">
NS - Subproceso Innovación y Tecnología
Dirección de Gestión de Innovación y Tecnología – DGIT</t>
    </r>
  </si>
  <si>
    <t xml:space="preserve">Informe de implementación y puesta en producción de la solución tecnólogica </t>
  </si>
  <si>
    <r>
      <rPr>
        <b/>
        <sz val="12"/>
        <rFont val="Arial"/>
        <family val="2"/>
      </rPr>
      <t>DGI</t>
    </r>
    <r>
      <rPr>
        <sz val="12"/>
        <rFont val="Arial"/>
        <family val="2"/>
      </rPr>
      <t xml:space="preserve">
Subproceso Innovación y Tecnología
NC - Dirección de Gestión de Innovación y Tecnología – DGIT 
NC - Subproceso Asistencia al Usuario
Dirección de Gestión de Impuestos
Subdirección de Servicio al Ciudadano en Asuntos Tributarios.</t>
    </r>
  </si>
  <si>
    <t>Auditoría a los Mecanismos de Atención al Ciudadano - AMA2024-002 Periodo 01/07/2023 al 29/02/2025</t>
  </si>
  <si>
    <t>AMA2024-002 
H6</t>
  </si>
  <si>
    <r>
      <rPr>
        <b/>
        <sz val="12"/>
        <rFont val="Arial"/>
        <family val="2"/>
      </rPr>
      <t xml:space="preserve">Hallazgo 6. Incumplimiento de características de operatividad de las zonas de acceso público a internet inalámbrico y señalética en los Puntos de Contacto auditados
</t>
    </r>
    <r>
      <rPr>
        <sz val="12"/>
        <rFont val="Arial"/>
        <family val="2"/>
      </rPr>
      <t xml:space="preserve">
Verificado el servicio de Wifi en los puntos de contacto auditados: Dirección Seccional Impuestos Bogotá - BCH, Dirección Seccional Impuestos Medellín - La Alpujarra y Dirección Seccional Impuestos Cali – Sede Centro, se evidenciaron incumplimientos tanto en algunas de las características de operatividad como de señalética, así:
</t>
    </r>
    <r>
      <rPr>
        <b/>
        <sz val="12"/>
        <rFont val="Arial"/>
        <family val="2"/>
      </rPr>
      <t xml:space="preserve">DSI Bogotá, DSI Medellín y DSI Cali
</t>
    </r>
    <r>
      <rPr>
        <sz val="12"/>
        <rFont val="Arial"/>
        <family val="2"/>
      </rPr>
      <t>a)	Se logra acceder a la red pública y gratuita de internet inalámbrico Wifi, desde dispositivos móviles, a diferentes páginas de internet sin filtro alguno, incluyendo páginas de contenido “… insultante, ofensivo, injurioso, obsceno, violatorio de los derechos de autor y/o que atente contra la integridad de las personas o instituciones”; incumpliendo lo establecido en el Capítulo V, artículo 8 parágrafo que indica “La Subdirección de Gestión de Tecnología de Información y Telecomunicaciones, o quien haga sus veces, es la responsable de administrar la conexión y el servicio de Internet institucional, por lo tanto está habilitada para limitar el acceso a determinadas páginas de Internet, los horarios de conexión, los servicios ofrecidos por la red y la descarga de archivos ajenos a los fines institucionales”  de la Resolución DIAN 484 del 24 de enero de 2013 y del numeral 5.4.22 “Segregación de redes”, literal d “Lineamientos” del MN-IIT-0072 “Manual de Políticas y Lineamientos de Seguridad de la Información” V5.
DSI Medellín y DSI Cali
b)	En los Puntos de Contacto La Alpujarra y Sede Centro – Cali, no se cuenta con la señalética  (placa informativa, letreros impresos o manuales) que informe al ciudadano, el acceso público y gratuito de internet; incumpliendo lo establecido en la Resolución  MINTIC 0003436 de 27 de diciembre de 2017, artículo 2.2.9.2.5. referido a las zonas de acceso público a Internet inalámbrico los cuales deberán contar con una adecuada señalización.</t>
    </r>
  </si>
  <si>
    <t>Debido a deficiencias en la aplicación de los controles, seguimiento y monitoreo por parte de la primera y segunda línea de defensa, en la aplicación de las normas, políticas o procedimientos de seguridad digital.</t>
  </si>
  <si>
    <t>Realizar control a la totalidad de políticas de control de contenido aplicadas en el proxy para la red gratuita Wifi con la que cuenta la entidad en los puntos de contacto denominada “Zona +Digital Mejor País”.</t>
  </si>
  <si>
    <t>Solicitar al proveedor realizar control a la totalidad de políticas de control de contenido aplicadas en el proxy para la red gratuita Wifi con la que cuenta la entidad en los puntos de contacto denominada “Zona +Digital Mejor País”.</t>
  </si>
  <si>
    <t xml:space="preserve">Reporte de filtros configurados en el proxy para la red gratuita WIFI. </t>
  </si>
  <si>
    <r>
      <rPr>
        <b/>
        <sz val="12"/>
        <rFont val="Arial"/>
        <family val="2"/>
      </rPr>
      <t>DGI</t>
    </r>
    <r>
      <rPr>
        <sz val="12"/>
        <rFont val="Arial"/>
        <family val="2"/>
      </rPr>
      <t xml:space="preserve">
Subproceso Innovación y Tecnología
NC - Dirección de Gestión de Innovación y Tecnología – DGIT
DS - Subproceso Asistencia al Usuario
Dirección Seccional de Impuestos de Bogotá
Dirección Seccional de Impuestos de Medellín 
Dirección Seccional de Impuestos de Cali</t>
    </r>
  </si>
  <si>
    <t>Corrección de los filtros de contenido exigidos en la resolución del  MINTIC 0003436 en todos los puntos de contacto</t>
  </si>
  <si>
    <t xml:space="preserve">Corrección de los filtros exigidos en la resolución del  MINTIC 0003436 en todos los puntos de contacto. 
Levantamiento de evidencia de los filtros configurados y pruebas de acceso en los puntos de contacto, con la verificación del cumplimiento de  los controles establecidos en el  MN-IIT-0072 “Manual de Políticas y Lineamientos de Seguridad de la Información”. </t>
  </si>
  <si>
    <t>Reporte de evidencias de acceso desde los puntos de contacto</t>
  </si>
  <si>
    <r>
      <rPr>
        <b/>
        <sz val="12"/>
        <rFont val="Arial"/>
        <family val="2"/>
      </rPr>
      <t xml:space="preserve">DGI
</t>
    </r>
    <r>
      <rPr>
        <sz val="12"/>
        <rFont val="Arial"/>
        <family val="2"/>
      </rPr>
      <t>NC - Subproceso Innovación y Tecnología
Dirección de Gestión de Innovación y Tecnología – DGIT
Oficina de Seguridad de la Información – OSI
DS - Subproceso Asistencia al Usuario
Dirección Seccional de Impuestos de Bogotá
Dirección Seccional de Impuestos de Medellín 
Dirección Seccional de Impuestos de Cali</t>
    </r>
  </si>
  <si>
    <t>Realizar acción de control que permita subsanar los problemas identificados con la señalética.</t>
  </si>
  <si>
    <r>
      <rPr>
        <b/>
        <sz val="12"/>
        <rFont val="Arial"/>
        <family val="2"/>
      </rPr>
      <t>DGI</t>
    </r>
    <r>
      <rPr>
        <sz val="12"/>
        <rFont val="Arial"/>
        <family val="2"/>
      </rPr>
      <t xml:space="preserve">
DS - Subproceso Asistencia al Usuario
Dirección Seccional de Impuestos de Medellín 
Dirección Seccional de Impuestos de Cali</t>
    </r>
  </si>
  <si>
    <t>Programar visita de autoevaluación, auditoría y retroalimentación señaletica</t>
  </si>
  <si>
    <t xml:space="preserve">Incorporar en el plan de autoevaluación la visita para verificar el cumplimiento de normativa de la señaletica, constatando si ya fue colocada o que acciones fueron adelantadas con la dependencia correspondiente </t>
  </si>
  <si>
    <t>Informe de visita</t>
  </si>
  <si>
    <r>
      <rPr>
        <b/>
        <sz val="12"/>
        <rFont val="Arial"/>
        <family val="2"/>
      </rPr>
      <t>DGI</t>
    </r>
    <r>
      <rPr>
        <sz val="12"/>
        <rFont val="Arial"/>
        <family val="2"/>
      </rPr>
      <t xml:space="preserve">
NC - Subproceso Asistencia al Usuario
Dirección de Gestión de Impuestos
Subdirección de Servicio al Ciudadano en Asuntos Tributarios 
Coordinación de Canales de servicio y experiencia de Usuario
DS - Subproceso Asistencia al Usuario
Dirección Seccional de Impuestos de Medellín 
Dirección Seccional de Impuestos de Cali</t>
    </r>
  </si>
  <si>
    <t>Auditoría a la Gestión de Cartera 2024-001
Periodo 01/01/2023 al 30/03/2024</t>
  </si>
  <si>
    <t>AGC2024-001
H1</t>
  </si>
  <si>
    <r>
      <rPr>
        <b/>
        <sz val="12"/>
        <rFont val="Arial"/>
        <family val="2"/>
      </rPr>
      <t xml:space="preserve">Hallazgo No.1 Deficiencias en la expedición y notificación de los mandamientos de pago y de la resolución que ordena seguir adelante la ejecución </t>
    </r>
    <r>
      <rPr>
        <sz val="12"/>
        <rFont val="Arial"/>
        <family val="2"/>
      </rPr>
      <t xml:space="preserve">
Verificada la oportunidad en la expedición del mandamiento de pago y de la resolución que ordena seguir adelante la ejecución y sus respectivas notificaciones, a fin de establecer la gestión adelantada en el expediente e interrupción de términos en el proceso de cobro, se evidenció:
a.	49 mandamientos de pago pendientes del trámite de notificación, en estado en planilla de devolución, capturados en el área técnica o sin registro de notificación, los cuales fueron proferidos entre el 27/02/2023 y el 20/02/2024; y 49 mandamientos de pago que fueron notificados con demoras entre tres (3) meses y un (1) año contado desde la fecha de expedición del acto administrativo. </t>
    </r>
    <r>
      <rPr>
        <b/>
        <sz val="12"/>
        <rFont val="Arial"/>
        <family val="2"/>
      </rPr>
      <t xml:space="preserve">(Ver anexo No.1 MP Sin Notificar). DSI Bogotá.
</t>
    </r>
    <r>
      <rPr>
        <sz val="12"/>
        <rFont val="Arial"/>
        <family val="2"/>
      </rPr>
      <t xml:space="preserve">				
b.	29 mandamientos de pago pendientes del trámite de notificación, proferidos entre el 29/06/2022 y el 07/03/2024 y 19 fueron notificados con demoras entre dos (2) y cinco (5) meses contados desde la fecha de devolución o de expedición del acto administrativo.  </t>
    </r>
    <r>
      <rPr>
        <b/>
        <sz val="12"/>
        <rFont val="Arial"/>
        <family val="2"/>
      </rPr>
      <t xml:space="preserve">(Ver anexo No.2 MP Sin Notificar). DSI Barranquilla	
</t>
    </r>
    <r>
      <rPr>
        <sz val="12"/>
        <rFont val="Arial"/>
        <family val="2"/>
      </rPr>
      <t xml:space="preserve">
c.	Cuatro (4) mandamientos de pago pendientes del trámite de notificación, proferidos entre el 05/09/2023 y el 10/01/2024 y para el NIT 77.094.887 y NIT 901.058.547, con demoras entre cuatro (4) y cinco (5) meses respectivamente para efectuar la notificación. </t>
    </r>
    <r>
      <rPr>
        <b/>
        <sz val="12"/>
        <rFont val="Arial"/>
        <family val="2"/>
      </rPr>
      <t>(Ver anexo No.3 MP Sin Notificar). DSIA Valledupar</t>
    </r>
    <r>
      <rPr>
        <sz val="12"/>
        <rFont val="Arial"/>
        <family val="2"/>
      </rPr>
      <t xml:space="preserve">	
d.	En el expediente no obra el mandamiento de pago, están sin firmas y/o la constancia de notificación no reposa en este, que demuestre que se haya librado el mandamiento de pago y su debida notificación.</t>
    </r>
    <r>
      <rPr>
        <b/>
        <sz val="12"/>
        <rFont val="Arial"/>
        <family val="2"/>
      </rPr>
      <t xml:space="preserve"> DSI Barranquilla</t>
    </r>
    <r>
      <rPr>
        <sz val="12"/>
        <rFont val="Arial"/>
        <family val="2"/>
      </rPr>
      <t xml:space="preserve"> NIT 27.001.732, 72.211.845, 901.172.637, 19.367.732, 88.060.131, 72.195.546, 900.646.311, 800.177.119, 890.113.551, 5.764.861, 72.211.845, 901.172.637, 19.367.732</t>
    </r>
    <r>
      <rPr>
        <b/>
        <sz val="12"/>
        <rFont val="Arial"/>
        <family val="2"/>
      </rPr>
      <t xml:space="preserve"> DSIA Valledupar</t>
    </r>
    <r>
      <rPr>
        <sz val="12"/>
        <rFont val="Arial"/>
        <family val="2"/>
      </rPr>
      <t xml:space="preserve"> NIT 901.058.547, 92.258.957, 824.002.380, 824.000.795.  </t>
    </r>
    <r>
      <rPr>
        <b/>
        <sz val="12"/>
        <rFont val="Arial"/>
        <family val="2"/>
      </rPr>
      <t>DSI Bogotá</t>
    </r>
    <r>
      <rPr>
        <sz val="12"/>
        <rFont val="Arial"/>
        <family val="2"/>
      </rPr>
      <t xml:space="preserve"> NIT 900.223.901, 830.050.525, 800.249.401.	
e.	Obligaciones contenidas en actos administrativos ejecutoriados y/o en liquidaciones privadas; es decir, títulos ejecutivos donde constan obligaciones claras, expresas y actualmente exigibles, que presentan dilaciones en su gestión de aproximadamente 4 años sobre las cuales no se ha proferido mandamiento de pago y cuentan o no con bienes embargados. De igual forma, en los casos donde el contribuyente persona natural falleció no se han realizado las gestiones para el cobro de las obligaciones tributarias que deben pasar en cabeza de la sucesión ilíquida.  </t>
    </r>
    <r>
      <rPr>
        <b/>
        <sz val="12"/>
        <rFont val="Arial"/>
        <family val="2"/>
      </rPr>
      <t>DSIA Valledupar</t>
    </r>
    <r>
      <rPr>
        <sz val="12"/>
        <rFont val="Arial"/>
        <family val="2"/>
      </rPr>
      <t xml:space="preserve"> NIT 77.188.544, 901.272.534, 900.932.959, 900.871.261, 77.187.122, 901.092.583, 49.605.792, 900.679.774.		
f.	Deficiencias en el control de la notificación de la resolución que ordena seguir adelante la ejecución, por cuanto en la DSI Bogotá se evidenciaron 79 resoluciones proferidas entre el 17/02/2023 hasta el 29/02/2024 sin notificar y 37 con demoras hasta de un (1) año para su notificación. (Ver anexo No.4 Resoluciones sin notificar). De igual forma, están sin firmas y/o la constancia de haberse notificado no obra en el expediente. </t>
    </r>
    <r>
      <rPr>
        <b/>
        <sz val="12"/>
        <rFont val="Arial"/>
        <family val="2"/>
      </rPr>
      <t>DSI Bogotá:</t>
    </r>
    <r>
      <rPr>
        <sz val="12"/>
        <rFont val="Arial"/>
        <family val="2"/>
      </rPr>
      <t xml:space="preserve"> NIT 830.061.338, 1.158.833, 900.664.939, 900.223.901 Similar situación se observó en la</t>
    </r>
    <r>
      <rPr>
        <b/>
        <sz val="12"/>
        <rFont val="Arial"/>
        <family val="2"/>
      </rPr>
      <t xml:space="preserve"> DSI Barranquilla: </t>
    </r>
    <r>
      <rPr>
        <sz val="12"/>
        <rFont val="Arial"/>
        <family val="2"/>
      </rPr>
      <t xml:space="preserve">NIT 27.001.732, 72.211.845, 900.389.024, 22.368.763, 72.195.546, 900.527.429, 72.211.845, 900.389.024 y </t>
    </r>
    <r>
      <rPr>
        <b/>
        <sz val="12"/>
        <rFont val="Arial"/>
        <family val="2"/>
      </rPr>
      <t>DSIA Valledupar</t>
    </r>
    <r>
      <rPr>
        <sz val="12"/>
        <rFont val="Arial"/>
        <family val="2"/>
      </rPr>
      <t xml:space="preserve"> NIT 900.073.672, 900.359.618.
g.	Dilaciones en la expedición de la resolución que ordena seguir adelante la ejecución, desde la notificación del mandamiento de pago, observando que transcurren hasta 4 años y 10 meses o a la fecha no habían sido proferidas.</t>
    </r>
    <r>
      <rPr>
        <b/>
        <sz val="12"/>
        <rFont val="Arial"/>
        <family val="2"/>
      </rPr>
      <t xml:space="preserve"> DSI Bogotá:</t>
    </r>
    <r>
      <rPr>
        <sz val="12"/>
        <rFont val="Arial"/>
        <family val="2"/>
      </rPr>
      <t xml:space="preserve"> NIT 80.469.963, 1.158.833, 830.049.117, 900.664.939, 19.129.919, 79.857.283, 900.223.901, 39.775.456, 93.396.253, 860.079.278, 900.209.137, 800.249.401, 830.050.525, 79.555.471, 900.662.664. </t>
    </r>
    <r>
      <rPr>
        <b/>
        <sz val="12"/>
        <rFont val="Arial"/>
        <family val="2"/>
      </rPr>
      <t>DSI Barranquilla</t>
    </r>
    <r>
      <rPr>
        <sz val="12"/>
        <rFont val="Arial"/>
        <family val="2"/>
      </rPr>
      <t xml:space="preserve"> NIT 5.764.861, 900.527.429, 7.448.225, 27.001.732, 19.367.732, 72.211.845, 900.389.024, 901.172.637. </t>
    </r>
    <r>
      <rPr>
        <b/>
        <sz val="12"/>
        <rFont val="Arial"/>
        <family val="2"/>
      </rPr>
      <t>DSIA Valledupar</t>
    </r>
    <r>
      <rPr>
        <sz val="12"/>
        <rFont val="Arial"/>
        <family val="2"/>
      </rPr>
      <t xml:space="preserve"> NIT 5.645.982, 77.176.802, 824.004.287, 824.002.380, 49.758.958, 5.645.982, 824.000.425, 77.034.143, 77.176.802, 49.758.858.
Con lo anterior, se desatienden los principios de publicidad y celeridad que regulan las actuaciones y procedimientos administrativos consagrados en el artículo 209 de la Constitución Política; artículo 3 “Principios de la función administrativa” en  relación con los principios de celeridad, eficacia y publicidad de la Ley 489 de 1998,  numeral 13 “principio de celeridad” del artículo 3 de la Ley 1437 de 2011, artículo 826 “Mandamiento de Pago” del Estatuto Tributario, el procedimiento “Mandamiento de pago” PR-COT-270 actividades: 3. “Proferir el mandamiento de pago”, “4. Enviar a notificar mandamiento de pago”, “5. Controlar la entrega del mandamiento de pago para notificación”, “18. Proferir la resolución que ordena seguir adelante la ejecución y “19. Enviar a notificación resolución que ordena seguir adelante la ejecución”, las condiciones generales y los requisitos de entrada del procedimiento PR-ADF-159 “Notificación, comunicación y/o publicación”; así como, la aplicación de la Dimensión 3 “Gestión con valores para resultados” en relación con la aplicación de los controles por los responsables tal como han sido diseñados a fin de mitigar los riesgos, Dimensión 4 “Evaluación de resultados” - “Política Seguimiento y Evaluación del Desempeño Institucional”, Dimensión 5 “Información y comunicación”- “Política de Gestión Documental”, y el componente 3 “Actividades de control” de la Dimensión 7 “Control Interno” del Modelo Integrado de Planeación y Gestión - MIPG.</t>
    </r>
  </si>
  <si>
    <t>Deficiencias en la supervisión, monitoreo, seguimiento y control que deben ejercer los responsables de su ejecución, que garanticen la expedición oportuna de los mandamientos de pago y de las resoluciones que ordenan seguir adelante la ejecución
Insuficiencia en la aplicación de la norma y de los controles establecidos en los procedimientos para la notificación de estos actos administrativos</t>
  </si>
  <si>
    <t>Efectuar seguimiento a la expedicion de mandamientos de pago y resoluciones de seguir la ejecucion de acuerdo con los inventarios de cartera publicados por la Subdireccion de Cobranzas</t>
  </si>
  <si>
    <t>De acuerdo con inventario de obligaciones que se remite a cada seccional, realizar seguimiento a la expedicion oportuna de mandamientos de pago y resoluciones de ejecucion por parte de los funcionarios a cargo de los expedientes</t>
  </si>
  <si>
    <t>Informe mensual ( 6 informes) de seguimiento realizado en PDF en donde se consignen todos los datos del seguimiento efectuado</t>
  </si>
  <si>
    <r>
      <rPr>
        <b/>
        <sz val="12"/>
        <rFont val="Arial"/>
        <family val="2"/>
      </rPr>
      <t>DGI</t>
    </r>
    <r>
      <rPr>
        <sz val="12"/>
        <rFont val="Arial"/>
        <family val="2"/>
      </rPr>
      <t xml:space="preserve">
NC - Subproceso Administración de Cartera
Dirección de Gestión de Impuestos
Subdirección de Cobranzas y Control Extensivo
Coordinación de Cobranzas
</t>
    </r>
  </si>
  <si>
    <t xml:space="preserve">Gestionar aplicando criterios de priorización cada uno de los casos   identificados en la Auditoría AGC 2024 -001 . </t>
  </si>
  <si>
    <t>Revision y solucion de las falencias determinadas en la auditoria respecto a los casos enumerados</t>
  </si>
  <si>
    <t>Informe PDF que contenga la descripcion de solucion dada a cada uno de los casos señalados por la OCI en la auditoria</t>
  </si>
  <si>
    <r>
      <rPr>
        <b/>
        <sz val="12"/>
        <rFont val="Arial"/>
        <family val="2"/>
      </rPr>
      <t xml:space="preserve">DGI
</t>
    </r>
    <r>
      <rPr>
        <sz val="12"/>
        <rFont val="Arial"/>
        <family val="2"/>
      </rPr>
      <t>DS - Subproceso Administración de Cartera
Dirección Seccional de Impuestos de Bogotá, Barranquilla y Valledupar
División de Cobranzas y/o de Recaudo y Cobranzas</t>
    </r>
  </si>
  <si>
    <t xml:space="preserve">Informar mensualmente a cada Jefe de GIT, los mandamientos de pago y resoluciones de seguir adelante la ejecución notificados y sin fecha de notificación registrada para la gestion a que haya lugar en forma oportuna aplicando criterios de priorizacion respecto a terminos de prescripcion 
</t>
  </si>
  <si>
    <t>Enviar mensualmente a cada Jefe de  GIT, una base de datos en donde se evidencian los actos administrativos notificados y no notificados.</t>
  </si>
  <si>
    <t>Reporte en archivo excel en el que se identifiquen los mandamientos de pago y resoluciones de seguir adelante la ejecución notificados y sin fecha de notificación registrada remitido por correo electrónico</t>
  </si>
  <si>
    <t xml:space="preserve">Verificar trimestralmente la notificación de  mandamientos de pago y resoluciones de seguir adelante la ejecución proferidos.
   </t>
  </si>
  <si>
    <t>Elaborar informe en PDF donde se evidencie el número de actos proferidos, con fecha de notificación registrada en el período</t>
  </si>
  <si>
    <t>Informe en PDF donde se evidencie el número de actos proferidos, con fecha de notificación registrada en el período</t>
  </si>
  <si>
    <r>
      <rPr>
        <b/>
        <sz val="12"/>
        <rFont val="Arial"/>
        <family val="2"/>
      </rPr>
      <t xml:space="preserve">DGI
</t>
    </r>
    <r>
      <rPr>
        <sz val="12"/>
        <rFont val="Arial"/>
        <family val="2"/>
      </rPr>
      <t>DS - Subproceso Administración de Cartera
Dirección Seccional de Impuestos de Bogotá, Barranquilla y Valledupar
División de Cobranzas y/o Recaudo y Cobranzas</t>
    </r>
  </si>
  <si>
    <t>AGC2024-001
H2</t>
  </si>
  <si>
    <r>
      <rPr>
        <b/>
        <sz val="12"/>
        <rFont val="Arial"/>
        <family val="2"/>
      </rPr>
      <t>Hallazgo No. 2 Dilaciones en las actuaciones que se deben surtir en la gestión de cobro</t>
    </r>
    <r>
      <rPr>
        <sz val="12"/>
        <rFont val="Arial"/>
        <family val="2"/>
      </rPr>
      <t xml:space="preserve">
Verificado el cumplimiento normativo y procedimental en la gestión del proceso administrativo de cobro de las obligaciones fiscales a favor de la Nación UAE DIAN, el decreto de medidas cautelares, la investigación de bienes del deudor, el seguimiento a las facilidades de pago, aplicación de los controles y demás actuaciones para la gestión de cobro, se evidenció:																
a.	Dilaciones entre el registro de la medida cautelar de los bienes inmuebles, el cálculo de la relación costo beneficio de acuerdo con el artículo 839-4 del Estatuto Tributario, la diligencia de secuestro y/o el remate de bienes, donde transcurren hasta 4 años para decidir si se abstienen o no de practicar la diligencia de secuestro, el levantamiento de medidas cautelares en caso de abstenerse y/o las actuaciones para la venta forzada de los bienes del deudor e inoportunidad en las actuaciones que correspondan para lograr el pago de las obligaciones, en atención a que se observaron expedientes que tienen obligaciones con riesgo de prescripción de la acción de cobro. </t>
    </r>
    <r>
      <rPr>
        <b/>
        <sz val="12"/>
        <rFont val="Arial"/>
        <family val="2"/>
      </rPr>
      <t>DSI Barranquilla</t>
    </r>
    <r>
      <rPr>
        <sz val="12"/>
        <rFont val="Arial"/>
        <family val="2"/>
      </rPr>
      <t xml:space="preserve"> NIT 88.060.131, 900.335.216, 5.764.861, 19.088.860, 3.675.616, 12.114.845, 900.043.191, 900.468.030, 27.001.732, 800.019.254, 900.047.321, 900.389.024, 8.531.547, 900.306.966.
b. Expedientes con deficiencias en las órdenes de embargo de sumas de dinero que no se adelantan periódicamente, presentan dilaciones hasta de 2 años, actos administrativos que ordenan el embargo sin firmas. Igualmente, deficiencias en la gestión para decretar medidas cautelares para embargar los activos del deudor y lograr el pago de las obligaciones fiscales de los contribuyentes y/o usuarios. </t>
    </r>
    <r>
      <rPr>
        <b/>
        <sz val="12"/>
        <rFont val="Arial"/>
        <family val="2"/>
      </rPr>
      <t>DSI Barranquilla</t>
    </r>
    <r>
      <rPr>
        <sz val="12"/>
        <rFont val="Arial"/>
        <family val="2"/>
      </rPr>
      <t xml:space="preserve"> NIT 900.335.216, 72.195.546, 72.211.845, 900.043.191, 19.088.860, 19.367.732, 900.047.321, 901.172.637, 8.531.547. </t>
    </r>
    <r>
      <rPr>
        <b/>
        <sz val="12"/>
        <rFont val="Arial"/>
        <family val="2"/>
      </rPr>
      <t xml:space="preserve">DSIA Valledupar </t>
    </r>
    <r>
      <rPr>
        <sz val="12"/>
        <rFont val="Arial"/>
        <family val="2"/>
      </rPr>
      <t xml:space="preserve">NIT 901.092.583, 900.932.959, 900.679.774, 824.000.795. </t>
    </r>
    <r>
      <rPr>
        <b/>
        <sz val="12"/>
        <rFont val="Arial"/>
        <family val="2"/>
      </rPr>
      <t>DSI Bogotá</t>
    </r>
    <r>
      <rPr>
        <sz val="12"/>
        <rFont val="Arial"/>
        <family val="2"/>
      </rPr>
      <t xml:space="preserve"> NIT 830.061.338, 830.049.117, 19.129.919, 900.664.939, 79.857.283, 830.050.525, 38.864.317, 79.555.471.
c. Deficiencias en la calidad y veracidad de la información registrada en el formato FT-COT-5255 “Inventario de bienes embargados”, el cual presenta desactualización, no indica el estado real de las actuaciones que se han surtido en el proceso de cobro relacionadas con el bien inmueble, en cuanto a remates, secuestro y avalúo; así como también, bienes inmuebles embargados que no están registrados en el control.  </t>
    </r>
    <r>
      <rPr>
        <b/>
        <sz val="12"/>
        <rFont val="Arial"/>
        <family val="2"/>
      </rPr>
      <t>DSI Barranquilla</t>
    </r>
    <r>
      <rPr>
        <sz val="12"/>
        <rFont val="Arial"/>
        <family val="2"/>
      </rPr>
      <t xml:space="preserve"> NIT 88.060.131, 72.195.546, 900.527.429, 900.047.321, 901.172.637, 900.389.024, 901.172.637,72.211.845. </t>
    </r>
    <r>
      <rPr>
        <b/>
        <sz val="12"/>
        <rFont val="Arial"/>
        <family val="2"/>
      </rPr>
      <t>DSIA Valledupar</t>
    </r>
    <r>
      <rPr>
        <sz val="12"/>
        <rFont val="Arial"/>
        <family val="2"/>
      </rPr>
      <t xml:space="preserve"> NIT 824.002.380: (Matrículas inmobiliarias No. 190-24085, 190-8933, 190-8000,190-15145 y 190-39555); y NIT 900.542.303, 900.008.328, 900.272.582, 900.825.151.
d.	Deficiencias en el control y seguimiento de las actuaciones mediante las cuales se comisionaron a otras direcciones seccionales para que adelantaran las diligencias de secuestro, avalúo y remate, donde transcurrieron hasta cinco años para verificar la gestión adelantada por la seccional que fue comisionada, la cual no fue ejecutada, presentan prescripción de la acción de cobro y/o riesgo de prescripción. </t>
    </r>
    <r>
      <rPr>
        <b/>
        <sz val="12"/>
        <rFont val="Arial"/>
        <family val="2"/>
      </rPr>
      <t>DSI Barranquilla</t>
    </r>
    <r>
      <rPr>
        <sz val="12"/>
        <rFont val="Arial"/>
        <family val="2"/>
      </rPr>
      <t xml:space="preserve"> NIT 8.531.547, 82.330.349, </t>
    </r>
    <r>
      <rPr>
        <b/>
        <sz val="12"/>
        <rFont val="Arial"/>
        <family val="2"/>
      </rPr>
      <t>900.047.321 (D) (F).</t>
    </r>
    <r>
      <rPr>
        <sz val="12"/>
        <rFont val="Arial"/>
        <family val="2"/>
      </rPr>
      <t xml:space="preserve">
e. Facilidades de pago incumplidas que no han sido declaradas sin efecto o presentan dilaciones aproximadamente por dos (2) años para la expedición de la resolución que la declare sin vigencia. Expedientes con resoluciones que declaran sin efecto la facilidad de pago desde el 2022, y/o cuentan con bienes inmuebles entregados en garantía, las cuales no se han hecho efectivas y/o no se han realizado las gestiones de cobro que correspondan. </t>
    </r>
    <r>
      <rPr>
        <b/>
        <sz val="12"/>
        <rFont val="Arial"/>
        <family val="2"/>
      </rPr>
      <t>DSI Valledupar</t>
    </r>
    <r>
      <rPr>
        <sz val="12"/>
        <rFont val="Arial"/>
        <family val="2"/>
      </rPr>
      <t xml:space="preserve"> NIT 900.008.328, 12.720.906, 900.129.765, 900.664.250, 900.221.435, 824.001.382, 822.006.210. </t>
    </r>
    <r>
      <rPr>
        <b/>
        <sz val="12"/>
        <rFont val="Arial"/>
        <family val="2"/>
      </rPr>
      <t>DSI Barranquill</t>
    </r>
    <r>
      <rPr>
        <sz val="12"/>
        <rFont val="Arial"/>
        <family val="2"/>
      </rPr>
      <t xml:space="preserve">a NIT 5.764.861, 890.101.466, 900.343.521.
f.  Deficiencias en el diligenciamiento y aplicación de los controles de facilidades de pago FT-COT-2616 “Control facilidades de Pago” y FT-COT-2639 “Control facilidades de pago consagradas en normas transitorias”, se encuentran desactualizados y/o no indican la realidad de las actuaciones surtidas. </t>
    </r>
    <r>
      <rPr>
        <b/>
        <sz val="12"/>
        <rFont val="Arial"/>
        <family val="2"/>
      </rPr>
      <t>DSI Valledupar</t>
    </r>
    <r>
      <rPr>
        <sz val="12"/>
        <rFont val="Arial"/>
        <family val="2"/>
      </rPr>
      <t xml:space="preserve"> NIT 901.308.124, 900.008.328, 900.542.303, 822.006.210, 19.379.230, 17.123.009, 824.001.382, 901.059.733.  </t>
    </r>
    <r>
      <rPr>
        <b/>
        <sz val="12"/>
        <rFont val="Arial"/>
        <family val="2"/>
      </rPr>
      <t>DSI Barranquilla</t>
    </r>
    <r>
      <rPr>
        <sz val="12"/>
        <rFont val="Arial"/>
        <family val="2"/>
      </rPr>
      <t xml:space="preserve"> NIT 900.842.287, 890.113.551, 5.764.861, 890.101.466, 900.343.521, 802.018.299.
g. Deficiencias en la investigación de bienes de propiedad del deudor, solo se realizan consultas en la Ventanilla Única de Registro – VUR, sin utilizarse entre otras, la información exógena, no obran respuestas en el expediente de las solicitudes de investigación y/o que se haya cumplido con el intervalo de 6 meses establecido en la actividad del procedimiento para adelantar investigaciones sucesivas. </t>
    </r>
    <r>
      <rPr>
        <b/>
        <sz val="12"/>
        <rFont val="Arial"/>
        <family val="2"/>
      </rPr>
      <t xml:space="preserve">DSI Bogotá </t>
    </r>
    <r>
      <rPr>
        <sz val="12"/>
        <rFont val="Arial"/>
        <family val="2"/>
      </rPr>
      <t xml:space="preserve">NIT 830.061.338, 830.049.117, 80.469.963, 900.664.939, 19.129.919, 79.857.283, 900.223.901, 93.396.253, 860.079.278, 900.209.137, 38.864.317, 800.249.401, 830.050.525, 900.662.664, 79.555.471. </t>
    </r>
    <r>
      <rPr>
        <b/>
        <sz val="12"/>
        <rFont val="Arial"/>
        <family val="2"/>
      </rPr>
      <t>DSI Barranquilla</t>
    </r>
    <r>
      <rPr>
        <sz val="12"/>
        <rFont val="Arial"/>
        <family val="2"/>
      </rPr>
      <t xml:space="preserve"> NIT 27.001.732, 82.330.349, 900.527.429, 900.306.966, 800.019.254, 890.106.778, 19.367.732, 900.047.321, 901.172.637, 8.531.547, 12.114.845, 88.060.131, 72.195.546, 900.646.311, 19.088.860, 5.764.861, 22.368.763, 900.043.191, 900.468.030, 3.675.616, 72.211.845, 900.389.024,</t>
    </r>
    <r>
      <rPr>
        <b/>
        <sz val="12"/>
        <rFont val="Arial"/>
        <family val="2"/>
      </rPr>
      <t xml:space="preserve"> DSIA Valledupar</t>
    </r>
    <r>
      <rPr>
        <sz val="12"/>
        <rFont val="Arial"/>
        <family val="2"/>
      </rPr>
      <t xml:space="preserve"> NIT 901.308.124, 900.359.618, 900.197.845, 77.188.544, 824.004.287, 900.932.959, 900.871.261, 77.016.480, 49.758.958, 901.092.583, 900.679.774, 5.645.982, 49.605.792, 824.000.795, 824.001.382, 901.059.733, 824.000.425, 77.034.143, 900.129.765, 901.272.534, 900.134.397,  77.176.802, 890.300.016.
Con lo anterior, se desatiende el principio de celeridad contemplado en el artículo 209 de la Constitución Política, artículo 3 “Principios de la función administrativa” en  relación con el principio de celeridad de la Ley 489 de 1998, numeral 13 del artículo 3 Ley 1437 de 2011, artículo 839-4 del Estatuto Tributario “Relación costo-beneficio en el proceso administrativo de cobro coactivo”, procedimientos: “Levantamiento de medidas cautelares” PR-COT-0345 actividad 1;  “Secuestro de bienes” PR-COT-0388 actividad 4 y numeral 3 Condiciones generales; “Decretar medidas cautelares” PR-COT-0327 actividades 1, 2, 5 y 20; “Facilidades de pago” PR-COT-0272 actividad 38 y 48; “Investigación de bienes” PR-COT-0326 actividad 1, 2 y 5 e “Instructivo comisión en el proceso de cobro” IN-COT-0225 y las dimensiones 3 “Gestión con valores para resultados” en lo relacionado con la aplicación de los controles por los responsables tal como han sido diseñados para la mitigación de los riesgos. 4 “Evaluación de resultados” - “Política Seguimiento y Evaluación del Desempeño Institucional” y 7 “Control Interno” componente 3 “Actividades de control” del Modelo Integrado de Planeación y Gestión - MIPG. 
</t>
    </r>
  </si>
  <si>
    <t>Deficiencias en el seguimiento y control a la gestión realizada en el proceso administrativo de cobro, así como en la aplicación de los controles definidos en el procedimiento y matriz de riesgos frente a las actividades ejecutadas, de manera que se garantice que las actuaciones se realicen con oportunidad y celeridad.</t>
  </si>
  <si>
    <t>Efectuar seguimiento a la oportuna gestion de cobro de acuerdo con los inventarios de cartera publicados por la Subdireccion de Cobranzas.</t>
  </si>
  <si>
    <t>De acuerdo con inventario de obligaciones que se remite a cada seccional, realizar seguimiento a la oportuna gestion procesal por parte de los funcionarios a cargo de los expedientes</t>
  </si>
  <si>
    <t xml:space="preserve">Informar mensualmente a cada Jefe de GIT, los expedientes sin gestión de cobro en los últimos tres  meses, priorizados de acuerdo con las mejoras de la metodología identificadas. </t>
  </si>
  <si>
    <t>Enviar mensualmente a cada Jefe de  GIT, una base de datos en donde se evidencian los expedientes de cobro sin gestión en los últimos tres meses.</t>
  </si>
  <si>
    <t>Reporte en archivo excel con relación de expedientes sin gestión remitido por correo electrónico</t>
  </si>
  <si>
    <r>
      <rPr>
        <b/>
        <sz val="12"/>
        <rFont val="Arial"/>
        <family val="2"/>
      </rPr>
      <t>DGI</t>
    </r>
    <r>
      <rPr>
        <sz val="12"/>
        <rFont val="Arial"/>
        <family val="2"/>
      </rPr>
      <t xml:space="preserve">
DS - Subproceso Administración de Cartera
Dirección Seccional de Impuestos de Bogotá, Barranquilla y Valledupar
División de Cobranzas y/o Recaudo y Cobranzas</t>
    </r>
  </si>
  <si>
    <t xml:space="preserve">Verificar en las bases y aplicativos de la División el número de expedientes a los que se les realizó gestión de cobro durante el trimestre, priorizados de acuerdo con las mejoras de la metodología identificadas.  
</t>
  </si>
  <si>
    <t>Adelantar verificaciones y elaborar informe donde se identifique el número de expedientes a los que se le realizó gestión de cobro durante el trimestre.</t>
  </si>
  <si>
    <t>Informe en PDF donde se identifique el número de expedientes a los que se le realizó gestión de cobro durante el trimestre</t>
  </si>
  <si>
    <r>
      <rPr>
        <b/>
        <sz val="12"/>
        <rFont val="Arial"/>
        <family val="2"/>
      </rPr>
      <t>DGI</t>
    </r>
    <r>
      <rPr>
        <sz val="12"/>
        <rFont val="Arial"/>
        <family val="2"/>
      </rPr>
      <t xml:space="preserve">
DS - Subproceso Administración de Cartera
Dirección Seccional de Impuestos de Bogotá, Barranquilla y Valledupar
División de Cobranzas y/o de Recaudo y Cobranzas</t>
    </r>
  </si>
  <si>
    <t>AGC2024-001
H3</t>
  </si>
  <si>
    <r>
      <rPr>
        <b/>
        <sz val="12"/>
        <rFont val="Arial"/>
        <family val="2"/>
      </rPr>
      <t xml:space="preserve">Hallazgo No.3 Depósitos judiciales (DJ) pendientes de gestionar </t>
    </r>
    <r>
      <rPr>
        <sz val="12"/>
        <rFont val="Arial"/>
        <family val="2"/>
      </rPr>
      <t xml:space="preserve">
Verificada la gestión de los depósitos judiciales constituidos a favor de la Nación UAE DIAN, la aplicación de estos a las obligaciones objeto del proceso y/o gestión de cobro y el seguimiento y control realizado frente a la gestión ordenada, se evidenció:																				
a.	Mediante sentencia del 22/08/2012, proferida por el Juzgado Segundo Penal del Circuito Especializado de Extinción de Dominio de Bogotá Radicado No. 2011-01X-XX ED, se ordenó a la Sociedad de Activos Especiales S.A.S S.A.E efectuar a favor de la DIAN el pago de la multa cambiaria contenida en la Resolución No. 2082 del 02/11/2006 y la S.A.E en cumplimiento de dicha orden judicial consignó a favor de la entidad el título judicial 400100007974549 del 10/03/2021 por valor de $117.406.821, procediendo a ordenar su aplicación con autorización del deudor mediante acto número 002869 del 23/06/2021, sin embargo, transcurridos 3 años a la fecha de la auditoría se encuentra pendiente de aplicar.</t>
    </r>
    <r>
      <rPr>
        <b/>
        <sz val="12"/>
        <rFont val="Arial"/>
        <family val="2"/>
      </rPr>
      <t xml:space="preserve"> DSI Bogotá</t>
    </r>
    <r>
      <rPr>
        <sz val="12"/>
        <rFont val="Arial"/>
        <family val="2"/>
      </rPr>
      <t xml:space="preserve"> NIT 1.577.835.
b. Procesos de cobro que tienen entre 21 y 106 depósitos judiciales pendientes de gestión, así: NIT 830.075.942 con 33 DJ por valor de $1.262.861.159, NIT 900.100.404  con 106 DJ por valor de $284.772.698, NIT 79.590.599  con 99 DJ por valor de $190.789.797, NIT 830.028.457  con 21 DJ por valor de $305.143.779, NIT 900.300.970 con 23 DJ por valor de $ 639.181.235, de los cuales mediante Auto No. 2023322740701003974 de fecha 11/07/2023 ordenó la aplicación de ocho (8) depósitos por valor de $547.147.963 y pasados ocho (8) meses (a marzo de 2024) el Banco Agrario no ha procedido con la aplicación de éstos a las obligaciones del contribuyente y el NIT 900.075.373 un depósito por valor de $300.000.000. DSI Bogotá. NIT 830.075.942, 900.100.404, 79.590.599, 830.028.457, 900.300.970, 900.075.373.
De igual forma, procesos de cobro sin gestión de depósitos o pendientes de pago en el Banco Agrario. DSI Bogotá. </t>
    </r>
    <r>
      <rPr>
        <b/>
        <sz val="12"/>
        <rFont val="Arial"/>
        <family val="2"/>
      </rPr>
      <t>DSI Bogotá.</t>
    </r>
    <r>
      <rPr>
        <sz val="12"/>
        <rFont val="Arial"/>
        <family val="2"/>
      </rPr>
      <t xml:space="preserve"> NIT 830.061.338, 830.049.117, 80.469.963, 1.158.833, 830.126.433, 900.664.939, 19.129.919, 79.857.283, 900.223.901, 93.396.253, 38.864.317, 800.249.401, 79.555.471.
c.	Los contribuyentes con NIT 800.177.119 y NIT 900.955.501 presentan 28 y nueve (9) depósitos judiciales respectivamente en la base de datos del Banco Agrario pendientes de aplicar por valor de $2.518.475.438 y $247.501.836, respectivamente. </t>
    </r>
    <r>
      <rPr>
        <b/>
        <sz val="12"/>
        <rFont val="Arial"/>
        <family val="2"/>
      </rPr>
      <t xml:space="preserve">DSI Barranquilla.	
</t>
    </r>
    <r>
      <rPr>
        <sz val="12"/>
        <rFont val="Arial"/>
        <family val="2"/>
      </rPr>
      <t xml:space="preserve">																		
d.	 Depósitos judiciales gestionados que fueron trasladados al “Fondo de Gestión” hoy “Comité de Programas y Promoción de Incentivos” desde el 2018 al 2023, los cuales están pendientes de pago en el Banco Agrario, cuyos  valores se relacionan  a continuación: DJ 424030000540159 por $1,851,665, DJ 424030000568707 por $1,061,404, DJ 424030000654216 por  $1,786,212, DJ 424030000659611 por $1,306,000, DJ 424030000701511 por $1,474,000, DJ 424030000733354 por $1,200,000 de los contribuyentes con NIT 18.929.142, 7.601.847, 12.717.992, 12.724.073, 13.374.554, 77.009.905, respectivamente. De otra parte, el contribuyente con NIT 36.452.380 presenta seis (6) depósitos judiciales producto de remate pendientes de gestión por un valor total de $99.817.081. </t>
    </r>
    <r>
      <rPr>
        <b/>
        <sz val="12"/>
        <rFont val="Arial"/>
        <family val="2"/>
      </rPr>
      <t>DSI Valledupar.</t>
    </r>
    <r>
      <rPr>
        <sz val="12"/>
        <rFont val="Arial"/>
        <family val="2"/>
      </rPr>
      <t xml:space="preserve">
Con lo anterior, se desatiende el principio de celeridad establecido en el artículo 209 de la Constitución Política, artículo 3 “Principios de la función administrativa” en relación con los principio de celeridad y eficacia de la Ley 489 de 1998, y numeral 13 del artículo 3 de la Ley 1437 de 2011, actividades 6 “Generar acto administrativo que ordena aplicación y diligenciar recibo de pago” y 53 “Generar reportes de depósitos judiciales” del procedimiento “Gestión y administración de depósitos judiciales” PR-COT-0275, y la aplicación de las dimensiones 3 “Gestión con valores para resultados” en relación con la aplicación de los controles por los responsables tal como han sido diseñados a fin de mitigar los riesgos, 4 “Evaluación de resultados” - “Política Seguimiento y Evaluación del Desempeño Institucional” y 7  “Control Interno” componente 3 “Actividades de control” del Modelo Integrado de Planeación y Gestión - MIPG. 
 </t>
    </r>
  </si>
  <si>
    <t>Deficiencias en el seguimiento y control de la gestión de los depósitos judiciales y en los autocontroles a fin de verificar que se haya realizado la gestión según lo ordenado en los actos administrativos, garantizando la aplicación oportuna de los depósitos a las obligaciones en mora</t>
  </si>
  <si>
    <t xml:space="preserve">Gestionar aplicando  criterios de priorización en la gestión, los depósitos judiciales   identificados en la Auditoría AGC 2024 -001 como "pendientes de gestionar". </t>
  </si>
  <si>
    <t>Verificar el cumplimiento de requisitos legales para la aplicación, endoso, fraccionamiento y/o conversión, de los depósitos judiciales  identificados en la Auditoría AGC 2024 -001 como "pendientes de gestionar" y proferir los actos administrativos  necesarios para su efectiva gestión, en los casos en que sea procedente.</t>
  </si>
  <si>
    <t>Numero de TDJ identificados en el hallazgo gestionados / Total TDJ  identificados en el hallazgo para los que procede gestión</t>
  </si>
  <si>
    <t xml:space="preserve">Informar mensualmente a cada Jefe de GIT los TDJ  sin gestionar, priorizados de acuerdo con las mejoras de la metodología identificadas 
</t>
  </si>
  <si>
    <t>Enviar mensualmente a cada Jefe de GIT, una base en datos en donde se evidencian los TDJ  sin gestionar.</t>
  </si>
  <si>
    <t>Reporte remitido por correo electrónico</t>
  </si>
  <si>
    <t xml:space="preserve">Verificar en la base de Administración de  TDJ,  la gestión de depósitos durante el trimestre, priorizados de acuerdo con las mejoras de la metodología identificadas </t>
  </si>
  <si>
    <t>Adelantar verificaciones y elaborar informe en donde se identifique el número de TDJ  gestionados durante el trimestre.</t>
  </si>
  <si>
    <t>Informe en PDF donde se evidencie el número de TDJ  gestionados durante el trimestre. En este informe se debe incluir el estado de conciliacion de los titulos gestionados en el periodo</t>
  </si>
  <si>
    <t>AGC2024-001
H4</t>
  </si>
  <si>
    <r>
      <rPr>
        <b/>
        <sz val="12"/>
        <rFont val="Arial"/>
        <family val="2"/>
      </rPr>
      <t xml:space="preserve">Hallazgo No.4 Deficiencias en el seguimiento y control de los procesos concursales
</t>
    </r>
    <r>
      <rPr>
        <sz val="12"/>
        <rFont val="Arial"/>
        <family val="2"/>
      </rPr>
      <t xml:space="preserve">
Verificada la intervención en los procesos concursales y las actuaciones adelantadas en la defensa del crédito fiscal a favor de la UAE DIAN, la presentación y oportunidad del memorial de créditos con las obligaciones ciertas y/o condicionales a favor de la entidad en los procesos de Reorganización empresarial, Liquidación judicial, Reorganización abreviado y Liquidación judicial simplificado, se evidenció:
a. El formato FT-COT-2615 “Seguimiento y control procesos concursales” se encuentra sin diligenciar de acuerdo con las etapas o actuaciones que se hayan surtido en el proceso concursal en la Superintendencia de Sociedades, suministra información que no guarda coherencia con las actuaciones realizadas, las cuotas pactadas para el pago de las acreencias de la DIAN y demás información relevante que indique el estado del proceso concursal. </t>
    </r>
    <r>
      <rPr>
        <b/>
        <sz val="12"/>
        <rFont val="Arial"/>
        <family val="2"/>
      </rPr>
      <t>DSIA Valledupar</t>
    </r>
    <r>
      <rPr>
        <sz val="12"/>
        <rFont val="Arial"/>
        <family val="2"/>
      </rPr>
      <t xml:space="preserve"> NIT 88.142.681, 800.002.818, 824.000.263, 12.721.808, 892.301.175, 830.508.513, 900.751.541, 800.075.700, 892.300.222, 892.301.629, 85.460.718, 800.173.673, 892.300.531, 824.004.657, 900.596.875, 807.004.688, 900.502.919, 17.115.786, 26.940.099, 900.587.861, 892.301.090, 824.006.265,  84.040.063, 900.637.017, 900.433.810, 900.606.573, 892.301.629.</t>
    </r>
    <r>
      <rPr>
        <b/>
        <sz val="12"/>
        <rFont val="Arial"/>
        <family val="2"/>
      </rPr>
      <t>DSI Bogotá</t>
    </r>
    <r>
      <rPr>
        <sz val="12"/>
        <rFont val="Arial"/>
        <family val="2"/>
      </rPr>
      <t xml:space="preserve"> NIT 79.143.675, 830.120.172, 900.298.200, 900.267.095, 900.316.933, 800.001.075, 830.040.332, 900.156.448, 19.412.666, 901.440.527, 900.023.512, 900.480.908, 1.073.512.646, 900.177.976, 900.189.751, 900.201.524, 830.101.778, 830.134.871, 41.773.249, 900.457.077, 860.036.856, 19.348.724, 860.001.113.</t>
    </r>
    <r>
      <rPr>
        <b/>
        <sz val="12"/>
        <rFont val="Arial"/>
        <family val="2"/>
      </rPr>
      <t xml:space="preserve"> DSI Barranquilla</t>
    </r>
    <r>
      <rPr>
        <sz val="12"/>
        <rFont val="Arial"/>
        <family val="2"/>
      </rPr>
      <t xml:space="preserve"> NIT 800.075.337, 901.177.895, 900.144.157, 900.343.521, 900.763.559, 900.504.965, 900.302.613, 800.205.719, 900.529.637, 900.040.054, 900.073.226, 7.474.651, 890.116.937, 890.107.394, 802.006.132, 900.842.287.	
b. El formato FT-COT-1466 “Seguimiento acuerdo de Reorganización”, no se encuentra diligenciado, dificultando evidenciar cual fue la fórmula de pago con el fin de que el área conozca y controle la ejecución del acuerdo. </t>
    </r>
    <r>
      <rPr>
        <b/>
        <sz val="12"/>
        <rFont val="Arial"/>
        <family val="2"/>
      </rPr>
      <t>DSI Valledupar</t>
    </r>
    <r>
      <rPr>
        <sz val="12"/>
        <rFont val="Arial"/>
        <family val="2"/>
      </rPr>
      <t xml:space="preserve"> NIT 88.142.681, 824.000.263, 12.721.808, 892.301.175, 830.508.513, 900.751.541, 800.075.700, 892.300.222, 892.301.629, 85.460.718, 800.173.673, 892.300.531, 824.004.657, 900.596.875, 807.004.688, 900.502.919, 17.115.786, 900.576.285, 12.644.035, 900.587.861, 892.301.090, 824.006.265, 84.040.063, 900.637.017, 900.433.810, 900.606.573. </t>
    </r>
    <r>
      <rPr>
        <b/>
        <sz val="12"/>
        <rFont val="Arial"/>
        <family val="2"/>
      </rPr>
      <t>DSI Bogotá</t>
    </r>
    <r>
      <rPr>
        <sz val="12"/>
        <rFont val="Arial"/>
        <family val="2"/>
      </rPr>
      <t xml:space="preserve"> NIT 900.127.114, 800.001.075, 860.051.688, 901.440.527, 900.023.512, 900.480.908, 1.073.512.646, 900.177.976, 900.189.751, 900.201.524, 830.101.778, 830.134.871, 41.773.249, 900.457.077, 860.036.856, 19.348.724, 860.001.113, 900.298.200. </t>
    </r>
    <r>
      <rPr>
        <b/>
        <sz val="12"/>
        <rFont val="Arial"/>
        <family val="2"/>
      </rPr>
      <t>DSI Barranquilla</t>
    </r>
    <r>
      <rPr>
        <sz val="12"/>
        <rFont val="Arial"/>
        <family val="2"/>
      </rPr>
      <t xml:space="preserve"> NIT 900.452.511, 800.075.337, 900.461.017, 800.038.391, 900.763.559, 900.504.965, 900.302.613, 800.205.719, 900.529.637, 900.040.054, 890.116.937, 890.107.394, 802.006.132, 900.842.287, 72.277.612.
c. Procesos concursales en estado terminado o en ejecución con depósitos judiciales pendientes de realizar las gestiones correspondientes para su conversión a la Superintendencia de Sociedades según su procedencia y/o las que haya lugar, así: ocho 8 procesos con 11 depósitos judiciales pendientes de gestión. </t>
    </r>
    <r>
      <rPr>
        <b/>
        <sz val="12"/>
        <rFont val="Arial"/>
        <family val="2"/>
      </rPr>
      <t>DSI Bogotá.</t>
    </r>
    <r>
      <rPr>
        <sz val="12"/>
        <rFont val="Arial"/>
        <family val="2"/>
      </rPr>
      <t xml:space="preserve"> NIT 860.031.131, 899.999.453, 860.532.520, 860.026.222, 19.424.950, 20.357.968, 79.454.660, 900.156.448.
d.	Inoportunidad en la expedición de la resolución "Por la cual se cancelan obligaciones mediante la adjudicación de bienes a favor de la Nación U.A.E.- DIAN", de los bienes inmuebles adjudicados con registros de Matricula Inmobiliaria 50N-20286620 y 50N-20286417, la cual desde el 22 de junio de 2023 a la fecha de la auditoría estaba en el buzón del GIT de Representación Externa, para la gestión correspondiente. </t>
    </r>
    <r>
      <rPr>
        <b/>
        <sz val="12"/>
        <rFont val="Arial"/>
        <family val="2"/>
      </rPr>
      <t>DSI Bogotá</t>
    </r>
    <r>
      <rPr>
        <sz val="12"/>
        <rFont val="Arial"/>
        <family val="2"/>
      </rPr>
      <t xml:space="preserve"> NIT 830.120.172. Similar situación NIT 860.001.113.
e.	Procesos concursales de Liquidación Judicial, que presentan rendición de cuentas final y el juez de concurso ordenó la cancelación del RUT, los cuales aún están en estado activo. </t>
    </r>
    <r>
      <rPr>
        <b/>
        <sz val="12"/>
        <rFont val="Arial"/>
        <family val="2"/>
      </rPr>
      <t>DSI Bogotá</t>
    </r>
    <r>
      <rPr>
        <sz val="12"/>
        <rFont val="Arial"/>
        <family val="2"/>
      </rPr>
      <t xml:space="preserve"> NIT 830.120.172, 830.060.292. </t>
    </r>
    <r>
      <rPr>
        <b/>
        <sz val="12"/>
        <rFont val="Arial"/>
        <family val="2"/>
      </rPr>
      <t>DSI Barranquilla</t>
    </r>
    <r>
      <rPr>
        <sz val="12"/>
        <rFont val="Arial"/>
        <family val="2"/>
      </rPr>
      <t xml:space="preserve"> NIT 901.177.895, 900.364.771, 900.717.280.	
f.	Deficiencias en la gestión de cobro de las obligaciones posteriores a la admisión al proceso de reorganización en la Superintendencia de Sociedades, por cuanto en el expediente del proceso concursal NIT 800.038.391 reposa Resolución Sanción por infracción aduanera de los declarantes en el régimen de importación No. 669-1184 de 07/06/2018 por valor de $119.937.035 y Resolución Sanción por infracción aduanera de los declarantes en el régimen de importación No. 669-1041 de 21/05/2018 por valor de $137.869.232, sobre las cuales no se libró mandamiento de pago y operó la prescripción de la acción de cobro.</t>
    </r>
    <r>
      <rPr>
        <b/>
        <sz val="12"/>
        <rFont val="Arial"/>
        <family val="2"/>
      </rPr>
      <t xml:space="preserve"> DSI Barranquilla (F) (D).</t>
    </r>
    <r>
      <rPr>
        <sz val="12"/>
        <rFont val="Arial"/>
        <family val="2"/>
      </rPr>
      <t xml:space="preserve">
Con lo anterior, se desatiende el artículo 826 “Mandamiento de Pago” del Estatuto Tributario,  artículo 5 “Trámite para la cancelación de las obligaciones tributarias a cargo del deudor” del Decreto 4815 de 2007, artículo 1.6.1.2.18 “Cancelación de la inscripción en el Registro Único Tributario – RUT” del Decreto 1625 de 2016, procedimientos:  “Inicio de Procesos Concursales” PR-COT-0431 actividad 2 numeral 3 “Condiciones Generales”, “Reorganización Empresarial” PR-COT-0273 actividades 1, 4, 6, 9,15, 19, 22, 36, 39, 41 y 43; “Gestión y Administración de Depósitos Judiciales” PR-COT-0275, “Extinción de Obligaciones” PR-COT-0330 actividad 21; y la aplicación de las dimensiones 3 “Gestión con valores para resultados” relacionado con la aplicación de los controles por los responsables tal como han sido diseñados a fin de mitigar los riesgos, 4 “Evaluación de resultados” - “Política Seguimiento y Evaluación del Desempeño Institucional” y 7 “Control Interno” componente 3 “Actividades de control” del Modelo Integrado de Planeación y Gestión - MIPG.
</t>
    </r>
  </si>
  <si>
    <t xml:space="preserve">Deficiencias en la aplicación de los controles definidos en los procedimientos de los procesos concursales, control de obligaciones post y el registro correspondiente en el formato FT-COT-2615 “Control de Procesos Concursales” y formato FT-COT-1466 “Seguimiento acuerdo de Reorganización” y en el monitoreo para garantizar el cumplimiento de las órdenes impartidas por el juez del concurso.
</t>
  </si>
  <si>
    <t xml:space="preserve">Realizar trimestralmente verificación aleatoria a una muestra de 20 expedientes en proceso especial para confirmar la actualización de los registros correspondientes en el Formato FT COT 2615 “Seguimiento y control procesos concursales”.  </t>
  </si>
  <si>
    <t>Adelantar verificaciones a partir de una muestra de expedientes en proceso especial para confirmar actualización de formato de control y elaborar informe en donde se consoliden resultados</t>
  </si>
  <si>
    <t>Informe en PDF en el que se consolide el resultado de la verificación a la actualización del Formato FT COT 2615 “Seguimiento y control procesos concursales”.</t>
  </si>
  <si>
    <r>
      <rPr>
        <b/>
        <sz val="12"/>
        <rFont val="Arial"/>
        <family val="2"/>
      </rPr>
      <t>DGI</t>
    </r>
    <r>
      <rPr>
        <sz val="12"/>
        <rFont val="Arial"/>
        <family val="2"/>
      </rPr>
      <t xml:space="preserve">
DS - Subproceso Administración de Cartera
Dirección Seccional de Impuestos de Bogotá, Barranquilla y Valledupar
División de Cobranzas y/o Recaudo y Cobranzas
GIT de Representación Externa de Cobranzas o quien haga sus veces</t>
    </r>
  </si>
  <si>
    <t xml:space="preserve">Realizar trimestralmente verificación aleatoria a una muestra de 20 expedientes con proceso especial en etapa de ejecución del acuerdo, para confirmar la actualización de los registros correspondientes en el FT COT 1466 “Seguimiento acuerdo de Reorganización” y su inclusión en el expediente. </t>
  </si>
  <si>
    <t xml:space="preserve">Adelantar verificaciones a partir de una muestra de expedientes en proceso especial para confirmar actualización de formato de control  y elaborar informe  en donde se consoliden resultados </t>
  </si>
  <si>
    <t xml:space="preserve">Informe en PDF en el que se consolide el resultado de la verificación a la actualización del FT COT 1466 “Seguimiento acuerdo de Reorganización” . </t>
  </si>
  <si>
    <r>
      <rPr>
        <b/>
        <sz val="12"/>
        <rFont val="Arial"/>
        <family val="2"/>
      </rPr>
      <t>DGI</t>
    </r>
    <r>
      <rPr>
        <sz val="12"/>
        <rFont val="Arial"/>
        <family val="2"/>
      </rPr>
      <t xml:space="preserve">
DS - Subproceso Administración de Cartera
Dirección Seccional de Impuestos de Bogotá, Barranquilla y Valledupar
División de Cobranzas
GIT de Representación Externa  Cobranzas o quien haga sus veces</t>
    </r>
  </si>
  <si>
    <t xml:space="preserve">Verificar trimestralmente  en los expedientes en proceso especial en los cuales se ordene la adjudicación de bienes a favor de la Nación U.A.E.- DIAN, la gestión adelantada y/o la oportuna expedición de los actos administrativos que correspondan, cuando proceda la cancelación de obligaciones. </t>
  </si>
  <si>
    <t>Adelantar verificación trimestral en los expedientes en proceso especial en los cuales se ordene la adjudicación de bienes a favor de la Nación U.A.E.- DIAN, la gestión adelantada y/o la oportuna expedición de los actos administrativos que correspondan, cuando proceda la cancelación de obligaciones y elaborar informe  en donde se consoliden resultados de la misma.</t>
  </si>
  <si>
    <t>Informe en PDF de la gestión adelantada y/o la oportuna expedición de los actos administrativos en los expedientes en proceso especial en los cuales se ordene la adjudicación de bienes a favor de la Nación U.A.E.- DIAN</t>
  </si>
  <si>
    <r>
      <rPr>
        <b/>
        <sz val="12"/>
        <rFont val="Arial"/>
        <family val="2"/>
      </rPr>
      <t>DGI</t>
    </r>
    <r>
      <rPr>
        <sz val="12"/>
        <rFont val="Arial"/>
        <family val="2"/>
      </rPr>
      <t xml:space="preserve">
DS - Subproceso Administración de Cartera
Dirección Seccional de Impuestos de Bogotá, Barranquilla y Valledupar
División de Cobranzas y/o Recaudo y Cobranzas
GIT de Representación Externa  Cobranzas o quien haga sus veces</t>
    </r>
  </si>
  <si>
    <t xml:space="preserve">Adelantar revisión trimestral para establecer la realización por parte del GIT de Representación Externa, de la solicitud de cancelación de RUT de las sociedades en liquidación judicial que tengan orden de cancelación dada por el competente. </t>
  </si>
  <si>
    <t>Adelantar verificación  trimestral para establecer la solicitud de cancelación de RUT de las sociedades en liquidación judicial que tengan orden  dada por el competente y su estado</t>
  </si>
  <si>
    <t xml:space="preserve">Informe en PDF el que se consolide el resultado de la verificación de solicitud cancelación de RUT, cuando proceda. </t>
  </si>
  <si>
    <t>DGI
DS - Subproceso Administración de Cartera
Dirección Seccional de Impuestos de Bogotá, Barranquilla y valledupar
División de Cobranzas
GIT de Representación Externa  Cobranzas o quien haga sus veces</t>
  </si>
  <si>
    <t>AGC2024-001
H5</t>
  </si>
  <si>
    <r>
      <rPr>
        <b/>
        <sz val="12"/>
        <rFont val="Arial"/>
        <family val="2"/>
      </rPr>
      <t>Hallazgo No. 5 Inadecuada conformación y/o desactualización de unidades documentales y expedientes de cobro</t>
    </r>
    <r>
      <rPr>
        <sz val="12"/>
        <rFont val="Arial"/>
        <family val="2"/>
      </rPr>
      <t xml:space="preserve">
Revisada la gestión documental en los expedientes de cobro, la conformación de las unidades documentales en los procesos concursales, el cumplimiento de las normas emitidas por el Archivo General de la Nación se evidenció:		
a.	Los expedientes del proceso de gestión de cobro presentan deficiencias en su conformación, no contienen la totalidad de las actuaciones que se han surtido, tales como: mandamientos de pago, las notificaciones, resolución que ordena seguir adelante la ejecución, así mismo obran documentos repetidos, sin orden cronológico, sin foliación, documentos sueltos allegados de forma posterior y desactualización del formato FT-ADF-2558 “Hoja de control unidad documental”. </t>
    </r>
    <r>
      <rPr>
        <b/>
        <sz val="12"/>
        <rFont val="Arial"/>
        <family val="2"/>
      </rPr>
      <t xml:space="preserve">DSI Bogotá, DSI Barranquilla, DSIA Valledupar. 	
</t>
    </r>
    <r>
      <rPr>
        <sz val="12"/>
        <rFont val="Arial"/>
        <family val="2"/>
      </rPr>
      <t xml:space="preserve">													
b.	Deficiencias en la organización y conformación de las unidades documentales de los procesos concursales, no obran todos los documentos que evidencien las actuaciones realizadas por parte de la entidad para la presentación del crédito fiscal de manera oportuna, las objeciones presentadas en caso de haberse realizado, el reconocimiento de los créditos, los acuerdos de reorganización, de pago o de adjudicación, los pagos recibidos, el Informe Final de Rendición de Cuentas, certificación de deuda y demás actuaciones relevantes dentro estos, a fin de tener la trazabilidad sobre lo actuado. Así mismo, desactualización del formato FT-ADF-2558 “Hoja de control unidad documental”. </t>
    </r>
    <r>
      <rPr>
        <b/>
        <sz val="12"/>
        <rFont val="Arial"/>
        <family val="2"/>
      </rPr>
      <t>DSI Bogotá, DSI Barranquilla, DSIA Valledupar.</t>
    </r>
    <r>
      <rPr>
        <sz val="12"/>
        <rFont val="Arial"/>
        <family val="2"/>
      </rPr>
      <t xml:space="preserve">
Con lo anterior, se incumple el artículo 12 del Acuerdo 02 de 2014 del Archivo General de la Nación, el procedimiento “Organización de los archivos de gestión en la U.A.E DIAN” PR-ADF-0163 y el numeral 4 del Instructivo “Manejo de los archivos en la DIAN” IN-ADF-132 y la aplicación de la dimensión 5 “Información y Comunicación” – “Política de Gestión Documental” del Modelo Integrado de Planeación y Gestión - MIPG.
							</t>
    </r>
  </si>
  <si>
    <t>Deficiencias en la implementación de autocontroles, para que la gestión documental se realice según las normas que rigen la materia, se conformen los expedientes y unidades documentales conservando su trazabilidad</t>
  </si>
  <si>
    <r>
      <t xml:space="preserve">Seleccionar en cada GIT de Cobranzas una muestra de 20 expedientes </t>
    </r>
    <r>
      <rPr>
        <b/>
        <sz val="12"/>
        <rFont val="Arial"/>
        <family val="2"/>
      </rPr>
      <t>BIMESTRALMENTE</t>
    </r>
    <r>
      <rPr>
        <sz val="12"/>
        <rFont val="Arial"/>
        <family val="2"/>
      </rPr>
      <t xml:space="preserve"> para revisar la aplicación de procedimientos de conformacion de expedientes</t>
    </r>
  </si>
  <si>
    <t xml:space="preserve">Verificacion en los expedientes seleccionados de correcta conformacion documental </t>
  </si>
  <si>
    <t>Informe en PDF que contenga la descripcion de las muestras seleccionadas, la metodologia empleada y las conclusiones obtenidas</t>
  </si>
  <si>
    <t xml:space="preserve">Desarrollar mesas de Trabajo  para revisar los lineamientos frente a la gestión documental en el proceso administrativo de cobro,  su ejecución, las situaciones observadas como oportunidad de mejora y la competencia frente a éstas, para adoptar acciones que contribuyan a la optimización del mismo.                                             </t>
  </si>
  <si>
    <t>Convocar a la Coordinación de Documentación y la Coordinación  de Cobranzas a mesa de trabajo en donde se revisen los lineamientos frente a la gestión documental en el proceso administrativo de cobro,  su ejecución, se expongan dificultades y necesidades puntuales, y se concerten compromisos y/o plan de trabajo para su adecuado desarrollo.</t>
  </si>
  <si>
    <t>Memorias de las mesas de trabajo realizadas</t>
  </si>
  <si>
    <r>
      <rPr>
        <b/>
        <sz val="12"/>
        <rFont val="Arial"/>
        <family val="2"/>
      </rPr>
      <t>DGI</t>
    </r>
    <r>
      <rPr>
        <sz val="12"/>
        <rFont val="Arial"/>
        <family val="2"/>
      </rPr>
      <t xml:space="preserve">
NC - Subproceso Administración de Cartera
Dirección de Gestión de Impuestos
Subdirección de Cobranzas y Control Extensivo
Coordinación de Cobranzas
DS - Subproceso Administración de Cartera
Dirección Seccional de Impuestos de Bogotá, Barranquilla y Valledupar
Jefe División de Cobranzas y/o Recaudo y Cobranzas
</t>
    </r>
  </si>
  <si>
    <t>Implementar plan de trabajo acordado en las mesas de trabajo realizadas</t>
  </si>
  <si>
    <t>cronograma de ejecucion de tareas del plan de trabajo acordado en las mesas de trabajo</t>
  </si>
  <si>
    <t>Informe en PDF donde se indique ele cumplimiento de las acciones  identificadas en las mesas de trabajo realizadas</t>
  </si>
  <si>
    <r>
      <rPr>
        <b/>
        <sz val="12"/>
        <rFont val="Arial"/>
        <family val="2"/>
      </rPr>
      <t>DGI</t>
    </r>
    <r>
      <rPr>
        <sz val="12"/>
        <rFont val="Arial"/>
        <family val="2"/>
      </rPr>
      <t xml:space="preserve">
NC - Subproceso Administración de Cartera
Dirección de Gestión de Impuestos
Subdirección de Cobranzas y Control Extensivo
Coordinación de Cobranzas
DS - Subproceso Administración de Cartera
Dirección Seccional de Impuestos de Bogotá, Barranquilla y Valledupar
División de Cobranzas y/o Recaudo y Cobranzas
</t>
    </r>
  </si>
  <si>
    <t>AGC2024-001
H6</t>
  </si>
  <si>
    <r>
      <rPr>
        <b/>
        <sz val="12"/>
        <rFont val="Arial"/>
        <family val="2"/>
      </rPr>
      <t xml:space="preserve">Hallazgo No.6 Deficiencias en la gestión para la inactivación de roles en los sistemas de información Obligación Financiera, SIPAC y aplicativo OBLIGA y en la actualización de los listados.
</t>
    </r>
    <r>
      <rPr>
        <sz val="12"/>
        <rFont val="Arial"/>
        <family val="2"/>
      </rPr>
      <t xml:space="preserve">
Verificada la actualización de los catálogos de roles, los listados de roles activos y la oportunidad en la inactivación de estos, se evidenció:																
a. 7 de los 8 roles establecidos para el Sistema SIPAC en el catálogo “Anexo Roles de las soluciones tecnológicas según procedimientos y procesos_V3_R054/Soluciones Digitales", difieren de los 26 roles configurados en el Sistema reportados por la Coordinación de Cobranzas en el documento “Lista de usuarios con roles activos asignados en el Sistema SIPAC”; similar situación se presenta frente a los 2 roles que se muestran en los documentos “Roles_SIE/RR Roles Activos Usuarios DIAN/ROLES_SIAT” para los meses de abril y mayo de 2024 publicados en SharePoint. </t>
    </r>
    <r>
      <rPr>
        <b/>
        <sz val="12"/>
        <rFont val="Arial"/>
        <family val="2"/>
      </rPr>
      <t>(Ver anexo No.5 Roles. Hoja a).</t>
    </r>
    <r>
      <rPr>
        <sz val="12"/>
        <rFont val="Arial"/>
        <family val="2"/>
      </rPr>
      <t xml:space="preserve"> </t>
    </r>
    <r>
      <rPr>
        <b/>
        <sz val="12"/>
        <rFont val="Arial"/>
        <family val="2"/>
      </rPr>
      <t xml:space="preserve">Dirección de Gestión de Innovación y Tecnología, Dirección de Gestión de Impuestos/Coordinación de Cobranzas.								</t>
    </r>
    <r>
      <rPr>
        <sz val="12"/>
        <rFont val="Arial"/>
        <family val="2"/>
      </rPr>
      <t xml:space="preserve">									
b. Los roles del aplicativo OBLIGA no se encuentran establecidos en el catálogo “Anexo Roles de las soluciones tecnológicas según procedimientos y procesos_V3_R054/Roles Soluciones Digitales” y los roles asignados a los funcionarios no figuran en el “Listado de Roles Activos” publicados en SharePoint en los directorios “Roles_SIE/RR RolesActivos Usuarios DIAN”. </t>
    </r>
    <r>
      <rPr>
        <b/>
        <sz val="12"/>
        <rFont val="Arial"/>
        <family val="2"/>
      </rPr>
      <t xml:space="preserve">Dirección de Gestión de Impuestos/ Coordinación de Cobranzas.	</t>
    </r>
    <r>
      <rPr>
        <sz val="12"/>
        <rFont val="Arial"/>
        <family val="2"/>
      </rPr>
      <t xml:space="preserve">							
c. El documento “Lista de usuarios con roles activos asignados en el Sistema SIPAC”, suministrado por la Coordinación de Cobranzas extractado del Sistema, muestra 496 registros con roles activos distribuidos así: DSI Bogotá: 312, DO Grandes Contribuyentes: 19, DSI Barranquilla: 130, DSIA Valledupar: 35; sin embargo, en los directorios “Roles_SIE/RR RolesActivos Usuarios DIAN” que deberían contener los roles asignados a los usuarios de SIPAC,  muestra solo un (1) registro para DSI Barranquilla el cual no corresponde con el del anexo de roles y en las demás seccionales no se observan registros, lo cual no permite ejercer un control sobre la inactivación de estos roles. </t>
    </r>
    <r>
      <rPr>
        <b/>
        <sz val="12"/>
        <rFont val="Arial"/>
        <family val="2"/>
      </rPr>
      <t xml:space="preserve">(Ver anexo No.5 Roles. Hoja c). Dirección de Gestión de Impuestos/Coordinación de Cobranzas. Dirección de Gestión de Innovación y Tecnología.	
			</t>
    </r>
    <r>
      <rPr>
        <sz val="12"/>
        <rFont val="Arial"/>
        <family val="2"/>
      </rPr>
      <t xml:space="preserve">				
d. En el “Listado de Roles Muisca Asignados” generado por la Subdirección de Procesamiento de datos de fecha 07/03/2024, seis (6) personas que no han pertenecido a la planta de personal de la DIAN que estuvieron relacionadas con la entidad mediante contrato del año 2012 y una (1) exfuncionaria figuran con los roles “Funcionario Obligación” en el sistema Obligación Financiera, “Funcionario Básico Intranet” y “Funcionario Básico Extranet”. De igual forma, tres (3) tienen asignado el rol de consulta en el Sistema RUT y una (1) tiene asignados los roles de “Asistencia Documentos”, “Funcionario RA Avanzado” y “Formalizador RUT”, los cuales están activos en la DSI Bogotá. Adicionalmente, se les asignó a los siete (7) el rol de captura en el Sistema SINOT el 07/12/2023. </t>
    </r>
    <r>
      <rPr>
        <b/>
        <sz val="12"/>
        <rFont val="Arial"/>
        <family val="2"/>
      </rPr>
      <t>(Ver anexo No.5 Roles. Hoja d). DSI Bogotá, Dirección de Gestión de Innovación y Tecnología, Coordinación de Administración de Aplicativos de Impuestos.</t>
    </r>
    <r>
      <rPr>
        <sz val="12"/>
        <rFont val="Arial"/>
        <family val="2"/>
      </rPr>
      <t xml:space="preserve">
e. En el aplicativo OBLIGA, el exfuncionario identificado con C.C. 1.042.769.784 mantiene roles activos de consulta, grabación y eliminación. </t>
    </r>
    <r>
      <rPr>
        <b/>
        <sz val="12"/>
        <rFont val="Arial"/>
        <family val="2"/>
      </rPr>
      <t xml:space="preserve">DSI Barranquilla.	</t>
    </r>
    <r>
      <rPr>
        <sz val="12"/>
        <rFont val="Arial"/>
        <family val="2"/>
      </rPr>
      <t xml:space="preserve">									
f. En el Sistema SIPAC, según "Lista de usuarios con roles activos asignados en el Sistema SIPAC" suministrado por la Coordinación de Cobranzas, 11 funcionarios de entes de control externo que actualmente no realizan auditoría a la DIAN tienen roles activos, distribuidos así: seis (6) a la base de datos de la DSI Bogotá, tres (3) a la base de datos de la DSI Barranquilla y dos (2) en ambas bases de datos.</t>
    </r>
    <r>
      <rPr>
        <b/>
        <sz val="12"/>
        <rFont val="Arial"/>
        <family val="2"/>
      </rPr>
      <t xml:space="preserve"> (Ver anexo No.5 Roles Hoja f). DSI Bogotá, DSI Barranquilla, Dirección de Gestión de Innovación y Tecnología/CO Soporte Técnico al Usuario.	</t>
    </r>
    <r>
      <rPr>
        <sz val="12"/>
        <rFont val="Arial"/>
        <family val="2"/>
      </rPr>
      <t xml:space="preserve">
g. En el Sistema SIPAC, según el listado en mención, 25 exfuncionarios mantienen roles activos, distribuidos así: 24 en DSI Bogotá y uno (1) en DO Grandes Contribuyentes </t>
    </r>
    <r>
      <rPr>
        <b/>
        <sz val="12"/>
        <rFont val="Arial"/>
        <family val="2"/>
      </rPr>
      <t>(Ver anexo No.5 Roles Hoja g). DSI Bogotá, DO Grandes Contribuyentes, Dirección de Gestión de Innovación y Tecnología/CO de Soporte Técnico al Usuario.</t>
    </r>
    <r>
      <rPr>
        <sz val="12"/>
        <rFont val="Arial"/>
        <family val="2"/>
      </rPr>
      <t xml:space="preserve">
h. En el Sistema SIPAC, un (1) funcionario figura con roles activos en la DSI Barranquilla con ubicación en la planta de personal en la Dirección de Gestión de Fiscalización/Subdirección de Fiscalización Tributaria; ocho (8) figuran en DSI Bogotá con ubicaciones en la planta de personal de: DSA Bogotá, DSI Medellín, DSIA  Armenia, DSIA Ibagué, DSIA Montería, DSIA Bucaramanga y DSIA Tunja; y un (1) funcionario en la DO Grandes Contribuyentes con ubicación en la planta de personal en la DSI Bogotá/División de Servicio al Ciudadano. </t>
    </r>
    <r>
      <rPr>
        <b/>
        <sz val="12"/>
        <rFont val="Arial"/>
        <family val="2"/>
      </rPr>
      <t>(Ver anexo No.5 Roles. Hoja h)</t>
    </r>
    <r>
      <rPr>
        <sz val="12"/>
        <rFont val="Arial"/>
        <family val="2"/>
      </rPr>
      <t xml:space="preserve">. </t>
    </r>
    <r>
      <rPr>
        <b/>
        <sz val="12"/>
        <rFont val="Arial"/>
        <family val="2"/>
      </rPr>
      <t>DSI Barranquilla, DSI Bogotá, DO Grandes Contribuyentes.</t>
    </r>
    <r>
      <rPr>
        <sz val="12"/>
        <rFont val="Arial"/>
        <family val="2"/>
      </rPr>
      <t xml:space="preserve">
i. En el Sistema SIPAC, dos (2) exfuncionarias de la Dirección de Gestión de Innovación y Tecnología mantienen roles activos con privilegios de consulta sobre las bases de datos, así: uno (1) con acceso a Barranquilla, Bogotá y Valledupar y otra para Barranquilla y Valledupar. </t>
    </r>
    <r>
      <rPr>
        <b/>
        <sz val="12"/>
        <rFont val="Arial"/>
        <family val="2"/>
      </rPr>
      <t>(Ver anexo No.5 Roles. Hoja i). Dirección de Gestión de Innovación y Tecnología.</t>
    </r>
    <r>
      <rPr>
        <sz val="12"/>
        <rFont val="Arial"/>
        <family val="2"/>
      </rPr>
      <t xml:space="preserve">
Con lo anterior, se incumple lo establecido en la directriz No.2 de la Directiva Presidencial 02 de 2022, en cuanto a la actualización de los catálogos de los sistemas de información, el “Manual de Políticas y Lineamientos de Seguridad de la Información” MN-IIT-0072, los controles de la Norma NTC-ISO/IEC 27001:2022 Anexo A y de la Guía GTC-ISO/IEC 27002:2022 relacionados con "Segregación de funciones" y “Gestión de identidad”, el procedimiento “Gestión de accesos” PR-IIT-0455 en cuanto a la vigencia de la activación del rol y la aplicación de la Dimensión 3 “Gestión con Valores para Resultados” en las políticas “Gobierno Digital” establecida en el Decreto 767 de 2022 en donde el habilitador “Seguridad y Privacidad de la Información” busca que se desarrollen capacidades a través de la implementación del Modelo de Seguridad y Privacidad de la Información – MSPI y los controles definidos en el mismo y “Seguridad Digital” establecido en el CONPES 3854 de 2016 que imparte lineamientos sobre gestión del riesgo, del Modelo Integrado de Planeación y Gestión – MIPG.</t>
    </r>
  </si>
  <si>
    <t xml:space="preserve">Deficiencias en el seguimiento y control de los roles que han sido asignados al personal externo y a los funcionarios; y en los autocontroles para verificar la inactivación de éstos; 
Desactualización del catálogo de roles "Anexo Roles de las soluciones tecnológicas según procedimientos y procesos_V3_R054"
Falta de incorporación de la información de los roles asignados y activos del Sistema SIPAC y aplicativo OBLIGA en el reporte del “Listado de Roles Activos”
Ausencia de campos en los “Listados de Roles Activos” que permitan identificar la calidad del usuario relacionado en el reporte (funcionario DIAN, funcionario de ente de control externo, nombre del ente de control externo o contratista) e inoportunidad en la inactivación de roles.
					</t>
  </si>
  <si>
    <t>Revisar y gestionar la solucion de cada uno de los casos enumerados en el informe de auditoria en los numerales a,b,c,d,e,f.g.h.i</t>
  </si>
  <si>
    <t>Gestionar con los responsables respectivos la actualizacion a que haya lugar de cada uno de los casos enumerados en el informe de auditoria priorizando los casos de exfuncionarios y/o usuarios externos a la entidad y que aun figuren con algun tipo de rol asignado. realizar verificacion a nivel nacional de estos casos.</t>
  </si>
  <si>
    <t>Informe en PDF que contenga la descripcion y solucion de los casos enumerados</t>
  </si>
  <si>
    <r>
      <rPr>
        <b/>
        <sz val="12"/>
        <rFont val="Arial"/>
        <family val="2"/>
      </rPr>
      <t>DGI</t>
    </r>
    <r>
      <rPr>
        <sz val="12"/>
        <rFont val="Arial"/>
        <family val="2"/>
      </rPr>
      <t xml:space="preserve">
NC - Subproceso Administración de Cartera
Dirección de Gestión de Impuestos
Subdirección de Cobranzas y Control Extensivo
Coordinación de Cobranzas
</t>
    </r>
  </si>
  <si>
    <t>Realizar una auditoria a los roles asignados en aplicativos de cobro para verificar que no se presenten inconsistencias o desactualizaciones</t>
  </si>
  <si>
    <t>Efectuar los cruces y verificaciones necesarios para determinar la correcta asignacion y control de roles de acceso en los aplicativos de cobro</t>
  </si>
  <si>
    <t>Informe en PDF que contenga objetivo, metodologia, muestras  y conclusiones de la auditoria efectuada recomendando efectuar posteriores auditorias periodicas de esta indole</t>
  </si>
  <si>
    <t>AGC2024-001
H8</t>
  </si>
  <si>
    <r>
      <rPr>
        <b/>
        <sz val="12"/>
        <rFont val="Arial"/>
        <family val="2"/>
      </rPr>
      <t>Hallazgo No. 8 Deficiencias de las herramientas tecnológicas que soportan la gestión de cobro</t>
    </r>
    <r>
      <rPr>
        <sz val="12"/>
        <rFont val="Arial"/>
        <family val="2"/>
      </rPr>
      <t xml:space="preserve">
Verificados los sistemas de información SIPAC, Obligación Financiera, aplicativo OBLIGA, Candado Aduanero y formatos en hoja de cálculo que soportan tecnológicamente el Subproceso Administración de Cartera, enmarcados dentro de la política de gobierno digital, se evidenció:								
a.	Multiplicidad de fuentes de información sin integración automatizada ni consolidada a nivel nacional. </t>
    </r>
    <r>
      <rPr>
        <b/>
        <sz val="12"/>
        <rFont val="Arial"/>
        <family val="2"/>
      </rPr>
      <t xml:space="preserve">Dirección de Gestión de Innovación y Tecnología. Dirección de Gestión de Impuestos/ Coordinación de Cobranzas.	</t>
    </r>
    <r>
      <rPr>
        <sz val="12"/>
        <rFont val="Arial"/>
        <family val="2"/>
      </rPr>
      <t xml:space="preserve">
b.	Deficiencias en la calidad y confiabilidad de la información registrada en los diferentes sistemas de información que soportan la administración de Cartera e interoperabilidad parcial entre estos.</t>
    </r>
    <r>
      <rPr>
        <b/>
        <sz val="12"/>
        <rFont val="Arial"/>
        <family val="2"/>
      </rPr>
      <t xml:space="preserve"> Dirección de Gestión de Impuestos/ Coordinación de Cobranzas</t>
    </r>
    <r>
      <rPr>
        <sz val="12"/>
        <rFont val="Arial"/>
        <family val="2"/>
      </rPr>
      <t xml:space="preserve">.
c.	El aplicativo OBLIGA y Candado Aduanero están desarrollados en una tecnología antigua y el primero carece de funcionalidades que faciliten la gestión de la información, por ejemplo: la agrupación de obligaciones por expediente. </t>
    </r>
    <r>
      <rPr>
        <b/>
        <sz val="12"/>
        <rFont val="Arial"/>
        <family val="2"/>
      </rPr>
      <t>Dirección de Gestión de Innovación y Tecnología, Dirección de Gestión de Impuestos/ Coordinación de Cobranzas.</t>
    </r>
    <r>
      <rPr>
        <sz val="12"/>
        <rFont val="Arial"/>
        <family val="2"/>
      </rPr>
      <t xml:space="preserve">
d. Formatos construidos en hoja de cálculo que se convierten en sistemas de gestión, sin la observancia de buenas prácticas de construcción de bases de datos, de gestión de accesos y segregación de funciones. </t>
    </r>
    <r>
      <rPr>
        <b/>
        <sz val="12"/>
        <rFont val="Arial"/>
        <family val="2"/>
      </rPr>
      <t>Dirección de Gestión de Innovación y Tecnología. Dirección de Gestión de Impuestos/ Coordinación de Cobranzas.</t>
    </r>
    <r>
      <rPr>
        <sz val="12"/>
        <rFont val="Arial"/>
        <family val="2"/>
      </rPr>
      <t xml:space="preserve">
Con estas situaciones se desatienden los principios y lineamientos del habilitador “Arquitectura” del Marco de Referencia de Arquitectura Empresarial (MRAE) de la Política de Gobierno Digital establecida en el Decreto 767 de 2022, relacionados con “PRI_03-La tecnología como habilitador estratégico”, “PRI_04-Información como activo estratégico”, “PRI_06-Estandarización”, “PRI_07-Interoperabilidad” y “MAE.LI.AI-01 Flujos de información” y la aplicación de la Dimensión 3 “Gestión con Valores para Resultados” en las políticas “Gobierno Digital” y “Seguridad Digital” del Modelo Integrado de Planeación y Gestión – MIPG.
</t>
    </r>
  </si>
  <si>
    <t xml:space="preserve">Falta de desarrollos tecnológicos que satisfagan las necesidades del negocio y una arquitectura de datos unificada para el apoyo del subproceso.
</t>
  </si>
  <si>
    <t xml:space="preserve">Documento de requerimientos funcionales V1 </t>
  </si>
  <si>
    <r>
      <rPr>
        <b/>
        <sz val="12"/>
        <rFont val="Arial"/>
        <family val="2"/>
      </rPr>
      <t>DGI</t>
    </r>
    <r>
      <rPr>
        <sz val="12"/>
        <rFont val="Arial"/>
        <family val="2"/>
      </rPr>
      <t xml:space="preserve">
NC - Subproceso Administración de Cartera
Dirección de Gestión de Impuestos
Subdirección de Cobranzas y Control Extensivo
Coordinación de Cobranzas
Subdirección de Recaudo 
Coordinación de Administración de Aplicativos de Impuestos
</t>
    </r>
  </si>
  <si>
    <r>
      <rPr>
        <b/>
        <sz val="12"/>
        <rFont val="Arial"/>
        <family val="2"/>
      </rPr>
      <t>DGI</t>
    </r>
    <r>
      <rPr>
        <sz val="12"/>
        <rFont val="Arial"/>
        <family val="2"/>
      </rPr>
      <t xml:space="preserve">
NC- Subproceso Innovación y Tecnología
Dirección de Gestión de Innovación y Tecnología
</t>
    </r>
  </si>
  <si>
    <t>Mapa de historias con la priorización funcional de la implementación  V1</t>
  </si>
  <si>
    <r>
      <rPr>
        <b/>
        <sz val="12"/>
        <rFont val="Arial"/>
        <family val="2"/>
      </rPr>
      <t>DGI</t>
    </r>
    <r>
      <rPr>
        <sz val="12"/>
        <rFont val="Arial"/>
        <family val="2"/>
      </rPr>
      <t xml:space="preserve">
NC - Subproceso Administración de Cartera
Dirección de Gestión de Impuestos
Subdirección de Cobranzas y Control Extensivo
Coordinación de Cobranzas
Subdirección de Recaudo 
Coordinación de Administración de Aplicativos de Impuestos
</t>
    </r>
  </si>
  <si>
    <r>
      <rPr>
        <b/>
        <sz val="12"/>
        <rFont val="Arial"/>
        <family val="2"/>
      </rPr>
      <t>DGI</t>
    </r>
    <r>
      <rPr>
        <sz val="12"/>
        <rFont val="Arial"/>
        <family val="2"/>
      </rPr>
      <t xml:space="preserve">
NC- Subproceso Innovación y Tecnología
Dirección de Gestión de Innovación y Tecnología
</t>
    </r>
  </si>
  <si>
    <t xml:space="preserve">Plan de trabajo aprobado </t>
  </si>
  <si>
    <r>
      <rPr>
        <b/>
        <sz val="12"/>
        <rFont val="Arial"/>
        <family val="2"/>
      </rPr>
      <t>DGI</t>
    </r>
    <r>
      <rPr>
        <sz val="12"/>
        <rFont val="Arial"/>
        <family val="2"/>
      </rPr>
      <t xml:space="preserve">
NC - Subproceso Administración de Cartera
Dirección de Gestión de Impuestos
Subdirección de Cobranzas y Control Extensivo
Coordinación de Cobranzas
Coordinación de Administración de Aplicativos de Impuestos
NC- Subproceso Innovación y Tecnología
Dirección de Gestión de Innovación y Tecnología
</t>
    </r>
  </si>
  <si>
    <r>
      <rPr>
        <b/>
        <sz val="12"/>
        <rFont val="Arial"/>
        <family val="2"/>
      </rPr>
      <t>DGI</t>
    </r>
    <r>
      <rPr>
        <sz val="12"/>
        <rFont val="Arial"/>
        <family val="2"/>
      </rPr>
      <t xml:space="preserve">
NC - Subproceso Administración de Cartera
Dirección de Gestión de Impuestos
Subdirección de Cobranzas y Control Extensivo
Coordinación de Cobranzas
Subdirección de Recaudo 
Coordinación de Administración de Aplicativos de Impuestos
 </t>
    </r>
  </si>
  <si>
    <t>Auditoría al Proyecto de Implementación de Factura Electrónica y Controles a Proveedores Tecnológicos 
AFE 2024-006</t>
  </si>
  <si>
    <t>AFE 2024-006</t>
  </si>
  <si>
    <t xml:space="preserve">Hallazgo No. 1. Deficiencias en la documentación del sistema de gestión del subproceso y en el seguimiento y control de los actos administrativos proferidos
Revisados los procedimientos del subproceso y los actos administrativos emitidos por la Subdirección de Factura Electrónica y Soluciones Operativas para la habilitación, renovación, seguimiento y control, cancelación y revocatoria de los Proveedores Tecnológicos - PT, se evidenció que: 
1.	Falta la formalización de un procedimiento para la proyección y firma de los actos administrativos sancionatorios para los PT, ya que usan plantillas y formatos no vinculados a los procedimientos auditados, se cita a manera de ejemplo: (autos comisorios, pliegos de cargos y autos de archivo). 
2.	Revisados los pliegos de cargos y autos de archivo no existe segregación de funciones, por cuanto es el mismo subdirector de Facturación Electrónica y Soluciones Operativas, quien revisa, firma y emite estos actos administrativos. 
3.	Analizado el listado de 107 personas jurídicas que tienen en el Registro Único Tributario – RUT la responsabilidad 39 “Proveedor de Servicios Tecnológicos”, 10 están desactualizados, en nueve (9) casos no deberían tener registrada esta responsabilidad y en otro siendo PT habilitado no la tiene. (Anexo_No.2_RUT).  
Lo expuesto, desatiende el artículo 209 de la Constitución Política, artículo 3 “Principios de la función administrativa” de la Ley 489 de 1998 en lo relacionado con los principios de eficacia, economía y celeridad, y los numerales 11 a 13 del artículo 3 de la Ley 1437 de 2011, el numeral 4 del artículo 17 del Decreto 1742 de 2020, los procedimientos: PR-PEC-0001 V5 “Documentación del sistema de gestión”; PR-CAC-0010 V7 “Actualización RUT”, Numeral 3.2; PR-CAC-0466 V1 “Habilitación o renovación del proveedor tecnológico”, actividad 19; PR-CAC-0467 V1 “Cancelación de la habilitación del proveedor tecnológico”, actividad 11  y PR-CAC-0468 V1 “Seguimiento y control a proveedores tecnológicos”.  
Adicionalmente,  las dimensiones: 3 “Gestión con valores para resultados” -  políticas “Relación Estado Ciudadano”, “Mejora Normativa” y la aplicación de los controles por los responsables tal como han sido diseñados a fin de mitigar los riesgos; 4 “Evaluación de Resultados” - política “Seguimiento y Evaluación del Desempeño Institucional”; 5 “Información y Comunicación” en lo relacionado con “Identificar y gestionar la información y comunicación interna” y los componentes 3 “Actividades de Control” y 5 “Actividades de Monitoreo” de la Dimensión 7 “Control Interno” del Modelo Integrado de Planeación y Gestión - MIPG V5. 
</t>
  </si>
  <si>
    <t>Lo anterior, obedece a deficiencias en la implementación de autocontroles y seguimiento a los procedimientos auditados y actos administrativos emitidos desde la Subdirección de Factura Electrónica y Soluciones Operativas.</t>
  </si>
  <si>
    <t xml:space="preserve">1. Elaborar, aprobar y publicar en el Sistema de Gestión  el procedimiento de determinación de sanciones a Proveedores Tecnológicos. </t>
  </si>
  <si>
    <t>Procedimiento publicado</t>
  </si>
  <si>
    <r>
      <rPr>
        <b/>
        <sz val="12"/>
        <rFont val="Arial"/>
        <family val="2"/>
      </rPr>
      <t>DGI</t>
    </r>
    <r>
      <rPr>
        <sz val="12"/>
        <rFont val="Arial"/>
        <family val="2"/>
      </rPr>
      <t xml:space="preserve">
Subdirección de Factura Electrónica y Soluciones Operativas</t>
    </r>
  </si>
  <si>
    <t xml:space="preserve">2. Modificar el procedimiento PR-CAC-0466 "Habilitación o renovación de Proveedor Tecnológico" que incluya  un control para verificar el registro de la responsabilidad generada en el RUT por las resoluciones de habilitación y/ o renovación de los proveedores tecnológicos. </t>
  </si>
  <si>
    <t>Nueva versión de Procedimiento publicada</t>
  </si>
  <si>
    <t xml:space="preserve">3. Modificar el procedimiento PR-CAC-0467 "Cancelación de la Habilitación del Proveedor Tecnológico" que incluya  un control para verificar el registro de la responsabilidad generada en el RUT por las resoluciones de cancelación de los proveedores tecnológicos. </t>
  </si>
  <si>
    <t xml:space="preserve">Hallazgo No. 2. Falencias en la conformación y desactualización de unidades documentales 
Revisada la gestión documental de las solicitudes de habilitación, renovación, cancelación, terminación o revocatoria de proveedores tecnológicos- PT se evidenció: 
1.	En 13 trámites de renovación, 2 de habilitación y 1 de cancelación de PT, no se emplea el registro de FT-ADF-2330 “Testigo de referencia cruzada”; en 3 casos no obra el formato FT-ADF-2558 “Hoja de control unidad documental”, en 2 casos se presentan dos hojas de control documental, una para los documentos aportados por el solicitante y otra para el sustanciador que analiza la respectiva solicitud. Adicionalmente, en 15 casos revisados no reposa la “Lista de chequeo cumplimiento de requisitos para habilitación y mantenimiento de requisitos de proveedores tecnológicos” FT-CAC-2745, ni las actas de visita relacionadas en el instructivo IN-CAC-0260“Visitas a los aspirantes a proveedores tecnológicos para verificación de requisitos de registro y mantenimiento”. (Anexo_No.3_PT). 
2.	Respecto al seguimiento y control a PT, en el repositorio documental no reposa el soporte de inicio del procedimiento PR-CAC-0468 (correo electrónico u oficio a proveedores tecnológicos, información de proveedores tecnológicos y correo electrónico con la asignación). Tampoco “Lista de chequeo cumplimiento de requisitos para habilitación y mantenimiento de requisitos de proveedores tecnológicos” FT-CAC-2745 ni actas de visita. 
Lo expuesto, desatiende el artículo 12 del Acuerdo 02 de 2014 del Archivo General de la Nación, el procedimiento PR-ADF-0163 V4 “Organización de los archivos de gestión en la U.A.E DIAN”, PR-CAC-0468 V1 “Seguimiento y control a proveedores tecnológicos” actividad 11 y el numeral 4 del Instructivo “Manejo de los archivos en la DIAN” IN-ADF-132 V4 y la aplicación de la dimensión 5 “Información y Comunicación” – “Política de Gestión Documental” del Modelo Integrado de Planeación y Gestión – MIPG V5.  </t>
  </si>
  <si>
    <t>Lo anterior se  debe a deficiencias en la implementación de autocontroles, para que la gestión documental se realice según las normas que rigen la materia, se conformen los expedientes y unidades documentales conservando su trazabilidad; la desactualización de los procedimientos auditados y desarticulación con los procedimientos trasversales de gestión documental.</t>
  </si>
  <si>
    <t xml:space="preserve">1. Capacitar a los servidores (planta y contratistas) de la Subdirección en relacion con la aplicación de los procedimientos, formatos e instructivos transversales de gestión documental de la entidad, en particular respecto de los formatos  FT-ADF-2330 “Testigo de referencia cruzada”;  FT-ADF-2558 “Hoja de control unidad documental”,  “Lista de chequeo cumplimiento de requisitos para habilitación y mantenimiento de requisitos de proveedores tecnológicos” FT-CAC-2745, instructivo IN-CAC-0260“Visitas a los aspirantes a proveedores tecnológicos para verificación de requisitos de registro y mantenimiento”. </t>
  </si>
  <si>
    <t>Listado de asistencia de capacitaciones</t>
  </si>
  <si>
    <t xml:space="preserve">2. Incluir en los compromisos laborales de todos los servidores públicos, así como las obligaciones de los contratistas de la Subdirección, uno que esté relacionado con la observancia y cumplimiento de la gestión documental en el marco del Sistema de Gestión bajo los lineamientos del Modelo Integrado de Planeación y Gestión - MIPG.
</t>
  </si>
  <si>
    <t>Concertación de compromisos laborales (servidores públicos)
Obligaciones contractuales (contratistas)</t>
  </si>
  <si>
    <t xml:space="preserve">3. Verificar y  ajustar de las unidades documentales de los procedimientos de Habilitación, renovación y/o cancelación de proveedor tecnológico, y sus documentos conexos a procedimientos transversales de gestión documental de la entidad de los responsables de los expedientes y/o unidades documentales, y generar informe trimestral de avance.  En particular respecto de los formatos  FT-ADF-2330 “Testigo de referencia cruzada”;  FT-ADF-2558 “Hoja de control unidad documental”,  “Lista de chequeo cumplimiento de requisitos para habilitación y mantenimiento de requisitos de proveedores tecnológicos” FT-CAC-2745, instructivo IN-CAC-0260“Visitas a los aspirantes a proveedores tecnológicos para verificación de requisitos de registro y mantenimiento”. </t>
  </si>
  <si>
    <t xml:space="preserve">Informe trimestral de avance de las Unidades documentales ajustadas.
</t>
  </si>
  <si>
    <t>Hallazgo No. 3. Deficiencias en la planeación y ejecución del premio fiscal 2023 
Verificada  la resolución No. 8743 del 18 de octubre de 2023 “Por la cual se reglamenta el procedimiento, plazos, condiciones y requisitos para los sorteos del Premio Fiscal vigencia 2023 “La Factura Electrónica Me Premia”, en esta se indica que la estrategia nació de la necesidad de incentivar a la ciudadanía en general para que exigiera la expedición de la factura electrónica de venta durante las operaciones de compra de bienes y/o servicios, y al compararla con el resultado de la actividad que declaró 277 ganadores de 2800 proyectados inicialmente, se evidenció:  
1.	Falta de fijación de indicadores de medición de desempeño y resultado que reflejen si el premio fiscal contribuyó al aumento de la solicitud en forma masiva por parte de la ciudadanía de la expedición de la factura electrónica de venta en las operaciones de compra de bienes o servicios. Tampoco se identificaron riesgos asociados a la ejecución del Premio Fiscal lo que impidió que se le definieran controles.  
2.	Falencias en la estimación de un periodo adecuado para la divulgación del Premio Fiscal 2023, dado que la reglamentación de “La Factura Electrónica Me Premia” fue expedida el 18 de octubre de 2023 y cuatro días hábiles después, es decir, el 24 de octubre fueron publicados el comunicado 070 “La DIAN premia, hasta con $10 millones, a quienes piden la Factura Electrónica” y divulgación en medios de comunicación mediante los cuales se informó que las facturas electrónicas participantes serían las expedidas entre el 24 de octubre y 23 de noviembre 2023.   
3.	Falta de coherencia en los lineamientos dados, puesto que en el artículo 5° “Condiciones de las facturas electrónicas de venta válidas para participar en el sorteo” se indicó que solo se tendrían en cuenta las facturas electrónicas que contaran con el correo electrónico del adquirente; sin embargo, en el artículo 16 “Entrega de premios” se establecieron alternativas para contactar a ganadores cuya factura electrónica no tuviera dirección de correo electrónico. Así como, el termino señalado para la entrega de premios. 
4.	El acto administrativo no contempla disposiciones sobre la protección de datos personales, como se evidencia en el inciso 6 del artículo 16, que dispone publicar en diferentes canales los números de las facturas ganadoras. Con esta información cualquier persona puede consultar la factura electrónica y tener acceso a datos informados al momento de la facturación, como dirección de residencia, correo electrónico o teléfono del comprador. 
5.	Deficiencia en la vigilancia y control de todas las etapas del sorteo “La factura electrónica me premia” por parte del “Comité de Control y Seguimiento” teniendo en cuenta que a 31 de julio de 2024 había sesionado una vez, el 15 de diciembre de 2023, fecha en la cual presentaron las generalidades del premio fiscal y designaron los funcionarios delegados de la DIAN para la realización de los sorteos. 
Lo expuesto, desatiende el artículo 209 de la Constitución Política, artículo 3 “Principios de la función administrativa” de la Ley 489 de 1998 en lo relacionado con los principios de eficacia, economía y celeridad, artículo 5 Ley 643 de 2001, numerales 11 a 13 del artículo 3 de la Ley 1437 de 2011, literal f) del artículo 4 “Principios para el Tratamiento de datos personales” de la Ley 1581 de 2012, artículo 2.7.4.10 del Decreto 1068 de 2015, artículos 2.1.2.1.15. y numeral 6 del 2.1.2.1.21 del Decreto 1081 de 2015; el numeral 14 del artículo 17, los numerales 9 y 12 del artículo 18 del Decreto 1742 de 2020. Adicionalmente,  las dimensiones: 2 “Direccionamiento Estratégico y Planeación”  política “Planeación Institucional”, 3 “Gestión con valores para resultados” - políticas “Fortalecimiento organizacional y simplificación de procesos”, “Relación Estado Ciudadano”, “Mejora Normativa”; 4 “Evaluación de Resultados” - política “Seguimiento y Evaluación del Desempeño Institucional”; 5 “Información y Comunicación” Alcance y en lo relacionado con “Identificar y gestionar la información y comunicación interna” y los componentes 3 “Actividades de Control” y 5 “Actividades de Monitoreo” de la Dimensión 7 “Control Interno” del Modelo Integrado de Planeación y Gestión - MIPG V5.</t>
  </si>
  <si>
    <t>Lo anterior, debido a deficiencias en la planeación y ejecución del sorteo de premio fiscal por parte de la DIAN, en el autocontrol, monitoreo y seguimiento de las etapas de este.</t>
  </si>
  <si>
    <t xml:space="preserve">1. Elaborar, aprobar y publicar un procedimiento integral y sus documentos conexos para la realización del Premio Fiscal, dentro del Sistema de Gestión bajo los lineamientos del Modelo Integrado de Planeación y Gestión - MIPG
</t>
  </si>
  <si>
    <t>Procedimiento aprobado y publicado en el Sistema de Gestión</t>
  </si>
  <si>
    <r>
      <rPr>
        <b/>
        <sz val="12"/>
        <rFont val="Arial"/>
        <family val="2"/>
      </rPr>
      <t xml:space="preserve">DGI
</t>
    </r>
    <r>
      <rPr>
        <sz val="12"/>
        <rFont val="Arial"/>
        <family val="2"/>
      </rPr>
      <t xml:space="preserve">Subdirección de Factura Electrónica y Soluciones Operativas
Subdirección de Servicio al Ciudadano
Subdirección de Procesamiento de Datos </t>
    </r>
  </si>
  <si>
    <t xml:space="preserve">2. Citar al comité de seguimiento y control  del premio fiscal 2023, por parte de la Secretaría técnica del comité, para presentar el resultado del proceso adelantado, y establecer las acciones a seguir para concluir con lo  establecido en la Resolución 8743 de 2023, considerando  la vigencia de las garantías contractuales establecidas.
</t>
  </si>
  <si>
    <t>Acta de comité</t>
  </si>
  <si>
    <r>
      <rPr>
        <b/>
        <sz val="12"/>
        <rFont val="Arial"/>
        <family val="2"/>
      </rPr>
      <t>DGI</t>
    </r>
    <r>
      <rPr>
        <sz val="12"/>
        <rFont val="Arial"/>
        <family val="2"/>
      </rPr>
      <t xml:space="preserve">
Subdirección de Factura electrónica y soluciones operativas
Subdirección de Servicio al Ciudadano</t>
    </r>
  </si>
  <si>
    <t>Hallazgo No. 4. Inconsistencias entre la información depurada y el protocolo de la depuración de bases de datos del Premio Fiscal 2023 
Verificada la base de datos depurada sobre la cual se realizó el sorteo del Premio Fiscal 2023 y la aplicación del protocolo relacionado en el artículo 10 de la resolución 8743 de 2023 que reglamentó la ejecución de dicho premio, se encontró lo siguiente: 
Falencias en el “Protocolo Para la Depuración de las Bases de Datos Premio Fiscal 2023” utilizado para el establecimiento de las condiciones de la información a registrar para dicho premio, lo que generó que en la base de datos depurada se registrara información inconsistente así: 
1.	Campo denominado VAL_CORREO_ELECTRONICO registro de correos sin la sintaxis correcta (nombre@dominio), registro de correos de tipo numérico, registros en blanco, registros de correos sin dominios válidos, más de dos correos registrados en el mismo campo. 
2.	Campos denominados VAL_TELEFONO_FIJO y VAL_TELEFONO_MOVIL se evidencian datos de tipo NULL, registros con un solo caracter, registros sin estandarización en la captura, por ejemplo: +Número registrado, más de dos datos de teléfono en el mismo campo, datos alfanuméricos, campos con datos tipo texto y campos con caracteres especiales. 
3.	Campo NUM_IDENTIFICACIÓN se evidencian datos con números incoherentes, por ejemplo: 1111111, campos con datos de NIT. (Anexo_No.4_SI). 
Lo expuesto, desatiende el artículo 2 “Participantes” de la Resolución 8743 de 2023; lo relacionado con “…uso y aprovechamiento de datos que incorporan estándares de calidad y seguridad en su ciclo de vida (generación, recolección, almacenamiento, procesamiento, compartición, entrega, intercambio y eliminación).” establecido en el literal C “Tomar decisiones basadas en datos a partir del aumento en el uso y aprovechamiento de la información” del numeral 1.4. “Propósitos de la política” del “Manual  de Gobierno Digital Implementación de la Política de Gobierno Digital” Decreto 1008 de 2018, adicional los literales i) y n) del ítem 3 literal D - el Numeral 5.1.15 “Control de acceso” del manual MN-IIT-0072 V5 “Manual de Políticas y Lineamientos de Seguridad de la Información”; así mismo el numeral 3.4.2 “Política de Seguridad Digital” de la Dimensión 3 “Gestión con Valores para Resultados”, política “Transparencia, acceso a la información pública y lucha contra la corrupción” de la Dimensión 5 “Información y comunicación” y los componentes 3 “Información y Comunicación” y 4 “Actividades de Monitoreo” de la Dimensión 7 “Control Interno” del Modelo Integrado de Planeación y Gestión – MIPG V5.</t>
  </si>
  <si>
    <t>Lo anterior, se debe a deficiencias en la elaboración, aplicación, validación y control de correcto uso del protocolo determinado para la depuración de la base de datos del sorteo del Premio Fiscal “La Factura Electrónica Me Premia” 2023.</t>
  </si>
  <si>
    <t xml:space="preserve">Procedimiento aprobado y publicado en el Sistema de Gestión </t>
  </si>
  <si>
    <r>
      <rPr>
        <b/>
        <sz val="12"/>
        <rFont val="Arial"/>
        <family val="2"/>
      </rPr>
      <t xml:space="preserve">DGI
</t>
    </r>
    <r>
      <rPr>
        <sz val="12"/>
        <rFont val="Arial"/>
        <family val="2"/>
      </rPr>
      <t xml:space="preserve">Subdirección de Factura electrónica y soluciones operativas
Subdirección de servicio al ciudadano
Subdirección de Procesamiento de Datos </t>
    </r>
  </si>
  <si>
    <r>
      <t xml:space="preserve">Hallazgo No. 6. Deficiencias en la gestión de roles de los activos sistemas de información del subproceso de Factura Electrónica y Servicios Digitales
Realizados los cruces de la información remitida por la Dirección de Gestión de Innovación y Tecnología - DGIT, la subdirección de Factura Electrónica y Soluciones Operativas, y la Subdirección del Empleo Público referente a los roles de las soluciones tecnológicas, los roles asignados, los funcionarios de planta y contratistas de la subdirección de Factura Electrónica y Soluciones Operativas y los logs de registro de los activos sistemas de información se evidenció lo siguiente: (Anexo_No.4_SI).
</t>
    </r>
    <r>
      <rPr>
        <u/>
        <sz val="12"/>
        <rFont val="Arial"/>
        <family val="2"/>
      </rPr>
      <t>Sistema Premio Fiscal 2023 "La factura electrónica me premia"</t>
    </r>
    <r>
      <rPr>
        <sz val="12"/>
        <rFont val="Arial"/>
        <family val="2"/>
      </rPr>
      <t xml:space="preserve">
1.	La base de datos del sistema de información no cuenta con log de auditoría que permita realizar seguimiento a las transacciones realizadas sobre la información registrada en la base de datos del sistema Premio Fiscal 2023, con el fin de validar accesos posteriores y rastro transaccional posterior al sorteo realizado el 15/12/2023. El log activo almacena cambios estructurales a la base de datos y no a las transacciones realizadas por roles y/o usuarios. El archivo de log suministrado por la DGIT para el ejercicio auditor relaciona cambios hasta el 14/12/2023.  
2.	El sistema no dispone de un rol de consulta para auditoría de entes internos y externos. 
Sistema de Factura Electrónica - SFESO 
1.	De los 78 usuarios con asignación de los roles 2242 “Rol básico 4 Administración Catalogo” y 2243 “Rol básico 5 Consulta Auditoria” en el archivo “Roles_Muisca” se evidenciaron 52 funcionarios de áreas distintas al subproceso de Factura Electrónica y Servicios Digitales, lo que representa el 67% de estos.
2.	Al revisar los 78 usuarios con roles habilitados del sistema SFESO, 12 funcionarios reportan un cargo distinto del reportado al archivo de planta de personal tomado como referencia para el ejercicio auditor (01/07/2024) es decir el 15% de ellos. 
3.	Los Log del Sistema de Factura Electrónica se generan y se almacenan por 90 días, sin permitir disponer una trazabilidad a largo plazo sobre las modificaciones que se realicen en las configuraciones del sistema de información y en las bases de datos de usuarios. 
4.	Falta de segregación de roles de acceso y funciones para el perfil administrador, todos los usuarios que administran el sistema ingresan con el mismo rol a todas las funcionalidades del sistema. Los roles activos no tienen perfilamiento a pesar de tener dos denominaciones en el Anexo "Roles de las soluciones tecnológicas", todos son de perfil administrador sin posibilidad de asignar rol de consulta o auditoría. 
Lo expuesto, desatiende los numerales 1.6, 5.2, 5.3 y 5.6 del “Manual de Gobierno Digital”, el procedimiento  PR-IIT-0455 V3 “Gestión de Accesos”, los instructivos IN-IIT-0203 V6 “Aprobación Gestión de Roles Soluciones Tecnológicas”, IN-IIT-0273 V2 “Operaciones para la gestión de accesos” e IN-IIT-0105 “Modificación del anexo "Roles de las Soluciones Tecnológicas”, así mismo el numeral 5.1 del “Manual de Políticas de Seguridad Digital”, la política 5.4 “Gestión de la Información Estadística” de la Dimensión 5 “Información y comunicación” y los componentes 3 “Actividades de Control”, 4 “Información y Comunicación” y 5 “Actividades de Monitoreo” de la Dimensión 7 “Control Interno” del Modelo Integrado de Planeación y Gestión – MIPG V5.
 </t>
    </r>
  </si>
  <si>
    <t xml:space="preserve">Lo anterior, se debe a deficiencias en el seguimiento, control y monitoreo de los roles que se habilitan a los diferentes funcionarios de la entidad, sin la debida validación de pertinencia de estos. Así mismo, a la ausencia en la implementación de buenas prácticas en el desarrollo y puesta en producción de sistemas de información en donde se debe contar con la infraestructura propia y logs de auditoría que permitan realizar validaciones de transacciones realizadas sobre la data del sistema y su estructura. </t>
  </si>
  <si>
    <t xml:space="preserve">1. Realizar un documento de diagnóstico de la herramienta y posibles alternativas de desarrollo, compra y evolución, que soporte el premio fiscal, para determinar la viabilidad de incluir un módulo de auditorías, rol de consulta para auditoría de entes internos y externos y lineamientos sobre documentación técnica. </t>
  </si>
  <si>
    <t>Documento de diagnóstico</t>
  </si>
  <si>
    <r>
      <rPr>
        <b/>
        <sz val="12"/>
        <rFont val="Arial"/>
        <family val="2"/>
      </rPr>
      <t>DGI</t>
    </r>
    <r>
      <rPr>
        <sz val="12"/>
        <rFont val="Arial"/>
        <family val="2"/>
      </rPr>
      <t xml:space="preserve">
Subdirección de Factura Electrónica y Soluciones Operativas
Subdirección de Servicio al Ciudadano
Subdirección de Innovación y Proyectos</t>
    </r>
  </si>
  <si>
    <t xml:space="preserve">2. Solicitar la inactivación de los roles 2242 “Rol básico 4 Administración Catalogo” y 2243 “Rol básico 5 Consulta Auditoria” en el archivo “Roles_Muisca” 
</t>
  </si>
  <si>
    <t>Solicitud de inactivación y verificación del Formato con los  Listados de usuarios y roles inactivados</t>
  </si>
  <si>
    <t xml:space="preserve">3. Revisar, depurar y hacer seguimiento mensual al listado general de roles del SFESO, para solicitar la inactivación o eliminación de los usuarios y roles que no se requieran con los cargos y dependencias de estos, de acuerdo al procedimiento.
</t>
  </si>
  <si>
    <r>
      <t>Acta</t>
    </r>
    <r>
      <rPr>
        <b/>
        <sz val="12"/>
        <rFont val="Arial"/>
        <family val="2"/>
      </rPr>
      <t xml:space="preserve"> </t>
    </r>
    <r>
      <rPr>
        <sz val="12"/>
        <rFont val="Arial"/>
        <family val="2"/>
      </rPr>
      <t xml:space="preserve">de seguimiento mensual que registre los Listados de usuarios y roles actualizados según Formato de requerimientos realizados
</t>
    </r>
  </si>
  <si>
    <t>4. Realizar una mesa de trabajo conjunta con las partes involucradas (Grupo Office 365, la Gerencia de Multinube, la Subdirección de Infraestructura Tecnológica, la Subdirección de Factura Electrónica y Soluciones Operativas), para evaluar la viabilidad técnica, operativa y financiera de la ampliación del tiempo de almacenamiento de los logs del sistema.</t>
  </si>
  <si>
    <t>Acta de reunión que evidencie las decisiones</t>
  </si>
  <si>
    <r>
      <rPr>
        <b/>
        <sz val="12"/>
        <rFont val="Arial"/>
        <family val="2"/>
      </rPr>
      <t xml:space="preserve">DGI
</t>
    </r>
    <r>
      <rPr>
        <sz val="12"/>
        <rFont val="Arial"/>
        <family val="2"/>
      </rPr>
      <t>Subdirección de Factura Electrónica y Soluciones Operativas
Subdirección de Infraestructura Tecnológica y de Operaciones</t>
    </r>
  </si>
  <si>
    <t>5. Elaborar un plan de acción derivado de las decisiones tomadas en la mesa de trabajo</t>
  </si>
  <si>
    <t xml:space="preserve">Plan de acción </t>
  </si>
  <si>
    <r>
      <rPr>
        <b/>
        <sz val="12"/>
        <rFont val="Arial"/>
        <family val="2"/>
      </rPr>
      <t>DGI</t>
    </r>
    <r>
      <rPr>
        <sz val="12"/>
        <rFont val="Arial"/>
        <family val="2"/>
      </rPr>
      <t xml:space="preserve">
Subdirección de Factura Electrónica y Soluciones Operativas
Subdirección de Infraestructura Tecnológica y de Operaciones</t>
    </r>
  </si>
  <si>
    <t>6. Realizar los terminos de referencia y anexo técnico del módulo de roles y perfiles del Sistema de Facturación Electrónica SFESO</t>
  </si>
  <si>
    <t>Documento de terminos de referencia y anexo técnico</t>
  </si>
  <si>
    <r>
      <rPr>
        <b/>
        <sz val="12"/>
        <rFont val="Arial"/>
        <family val="2"/>
      </rPr>
      <t xml:space="preserve">DGI
</t>
    </r>
    <r>
      <rPr>
        <sz val="12"/>
        <rFont val="Arial"/>
        <family val="2"/>
      </rPr>
      <t>Subdirección de Factura Electrónica y Soluciones Operativas
Subdirección de Innovación y Proyectos</t>
    </r>
  </si>
  <si>
    <t>7. Adelantar las acciones contractuales del mantenimiento evolutivo de las funcionalidades del sistema de Facturación electrónica que incluya el mejoramiento de roles y perfiles del Sistema de Facturación Electrónica SFESO</t>
  </si>
  <si>
    <t>Contrato Firmado</t>
  </si>
  <si>
    <r>
      <rPr>
        <b/>
        <sz val="12"/>
        <rFont val="Arial"/>
        <family val="2"/>
      </rPr>
      <t>DGI</t>
    </r>
    <r>
      <rPr>
        <sz val="12"/>
        <rFont val="Arial"/>
        <family val="2"/>
      </rPr>
      <t xml:space="preserve">
Subdirección de Factura Electrónica y Soluciones Operativas
Subdirección de Innovación y Proyectos</t>
    </r>
  </si>
  <si>
    <t>8. Desarrollar, probar e implementar el módulo de roles y perfiles del Sistema de Facturación Electrónica SFESO</t>
  </si>
  <si>
    <t>Puesta en producción del módulo de roles y perfiles del sistema 
(01) Un Acta de comité de gestión de Cambios de Tecnología del correspondiente software instalado y en producción</t>
  </si>
  <si>
    <t xml:space="preserve">Hallazgo No. 7. Deficiencias en la documentación y manuales de los sistemas de información 
Verificados los manuales y soportes técnicos que hacen parte integral de la documentación de los sistemas de información suministrados por Dirección de Gestión de Innovación y Tecnología - DGIT, y la Subdirección de Factura Electrónica y Soluciones Operativas, se evidenció lo siguiente: 
1.	Falta de Manuales de Administración del Sistema Premio Fiscal 2023 -"La Factura Electrónica Me Premia". 
2.	En relación con la documentación técnica del Sistema de Facturación Electrónica - SFESO, al igual que los Manuales del Administrador, Diccionario de Datos, y Arquitectura de Software de dicho sistema, se encontró desactualización de esta, documentos con observaciones en formato Word, no se evidencian ajustes y/o actualizaciones de cambios o ajustes que el sistema haya tenido dentro del periodo de la auditoría y falta de detalle de las tablas del diccionario de datos.
Lo expuesto, desatiende la directriz 2 de la Directiva Presidencial 02 de 2022, en relación con la actualización de los catálogos de los sistemas de información, servicios e información, así como lo establecido en los literales a) y b) del numeral 2. “La Dirección de Gestión de Innovación y Tecnología debe”, el literal D. “Lineamientos” del Numeral 5.1.37 “Procedimientos operativos documentados” del “Manual de Políticas y Lineamientos de Seguridad de la Información” - MN-IIT-0072 V5; el numeral 3.4.2 “Política de Seguridad Digital” de la Dimensión 3 “Gestión con Valores para Resultados”, la política 5.3 “Política Gestión Documental (Política de Archivos y Gestión Documental)” de la Dimensión 5 “Información y Comunicación” y los componentes 3 “Actividades de Control” y 5 “Actividades de Monitoreo” de la Dimensión 7 “Control Interno”, del Modelo Integrado de Planeación y Gestión – MIPG V5. </t>
  </si>
  <si>
    <t xml:space="preserve">Debido a la falta de monitoreo y gestión en la actualización de la documentación técnica de los sistemas de información que apoyan el subproceso de  Factura Electrónica y Servicios Digitales, </t>
  </si>
  <si>
    <t>1. Realizar un documento de diagnóstico de la herramienta y posibles alternativas de desarrollo, compra y evolución, que soporte el premio fiscal, para determinar la viabilidad de incluir un módulo de auditorías, rol de consulta para auditoría de entes internos y externos y lineamientos sobre manuales de administración del sistema</t>
  </si>
  <si>
    <t>2. Actualizar la documentación técnica del Sistema de Facturación Electrónica - SFESO 
-Manual del Administrador.
-Diccionario de Datos. 
- Arquitectura de Software.</t>
  </si>
  <si>
    <t xml:space="preserve">Documentos  técnicos  actualizados </t>
  </si>
  <si>
    <r>
      <rPr>
        <b/>
        <sz val="12"/>
        <rFont val="Arial"/>
        <family val="2"/>
      </rPr>
      <t>DGI</t>
    </r>
    <r>
      <rPr>
        <sz val="12"/>
        <rFont val="Arial"/>
        <family val="2"/>
      </rPr>
      <t xml:space="preserve">
Subdirección de Factura electrónica y Soluciones Operativas
Subdirección de Innovación y Proyectos
Subdirección de Soluciones y Desarrollo
Subdirección de Procesamiento de Datos</t>
    </r>
  </si>
  <si>
    <t xml:space="preserve">Hallazgo No. 8. Inconsistencias en el cumplimiento de los Acuerdos de Niveles de Servicio - ANS establecidos para la atención de solicitudes en las herramientas Aranda, Service Now y Bugs sobre el Sistema de Factura Electrónica - SFESO
Al verificar el cumplimiento de los ANS parametrizados en las distintas herramientas de registro de incidentes funcionales o requerimientos evolutivos, se evidenció incumplimiento en los tiempos de respuesta de los ANS para la solución de incidentes de tipo técnico y funcional registrados en las herramientas Aranda, Service Now y Bugs; además en dichos registros no es posible observar toda la trazabilidad de los casos, así como las gestiones realizadas en los escalamientos. (Anexo_No.4_SI).
Lo expuesto, desatiende las “Condiciones Generales”, del proceso de “Gestión de Incidentes” - PR-IIT-0458, el numeral 4.2 “Solución de Incidentes y Problemas” del Instructivo “Gestión de Incidentes y Problemas asociados a las Soluciones Tecnológicas” - IN-IIT-0255 V2, la política 3.4.2 “Política de Seguridad Digital” de la Dimensión 3 “Gestión con Valores para Resultados”, el numeral 5.2 “Recomendaciones para una adecuada gestión de la información y comunicación” de la Dimensión 5 “Información y Comunicación” y los componentes 3 “Actividades de Control” y 5 “Actividades de Monitoreo” de la Dimensión 7 “Control Interno”, del Modelo Integrado de Planeación y Gestión – MIPG V5. </t>
  </si>
  <si>
    <t xml:space="preserve">Debido a deficiencias en la gestión y monitoreo de los acuerdos de niveles de servicios para la atención de incidentes y requerimientos funcionales y no funcionales para los sistemas de información que apoyan el subproceso </t>
  </si>
  <si>
    <t xml:space="preserve">1. Diseñar un reporte de seguimiento de ANS por cada integrante del equipo de mesa de soporte para los incidentes registrados en la herramienta SERVICENOW y posterior escalamiento en BUGs. Esta solicitud se hará al área encargada de implementar reportes dentro de la herramienta.
</t>
  </si>
  <si>
    <t xml:space="preserve">Reporte de seguimiento de ANS implementado </t>
  </si>
  <si>
    <r>
      <rPr>
        <b/>
        <sz val="12"/>
        <rFont val="Arial"/>
        <family val="2"/>
      </rPr>
      <t xml:space="preserve">DGI
</t>
    </r>
    <r>
      <rPr>
        <sz val="12"/>
        <rFont val="Arial"/>
        <family val="2"/>
      </rPr>
      <t>Subdirección de Factura Electronica y Soluciones Operativas
Subdirección de Soluciones y Desarrollo</t>
    </r>
  </si>
  <si>
    <t>2. Realizar reunión semanal con Administracion Técnica para la validación de incidentes escalados y que estén sin resolver, registrando en un acta dicha situación y la gestiones adelantadas.</t>
  </si>
  <si>
    <t>Acta de Reunion de las sesiones semanales realizadas que registren  cumplimiento de los ANS, la documentación, trazabilidad y la gestión de los casos reportados.</t>
  </si>
  <si>
    <r>
      <rPr>
        <b/>
        <sz val="12"/>
        <rFont val="Arial"/>
        <family val="2"/>
      </rPr>
      <t>DGI</t>
    </r>
    <r>
      <rPr>
        <sz val="12"/>
        <rFont val="Arial"/>
        <family val="2"/>
      </rPr>
      <t xml:space="preserve">
Subdirección de Factura Electronica y Soluciones Operativas
Subdirección de Soluciones y Desarrollo</t>
    </r>
  </si>
  <si>
    <t xml:space="preserve">Cumplimiento de Obligaciones Formales de Usuarios  Aduaneros AOF2015005
H5
Periodo 01/01/2014 a
31/07/2015  </t>
  </si>
  <si>
    <t>AOF2015005</t>
  </si>
  <si>
    <r>
      <rPr>
        <b/>
        <sz val="12"/>
        <rFont val="Arial"/>
        <family val="2"/>
      </rPr>
      <t>Deficiencias en los sistemas de información para apoyar la gestión de la habilitación, reconocimiento, autorización y control de usuarios.</t>
    </r>
    <r>
      <rPr>
        <sz val="12"/>
        <rFont val="Arial"/>
        <family val="2"/>
      </rPr>
      <t xml:space="preserve">
En la auditoría realizada a la verificación del estado de los sistemas de información que soportan los procedimientos de verificación y control de los usuarios aduaneros se observó lo siguiente:
1. En la SGRA y las Direcciones Seccionales de Aduanas auditadas de Cali y Cartagena, se evidenció que no existe un SIE para la verificación de las habilitaciones, autorizaciones y reconocimiento de los usuarios aduaneros, y para el control de cumplimiento de requisitos legales, que integre las funcionalidades necesarias para seleccionar, programar, ejecutar y hacer los seguimientos de control de las visitas a los usuarios aduaneros, que incluya la información relacionada con el mantenimiento de los requisitos, para cada tipo de usuario y que realicé interface a los sistemas informáticos de cobranzas para acceder automáticamente a las deudas del usuario, por cualquier tipo de impuesto y que consulte los procesos de sanciones y resoluciones de cancelación y suspensiones provisionales vigentes e históricas. 
2. El control para el vencimiento de las pólizas que se estableció en la carpeta pública "POLIZA" de la SGRA esta actualizado solo hasta el 10 de junio de 2015. sin embargo, existe al carpeta "usuario aduanero" con la relación de usuarios vigentes y su respectiva información de las pólizas. Para lo cual se debe unificar la fuente de información de pólizas.
3. Desactualización de sistemas de información: Se evidenció que la Dirección Seccional de Aduanas de Cali solicitó y reiteró a la Subdirección de Gestión de Registro Aduanero, en septiembre y octubre de 2015, el envío de la copia escaneada de la resolución No. 04394 del 20 de mayo de 2008 del UAP APEX TOOL GROUP S.A.S NIT 890311366, la cual no estaba disponible en la carpeta pública de la SGRA.
4. Con base en la información suministrada por 8 Direcciones seccionales, la Subdirección de Gestión de Registro Aduanero y lo evidenciado en las Visitas de Auditoría a las Direcciones Seccionales de Aduanas Cali y Cartagena, se evidenció que se implementaron herramientas ofimáticas como el EXCEL, para suplir la ausencia de aplicativos institucionales que soporten la gestión de los procedimientos. 
Estas situaciones aumentan los riesgos contemplados en el mapa de riesgos de corrupción como: “Manipulación o adulteración en la información incorporada en las Bases de datos, aplicativos propios”, “pérdida de documentos, bienes y/o información”, “uso indebido de la información”, y “deficiencia en los canales de comunicación”.
La causa de no contar con un sistema de información desarrollado y actualizado, dificulta la gestión de los responsables del control de usuarios, la trazabilidad de la información de los procedimientos y la toma de decisiones para mantener la calidad de los usuarios aduaneros, adicionalmente, afecta la imagen de la entidad, por cuanto los usuarios aduaneros perciben debilidades en el manejo de la información de la DIAN.
Las situaciones descritas incumplen con lo establecido en los principios del código de buen gobierno de la DIAN, en su numeral 3.5 “políticas de control y manejo de la información y la comunicación”.</t>
    </r>
  </si>
  <si>
    <t>1)No se ha dado prioridad para el desarrollo de los sistemas informáticos electrónicos que soporten los procedimientos.
2)Desactualización de la información contenida en las carpetas públicas de la SGRA que son consultadas permanentemente por las Direcciones Seccionales.</t>
  </si>
  <si>
    <t>Definir Estrategia de Digitalización del Proyecto.
NOTA: Reformulación elaborada por cambios normativos de acuerdo a  Decreto 1165 de Junio de 2019 que reemplaza-deroga el Decreto 390 de 2016 y este SIE "RAHC" estaba dentro del Proyecto 390.</t>
  </si>
  <si>
    <t>Estrategia de digitalizacion</t>
  </si>
  <si>
    <r>
      <rPr>
        <b/>
        <sz val="12"/>
        <rFont val="Arial"/>
        <family val="2"/>
      </rPr>
      <t>DGIT</t>
    </r>
    <r>
      <rPr>
        <sz val="12"/>
        <rFont val="Arial"/>
        <family val="2"/>
      </rPr>
      <t xml:space="preserve">
NC - Subproceso Innovación y Tecnología
Dirección de Gestión de Innovación y Tecnología
Subdirección de Innovación y Proyectos
ACTUALIZADO
30112021</t>
    </r>
  </si>
  <si>
    <t>Desarrollar o adquirir la solución tecnológica del Proyecto.
NOTA: Reformulación elaborada por cambios normativos de acuerdo a  Decreto 1165 de Junio de 2019 que reemplaza-deroga el Decreto 390 de 2016 y este SIE "RAHC" estaba dentro del Proyecto 390.</t>
  </si>
  <si>
    <t>1. Informe de avance del proceso de contratación.</t>
  </si>
  <si>
    <t>Informe de avance del proceso</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</si>
  <si>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REFORMULADO
30112021
20052022</t>
    </r>
  </si>
  <si>
    <r>
      <t xml:space="preserve">DGIT
</t>
    </r>
    <r>
      <rPr>
        <sz val="12"/>
        <rFont val="Arial"/>
        <family val="2"/>
      </rPr>
      <t>NC – Subproceso Operación Aduanera
Dirección de Gestión de Aduanas
Subdirección de Registro y Control Aduanero</t>
    </r>
  </si>
  <si>
    <t>Validar requerimientos funcionales</t>
  </si>
  <si>
    <t>Documento de requerimientos funcionales aprobado  V1</t>
  </si>
  <si>
    <r>
      <t xml:space="preserve">DGIT
</t>
    </r>
    <r>
      <rPr>
        <sz val="12"/>
        <rFont val="Arial"/>
        <family val="2"/>
      </rPr>
      <t>NC - Subproceso Innovación y Tecnología
Dirección de Gestión de Innovación y Tecnología
Subdirección de Innovación y Proyectos
Subdirección de Soluciones y Desarrollo</t>
    </r>
  </si>
  <si>
    <r>
      <t xml:space="preserve">DGIT
</t>
    </r>
    <r>
      <rPr>
        <sz val="12"/>
        <rFont val="Arial"/>
        <family val="2"/>
      </rPr>
      <t>NC - Subproceso Innovación y Tecnología
Dirección de Gestión de Innovación y Tecnología
Subdirección de Innovación y Proyectos
Subdirección de Soluciones y Desarrollo
NC – Subproceso Operación Aduanera
Dirección de Gestión de Aduanas
Subdirección de Registro y Control Aduanero</t>
    </r>
  </si>
  <si>
    <r>
      <t xml:space="preserve">DGIT
</t>
    </r>
    <r>
      <rPr>
        <sz val="12"/>
        <rFont val="Arial"/>
        <family val="2"/>
      </rPr>
      <t>NC - Subproceso Innovación y Tecnología
Dirección de Gestión de Innovación y Tecnología
Subdirección de Innovación y Proyectos
Subdirección de Soluciones y Desarrollo
REFORMULADO
30112021
20052022</t>
    </r>
  </si>
  <si>
    <t>Puesta en producción de la solución tecnológica:
a. (01) Un formato información de versión             FT-IIT-2180
b. (01) Un Acta de comité de gestión de Cambios de Tecnología del correspondiente software instalado y en producción</t>
  </si>
  <si>
    <r>
      <t xml:space="preserve">DGIT
</t>
    </r>
    <r>
      <rPr>
        <sz val="12"/>
        <rFont val="Arial"/>
        <family val="2"/>
      </rPr>
      <t>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Registro y Control Aduanero
REFORMULADO
30112021
20052022</t>
    </r>
  </si>
  <si>
    <t>Auditoría a la efectividad de la seguridad y privacidad de la información ASI2018-08
H2
Período
01/07/2016 al 31/08/2018</t>
  </si>
  <si>
    <t>ASI 2018008</t>
  </si>
  <si>
    <r>
      <rPr>
        <b/>
        <sz val="12"/>
        <rFont val="Arial"/>
        <family val="2"/>
      </rPr>
      <t>Falta de gobernabilidad sobre los aplicativos no corporativos de la entidad.</t>
    </r>
    <r>
      <rPr>
        <sz val="12"/>
        <rFont val="Arial"/>
        <family val="2"/>
      </rPr>
      <t xml:space="preserve">
Se evidenció que existen activos de información que se encuentran en la plataforma tecnológica sin el control sobre la administración y gobernabilidad por parte de la SGTIT, como son las bases de datos de los aplicativos no corporativos que contiene información sensible o datos críticos para la entidad, de acuerdo con lo siguiente:
a) La administración y accesibilidad de las bases de datos de los aplicativos no corporativos ubicados en los servidores de la entidad, se encuentra bajo la responsabilidad de funcionarios que prestan soporte al aplicativo en las Direcciones Seccionales sin gobernabilidad del Proceso de Servicios Informáticos, evidenciándose en las visitas realizadas a las Direcciones Seccionales de Impuestos y de Aduanas de Bogotá, de acuerdo con el inventario suministrado por los mismos.
b) Las bases de datos no presentan bitácora de las transacciones que se realizan a través del aplicativo o directamente a la base de datos, que permita realizar control y análisis sobre los cambios efectuados a los mismos.
c) Las bases de datos sobre las cuales se soportan estos aplicativos, no presentan la robustez , ni seguridad que se requiere para almacenar los datos críticos, tales como Acces, MySQL, Dbase y FoxBase.
Con esta situación, se incumplen los numerales A.8 “Gestión de Activos”, A.9 “Control de Acceso”, A.12.4 “Registro y seguimiento” y A.12.6.1 “Gestión de vulnerabilidades técnicas" de la norma NTC-ISO-IEC 27001; en el marco del MIPG, se afecta la adecuada implementación de la 3a. dimensión: “Gestión con Valores para Resultados”, numeral 3.2.1.3 “Política de Gobierno Digital” y 3.2.1.4 “Política de Seguridad Digital”, así como de la 7a. Dimensión: Control Interno, en las actividades: Asegurar un ambiente de Control, Efectuar el control a la información y comunicación organizacional e Implementar las actividades de monitoreo y supervisión continua en la entidad.
</t>
    </r>
  </si>
  <si>
    <t>Lo anterior, se presenta por el no reconocimiento de los aplicativos no corporativos bajo la administración de la SGTIT y la falta de política o lineamiento sobre el uso y administración de estos.</t>
  </si>
  <si>
    <t xml:space="preserve">Realizar informes de seguimiento trimestral del cumplimiento a los memorandos 0203 de 2020 y 0213 de 2021. </t>
  </si>
  <si>
    <t>Realizar informes de seguimiento al cumplimiento de los lineamientos de los memorandos 0203 de 2020 y 0213 de 2021.</t>
  </si>
  <si>
    <t>Informes de seguimiento trimestrales</t>
  </si>
  <si>
    <r>
      <rPr>
        <b/>
        <sz val="12"/>
        <rFont val="Arial"/>
        <family val="2"/>
      </rPr>
      <t>DGIT</t>
    </r>
    <r>
      <rPr>
        <sz val="12"/>
        <rFont val="Arial"/>
        <family val="2"/>
      </rPr>
      <t xml:space="preserve">
NC - Subproceso Seguridad de la Información
Oficina de Seguridad de la Información
REFORMULADO
22072020
20102022
ACTUALIZADO
30112021</t>
    </r>
  </si>
  <si>
    <t>Crear repositorios de evidencias por Dirección de Gestión y/o Dirección Seccional del cumplimento de los lineamientos de los memorandos 0203 de 2020 y 0213 de 2021.</t>
  </si>
  <si>
    <t>Repositorios de evidencias de las 17 áreas identificadas, se realizaran 34 reuniones divididas en dos fases o momentos,  en el Inventario de Aplicativos No Corporativos que hacen uso de estas herramientas.</t>
  </si>
  <si>
    <t>34 Repositorios de evidencias con todo tipo de documentación referente al tema, por ejemplo: actas de asistencias a reunión virtual o presencial, correos electrónicos y formatos de la entidad.</t>
  </si>
  <si>
    <r>
      <rPr>
        <b/>
        <sz val="12"/>
        <rFont val="Arial"/>
        <family val="2"/>
      </rPr>
      <t>DGIT</t>
    </r>
    <r>
      <rPr>
        <sz val="12"/>
        <rFont val="Arial"/>
        <family val="2"/>
      </rPr>
      <t xml:space="preserve">
NC - Subproceso Innovación y Tecnología
Dirección de Gestión de Innovación y Tecnología
REFORMULADO
24102022</t>
    </r>
  </si>
  <si>
    <t>AGC2024-001
H7</t>
  </si>
  <si>
    <r>
      <rPr>
        <b/>
        <sz val="12"/>
        <rFont val="Arial"/>
        <family val="2"/>
      </rPr>
      <t>Hallazgo No. 7 Manejador de bases de datos (DBMS) sin soporte del proveedor y falta de completitud en el diccionario de datos</t>
    </r>
    <r>
      <rPr>
        <sz val="12"/>
        <rFont val="Arial"/>
        <family val="2"/>
      </rPr>
      <t xml:space="preserve">
Verificada las funcionalidades, características y documentación de los Sistemas de Información de Planeación y Administración de Cartera – SIPAC, Obligación Financiera y aplicativo OBLIGA y los controles que han sido implementados, se evidenció:																				
a. El manejador de la base de datos del Sistema SIPAC y Obligación Financiera opera en una versión antigua y sin soporte del proveedor, en cuanto al "Soporte Premier" y "Soporte Extendido", que impide que se reciban nuevas actualizaciones, correcciones, alertas de seguridad y parches críticos. </t>
    </r>
    <r>
      <rPr>
        <b/>
        <sz val="12"/>
        <rFont val="Arial"/>
        <family val="2"/>
      </rPr>
      <t xml:space="preserve">Dirección de Gestión de Innovación y Tecnología.								</t>
    </r>
    <r>
      <rPr>
        <sz val="12"/>
        <rFont val="Arial"/>
        <family val="2"/>
      </rPr>
      <t xml:space="preserve">
b. El diccionario de la base de datos contiene la descripción de los paquetes, sin embargo, no se describe cada tabla y falta completitud en algunos campos. </t>
    </r>
    <r>
      <rPr>
        <b/>
        <sz val="12"/>
        <rFont val="Arial"/>
        <family val="2"/>
      </rPr>
      <t xml:space="preserve">Dirección de Gestión de Innovación y Tecnología.
</t>
    </r>
    <r>
      <rPr>
        <sz val="12"/>
        <rFont val="Arial"/>
        <family val="2"/>
      </rPr>
      <t xml:space="preserve">
Con lo anterior, se incumple con lo establecido en la directriz No. 17 de la Directiva Presidencial No. 02 de 2022 con relación a las actualizaciones de seguridad de los software liberadas por los fabricantes, la directriz 4.3 de la Directiva Presidencial 03 de 2021, en lo pertinente con los documentos de apoyo para la interpretación, uso y aprovechamiento de los datos  y el numeral 2, literal m, del numeral 5.4.19 “Instalación de software en sistemas operativos”  del Manual de políticas y lineamientos de seguridad de la información de la DIAN y la aplicación de la Dimensión 3 “Gestión con Valores para Resultados” en las políticas “Gobierno Digital” establecida en el Decreto 767 de 2022 en donde el habilitador “Seguridad y Privacidad de la Información” busca que se desarrollen capacidades a través de la implementación del Modelo de Seguridad y Privacidad de la Información – MSPI y los controles definidos en el mismo y “Seguridad Digital” establecido en el CONPES 3854 de 2016 que imparte lineamientos sobre gestión del riesgo, del Modelo Integrado de Planeación y Gestión – MIPG.
</t>
    </r>
  </si>
  <si>
    <t>Falta de renovaciones tecnológicas y actualización de la meta data en el diccionario de las bases de datos</t>
  </si>
  <si>
    <r>
      <rPr>
        <b/>
        <sz val="12"/>
        <rFont val="Arial"/>
        <family val="2"/>
      </rPr>
      <t>DGIT</t>
    </r>
    <r>
      <rPr>
        <sz val="12"/>
        <rFont val="Arial"/>
        <family val="2"/>
      </rPr>
      <t xml:space="preserve">
NC - Subproceso Administración de Cartera
Dirección de Gestión de Impuestos
Subdirección de Cobranzas y Control Extensivo
Coordinación de Cobranzas
Subdirección de Recaudo 
Coordinación de Administración de Aplicativos de Impuestos
</t>
    </r>
  </si>
  <si>
    <r>
      <rPr>
        <b/>
        <sz val="12"/>
        <rFont val="Arial"/>
        <family val="2"/>
      </rPr>
      <t>DGIT</t>
    </r>
    <r>
      <rPr>
        <sz val="12"/>
        <rFont val="Arial"/>
        <family val="2"/>
      </rPr>
      <t xml:space="preserve">
NC- Subproceso Innovación y Tecnología
Dirección de Gestión de Innovación y Tecnología
</t>
    </r>
  </si>
  <si>
    <r>
      <rPr>
        <b/>
        <sz val="12"/>
        <rFont val="Arial"/>
        <family val="2"/>
      </rPr>
      <t>DGIT</t>
    </r>
    <r>
      <rPr>
        <sz val="12"/>
        <rFont val="Arial"/>
        <family val="2"/>
      </rPr>
      <t xml:space="preserve">
NC - Subproceso Administración de Cartera
Dirección de Gestión de Impuestos
Subdirección de Cobranzas y Control Extensivo
Coordinación de Cobranzas
Subdirección de Recaudo 
Coordinación de Administración de Aplicativos de Impuestos
</t>
    </r>
  </si>
  <si>
    <r>
      <rPr>
        <b/>
        <sz val="12"/>
        <rFont val="Arial"/>
        <family val="2"/>
      </rPr>
      <t>DGIT</t>
    </r>
    <r>
      <rPr>
        <sz val="12"/>
        <rFont val="Arial"/>
        <family val="2"/>
      </rPr>
      <t xml:space="preserve">
NC- Subproceso Innovación y Tecnología
Dirección de Gestión de Innovación y Tecnología
</t>
    </r>
  </si>
  <si>
    <t>Plan de trabajo aprobado  V1</t>
  </si>
  <si>
    <r>
      <rPr>
        <b/>
        <sz val="12"/>
        <rFont val="Arial"/>
        <family val="2"/>
      </rPr>
      <t>DGIT</t>
    </r>
    <r>
      <rPr>
        <sz val="12"/>
        <rFont val="Arial"/>
        <family val="2"/>
      </rPr>
      <t xml:space="preserve">
NC - Subproceso Administración de Cartera
Dirección de Gestión de Impuestos
Subdirección de Cobranzas y Control Extensivo
Coordinación de Cobranzas
Coordinación de Administración de Aplicativos de Impuestos
NC- Subproceso Innovación y Tecnología
Dirección de Gestión de Innovación y Tecnología
</t>
    </r>
  </si>
  <si>
    <r>
      <rPr>
        <b/>
        <sz val="12"/>
        <rFont val="Arial"/>
        <family val="2"/>
      </rPr>
      <t>DGIT</t>
    </r>
    <r>
      <rPr>
        <sz val="12"/>
        <rFont val="Arial"/>
        <family val="2"/>
      </rPr>
      <t xml:space="preserve">
NC - Subproceso Administración de Cartera
Dirección de Gestión de Impuestos
Subdirección de Cobranzas y Control Extensivo
Coordinación de Cobranzas
Subdirección de Recaudo 
Coordinación de Administración de Aplicativos de Impuestos
 </t>
    </r>
  </si>
  <si>
    <t>Actualizar el diccionario de datos en el repositorio central de Enterprise Architect</t>
  </si>
  <si>
    <t>Habilitar el repositorio y usuario de acceso para los ingenieros que van a realizar la actualización. Revisar el estado actual  y actualizar  la información de cada una de las tablas que hacen parte del sistema de SIPAC en el repositorio central de Enterprise Architec</t>
  </si>
  <si>
    <t>Diccionario de datos actualizado</t>
  </si>
  <si>
    <t>Auditoría a la Gestión en la Administración de Mercancías ADA y BRDP - AAB 2019003
Periodo 01/01/2018 al 15/03/2019
H8</t>
  </si>
  <si>
    <t>AAB 2019003</t>
  </si>
  <si>
    <r>
      <rPr>
        <b/>
        <sz val="12"/>
        <rFont val="Arial"/>
        <family val="2"/>
      </rPr>
      <t>Deficiencias para la disposición de bienes recibidos en dación de pago - BRDP</t>
    </r>
    <r>
      <rPr>
        <sz val="12"/>
        <rFont val="Arial"/>
        <family val="2"/>
      </rPr>
      <t xml:space="preserve">
Analizada la normatividad vigente para la disposición de BRDP y la información de inventarios de las direcciones seccionales se estableció que:
• La entidad recibió bienes en dación de pago por valor inicial de $14.999.060.438 entre los años 2000 y 2018, en el año 2014 realizó avalúo a los mismos quedando estos bienes valorados en $4.844.420.946, aunque la entidad ha efectuado acciones tendientes a la disposición, éstas no han sido efectivas y la mayoría de estos bienes se encuentran en mal estado.
• No existe un procedimiento que garantice la administración oportuna, eficiente y efectiva para la disposición de los BRDP.
• No se evidencia un control frente al tema observado, por parte de la Subdirección de Gestión Comercial, ya que la Dirección Seccional de Aduanas de Medellín, retiró de los inventarios en el mes de diciembre del año 2018, una máquina hiladora, por valor de $5.600.000, que se encontraba en común y proindiviso con el Instituto del Seguro Social, cuya participación de la DIAN era del 56.95%, este bien fue vendido en el año 2017, sin que la entidad diera el visto bueno para su venta y se recibiera algún ingreso.</t>
    </r>
  </si>
  <si>
    <t>•Debido a la ausencia de un procedimiento que garantice la administración y control de los BRDP 
•Insuficiente gestión para la disposición de los mismos.</t>
  </si>
  <si>
    <t xml:space="preserve">Disponer y entregar los bienes muebles adjudicados a la Nación- U.A.E. DIAN  por  valor de  $ 1.893.969,819, en custodia de las Direcciones Seccionales de  Impuestos y Aduanas de Manizales, Aduanas de Cúcuta,  Aduanas de Cali, Impuestos y Aduanas de Pasto y Aduanas de Bogotá, que a marzo 31 de 2019 están pendientes por disponer y entregar, continuando con la aplicación de la nueva normatividad establecida para los bienes adjudicados a la Nación - UAE DIAN. </t>
  </si>
  <si>
    <t>Realizar las actas de entrega de los bienes dispuestos de acuerdo a la modalidad de disposición aplicada.</t>
  </si>
  <si>
    <t xml:space="preserve">Valor de los bienes dispuestos en el período / Valor total de los bienes.  </t>
  </si>
  <si>
    <r>
      <rPr>
        <b/>
        <sz val="12"/>
        <rFont val="Arial"/>
        <family val="2"/>
      </rPr>
      <t xml:space="preserve">DGC
</t>
    </r>
    <r>
      <rPr>
        <sz val="12"/>
        <rFont val="Arial"/>
        <family val="2"/>
      </rPr>
      <t>NC - Subproceso Operación Logística 
Dirección de Gestión Corporativa
Subdirección Logística
Coordinación de optimización de Operación Logística
Coordinación de Gestión Social y Comercialización                                   
Coordinación de  Chatarrización y Destrucciones
DS - Subproceso Operación Logística 
Direcciones Seccionales de Impuestos y Aduanas de:
Manizales,Aduanas de Cúcuta, Aduanas de Cali, Pasto
Aduanas de Bogotá 
REFORMULADO 
18032021
20052022
ACTUALIZADO
30112021</t>
    </r>
  </si>
  <si>
    <t xml:space="preserve">Auditoría a la Disposición de mercancías aprehendidas, decomisadas o abandonadas a favor de la Nación - ADA.  ADM2022-002
Periodo: 1/01/2021 - 28/02/2022
H1
</t>
  </si>
  <si>
    <t>ADA.  ADM2022-002</t>
  </si>
  <si>
    <r>
      <rPr>
        <b/>
        <sz val="12"/>
        <rFont val="Arial"/>
        <family val="2"/>
      </rPr>
      <t>1. Inoportunidad en la disposición de las mercancías Aprehendidas, Decomisadas o Abandonadas – ADA a favor de la Nación.</t>
    </r>
    <r>
      <rPr>
        <sz val="12"/>
        <rFont val="Arial"/>
        <family val="2"/>
      </rPr>
      <t xml:space="preserve">
Sobre un universo de 1.431 Documentos de Ingreso de Mercancías (DIM) con 9.080 ítems se tomó una muestra de 190 DIM con 695 ítems, correspondientes a las existencias de las Direcciones Seccionales de Aduanas de Cartagena y de Impuestos y Aduanas de Buenaventura, los cuales fueron extraídos del inventario de las existencias, reportado por la Subdirección Logística con corte a 28 de febrero de 2022, evidenciando lo siguiente: 
1.1. Demoras en la disposición de mercancías ADA.  (Ver anexo 1)
a. Dirección Seccional de Aduanas de Cartagena
De una muestra de 68 DIM con 166 ítems, se validaron las existencias de mercancías ADA y Documentos de Egreso de Mercancías (DEM) con fecha de corte al 30 de abril de 2022, evidenciando que se dispusieron 29 DIM con 85 ítems, los cuales presentaron demoras en la disposición de mercancías almacenadas en los Depósitos y en el recinto de almacén de la Unión Temporal Alianza Logística Avanzada – UT ALA (Tabla No. 5 Infome Auditoría ADM 2022 -002).
b. Dirección Seccional de Impuestos y Aduanas de Buenaventura
De una muestra de 113 DIM con 513 ítems, se validaron las existencias de mercancías ADA y DEM con fecha de corte al 30 de abril de 2022, evidenciando que fueron dispuestos 30 DIM con 64 ítems, los cuales presentaron demoras para la disposición de mercancías almacenadas en los Depósitos y en el recinto de almacén de la UT ALA (Tabla No. 6  Infome Auditoría ADM 2022 -002).
1.2. Mercancías ADA que continúan sin disponer (Ver anexo 2)
a. Dirección Seccional de Aduanas de Cartagena 
De la muestra de 68 DIM con 166 ítems, seleccionada del reporte de existencias de mercancías ADA, se identificaron 39 DIM con 81 ítems que a acorte 30 de abril de 2022 continuaban sin disponer, registrando un tiempo de permanencia entre 64 y 3.426 días (Tabla No. 7 Informe Auditoría ADM 2022 - 002).
b. Dirección Seccional de Impuestos y Aduanas de Buenaventura
De la muestra de 113 DIM con 513 ítems, seleccionada del reporte de existencias de mercancías ADA, se observó que 83 DIM con 449 ítems a corte del 30 de abril de 2022, estaban sin disponer y registrando un tiempo de permanencia entre 70 a 1.985 días (Tabla No. 8 Informe Auditoría ADM 2022 - 002).</t>
    </r>
  </si>
  <si>
    <t>Deficiencias en la aplicación de los controles existentes para la oportunidad en la disposición de mercancías ADA a favor de la Nación.
Debilidades en el monitoreo y seguimiento para la disminución de existencias de mercancías ADA, tanto en el Nivel Central - Subdirección Logística y en el Nivel Local - GIT de Operación Logística de la División de Gestión Administrativa y Financiera de las Direcciones Seccionales de Aduanas de Cartagena e Impuestos y Aduanas de Buenaventura</t>
  </si>
  <si>
    <t>Disponer de las mercancías por valor de  5.403.405.745,52. Discriminados en 39 DIM, que tiene en inventarios la Dirección Seccional de Aduanas de Cartagena, conforme al Anexo 2 del informe OCI, así:  69481100169 It 1,  39481114371 Tt.1, 39481103797, It 3 y 4, 39481105796 It 1, 39481110133 It 1, 39481112408 It 1, 39481112409 It 1, 39481112411 It 1, 39481112604 It 1, 39481112761 It 1 , 39481114283 It 1, 39481114345 It 2, 39481114350 It 1 y 2, 39481114356 It 1 a 9,  39481114372 It 1 y 2 , 39481114398 It 1, 39481114438 It 1 y 2, 39481102291 It 1, 39481106492 It 1, 39481109290 It 1, 39481109777 It 1, 39481109785 It 1, 39481112551 It 1, 39481112834 It 1, 39481112061 It 1, 15481100170 It 1, 15481100171 It 1, 15481100172 It 1 y 2, 15481100173 It 1 y 2, 15481100174 It 1, 15481100175 It 1, 39481113974 It 1, 39481114180 It 1, 39481114494 It 1, 39481114495 It 1 y 2,  39481114502 It 1  al 20, 39481114505 It 1, 39481114520 It 1, 39481114527 It 1 a 9.</t>
  </si>
  <si>
    <t>Egresos de mercancía</t>
  </si>
  <si>
    <r>
      <rPr>
        <b/>
        <sz val="12"/>
        <rFont val="Arial"/>
        <family val="2"/>
      </rPr>
      <t xml:space="preserve">DGC
</t>
    </r>
    <r>
      <rPr>
        <sz val="12"/>
        <rFont val="Arial"/>
        <family val="2"/>
      </rPr>
      <t>NC - Subproceso Operación Logística</t>
    </r>
    <r>
      <rPr>
        <b/>
        <sz val="12"/>
        <rFont val="Arial"/>
        <family val="2"/>
      </rPr>
      <t xml:space="preserve">
</t>
    </r>
    <r>
      <rPr>
        <sz val="12"/>
        <rFont val="Arial"/>
        <family val="2"/>
      </rPr>
      <t>Subdirección Logística
Coordinación de Gestión Social y Comercialización
Coordinación de Destrucción y Chatarrización, 
DS - Subproceso Operación Logística 
Dirección Seccional de Aduanas de Cartagena
GIT de Operación Logística</t>
    </r>
  </si>
  <si>
    <t>Disponer de las mercancías por valor de 2.612.727.747,28. Discriminados en 89 DIM que tiene en inventarios la Direccion Seccional de Impuestos y Aduanas de Buenaventura, conforme al Anexo 2 del informe OCI, así:15351100088 It 1, 15351100096 It 1, 15351100102 I-1, 75351100189 I-22, 32351105747 I-1, 32351105752 I-1,2, 32351105830 I-4,8,16, 22, 32351105844 I-1, 32352105705 I-5,6,8,11,12,13,14, 32352105876 I-1, 32351104737 I-1, 32352104740 I7, 16, 32351102888  I-1a 64, 32352102842 I-1 a 96, 32352102974- I-1,2,3 32352103098 I-3,4, 32352103168 I-2,17, 32351103495 I-1, 32351103496 I-1, 32352103186 I-17,20,21,24,26,27,28,29,30,38,40,41, 32352103239 I- 1 32351104160 I-1, 2, 32351104547 I-1, 32351104647 I-1, 32351105669 I-1, 32351105671 I-1, 32351105674 I-1, 32351105676 I-1, 15351100088 I-1, 32351102486 I- 1,2, 3, 32351103900 I-1, 32352105456 I-1,2,3,5, 32351102362 I- 1 a 15, 32351102959 I- 4, 32351103074 I- 41,43,50, 32352102712 I-7,9, 32352102877 I-2,3,4,5, 32352103003 I- 8,9,10, 32352103004 I-4, 32352103050 I-1a 9, 32352103056 I- 5,10, 32352103093 I-1 a 13, 32352103117 I-8,31,33,34, 32352103402 I-1, 32351103449 I-40, 32351103625 I-7, 32352103207 I-15, 32352103354 I-40, 32352103402 I 1, 4, 32352103414 I-14, 32352105072 I-1,2,3, 15351100096 I-1, 32351105389 I-4 a 12, 32351105601 I-68,69,70,71,72,99,100, 102,105, 32351105614 I-57,58,60, 32351105615 I-17, 32351105645 I-85,89,175,220,238,241,252, 259,279, 32351105680 I-13,58, 32351105699 I-22, 32351105720 I-44, 32351105722 I-16,34,49, 32351105730 I-20, 32351105732 I-4,10,11, 14, 32351105734 I- 4,22,23, 32351105735 I-1,9,11, 32351105744 I-28,47, 32351105745 I-20,23, 32351105746 I- 13,44,49,61, 32351105753 I- 15 a 20, 21,38,40,54,61,67,85,101,102, 32351105801 I-1, 32351105833 I, 2,6,26,27,28, 32351105834 I-7,34,35,36, 32351105835 I-83,84,86,87,88,89,91,93,95, 32351105836 I-4,25,39,58,68, 32351105840 I-6,11,49, 32351105841 I-12,14 32351105842 I-10,32, 32351105856 I-6,26, 32352105393  I -1,2, 3, 6,7, 32352105429 I-1,3,4,17, 32352105467 I-2,3,4,34,39,54, 32352105503 I- 3,16,19,21,25,28,30,40,41,43,44, 45,47,48,50,51,52 ,53,54,56,58,60,61,64, 32352105795 I-1, 32352105831 I- 1, 32352105832 I-1, 32351102386 I 1 a 14</t>
  </si>
  <si>
    <r>
      <rPr>
        <b/>
        <sz val="12"/>
        <rFont val="Arial"/>
        <family val="2"/>
      </rPr>
      <t xml:space="preserve">DGC
</t>
    </r>
    <r>
      <rPr>
        <sz val="12"/>
        <rFont val="Arial"/>
        <family val="2"/>
      </rPr>
      <t>NC - Subproceso Operación Logística
Subdirección Logística
Coordinación de Gestión Social y Comercialización 
Coordinación de Destrucción y Chatarrización, 
DS - Subproceso Operación Logística
Dirección Seccional de Impuestos y Aduanas de Buenaventura
GIT de Operación Logística</t>
    </r>
  </si>
  <si>
    <t xml:space="preserve">Actualizar del procedimiento PR-ADF-312 </t>
  </si>
  <si>
    <t xml:space="preserve">Publicación del procedimiento PR-ADF-312 </t>
  </si>
  <si>
    <t>Procedimiento</t>
  </si>
  <si>
    <r>
      <rPr>
        <b/>
        <sz val="12"/>
        <rFont val="Arial"/>
        <family val="2"/>
      </rPr>
      <t xml:space="preserve">DGC
</t>
    </r>
    <r>
      <rPr>
        <sz val="12"/>
        <rFont val="Arial"/>
        <family val="2"/>
      </rPr>
      <t xml:space="preserve">NC - Subproceso Operación Logística
Subdirección Logística.
</t>
    </r>
  </si>
  <si>
    <t>AUDITORÍA AL PROCEDIMIENTO DE NOTIFICACIONES AND 2023 002
Periodo: 1/01/2022 - 28/02/2023
H1</t>
  </si>
  <si>
    <t>AND 2023 002</t>
  </si>
  <si>
    <r>
      <rPr>
        <b/>
        <sz val="12"/>
        <rFont val="Arial"/>
        <family val="2"/>
      </rPr>
      <t>Hallazgo No. 1. Deficiencia en el cumplimiento de los términos para notificar mandamientos de pago y resoluciones de seguir adelante la ejecución</t>
    </r>
    <r>
      <rPr>
        <sz val="12"/>
        <rFont val="Arial"/>
        <family val="2"/>
      </rPr>
      <t xml:space="preserve"> – DSIA de Santa Marta y DSI de Cali
1. Realizada la comparación de la información suministrada por la Subdirección de Recaudo (SIPAC) con la entregada por la Coordinación de Correspondencia y Notificaciones (Libro radicador - SI Notificar) a corte 28/02/2023 se identificaron:
1.1 Dos (2) mandamientos de pago y ocho (8) resoluciones de seguir adelante la ejecución, registradas en el aplicativo SIPAC que no habían sido capturadas por el área técnica en el SI-Notificar para iniciar la notificación. DSIA de Santa Marta. Ver Anexo H1_1.1 (Responsable Proceso de Cobranzas)
1.2 61 mandamientos de pago y 23 resoluciones de seguir adelante la ejecución registradas en el aplicativo SIPAC que no habían sido capturadas por el área técnica en el SI-Notificar para iniciar la notificación. DSI de Cali. Ver Anexo H1_1.2 (Responsable Proceso de Cobranzas)
2. Verificados los "informes proceso por acto" generados a través el SI Notificar, de los 145 actos administrativos seleccionados en la muestra, se encontraron 15 mandamientos de pago y 15 resoluciones de seguir adelante la ejecución en estado "Capturado en el área técnica", sin que se surtiera la remisión de estos al GIT de Documentación para iniciar la notificación. DSI de Cali. Ver Anexo H1_2 (Responsable Proceso de Cobranzas) 
3. Revisados los soportes de notificación de una muestra de 44 mandamientos de pago y 23 resoluciones que ordenan seguir adelante la ejecución, se encontró que no en todos los casos las áreas técnicas remiten la planilla con los actos administrativos el día siguiente hábil contado a partir de su expedición al área competente para su notificación. DSIA de Santa Marta: Ver anexo H1_3 (Responsable Proceso de Cobranzas)
Adicionalmente, se observó falta de celeridad en el desarrollo de las notificaciones de 11 actos para los cuales transcurren entre 23 y 198 días hábiles entre la fecha de la guía de devolución del correo y la notificación subsidiaria efectiva. Ver anexo H1_3A.
4. Revisados los soportes de notificación de una muestra 103 mandamientos de pago y 42 resoluciones de seguir adelante la ejecución, se encontró que no en todos los casos las áreas técnicas remiten la planilla con los actos administrativos el día siguiente hábil contado a partir de su expedición al área competente para su notificación. DSI de Cali. Ver anexo H1_4.
Adicionalmente, se observó falta de celeridad en el desarrollo de las notificaciones así:
- 37 actos administrativos en los cuales su notificación por correo electrónico se surte entre 8 y hasta 158 días hábiles después de ser proferidos. Ver anexo H1_4A.
- 28 actos administrativos en los cuales transcurren de 6 a 111 días hábiles entre la devolución al área técnica y la remisión de la planilla solicitando notificación personal al GIT de Documentación. Ver anexo H1_4B.</t>
    </r>
  </si>
  <si>
    <t>Debido al incumplimiento de la norma, inoportuna remisión de los mandamientos de pago y las resoluciones de seguir adelante la ejecución para ser notificados, deficiente autocontrol y seguimiento a los procedimientos PR-COT-0270 y PR-ADF-159 por parte de los funcionarios con competencia para ejecutar y para notificar, comunicar y/o publicar</t>
  </si>
  <si>
    <t>Notificar los 2 mandamientos de pago y 8 resoluciones de seguir adelante la ejecución registradas en el aplicativo SIPAC, actos administrativos que no habian sido capturados en el area tecnica  que se encuentran pendientes por finalizar su proceso de notificación.</t>
  </si>
  <si>
    <t xml:space="preserve">Lista de Actos administrativos  notificados con constancia de notificación  e informe en pdf del cumplimiento del proceso de  las notificaciones en el SI Notificar </t>
  </si>
  <si>
    <r>
      <rPr>
        <b/>
        <sz val="12"/>
        <rFont val="Arial"/>
        <family val="2"/>
      </rPr>
      <t>DGC</t>
    </r>
    <r>
      <rPr>
        <sz val="12"/>
        <rFont val="Arial"/>
        <family val="2"/>
      </rPr>
      <t xml:space="preserve">
DS – Subproceso Administración de Cartera
Dirección Seccional de Impuestos y Aduanas de Santa Marta
División de Recaudo y Cobranzas.
DS - Subproceso de Recursos Administrativos
Dirección Seccional de Impuestos y Aduanas de Santa Marta
GIT Documentación
ELABORACIÓN (dd/mm/aaaa)
23/08/2023</t>
    </r>
  </si>
  <si>
    <t xml:space="preserve">Verificar bimestralmente la gestión oportuna de las notificaciones, en una muestra aleatoria del 20% del reporte generado en SIPAC correspondiente a los mandamientos de pago y resolucion que ordena seguir adelante la ejecución proferidos en el área vs lo reportado en el SI Notificar </t>
  </si>
  <si>
    <t xml:space="preserve">Informe en Excel del seguimiento realizado a la muestra seleccionada vs SI Notificar con  los resultados del cumplimiento de las notificaciones en los que se incluya NIT, CONTRIBUYENTE, CONSECUTIVO ACTO, FECHA ACTO, FECHA NOTIFICACION CERTIFICACION, No. PLANILLA, FUNCIONARIO. Archivo PDF indicando objetivo, metodología, selección de la muestra, resultados, conclusiones, fechado y firmado por el jefe de División.        </t>
  </si>
  <si>
    <r>
      <rPr>
        <b/>
        <sz val="12"/>
        <rFont val="Arial"/>
        <family val="2"/>
      </rPr>
      <t>DGC</t>
    </r>
    <r>
      <rPr>
        <sz val="12"/>
        <rFont val="Arial"/>
        <family val="2"/>
      </rPr>
      <t xml:space="preserve">
DS- Subproceso Administración de Cartera.                
Dirección Seccional de Impuestos y Aduanas de Santa Marta
División de Recaudo y Cobranzas                     
DS- Subproceso de Recursos Administrativos.          
Dirección Seccional de Impuestos y Aduanas de Santa Marta
GIT Documentación
ELABORACIÓN (dd/mm/aaaa)
23/08/2023</t>
    </r>
  </si>
  <si>
    <t>Capturar y generar planilla de remisión para iniciar el trámite de notificación de los 61 mandamientos de pago y 23 resoluciones de seguir adelante la ejecución registradas en el aplicativo SIPAC, actos administrativos que no habian sido capturados en el area tecnica y los 15 mandamientos de pago y 15 resoluciones de seguir adelante la ejecución en estado "Capturado en el área técnica", seleccionados de la base que no se habian remitido al GIT Documentación que se encuentran pendientes por finalizar su proceso de notificación.</t>
  </si>
  <si>
    <t>Lista de Actos administrativos notificados con constancia de notificación e informe en pdf del cumplimiento del proceso de las notificaciones en el SI Notificar</t>
  </si>
  <si>
    <r>
      <rPr>
        <b/>
        <sz val="12"/>
        <rFont val="Arial"/>
        <family val="2"/>
      </rPr>
      <t>DGC</t>
    </r>
    <r>
      <rPr>
        <sz val="12"/>
        <rFont val="Arial"/>
        <family val="2"/>
      </rPr>
      <t xml:space="preserve">
DS- Subproceso Administración de Cartera
Dirección Seccional de Impuestos de Cali
División de Recaudo y Cobranzas                     
DS- Subproceso de Recursos Administrativos
Dirección Seccional de Impuestos de Cali
GIT Documentación
ELABORACIÓN (dd/mm/aaaa)
23/08/2023</t>
    </r>
  </si>
  <si>
    <t xml:space="preserve">Verificar mensualmente la gestión oportuna de las notificaciones, en una muestra aleatoria del 20% del reporte generado en SIPAC correspondiente a los mandamientos de pago y resolucion que ordena seguir adelante la ejecución proferidos en el área vs lo reportado en el SI Notificar </t>
  </si>
  <si>
    <r>
      <rPr>
        <b/>
        <sz val="12"/>
        <rFont val="Arial"/>
        <family val="2"/>
      </rPr>
      <t>DGC</t>
    </r>
    <r>
      <rPr>
        <sz val="12"/>
        <rFont val="Arial"/>
        <family val="2"/>
      </rPr>
      <t xml:space="preserve">
DS – Subproceso Administración de Cartera
Dirección Seccional de Impuestos CALI
División de Recaudo y Cobranzas
DS - Subproceso de Recursos Administrativos 
Dirección Seccional de Impuestos CALI
GIT Documentación
ELABORACIÓN (dd/mm/aaaa)
23/08/2023</t>
    </r>
  </si>
  <si>
    <t>Actualizar el Instructivo  0035 "Seguimiento en el aplicativo Notificar y SINOT", para la optimización de los autocontroles que permitan el seguimiento y culminación del trámite en el Aplicativo notificar y SINOT.</t>
  </si>
  <si>
    <t>Publicación del instructivo en el Listado Maestro de Documentos</t>
  </si>
  <si>
    <r>
      <rPr>
        <b/>
        <sz val="12"/>
        <rFont val="Arial"/>
        <family val="2"/>
      </rPr>
      <t>DGC</t>
    </r>
    <r>
      <rPr>
        <sz val="12"/>
        <rFont val="Arial"/>
        <family val="2"/>
      </rPr>
      <t xml:space="preserve">
NC – Subproceso Recursos Administrativos
Dirección de Gestión Corporativa
Subdirección Administrativa
ELABORACIÓN (dd/mm/aaaa)
23/08/2023</t>
    </r>
  </si>
  <si>
    <r>
      <t>Socializar el Instructivo  0035 "</t>
    </r>
    <r>
      <rPr>
        <i/>
        <sz val="12"/>
        <rFont val="Arial"/>
        <family val="2"/>
      </rPr>
      <t>Seguimiento en el aplicativo Notificar y SINOT</t>
    </r>
    <r>
      <rPr>
        <sz val="12"/>
        <rFont val="Arial"/>
        <family val="2"/>
      </rPr>
      <t>" mediante  capacitación dirigida a las áreas de Documentación o quien haga sus veces a nivel nacional, una vez el mismo se encuentre actualizado y publicado en el Listado Maestro de Documentos</t>
    </r>
  </si>
  <si>
    <t>Lista de asistencia a capacitación virtual o link de video</t>
  </si>
  <si>
    <t>Generar comunicado para socialización a través de la Oficina de Comunicaciones recordando el cumplimiento a los tiempos de entrega de actos administrativos a las áreas de documentación, establecidos en el Procedimiento PR-ADF-0159 y la obligatoriedad de capturar la información congruente con lo indicado en el artículo de notificación de la parte resolutiva de los actos</t>
  </si>
  <si>
    <t>Tip publicado</t>
  </si>
  <si>
    <t>Implantar el  Sistema SINOT a Nivel Nacional</t>
  </si>
  <si>
    <t>Reporte consolidado  generado a través del SINOT, donde se evidencia las direcciones Seccionales donde fue implementado</t>
  </si>
  <si>
    <t>AUDITORÍA AL PROCEDIMIENTO DE NOTIFICACIONES AND 2023 002
Periodo: 1/01/2022 - 28/02/2023
H7</t>
  </si>
  <si>
    <r>
      <rPr>
        <b/>
        <sz val="12"/>
        <rFont val="Arial"/>
        <family val="2"/>
      </rPr>
      <t>Hallazgo No. 7. Deficiencia en la generación y/o archivo de soportes de notificación</t>
    </r>
    <r>
      <rPr>
        <sz val="12"/>
        <rFont val="Arial"/>
        <family val="2"/>
      </rPr>
      <t xml:space="preserve"> - DSIA de Santa Marta y DSI de Cali
Verificados los expedientes físicos contentivos de los documentos soporte del proceso de cobro relacionados con mandamientos de pago y resoluciones de seguir adelante la ejecución, resoluciones de devolución y/o compensación, autos inadmisorios de devoluciones con notificación subsidiaria y expedientes asociados a actas de aprehensión, se evidenció que:
1. Respecto a 18 mandamientos de pago y 13 resoluciones de seguir adelante la ejecución, no se encontró la completitud de los soportes de notificación y/o las certificaciones generadas en el SI Notificar. DSIA de Santa Marta. Ver Anexo H7_1
2. Para 22 resoluciones de devolución y/o compensación o autos inadmisorios de devoluciones con notificación subsidiaria, no se había realizado la debida conformación de los expedientes híbridos. DSIA de Santa Marta. Ver Anexo H7_2.
3. En 126 expedientes asociados a 126 actas de aprehensión, no se encontró la certificación de la notificación y/o publicación de los actos administrativos generada por el aplicativo Notificar. DSIA de Santa Marta. Ver Anexo H7_3.
4. Respecto a 29 mandamientos de pago y 12 resoluciones de seguir adelante la ejecución, no se encontró la completitud de los soportes de notificación y/o las certificaciones generadas en el SI Notificar. DSI de Cali. Ver Anexo H7_4.
5. Para 29 resoluciones de devolución y/o compensación o autos inadmisorios de devoluciones con notificación subsidiaria, no se había realizado la debida conformación de los expedientes híbridos. DSI de Cali. Ver Anexo H7_5</t>
    </r>
  </si>
  <si>
    <t>Debido a deficiente autocontrol y seguimiento a los procedimientos PR-ADF-159, PR-COT-0270, PR-COT-0124 y PR-COA-0396, por parte de los funcionarios con competencia para ejecutar y para notificar, comunicar y/o publicar</t>
  </si>
  <si>
    <t>Capacitar en el tema de Conformar expedientes a los funcionarios que desarrollan funciones en el subproceso de Devoluciones, Instructivo "MANEJO DE LOS ARCHIVOS EN LA UAE DIAN" IN-ADF-0132.</t>
  </si>
  <si>
    <t>Formato FT-TAH-1722 diligenciado</t>
  </si>
  <si>
    <r>
      <rPr>
        <b/>
        <sz val="12"/>
        <rFont val="Arial"/>
        <family val="2"/>
      </rPr>
      <t>DGC</t>
    </r>
    <r>
      <rPr>
        <sz val="12"/>
        <rFont val="Arial"/>
        <family val="2"/>
      </rPr>
      <t xml:space="preserve">
DS - Subproceso de Recaudo y Devoluciones
Dirección Seccional de Impuestos y Aduanas de Santa Marta
División de Recaudo y Cobranzas
DS - Subproceso Recursos Administrativos
Dirección Seccional de Impuestos y Aduanas de Santa Marta
División Administrativa y Financiera
GIT Documentación
DS - Subproceso de Recaudo y Devoluciones
Dirección Seccional de Impuestos de Cali
División de Recaudo y Cobranzas
DS - Subproceso Recursos Administrativos
Dirección Seccional de Impuestos de Cali
GIT Documentación
ELABORACIÓN (dd/mm/aaaa)
23/08/2023</t>
    </r>
  </si>
  <si>
    <t>Realizar seguimiento mensual a la conformación de expedientes que contengan los documentos de las notificaciones y ejecutoria  a los expedientes que ya hayan finalizado el mes anterior, a una muestra del 20% de estos.</t>
  </si>
  <si>
    <t>Informe mensual del seguimiento de la muestra de los expedientes que ya hayan finalizado el mes anterior de conformidad con el procedimiento, verificando que el expediente cumpla con lo establecido al instructivo IN-ADF-0132.</t>
  </si>
  <si>
    <r>
      <rPr>
        <b/>
        <sz val="12"/>
        <rFont val="Arial"/>
        <family val="2"/>
      </rPr>
      <t>DGC</t>
    </r>
    <r>
      <rPr>
        <sz val="12"/>
        <rFont val="Arial"/>
        <family val="2"/>
      </rPr>
      <t xml:space="preserve">
DS - Subproceso de Recaudo y Devoluciones
Dirección Seccional de Impuestos y Aduanas de Santa Marta
División de Recaudo y Cobranzas
DS - Subproceso de Recaudo y Devoluciones
Dirección Seccional de Impuestos de Cali
División de Recaudo y Cobranzas
ELABORACIÓN (dd/mm/aaaa)
23/08/2023</t>
    </r>
  </si>
  <si>
    <t>Conformar los expedientes de cobro respecto de 18 mandamientos de pago y 13 resoluciones de seguir adelante la ejecución que no se encontró la completitud de los soportes  de notifiación y/o certificaciones  generadas por el SI Notificar. De acuerdo con Anexo H7_1</t>
  </si>
  <si>
    <t xml:space="preserve">Informe de los casos verificados vs cumplimiento de la notificación y su inclusión en el expediente, archivo PDF debidamente firmado por el jefe de División de Cobranzas.          </t>
  </si>
  <si>
    <r>
      <rPr>
        <b/>
        <sz val="12"/>
        <rFont val="Arial"/>
        <family val="2"/>
      </rPr>
      <t>DGC</t>
    </r>
    <r>
      <rPr>
        <sz val="12"/>
        <rFont val="Arial"/>
        <family val="2"/>
      </rPr>
      <t xml:space="preserve">
DS -Subproceso Administración de Cartera
Dirección Seccional de Impuestos y Aduanas de Santa Marta
División de Recaudo y Cobranzas
ELABORACIÓN (dd/mm/aaaa)
23/08/2023</t>
    </r>
  </si>
  <si>
    <t>Conformar los expedientes de cobro respecto a 29 mandamientos de pago y 12 resoluciones de seguir adelante la ejecución, que no se encontró la completitud de los soportes de notificación y/o las certificaciones generadas en el SI Notificar  de la base relacionada en el anexo H7_4</t>
  </si>
  <si>
    <r>
      <rPr>
        <b/>
        <sz val="12"/>
        <rFont val="Arial"/>
        <family val="2"/>
      </rPr>
      <t>DGC</t>
    </r>
    <r>
      <rPr>
        <sz val="12"/>
        <rFont val="Arial"/>
        <family val="2"/>
      </rPr>
      <t xml:space="preserve">
DS -Subproceso Administración de Cartera
Dirección Seccional de Impuestos de Cali
División de Recaudo y Cobranzas
ELABORACIÓN (dd/mm/aaaa)
23/08/2023</t>
    </r>
  </si>
  <si>
    <t>Realizar seguimiento mensual en una muestra aleatoria del 12% de la conformación de los expedientes de cobro en SIPAC con mandamientos de pago y resoluciones de seguir adelante la ejecución</t>
  </si>
  <si>
    <t xml:space="preserve">Informe mensual de la conformacion segun  el IN ADF 132 , en archivo PDF con fecha cierta, indicando el objetivo, metodología, selección de la muestra, resultados y conclusiones, debidamente firmado por el jefe de División de Cobranzas </t>
  </si>
  <si>
    <t>Verificar y controlar la conformacion de los expedientes con unidades documentales físicas y digitales (hibridas) con los soportes de notificación subsidiaria de las resoluciones de devolución y/o compensación o autos inadmisorios de la base relacionada en el anexo H7_5</t>
  </si>
  <si>
    <t>Informe de los casos verificados vs cumplimiento del PR ADF 159 e IN ADF 132 y en archivo PDFcon fecha cierta, indicando el objetivo, metodología, selección de la muestra, resultados y conclusiones, debidamente firmado por el jefe de División de Cobranzas</t>
  </si>
  <si>
    <r>
      <rPr>
        <b/>
        <sz val="12"/>
        <rFont val="Arial"/>
        <family val="2"/>
      </rPr>
      <t>DGC</t>
    </r>
    <r>
      <rPr>
        <sz val="12"/>
        <rFont val="Arial"/>
        <family val="2"/>
      </rPr>
      <t xml:space="preserve">
DS - Subproceso de Recaudo y Devoluciones
Dirección Seccional de Impuestos de Cali.
División de Recaudo y Cobranzas
ELABORACIÓN (dd/mm/aaaa)
23/08/2023</t>
    </r>
  </si>
  <si>
    <t>Realizar seguimiento mensual con una muestra aleatoria del 20% de la conformación de los expedientes hibridos que requieren de notificacion subsidiaria de las resoluciones de devolución y/o compensación o autos inadmisorios.</t>
  </si>
  <si>
    <t xml:space="preserve">Informe de los expedientes verificados vs cumplimiento de la notificacion PR ADF 159 y conformacion segun  el IN ADF 132  y en archivo PDF con fecha cierta, indicando el objetivo, metodología, selección de la muestra, resultados y conclusiones, debidamente firmado por el jefe de División de Cobranzas </t>
  </si>
  <si>
    <r>
      <rPr>
        <b/>
        <sz val="12"/>
        <rFont val="Arial"/>
        <family val="2"/>
      </rPr>
      <t>DGC</t>
    </r>
    <r>
      <rPr>
        <sz val="12"/>
        <rFont val="Arial"/>
        <family val="2"/>
      </rPr>
      <t xml:space="preserve">
DS – Subproceso Recaudo y Devoluciones
Dirección Seccional de Impuestos y Aduanas de Santa Marta
División de Recaudo y Cobranzas.
DS - Subproceso Recaudo y Devoluciones
Dirección Seccional de Impuestos de Cali
División de Recaudo y Cobranzas
ELABORACIÓN (dd/mm/aaaa)
23/08/2023</t>
    </r>
  </si>
  <si>
    <t>Implementar Sistema  SINOT" por contener repositorios virtuales para consulta de los soportes por acto administrativo</t>
  </si>
  <si>
    <r>
      <rPr>
        <b/>
        <sz val="12"/>
        <rFont val="Arial"/>
        <family val="2"/>
      </rPr>
      <t>DGC</t>
    </r>
    <r>
      <rPr>
        <sz val="12"/>
        <rFont val="Arial"/>
        <family val="2"/>
      </rPr>
      <t xml:space="preserve">
NC - Subproceso Recursos Administrativos
Dirección de Gestión Corporativa
Subdirección Administrativa
ELABORACIÓN (dd/mm/aaaa)
23/08/2023</t>
    </r>
  </si>
  <si>
    <t xml:space="preserve"> Auditoría a la Contratación de la DIAN - ACD 2023-006
H1</t>
  </si>
  <si>
    <t>ACD 2023-006</t>
  </si>
  <si>
    <r>
      <rPr>
        <b/>
        <sz val="12"/>
        <rFont val="Arial"/>
        <family val="2"/>
      </rPr>
      <t xml:space="preserve">Hallazgo No. 1 Deficiencias en la planeación y ejecución del contrato No. 00-087-2022 Laboratorio Aduanero – Nivel Central. (D)
Subdirección de Laboratorio Aduanero, Subdirección de Compras y Contratos
</t>
    </r>
    <r>
      <rPr>
        <sz val="12"/>
        <rFont val="Arial"/>
        <family val="2"/>
      </rPr>
      <t xml:space="preserve">
Verificado el objeto del contrato No. 00-087-2022, del proceso de contratación CMA-00-001-2022, el cual está relacionado con “realizar el diagnóstico, planificación e implementación del Sistema de Gestión de Calidad bajo los requisitos de la Norma NTC-ISO/IEC 17025:2017 de una forma documentada, sistemática, estructurada y eficiente, para efectos de obtener la acreditación ante el Organismo Nacional de Acreditación (ONAC)” enfocado en los ensayos que se adelantan en el laboratorio aduanero, se evidenciaron deficiencias en la planeación y ejecución del contrato, así:
a. Deficiencias en la planeación de requerimientos, equipamiento, calibraciones y del personal técnico; así como, en la estimación del plazo de ejecución del contrato, el cual no fue suficiente para que el Contratista y la DIAN pudieran cumplir de manera satisfactoria sus obligaciones contractuales, éste tuvo que suspenderse mediante Acta 01 del 01/12/2022, por el término de ocho (8) meses, a partir de 1/12/2022 hasta el 1/08/2023, observándose según los documentos e informes de supervisión publicados en SECOP II, que “no era posible cumplir con la totalidad del alcance del objeto propuesto para el 22 de diciembre, (…) debían adelantarse procesos contractuales de mantenimiento, calibración, compra de reactivos y consumibles necesarios en la consultoría”. De otra parte, el contratista allega informe final manifestando que se presentaron circunstancias que presuntamente le impidieron que el objeto del contrato se cumpliera conforme a lo planeado inicialmente, lo cual será remitido a la Subdirección de Asuntos Disciplinarios para lo de su competencia. (D)
b. De los 5 ensayos de laboratorio contemplados en los documentos y estudios previos del proceso de contratación, en el Anexo Técnico No. 1 “Especificaciones Técnicas,” y el Anexo No. 4 “Cláusulas Contractuales”, para realizar el diagnóstico, planificación e implementación del Sistema de Gestión de Calidad bajo los requisitos de la Norma NTC-ISO/IEC 17025:2017 a efectos de obtener la acreditación ante el Organismo Nacional de Acreditación (ONAC), se implementó el SGC y la radicación de documentos en la ONAC solo en tres (3) ensayos de laboratorios, quedando dos (2) sin cumplir con los requisitos y la documentación requerida en el sistema, debido a las deficiencias enunciadas en el numeral anterior. (D).
c. Modificación al contrato que surgió por no contar la DIAN con el equipamiento necesario para la verificación de un ensayo, que consistió en el cambio del ensayo de laboratorio “Análisis de aluminio y aleaciones de aluminio por espectrometría de emisión atómica de chispa. Norma de Referencia: ASTM E1251-17ª” por el de “Análisis de acero al carbono y de baja aleación por espectrometría de emisión atómica de chispa. Norma de Referencia: ASTM E415”.
d. Informes periódicos de supervisión que no cumplen con la periodicidad establecida, el último informe del mes de noviembre del 2022 se elaboró el 15/08/2023, después del levantamiento de la suspensión del contrato.
e. Deficiencias en el monitoreo, seguimiento y actualización de la matriz de riesgos del contrato, toda vez que en los informes de supervisión de fechas 17/08/2022 y 04/11/2022 no se informó sobre la gestión realizada frente a los riesgos, y en la ejecución del contrato, se venían presentando situaciones que afectaban el cumplimiento del objeto contractual; Así mismo, después de la suspensión del contrato, se reportó la materialización de dos (2) riesgos con los tratamientos que se implementaron, los cuales no estaban incluidos en la matriz, denotando deficiencias en la identificación oportuna de riesgos no contemplados en la fase de planeación y en la realización de ajustes al plan de tratamiento.
Con lo anterior, se desatiende el numeral 2 del anexo No. 4 Cláusulas Contractuales del contrato No. 00-087-2022, numeral 2 del Anexo Técnico No. 1 “Especificaciones Técnicas”, Estudio previo y documentos del proceso de contratación, numeral 5 del Manual para la Identificación y Cobertura del Riesgo en los Procesos de Contratación de Colombia Compra Eficiente - CCE, numeral 5.1 y 5.2 del Manual de Contratación - MN-ADF-013, actividad 13 del procedimiento Etapa Contractual PR-ADF-0433, literal a del numeral 1.2 y numeral 1.3 de la Cartilla de Supervisión y/o Interventoría - CT-ADF-0109 versión 3; y la aplicación de la Dimensión 2ª. Direccionamiento estratégico y planeación, Dimensión 3ª. Gestión con valores para resultados, Dimensión 4ª. Evaluación de resultados y del componente 3 Actividades de Control de la Dimensión 7ª. Control Interno del Modelo Integrado de Planeación y Gestión – MIPG V5.
</t>
    </r>
  </si>
  <si>
    <t>Deficiencias en la planeación, en la aplicación de los estudios y análisis realizados para conocer lo relativo al objeto del proceso de contratación, prever disponibilidad de recursos y equipamientos adicionales requeridos para su ejecución, que garanticen que existen los recursos y el tiempo suficiente para la adecuada, completa y correcta ejecución del contrato. De igual forma, fallas en la aplicación de los controles para la elaboración y publicación de los informes de supervisión con la periodicidad establecida y en el seguimiento a la matriz de riesgos, a fin de establecer si es necesario hacer ajustes a la matriz y al plan de tratamiento de acuerdo con las circunstancias presentadas.</t>
  </si>
  <si>
    <t>Afectación al principio de planeación contractual, suspensión del contrato, posible incumplimiento del objeto, de las obligaciones establecidas en este y en los documentos del proceso e investigaciones disciplinarias; así como, pérdida de imagen institucional y materialización del riesgo R1 “Deficiente planeación y elaboración de los estudios previos” y exposición a la materialización del riesgo R3 “Incumplimiento total o parcial del contrato” de la matriz de riesgos del subproceso de compras y contratos.</t>
  </si>
  <si>
    <t xml:space="preserve">Aldelantar jornadas para actualizar a los supervisores en cambios normativos, problemas frecuentes, recomendaciones, entre otros. En estas reuniones se hará enfasis en lo descrito en el documento Abece del proceso de Supervisión y/o Interventoria en un Contrato Estatal, el cual fue dado a conocer a los supervisores el pasado mes de agosto de 2023. 
</t>
  </si>
  <si>
    <t xml:space="preserve">Actas de asistencia a jornadas de actualización </t>
  </si>
  <si>
    <r>
      <rPr>
        <b/>
        <sz val="12"/>
        <rFont val="Arial"/>
        <family val="2"/>
      </rPr>
      <t>DGC</t>
    </r>
    <r>
      <rPr>
        <sz val="12"/>
        <rFont val="Arial"/>
        <family val="2"/>
      </rPr>
      <t xml:space="preserve">
NC - Subproceso Compras y Contratos
Dirección de Gestión Corporativa
Subdirección de Compras y Contratos 
ELABORACIÓN 
18/01/2024</t>
    </r>
  </si>
  <si>
    <t>Elaborar y divulgar tips relacionados la planeación contractual</t>
  </si>
  <si>
    <t xml:space="preserve">Publicación trimestral de Tips en los canales de difusión de comunicación interna de la Entidad, recordando aspectos escenciales sobre planeación contractual. </t>
  </si>
  <si>
    <t xml:space="preserve"> Auditoría a la Contratación de la DIAN - ACD 2023-006
H2</t>
  </si>
  <si>
    <r>
      <t xml:space="preserve">Hallazgo No. 2 Deficiencias en la aplicación de las reglas establecidas en el pliego de condiciones en la subasta pública presencial No. SAEBSU-00-002-2023
Subdirección de Compras y Contratos
</t>
    </r>
    <r>
      <rPr>
        <sz val="12"/>
        <rFont val="Arial"/>
        <family val="2"/>
      </rPr>
      <t>Verificado el proceso de selección abreviada para la enajenación directa de bienes del estado a través de subasta pública presencial No. SAEBSU-00-002-2023, que tiene por objeto “Venta por peso de chatarra (material ferroso y de cualquier tipo de metal) que resulte del proceso de chatarrización de las mercancías que para tal efecto le sean entregadas por la DIAN, garantizando su fundición o desnaturalización, según sea su naturaleza”, se evidenció que:
a. Deficiencias en los controles para la aplicación de las reglas contenidas en el Anexo No. 5 Pliego de condiciones en la subasta pública realizada el 30 de agosto de 2023, relacionadas con los numerales 3.8. “Valor del contrato”, 6.3. “Precio de arranque” y 7.1.1 “Oferta definitiva de precios”, lo que ocasionó que mediante resolución 007511 del 08/09/2023 la DIAN ordenó el saneamiento del proceso de contratación, lo que ocasionó que la Procuraduría General de la Nación mediante oficio PDFP1 No. 0474 del 18/09/2023, en virtud de la función preventiva integral “exhorta a la Entidad a suspender los tramites de contratación, hasta tanto no se haya efectuado un análisis riguroso de la información solicitada por este ente de control, de conformidad con lo estipulado en la Resolución 480 de 2020”.
b. Las reglas contenidas en el pliego de condiciones relacionadas con los numerales 3.8. “Valor del contrato”, 6.3. “Precio de arranque” 7.1 “Oferta económica definitiva” y 7.1.1 “Oferta definitiva de precios”, presentan deficiencias frente a la integridad y coherencia de estas, lo que puede generar la aplicación e interpretación de las reglas contractuales de manera diversa, toda vez que por un lado, se</t>
    </r>
    <r>
      <rPr>
        <b/>
        <sz val="12"/>
        <rFont val="Arial"/>
        <family val="2"/>
      </rPr>
      <t xml:space="preserve"> </t>
    </r>
    <r>
      <rPr>
        <sz val="12"/>
        <rFont val="Arial"/>
        <family val="2"/>
      </rPr>
      <t>establece en el numeral 3.8 que “el porcentaje finalmente ofertado después de la subasta, se aplicará uniformemente a los precios unitarios de referencia descritos en el Anexo No. 2 “Precios Unitarios de Referencia” en contraposición con lo establecido en el numeral 7.1.1 donde se indica que el proponente favorecido debe presentar un documento firmado por el Representante Legal donde “ajuste todos los precios unitarios de su oferta económica inicial, aplicando uniformemente el porcentaje de incremento obtenido entre la oferta económica definitiva y su oferta económica inicial”, es así que el proponente favorecido mediante oficio de fecha 14/09/2023 presentó la aceptación de la oferta en el 215% sobre su oferta económica inicial, por lo cual fue requerido por la entidad para que ajustara la aceptación de la oferta del proceso en la plataforma SECOP II, indicándole que “la oferta económica definitiva corresponde a la que resulte del último lance valido presentado en la subasta, es decir, una mejora del 215% sobre el valor de arranque ($560) y no sobre la oferta económica inicial ($505)”, lo cual no fue señalado de manera clara, completa y expresa en el pliego de condiciones.
De otra parte, en el numeral 7.1 se indica que “se tomará como definitiva la Oferta económica inicial presentada por el Oferente Habilitado que no presentó lances en la Subasta Pública”, lo cual no guarda relación con las reglas establecidas.</t>
    </r>
    <r>
      <rPr>
        <b/>
        <sz val="12"/>
        <rFont val="Arial"/>
        <family val="2"/>
      </rPr>
      <t xml:space="preserve">
Con lo anterior, no se da plena observancia a lo contemplado en el literal b del numeral 5° del artículo 24 “del principio de transparencia” de la ley 80 de 1993 en lo relacionado con la definición de reglas claras y completas, y la aplicación de la Dimensión 2ª. Direccionamiento estratégico y planeación, Dimensión 3ª. Gestión con valores para resultados y del componente 3 Actividades de Control de la Dimensión 7ª. Control Interno del Modelo Integrado de Planeación y Gestión – MIPG V5.</t>
    </r>
  </si>
  <si>
    <t>Deficiencias en la redacción de las reglas en el pliego de condiciones y la aplicación de los controles para que la subasta pública se realizara conforme a las reglas previamente establecidas en el pliego de condiciones y demás documentos precontractuales, que garantizaran la adecuada aplicación de estas.</t>
  </si>
  <si>
    <t>Riesgo de afectación de las reglas aplicables para la subasta pública contenidas en el pliego de condiciones, exposición de la Entidad a pérdida de imagen institucional, solicitudes de suspensión del proceso contractual por las autoridades competentes y la materialización del riesgo R2 “Deficiencias o retardos en la selección y contratación” de la matriz de riesgos del subproceso de compras y contratos.</t>
  </si>
  <si>
    <t xml:space="preserve">Actualizar el modelo de  pliego de condiciones para que las reglas de las subastas presenciales sean ajustadas al proceso de selección que corresponda.  </t>
  </si>
  <si>
    <t>Modelo de pliego de condiciones ajustado y socializado por correo electrónico con los funcionarios de compras y contratos.</t>
  </si>
  <si>
    <t xml:space="preserve"> Auditoría a la Contratación de la DIAN - ACD 2023-006
H3</t>
  </si>
  <si>
    <r>
      <rPr>
        <b/>
        <sz val="12"/>
        <rFont val="Arial"/>
        <family val="2"/>
      </rPr>
      <t>Hallazgo No. 3 Deficiencias en la identificación, tratamiento y monitoreo de riesgos de las matrices de riesgos de los contratos.
Subdirección de Compras y Contratos y Dirección Seccional de Aduanas de Cúcuta</t>
    </r>
    <r>
      <rPr>
        <sz val="12"/>
        <rFont val="Arial"/>
        <family val="2"/>
      </rPr>
      <t xml:space="preserve">
Verificada la identificación, monitoreo y seguimiento realizado a los riesgos contenidos en la matriz del proceso contractual y el plan de tratamiento de estos; así como, la inclusión del resultado del monitoreo en los informes periódicos de supervisión se evidenció que:
a. Fallas en el monitoreo y seguimiento de los riesgos con la periodicidad definida, e implementación de los controles y/o tratamientos, según la forma que se estableció en las matrices, toda vez que los informes periódicos de supervisión no reflejan el seguimiento realizado. Así como, deficiencias en la identificación de los riesgos, por cuanto se indica en el acápite de riesgos de los informes de supervisión que "Por tratarse de Contratos de Arrendamientos no aplica Matriz de Riesgos basados en el Análisis de Riesgo realizado en los estudios previos". DSA Cúcuta: Contratos Mínima Cuantía: 89-012-2023, 89-008-2023, 89-017-2022, 89-011-2022, 89-007-2022, 89-010-2023, 89-013-2022, 89-009-2022, 89-013-2023, 89-009-2023, 89-018-2022, 89-012-2022, 89-008-2022, 89-011-2023, 89-010-2022. Contratación Directa: 89-003-2023, 89-002-2022, 89-006-2022, 89-001-2023, 89-005-2023, 89-003-2022. Nivel Central: Contratación Subasta Pública: 00-098-2022, 00-120-2023, 00-190-2022, 00-184-2022, 00-103-2022, 00-128-2023, 00-158-2022, 00-112-2022, 00-181-2022, 00-099-2022, 00-113-2022, 00-076-2023, 00-178-2022. Contratación Directa: 00-069-2022.
Con lo anterior se desatiende el numeral 6 del artículo 2.2.1.1.2.1.1. Estudios y documentos previos del Decreto 1082 de 2015, el Manual para la identificación y cobertura del riesgo en los procesos de contratación - M-ICR-01 de Colombia Compra Eficiente y los formatos FT-ADF-2781 Informe periódico de supervisión y FT-ADF-2222 Informe final de supervisión o interventoría, y la aplicación de la Dimensión 2ª. Direccionamiento estratégico y planeación, Dimensión 3ª. Gestión con valores para resultados, Dimensión 4ª. Evaluación de resultados, Dimensión 5ª. Información y comunicación y el componente 3 Actividades de Control de la Dimensión 7ª Control Interno del Modelo Integrado de Planeación y Gestión–MIPG V5.</t>
    </r>
  </si>
  <si>
    <t>Deficiencias para la adecuada identificación de los riesgos específicos del proceso contractual, el establecimiento de los tratamientos y el monitoreo para administrarlos; así como, desconocimiento de los lineamientos impartidos por la Agencia Nacional de Contratación Pública Colombia Compra Eficiente - ANCP CCE, por parte de las áreas encargadas de estructurar las matrices, respecto a la identificación y cobertura de los riesgos en los procesos de contratación.</t>
  </si>
  <si>
    <t>Afecta el principio de planeación en la contratación, genera posible incumplimiento del objeto del contrato, pérdida de imagen institucional y de sanciones disciplinarias, con la exposición a la materialización del riesgo R3 “Incumplimiento total o parcial del contrato” de la matriz de riesgos del subproceso de compras y contratos, y a los riesgos identificados en cada proceso contractual.</t>
  </si>
  <si>
    <t xml:space="preserve">Adelantar visitas aleatorias a las Direcciones Seccionales donde se evidencie mayor dificultad en el diligenciamiento de las matrices de riesgo. En estas visitas se reiterará el Abece del proceso de Supervisión o Interventoria en un Contrato Estatal, el cual fue dado a conocer a los supervisores el pasado mes de agosto de 2023. 
</t>
  </si>
  <si>
    <t xml:space="preserve"> Auditoría a la Contratación de la DIAN - ACD 2023-006
H4</t>
  </si>
  <si>
    <r>
      <rPr>
        <b/>
        <sz val="12"/>
        <rFont val="Arial"/>
        <family val="2"/>
      </rPr>
      <t>Hallazgo No.4 Inoportunidad de la Liquidación de contratos y el cierre de expedientes electrónicos en SECOP II
Subdirección de Compras y Contratos y Dirección Seccional de Aduanas de Cúcuta</t>
    </r>
    <r>
      <rPr>
        <sz val="12"/>
        <rFont val="Arial"/>
        <family val="2"/>
      </rPr>
      <t xml:space="preserve">
Verificado el cumplimiento y oportunidad en el trámite de la liquidación de los contratos atendiendo a los términos establecidos dentro del proceso contractual o en la normatividad vigente, frente a las diferentes modalidades de contratación y el cierre de los expedientes en la plataforma electrónica de SECOP II una vez cumplido con todas las obligaciones post-contractuales, se evidenció:
a. Contratos con plazo de ejecución finalizado en la vigencia 2022, a los cuáles se les estableció el término de (seis) 6 meses para su liquidación bilateral, y a la fecha de revisión no se evidenció el trámite adelantado por los supervisores para llevar a cabo dicha liquidación, de acuerdo con lo establecido en la Cartilla de Supervisión que indica que “el Supervisor o Interventor deben presentar a la Subdirección de Compras y Contratos (en el Nivel Central) o al Director Seccional (en el Nivel Local) el proyecto de liquidación del contrato dentro del mes siguiente al vencimiento del plazo de su ejecución, para que las partes puedan revisar el proyecto, discutirlo y firmarlo antes del vencimiento del plazo de seis (6) meses cubierto por los amparos de la garantía única de cumplimiento.", sobre los cuales se expone a la entidad al riesgo de pérdida de competencia para liquidar los contratos.
Nivel Central: 00-127-2022, 00-103-2022, 00-069-2022, 00-086-2022, 00-112-2022, 00-125-2022, DSA Cúcuta: 89-017-2022, 89-011-2022, 89-007-2022, 89-002-2022, 89-006-2022, 89-004-2022, 89-019-2022, 89-013-2022, 89-009-2022, 89-014-2022, 89-003-2022, 89-018-2022, 89-012-2022, 89-008-2022.
De igual forma, contratos donde la entidad perdió competencia para efectuar la liquidación dado el vencimiento de términos para efectuar el trámite. Nivel Central: 00-167-2017, 00-129-2018, 00-123-2017.
b. Contratos que se encuentran terminados y sin obligaciones post contractuales pendientes, a los cuales no se les ha realizado el cierre en la plataforma SECOP ll. Nivel Central: 00-167-2017, 00-246-2018, 00-228-2019, 00-086-2017, 00-091-2019. DSA Cúcuta: 89-007-2022, 89-004-2022, 89-019-2022, 89-013-2022, 89-009-2022
Con lo anterior se desatiende lo dispuesto en el artículo 60 de la Ley 80 de 1993, modificado por el artículo 217 del Decreto 019 de 2012, el artículo 11 de la Ley 1150 de 2007, el artículo 2.2.1.1.2.4.3 del Decreto 1082 de 2015, el numeral 5.3.1. del Manual de contratación MN-ADF-0013 V4, el numeral 3.3. y las actividades 10 a 27 del procedimiento Etapa post contractual PR-ADF-0434 V2 y las circular externa No.002 del 2023, lineamientos para el cierre del contrato electrónico en SECOP II y el anexo a la circular externa No. 002 de 2023, y la aplicación de la Dimensión 2ª. Direccionamiento estratégico y planeación, Dimensión 3ª. Gestión con valores para resultados, Dimensión 4ª. Evaluación de resultados y del componente 3 Actividades de Control de la Dimensión 7ª. Control Interno del Modelo Integrado de Planeación y Gestión – MIPG V5.</t>
    </r>
  </si>
  <si>
    <t>Deficiencias en el control y seguimiento durante la etapa post contractual, en particular al ejercicio de liquidación y cierre de los expedientes contractuales por parte de los supervisores en los términos establecidos en el contrato y la ley y de acuerdo con los lineamientos impartidos por la Agencia Nacional de Contratación Pública Colombia Compra Eficiente - ANCP CCE, respecto al cierre de los contratos electrónicos.</t>
  </si>
  <si>
    <t>Expone a la entidad a la pérdida de competencia para liquidar los contratos, incumplimiento de la obligación de liquidar, riesgo de posibles acciones en contra de la entidad, pérdida de imagen institucional y sanciones disciplinarias; así como, la materialización del riesgo R4 “Deficiencias en la supervisión de la etapa pos contractual” de la matriz de riesgos del subproceso de compras y contratos.</t>
  </si>
  <si>
    <t xml:space="preserve">Adelantar visitas aleatorias a las Seccionales donde se evidencie mayor dificultad en los procesos de liquidación contractual y cargue de información al SECOP.
En estas visitas se reiterará el Abece del proceso de Supervisión o Interventoria en un Contrato Estatal, el cual fue dado a conocer a los supervisores el pasado mes de agosto de 2023. 
</t>
  </si>
  <si>
    <t xml:space="preserve">Emitir alertas dirigidas a los supervisores respecto de la obligatoriedad en el cumplimiento de las activudades pendientes a la finalización del contrato que se encuentren supervisando. (informe final de supervisión, proyectos de actas de liquidación y actas de cierre) 
</t>
  </si>
  <si>
    <t>Correos electronicos enviados a los supervisores</t>
  </si>
  <si>
    <t xml:space="preserve"> Auditoría a la Contratación de la DIAN - ACD 2023-006
H5</t>
  </si>
  <si>
    <r>
      <rPr>
        <b/>
        <sz val="12"/>
        <rFont val="Arial"/>
        <family val="2"/>
      </rPr>
      <t>Hallazgo No.5 Deficiencias en el contenido y periodicidad de los informes de supervisión e inoportunidad en la publicación en SECOP II y en el cumplimiento de los requisitos de ejecución de los contratos.
Subdirección de Compras y Contratos y Dirección Seccional de Aduanas de Cúcuta</t>
    </r>
    <r>
      <rPr>
        <sz val="12"/>
        <rFont val="Arial"/>
        <family val="2"/>
      </rPr>
      <t xml:space="preserve">
Verificado el seguimiento y control efectuado por los supervisores, a la ejecución del contrato, así como la elaboración y contenido de los informes periódicos de supervisión, y el informe final de acuerdo con la periodicidad establecida en los documentos del proceso de contratación; de igual forma, la publicación de estos en SECOP II dentro de los tres (3) días hábiles siguientes a su expedición, y el control y verificación del cumplimiento de los requisitos de ejecución del contrato, se evidenció que:
a. Informes periódicos de supervisión con deficiencias en el contenido, no se relacionan las actividades adelantadas por el contratista que permitan establecer la real y efectiva ejecución del contrato en los términos y condiciones pactadas. Nivel Central: 00-196-2022 DSA Cúcuta. Contratos: 89-010-2023, 89-019-2022, 89-013-2022, 00-128-2023.
b. Informes que no cumplen con la periodicidad establecida e informes finales de supervisión sin elaborar o elaborados sin oportunidad desde la terminación del plazo de ejecución del contrato. DSA Cúcuta. Contratos: 89-006-2022, 89-003-2023, 89-011-2022, 89-007-2022, 89-008-2023, 89-004-2022, 89-002-2023, 89-006-2023, 89-001-2022, 89-005-2022, 89-011-2023, 89-007-2023, 89-015-2022, 89-010-2022. Nivel Central Contratos Subasta Inversa: 00-127-2022, 00-098-2022, 00-120-2023, 00-190-2022, 00-191-2022, 00-128-2023, 00-177-2022, 00-158-2022, 00-112-2022, 00-188-2022, 00-099-2022, 00-113-2022, 00-076-2023, 00-089-2022, 00-178-2022, 00-187-2022 Contratación Directa: 00-069-2022
c. Inoportunidad en la publicación de los informes periódicos e informe final de supervisión en SECOP II, algunos con demoras hasta de más de 1 año para su publicación. DSA Cúcuta. Contratos: 89-006-2022, 89-003-2023, 89-002-2022, 89-012-2023, 89-008-2023, 89-017-2022, 89-011-2022, 89-007-2022, 89-001-2023, 89-010-2023, 89-019-2022, 89-013-2022, 89-009-2022, 89-013-2023, 89-018-2022, 89-012-2022, 89-008-2022, 89-004-2023, 89-014-2022, 89-003-2022. Nivel Central Contratos Subasta Inversa: 00-191-2022, 00-128-2023, 00-177-2022, 00-158-2022, 00-196-2022 Contratación Directa: 00-064-2023
d. Deficiencias en la revisión y aprobación por parte del supervisor de los documentos exigidos como requisitos para la ejecución del contrato establecidos en los anexos de Especificaciones Técnicas y/o cláusulas contractuales, como son la relación del personal, hojas de vida del personal técnico, soportes que acrediten los requisitos de estudio y experiencia, entrega del cronograma de ejecución del contrato, formación y documentación del laboratorio que realizará la toma de muestras, relación de equipos y elementos a utilizar en el proceso, orden de servicio de mantenimiento preventivo y correctivo y/o inspección a las herramientas e insumos. DSA Cúcuta: Contratos: 89-012-2023, 89-008-2023, 89-017-2022, 89-011-2022, 89-006-2022, 89-010-2023, 89-019-2022 Nivel Central Subasta Pública: Contratos: 00-191-2022, 00-128-2023.
e. Publicación de documentos en SECOP II que no corresponden al proceso de contratación y/o documentos con diligenciamiento incompleto; así como, certificados de bienes y servicios recibidos con espacios en blanco, sin diligenciar y sin publicar en SECOP II de fecha 08/06/2022. DSA Cúcuta: Contratos: 89-010-2023 89-006-2022, 89-005-2023, 89-019-2022, 89-009-2022 Nivel Central. Subasta Pública: 00-103-2022.
Las situaciones relacionadas con las deficiencias en la supervisión y la publicación de informes en la plataforma SECOP ll son reiterativas tal y como se observa en el informe de auditoría de esta Oficina de Control Interno en la vigencia 2022.
Con lo anterior, se desatiende lo establecido en el artículo 4 de la ley 80 de 1993, los artículos 83 y 84 de la ley 1474 de 2011, artículo 2.1.1.2.1.8. del decreto 1081 de 2015, el artículo 2.2.1.1.1.7.1. del decreto 1082 de 2015, los principios de: transparencia, calidad de la información, y divulgación proactiva de la información establecidos en el artículo 3 de la ley 1712 de 2014, el numeral 3.2 y la actividad 13 del procedimiento PR-ADF-0433 Etapa Contractual V2, el numeral 3.1 y la actividad 2 del procedimiento PR-ADF-0434 Etapa Post Contractual V2, numeral 1.3 de la cartilla de supervisión y/o interventoría CT-ADF-0109 V3, el memorando No. 000083 del 28 de junio de 2023 y la aplicación de la Dimensión 3ª Gestión con valores para resultados, Dimensión 4ª Evaluación de resultados, Dimensión 5ª Información y comunicación y del componente 3 Actividades de Control de la Dimensión 7ª Control Interno del Modelo Integrado de Planeación y Gestión – MIPG V5.</t>
    </r>
  </si>
  <si>
    <t>Deficiencias frente al cumplimiento de la obligación de los supervisores relacionadas con la vigilancia y monitoreo permanente de la ejecución del objeto contratado, y del cumplimiento de los requisitos de ejecución, así como la calidad y completitud de los informes de supervisión que dan cuenta de la satisfacción de la necesidad que se pretendía suplir con la contratación del bien, obra o servicio referido y del cumplimiento del principio de transparencia y publicación de los documentos del contrato, a través de los cuales se permita la participación de las partes interesadas y/o grupos de valor.</t>
  </si>
  <si>
    <t>Posible incumplimiento del objeto del contrato, falta de oportunidad en el requerimiento a los contratistas, pérdida de imagen institucional y de sanciones disciplinarias, con la exposición a la materialización del riesgo R3 “Incumplimiento total o parcial del contrato” de la matriz de riesgos del subproceso de compras y contratos y a los riesgos identificados en la matriz del proceso contractual.</t>
  </si>
  <si>
    <t xml:space="preserve">Adelantar visitas aleatorias a las Seccionales donde se evidencie mayor dificultades en el ejercicio de la supervisión, donde, entre otros los distintos temas a tratar, se  reiterará el Abece del proceso de Supervisión o Interventoria en un Contrato Estatal, el cual fue dado a conocer a los supervisores el pasado mes de agosto de 2023.
</t>
  </si>
  <si>
    <t>AUDITORIA A LA GESTIÓN DOCUMENTAL AGD 2024 004
H1</t>
  </si>
  <si>
    <t>AGD 2024 004</t>
  </si>
  <si>
    <r>
      <rPr>
        <b/>
        <sz val="12"/>
        <rFont val="Arial"/>
        <family val="2"/>
      </rPr>
      <t>Hallazgo 1. Vulnerabilidad y deficiencia en el control y administración de los flujos de información de las Soluciones Tecnológicas y los Roles relacionados con la Gestión Documental de la Entidad.</t>
    </r>
    <r>
      <rPr>
        <sz val="12"/>
        <rFont val="Arial"/>
        <family val="2"/>
      </rPr>
      <t xml:space="preserve">
Verificado el Anexo “Roles de las soluciones tecnológicas V3” del proceso de Información, Innovación y Tecnología, publicado en la Diannet en el listado maestro de documentos de la Entidad en relación con la Gestión Documental y confrontado con el "Concepto Técnico Herramienta SGDIAN - Gestión Documental de septiembre 30 de 2022" de la Dirección de Gestión de Innovación y Tecnología se estableció lo siguiente:
1. El proceso de radicación de la gestión documental está operando de manera permanente con la contingencia de la solución tecnológica mencionada, es decir, en archivos o plantillas Excel, sin emplear controles de trazabilidad, confidencialidad, integridad ni disponibilidad de la información. Dicha contingencia se activó desde el 31 de agosto de 2021, debido a que, al consultar la documentación técnica existente desde el 12 de diciembre de 2018 durante la entrega del proyecto SGDIAN a la Subdirección de Gestión de Tecnología de Información y Telecomunicaciones, no se visualizó que la solución tuviese en cuenta los cambios en la estructura organizacional (vigencia de las dependencias) necesarios debido a la reestructuración de la DIAN.
2. Ambigüedad y no coherencia en la información reportada en el Anexo “Roles de las soluciones tecnológicas V3”, con relación al inventario de las soluciones tecnológicas, estado de estas y sus roles, así:  
2.1. En el “inventario de las soluciones digitales”, se identifican en estado de producción dos sistemas de información para la Gestión Documental, uno Gestión Documental Muisca – “SICOB 497792” y otro SGDIAN Sistema de Gestión Documental (Comunicaciones Oficiales de Entrada y Salida) – “SICOB 486913”, no obstante, este último según el mencionado Concepto Técnico indica que es de sólo consulta desde el 31 de agosto de 2021.
2.2. En la parametrización de  “roles de soluciones digitales”, se reportan códigos y números de roles idénticos para ambas soluciones: Rol “Radicación de Documentos Físicos” código 637; adicionalmente roles operativos para la solución tecnológica de estado consulta tales como: “Funcionario Básico y Radicador Documentos” código 831, “Generación de Certificaciones de Gestión Documental” código 1101, “Administración de las Tablas de Retención Documental”  código 1104, “Radicación de Documentos No Estructurados” código 1426 (Ver Anexo 1). 
Lo expuesto, desatiende el numeral 2.2.35.5 del Decreto Único Reglamentario de Función Pública 1083 de 2015, los numerales 3 y 6 del artículo 51, numerales 3 y 5 del artículo 52, numerales 1, 4 y 6 del artículo 54 del Decreto 1742 de 2020; numerales 1.6, 3.2 y 3.3 del Manual de Gobierno Digital, así como, los procedimientos PR-IIT-0366 “Gestión de activos de información”, actividades 1, 2, 20, 21 y 22 del PR-IIT-0455 “Gestión de accesos” y PR-PEC-0339 “Autoevaluación del control y Gestión”, el instructivo IN-IIT-0241 “Monitoreo de Plataforma”, IN-IIT-0105 “Modificación del Anexo Roles de las Soluciones Tecnológicas”, Cartilla CT-IIT-0138 “Guía para el uso aceptable de los activos de información”; numeral 3.4.2 “Política de Seguridad Digital”, Dimensión 5 “Información y comunicación” y los componentes 3. “Actividades de Control”, 4 “Información y Comunicación” y 5 “Actividades de Monitoreo” de la Dimensión 7 “Control Interno” del Modelo Integrado de Planeación y Gestión – MIPG V5.</t>
    </r>
  </si>
  <si>
    <t>Lo anterior, se debe a las deficiencias en el diseño, aplicación y monitoreo de los controles para la administración de la información de las soluciones tecnológicas relacionados con la gestión documental, así como el no contemplar los cambios normativos internos y externos y determinar el tratamiento de estos con el fin de satisfacer la necesidad requerida para la Entidad.</t>
  </si>
  <si>
    <t>1. Adquisicion de una nueva herramienta tecnologica para soportar las diferentes etapas de la gestion  documental.</t>
  </si>
  <si>
    <t>1.00</t>
  </si>
  <si>
    <r>
      <rPr>
        <b/>
        <sz val="12"/>
        <rFont val="Arial"/>
        <family val="2"/>
      </rPr>
      <t xml:space="preserve">DGC
</t>
    </r>
    <r>
      <rPr>
        <sz val="12"/>
        <rFont val="Arial"/>
        <family val="2"/>
      </rPr>
      <t xml:space="preserve">NC - Subproceso Innovación y Tecnología
Subdirección de Soluciones y Desarrollo 
Subdirección de Innovación y Proyectos
</t>
    </r>
    <r>
      <rPr>
        <b/>
        <sz val="12"/>
        <rFont val="Arial"/>
        <family val="2"/>
      </rPr>
      <t xml:space="preserve">
</t>
    </r>
    <r>
      <rPr>
        <sz val="12"/>
        <rFont val="Arial"/>
        <family val="2"/>
      </rPr>
      <t>NC - Subproceso Recursos Administrativos
Direción de Gestión Corporativa</t>
    </r>
  </si>
  <si>
    <t xml:space="preserve">Plan de trabajo de
implementación de la solución
tecnológica. </t>
  </si>
  <si>
    <t>2.00</t>
  </si>
  <si>
    <t>Puesta en producción de la solución tecnológica: 
a. (01) Un formato información de versión FT-IIT-1851.
b) (01) Un formato de Aceptación de Pruebas funcionales y salida a producción 
FT-IIT-2180
b. (01) Un Acta de comité de gestión de Cambios de Tecnología del correspondiente software instalado y en producción</t>
  </si>
  <si>
    <t>3.00</t>
  </si>
  <si>
    <t>Documento con la solicitud de retiro del sistema SGDIAN del inventario de las soluciones tecnológicas.
Documento de solicitud de retiro de la placa del sistema SGDIAN del inventario de activos de la DIAN.</t>
  </si>
  <si>
    <r>
      <rPr>
        <b/>
        <sz val="12"/>
        <rFont val="Arial"/>
        <family val="2"/>
      </rPr>
      <t>DGC</t>
    </r>
    <r>
      <rPr>
        <sz val="12"/>
        <rFont val="Arial"/>
        <family val="2"/>
      </rPr>
      <t xml:space="preserve">
NC - Subproceso Innovación y Tecnología
Subdirección de Soluciones y Desarrollo 
Coordinación de Soporte Técnico al Usuario
NC - Subproceso Recursos Administrativos
Subdirección Administrativa
Coordinación de Correspondencia y Notificaciones</t>
    </r>
  </si>
  <si>
    <t>Anexo de Roles actualizado y publicado</t>
  </si>
  <si>
    <r>
      <rPr>
        <b/>
        <sz val="12"/>
        <rFont val="Arial"/>
        <family val="2"/>
      </rPr>
      <t>DGC</t>
    </r>
    <r>
      <rPr>
        <sz val="12"/>
        <rFont val="Arial"/>
        <family val="2"/>
      </rPr>
      <t xml:space="preserve">
NC - Subproceso Innovación y Tecnología
Subdirección de Soluciones y Desarrollo 
Coordinación de Soporte Técnico al Usuario</t>
    </r>
  </si>
  <si>
    <t>Auditoría a la Radicación y Trámite de Quejas Disciplinarias ATD 2024-005</t>
  </si>
  <si>
    <t xml:space="preserve"> ATD 2024-005</t>
  </si>
  <si>
    <r>
      <t xml:space="preserve">Hallazgo No. 1. Deficiencias en la gestión, trámite y evaluación de las quejas y/o noticias disciplinarias. </t>
    </r>
    <r>
      <rPr>
        <sz val="12"/>
        <rFont val="Arial"/>
        <family val="2"/>
      </rPr>
      <t xml:space="preserve">
De una muestra de 81 quejas o noticias disciplinarias recibidas en la Subdirección de Asuntos Disciplinarios y radicadas en VIGIA entre el 01/01/2023 al 30/06/2024 se evidenció que:
1.1  	En 24 casos, se presentó dilación para emitir el auto con el que se evaluó la noticia disciplinaria, entre 30 a 179 días hábiles desde su recepción. (Anexo 1)
1.2	10 quejas y/o noticias disciplinarias que a 30/06/2024 no habían sido tramitadas, transcurriendo entre 56 a 283 días hábiles desde la fecha de recibido en la Subdirección de Asuntos Disciplinarios a ese corte, e incluso al momento de verificación por el equipo auditor a 27/09/2024, no contaban con gestión alguna. (Anexo 1)
Adicionalmente, de una muestra de 68 expedientes, asociados a 70 quejas o noticias disciplinarias recibidas entre el 01/01/2023 a 30/06/2024, respecto de los cuales no existe reserva legal por haberse proferido decisiones de terminación o archivo del expediente o formulación de cargos, se evidenció lo siguiente:
1.3	En 43 casos transcurrieron entre 34 a 165 días hábiles desde la recepción de la noticia disciplinaria en la Subdirección de Asuntos Disciplinarios hasta la expedición del auto de Indagación Previa. Así mismo, se identificó que: (Anexo 2)
• 	En un expediente, había operado la caducidad de la acción disciplinaria incluso al momento de recibir la noticia; sin embargo, se ordenó la apertura de Indagación Previa. (Anexo 3)
•	En un expediente, que tiene dos quejas asociadas, se expidió el auto de Indagación Previa un día antes del acaecimiento del fenómeno jurídico de caducidad, a pesar de haberse recibido la noticia en términos para ejercer la acción disciplinaria, y de haber transcurrido más de cuatro meses entre la recepción de la noticia y la expedición del auto referido. (Anexo 3)
•	En dos expedientes, el auto de apertura de Indagación Previa se profirió habiendo transcurrido más de cinco y seis meses a partir de la fecha de recepción de la noticia disciplinaria, pese a tenerse identificada la fecha de los hechos y las fechas próximas en que operaría la prescripción de la acción disciplinaria. (Anexo 3)
1.4  	En ocho expedientes transcurrieron entre 65 a 123 días hábiles para evaluar la noticia disciplinaria desde su recepción hasta la expedición del auto con el que se dio inicio a la actuación mediante apertura de Investigación Disciplinaria. (Anexo 4)
1.5   	En dos expedientes transcurrieron más de cinco y seis meses desde la recepción de la noticia disciplinaria en la Subdirección de Asuntos Disciplinarios hasta la expedición del auto que ordenó su acumulación a otro expediente o actuación en curso. (Anexo 5)
</t>
    </r>
  </si>
  <si>
    <t>Inexistencia, ineficiencia y/o insuficiente aplicación de controles por parte del subproceso auditado, en el seguimiento a la gestión de las noticias disciplinarias que son recibidas en la Subdirección, así como la falta de impulso oficioso y oportuno de las mismas; deficientes mecanismos para el control, seguimiento y priorización de casos con fechas próximas de caducidad o prescripción; desatención normativa frente a la obligación de dar inicio inmediato a la acción disciplinaria, que en algunos casos influyeron en la configuración de la caducidad o prescripción de la acción, cuestión que podría concluir en el desconocimiento de los principios y fines constitucionales y legales que orientan esta actuación.</t>
  </si>
  <si>
    <t xml:space="preserve">Elaborar un lineamiento interno en el que se establezcan los tiempos para el trámite de las quejas disciplinarias, teniendo en cuenta la fecha de los hechos (para calcular la fecha de prescripción de la acción), así como el día de su radicación.  Dicho lineamiento incluirá el tratamiento que se dará a las quejas que a la fecha de su emisión se encuentren en inventario pendientes por cumplir el direccionamiento ordenado.
</t>
  </si>
  <si>
    <t>Documento de lineamiento</t>
  </si>
  <si>
    <r>
      <rPr>
        <b/>
        <sz val="12"/>
        <rFont val="Arial"/>
        <family val="2"/>
      </rPr>
      <t>DGC</t>
    </r>
    <r>
      <rPr>
        <sz val="12"/>
        <rFont val="Arial"/>
        <family val="2"/>
      </rPr>
      <t xml:space="preserve">
Dirección de Gestión Corporativa
Subdirección de Asuntos Disciplinarios
Coordinación de Instrucción </t>
    </r>
  </si>
  <si>
    <t xml:space="preserve">Efectuar seguimiento a la implementación y cumplimiento del lineamiento interno.  El primer informe incluirá el reporte de gestión de las quejas disciplinarias que al momento de la auditoría estaban pendientes de cumplir el direccionamiento dispuesto. </t>
  </si>
  <si>
    <t xml:space="preserve">Informe de seguimiento mensual </t>
  </si>
  <si>
    <t>Efectuar, para la vigencia 2025, sensibilización a los Jefes de área y demás personal de la entidad sobre la importancia que reviste la presentación de los informes con incidencia disciplinaria, una vez se tenga conocimiento de la situación irregular.</t>
  </si>
  <si>
    <t>Publicaciones</t>
  </si>
  <si>
    <r>
      <t xml:space="preserve">Hallazgo No. 2. Deficiencias en la gestión de comunicación y notificación de actos administrativos proferidos en la etapa de instrucción disciplinaria.
</t>
    </r>
    <r>
      <rPr>
        <sz val="12"/>
        <rFont val="Arial"/>
        <family val="2"/>
      </rPr>
      <t xml:space="preserve">De una muestra de 68 expedientes, asociados a 70 quejas recibidas entre el 01/01/2023 a 30/06/2024 se identificaron deficiencias en la gestión de comunicación y notificación de actos administrativos, así:
</t>
    </r>
    <r>
      <rPr>
        <b/>
        <sz val="12"/>
        <rFont val="Arial"/>
        <family val="2"/>
      </rPr>
      <t>2.1</t>
    </r>
    <r>
      <rPr>
        <sz val="12"/>
        <rFont val="Arial"/>
        <family val="2"/>
      </rPr>
      <t xml:space="preserve">	En 15 expedientes se excedió el término de 10 días para informar a la Procuraduría General de la Nación sobre el momento en que se avocó conocimiento (siete expedientes), se dispuso apertura de Investigación Disciplinaria (cuatro expedientes) o se profirieron decisiones de terminación y archivo (cuatro expedientes), dado que las comunicaciones se emitieron entre 13 y 83 días hábiles siguientes a la expedición del correspondiente auto. (Anexo 6)
</t>
    </r>
    <r>
      <rPr>
        <b/>
        <sz val="12"/>
        <rFont val="Arial"/>
        <family val="2"/>
      </rPr>
      <t xml:space="preserve">2.2  </t>
    </r>
    <r>
      <rPr>
        <sz val="12"/>
        <rFont val="Arial"/>
        <family val="2"/>
      </rPr>
      <t xml:space="preserve">	En dos expedientes no se dio cumplimiento a la comunicación del auto de terminación y archivo al quejoso, limitando la posibilidad de recurrir esta decisión. (Anexo 7).
</t>
    </r>
    <r>
      <rPr>
        <b/>
        <sz val="12"/>
        <rFont val="Arial"/>
        <family val="2"/>
      </rPr>
      <t>2.3</t>
    </r>
    <r>
      <rPr>
        <sz val="12"/>
        <rFont val="Arial"/>
        <family val="2"/>
      </rPr>
      <t xml:space="preserve">	  Se observaron deficiencias y dilación en las gestiones para la notificación de actos proferidos en la etapa de instrucción disciplinaria, así:
•	Para cuatro expedientes, el envío de los autos y documentos para efectuar la notificación a través de comisionado se realizó habiendo transcurrido entre 16 y 17 días hábiles posteriores a la expedición de los autos de Investigación Disciplinaria. (Anexo 8)
•	En un expediente reposa notificación del auto de Investigación Disciplinaria realizada por la Dirección Seccional de Aduanas de Barranquilla, no obstante, en el expediente no reposa el auto o soporte mediante el cual se comisionó para tal efecto. (Anexo 8)
•	En un expediente se notificó el auto de prórroga de investigación disciplinaria por estado, pese a que el investigado había autorizado previamente las notificaciones a través de medios electrónicos. Es así que, se envió comunicación el 16/11/2023 citando a notificarse personalmente del referido auto, pero no reposa constancia de la entrega efectiva de la misma para la contabilización de términos de la notificación subsidiaria efectuada el 30/11/2023 a través de estado. (Anexo 9)
•	En un expediente, se presentó la inconsistencia en la comunicación del auto de decreto de pruebas al disciplinado, por cuanto se intentó la comunicación, pero fue devuelta, sin que se subsanara la situación.  Igualmente, este expediente presenta falencias en la gestión para notificar el acto de terminación y archivo, dado que no reposa soporte de entrega de la comunicación, mediante la cual se citó, para la contabilización de términos de la notificación subsidiaria. No obstante, se notificó por estado, pero el acta obrante en el expediente no está firmada, ni en constancia de la fijación y desfijación. (Anexo 9)
•	En un expediente se identificó inoportunidad en la gestión de notificación del auto de apertura de investigación, la cual solo inició con el envío de comunicación transcurridos 14 días hábiles siguientes a la fecha de expedición del auto y la notificación subsidiaria se realizó cinco días hábiles posteriores al término que tenía la investigada para acudir a notificarse personalmente. Adicionalmente, en este expediente en la comunicación que cita a notificarse del auto de cierre de investigación dio término para comparecer de 8 días hábiles siguientes a la entrega de esta, el cual no corresponde con el establecido en la norma, y aunque en el expediente se profirió auto de formulación de pliego de cargos el 28/06/2024, a corte 26/09/2024 no había sido notificado. (Anexo 9)
•	En un expediente se presentó dilación en la gestión de notificación del auto de apertura de Investigación Disciplinaria proferido el 26/04/2023, para el cual se envió una primera comunicación citando a notificarse el 25/05/2023, es decir, 20 días hábiles siguientes a la expedición del acto. Pese a la devolución de esta comunicación, se envió una nueva hasta el 18/07/2023 y la notificación efectiva del auto de Investigación se efectuó el 31/07/2023, esto es, más de 3 meses después de proferido el acto administrativo. (Anexo 9)</t>
    </r>
  </si>
  <si>
    <t xml:space="preserve">Insuficiente control y seguimiento a las actividades de comunicación y notificación de las decisiones proferidas al interior de los procesos disciplinarios, que ha dado lugar a la falta de comunicación o comunicación tardía de las decisiones, que para los quejosos, limita la posibilidad de interposición de los recursos de ley en caso de inconformidad frente a las decisiones de terminación y/o archivo, y para los disciplinados, la afectación a su derecho de defensa y contradicción al no enterarse en oportunidad de las decisiones emitidas en los procesos disciplinarios. </t>
  </si>
  <si>
    <t xml:space="preserve">Realizar seguimiento al 50% de las providencias radicadas para notificaciones y/o comunicaciones registradas en la base de datos dispuesta para tal fin, con el propósito de asegurar la consistencia, oportunidad y completitud de la gestión encomendada. </t>
  </si>
  <si>
    <r>
      <rPr>
        <b/>
        <sz val="12"/>
        <rFont val="Arial"/>
        <family val="2"/>
      </rPr>
      <t>DGC</t>
    </r>
    <r>
      <rPr>
        <sz val="12"/>
        <rFont val="Arial"/>
        <family val="2"/>
      </rPr>
      <t xml:space="preserve">
Dirección de Gestión Corporativa
Subdirección de Asuntos Disciplinarios
Coordinación de Enlace Procesal</t>
    </r>
  </si>
  <si>
    <r>
      <rPr>
        <b/>
        <sz val="12"/>
        <rFont val="Arial"/>
        <family val="2"/>
      </rPr>
      <t>Hallazgo No. 3. Incumplimiento en la conformación, gestión documental y en el manejo de información reservada y/o de datos personales en los expedientes.</t>
    </r>
    <r>
      <rPr>
        <sz val="12"/>
        <rFont val="Arial"/>
        <family val="2"/>
      </rPr>
      <t xml:space="preserve">
</t>
    </r>
    <r>
      <rPr>
        <b/>
        <sz val="12"/>
        <rFont val="Arial"/>
        <family val="2"/>
      </rPr>
      <t>3.1</t>
    </r>
    <r>
      <rPr>
        <sz val="12"/>
        <rFont val="Arial"/>
        <family val="2"/>
      </rPr>
      <t xml:space="preserve">	Verificada una muestra de 81 quejas y/o noticias disciplinarias recibidas en la Subdirección de Asuntos Disciplinarios durante el período auditado, comprendido entre el 1/01/2023 al 30/06/2024, que fueron objeto de auto inhibitorio, se observó la dificultad en la verificación de la información registrada en el aplicativo VIGIA y de su gestión documental en forma física y digital, así: 
•	Una queja sin su correspondiente antecedente de noticia y/o queja disciplinaria que motivó la expedición del acto administrativo de evaluación con auto inhibitorio. (Anexo 10)
•	Una queja que reporta en VIGIA con evaluación de auto inhibitorio, sin allegarse el referido acto administrativo. (Anexo 10) 
</t>
    </r>
    <r>
      <rPr>
        <b/>
        <sz val="12"/>
        <rFont val="Arial"/>
        <family val="2"/>
      </rPr>
      <t xml:space="preserve">Quejas contenidas en carpeta digital: </t>
    </r>
    <r>
      <rPr>
        <sz val="12"/>
        <rFont val="Arial"/>
        <family val="2"/>
      </rPr>
      <t xml:space="preserve">
•	Dos quejas sin su respectivo antecedente de noticia y/o queja disciplinaria que motivó la expedición del acto administrativo de evaluación con auto inhibitorio. (Anexo 11)
Adicionalmente, de la muestra de 68 expedientes, asociados a 70 quejas o noticias disciplinarias recibidas en el período auditado, se encontró lo siguiente:
</t>
    </r>
    <r>
      <rPr>
        <b/>
        <sz val="12"/>
        <rFont val="Arial"/>
        <family val="2"/>
      </rPr>
      <t xml:space="preserve">3.2  </t>
    </r>
    <r>
      <rPr>
        <sz val="12"/>
        <rFont val="Arial"/>
        <family val="2"/>
      </rPr>
      <t xml:space="preserve">	Incumplimiento al deber de garantizar la reserva de la actuación disciplinaria, así:
•	Ocho expedientes contienen información que goza de reserva, pese a lo cual no se dio cumplimiento a la conformación de cuadernos separados. (Anexo 12)
•	En un expediente que se encontraba sujeto a reserva, se remitió el auto de investigación disciplinaria a ser notificado por comisión, a funcionario diferente al comisionado para tal actividad. (Anexo 12)
•	En un expediente, reposa información con datos personales (nombres, direcciones electrónicas y físicas) de investigados de otras actuaciones disciplinarias. (Anexo 12)
</t>
    </r>
    <r>
      <rPr>
        <b/>
        <sz val="12"/>
        <rFont val="Arial"/>
        <family val="2"/>
      </rPr>
      <t>3.3</t>
    </r>
    <r>
      <rPr>
        <sz val="12"/>
        <rFont val="Arial"/>
        <family val="2"/>
      </rPr>
      <t xml:space="preserve">	 67 expedientes no cuentan con el duplicado o copia integral de la actuación disciplinaria.  (Anexo 13) 
</t>
    </r>
    <r>
      <rPr>
        <b/>
        <sz val="12"/>
        <rFont val="Arial"/>
        <family val="2"/>
      </rPr>
      <t xml:space="preserve">3.4 </t>
    </r>
    <r>
      <rPr>
        <sz val="12"/>
        <rFont val="Arial"/>
        <family val="2"/>
      </rPr>
      <t xml:space="preserve">	Se identificaron deficiencias en la conformación de las unidades documentales que componen las actuaciones disciplinarias revisadas, así:
•	51 expedientes cuentan con carátula en el formato FT-ADF-2338 “Identificación Unidad Documental”, pero ésta no se encuentra diligenciada. (Anexo 13)
•	En 53 expedientes existe información generada a través de correos electrónicos que se incorpora impresa a las unidades documentales físicas y por ende los expedientes no cuentan con el formato FT-ADF-2330 “Testigo de referencia cruzada” ni se conforman expedientes híbridos. (Anexo 13)</t>
    </r>
  </si>
  <si>
    <t xml:space="preserve">Ausencia de controles por parte de la primera línea de defensa frente a la conformación y manejo de las unidades documentales y el seguimiento que compete a la segunda línea de cara al cumplimiento de las políticas de gestión documental, así como a las normas y garantías que regulan la actuación procesal disciplinaria y la protección de datos e información reservada. 
</t>
  </si>
  <si>
    <t xml:space="preserve">
Solicitar a la Coordinación de Documentación de la Subdirección Administrativa la realización de una jornada de capacitación para los servidores de la Subdirección de Asuntos Disciplinarios, relacionada con la debida conformación de los expedientes, con énfasis en la correcta gestión de la información reservada, sensible y confidencial.
</t>
  </si>
  <si>
    <t xml:space="preserve">Lista que de cuenta de la asistencia de los servidores SAD a la capacitación.
</t>
  </si>
  <si>
    <t>Realizar revisión aleatoria mensual de las unidades documentales que se conformen a partir del 1 de abril de 2025, en orden a verificar la adecuada conformación de expedientes -con énfasis en la gestión documental de la información reservada-, así como el duplicado de la actuación.</t>
  </si>
  <si>
    <t xml:space="preserve">Lista de Chequeo físico y/o Virtual </t>
  </si>
  <si>
    <t>Efectuar jornada especial de trabajo para la creación de cuadernos separados con información reservada en relación con los expedientes que fueron identificados en la auditoría, sin esa condición.</t>
  </si>
  <si>
    <t>Informe que de cuenta del cumplimiento de la debida conformación del cuaderno separado con información reservada del 100% de los expedientes  a que refiere la acción.</t>
  </si>
  <si>
    <t xml:space="preserve">Efectuar jornada para realizar la actualización de carátulas o formato FT-ADF-2338, a fin de registrar en éstas la información mínima requerida de cada expediente, de conformidad con las directrices y procedimientos vigentes. </t>
  </si>
  <si>
    <t>Carátulas actualizadas</t>
  </si>
  <si>
    <t>Verificar aleatoriamente el cumplimiento del registro de infomación en el formato FT-ADF-2338 en el 50% de los expedientes, de conformidad con las directrices y procedimientos vigentes y el Instructivo IN-ADF-0132 v 5 en materia de gestión documental.</t>
  </si>
  <si>
    <t xml:space="preserve">
Solicitar a la Dirección de Gestión de Innovación y Tecnología la ampliación del espacio de SharePoint asignado a la Subdirección de Asuntos Disciplinarios o la asignación de otro espacio. </t>
  </si>
  <si>
    <t>Correo electrónico de solicitud de ampliación de espacio en SharePoint o de asignación de otro espacio para repositorio de archivos digitalizados</t>
  </si>
  <si>
    <r>
      <rPr>
        <b/>
        <sz val="12"/>
        <rFont val="Arial"/>
        <family val="2"/>
      </rPr>
      <t>DGC</t>
    </r>
    <r>
      <rPr>
        <sz val="12"/>
        <rFont val="Arial"/>
        <family val="2"/>
      </rPr>
      <t xml:space="preserve">
Dirección de Gestión Corporativa
Subdirección de Asuntos Disciplinarios
Dirección de Gestión de Innovación y Tecnología   
Subdirección Innovación y Proyectos </t>
    </r>
  </si>
  <si>
    <t>Realizar la digitalización y almacenamiento progresivo de los expedientes, para contar con una copia de respaldo.</t>
  </si>
  <si>
    <t xml:space="preserve">Captura de imagen de SharePoint </t>
  </si>
  <si>
    <r>
      <t xml:space="preserve">Hallazgo No. 4. Deficiencias en la gestión de accesos al aplicativo VIGIA. 
</t>
    </r>
    <r>
      <rPr>
        <sz val="12"/>
        <rFont val="Arial"/>
        <family val="2"/>
      </rPr>
      <t xml:space="preserve">Se identificaron funcionarios con roles activos en el aplicativo VIGIA, que no se encuentran adscritos a la Subdirección de Asuntos Disciplinarios, con ocasión al cruce entre los archivos de “Planta activa 01_07_2024.xlsx” suministrado por la Coordinación de Administración de Planta de Personal, el archivo de “Roles_Siat_Corte_1_Julio_2024” publicado por la Coordinación de Soporte Técnico al Usuario y el Anexo "Roles de las soluciones tecnológicas según procedimientos y procesos_V4_R003”,  como se describen a continuación: 
</t>
    </r>
    <r>
      <rPr>
        <b/>
        <sz val="12"/>
        <rFont val="Arial"/>
        <family val="2"/>
      </rPr>
      <t>4.1</t>
    </r>
    <r>
      <rPr>
        <sz val="12"/>
        <rFont val="Arial"/>
        <family val="2"/>
      </rPr>
      <t xml:space="preserve">	Cuatro funcionarios con roles activos en el aplicativo VIGIA, que no aparecen registrados en la planta de personal activa a 01/07/2024. (Anexo 14)
</t>
    </r>
    <r>
      <rPr>
        <b/>
        <sz val="12"/>
        <rFont val="Arial"/>
        <family val="2"/>
      </rPr>
      <t>4.2</t>
    </r>
    <r>
      <rPr>
        <sz val="12"/>
        <rFont val="Arial"/>
        <family val="2"/>
      </rPr>
      <t xml:space="preserve">	Cuatro funcionarios ubicados en Direcciones Seccionales con roles activos del aplicativo VIGIA. (Anexo 15)
</t>
    </r>
    <r>
      <rPr>
        <b/>
        <sz val="12"/>
        <rFont val="Arial"/>
        <family val="2"/>
      </rPr>
      <t>4.3</t>
    </r>
    <r>
      <rPr>
        <sz val="12"/>
        <rFont val="Arial"/>
        <family val="2"/>
      </rPr>
      <t xml:space="preserve">	Siete funcionarios que se encuentran ubicados en el Nivel Central, en dependencias diferentes a la Subdirección de Asuntos Disciplinarios y poseen roles activos en el aplicativo VIGIA (Anexo 16).</t>
    </r>
  </si>
  <si>
    <t xml:space="preserve">Falta de cumplimiento a los controles establecidos por parte de la primera y segunda línea de defensa en relación con la gestión y seguimiento de roles de acceso a los sistemas de información. </t>
  </si>
  <si>
    <t>Gestionar la cancelación de roles del aplicativo Vigía  de los exfuncionarios de la SAD y de los que no se encuentren adscritos a ella, ante la Subdirección de Soluciones y Desarrollo, a través de la herramienta Aranda.</t>
  </si>
  <si>
    <t xml:space="preserve">Casos registrados y gestionados en la herramienta Aranda </t>
  </si>
  <si>
    <r>
      <rPr>
        <b/>
        <sz val="12"/>
        <rFont val="Arial"/>
        <family val="2"/>
      </rPr>
      <t>DGC</t>
    </r>
    <r>
      <rPr>
        <sz val="12"/>
        <rFont val="Arial"/>
        <family val="2"/>
      </rPr>
      <t xml:space="preserve">
Dirección de Gestión Corporativa
Subdirección de Asuntos Disciplinarios
Coordinación de Instrucción  
Dirección de Gestión de Innovación y Tecnología   
Subdirección Innovación y Proyectos </t>
    </r>
  </si>
  <si>
    <t>Contrastar mensualmente los reportes de roles que se publican por parte de la DGIT en la DIANNET vs el listado de funcionarios de la Subdirección de Asuntos Disciplinarios.</t>
  </si>
  <si>
    <t xml:space="preserve">Informe mensual de verificación contentivo de lo encontrado y de las acciones a realizar en caso de advertir alguna inconsistencia. </t>
  </si>
  <si>
    <r>
      <rPr>
        <b/>
        <sz val="12"/>
        <rFont val="Arial"/>
        <family val="2"/>
      </rPr>
      <t xml:space="preserve">DGC
</t>
    </r>
    <r>
      <rPr>
        <sz val="12"/>
        <rFont val="Arial"/>
        <family val="2"/>
      </rPr>
      <t xml:space="preserve">Dirección de Gestión Corporativa
Subdirección de Asuntos Disciplinarios
Coordinación de Instrucción
Coordinación de Decisiones
Coordinación de Enlace Procesal                                       </t>
    </r>
  </si>
  <si>
    <r>
      <rPr>
        <b/>
        <sz val="12"/>
        <rFont val="Arial"/>
        <family val="2"/>
      </rPr>
      <t xml:space="preserve">Hallazgo No. 5. Deficiencias en los Sistemas de Información y archivos que apoyan el Subproceso de Investigaciones Disciplinarias. </t>
    </r>
    <r>
      <rPr>
        <sz val="12"/>
        <rFont val="Arial"/>
        <family val="2"/>
      </rPr>
      <t xml:space="preserve">
Revisados los aplicativos SISCO, VIGIA y los archivos Excel empleados por el subproceso de Investigaciones Disciplinarias, se encontraron las siguientes deficiencias:
5.1	Aplicativo SISCO: Conforme a la información suministrada por la Coordinación de   Servicios y Administración Técnica de la Subdirección de Soluciones y Desarrollo  y la consignada en el Informe No. 2 “</t>
    </r>
    <r>
      <rPr>
        <i/>
        <sz val="12"/>
        <rFont val="Arial"/>
        <family val="2"/>
      </rPr>
      <t>Aplicativos no corporativos</t>
    </r>
    <r>
      <rPr>
        <sz val="12"/>
        <rFont val="Arial"/>
        <family val="2"/>
      </rPr>
      <t>”  de la Dirección de Gestión de Innovación y Tecnología, es un sistema no corporativo, sin gobernanza de esta Dirección, lo que conlleva a que no esté incluido dentro de las políticas de seguridad de la información para el manejo de software, tales como: la toma periódica de Backup, la apropiación y mantenimiento continuo del código fuente, la actualización de tablas paramétricas como funcionarios, dependencias y seccionales. Adicionalmente, se encuentra instalado localmente en un equipo de escritorio de la Subdirección de Asuntos Disciplinarios, que en el evento que el equipo falle, la información del aplicativo se puede perder sin posibilidad de recuperación. Además, los datos que generan los reportes no son fáciles de comprender ni de cruzar, pues la información de las quejas y/o noticias disciplinarias registrada no está desagregada ni cuenta con parámetros estandarizados que permitan la identificación plena del origen de cada caso. 
5.2	Aplicativo VIGIA: Es un software que por la tecnología en la que se encuentra desarrollado no cuenta con actualizaciones de seguridad, no es una herramienta eficiente para apoyar las tareas del subproceso, teniendo en cuenta la falta de automatización, su interfaz de usabilidad rígida, la limitación de incluir nuevos servicios o mejorar los existentes y la falta de compatibilidad con otros sistemas y/o herramientas utilizadas por el Subproceso. Adicionalmente, los reportes que genera son en formatos PDF que limitan la posibilidad de seguimiento y control.
5.3	Archivos Excel: Se emplean diversidad de archivos para el control de la información de las noticias disciplinarias y de los expedientes que cursan en la Subdirección de Asuntos Disciplinarios; frente a los cuales se encontraron las siguientes situaciones: 
•	Estos archivos manejan información sensible y confidencial, que es almacenada en los discos duros de los equipos de escritorio de los funcionarios o en OneDrive, pero no en un repositorio centralizado donde se pueda tener el control en la asignación de permisos y la trazabilidad de los accesos y modificación de la información. (Anexo 17)
•	Los activos de información identificados como “Bases de Datos Excel” en la herramienta GRC de NOVASEC para la Subdirección de Asuntos Disciplinarios, no coinciden con los empleados por el subproceso de Investigaciones Disciplinarias conforme a la información suministrada a las solicitudes efectuadas en el ejercicio de auditoría. (Anexo 17)
•	Consultados los activos de información del subproceso de Investigaciones Disciplinarias en la herramienta GRC de NOVASEC, se encontró que no existe un activo de información que haga referencia a la Base de Datos Excel, en la cual se registran todas las quejas o noticias disciplinarias recibidas en la Subdirección de Asuntos Disciplinarios, que son el principal insumo de entrada de las actividades del subproceso. (Anexo 17)</t>
    </r>
  </si>
  <si>
    <t xml:space="preserve">Insuficiencia de las herramientas tecnológicas que apoyan el subproceso auditado y la brecha de seguridad en relación con la confidencialidad, integridad y disponibilidad de la información, falencias en la integración entre las mismas, al igual que la falta de automatización de las tareas y actividades desempeñadas en el subproceso, lo que dificulta su gestión, control y seguimiento, junto con la falta de identificación de activos de información que permitan su adecuado control, tratamiento, conservación y respaldo. </t>
  </si>
  <si>
    <t>Adelantar el proceso de contratación de la solución tecnológica</t>
  </si>
  <si>
    <t xml:space="preserve">DGC
Dirección de Gestión de Innovación y Tecnología
Coordinación para el apoyo a los sistemas de información.
Dirección de Gestión Corporativa
Subdirección de Asuntos Disciplinarios            </t>
  </si>
  <si>
    <t>Definir un plan de trabajo de desarrollo de la solución tecnológica</t>
  </si>
  <si>
    <t>Definir el plan de
trabajo de la solución
tecnológica</t>
  </si>
  <si>
    <t xml:space="preserve">DGC
Dirección de Gestión de Innovación y Tecnología
Coordinación para el apoyo a los sistemas de información.
Dirección de Gestión Corporativa
Subdirección de Asuntos Disciplinarios </t>
  </si>
  <si>
    <t>Poner en producción la solución tecnológica</t>
  </si>
  <si>
    <t>Definir la puesta producción de la solución tecnológica</t>
  </si>
  <si>
    <t>a) (01) Un formato de Aceptación de Pruebas funcionales y salida a producción - FT-IIT-1851.
b) (01) Un formato información de versión FT-IIT-2180
c) (01) Un Acta de comité de gestión de Cambios de Tecnología del correspondiente software instalado y en producción</t>
  </si>
  <si>
    <t xml:space="preserve">DGC
Dirección de Gestión de Innovación y Tecnología
Coordinación para el apoyo a los sistemas de información.
Dirección de Gestión Corporativa
Subdirección de Asuntos Disciplinarios             </t>
  </si>
  <si>
    <t>Almacenar en SharePoint las bases de datos de la Coordinación de Instrucción, otorgar permisos de acceso y modificación exclusivamente al personal que la requiera para el cumplimiento de sus funciones y asignar la responsabilidad de su administración al jefe de dicha dependencia.</t>
  </si>
  <si>
    <t xml:space="preserve">1. Oficio de solicitud al administrador de SharePoint de la SAD para la gestión relacionada con el almacenamiento de Bases de Datos en espacio de la Coordinación de Instrucción, otorgamiento de permisos de acceso y modificación.
2. Captura de imagen de SharePoint que de cuenta del almacenamiento de las bases de datos. </t>
  </si>
  <si>
    <r>
      <rPr>
        <b/>
        <sz val="12"/>
        <rFont val="Arial"/>
        <family val="2"/>
      </rPr>
      <t>DGC</t>
    </r>
    <r>
      <rPr>
        <sz val="12"/>
        <rFont val="Arial"/>
        <family val="2"/>
      </rPr>
      <t xml:space="preserve">
Dirección de Gestión Corporativa
Subdirección de Asuntos Disciplinarios
Coordinación de Instrucción</t>
    </r>
  </si>
  <si>
    <t>Actualizar los nombres de las bases de datos de la Subdirección, según el nombre que se les dio en NOVASEC</t>
  </si>
  <si>
    <t>1. Correo electrónico contentivo de la respectiva instrucción
2. Captura de imagen del SharePoint que de cuenta del cumplimiento de la actualización de los nombres de las bases de datos</t>
  </si>
  <si>
    <t>Realizar la gestión del registro de base de datos de noticias disciplinarias en NOVASEC</t>
  </si>
  <si>
    <t xml:space="preserve">1. Correo electrónico de solicitud de registro - Pantallazo reporte Novasec
2. Captura de imagen tomada de la plataforma NOVASEC que de cuenta del registro de la base de datos de noticias disciplinarias. </t>
  </si>
  <si>
    <r>
      <rPr>
        <b/>
        <sz val="12"/>
        <rFont val="Arial"/>
        <family val="2"/>
      </rPr>
      <t>DGC</t>
    </r>
    <r>
      <rPr>
        <sz val="12"/>
        <rFont val="Arial"/>
        <family val="2"/>
      </rPr>
      <t xml:space="preserve">
Dirección de Gestión Corporativa
Subdirección de Asuntos Disciplinarios</t>
    </r>
  </si>
  <si>
    <t>H. 2 Aud Regular Vig. Primer semestre 2010 F. Recaudadora
AEF - Seguimiento PM 2014</t>
  </si>
  <si>
    <t>22 02 001</t>
  </si>
  <si>
    <t xml:space="preserve">DSA. BOGOTA.
Se evidencian debilidades en los criterios de confidencialidad, cumplimiento y disponibilidad de la información en el sistema SYGA utilizado en el procedimiento de Inspección Aduanera por el Grupo Interno de Trabajo (GIT) de Importaciones de la División de Gestión de la Operación Aduanera, tales como:
• Permite el acceso a los inspectores de aduanas (usuarios) a todos los depósitos habilitados y por ende a todas las declaraciones de importación seleccionadas para inspección aduanera documental o física, independiente del reparto asignado.
• Permite realizar actuaciones (levante de mercancías, suspensiones, entre otras), independiente del reparto asignado.
• Permite el acceso simultáneo con el mismo usuario desde diferentes terminales y ubicaciones.
</t>
  </si>
  <si>
    <t xml:space="preserve">Situaciones que se presentan por cuanto el Servicio Informático Aduanero no cuenta dentro de su desarrollo con los correspondientes filtros que impidan que las declaraciones seleccionadas tanto para inspección física como documental puedan ser gestionadas en todos los depósitos habilitados. 
</t>
  </si>
  <si>
    <t>Finalizar las pruebas de aceptación de la versión unificada de SYGA a Nivel Nacional</t>
  </si>
  <si>
    <t>Informe de finalización de pruebas</t>
  </si>
  <si>
    <r>
      <rPr>
        <b/>
        <sz val="12"/>
        <rFont val="Arial"/>
        <family val="2"/>
      </rPr>
      <t>DGA</t>
    </r>
    <r>
      <rPr>
        <sz val="12"/>
        <rFont val="Arial"/>
        <family val="2"/>
      </rPr>
      <t xml:space="preserve">
NC – Subproceso Operación Aduanera
Dirección de Gestión de Aduanas
Subdirección de Registro y Control Aduanero
Subdirección de Operación Aduanera 
REFORMULADO
30042016
ACTUALIZADO
30112021</t>
    </r>
  </si>
  <si>
    <t>Realizar ajustes de incidencias reportadas por los usuarios con relación a las pruebas de la Versión Unificada de SYGA</t>
  </si>
  <si>
    <t>Registro en JIRA de solución de incidencias reportadas por los usuarios</t>
  </si>
  <si>
    <r>
      <rPr>
        <b/>
        <sz val="12"/>
        <rFont val="Arial"/>
        <family val="2"/>
      </rPr>
      <t>DGA</t>
    </r>
    <r>
      <rPr>
        <sz val="12"/>
        <rFont val="Arial"/>
        <family val="2"/>
      </rPr>
      <t xml:space="preserve">
NC- Subproceso Innovación y Tecnología
Dirección de Gestión de Innovación y Tecnología
Subdirección de Soluciones y Desarrollo
REFORMULADO
30042016
30092016
ACTUALIZADO
30112021</t>
    </r>
  </si>
  <si>
    <t>Reportar el 100% de las pruebas satisfactorias a la versión unificada de SYGA</t>
  </si>
  <si>
    <t>Formato de Aceptación de pruebas</t>
  </si>
  <si>
    <r>
      <rPr>
        <b/>
        <sz val="12"/>
        <rFont val="Arial"/>
        <family val="2"/>
      </rPr>
      <t>DGA</t>
    </r>
    <r>
      <rPr>
        <sz val="12"/>
        <rFont val="Arial"/>
        <family val="2"/>
      </rPr>
      <t xml:space="preserve">
NC – Subproceso Operación Aduanera
Dirección de Gestión de Aduanas
Subdirección de Operación Aduanera
REFORMULADO
30042016
30092016
ACTUALIZADO
30112021</t>
    </r>
  </si>
  <si>
    <t>Alistamiento de la Infraestructura necesarias para la salida a producción de SYGA</t>
  </si>
  <si>
    <t>Infraestructura lista para poner en producción el sistema</t>
  </si>
  <si>
    <r>
      <rPr>
        <b/>
        <sz val="12"/>
        <rFont val="Arial"/>
        <family val="2"/>
      </rPr>
      <t>DGA</t>
    </r>
    <r>
      <rPr>
        <sz val="12"/>
        <rFont val="Arial"/>
        <family val="2"/>
      </rPr>
      <t xml:space="preserve">
NC- Subproceso Innovación y Tecnología
Dirección de Gestión de Innovación y Tecnología
Subdirección de Infraestructura Tecnologica y de Operaciones
REFORMULADO
30042016
30092016
ACTUALIZADO
30112021</t>
    </r>
  </si>
  <si>
    <t>Puesta en producción a Nivel Nacional de la versión unificada de SYGA</t>
  </si>
  <si>
    <t>Sistema funcionando a Nivel Nacional</t>
  </si>
  <si>
    <r>
      <rPr>
        <b/>
        <sz val="12"/>
        <rFont val="Arial"/>
        <family val="2"/>
      </rPr>
      <t>DGA</t>
    </r>
    <r>
      <rPr>
        <sz val="12"/>
        <rFont val="Arial"/>
        <family val="2"/>
      </rPr>
      <t xml:space="preserve">
NC - Subproceso Innovación y Tecnología
Dirección de Gestión de Innovación y Tecnología
Subdirección de Soluciones y Desarrollo
Subdireccion de Infraestructura Tecnologica y de Operaciones
REFORMULADO
30042016
30092016
ACTUALIZADO
30112021</t>
    </r>
  </si>
  <si>
    <t>Estabilización del Sistema en producción</t>
  </si>
  <si>
    <t>Sistema estabilizado</t>
  </si>
  <si>
    <r>
      <rPr>
        <b/>
        <sz val="12"/>
        <rFont val="Arial"/>
        <family val="2"/>
      </rPr>
      <t>DGA</t>
    </r>
    <r>
      <rPr>
        <sz val="12"/>
        <rFont val="Arial"/>
        <family val="2"/>
      </rPr>
      <t xml:space="preserve">
NC - Subproceso Innovación y Tecnología
Dirección de Gestión de Innovación y Tecnología
Subdirección de Soluciones y Desarrollo
REFORMULADO
30042016
30092016
ACTUALIZADO
30112021</t>
    </r>
  </si>
  <si>
    <t xml:space="preserve">Definir Estrategia de Digitalización del Proyecto de Desaduanamiento. </t>
  </si>
  <si>
    <t>Estrategia de Digitalización</t>
  </si>
  <si>
    <r>
      <rPr>
        <b/>
        <sz val="12"/>
        <rFont val="Arial"/>
        <family val="2"/>
      </rPr>
      <t>DGA</t>
    </r>
    <r>
      <rPr>
        <sz val="12"/>
        <rFont val="Arial"/>
        <family val="2"/>
      </rPr>
      <t xml:space="preserve">
NC – Subproceso Operación Aduanera,
Dirección de Gestión de Aduanas
Subdirección de Operación Aduanera
NC - Subproceso Innovacion y Tecnologia
Direccion de Gestion de Innovacion y Tecnologia
Subdireccion de Innovacion y Proyectos
Subdireccion de Soluciones y desarrollo</t>
    </r>
  </si>
  <si>
    <t xml:space="preserve">Desarrollar o adquirir la solucion tecnologica del Proyecto de Desaduanamiento. 
</t>
  </si>
  <si>
    <r>
      <rPr>
        <b/>
        <sz val="12"/>
        <rFont val="Arial"/>
        <family val="2"/>
      </rPr>
      <t>DGA</t>
    </r>
    <r>
      <rPr>
        <sz val="12"/>
        <rFont val="Arial"/>
        <family val="2"/>
      </rPr>
      <t xml:space="preserve">
NC – Subproceso Operación Aduanera,
Dirección de Gestión de Aduanas
Subdirección de Operación Aduanera
</t>
    </r>
  </si>
  <si>
    <r>
      <rPr>
        <b/>
        <sz val="12"/>
        <rFont val="Arial"/>
        <family val="2"/>
      </rPr>
      <t>DGA</t>
    </r>
    <r>
      <rPr>
        <sz val="12"/>
        <rFont val="Arial"/>
        <family val="2"/>
      </rPr>
      <t xml:space="preserve">
NC - Subproceso Innovacion y Tecnologia
Direccion de Gestion de Innovacion y Tecnologia
Subdireccion de Innovacion y Proyectos
Subdireccion de Soluciones y desarrollo</t>
    </r>
  </si>
  <si>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REFORMULADO
30092016
30112021
20052022</t>
    </r>
  </si>
  <si>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30092016
30112021
20052022</t>
    </r>
  </si>
  <si>
    <t>32 Aud DS ADUANAS, Ipiales, Cartagena, Cucuta, Bogotá, B/ventura, Cali, Urabá Vig P.Semestre 2015</t>
  </si>
  <si>
    <t xml:space="preserve">Hallazgo No. 32: Operatividad Modelos de Información trámites aduaneros importación En la verificación de la operatividad de las transacciones de ingreso de mercancía al territorio aduanero nacional con destino no solo al país sino a otros países y hacia una zona franca, se observó que persiste la interacción con sistemas antiguos, la presentación de las declaraciones de importación aún se continúan realizando a través de los servicios del aplicativo SIGLO XXI o SYGA, de igual manera las operaciones de tránsito aduanero (excepto del transbordo internacional) se siguen realizando manualmente y el registro de la operación en la administración de salida y de llegada se realiza a través de los servicios de este sistema. (…) </t>
  </si>
  <si>
    <t>sin causa</t>
  </si>
  <si>
    <t>Definir Estrategia de Digitalización del Proyecto de Desaduanamiento. 
NOTA: Reformulación elaborada por cambios normativos de acuerdo a  Decreto 1165 de Junio de 2019 que reemplaza-deroga el Decreto 390 de 2016.</t>
  </si>
  <si>
    <r>
      <rPr>
        <b/>
        <sz val="12"/>
        <rFont val="Arial"/>
        <family val="2"/>
      </rPr>
      <t>DGA</t>
    </r>
    <r>
      <rPr>
        <sz val="12"/>
        <rFont val="Arial"/>
        <family val="2"/>
      </rPr>
      <t xml:space="preserve">
NC – Subproceso Operación Aduanera
Dirección de Gestión de Aduanas
Subdirección de Operación Aduanera
REFORMULADO
30092016
30092019
ACTUALIZADO
30112021</t>
    </r>
  </si>
  <si>
    <t>Desarrollar o adquirir la solucion tecnologica del Proyecto de Desaduanamiento. 
NOTA: Reformulación elaborada por cambios normativos de acuerdo a  Decreto 1165 de Junio de 2019 que reemplaza-deroga el Decreto 390 de 2016.</t>
  </si>
  <si>
    <r>
      <rPr>
        <b/>
        <sz val="12"/>
        <rFont val="Arial"/>
        <family val="2"/>
      </rPr>
      <t>DGA</t>
    </r>
    <r>
      <rPr>
        <sz val="12"/>
        <rFont val="Arial"/>
        <family val="2"/>
      </rPr>
      <t xml:space="preserve">
NC-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30092017
30092019
30112021
20052022</t>
    </r>
  </si>
  <si>
    <r>
      <rPr>
        <b/>
        <sz val="12"/>
        <rFont val="Arial"/>
        <family val="2"/>
      </rPr>
      <t>DGA</t>
    </r>
    <r>
      <rPr>
        <sz val="12"/>
        <rFont val="Arial"/>
        <family val="2"/>
      </rPr>
      <t xml:space="preserve">
NC- Subproceso Innovación y Tecnología
Dirección de Gestión de Innovación y Tecnología
Subdirección de Innovación y Proyectos
Subdirección de Soluciones y Desarrollo
REFORMULADO
30092017
30092019
30112021
20052022</t>
    </r>
  </si>
  <si>
    <r>
      <rPr>
        <b/>
        <sz val="12"/>
        <rFont val="Arial"/>
        <family val="2"/>
      </rPr>
      <t>DGA</t>
    </r>
    <r>
      <rPr>
        <sz val="12"/>
        <rFont val="Arial"/>
        <family val="2"/>
      </rPr>
      <t xml:space="preserve">
NC – Subproceso Operación Aduanera
Dirección de Gestión de Aduanas
Subdirección de Operación Aduanera
</t>
    </r>
  </si>
  <si>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REFORMULADO
30092017
30092019
30112021
20052022</t>
    </r>
  </si>
  <si>
    <t>3.  Ejecutar el cronograma de definición funcional de los sistema de información para la operación aduanera que se deban ajustar o desarrollar en el marco del Decreto 390 de 2016, específicamente para el Transito Aduanero- Operaciones de Transporte.</t>
  </si>
  <si>
    <t>Presentar, de acuerdo al cronograma, los requerimientos funcionales a la Subdirección de Tecnología de Información y Telecomunicaciones siguiendo el procedimiento PR-SI-0002 Centro de Despacho SIE.</t>
  </si>
  <si>
    <t>Solicitudes de Requerimientos funcionales</t>
  </si>
  <si>
    <r>
      <rPr>
        <b/>
        <sz val="12"/>
        <rFont val="Arial"/>
        <family val="2"/>
      </rPr>
      <t>DGA</t>
    </r>
    <r>
      <rPr>
        <sz val="12"/>
        <rFont val="Arial"/>
        <family val="2"/>
      </rPr>
      <t xml:space="preserve">
NC – Subproceso Operación Aduanera
Dirección de Gestión de Aduanas
Subdirección de Operación Aduanera
REFORMULADO
30092016
ACTUALIZADO
30112021</t>
    </r>
  </si>
  <si>
    <t>4. Implementar dentro del Núcleo Básico -  Fase I del Servicio Informático Electrónico de TRANSITO Y OPERACIONES DE TRANSPORTE , las  funcionalidades que mitiguen los siguientes riegos:
- Operaciones realizadas manualmente
- Registro de operaciones de Tránsito en sistemas antiguos</t>
  </si>
  <si>
    <t>Elaborar el Plan de Trabajo con las actividades definidas  para  la puesta en producción del Sistema de Información de  Transito Aduanero- Operaciones de Transporte  requerido por la Subdirección de Gestión de Comercio Exterior, en el Marco metodologíco del Subproceso "Construcción de Sistemas de Información" del Proceso "Servicios Informáticos"  y acorde con los siguientes Procedimientos :
 PR-SI-0148_Análisis de Requerimientos de los Sistemas de Información.
 PR-SI-0149_Análisis y Diseño de los Sistemas de Información 
 PR-SI-0150_Codificación de los Sistemas de Información
 PR-SI-0151_Ejecución de Pruebas de los Sistemas de Información
 PR-SI-0152_Implantación de los Sistemas de Información</t>
  </si>
  <si>
    <t>Un (1) Plan de Trabajo aprobado.</t>
  </si>
  <si>
    <t>Realizar el análisis y diseño, atendiendo la  solicitud de Creación de Servicio Informático presentada al Centro de Despacho de la Dirección de Gestión Organizacional y el levantamiento de requerimientos funcionales efectuado.</t>
  </si>
  <si>
    <t>Formato Modelo de diseño FT-SI-2003
Formato Diseño de base de datos FT-SI-2004
Formato Diseño de interfaz de usuario FT-SI-2005</t>
  </si>
  <si>
    <r>
      <rPr>
        <b/>
        <sz val="12"/>
        <rFont val="Arial"/>
        <family val="2"/>
      </rPr>
      <t>DGA</t>
    </r>
    <r>
      <rPr>
        <sz val="12"/>
        <rFont val="Arial"/>
        <family val="2"/>
      </rPr>
      <t xml:space="preserve">
NC - Subproceso Innovación y Tecnología
Dirección de Gestión de Innovación y Tecnología
Subdirección de Soluciones y Desarrollo
REFORMULADO
30092017
ACTUALIZADO
30112021</t>
    </r>
  </si>
  <si>
    <t>Realizar la codificación</t>
  </si>
  <si>
    <t xml:space="preserve">Formato Información de Versión 30001  - FT-SI-2180 </t>
  </si>
  <si>
    <r>
      <rPr>
        <b/>
        <sz val="12"/>
        <rFont val="Arial"/>
        <family val="2"/>
      </rPr>
      <t>DGA</t>
    </r>
    <r>
      <rPr>
        <sz val="12"/>
        <rFont val="Arial"/>
        <family val="2"/>
      </rPr>
      <t xml:space="preserve">
NC - Subproceso Innovación y Tecnología
Dirección de Gestión de Innovación y Tecnología
Subdirección de Soluciones y Desarrollo
REFORMULADO
30092017
30092018
30092019
ACTUALIZADO
30112021</t>
    </r>
  </si>
  <si>
    <t>Realizar las pruebas funcionales</t>
  </si>
  <si>
    <t>Formato Aceptación de Pruebas Funcionales y Salida a Producción - FT-SI-1851</t>
  </si>
  <si>
    <r>
      <rPr>
        <b/>
        <sz val="12"/>
        <rFont val="Arial"/>
        <family val="2"/>
      </rPr>
      <t>DGA</t>
    </r>
    <r>
      <rPr>
        <sz val="12"/>
        <rFont val="Arial"/>
        <family val="2"/>
      </rPr>
      <t xml:space="preserve">
NC – Subproceso Operación Aduanera,
Dirección de Gestión de Aduanas 
Subdirección de Operación Aduanera
REFORMULADO
30092017
30092018
30092019
30112021</t>
    </r>
  </si>
  <si>
    <t xml:space="preserve">Realizar la implantación y puesta en producción </t>
  </si>
  <si>
    <t>Formato Aceptación de Pruebas Funcionales y Salida a Producción FT-SI-1851
Acta de comité de cambios</t>
  </si>
  <si>
    <r>
      <rPr>
        <b/>
        <sz val="12"/>
        <rFont val="Arial"/>
        <family val="2"/>
      </rPr>
      <t>DGA</t>
    </r>
    <r>
      <rPr>
        <sz val="12"/>
        <rFont val="Arial"/>
        <family val="2"/>
      </rPr>
      <t xml:space="preserve">
NC – Subproceso Operación Aduanera
Dirección de Gestión de Aduanas
Subdirección de Operación Aduanera
REFORMULADO
30092017
30092018
30092019
ACTUALIZADO
30112021</t>
    </r>
  </si>
  <si>
    <t>13 Aud Funcion Pagadora y Recaudadora Vig  2015</t>
  </si>
  <si>
    <t>12 01 003</t>
  </si>
  <si>
    <t xml:space="preserve">Hallazgo No. 13  Control de operaciones aduaneras
" (...) Pese a estar documentados los procedimientos, para el control de operaciones aduaneras de alto impacto fiscal como: Autorización y Finalización de Tránsitos Aduaneros; el Registro Control de Abandono Legal a favor de la Nación y el Pago Consolidado de las Declaraciones de los UAP que se realicen en cada seccional, las pruebas de auditoria evidencian que los registros informáticos del MUISCA, SYGA o SIFARO, no cuentan con medios de registro y consulta de cada una de estas operaciones aduaneras, que permitan a la DIAN realizar controles periódicos consolidados, como se evidenció en la Dirección Seccional Bucaramanga, sobre las operaciones aduaneras de esta índole que se realizan en su Jurisdicción; así como tampoco están debidamente formalizados y estandarizados cuadros o matrices de control para hacer el monitoreo de estas operaciones, acorde con lo  que indican los respectivos procedimientos (...)".  
</t>
  </si>
  <si>
    <t xml:space="preserve">Lo anterior, se ocasiona por deficiencias en la gestión para la creación, modificación, ajuste, mantenimiento, operación, permisos de acceso e implantación de los sistemas de información corporativos en cada uno de estos procesos aduaneros y la correspondiente supervisión de la DIAN, para velar por la efectiva aplicación de los procedimientos y estándares institucionales vigentes, lo que conlleva a riesgo de operaciones de alto impacto fiscal sin la observancia de las disposiciones aduaneras. </t>
  </si>
  <si>
    <t>1. Ejecutar el cronograma de definición funcional de los sistema de información para la operación aduanera que se deban ajustar o desarrollar en el marco del Decreto 390 de 2016, específicamente para el Transito Aduanero- Operaciones de Transporte.</t>
  </si>
  <si>
    <t>1. Presentar, de acuerdo al cronograma, los requerimientos funcionales a la Subdirección de Tecnología de Información y Telecomunicaciones siguiendo el procedimiento PR-SI-0002 Centro de Despacho SIE.</t>
  </si>
  <si>
    <r>
      <rPr>
        <b/>
        <sz val="12"/>
        <rFont val="Arial"/>
        <family val="2"/>
      </rPr>
      <t xml:space="preserve">DGA
</t>
    </r>
    <r>
      <rPr>
        <sz val="12"/>
        <rFont val="Arial"/>
        <family val="2"/>
      </rPr>
      <t>C – Subproceso Operación Aduanera
Dirección de Gestión de Aduanas
Subdirección de Operación Aduanera
REFORMULADO
30092016
ACTUALIZADO
30112021</t>
    </r>
  </si>
  <si>
    <t>2. Implementar dentro del Núcleo Básico - Fase I del Servicio Informático Electrónico de TRANSITO Y OPERACIONES DE TRANSPORTE , las  funcionalidades que mitiguen los siguientes riegos:
- Operaciones realizadas manualmente
- Interacción con sistemas antiguos
- Ausencia de registros y consultas que permitan realizar controles</t>
  </si>
  <si>
    <t>Elaborar el Plan de Trabajo con las actividades definidas  para  la puesta en producción del Sistema de Información de  Transito Aduanero- Operaciones de Transporte  requerido por la Subdirección de Gestión de Comercio Exterior, en el Marco metodologíco del Subproceso "Construcción de Sistemas de Información" del Proceso "Servicios Informáticos"  y acorde con los siguientes Procedimientos :
15. PR-SI-0148_Análisis de Requerimientos de los Sistemas de Información.
16. PR-SI-0149_Análisis y Diseño de los Sistemas de Información 
17. PR-SI-0150_Codificación de los Sistemas de Información
18. PR-SI-0151_Ejecución de Pruebas de los Sistemas de Información
19. PR-SI-0152_Implantación de los Sistemas de Información</t>
  </si>
  <si>
    <r>
      <rPr>
        <b/>
        <sz val="12"/>
        <rFont val="Arial"/>
        <family val="2"/>
      </rPr>
      <t>DGA</t>
    </r>
    <r>
      <rPr>
        <sz val="12"/>
        <rFont val="Arial"/>
        <family val="2"/>
      </rPr>
      <t xml:space="preserve">
NC - Subproceso Innovación y Tecnología
Dirección de Gestión de Innovación y Tecnología
Subdirección de Soluciones y Desarrollo
REFORMULADO
30092017
30092018
30092019
ACTUALIZADO
30112021
</t>
    </r>
  </si>
  <si>
    <t xml:space="preserve">Definir Estrategia de Digitalización del Proyecto de Desaduanamiento.
</t>
  </si>
  <si>
    <r>
      <rPr>
        <b/>
        <sz val="12"/>
        <rFont val="Arial"/>
        <family val="2"/>
      </rPr>
      <t>DGA</t>
    </r>
    <r>
      <rPr>
        <sz val="12"/>
        <rFont val="Arial"/>
        <family val="2"/>
      </rPr>
      <t xml:space="preserve">
NC – Subproceso Operación Aduanera
Dirección de Gestión de Aduanas
Subdirección de Operación Aduanera
REFORMULADO
30092019
ACTUALIZADO
30112021</t>
    </r>
  </si>
  <si>
    <t xml:space="preserve">Priorizar y detallar requermimientos Funcionales tecnologicos necesario para la solucion tecnologica  del Proyecto de Desaduanamiento.
</t>
  </si>
  <si>
    <t>Requerimientos Funcionales</t>
  </si>
  <si>
    <t>Documento de requerimientos funcionales</t>
  </si>
  <si>
    <t xml:space="preserve">Desarrollar o adquirir la solucion tecnologica del Proyecto de Desaduanamiento.
</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</si>
  <si>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30092019
30112021
20052022</t>
    </r>
  </si>
  <si>
    <t>2. Plan de trabajo del desarrollo de la solución tecnológica.</t>
  </si>
  <si>
    <t xml:space="preserve">Implantar la solucion tecnologica del Proyecto de Desaduanamiento.
</t>
  </si>
  <si>
    <t>1. Iniciar el desarrollo de la solución Tecnológica</t>
  </si>
  <si>
    <t>Seguimiento a la implementación de la solución Tecnológica</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</si>
  <si>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REFORMULADO
30092019
30112021
20052022</t>
    </r>
  </si>
  <si>
    <t>2. Puesta en producción de la solución tecnológica</t>
  </si>
  <si>
    <t>a. 01) Un Formato  Información de Versión 30001 - FT-IIT-2180
b. (01) Un Formato de Aceptación de Pruebas Funcionales y Salida a Producción  - FT-IIT-1851
c. (01) Un  Acta de Comité de Gestión de  Cambios de Tecnología del correspondiente Software instalado y en Producción.</t>
  </si>
  <si>
    <t>5 Aud  Laboratorio de Aduanas con corte 30/06/2016</t>
  </si>
  <si>
    <t>12 01 001</t>
  </si>
  <si>
    <t xml:space="preserve">Hallazgo No.5 Análisis de muestras de Laboratorio
(…) para proteger a los consumidores de ingresos de mercancías peligrosas, proteger el medio ambiente, ayudar a combatir el terrorismo y la detección de importaciones ilegales.
Adicionalmente, refleja deficiencia en los sistemas informáticos para la realización de estadísticas necesarias, para las mediciones totales de muestras analizadas y los ingresos generados, como resultados de dicha operación.
</t>
  </si>
  <si>
    <t xml:space="preserve">No existe norma interna vinculante para que todos los actores participen en este proceso y poder determinar los resultados de la gestión del laboratorio </t>
  </si>
  <si>
    <t>Capacitar a las Direcciones Seccionales para la toma de muestras</t>
  </si>
  <si>
    <t>Capacitar a través del Plan Institucional PIC 2017 a las principales Direcciones Seccionales de aduanas en la toma de muestras</t>
  </si>
  <si>
    <t>Correo electronico informado a las seccionales el temario y fechas de realización de las tres respectivas capacitaciones. Listas de asistencia de las  capacitaciones dictadas a los funcionarios de la División de Operación Aduanera de las Diecciones Seccional a las cuales se les impartio la capacitación.</t>
  </si>
  <si>
    <r>
      <rPr>
        <b/>
        <sz val="12"/>
        <rFont val="Arial"/>
        <family val="2"/>
      </rPr>
      <t>DGA</t>
    </r>
    <r>
      <rPr>
        <sz val="12"/>
        <rFont val="Arial"/>
        <family val="2"/>
      </rPr>
      <t xml:space="preserve">
NC – Subproceso Operación Aduanera
Dirección de Gestión de Aduanas
Subdirección de Operación Aduanera
Subdirección Técnica Aduanera                         
Subdirección del Laboratorio Aduanero
REFORMULADO
30092017
ACTUALIZADO
30112021</t>
    </r>
  </si>
  <si>
    <t>Asignar la meta mensual de toma de muestras para las Direcciones Seccionales</t>
  </si>
  <si>
    <t>Las Direcciones Seccionales acorde con su tamaño tendrán una meta en cantidad de muestras a tomar al mes.</t>
  </si>
  <si>
    <t>Seguimiento trimestral en el plan operativo de las Direcciones Seccionales de muestras tomadas vs muestras asignadas. (marzo, junio, septiembre y diciembre de 2017)</t>
  </si>
  <si>
    <r>
      <rPr>
        <b/>
        <sz val="12"/>
        <rFont val="Arial"/>
        <family val="2"/>
      </rPr>
      <t>DGA</t>
    </r>
    <r>
      <rPr>
        <sz val="12"/>
        <rFont val="Arial"/>
        <family val="2"/>
      </rPr>
      <t xml:space="preserve">
NC – Subproceso Operación Aduanera
Dirección de Gestión de Aduanas
Subdirección Técnica Aduanera
ACTUALIZADO
30112021</t>
    </r>
  </si>
  <si>
    <t>Implementar dentro del Núcleo Básico - Fase I,  el Sistema de Información  Laboratorio</t>
  </si>
  <si>
    <t>Realizar el levantamiento de requerimientos funcionales.</t>
  </si>
  <si>
    <t>Formato Especificación Funcional Detallada FT-SI-2007 
Formato Casos de Uso FT-SI-2009</t>
  </si>
  <si>
    <r>
      <rPr>
        <b/>
        <sz val="12"/>
        <rFont val="Arial"/>
        <family val="2"/>
      </rPr>
      <t>DGA</t>
    </r>
    <r>
      <rPr>
        <sz val="12"/>
        <rFont val="Arial"/>
        <family val="2"/>
      </rPr>
      <t xml:space="preserve">
NC- Subproceso Innovación y Tecnología
Dirección de Gestión de Innovación y Tecnología
Subdirección de Innovación y Proyectos
Subdirección de Soluciones y Desarrollo
NC – Subproceso Operación Aduanera
Dirección de Gestión de Aduanas
Subdirección Técnica Aduanera
REFORMULADO
30/09/2017
ACTUALIZADO
30112021</t>
    </r>
  </si>
  <si>
    <r>
      <rPr>
        <b/>
        <sz val="12"/>
        <rFont val="Arial"/>
        <family val="2"/>
      </rPr>
      <t>DGA</t>
    </r>
    <r>
      <rPr>
        <sz val="12"/>
        <rFont val="Arial"/>
        <family val="2"/>
      </rPr>
      <t xml:space="preserve">
NC- Subproceso Innovación y Tecnología
Dirección de Gestión de Innovación y Tecnología
Subdirección de Innovación y Proyectos
Subdirección de Soluciones y Desarrollo
REFORMULADO
30092017
ACTUALIZADO
30112021</t>
    </r>
  </si>
  <si>
    <t xml:space="preserve">Elaboración de formatos de acuerdo con los requerimientos efectuados (5 requerimientos) Laboratorio Fase 2.1. </t>
  </si>
  <si>
    <t xml:space="preserve">Documento: FT-SI-2180-SIE Laboratorio.pdf (INFORMACIÓN DE VERSIÓN – 30001 
Fecha liberación pruebas: Dos Entregables:
 1.         01-05-2021
 2.         30-06-2021 
Documento: FT-SI-1851- Certificación de Pruebas.
Fecha liberación a producción:  Dos Entregables: 
1.        01-06-2021 2.        01-08-2021 </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</si>
  <si>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del Laboratorio Aduanero
REFORMULADO
30092017
30092018
07052021
ACTUALIZADO
30112021</t>
    </r>
  </si>
  <si>
    <t>Realizar ajustes para mejorar la operación,(9 requerimientos). Laboratorio Fase 2.2</t>
  </si>
  <si>
    <t>Documento: FT-SI-2180-SIE Laboratorio.pdf (INFORMACIÓN DE VERSIÓN – 30001 
Documento: FT-SI-1851- Certificación de Pruebas.
Liberación a producción</t>
  </si>
  <si>
    <t>Efectuar mejoras en la usabilidad y nuevas funcionalidades, (17 requerimientos)​. Laboratorio Fase 2.3</t>
  </si>
  <si>
    <t>Documento: FT-SI-2180-SIE Laboratorio.pdf (INFORMACIÓN DE VERSIÓN – 30001 
Documento:FT-SI-1851- Certificación de Pruebas.
Liberación a producción</t>
  </si>
  <si>
    <t>Efectuar mejoras en la usabilidad y nuevas funcionalidades, (24 requerimientos)​. Laboratorio Fase 2.4</t>
  </si>
  <si>
    <r>
      <rPr>
        <b/>
        <sz val="12"/>
        <rFont val="Arial"/>
        <family val="2"/>
      </rPr>
      <t>DGA</t>
    </r>
    <r>
      <rPr>
        <sz val="12"/>
        <rFont val="Arial"/>
        <family val="2"/>
      </rPr>
      <t xml:space="preserve">
NC - Subproceso Innovación y Tecnología
Dirección de Gestión de Innovación y Tecnología
Subdirección de Soluciones y Desarrollo
NC – Subproceso Operación Aduanera
Dirección de Gestión de Aduanas
Subdirección del Laboratorio Aduanero
REFORMULADO
09122022</t>
    </r>
  </si>
  <si>
    <t>Efectuar mejoras en la usabilidad y nuevas funcionalidades, ( 25 requerimientos)​. Laboratorio Fase 2.6</t>
  </si>
  <si>
    <r>
      <rPr>
        <b/>
        <sz val="12"/>
        <rFont val="Arial"/>
        <family val="2"/>
      </rPr>
      <t>DGA</t>
    </r>
    <r>
      <rPr>
        <sz val="12"/>
        <rFont val="Arial"/>
        <family val="2"/>
      </rPr>
      <t xml:space="preserve">
NC - Subproceso Innovación y Tecnología
Dirección de Gestión de Innovación y Tecnología
Subdirección de Soluciones y Desarrollo
NC – Subproceso Operación Aduanera
Dirección de Gestión de Aduanas
Subdirección del Laboratorio Aduanero</t>
    </r>
  </si>
  <si>
    <t>2  Aud Operación Aduanera -Importaciones Dirección de Aduanas y Direcciones Seccionales de Aduanas de Bogotá, Cali, Buenaventura, Bucaramanga, Cartagena, Barranquilla y Santa Marta Vigencia 2018 y primer semestre de 2019</t>
  </si>
  <si>
    <t>19 02 003</t>
  </si>
  <si>
    <t xml:space="preserve">Hallazgo 2.  Información Declaraciones de Importación Seccional Bogotá – Nivel Central y Seccional Bucaramanga.  
Efectuada la verificación y cruce de datos del listado en Excel (universo de declaraciones descargadas del portal Web) y el listado extraído de la bitácora, se encontró que existen 633 registros de declaraciones de la bitácora, que no aparecen en el universo de declaraciones.
En la Seccional Bogotá, un total de (676) registros del universo de las declaraciones no se encuentran en el listado extraído de la bitácora.
(…) se encuentran diferencias entre los números de autoadhesivos, en el código de administración y, se encuentra que el campo Tipo de Declaración está diligenciado en blanco o vacío. 
(…) analizadas las Declaraciones de Importación, se observa que se presentan 1.175.287 formularios repetidos.
(…) comparando el archivo de Excel con la relación del aplicativo LUCIA, se evidencia que un total de 1.058.714 registros de la relación de Excel no están en el aplicativo LUCIA.
En la Seccional Bucaramanga, se constató que existen (81) registros de declaraciones de importación en la base de datos Trámites Manuales que no se encuentran en la base de datos suministrada por Nivel Central.
</t>
  </si>
  <si>
    <t>Deficiencias en el control del registro de la información de las declaraciones de importación.</t>
  </si>
  <si>
    <t>1. Impartir instrucción a las direcciones seccionales.</t>
  </si>
  <si>
    <t xml:space="preserve">Expedir lineamientos a las Direcciones Seccionales de Aduanas frente al control de las operaciones relacionados con los trámites manuales. </t>
  </si>
  <si>
    <t>Documento de lineamientos.</t>
  </si>
  <si>
    <t xml:space="preserve">2. Definir Estrategia de Digitalización del Proyecto.
</t>
  </si>
  <si>
    <t xml:space="preserve">3. Desarrollar o adquirir la solucion tecnologica del Proyecto de Desaduanamiento.
</t>
  </si>
  <si>
    <t xml:space="preserve">4. Implantar la solucion tecnologica del Proyecto
</t>
  </si>
  <si>
    <t>Seguimiento  a la implementación de la solución Tecnológica</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</si>
  <si>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REFORMULADO
30112021
20052022</t>
    </r>
  </si>
  <si>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REFORMULADO
3011202120052022</t>
    </r>
  </si>
  <si>
    <t>14 Aud Funcion Pagadora y Recaudadora Vig  2015</t>
  </si>
  <si>
    <t xml:space="preserve">Hallazgo No. 14  Registro y Control Posterior Actas de Inspección con suspensión o rechazo de Levante
" (...) Se evidenció que las actas de inspección números 989162, 989561,989453, 989505, 989394, 989234, 989312, 989508, 989324, 989382, 989451, 989431, 989153, 989133 y 989442 del año 2015, fueron realizadas para la modificación de la modalidad de importación temporal a largo plazo a importación ordinaria y finalizaron con suspensión o rechazo de levante, por parte de los funcionarios de Operación Aduanera de la Seccional Bucaramanga; de las cuales, no se encuentran registros en sistema MUISCA, SYGA u otro Sistema Informático electrónico que haga sus veces, ni se configuró otro mecanismo de control debidamente formalizado por la DIAN, que permita verificar en tiempo real la trazabilidad de la operación y la situación jurídica final de los bienes; situación evidenciada  en la Dirección Seccional Bucaramanga (...)".  
</t>
  </si>
  <si>
    <t>Esta condición se presenta, debido a deficiencias en la gestión para la creación, modificación, ajuste, mantenimiento, operación, permisos de acceso e implantación de los sistemas de información corporativos en cada uno de estos procesos aduaneros y la correspondiente supervisión, para velar por la efectiva aplicación de los  procedimientos y estándares institucionales vigentes en cada seccional; lo que conlleva a riesgo de pérdida de efectividad y eficacia de los mecanismos de control de fiscalización aduanera</t>
  </si>
  <si>
    <t>1. Elaborar y expedir el memorando donde se informa a las direcciones seccionales sobre el  ajuste al procedimiento PR-OA-0188  y la divulgación del  mismo al interior de las Direcciones Seccionales</t>
  </si>
  <si>
    <t>Expedir memorando donde se informa a las direcciones seccionales sobre el  ajuste al procedimiento PR-OA-0188  y la divulgación del mismo al interior de las Direcciones Seccionales</t>
  </si>
  <si>
    <t>Memorando Expedido</t>
  </si>
  <si>
    <t>Definir Estrategia de Digitalización del Proyecto de Desaduanamiento.</t>
  </si>
  <si>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REFORMULADO
30092019
30112021
20052022</t>
    </r>
  </si>
  <si>
    <r>
      <rPr>
        <b/>
        <sz val="12"/>
        <rFont val="Arial"/>
        <family val="2"/>
      </rPr>
      <t>DGA</t>
    </r>
    <r>
      <rPr>
        <sz val="12"/>
        <rFont val="Arial"/>
        <family val="2"/>
      </rPr>
      <t xml:space="preserve">
NC – Subproceso Operación Aduanera
Dirección de Gestión de Aduanas
Subdirección de Operación Aduanera
NC - Subproceso Innovación y Tecnología
Dirección de Gestión de Innovación y Tecnología
Subdirección de Innovación y Proyectos
Subdirección de Soluciones y Desarrollo
REFORMULADO
30092019
30112021
20052022</t>
    </r>
  </si>
  <si>
    <t>4. Implementar el diligenciamiento del formato FT-OA-2298 Base de datos de suspensiones, y elaborar mensualmente un informe de  los rechazos a los levantes,  con el fin de efectuar control a la situación jurídica de los bienes.</t>
  </si>
  <si>
    <t>1. Diligenciar por parte de los funcionarios aforadores el formato FT-OA-2298 e informar acerca de los rechazos a los levantes con el fin de efectuar un seguimiento mensual a la situación jurídica de los bienes.</t>
  </si>
  <si>
    <t xml:space="preserve">Informe </t>
  </si>
  <si>
    <r>
      <rPr>
        <b/>
        <sz val="12"/>
        <rFont val="Arial"/>
        <family val="2"/>
      </rPr>
      <t>DGA</t>
    </r>
    <r>
      <rPr>
        <sz val="12"/>
        <rFont val="Arial"/>
        <family val="2"/>
      </rPr>
      <t xml:space="preserve">
DS – Subproceso Operación Aduanera
Dirección Seccional de Impuestos y Aduanas de Bucaramanga
ACTUALIZADO
30112021</t>
    </r>
  </si>
  <si>
    <t>15 Aud Funcion Pagadora y Recaudadora Vig  2015</t>
  </si>
  <si>
    <t>12 01 100</t>
  </si>
  <si>
    <t xml:space="preserve">Hallazgo No. 15  Control de pagos de la modalidad de importación temporal
" (...) Pese a lo documentado en el procedimiento PR-OA-0201, se evidencian importadores con moras sustanciales en el pago de obligaciones, por concepto de tributos aduaneros de las declaraciones de importación temporal 042015M00000218 (cuotas 1, 2 y 4 canceladas con extemporaneidad de hasta tres años) y 062007100327162 del 06/12/2015 (Importación temporal a corto plazo, aprehendida en la vigencia 2015 con resolución de decomiso), sin que se hubiesen iniciado los procesos administrativos correspondientes, para garantizar el pago oportuno de las obligaciones aduaneras y las sanciones correspondientes (...)". 
</t>
  </si>
  <si>
    <t>Lo anterior, se presenta por la carencia de módulos de consulta y validación en el sistema informático de la DIAN y de mecanismos de supervisión adecuados para el control en tiempo real de los pagos realizados, con ocasión de las importaciones en la modalidad de importación temporal; generando riesgo de menores ingresos favor del Tesoro Nacional, por concepto de tributos y/o sanciones aduaneras a que haya lugar.</t>
  </si>
  <si>
    <t xml:space="preserve">Definir Estrategia de Digitalización del Proyecto de Gestor de Pagos.
</t>
  </si>
  <si>
    <t xml:space="preserve">Desarrollar o adquirir la solucion tecnologica del Proyecto de Gestor de Pagos. 
</t>
  </si>
  <si>
    <r>
      <rPr>
        <b/>
        <sz val="12"/>
        <rFont val="Arial"/>
        <family val="2"/>
      </rPr>
      <t>DGA</t>
    </r>
    <r>
      <rPr>
        <sz val="12"/>
        <rFont val="Arial"/>
        <family val="2"/>
      </rPr>
      <t xml:space="preserve">
Dirección de Gestión de Innovación y Tecnología
Subdirección de Innovación y Proyectos
Subdirección de Soluciones y Desarrollo
NC - Dirección de Gestión de Aduanas
Subdirección de Operación Aduanera
NC - Dirección de Gestión de Impuestos
Subdireccion de Recaudo
Coordinacion de Administracion de Aplicativos de Impuestos
</t>
    </r>
  </si>
  <si>
    <r>
      <rPr>
        <b/>
        <sz val="12"/>
        <rFont val="Arial"/>
        <family val="2"/>
      </rPr>
      <t>DGA</t>
    </r>
    <r>
      <rPr>
        <sz val="12"/>
        <rFont val="Arial"/>
        <family val="2"/>
      </rPr>
      <t xml:space="preserve">
NC – Subproceso Operación Aduanera
Dirección de Gestión de Aduanas
Subdirección de Operación Aduanera
NC - Subproceso Recaudo - Devoluciones
Dirección de Gestión de Impuestos
Subdireccion de Recaudo
Coordinacion de Administracion de Aplicativos de Impuestos</t>
    </r>
  </si>
  <si>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NC - Subproceso Recaudo - Devoluciones
Dirección de Gestión de Impuestos
Subdireccion de Recaudo
Coordinacion de Administracion de Aplicativos de Impuestos
</t>
    </r>
  </si>
  <si>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REFORMULADO
30092019
30112021</t>
    </r>
  </si>
  <si>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NC - Subproceso Recaudo - Devoluciones
Dirección de Gestión de Impuestos
Subdireccion de Recaudo
Coordinacion de Administracion de Aplicativos de Impuestos
REFORMULADO
30092019
30112021</t>
    </r>
  </si>
  <si>
    <t xml:space="preserve">Definir Estrategia de Digitalización del Proyecto de Obligación Aduanera.
</t>
  </si>
  <si>
    <t xml:space="preserve">Desarrollar o adquirir la solucion tecnologica del Proyecto de Obligación Aduanera. 
</t>
  </si>
  <si>
    <r>
      <rPr>
        <b/>
        <sz val="12"/>
        <rFont val="Arial"/>
        <family val="2"/>
      </rPr>
      <t>DGA</t>
    </r>
    <r>
      <rPr>
        <sz val="12"/>
        <rFont val="Arial"/>
        <family val="2"/>
      </rPr>
      <t xml:space="preserve">
NC - Dirección de Gestión de Innovación y Tecnología
Subdirección de Innovación y Proyectos
Subdirección de Soluciones y Desarrollo
NC -Dirección de Gestión de Aduanas
Subdirección de Operación Aduanera
NC - Dirección de Gestión de Impuestos
Subdireccion de Recaudo
Coordinacion de Administracion de Aplicativos de Impuestos
</t>
    </r>
  </si>
  <si>
    <t xml:space="preserve">Documento de validación o aceptación del proceso de contratación </t>
  </si>
  <si>
    <t xml:space="preserve">Mapa de historias con la priorización funcional de la implementación V1 </t>
  </si>
  <si>
    <r>
      <rPr>
        <b/>
        <sz val="12"/>
        <rFont val="Arial"/>
        <family val="2"/>
      </rPr>
      <t>DGA</t>
    </r>
    <r>
      <rPr>
        <sz val="12"/>
        <rFont val="Arial"/>
        <family val="2"/>
      </rPr>
      <t xml:space="preserve">
NC- Subproceso Innovación y Tecnología
Dirección de Gestión de Innovación y Tecnología
Subdirección de Innovación y Proyectos
Subdirección de Soluciones y Desarrollo
NC – Subproceso Operación Aduanera
Dirección de Gestión de Aduanas
Subdirección de Operación Aduanera
NC - Subproceso Recaudo - Devoluciones
Dirección de Gestión de impuestos
Subdireccion de Recaudo
Coordinacion Administración de Aplicativos de Impuestos
</t>
    </r>
  </si>
  <si>
    <r>
      <rPr>
        <b/>
        <sz val="12"/>
        <rFont val="Arial"/>
        <family val="2"/>
      </rPr>
      <t>DGA</t>
    </r>
    <r>
      <rPr>
        <sz val="12"/>
        <rFont val="Arial"/>
        <family val="2"/>
      </rPr>
      <t xml:space="preserve">
NC- Subproceso Innovación y Tecnología
Dirección de Gestión de Innovación y Tecnología
Subdirección de Innovación y Proyectos
Subdirección de Soluciones y Desarrollo
REFORMULADO
30092019
ACTUALIZADO
30112021
20052022</t>
    </r>
  </si>
  <si>
    <r>
      <rPr>
        <b/>
        <sz val="12"/>
        <rFont val="Arial"/>
        <family val="2"/>
      </rPr>
      <t>DGA</t>
    </r>
    <r>
      <rPr>
        <sz val="12"/>
        <rFont val="Arial"/>
        <family val="2"/>
      </rPr>
      <t xml:space="preserve">
NC – Subproceso Operación Aduanera
Dirección de Gestión de Aduanas
Subdirección de Operación Aduanera
NC - Subproceso Recaudo - Devoluciones
Dirección de Gestión de impuestos
Subdireccion de Recaudo
Coordinacion Administración de Aplicativos de Impuestos
</t>
    </r>
  </si>
  <si>
    <r>
      <rPr>
        <b/>
        <sz val="12"/>
        <rFont val="Arial"/>
        <family val="2"/>
      </rPr>
      <t>DGA</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NC - Subproceso Recaudo - Devoluciones
Dirección de Gestión de impuestos
Subdireccion de Recaudo
Coordinacion Administración de Aplicativos de Impuestos
REFORMULADO
30092019
ACTUALIZADO
30112021
20052022</t>
    </r>
  </si>
  <si>
    <t>3. Realizar actualización del procedimiento PR-OA-0201 "CONTROL DE PAGOS DE LA  MODALIDAD DE LARGO PLAZO"</t>
  </si>
  <si>
    <t>1. Actualizar el  procedimiento PR-OA-0201 "CONTROL DE PAGOS DE LA MODALIDAD DE LARGO PLAZO".</t>
  </si>
  <si>
    <r>
      <rPr>
        <b/>
        <sz val="12"/>
        <rFont val="Arial"/>
        <family val="2"/>
      </rPr>
      <t>DGA</t>
    </r>
    <r>
      <rPr>
        <sz val="12"/>
        <rFont val="Arial"/>
        <family val="2"/>
      </rPr>
      <t xml:space="preserve">
NC – Subproceso Operación Aduanera
Dirección de Gestión de Aduanas
Subdirección de Operación Aduanera
REFORMULADO
ACTUALIZADO
30112021</t>
    </r>
  </si>
  <si>
    <t>4. Efectuar seguimiento al cumplimiento de las cuotas a cancelarse en las importaciones temporales, respecto de las pólizas que son aprobadas por parte de la Dirección Seccional y elaborar informe mensual.</t>
  </si>
  <si>
    <t>1. Control a los inventarios de garantías con el fin de que se dé cumplimiento al pago oportuno de las obligaciones garantizadas  y elaborar informe de seguimiento.</t>
  </si>
  <si>
    <r>
      <rPr>
        <b/>
        <sz val="12"/>
        <rFont val="Arial"/>
        <family val="2"/>
      </rPr>
      <t>DGA</t>
    </r>
    <r>
      <rPr>
        <sz val="12"/>
        <rFont val="Arial"/>
        <family val="2"/>
      </rPr>
      <t xml:space="preserve">
DS – Subproceso Operación Aduanera
Dirección Seccional de Impuestos y Aduanas de Bucaramanga.
ACTUALIZADO
30112021</t>
    </r>
  </si>
  <si>
    <t>AUDITORÍA DE CUMPLIMIENTO - Proceso Operación Aduanera, vigencia 2022</t>
  </si>
  <si>
    <t>12  01  003</t>
  </si>
  <si>
    <r>
      <t xml:space="preserve">HALLAZGO No. 1. Declaración de Importación No. 872022000152682-1 Vehículo Usado-Dirección Seccional de Aduanas de Barranquilla (A)
</t>
    </r>
    <r>
      <rPr>
        <sz val="12"/>
        <rFont val="Arial"/>
        <family val="2"/>
      </rPr>
      <t xml:space="preserve">
“La declaración de importación No. 872022000152682-1 de fecha 15 de octubre de 2022, se realizó una importación ordinaria de un vehículo, marca Jeep Wrangler unlimited modelo 2022, tramitado por la Agencia de Aduanas Expomex Limitada Nivel 2, apareciendo como importador, el señor Crispín Fragoso Rondón, persona natural. (…) 
Se observa que la persona natural no posee las competencias ni tiene la calidad de importador y la actividad económica que se registra en el Rut no se incluye como importador de vehículo, aparece un establecimiento de comidas, actividad economía, elaboración de comidas y platos preparados código 1084; no presenta cámara de comercio y se constató que esta importación se dio mediante levante automático siendo la agencia de aduana NIT. 802000313 la responsable fiscalmente por realizar proceso de importación inobservando la normatividad aduanera.</t>
    </r>
  </si>
  <si>
    <t>Fallas institucionales en la programación del sistema MUISCA para determinar el perfilamiento de los levantes automáticos y de los controles que minimice el riesgo de evasión que permita ser más efectivo</t>
  </si>
  <si>
    <t xml:space="preserve">Revisar  el cumplimiento de requisitos establecidos en la normatividad aduanera por parte de las Agencias de Aduanas </t>
  </si>
  <si>
    <t>1.	Revisar trimestralmente  y de forma aleatoria el 2%  de las declaraciones de importación con levante automático  de vehículos en los años 2023, 2024 y primer semetre 2025.</t>
  </si>
  <si>
    <t xml:space="preserve">Informe de revision trimestral y/o lista de chequeo </t>
  </si>
  <si>
    <r>
      <rPr>
        <b/>
        <sz val="12"/>
        <rFont val="Arial"/>
        <family val="2"/>
      </rPr>
      <t>DGA</t>
    </r>
    <r>
      <rPr>
        <sz val="12"/>
        <rFont val="Arial"/>
        <family val="2"/>
      </rPr>
      <t xml:space="preserve">
DS - Subproceso Operación Aduanera
Dirección de Aduanas de Barranquilla 
Division Operacion Aduanerra GIT Importaciones</t>
    </r>
  </si>
  <si>
    <t>2.	Remitir a la División de Fiscalización y Liquidación Aduanera los insumos generados de la revisiones a las declaraciones de importación con levante automático de vehículos, que generen presunta infracción administrativa por parte de las agencias de aduanas.</t>
  </si>
  <si>
    <t>Informe de los correos electronicos y/o - Oficios remisorio -si procede -</t>
  </si>
  <si>
    <t xml:space="preserve">Verificar las validaciones realizadas por el servicio informatico para la importacion especifica, determinar junto con el area funcional si se requiere ajustar o actualizar las validaciones para los levantes automaticos. </t>
  </si>
  <si>
    <t>1) Replicar el caso en el ambiente de pruebas funcionales, realizar pruebas funcionales para este tipo de importación. ( informe de prueba, observaciones, incidentes en producción ). caso registrado en JIRA.
2) Si se requiere un ajuste se  adelantara el procedimiento PR-IIT-0453.</t>
  </si>
  <si>
    <t>informe de prueba, caso registrado en JIRA</t>
  </si>
  <si>
    <r>
      <rPr>
        <b/>
        <sz val="12"/>
        <rFont val="Arial"/>
        <family val="2"/>
      </rPr>
      <t>DGA</t>
    </r>
    <r>
      <rPr>
        <sz val="12"/>
        <rFont val="Arial"/>
        <family val="2"/>
      </rPr>
      <t xml:space="preserve">
NC - Subproceso Operación Aduanera
Dirección de Gestión de Aduanas
Subdirección de Operación Aduanera
DS - Subproceso Operación Aduanera
Dirección de Aduanas de Barranquilla
</t>
    </r>
    <r>
      <rPr>
        <b/>
        <sz val="12"/>
        <rFont val="Arial"/>
        <family val="2"/>
      </rPr>
      <t>DGIT</t>
    </r>
    <r>
      <rPr>
        <sz val="12"/>
        <rFont val="Arial"/>
        <family val="2"/>
      </rPr>
      <t xml:space="preserve">
NC - Subproceso Innovación y Tecnologia 
Dirección de Gestión de Innovación y Tecnología                                                                                                 
Subdirección de Innovación y Proyectos
Subdirección de Soluciones y Desarrollo</t>
    </r>
  </si>
  <si>
    <t>5 Aud Regular Vig 2008 Recaudadora
AEF - Seguimiento PM 2014</t>
  </si>
  <si>
    <t>16 03 002</t>
  </si>
  <si>
    <t>HALLAZGO 5. Expedientes: 9600055, 96000357, 96000342 y 20010131. Se recibió en septiembre de 2005 maquinaria en dación en pago por $680 millones y $185,4 millones, trasladados a Almagrario–Bosa, permaneciendo aun en esta a mayo 30 de 2009, evidenciando una gestión ineficaz y antieconómica, al no realizarse su disposición final. Se indica por la DIAN estos bienes fueron incluidos en la Licitación Pública LP-NC-005-2006, por “$679.900.000 y $184.390.000”, estando sobrevaluados repecto al estado de la maquinaria, de acuerdo al Peritaje Técnico su valor actual es de $7,2 y $10,4 millones, respectivamente, no realizando en su momento el avalúo para establecer el valor mínimo de venta de los bienes, segun lo establecido en el parágrafo del artículo 14 del Decreto 855/94.
Se recibió asi mismo en septiembre y noviembre de 2005, elementos de cacharrería en dación en pago por $88 millones y muebles y enseres por $6,7 millones, bienes que fueron trasladados a Almagrario–Bosa, permaneciendo a 30/05/09 aun en la almacenadora, sin que se evidencie gestión de la DIAN para su venta o destino final, toda vez que se trata de elementos nuevos.
Las situaciones anteriores generan desgaste económico y administrativo, en detrimento de las finanzas de la entidad, al incumplir la Orden Administrativa No 006 de Diciembre 31/04, numeral 7, “El proceso de comercialización  de los bienes se debe iniciar máximo dentro  de los (60) días hábiles siguientes al recibo del mismo”.</t>
  </si>
  <si>
    <t xml:space="preserve">Indebida aplicación de la Orden Administrativa No. 06 de 2004, numeral 7, y falta gestión frente a la comercialización y disposición de los bienes recibidos en dación en pago.  </t>
  </si>
  <si>
    <t>Disponer de los bienes muebles adjudicados a la Nación por  valor de $ 83.392.920, en custodia de la Dirección Seccional de Aduanas de Bogotá, a 30 de  noviembre de 2006.</t>
  </si>
  <si>
    <t>valor de los bienes dispuestos en el periodo / valor total de los bienes. Periodicidad Trimestral.</t>
  </si>
  <si>
    <r>
      <rPr>
        <b/>
        <sz val="12"/>
        <rFont val="Arial"/>
        <family val="2"/>
      </rPr>
      <t>DGC</t>
    </r>
    <r>
      <rPr>
        <sz val="12"/>
        <rFont val="Arial"/>
        <family val="2"/>
      </rPr>
      <t xml:space="preserve">
DS - Subproceso Operación Logística
Dirección Seccional de Aduanas de Bogotá
División Administrativa y Financiera
GIT de Operación Logística de la Dirección Seccional
NC - Subproceso Operación Logística
Dirección de Gestión Corportiva
Subdirección Logística
REFORMULADO
29052020
31102020
30112021</t>
    </r>
  </si>
  <si>
    <t xml:space="preserve">Disponer de los bienes muebles adjudicados a la Nación por valor de $295.073.969,00, en custodia de la Dirección Seccional de Aduanas de Bogotá. </t>
  </si>
  <si>
    <r>
      <rPr>
        <b/>
        <sz val="12"/>
        <rFont val="Arial"/>
        <family val="2"/>
      </rPr>
      <t>DGC</t>
    </r>
    <r>
      <rPr>
        <sz val="12"/>
        <rFont val="Arial"/>
        <family val="2"/>
      </rPr>
      <t xml:space="preserve">
DS - Subproceso Operación Logística
Dirección Seccional de Aduanas de Bogotá
División Administrativa y Financiera
GIT de Operación Logística de la Dirección Seccional
NC - Subproceso Operación Logística
Dirección de Gestión Corportiva
Subdirección Logística
REFORMULADO
24102022
</t>
    </r>
  </si>
  <si>
    <t>6 Aud Regular Vig 2008 Recaudadora
AEF - Seguimiento PM 2014</t>
  </si>
  <si>
    <t>Bodegaje Bienes Recibidos en Dación de Pago. Efectuada visita de inspección administrativa ocular a las bodegas Almagrario-Bosa donde la DIAN tiene mercancía en custodia, se estableció que a marzo/09 esta empresa le ha facturado a la Entidad por concepto de bodegaje la suma de $361.5 millones, que equivalen al 38% de los bienes recibidos en dación en pago, hecho que ocasiona gastos adicionales a la entidad en detrimento de sus finanzas, en la medida en que la DIAN no gestione el destino final de estos bienes ocasionando detrimento patrimonial en igual cuantía, lo anterior constituye un hallazgo con presunta incidencia fiscal.</t>
  </si>
  <si>
    <t xml:space="preserve">Indebida aplicación de la Orden Administrativa No. 06 de 2004, numeral 7, y falta gestión frente a la comercialización y disposición de los bienes recibidos en dación en pago. </t>
  </si>
  <si>
    <t>Disponer de los bienes muebles adjudicados a la Nación por valor de $481.033.006,82,en custodia de la dirección Seccional de Aduanas de Bogotá a diciembre 31 de 2009.</t>
  </si>
  <si>
    <r>
      <rPr>
        <b/>
        <sz val="12"/>
        <rFont val="Arial"/>
        <family val="2"/>
      </rPr>
      <t xml:space="preserve">DGC
</t>
    </r>
    <r>
      <rPr>
        <sz val="12"/>
        <rFont val="Arial"/>
        <family val="2"/>
      </rPr>
      <t>DS - Subproceso Operación Logística
Dirección Seccional de Aduanas de Bogotá
División Administrativa y Financiera
GIT de Operación Logística de la Dirección Seccional
NC - Subproceso Operación Logística
Dirección de Gestión Corportiva
Subdirección Logística
REFORMULADO
29052020
31102020
30112021
09122022</t>
    </r>
  </si>
  <si>
    <t>18 Aud Regular Vig 2009 Recaudadora
AEF - Seguimiento PM 2014</t>
  </si>
  <si>
    <t>19 03 001</t>
  </si>
  <si>
    <t>Comercialización de Bienes recibidos en Dación de Pago. La orden administrativa No. 6 de Diciembre 31 de 2004 en su numeral 7.1 señala que el proceso de comercialización de los bienes recibidos en Dación de Pago deberá iniciarse máximo dentro de los 60 días hábiles siguientes al recibo del mismo.  No obstante, se evidenció que para los bienes recibidos por parte de la entidad auditada bajo el concepto de Dación en Pago no se ha iniciado el proceso de comercialización, en el término establecido en la orden administrativa correspondiente.</t>
  </si>
  <si>
    <t>Debilidades en la gestión de los funcionarios y de las directivas en el Nivel Central de la Entidad.</t>
  </si>
  <si>
    <t>Disponer de los bienes muebles adjudicados a la Nación, asi:  DS de Aduanas de Bogotá $481.033.006,82, DS de Aduanas de Cali $39.366.210.11,  DS de Aduanas de Cúcuta $5.600.000, DS de Impuestos y Aduanas de manizales $27.391.441,  DS de Aduanas de Medellín $56.273.770 a diciembre 31 de 2009.</t>
  </si>
  <si>
    <r>
      <rPr>
        <b/>
        <sz val="12"/>
        <rFont val="Arial"/>
        <family val="2"/>
      </rPr>
      <t>DGC</t>
    </r>
    <r>
      <rPr>
        <sz val="12"/>
        <rFont val="Arial"/>
        <family val="2"/>
      </rPr>
      <t xml:space="preserve">
DS - Subproceso Operación Logística
Dirección Seccional de Aduanas de Bogotá
Dirección Seccional de Aduanas de Cali
Dirección Seccional de Impuestos y Aduanas de Cúcuta
Dirección Seccional de Impuestos y Aduanas de Manizales
Dirección Seccional de Aduanas de Medellín
División Administrativa y Financiera
GIT de Operación Logística 
NC - Subproceso Operación Logística
Dirección de Gestión Corportiva
Subdirección Logística
REFORMULADO
29052020
31102020
30112021
09122022</t>
    </r>
  </si>
  <si>
    <t>14 Aud DS ADUANAS, Ipiales, Cartagena, Cucuta, Bogotá, B/ventura, Cali, Urabá Vig P.Semestre 2015</t>
  </si>
  <si>
    <t>19 03 002</t>
  </si>
  <si>
    <t xml:space="preserve">Hallazgo No.14: Actas de destrucción de mercancías 1o semestre 2015
En la revisión efectuada a las actividades del Grupo de Comercialización, no se evidenciaron las correspondientes actas de destrucción de la vigencia auditada. No obstante, haberse definido su situación aproximadamente hace más de seis (6) meses. Por debilidades en la función de planeación, seguimiento y control del grupo, no se realizó oportunamente la gestión para su destrucción y baja del inventario, incurriendo en el pago adicional por el servicio de depósito o bodegaje.
</t>
  </si>
  <si>
    <t>Debilidades en la función de planeación, seguimiento y control de grupo</t>
  </si>
  <si>
    <t>Disponer de las Mercancias con situación jurídica definida por valor de $ 439.166.576, correspondiente a mercancias ingresadas antes del 31 de diciembre de 2015.</t>
  </si>
  <si>
    <t>Realizar Egresos de las mercancias registradas en el sistema ADA.</t>
  </si>
  <si>
    <t>Valor de la mercancía dispuesta en el periodo/valor total de las mercancias a disponer. Periodicidad Trimestral.</t>
  </si>
  <si>
    <r>
      <rPr>
        <b/>
        <sz val="12"/>
        <rFont val="Arial"/>
        <family val="2"/>
      </rPr>
      <t>DGC</t>
    </r>
    <r>
      <rPr>
        <sz val="12"/>
        <rFont val="Arial"/>
        <family val="2"/>
      </rPr>
      <t xml:space="preserve">
DS - Subproceso Operación Logística
GIT de Operación Logística 
Dirección Seccional de Aduanas de Cali
REFORMULADO 
29052020
30102020
30112021
09122022</t>
    </r>
  </si>
  <si>
    <t>5 Aud. Reg.  Función Recaudadora Vig. 2010
AEF - Seguimiento PM 2014</t>
  </si>
  <si>
    <t>19 05 100</t>
  </si>
  <si>
    <t>En los depósitos Almagrario y Almaviva se encuentran mercancías almacenadas con situación jurídica definida que tienen más de tres años de antigüedad cuyo valor aduanero asciende a la suma de $2.713,3 millones</t>
  </si>
  <si>
    <t>Demoras en la aprobación por parte del nivel central de los eventos de disposición de mercancías</t>
  </si>
  <si>
    <t xml:space="preserve">Disponer de las Mercancias con situación jurídica definida y registradas en el sistema ADA por valor de $ 2.589.186.195, con corte a diciembre 31 de 2016.
</t>
  </si>
  <si>
    <t>valor de la mercancía dispuesta en el periodo / valor total de las mercancias a disponer. Periodicidad Trimestral.</t>
  </si>
  <si>
    <r>
      <rPr>
        <b/>
        <sz val="12"/>
        <rFont val="Arial"/>
        <family val="2"/>
      </rPr>
      <t>DGC</t>
    </r>
    <r>
      <rPr>
        <sz val="12"/>
        <rFont val="Arial"/>
        <family val="2"/>
      </rPr>
      <t xml:space="preserve">
DS - Subproceso Operación Logística
GIT de Operación Logística 
Dirección Seccional de Aduanas de Cartagena
Área que apoya Subdirección Logística
REFORMULADO
29052020
31102020
30112021
09122022</t>
    </r>
  </si>
  <si>
    <t>1 Aud. Regular Vigencia 2010
(Recaudadora)
AEF - Seguimiento PM 2014</t>
  </si>
  <si>
    <t>14 04 004</t>
  </si>
  <si>
    <t>Deficiencias de control interno de gestión administrativa en la aplicación de normatividad y procedimientos internos.</t>
  </si>
  <si>
    <t>Realizar y remitir un informe de gestión adelantantada en calidad de supervisor de ejecución del contrato de almacenamiento, en donde se refleje cada una de las actuaciones realizadas y las evidencias frente a los hallazgos encontrados.</t>
  </si>
  <si>
    <t>Realizar y enviar informe de gestión a la supervision.</t>
  </si>
  <si>
    <t>Informes de supervisón</t>
  </si>
  <si>
    <r>
      <t xml:space="preserve">DGC
</t>
    </r>
    <r>
      <rPr>
        <sz val="12"/>
        <rFont val="Arial"/>
        <family val="2"/>
      </rPr>
      <t>DS -  Dirección Seccional de Cucúta
División  Administrativa y financiera
GIT de Operación Logística de la 
ACTUALIZADO
30112021</t>
    </r>
  </si>
  <si>
    <t>Consolidar y verificar los informes de gestión presentados, y tramitar lo correspondiente de acuerdo con el resultado obtenido.</t>
  </si>
  <si>
    <t>Informes de resultados y observaciones</t>
  </si>
  <si>
    <r>
      <t xml:space="preserve">DGC
</t>
    </r>
    <r>
      <rPr>
        <sz val="12"/>
        <rFont val="Arial"/>
        <family val="2"/>
      </rPr>
      <t>NC - Dirección de Gestión Corportiva
Subdirección Logística
Coordinación de Optimización de la Operación Logística
ACTUALIZADO
30112021</t>
    </r>
  </si>
  <si>
    <t>Gestionar la disposición de mercancias con SJD a corte 30 de abril de 2025 cuyo valor asciende a $ 2.874.988.645, y registran un término de bodegaje superior a 2 años.</t>
  </si>
  <si>
    <t>Elaborar y remitir a la Subdirección Logistica los proyectos para la Disposición de Mercancías.</t>
  </si>
  <si>
    <t>Oficios o correos</t>
  </si>
  <si>
    <r>
      <rPr>
        <b/>
        <sz val="12"/>
        <rFont val="Arial"/>
        <family val="2"/>
      </rPr>
      <t>DGC</t>
    </r>
    <r>
      <rPr>
        <sz val="12"/>
        <rFont val="Arial"/>
        <family val="2"/>
      </rPr>
      <t xml:space="preserve">
DS - Dirección Seccional de Cucúta
División Administrativa y Financiera
GIT de Operación Logística  
NC -  Dirección de Gestión Corporativa
Subdirección Logística
Coordinacional de Gestión Social y Comercialización 
Coordinación de Destrucciones y Chatarrización
REFORMULADO
30092016
31092017
30032018
30032019
30042020
05052021
30112021
09122022</t>
    </r>
  </si>
  <si>
    <t>Gestionar la entrega de las mercancías dispuestas bajo la modalidad de donación, destrucción, chatarrización, venta y/o asignación)</t>
  </si>
  <si>
    <t>Egresos de mercancías ADA</t>
  </si>
  <si>
    <r>
      <rPr>
        <b/>
        <sz val="12"/>
        <rFont val="Arial"/>
        <family val="2"/>
      </rPr>
      <t>DGC</t>
    </r>
    <r>
      <rPr>
        <sz val="12"/>
        <rFont val="Arial"/>
        <family val="2"/>
      </rPr>
      <t xml:space="preserve">
DS - Dirección Seccional de Cucúta
División Administrativa y Financiera
GIT de Operación Logística  
NC - Subproceso Operación Logística
Dirección de Gestión Corporativa
Subdirección Logística
Coordinacional de Gestión Social y Comercialización 
Coordinación de Destrucciones y Chatarrización
REFORMULADO
30092016
31092017
30032018
30032019
30042020
05052021
30112021
09122022</t>
    </r>
  </si>
  <si>
    <t>Revisar, actualizar y publicar los procedimientos relacionados con la disposición de mercancías.</t>
  </si>
  <si>
    <t>Ajustar los procedimientos relacionados con la disposición de mercancías a las necesidades actuales de la entidad.</t>
  </si>
  <si>
    <r>
      <t xml:space="preserve">DGC
</t>
    </r>
    <r>
      <rPr>
        <sz val="12"/>
        <rFont val="Arial"/>
        <family val="2"/>
      </rPr>
      <t>NC - Dirección de Gestión Corportiva
Subdirección Logística
Dirección de Gestión Estrategica y Analítica
Subdirección de Procesos
REFORMULADO
30042020
ACTUALIZADO
30112021</t>
    </r>
  </si>
  <si>
    <t>11 Aud  Proceso Comercialización
Subproceso Control y Administración de Mercancías Aprehendidas, Decomisadas y Abandonadas a Favor de la Nación Vigencia 2018 - 2019 - a 30 de junio de 2020</t>
  </si>
  <si>
    <t>12  02  002</t>
  </si>
  <si>
    <r>
      <t xml:space="preserve">HALLAZGO No. 11. DISPOSICION DE MERCANCIAS: PERECEDEROS, EN ABANDONO Y OTROS 
</t>
    </r>
    <r>
      <rPr>
        <i/>
        <sz val="12"/>
        <rFont val="Arial"/>
        <family val="2"/>
      </rPr>
      <t>DS de Aduanas de Bogotá - DS de Aduanas de Cúcuta            
(…) las acciones ejecutadas por la DIAN no han sido efectivas para cumplir con la función de disposición de las mercancías aprehendidas, decomisadas o abandonadas a favor de la Nación.</t>
    </r>
  </si>
  <si>
    <t>(…) inobservancia de los principios de eficacia y celeridad, así como del incumplimiento del procedimiento de disposición de mercancías y la falta de control y seguimiento a través del sistema de información</t>
  </si>
  <si>
    <t>DS Cúcuta: Proceder con la Disposición de la Mercancía en Abondono (Bomba de agua según DIIAM 38071117605)</t>
  </si>
  <si>
    <t>1. Remitir a la Subdireción de Gestión Comercial  el proyecto de resolución de Disposición por la modalidad de Chatarrización.</t>
  </si>
  <si>
    <t>Oficio de remisión del proyecto resolución  a la Coordinación de Disposición de Mercancías.</t>
  </si>
  <si>
    <r>
      <rPr>
        <b/>
        <sz val="12"/>
        <rFont val="Arial"/>
        <family val="2"/>
      </rPr>
      <t>DGC</t>
    </r>
    <r>
      <rPr>
        <sz val="12"/>
        <rFont val="Arial"/>
        <family val="2"/>
      </rPr>
      <t xml:space="preserve">
NC - Subproceso Operación Logística
Dirección de Gestión Corportiva
Subdirección Logística
DS - Subproceso Operación Logística
Dirección Seccional de Aduanas de Cúcuta
GIT de Operación Logística     
ACTUALIZADO
30112021</t>
    </r>
  </si>
  <si>
    <t xml:space="preserve">DS Cúcuta: Proceder con la Disposición 346 items de Mercancía consistente en Vehículos nuevos, usados, motocicletas nuevas y usadas, por valor de $2,166,171,383, </t>
  </si>
  <si>
    <t>Elaborar y remitir a la Subdirección de Gestión  Comercial los proyectos para la Disposición de Mercancías.</t>
  </si>
  <si>
    <r>
      <rPr>
        <b/>
        <sz val="12"/>
        <rFont val="Arial"/>
        <family val="2"/>
      </rPr>
      <t>DGC</t>
    </r>
    <r>
      <rPr>
        <sz val="12"/>
        <rFont val="Arial"/>
        <family val="2"/>
      </rPr>
      <t xml:space="preserve">
NC - Subproceso Operación Logística
Dirección de Gestión Corportiva
Subdirección Logística
DS - Subproceso Operación Logística
Dirección Seccional de Aduanas de Cúcuta
GIT de Operación Logística     
REFORMULADO
30112021
09122022</t>
    </r>
  </si>
  <si>
    <t>Disponer de las mercancías remitidas en los proyectos de disposisión   a la Subdirección de Gestión Comercial.</t>
  </si>
  <si>
    <t>Egresos de mercancías</t>
  </si>
  <si>
    <r>
      <rPr>
        <b/>
        <sz val="12"/>
        <rFont val="Arial"/>
        <family val="2"/>
      </rPr>
      <t>DGC</t>
    </r>
    <r>
      <rPr>
        <sz val="12"/>
        <rFont val="Arial"/>
        <family val="2"/>
      </rPr>
      <t xml:space="preserve">
NC - Subproceso Operación Logística
Dirección de Gestión Corportiva
Subdirección Logística
Coordinación de  Chatarrización y Destrucciones                            
Coordinación de Gestión Social y Comercialización
DS - Subproceso Operación Logística
Dirección Seccional de Aduanas de Cúcuta         
GIT de Operación Logística     
REFORMULADO
30112021
09122022</t>
    </r>
  </si>
  <si>
    <t xml:space="preserve">DS Cúcuta: Proceder con la Disposición de 144 items de Mercancía varias consistente en Hogar,Vestuario,Accesorios Personal; Industriales; Perecederos; Joyas; perecederos, artículos para deporte,etc, por valor de $894,025,751. </t>
  </si>
  <si>
    <t xml:space="preserve">Oficio o correo </t>
  </si>
  <si>
    <r>
      <rPr>
        <b/>
        <sz val="12"/>
        <rFont val="Arial"/>
        <family val="2"/>
      </rPr>
      <t>DGC</t>
    </r>
    <r>
      <rPr>
        <sz val="12"/>
        <rFont val="Arial"/>
        <family val="2"/>
      </rPr>
      <t xml:space="preserve">
NC - Subproceso Operación Logística
Dirección de Gestión Corportiva
Subdirección Logística
DS - Subproceso Operación Logística
Dirección Seccional de Aduanas de Cúcuta
GIT de Operación Logística     
REFORMULADO
05052021
30112021
09122022</t>
    </r>
  </si>
  <si>
    <r>
      <rPr>
        <b/>
        <sz val="12"/>
        <rFont val="Arial"/>
        <family val="2"/>
      </rPr>
      <t>DGC</t>
    </r>
    <r>
      <rPr>
        <sz val="12"/>
        <rFont val="Arial"/>
        <family val="2"/>
      </rPr>
      <t xml:space="preserve">
NC - Subproceso Operación Logística
Dirección de Gestión Corportiva
Subdirección Logística
Coordinación de Gestión Social y Comercialización                                    
Coordinación de  Chatarrización y Destrucciones 
DS - Subproceso Operación Logística
Dirección Seccional de Aduanas de Cúcuta         
GIT de Operación Logística     
REFORMULADO
30112021
09122022</t>
    </r>
  </si>
  <si>
    <t>DS Bogotá: Adelantar las inspecciones de las mercancias que se encuentran en existencias por valor de $1.576.476.588</t>
  </si>
  <si>
    <t xml:space="preserve">Mercancia sin inspeccionar: Elaborar programación de inspección de mercancias clasificadas como perecederos correspondiente a 23 DIM por valor de $3.846.720,  48 DIM con situación jurídica definida en abandono por valor de $43.528.402 y 185 DIM en decomiso por valor de $1.529.101.466 con el fin de determinar la modalidad de disposición de las mercancias. </t>
  </si>
  <si>
    <t>Actas de Inspección y Oficios de remisión de los proyectos de disposición a la Coordinación de Disposición de Mercancías por valor de $1.576.476.588</t>
  </si>
  <si>
    <r>
      <rPr>
        <b/>
        <sz val="12"/>
        <rFont val="Arial"/>
        <family val="2"/>
      </rPr>
      <t>DGC</t>
    </r>
    <r>
      <rPr>
        <sz val="12"/>
        <rFont val="Arial"/>
        <family val="2"/>
      </rPr>
      <t xml:space="preserve">
NC - Subproceso Operación Logística
Dirección de Gestión Corportiva
Subdirección Logística
DS - Subproceso Operación Logística
Dirección Seccional de Aduanas de Bogotá   
GIT de Operación Logística   
REFORMULADO
30112021  
09122022</t>
    </r>
  </si>
  <si>
    <t>DS Bogotá: Elaborar y remitir los proyectos de disposición de mercancías por valor de  $. 2.011.386.590</t>
  </si>
  <si>
    <t xml:space="preserve">Proyecto de Venta (Joyas): Remitir a la Coordinación de Disposición de Mercancías los proyectos de venta  4 DIM por valor de $7.834.734, 47 DIIAM por valor de $739.132.154  y 38 DIM por valor de $846.896.307 para ser incluidos en el contrato de venta con Intermediario Idoneo vigencia 2021.   Proyecto de Disposición (Vehiculos): Remitir a la Coordinación de Disposición de Mercancías los proyectos de donación 2 DIM por valor de $105.000.000.  Mercancias varias inspeccionadas (Joyas y Vehiculos): Elaborar los proyectos de Resolución de venta teniendo en cuenta las caracteristicas de las mercancias de 4 DIIAM por valor de $166.409.390 y remitir a la Coordinación de disposición de Mercancías para ser incluidos en el contrato de venta con Intermediario Idoneo vigencia 2021. </t>
  </si>
  <si>
    <t>Oficios de remisión de los proyectos de disposición a la Coordinación de Disposición de Mercancías por valor de $2.011.386.590</t>
  </si>
  <si>
    <r>
      <rPr>
        <b/>
        <sz val="12"/>
        <rFont val="Arial"/>
        <family val="2"/>
      </rPr>
      <t>DGC</t>
    </r>
    <r>
      <rPr>
        <sz val="12"/>
        <rFont val="Arial"/>
        <family val="2"/>
      </rPr>
      <t xml:space="preserve">
NC - Subproceso Operación Logística
Dirección de Gestión Corportiva
Subdirección Logística
Coordinación de Gestión Social y Comercialización                         
Coordinación de  Chatarrización y Destrucciones
DS - Subproceso Operación Logística
Dirección Seccional de Aduanas de Bogotá        
GIT de Operación Logística
REFORMULADO
30112021
09122022</t>
    </r>
  </si>
  <si>
    <t xml:space="preserve">Mercancias en proyecto de destrucción por valor de $146.114.005: Gestionar las Resoluciones de destrucción ordinaria que se encuentran en proyecto de 127 DIIAM y culminar con su disposición.  </t>
  </si>
  <si>
    <t>Actas de destrucción</t>
  </si>
  <si>
    <r>
      <rPr>
        <b/>
        <sz val="12"/>
        <rFont val="Arial"/>
        <family val="2"/>
      </rPr>
      <t>DGC</t>
    </r>
    <r>
      <rPr>
        <sz val="12"/>
        <rFont val="Arial"/>
        <family val="2"/>
      </rPr>
      <t xml:space="preserve">
NC - Subproceso Operación Logística
Dirección de Gestión Corportiva
Subdirección Logística
DS - Subproceso Operación Logística
Dirección Seccional de Aduanas de Bogotá
GIT de Operación Logística
REFORMULADO
30112021</t>
    </r>
  </si>
  <si>
    <t>“Auditoría Financiera a la UAE Dirección de Impuestos y Aduanas Nacionales - DIAN vigencia 2022”</t>
  </si>
  <si>
    <t>14  05 00</t>
  </si>
  <si>
    <t>Hallazgo No. 4. Informes de Supervisión Contratos. De la revisión realizada a los contratos suscritos por la DIAN en la vigencia 2022, se evidenciaron deficiencias relacionadas con las obligaciones derivadas de la supervisión de los mismos; en el entendido que, verificado el aplicativo SECOPII, no se encontró información cargada y/o registrada, como fue el caso de informes producidos por</t>
  </si>
  <si>
    <t>“(…) deficiencias en la labor de supervisión; toda vez que, se omitió la aplicación de la normatividad vigente anotada en precedencia, al igual que se inaplicó parcialmente lo establecido en el manual de contratación y la cartilla de supervisión y/o interventoría de la DIAN;(…)   Aunado a estas situaciones, se observó la falta de suscripción de las actas de recibo finales de obra, que ga</t>
  </si>
  <si>
    <t>Realizar el documento ABC de la Supervisión.</t>
  </si>
  <si>
    <t>Elaborar y divulgar el documento ABC de la supervisión, mediante el cual se recordará a los supervisores los lineamientos basicos a aplicar en el seguimiento a la ejecución de los contratos que suscriba la DIAN. La divulgación de este documento se realizará mediante los canales de comunicación interna de la Entidad.</t>
  </si>
  <si>
    <t>Documento ABC de la Supervisión</t>
  </si>
  <si>
    <r>
      <rPr>
        <b/>
        <sz val="12"/>
        <rFont val="Arial"/>
        <family val="2"/>
      </rPr>
      <t>DGC</t>
    </r>
    <r>
      <rPr>
        <sz val="12"/>
        <rFont val="Arial"/>
        <family val="2"/>
      </rPr>
      <t xml:space="preserve">
NC - Subproceso Compras y Contratos
Subdirección de Compras y Contratos 
Oficina de Comunicaciones  
ELABORACIÓN 19062023</t>
    </r>
  </si>
  <si>
    <t>Llevar a cabo jornadas de actualización para supervisores ubicados en las distintas unidades ejecutoras de la Entidad</t>
  </si>
  <si>
    <t>Jornadas para actualizar a los supervisores en cambios normativos, problemas frecuentes, recomendaciones, entre otros.</t>
  </si>
  <si>
    <t>Registro de asistencia a las jornadas de actualización-</t>
  </si>
  <si>
    <t>Elaborar y divulgar tips relacionados con el rol de supervisor en la UAE DIAN</t>
  </si>
  <si>
    <t>Publicación trimestral de Tips en los canales de difusión de comunicación interna de la Entidad, con fin recordar a los supervisores el cumplimiento de sus deberes y demás aspectos que deben  tener en cuenta en el desarrollo de la supervisión.</t>
  </si>
  <si>
    <t>Tips publicados trimestralmente</t>
  </si>
  <si>
    <t>16  04 00</t>
  </si>
  <si>
    <t>Hallazgo No. 6. Reconocimiento y Revelación BIRDP Transferidos (D) “(…)El saldo de las cuentas de inventarios de terrenos y construcciones suma $135.054.040.464, saldo que genera incertidumbre debido a que, una vez verificada la información remitida por CISA y por la SNR, frente a la suministrada por la DIAN, no es posible establecer de manera cierta y fiel que los bienes inmuebles regis</t>
  </si>
  <si>
    <t>“(…) falta de control, tanto administrativo como contable de los bienes inmuebles y de las cuentas contables que intervienen en el proceso; así como, deficiencias en la revelación de los estados financieros de la entidad, que no muestran la situación de dichos bienes; situación que impide a usuarios de la información financiera, conocer aspectos relevantes y de importancia relativa. Adic</t>
  </si>
  <si>
    <t>Establecer los controles administrativos y contables necesarios que reflejen o revelen la situación y/o movimientos de los bienes  inmuebles recibidos en dación de pago BIRDP, con el fin de evidenciar de manera real, verídica  y confiable, la información administrativa, económica y financiera de dichos bienes .</t>
  </si>
  <si>
    <t>Realizar un diagnóstico con el fin de  Identificar los BIRDP y establecer su información administrativa,  económica, financiera y contable y como resultado del mismo realizar los registros contables y/o conciliaciones necesarias.</t>
  </si>
  <si>
    <t>1.Informe de conciliación  2.Registros contables</t>
  </si>
  <si>
    <r>
      <rPr>
        <b/>
        <sz val="12"/>
        <rFont val="Arial"/>
        <family val="2"/>
      </rPr>
      <t xml:space="preserve">DGC </t>
    </r>
    <r>
      <rPr>
        <sz val="12"/>
        <rFont val="Arial"/>
        <family val="2"/>
      </rPr>
      <t xml:space="preserve">
NC - Subproceso RecursosAdministrativos 
Dirección de Gestión Corporativa 
Subdirección Administrativa    
Subdirección Logistica 
NC - Subproceso Recaudo - Devoluciones  Dirección de Gestión de Impuestos  Subdirección de Recaudo 
Coordinacion de Contabilidad Recaudadora  
ELABORACIÓN 19062023</t>
    </r>
  </si>
  <si>
    <t>Como resultado del diagnóstico, generar un  procedimiento que permita establecer la trazabilidad y control de los bienes inmuebles desde su adjudicación hasta su disposición final.</t>
  </si>
  <si>
    <t>14  04 00</t>
  </si>
  <si>
    <t>Hallazgo No. 11.Arrendamiento de BIRDP (D)  (…) En visita realizada por el equipo auditor, los días 16 y 17 de marzo de 2023 a los 31 inmuebles recibidos en dación en pago, se evidenció que los locales ubicados en la Tv. 93 no. 64G-13 y Tv. 93 no. 64G-15, fueron adjudicados a la DIAN en proceso concursal con Auto No. 405-012901 del 1 de septiembre de 2017, por $235.604.076 y $155.460.458</t>
  </si>
  <si>
    <t>“(…)  falta de gestión en la legalización y suscripción del contrato de arrendamiento; (…) debilidades de control interno contable, por cuanto la información de los bienes no es recibida en las cualidades y cantidades para ser registrada en los estados financieros de manera oportuna y veraz.”</t>
  </si>
  <si>
    <t>Formular mecanismos efectivos y eficientes de administración, y disposición final (Venta y comercialización) para los BIRDP</t>
  </si>
  <si>
    <t>Suscribir el contrato interadministrativo con el colector de activos estatal CISA, con el fin de enajenar y comercializar los BIRDP. Ejercer el seguimiento y control a través de la supervisión del contrato.</t>
  </si>
  <si>
    <t>Contrato interadministrativo CISA -DIAN</t>
  </si>
  <si>
    <t>Tramite contrato de arrendamiento, soporte cuentas por cobrar, y reportar y realizar los registros contables y/o conciliaciones de información necesarias.</t>
  </si>
  <si>
    <t>1.Contrato de arrendamieno de BIRDP.                                     2. Registros contables</t>
  </si>
  <si>
    <t>16  04 10</t>
  </si>
  <si>
    <t>Hallazgo No. 13. Mercancías ADA – Arauca (F-D)  Al realizar la evaluación al expediente, el cual contiene la información relacionada con los faltantes en el departamento de Arauca; se observó que, las mercancías antes de la vigencia 2020 se almacenaban en depósitos sin contrato; los cuales, pertenecían a la Fuerza Pública, estaciones de servicio y/o Defensa Civil; lo anterior, conforme a</t>
  </si>
  <si>
    <t>(…)Debilidades en la aplicación de los procedimientos “PR-FI-163 Organización documental”, por cuanto los controles son insuficientes para garantizar la totalidad de la información correspondiente a la disposición de las mercancías ADA.(…) deficiencias en la administración de las mercancías almacenadas en bodegas de la DIAN y/o en estaciones de policía, debido a que no se realizó el segu</t>
  </si>
  <si>
    <t>Realizar seguimiento al inventario de mercancías ADA que se encuentran almacenadas en depósitos sin contrato.</t>
  </si>
  <si>
    <t>Implementar formulario FORMS a Nivel Nacional para el seguimiento de las mercancías ADA almacenadas en depósitos sin contrato.</t>
  </si>
  <si>
    <t>Formulario FORMS</t>
  </si>
  <si>
    <r>
      <rPr>
        <b/>
        <sz val="12"/>
        <rFont val="Arial"/>
        <family val="2"/>
      </rPr>
      <t>DGC</t>
    </r>
    <r>
      <rPr>
        <sz val="12"/>
        <rFont val="Arial"/>
        <family val="2"/>
      </rPr>
      <t xml:space="preserve">
NC - Subproceso Operación Logísitca
Dirección de Gestión Corporativa 
Subdirección Logistica
Coordinación de Optimización de la Operación Logística
ELABORACIÓN 19062023</t>
    </r>
  </si>
  <si>
    <t>Realizar seguimiento al inventario de mercancías ADA almacenadas en depósitos sin contrato, dando aplicación al procedimiento “PR-FI-163 Organización documental” y al instructivo IN-ADF-0167 "Inspección de mercancías ADA y bienes adjudicados a la Nación"</t>
  </si>
  <si>
    <t>Realizar inspecciones físicas semestrales</t>
  </si>
  <si>
    <t>Actas de Inspección</t>
  </si>
  <si>
    <r>
      <rPr>
        <b/>
        <sz val="12"/>
        <rFont val="Arial"/>
        <family val="2"/>
      </rPr>
      <t xml:space="preserve">DGC </t>
    </r>
    <r>
      <rPr>
        <sz val="12"/>
        <rFont val="Arial"/>
        <family val="2"/>
      </rPr>
      <t xml:space="preserve">
NC - Subproceso Operación Logísitca 
Dirección de Gestión Corporativa
Subdirección Logistica
Coordinación de Optimización de la Operación Logística.  
DS - Subproceso Operación Logísitca
Dirección Seccional de Impuestos y Aduanas de Arauca. 
 ELABORACIÓN 19062023</t>
    </r>
  </si>
  <si>
    <t>Elabora Informe semestral resultado de la inspección física</t>
  </si>
  <si>
    <t xml:space="preserve">19  04 003   </t>
  </si>
  <si>
    <r>
      <t>HALLAZGO No. 2. Tablas de Retención Documental TRD y Tablas De Valoración Documental TVD del Git De Importaciones - Dirección Seccional de Aduanas de Cartagena.(OI)</t>
    </r>
    <r>
      <rPr>
        <sz val="12"/>
        <rFont val="Arial"/>
        <family val="2"/>
      </rPr>
      <t xml:space="preserve">
“Se observa que la entidad auditada no ha actualizado, aprobado, publicado e inscrito en el Registro Único de Series Documentales – RUSD y convalidado por el Archivo General de la Nación - AGN las tablas de retención documental – TRD de manera acorde a la nueva estructura orgánica funcional de la DIAN,</t>
    </r>
    <r>
      <rPr>
        <b/>
        <sz val="12"/>
        <rFont val="Arial"/>
        <family val="2"/>
      </rPr>
      <t xml:space="preserve"> derivada del decreto 1742 del 22 de diciembre de 2020</t>
    </r>
    <r>
      <rPr>
        <sz val="12"/>
        <rFont val="Arial"/>
        <family val="2"/>
      </rPr>
      <t>, tampoco ha elaborado, aprobado, publicado, inscrito en el Registro Único de Series Documentales – RUSD y convalidado por el AGN la tablas de valoración documental – TVD de la DIAN y en especial del grupo interno de trabajo – GIT de importaciones de la SDA Cartagena”. (…) 
“Esta situación genera incumplimiento a lo establecido en el Acuerdo 04 del 30 de abril de 2019 del archivo general de la nación – AGN y ley 594 de 2000 y genera dificultad para establecer la trazabilidad de la información pública generada por el GIT de importaciones de la SDA de Cartagena de la DIAN”</t>
    </r>
  </si>
  <si>
    <t>Debilidades de control en el sistema de gestión documental de la DIAN, al no actualizar, aprobar, convalidar, publicar e inscribir oportunamente en el RUSD las TRD y TVD.</t>
  </si>
  <si>
    <t>1.Elaborar y presentar las TRD correspondientes al Decreto 1742 de 2020 para aprobación ante el Comité Institucional de Gestión y Desempeño de DIAN.</t>
  </si>
  <si>
    <t xml:space="preserve">1. Elaboración de 789 TRD a nivel nacional
</t>
  </si>
  <si>
    <t xml:space="preserve">Una carpeta de SharePoint que contiene las TRD -Tablas de Retención Documental
</t>
  </si>
  <si>
    <r>
      <rPr>
        <b/>
        <sz val="12"/>
        <rFont val="Arial"/>
        <family val="2"/>
      </rPr>
      <t>DGC</t>
    </r>
    <r>
      <rPr>
        <sz val="12"/>
        <rFont val="Arial"/>
        <family val="2"/>
      </rPr>
      <t xml:space="preserve">
NC - Subproceso Recursos Administrativos
Dirección de Gestión Corporativa
Subdirección Administrativa
Coordinación de Documentación
DS - Subproceso Recursos Administrativos
Dirección Seccional de Aduanas Cartagena </t>
    </r>
  </si>
  <si>
    <t xml:space="preserve">2. Aprobación de las TRD por el CIGD
</t>
  </si>
  <si>
    <t xml:space="preserve">Acta de aprobación del CIGD
</t>
  </si>
  <si>
    <t>2.Radicar ante el AGN para proceso de convalidación, aprobación e inscripción en el RUSD, las TRD.</t>
  </si>
  <si>
    <t>1. Radicación de las TRD ante el AGN para convalidación, aprobación e inscripción en el RUSD</t>
  </si>
  <si>
    <t>Concepto Técnico del AGN</t>
  </si>
  <si>
    <t>2.Socialización e implementación de las TRD según Decreto 1742 de 2020.</t>
  </si>
  <si>
    <t>Sesiones de Socialización</t>
  </si>
  <si>
    <t>3.Elaboración Plan de Trabajo para implementar las 4 etapas de elaboración de las TVD-Tablas de Valoración Documental de la DIAN.</t>
  </si>
  <si>
    <t>Elaborar Plan de Trabajo</t>
  </si>
  <si>
    <t xml:space="preserve">22  03 006   </t>
  </si>
  <si>
    <t>Deficiencias en el seguimiento y control para la proyección y aprobación de eventos de disposición (Donación, destrucción, chatarrización y venta) de mercancías ADA, con situación jurídica definida y abandonadas a favor de la Nación, en la Seccional Buenaventura - GIT de Operación Logística de la División de Gestión Administrativa y Financiera</t>
  </si>
  <si>
    <t>Gestionar la disposición de mercancias con SJD a corte 30 de abril de 2025 cuyo valor asciende a $ 7.188.141.254,13, y registran un término de bodegaje superior a 2 años.</t>
  </si>
  <si>
    <t>Gestionar la entrega de las mercancías dispuestas bajo la modalidad de donación, destrucción, chatarrización, venta y/o asignación.</t>
  </si>
  <si>
    <r>
      <rPr>
        <b/>
        <sz val="12"/>
        <rFont val="Arial"/>
        <family val="2"/>
      </rPr>
      <t>DGC</t>
    </r>
    <r>
      <rPr>
        <sz val="12"/>
        <rFont val="Arial"/>
        <family val="2"/>
      </rPr>
      <t xml:space="preserve">
NC - Dirección de Gestión Corporativa
Subdirección Logistica
DS -  Dirección Seccional de Impuestos y Aduanas de Buenaventura
</t>
    </r>
  </si>
  <si>
    <t xml:space="preserve">13  01 002   </t>
  </si>
  <si>
    <t>“Debilidades en la inspección física que debe realizar la entidad en el momento en que se aprehende la mercancía, así como en la práctica de inventarios periódicos para detectar las condiciones en que se encuentra la mercancía y/o definir el momento en que cambia su condición. 
Por otra parte, aunque la entidad cuenta con los procedimientos para la disposición de este tipo de activos, estos continúan atesorados por un tiempo indefinido, pudiendo afectarse su valor y/o su estado de conservación y por tanto su disposición final”.</t>
  </si>
  <si>
    <t xml:space="preserve">Proponer cambio normativo para la disposición de divisas y realizar el inventario de las divisas por valor $ 399.648.949 para determinar su estado. 
</t>
  </si>
  <si>
    <t>Elaborar documento con propuesta de cambio normativo para la disposición de dividas</t>
  </si>
  <si>
    <t>Documento con propuesta normativa</t>
  </si>
  <si>
    <r>
      <rPr>
        <b/>
        <sz val="12"/>
        <rFont val="Arial"/>
        <family val="2"/>
      </rPr>
      <t>DGC</t>
    </r>
    <r>
      <rPr>
        <sz val="12"/>
        <rFont val="Arial"/>
        <family val="2"/>
      </rPr>
      <t xml:space="preserve">
NC - Subproceso Operación Logística
Dirección de Gestión Corporativa
Subdirección Logistica
Coordinación de Gestión Social y Comercialización
Coordinación de Chatarrización y Destrucciones
DS -  Subproceso Operación Logística
Dirección Seccional de Aduanas de Bogotá</t>
    </r>
  </si>
  <si>
    <t>Realizar inspección física al inventario de divisas para determinar su estado</t>
  </si>
  <si>
    <t>Actas de inpección</t>
  </si>
  <si>
    <r>
      <rPr>
        <b/>
        <sz val="12"/>
        <rFont val="Arial"/>
        <family val="2"/>
      </rPr>
      <t>DGC</t>
    </r>
    <r>
      <rPr>
        <sz val="12"/>
        <rFont val="Arial"/>
        <family val="2"/>
      </rPr>
      <t xml:space="preserve">
NC - Subproceso Operación Logística
Dirección de Gestión Corporativa
Subdirección Logistica
DS -  Subproceso Operación Logística
Dirección Seccional de Aduanas de Bogotá</t>
    </r>
  </si>
  <si>
    <t>Debilidades en la identificación, programación y gestión de las necesidades de servicios a contratar en la entidad, toda vez, que no fueron incluidos en el plan anual de adquisiciones.</t>
  </si>
  <si>
    <t>Disponer de mercancías valoradas en $20.021.334.751 discriminados así: 
a) Vehículos y otros valorados en $4.190.567.766. 
b) Joyeria, relojería, piedras y metales valorados en $15.830.766.985, los cuales registran un término de bodegaje superior a 2 años.</t>
  </si>
  <si>
    <t>Auditoría Financiera DIAN Vigencia 2023 - PNVCF Sem I 2024</t>
  </si>
  <si>
    <t xml:space="preserve">16  01 003   </t>
  </si>
  <si>
    <r>
      <rPr>
        <b/>
        <sz val="12"/>
        <rFont val="Arial"/>
        <family val="2"/>
      </rPr>
      <t>Hallazgo No. 4. Custodia y Control de inventarios Maquina Extrusora (F)</t>
    </r>
    <r>
      <rPr>
        <sz val="12"/>
        <rFont val="Arial"/>
        <family val="2"/>
      </rPr>
      <t xml:space="preserve">
(…) En anexo de dicho informe la OCI – DIAN remite el siguiente caso en el ramo de todo riesgo daños materiales TRDM, referido a pérdida de mercancía aprehendidas, decomisadas o abandonadas ADA (…)
(…) Acorde con lo señalado, se presentaron fallas al momento de atender las reclamaciones presentadas a las aseguradoras en los tiempos y con los requisitos establecidos en las pólizas para obtener la reparación de los siniestros presentados sobre bienes que estaban en custodia de la DIAN y que se encontraban dentro su patrimonio. Es de señalar que, de acuerdo al informe, los funcionarios responsables de las seccionales realizaron el reporte de los respectivos siniestros 3 o más años después de ocurridos los incidentes, de lo cual se infiere una omisión a los procedimientos PR-ADF 0294 Control de inventario de mercancías ADA y bienes adjudicados a la Nación, así como el procedimiento de reclamación ante un siniestro PR-ADF-0017. No solo por parte de los Jefes Divisiones Administrativas de las DSA si no del jefe del área Administrativa y Financiera del nivel central. De igual manera debe señalarse que en la auditoría realizada por parte de la OCI de la DIAN, se presentaron 4 casos de una muestra de 18, lo que implica que en un 22% de los casos analizados, las reclamaciones presentadas por la DIAN ante las aseguradoras en el periodo auditado fueron inoportunas y conllevaron la pérdida de recursos por parte de las Seccionales.
Producto del análisis, y validación de la información remitida por la OCI de la DIAN, se evidenció un detrimento patrimonial por valor de $822.898.116, por concepto del siguiente bien: “Maquina extrusora - máquina de tratamiento de residuos hospitalarios”, que se encontraba en custodia e incorporado en el patrimonio de la DIAN y que con ocasión(…) , lo que ocasionó la imposibilidad de recuperar las sumas por los bienes. En cuanto al traslado en materia disciplinaria no se considera pertinente dado que la OCI ya adelantó el mismo.
</t>
    </r>
  </si>
  <si>
    <t>La omisión de los funcionarios encargados de dar a conocer los siniestros y adelantar las respectivas reclamaciones ante las aseguradoras, lo realizaron 3 años después de ocurridos los incidentes y sin el lleno de los requisitos establecidos en los contratos de seguro</t>
  </si>
  <si>
    <t xml:space="preserve">1. Revisar trimestralmente  y mantener actualizado la totalidad del inventario de mercancías aprehendidas, decomisadas o abandonadas ADA ubicadas en los depósitos sin contrato  </t>
  </si>
  <si>
    <t>Elaborar un  informe Trimestral,  del inventario de mercancias revisadas.</t>
  </si>
  <si>
    <r>
      <rPr>
        <b/>
        <sz val="12"/>
        <rFont val="Arial"/>
        <family val="2"/>
      </rPr>
      <t>DGC</t>
    </r>
    <r>
      <rPr>
        <sz val="12"/>
        <rFont val="Arial"/>
        <family val="2"/>
      </rPr>
      <t xml:space="preserve">
NC - Subproceso Función Pagadora
Dirección de Gestión Corporativa
Subdirección de Logística
DS - Subproceso Función Pagadora
Dirección Seccional de Aduanas de Cali
</t>
    </r>
  </si>
  <si>
    <t xml:space="preserve"> 2, Realizar 1 (una) jornada de capacitación y sensibilización a los funcionarios del GIT de Operación Logística encargados de realizar la inspección física de la mercancía, actualización de inventario, a fin fortalecer las gestiones a adelantar ante eventos de identificación de faltantes, atendiendo a lo expuesto en el informe de la CGR y aplicando el procedimiento e instructivo establecido por la entidad.</t>
  </si>
  <si>
    <t xml:space="preserve">Remitir el listado de asistencia a la capacitación  y de los temas expuestos para la socialización de los  procedimientos,  a la Subdirección Logísico .  </t>
  </si>
  <si>
    <t>Lista Asistencia</t>
  </si>
  <si>
    <t>3, Realizar 1 (una) jornada de capacitación y sensibilización a los funcionarios del GIT de Operación Logística en el tema de seguros, atendiendo a lo expuesto en el informe de la CGR y aplicando el procedimiento e instructivo establecido por la Entidad.</t>
  </si>
  <si>
    <t>Remitir el  listado de asistencia y socialización en temas de seguros</t>
  </si>
  <si>
    <r>
      <rPr>
        <b/>
        <sz val="12"/>
        <rFont val="Arial"/>
        <family val="2"/>
      </rPr>
      <t>Hallazgo No. 5. Custodia y Control de inventarios Cabezas de ganado (F).</t>
    </r>
    <r>
      <rPr>
        <sz val="12"/>
        <rFont val="Arial"/>
        <family val="2"/>
      </rPr>
      <t xml:space="preserve">
(…)  anexo de dicho informe la OCI – DIAN remite el siguiente caso en el ramo de todo riesgo daños materiales TRDM, referido a pérdida de mercancía aprehendidas, decomisadas o abandonadas ADA(…) 
(…) Acorde con lo señalado, se presentaron fallas al momento de atender las reclamaciones presentadas a las aseguradoras en los tiempos y con los requisitos establecidos en las pólizas para obtener la reparación de los siniestros presentados sobre bienes que estaban en custodia de la DIAN y que se encontraban dentro su patrimonio. Es de señalar que, de acuerdo al informe, los funcionarios responsables de las seccionales realizaron el reporte de los respectivos siniestros 3 o más años después de ocurridos los incidentes, de lo cual se infiere una omisión a los procedimientos PR-ADF 0294 Control de inventario de mercancías ADA y bienes adjudicados a la Nación, así como el procedimiento de reclamación ante un siniestro PR-ADF-0017. No solo por parte de los Jefes Divisiones Administrativas de las DSA si no del jefe del área Administrativa y Financiera del nivel central. De igual manera debe señalarse que en la auditoría realizada por parte de la OCI de la DIAN, se presentaron 4 casos de una muestra de 18, lo que implica que en un 22% de los casos analizados, las reclamaciones presentadas por la DIAN ante las aseguradoras en el periodo auditado fueron inoportunas y conllevaron la pérdida de recursos por parte de las Seccionales. Producto del análisis, y validación de la información remitida por la OCI de la DIAN se evidenció un detrimento patrimonial por valor de $5.576.384, por concepto de los siguientes bienes: “Ocho (8) cabezas de ganado bovino” que se encontraban en custodia e incorporados en el patrimonio de la DIAN y que con ocasión (…) , lo que ocasionó la imposibilidad de recuperar las sumas por los bienes. En cuanto al traslado en materia disciplinaria no se considera pertinente dado que la OCI ya adelantó el mismo.
</t>
    </r>
  </si>
  <si>
    <t>La omisión de los funcionarios encargados de dar a conocer los siniestros y adelantar las respectivas reclamaciones ante las aseguradoras lo realizaron 3 años después de ocurridos los incidentes y sin el lleno de los requisitos establecidos en los contratos de seguro.</t>
  </si>
  <si>
    <r>
      <rPr>
        <b/>
        <sz val="12"/>
        <rFont val="Arial"/>
        <family val="2"/>
      </rPr>
      <t>DGC</t>
    </r>
    <r>
      <rPr>
        <sz val="12"/>
        <rFont val="Arial"/>
        <family val="2"/>
      </rPr>
      <t xml:space="preserve">
NC - Subproceso Función Pagadora
Dirección de Gestión Corporativa
Subdirección de Logística
Subdirección Administrativa
DS - Subproceso Función Pagadora
Dirección Seccional de Impuestos y Aduanas de Leticia
</t>
    </r>
  </si>
  <si>
    <t xml:space="preserve">16  01 003  </t>
  </si>
  <si>
    <r>
      <rPr>
        <b/>
        <sz val="12"/>
        <rFont val="Arial"/>
        <family val="2"/>
      </rPr>
      <t>Hallazgo No. 6. Custodia y Control de inventarios Pantalonetas (F)</t>
    </r>
    <r>
      <rPr>
        <sz val="12"/>
        <rFont val="Arial"/>
        <family val="2"/>
      </rPr>
      <t xml:space="preserve">
(…) En anexo de dicho informe la OCI – DIAN remite el siguiente caso en el ramo de todo riesgo daños materiales TRDM, referido a pérdida de mercancía aprehendidas, decomisadas o abandonadas ADA: (…)
Acorde con lo señalado, se presentaron fallas al momento de atender las reclamaciones presentadas a las aseguradoras en los tiempos y con los requisitos establecidos en las pólizas para obtener la reparación de los siniestros presentados sobre bienes que estaban en custodia de la DIAN y que se encontraban dentro su patrimonio Es de señalar que, de acuerdo al informe, los funcionarios responsables de las seccionales realizaron el reporte de los respectivos siniestros 3 o más años después de ocurridos los incidentes, de lo cual se infiere una omisión a los procedimientos PR-ADF-0294 Control de inventario de mercancías ADA y bienes adjudicados a la Nación, así como el procedimiento de reclamación ante un siniestro PR-ADF-0017. No solo por parte de los Jefes Divisiones Administrativas de las DSA si no del jefe del área Administrativa y Financiera del nivel central. De igual manera debe señalarse que en la auditoría realizada por parte de la OCI de la DIAN, se presentaron 4 casos de una muestra de 18, lo que implica que en un 22% de los casos analizados, las reclamaciones presentadas por la DIAN ante las aseguradoras en el periodo auditado fueron inoportunas y conllevaron la pérdida de recursos por parte de las Seccionales. Producto del análisis y validación de la información remitida por la OCI de la DIAN con un posible detrimento patrimonial por valor de $1.460.664, por concepto de los siguientes bienes: “-Tibú Pantaloneta deportiva - Chevrolet Silverado” que se encontraban en custodia e incorporados en el patrimonio de la DIAN y que con ocasión (…), lo que ocasionó la imposibilidad de recuperar las sumas por los bienes.
En cuanto al traslado en materia disciplinaria no se considera pertinente dado que la OCI ya adelantó el mismo
</t>
    </r>
  </si>
  <si>
    <r>
      <rPr>
        <b/>
        <sz val="12"/>
        <rFont val="Arial"/>
        <family val="2"/>
      </rPr>
      <t>DGC</t>
    </r>
    <r>
      <rPr>
        <sz val="12"/>
        <rFont val="Arial"/>
        <family val="2"/>
      </rPr>
      <t xml:space="preserve">
NC - Subproceso Función Pagadora
Dirección de Gestión Corporativa
Subdirección de Logística
Subdirección Administrativa
DS - Subproceso Función Pagadora
Dirección Seccional de Aduanas de Cúcuta
</t>
    </r>
  </si>
  <si>
    <t>4 Aud Especial Vig 2005- Jun 2009
AEF - Seguimiento PM 2014</t>
  </si>
  <si>
    <t>Hallazgo No. 4 Cumplimiento cronograma.
El desarrollo del Modelo Muisca programado inicialmente para terminar el 31 de diciembre de 2009, tuvo que ser reprogramado hasta el año 2012.</t>
  </si>
  <si>
    <t>Fallas de la planeación, falta de seguimiento, control y monitoreo a la ejecución del proyecto.</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</si>
  <si>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Proceso Cumplimiento de Obligaciones Aduaneras y Cambiarias
Dirección de Gestión de Aduanas
Subdirección de Operación Aduanera
REFORMULADO
30092019
ACTUALIZADO
30112021</t>
    </r>
  </si>
  <si>
    <t xml:space="preserve">Desarrollar o adquirir la solución tecnológica del Proyecto de Desaduanamiento.
</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</si>
  <si>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20052022
</t>
    </r>
  </si>
  <si>
    <r>
      <rPr>
        <b/>
        <sz val="12"/>
        <rFont val="Arial"/>
        <family val="2"/>
      </rPr>
      <t xml:space="preserve">DGIT
</t>
    </r>
    <r>
      <rPr>
        <sz val="12"/>
        <rFont val="Arial"/>
        <family val="2"/>
      </rPr>
      <t xml:space="preserve">NC - Proceso Cumplimiento de Obligaciones Aduaneras y Cambiarias
Dirección de Gestión de Aduanas
Subdirección de Operación Aduanera
</t>
    </r>
  </si>
  <si>
    <r>
      <rPr>
        <b/>
        <sz val="12"/>
        <rFont val="Arial"/>
        <family val="2"/>
      </rPr>
      <t xml:space="preserve">DGIT
</t>
    </r>
    <r>
      <rPr>
        <sz val="12"/>
        <rFont val="Arial"/>
        <family val="2"/>
      </rPr>
      <t xml:space="preserve">NC - Subproceso Innovación y Tecnología
Dirección de Gestión de Innovación y Tecnología
Subdirección de Innovación y Proyectos
Subdirección de Soluciones y Desarrollo
</t>
    </r>
  </si>
  <si>
    <t xml:space="preserve">Definir un Plan de trabajo de desarrollo de la solución tecnológica </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</si>
  <si>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t>
    </r>
  </si>
  <si>
    <t xml:space="preserve">Aprobar o validar el Plan de trabajo de la implementación de la solución tecnológica </t>
  </si>
  <si>
    <r>
      <t>DGIT</t>
    </r>
    <r>
      <rPr>
        <sz val="12"/>
        <rFont val="Arial"/>
        <family val="2"/>
      </rPr>
      <t xml:space="preserve">
NC - Subproceso Innovación y Tecnología
Dirección de Gestión de Innovación y Tecnología
Subdirección de Innovación y Proyectos
Subdirección de Soluciones y Desarrollo
NC - Proceso Cumplimiento de Obligaciones Aduaneras y Cambiarias
Dirección de Gestión de Aduanas
Subdirección de Operación Aduanera</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</si>
  <si>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REFORMULADO
30092019
ACTUALIZADO
30112021</t>
    </r>
  </si>
  <si>
    <r>
      <rPr>
        <b/>
        <sz val="12"/>
        <rFont val="Arial"/>
        <family val="2"/>
      </rPr>
      <t xml:space="preserve">DGIT
</t>
    </r>
    <r>
      <rPr>
        <sz val="12"/>
        <rFont val="Arial"/>
        <family val="2"/>
      </rPr>
      <t>NC - Proceso Cumplimiento de Obligaciones Aduaneras y Cambiarias
Dirección de Gestión de Aduanas
Subdirección de Operación Aduanera</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</si>
  <si>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30092019
ACTUALIZADO
30112021</t>
    </r>
  </si>
  <si>
    <t>PROYECTO CSNI - DIAN . Entregado a la DIAN por el Minhacienda según oficio 2-2014-004964 del 11/02/2014
AEF - Seguimiento PM 2014</t>
  </si>
  <si>
    <t>22 02 100</t>
  </si>
  <si>
    <t>El cronograma estimado de disposición de nuevos servicios informáticos electrónicos Proyecto Expansión MUISCA 2010 - 2012  no presenta avance para los servicios de Administración de Muestras, Zonas Francas, Administración de Bienes Aprehendidos-Decomisados-Abandonados, Facilidades de Pago, Intervención en Procesos Especiales y Representación Externa.</t>
  </si>
  <si>
    <t>Debilidades en la planeación, seguimiento, control y monitoreo a la ejecución del Proyecto.</t>
  </si>
  <si>
    <r>
      <t xml:space="preserve">1. Aplicar lo definido en el Procedimiento PR-SI-0002_Gestión de Solicitudes para la Creación o Ajuste de Sistemas de Información,   para la puesta en producción del Proyecto </t>
    </r>
    <r>
      <rPr>
        <u/>
        <sz val="12"/>
        <rFont val="Arial"/>
        <family val="2"/>
      </rPr>
      <t>Núcleo Básico - Fase I - Proyecto de Zonas Francas</t>
    </r>
    <r>
      <rPr>
        <sz val="12"/>
        <rFont val="Arial"/>
        <family val="2"/>
      </rPr>
      <t xml:space="preserve">, que integra la culminación de los Proyectos inicialmente conceptualizados para la Expansión MUISCA 2010 - 2012. 
</t>
    </r>
    <r>
      <rPr>
        <u/>
        <sz val="12"/>
        <rFont val="Arial"/>
        <family val="2"/>
      </rPr>
      <t>NOTA:</t>
    </r>
    <r>
      <rPr>
        <sz val="12"/>
        <rFont val="Arial"/>
        <family val="2"/>
      </rPr>
      <t xml:space="preserve">
LA PRESENTE PROPUESTA ESTÁ  SUPEDITADA A CAMBIOS, POR  LOS NUEVOS LINEAMIENTOS QUE DETERMINE LA DIRECCIÓN GENERAL SOBRE EL  PROYECTO DEL </t>
    </r>
    <r>
      <rPr>
        <u/>
        <sz val="12"/>
        <rFont val="Arial"/>
        <family val="2"/>
      </rPr>
      <t>NUCLEO BÁSICO - FASE I  - ZONAS FRANCAS</t>
    </r>
    <r>
      <rPr>
        <sz val="12"/>
        <rFont val="Arial"/>
        <family val="2"/>
      </rPr>
      <t>.</t>
    </r>
  </si>
  <si>
    <r>
      <t xml:space="preserve">1. Realizar el análisis y diseño para la puesta en producción del Proyecto  </t>
    </r>
    <r>
      <rPr>
        <u/>
        <sz val="12"/>
        <rFont val="Arial"/>
        <family val="2"/>
      </rPr>
      <t>Núcleo Básico - Fase I - Proyecto de Zonas Francas</t>
    </r>
    <r>
      <rPr>
        <sz val="12"/>
        <rFont val="Arial"/>
        <family val="2"/>
      </rPr>
      <t>, debidamente  formalizados en los Formatos de Modelo de Diseño -  FT-SI-2003, Diseño de Base de Datos - FT-SI-2004 y Diseño de Interfaz de Usuario - FT-SI-2005.</t>
    </r>
  </si>
  <si>
    <t>a. (01) un Formato de  Modelo de Diseño -  FT-SI-2003
b. (01) un Formato de Diseño de Base de Datos - FT-SI-2004
c. (01) un Formato de Diseño de Interfaz de Usuario - FT-SI-2005</t>
  </si>
  <si>
    <r>
      <rPr>
        <b/>
        <sz val="12"/>
        <rFont val="Arial"/>
        <family val="2"/>
      </rPr>
      <t>DGIT</t>
    </r>
    <r>
      <rPr>
        <sz val="12"/>
        <rFont val="Arial"/>
        <family val="2"/>
      </rPr>
      <t xml:space="preserve">
NC - Subproceso Innovación y Tecnología
Dirección de Gestión de Innovación y Tecnología
Subdirección de Soluciones y Desarrollo
REFORMULADO
30092017
ACTUALIZADO
30112021</t>
    </r>
  </si>
  <si>
    <r>
      <t xml:space="preserve">2. Realizar la codificación para la puesta en producción del Proyecto  </t>
    </r>
    <r>
      <rPr>
        <u/>
        <sz val="12"/>
        <rFont val="Arial"/>
        <family val="2"/>
      </rPr>
      <t>Núcleo Básico - Fase I - Proyecto de Zonas Francas</t>
    </r>
    <r>
      <rPr>
        <sz val="12"/>
        <rFont val="Arial"/>
        <family val="2"/>
      </rPr>
      <t>, debidamente  formalizados en el  Formato  Información de Versión 300001 -  FT-SI-2180 .</t>
    </r>
  </si>
  <si>
    <t xml:space="preserve">a. (01) un de Formato Información de Versión 300001 -  FT-SI-2180 </t>
  </si>
  <si>
    <r>
      <t xml:space="preserve">3. 1. Ejecutar  las pruebas funcionales y realizar el despliegue  en producción del Proyecto </t>
    </r>
    <r>
      <rPr>
        <u/>
        <sz val="12"/>
        <rFont val="Arial"/>
        <family val="2"/>
      </rPr>
      <t>Núcleo Básico - Fase I - Proyecto de Zonas Francas</t>
    </r>
    <r>
      <rPr>
        <sz val="12"/>
        <rFont val="Arial"/>
        <family val="2"/>
      </rPr>
      <t>, debidamente  formalizados en el  Formato  Aceptación de Pruebas Funcionales y Salida a Producción  - FT-SI-1851 y autorizado mediante Acta de Comité de Gestión de  Cambios de Tecnología.</t>
    </r>
  </si>
  <si>
    <t>a. (01) un Formato  de Aceptación de Pruebas Funcionales y Salida a Producción  - FT-SI-1851
b. (01) un Acta de Comité de Gestión de  Cambios de Tecnología del  Software instalado y en Producción.</t>
  </si>
  <si>
    <r>
      <rPr>
        <b/>
        <sz val="12"/>
        <rFont val="Arial"/>
        <family val="2"/>
      </rPr>
      <t>DGIT</t>
    </r>
    <r>
      <rPr>
        <sz val="12"/>
        <rFont val="Arial"/>
        <family val="2"/>
      </rPr>
      <t xml:space="preserve">
NC - Subproceso Innovación y Tecnología
Dirección de Gestión de Innovación y Tecnología
Subdirección de Soluciones y Desarrollo
REFORMULADO
30/09/2017
ACTUALIZADO
30112021</t>
    </r>
  </si>
  <si>
    <t>Priorizar y detallar requerimientos funcionales tecnológicos necesario para la solución tecnológica para el proceso de Comercialización.</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</si>
  <si>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Logística
Dirección de Gestión Corporativa
Subdirección Logística
REFORMULADO
30092017
30092019
31102020
ACTUALIZADO
30112021</t>
    </r>
  </si>
  <si>
    <t>Desarrollar o adquirir la solución tecnológica  para el proceso de Comercialización.</t>
  </si>
  <si>
    <t>Adelantar el proceso de contratación de la solución tecnológica.</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</si>
  <si>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Logística
Dirección de Gestión Corporativa
Subdirección Logística
REFORMULADO
30092017
30092019
31102020
30112021
20052022
09122022
15052024</t>
    </r>
  </si>
  <si>
    <t>Inicio de la
implementación de la
solución tecnológica del
Proyecto.</t>
  </si>
  <si>
    <r>
      <rPr>
        <b/>
        <sz val="12"/>
        <rFont val="Arial"/>
        <family val="2"/>
      </rPr>
      <t xml:space="preserve">DGIT
</t>
    </r>
    <r>
      <rPr>
        <sz val="12"/>
        <rFont val="Arial"/>
        <family val="2"/>
      </rPr>
      <t>NC - Subproceso Innovación y Tecnología
Dirección de Gestión de Innovación y Tecnología
Subdirección de Innovación y Proyectos
Subdirección de Soluciones y Desarrollo
NC - Subproceso Operación Logística
Dirección de Gestión Corporativa
Subdirección Logística
REFORMULADO
30092017
30092019
31102020
30112021
20052022
09122022
15052024</t>
    </r>
  </si>
  <si>
    <t>Implantación de la
solución tecnológica</t>
  </si>
  <si>
    <t>a) (01) Un  formato de Aceptación de Pruebas funcionales y salida a producción - FT-IIT-1851.
b) (01) Un formato información de versión  FT-IIT-2180
c) (01) Un Acta de comité de gestión de Cambios de Tecnología del correspondiente software instalado y en producción</t>
  </si>
  <si>
    <r>
      <t xml:space="preserve">DGIT
</t>
    </r>
    <r>
      <rPr>
        <sz val="12"/>
        <rFont val="Arial"/>
        <family val="2"/>
      </rPr>
      <t>NC - Subproceso Innovación y Tecnología
Dirección de Gestión de Innovación y Tecnología
Subdirección de Innovación y Proyectos
Subdirección de Soluciones y Desarrollo
NC - Subproceso Operación Logística
Dirección de Gestión Corporativa
Subdirección Logística
REFORMULADO
30092017
30092019
31102020
30112021
20052022
09122022
15052024</t>
    </r>
  </si>
  <si>
    <r>
      <t xml:space="preserve">1. Aplicar lo definido en el Procedimiento PR-SI-0002_Gestión de Solicitudes para la Creación o Ajuste de Sistemas de Información,   para la puesta en producción del Proyecto </t>
    </r>
    <r>
      <rPr>
        <u/>
        <sz val="12"/>
        <rFont val="Arial"/>
        <family val="2"/>
      </rPr>
      <t>Representación Externa</t>
    </r>
    <r>
      <rPr>
        <sz val="12"/>
        <rFont val="Arial"/>
        <family val="2"/>
      </rPr>
      <t xml:space="preserve">, que integra la culminación de los Proyectos inicialmente conceptualizados para la Expansión MUISCA 2010 - 2012. 
</t>
    </r>
  </si>
  <si>
    <r>
      <t xml:space="preserve">1. Realizar el análisis y diseño para la puesta en producción del Proyecto </t>
    </r>
    <r>
      <rPr>
        <u/>
        <sz val="12"/>
        <rFont val="Arial"/>
        <family val="2"/>
      </rPr>
      <t>Representación Externa</t>
    </r>
    <r>
      <rPr>
        <sz val="12"/>
        <rFont val="Arial"/>
        <family val="2"/>
      </rPr>
      <t>, debidamente  formalizados en los Formatos de Modelo de Diseño -  FT-SI-2003, Diseño de Base de Datos - FT-SI-2004 y Diseño de Interfaz de Usuario - FT-SI-2005.</t>
    </r>
  </si>
  <si>
    <t>a. (01) un Formato Modelo de Diseño - FT-SI-2003
b. (01) un Formato Diseño de Base de Datos - FT-SI-2004
c. (01) un Formato Diseño de Interfaz de Usuario - FT-SI-2005</t>
  </si>
  <si>
    <r>
      <rPr>
        <b/>
        <sz val="12"/>
        <rFont val="Arial"/>
        <family val="2"/>
      </rPr>
      <t>DGIT</t>
    </r>
    <r>
      <rPr>
        <sz val="12"/>
        <rFont val="Arial"/>
        <family val="2"/>
      </rPr>
      <t xml:space="preserve">
NC - Subproceso Innovación y Tecnología
Dirección de Gestión de Innovación y Tecnología
Subdirección de Soluciones y Desarrollo
NC - Subproceso Gestión Jurídica
Dirección de Gestión Jurídica
Subdirección de Representación Externa
REFORMULADO
30092017
ACTUALIZADO
30112021</t>
    </r>
  </si>
  <si>
    <r>
      <t xml:space="preserve">3. 1. Ejecutar  las pruebas funcionales y realizar el despliegue  en producción del Proyecto </t>
    </r>
    <r>
      <rPr>
        <u/>
        <sz val="12"/>
        <rFont val="Arial"/>
        <family val="2"/>
      </rPr>
      <t xml:space="preserve"> Representación Externa</t>
    </r>
    <r>
      <rPr>
        <sz val="12"/>
        <rFont val="Arial"/>
        <family val="2"/>
      </rPr>
      <t>, debidamente  formalizados en el  Formato  Aceptación de Pruebas Funcionales y Salida a Producción  - FT-SI-1851 y autorizado mediante Acta de Comité de Gestión de  Cambios de Tecnología.</t>
    </r>
  </si>
  <si>
    <t xml:space="preserve">
a. (01) un Formato  de Aceptación de Pruebas Funcionales y Salida a Producción  - FT-SI-1851
b. (01) un Acta de Comité de Gestión de  Cambios de Tecnología del Software instalado y en Producción.</t>
  </si>
  <si>
    <t>2 Aud Funcion pagadora Vig  2014</t>
  </si>
  <si>
    <t>14  04 004</t>
  </si>
  <si>
    <t>Hallazgo No. 2 Planeación Contrato Fábrica de Software Externa (D)
Se evidenció que de la veinticuatro (24) soluciones informáticas definidas por la DIAN a implementar según los pliegos de condiciones, quince (15) de dichas soluciones se encuentran en la fase de elaboración que incluye únicamente el levantamiento de requerimientos de alto nivel representados en documentos (artefactos) y no software en producción al usuario final con sus fases de estabilización y garantía. También se observa que las soluciones informáticas que llegarán a la fase construcción (nueve -9), todos los casos de uso levantados no serán implementados en producción ya que la entidad definió que únicamente los casos de uso de urgencia y relevancia llegarán a dicha fase.
Adicionalmente se observó que de los veintiocho (28) servicios o trámites que se debían actualizar, complementar o mantener, a la fecha se han efectuado seis (6) que representan el 21.4% del total. 
Las anteriores situaciones se presentan por debilidades en la planeación contractual, ya que se definió que las soluciones informáticas a implementar se entregarían por fases y se facturaría por horas debidamente prestadas y no por producto terminado o software en producción al usuario final, pese a los recursos invertidos en cuantía de $14.894 millones incluida reserva para el año 2015 en $1.257 millones.</t>
  </si>
  <si>
    <t>Deficiencias en la puesta en producción de las veinticuatro (24) soluciones informáticas a implementar definidas en los pliegos de condiciones y a los cuales se acogió el contratista.
Deficiencia en la actividad de supervisión contractual y de control.</t>
  </si>
  <si>
    <t>Enviar por parte del Supervisor del Contrato DIAN - INDRA de la Subdirección de Gestión de Tecnología de Información y Telecomunicaciones a cada uno de las Áreas Usuarias,    la documentación con la información y el estado final de cada uno de sus Proyectos   de acuerdo a sus competencias de Negocios, con el fin de determinar la correspondiente puesta en producción de los Sistemas de Información.</t>
  </si>
  <si>
    <t>1.1. Remitir al Subdirector de Gestión de Recaudo y Cobranzas, los documentos con la información del Levantamiento de Requerimientos, que están relacionados con el Proyecto de Cartera.
1.2. Remitir al  Subdirector de Gestión de Comercio Exterior,  los documentos con la información del Levantamiento de Requerimientos, que están  relacionados con los Proyectos de Zonas Francas y el de  Tráfico Postal.
1.3. Remitir al Subdirector de Gestión Técnica Aduanera, los documentos con la información del Desarrollo, que están relacionados con el Proyecto de Laboratorio de Aduanas.
1.4. Remitir al Subdirector de Gestión de Registro Aduanero, los documentos con la información de Desarrollo, que están relacionados con el Proyecto de SEIEX (Sistemas Especiales de Importación - Exportación).
1.5. Remitir al Director de Gestión Jurídica, los documentos con la información del Levantamiento de Requerimientos, que están relacionados con el Proyecto de Jurídica.
1.6. Remitir al Subdirector de Gestión de Representación Externa, los documentos con la información en lo que le corresponde al  Levantamiento de Requerimientos del Proyecto de  Jurídica y al Desarrollo del Proyecto de Representación Externa.
1.7. Remitir al Subdirector de Gestión de Recursos Jurídicos los documentos con la información en lo que le corresponde al  Levantamiento de Requerimientos del Proyecto de  Jurídica  y al Desarrollo del Proyecto de Recursos Jurídicos.
1.8. Remitir al  Subdirector de Gestión de Normativa y Doctrina, los documentos con la información en lo que le corresponde al  Levantamiento de Requerimientos del Proyecto de  Jurídica  y al Desarrollo del Proyecto de Normativa Doctrina.
1.9. Remitir al Subdirector de Gestión de Procesos y Competencias Laborales, los documentos con la información del Levantamiento de Requerimientos, que están relacionados con el   Proyecto de Calidad.
1.10. Remitir al Subdirector de Gestión de Fiscalización Tributaria, los documentos con la información del Levantamiento de Requerimientos, que están relacionados con los Proyectos de Anotaciones Fiscales Fase II, el de Factura Electrónica y el de Proveedores Fase II; y los documentos con la información del Desarrollo, que están relacionados con los Proyectos de Anotaciones Fiscales Fase I, el de Factura Electrónica y el de Proveedores Fase I.
1.11. Remitir al Coordinador RILO y Auditoría de Denuncias, los documentos con la información del Desarrollo, que están relacionado con el Proyecto de Denuncias de Fiscalización.
1.12. Remitir al Subdirector de Gestión de Asistencia al Cliente, los documentos con la información del Desarrollo, que están relacionados con el Proyecto Numeración de Facturación.
1.13. Remitir al Subdirector de Gestión de Recursos Físicos, los documentos con la información del Levantamiento de Requerimientos, que están relacionados con los Proyectos de Infraestructura, el de Inventarios Fase I, y el de Inventarios Fase II; los documentos con la información del Desarrollo y Puesta en Producción, que está relacionado con el Proyecto de Inventarios Fase I; y los documentos con la información del Desarrollo que está relacionado con el Proyecto de Contratación.
1.14. Remitir al Subdirector de Gestión Comercial, los documentos con la información del Levantamiento de Requerimientos  relacionados con el Proyecto de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
1.15. Remitir al Subdirector de Gestión de Análisis Operacional, los documentos con la información del Levantamiento de Requerimientos, que están relacionados con el Proyecto de Planeación.</t>
  </si>
  <si>
    <t>Documentos</t>
  </si>
  <si>
    <r>
      <rPr>
        <b/>
        <sz val="12"/>
        <rFont val="Arial"/>
        <family val="2"/>
      </rPr>
      <t xml:space="preserve">DGIT
</t>
    </r>
    <r>
      <rPr>
        <sz val="12"/>
        <rFont val="Arial"/>
        <family val="2"/>
      </rPr>
      <t xml:space="preserve">NC - Subproceso Innovación y Tecnología
Dirección de Gestión de Innovación y Tecnología
Subdirección de Soluciones y Desarrollo
REFORMULADO
30042016
ACTUALIZADO
30112021
</t>
    </r>
  </si>
  <si>
    <t xml:space="preserve">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
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
</t>
  </si>
  <si>
    <t xml:space="preserve">Presentar  ante el Centro de Despacho  por  parte del Área Usuaria,  el requerimiento del Proyecto correspondiente a su negocio y determinar la prioridad  para la puesta en producción del mismo; proyectos que se relacionan de la siguiente manera:
1.1. Subdirector de Gestión de Recaudo y Cobranzas - Proyecto de Cartera.
1.2. Subdirector de Gestión de Comercio Exterior - Proyectos de Zonas Francas y el de  Tráfico Postal.
1.3. Subdirector de Gestión Técnica Aduanera - Proyecto de Laboratorio de Aduanas.
1.4. Subdirector de Gestión de Representación Externa -  Proyecto de  Jurídica/Representación Externa.
1.5. Subdirector de Gestión de Recursos Jurídicos -  Proyecto de  Jurídica/Recursos Jurídicos.
1.6. Subdirector de Gestión de Normativa y Doctrina -  Proyecto de  Jurídica/ Normativa y Doctrina.
1.7. Subdirector de Gestión de Fiscalización Tributaria - Proyectos de Anotaciones Fiscales Fase I,  Anotaciones Fiscales Fase II, de Factura Electrónica,  de Proveedores Fase I y el de Proveedores Fase II.
1.8. Coordinador RILO y Auditoría de Denuncias - Proyecto de Denuncias de Fiscalización.
1.9. Subdirector de Gestión de Asistencia al Cliente - Proyecto Numeración de Facturación.
1.10. Subdirector de Gestión de Recursos Físicos - Proyectos de Infraestructura,  de Inventarios Fase I y el de Inventarios Fase II.
1.11. Subdirector de Gestión Comercial - Proyecto de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
1.12. Subdirector de Gestión de Análisis Operacional - Proyecto de Planeación.
</t>
  </si>
  <si>
    <r>
      <t xml:space="preserve">Actas de Centro de Despacho con el registro de  los requerimientos aprobados,     para  la </t>
    </r>
    <r>
      <rPr>
        <u/>
        <sz val="12"/>
        <rFont val="Arial"/>
        <family val="2"/>
      </rPr>
      <t>puesta en producción por cada uno de los  Sistemas de Información</t>
    </r>
    <r>
      <rPr>
        <sz val="12"/>
        <rFont val="Arial"/>
        <family val="2"/>
      </rPr>
      <t>,  presentados por las  respectivas Áreas Usuarias de Negocio.</t>
    </r>
  </si>
  <si>
    <r>
      <rPr>
        <b/>
        <sz val="12"/>
        <rFont val="Arial"/>
        <family val="2"/>
      </rPr>
      <t>DGIT</t>
    </r>
    <r>
      <rPr>
        <sz val="12"/>
        <rFont val="Arial"/>
        <family val="2"/>
      </rPr>
      <t xml:space="preserve">
NC - Subproceso Innovación y Tecnología
Dirección de Gestión de Innovación y Tecnología
Subdirección de Soluciones y Desarrollo
REFORMULADO
30042016
ACTUALIZADO
30112021</t>
    </r>
  </si>
  <si>
    <t>2. Realizar el análisis correspondiente a la valoración de las Especificaciones Funcionales presentadas incialmente y como resultado del mismo, elaborar el correspondiente cronograma de actividades para  la puesta en producción de  cada uno de los Sistemas de Información requeridos por las siguientes Áreas Usuarias:  Subdirección  de Gestión de Recaudo y Cobranzas,  Subdirector de Gestión de Comercio Exterior , Subdirección de Gestión de Representación Externa, Subdirección de Gestión de Fiscalización Tributaria, Coordinación RILO y Auditoría de Denuncias, Subdirección de Gestión de Recursos Físicos, Subdirección de Gestión Comercial y la Subdirección de Gestión de Análisis Operacional;  en el Marco del Subproceso "Construcción de Sistemas de Información"  del Proceso "Servicios Informáticos"  y acorde con los siguientes Procedimientos :
15. PR-SI-0148_Análisis de Requerimientos de los Sistemas de Información.
EXCEPTO LOS SIGUIENTES PROYECTOS : 
LABORATORIO DE ADUANAS -  Se encuentra en Producción
SEIEX - SISTEMAS ESPECIALES DE IMPORTACIÓN  - EXPORTACIÓN - Informan de la No continuidad 
RECURSOS JURÍDICOS - Informan  de la No continuidad 
NORMATIVA Y DOCTRINA - Informan de la No continuidad 
CALIDAD - Informan de la No continuidad 
FACTURA ELECTRÓNICA - Se encuentra en Producción
NUMERACIÓN DE FACTURACIÓN - Se encuentra en Producción</t>
  </si>
  <si>
    <t>1. Elaboración y aprobación de Cronograma de Actividades elaborado y formallizado  para la puesta en producción de los  siguientes Proyectos: 
1. Cartera
2. Núcleo Básico - Fase I - Sistema de Información de  Zonas Francas
2.1. Núcleo Básico - Fase I - Sistema de Información de  Tráfico Postal
3.  Núcleo Básico - Fase I - Sistema de Información deTráfico Postal. Jurídica/Representación Externa
4. Anotaciones Fiscales Fase I
4.1. Anotaciones Fiscales Fase II
4.2. Proveedores Fase I
4.3. Proveedores Fase II
5. Denuncias de Fiscalización
6. Infraestructura
6.1. Inventarios Fase I 
6.2 . Inventarios Fase II
7.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
8. Planeación
1. (14) catorce Cronogramas de Actividades, de acuerdo con cada procedimiento  para la construcción de los sistemas de información.</t>
  </si>
  <si>
    <t>3. Realizar el levantamiento de requerimientos funcionales para la puesta en producción del Proyecto depuesta en producción del   Núcleo Básico - Fase I - Proyectos de Zonas Francas y el de Tráfico Postal, debidamente  formalizados en los Formatos de Especificación Funcional Detallada -  FT-SI-2007  y Casos de Uso -  FT-SI-2009.</t>
  </si>
  <si>
    <t>1. Generación de (02) dos formatos debidamente formalizados para la puesta en producción del Proyecto de Núcleo Básico - Fase I - Proyectos de Zonas Francas y el de Tráfico Postal:
1. (02) dos Formato de Especificación Funcional Detallada -  FT-SI-2007 
2.(02) dos Formato de Casos de Uso -  FT-SI-2009</t>
  </si>
  <si>
    <r>
      <t xml:space="preserve">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
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
</t>
    </r>
    <r>
      <rPr>
        <u/>
        <sz val="12"/>
        <rFont val="Arial"/>
        <family val="2"/>
      </rPr>
      <t xml:space="preserve">NOTA:
</t>
    </r>
    <r>
      <rPr>
        <sz val="12"/>
        <rFont val="Arial"/>
        <family val="2"/>
      </rPr>
      <t xml:space="preserve">
LA PRESENTE PROPUESTA ESTÁ  SUPEDITADA A CAMBIOS, POR  LOS NUEVOS LINEAMIENTOS QUE DETERMINE LA DIRECCIÓN GENERAL SOBRE LOS PROYECTOS DEL  </t>
    </r>
    <r>
      <rPr>
        <u/>
        <sz val="12"/>
        <rFont val="Arial"/>
        <family val="2"/>
      </rPr>
      <t>NUCLEO BÁSICO - FASE I  - ZONAS FRANCAS</t>
    </r>
    <r>
      <rPr>
        <sz val="12"/>
        <rFont val="Arial"/>
        <family val="2"/>
      </rPr>
      <t xml:space="preserve"> Y EL DE </t>
    </r>
    <r>
      <rPr>
        <u/>
        <sz val="12"/>
        <rFont val="Arial"/>
        <family val="2"/>
      </rPr>
      <t>TRÁFICO POSTAL</t>
    </r>
    <r>
      <rPr>
        <sz val="12"/>
        <rFont val="Arial"/>
        <family val="2"/>
      </rPr>
      <t>.</t>
    </r>
  </si>
  <si>
    <r>
      <t xml:space="preserve">4. Realizar el análisis y diseño para la puesta en producción del Proyecto  </t>
    </r>
    <r>
      <rPr>
        <u/>
        <sz val="12"/>
        <rFont val="Arial"/>
        <family val="2"/>
      </rPr>
      <t xml:space="preserve"> Núcleo Básico - Fase I - Proyecto de Zonas Francas </t>
    </r>
    <r>
      <rPr>
        <sz val="12"/>
        <rFont val="Arial"/>
        <family val="2"/>
      </rPr>
      <t>, debidamente  formalizados en los Formatos de Modelo de Diseño -  FT-SI-2003, Diseño de Base de Datos - FT-SI-2004 y Diseño de Interfaz de Usuario - FT-SI-2005.</t>
    </r>
  </si>
  <si>
    <t>a. (01) Un Formato de  Modelo de Diseño -  FT-SI-2003
b. ((01) Un Formato de Diseño de Base de Datos - FT-SI-2004
c. (01) Un Formato de Diseño de Interfaz de Usuario - FT-SI-2005</t>
  </si>
  <si>
    <r>
      <rPr>
        <b/>
        <sz val="12"/>
        <rFont val="Arial"/>
        <family val="2"/>
      </rPr>
      <t>DGIT</t>
    </r>
    <r>
      <rPr>
        <sz val="12"/>
        <rFont val="Arial"/>
        <family val="2"/>
      </rPr>
      <t xml:space="preserve">
NC - Subproceso Innovación y Tecnología
Dirección de Gestión de Innovación y Tecnología
Subdirección de Soluciones y Desarrollo
REFORMULADO
30092017
30092018
30042020
ACTUALIZADO
30112021</t>
    </r>
  </si>
  <si>
    <r>
      <t xml:space="preserve">5. Realizar la codificación para la puesta en producción del Proyecto  </t>
    </r>
    <r>
      <rPr>
        <u/>
        <sz val="12"/>
        <rFont val="Arial"/>
        <family val="2"/>
      </rPr>
      <t xml:space="preserve"> Núcleo Básico - Fase I - Proyecto de Zonas Francasl</t>
    </r>
    <r>
      <rPr>
        <sz val="12"/>
        <rFont val="Arial"/>
        <family val="2"/>
      </rPr>
      <t>, debidamente  formalizados en el  Formato  Información de Versión 300001 -  FT-SI-2180 .</t>
    </r>
  </si>
  <si>
    <r>
      <rPr>
        <b/>
        <sz val="12"/>
        <rFont val="Arial"/>
        <family val="2"/>
      </rPr>
      <t>DGIT</t>
    </r>
    <r>
      <rPr>
        <sz val="12"/>
        <rFont val="Arial"/>
        <family val="2"/>
      </rPr>
      <t xml:space="preserve">
NC - Subproceso Innovación y Tecnología
Dirección de Gestión de Innovación y Tecnología
Subdirección de Soluciones y Desarrollo
REFORMULADO
30092017
30092018
ACTUALIZADO
30112021</t>
    </r>
  </si>
  <si>
    <r>
      <t xml:space="preserve">6. Ejecutar  las pruebas funcionales y realizar el despliegue  en producción del Proyecto </t>
    </r>
    <r>
      <rPr>
        <u/>
        <sz val="12"/>
        <rFont val="Arial"/>
        <family val="2"/>
      </rPr>
      <t xml:space="preserve"> Núcleo Básico - Fase I - Proyecto de Zonas Franca</t>
    </r>
    <r>
      <rPr>
        <sz val="12"/>
        <rFont val="Arial"/>
        <family val="2"/>
      </rPr>
      <t>, debidamente  formalizados en el  Formato  Aceptación de Pruebas Funcionales y Salida a Producción  - FT-SI-1851 y autorizado mediante Acta de Comité de Gestión de  Cambios de Tecnología.</t>
    </r>
  </si>
  <si>
    <r>
      <rPr>
        <b/>
        <sz val="12"/>
        <rFont val="Arial"/>
        <family val="2"/>
      </rPr>
      <t>DGIT</t>
    </r>
    <r>
      <rPr>
        <sz val="12"/>
        <rFont val="Arial"/>
        <family val="2"/>
      </rPr>
      <t xml:space="preserve">
NC - Subproceso Innovación y Tecnología
Dirección de Gestión de Innovación y Tecnología
Subdirección de Soluciones y Desarrollo
REFORMULADO
30/09/2017
30/09/2018
30/04/2020
ACTUALIZADO
30112021
</t>
    </r>
  </si>
  <si>
    <r>
      <t xml:space="preserve">7. Realizar el análisis y diseño para la puesta en producción del Proyecto  </t>
    </r>
    <r>
      <rPr>
        <u/>
        <sz val="12"/>
        <rFont val="Arial"/>
        <family val="2"/>
      </rPr>
      <t xml:space="preserve"> Núcleo Básico - Fase I - Proyecto de   Tráfico Postal</t>
    </r>
    <r>
      <rPr>
        <sz val="12"/>
        <rFont val="Arial"/>
        <family val="2"/>
      </rPr>
      <t>, debidamente  formalizados en los Formatos de Modelo de Diseño -  FT-SI-2003, Diseño de Base de Datos - FT-SI-2004 y Diseño de Interfaz de Usuario - FT-SI-2005.</t>
    </r>
  </si>
  <si>
    <r>
      <rPr>
        <b/>
        <sz val="12"/>
        <rFont val="Arial"/>
        <family val="2"/>
      </rPr>
      <t>DGIT</t>
    </r>
    <r>
      <rPr>
        <sz val="12"/>
        <rFont val="Arial"/>
        <family val="2"/>
      </rPr>
      <t xml:space="preserve">
NC - Subproceso Innovación y Tecnología
Dirección de Gestión de Innovación y Tecnología
Subdirección de Soluciones y Desarrollo
ACTUALIZADO
30112021</t>
    </r>
  </si>
  <si>
    <r>
      <t xml:space="preserve">8. Realizar la codificación para la puesta en producción del Proyecto  </t>
    </r>
    <r>
      <rPr>
        <u/>
        <sz val="12"/>
        <rFont val="Arial"/>
        <family val="2"/>
      </rPr>
      <t xml:space="preserve"> Núcleo Básico - Fase I - Proyecto de  Tráfico Postal</t>
    </r>
    <r>
      <rPr>
        <sz val="12"/>
        <rFont val="Arial"/>
        <family val="2"/>
      </rPr>
      <t>, debidamente  formalizados en el  Formato  Información de Versión 300001 -  FT-SI-2180 .</t>
    </r>
  </si>
  <si>
    <r>
      <t xml:space="preserve">9. Ejecutar  las pruebas funcionales y realizar el despliegue  en producción del Proyecto </t>
    </r>
    <r>
      <rPr>
        <u/>
        <sz val="12"/>
        <rFont val="Arial"/>
        <family val="2"/>
      </rPr>
      <t xml:space="preserve"> Núcleo Básico - Fase I - l de  Tráfico Postal</t>
    </r>
    <r>
      <rPr>
        <sz val="12"/>
        <rFont val="Arial"/>
        <family val="2"/>
      </rPr>
      <t>, debidamente  formalizados en el  Formato  Aceptación de Pruebas Funcionales y Salida a Producción  - FT-SI-1851 y autorizado mediante Acta de Comité de Gestión de  Cambios de Tecnología.</t>
    </r>
  </si>
  <si>
    <r>
      <t xml:space="preserve">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
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
</t>
    </r>
    <r>
      <rPr>
        <u/>
        <sz val="12"/>
        <rFont val="Arial"/>
        <family val="2"/>
      </rPr>
      <t>NOTAS</t>
    </r>
    <r>
      <rPr>
        <sz val="12"/>
        <rFont val="Arial"/>
        <family val="2"/>
      </rPr>
      <t xml:space="preserve">:
1. LOS  SISTEMAS DE INFORMACIÓN ALINV10, INFRAESTRUCTURA, INVENTARIO FASE I  E INVENTARIO FASE II, SE SE REEMPLAZARON  Y SE  EJECUTARON  MEDIANTE CONVENIO POR EL NUEVO  SISTEMA DE INFORMACIÓN SICOB.
2. LA PRESENTE PROPUESTA ESTÁ  SUPEDITADA A CAMBIOS, POR  LOS NUEVOS LINEAMIENTOS QUE DETERMINE LA DIRECCIÓN GENERAL Y LAS  CORRESPONDIENTES ÁREAS DE NEGOCIO SOBRE LOS PROYECTOS PARA EL PROCESO DE COMERCIALIZACIÓN, CARTERA Y EL DE PLANEACIÓN, EN LO RELACIONADO CON LA VIABILIDAD Y ASIGNACIÓN DE RECURSOS.
</t>
    </r>
    <r>
      <rPr>
        <b/>
        <sz val="12"/>
        <rFont val="Calibri"/>
        <family val="2"/>
        <scheme val="minor"/>
      </rPr>
      <t/>
    </r>
  </si>
  <si>
    <r>
      <t xml:space="preserve">1. Ejecutar el cronogama de  actividades  para  la puesta en producción del  Sistema de Información </t>
    </r>
    <r>
      <rPr>
        <u/>
        <sz val="12"/>
        <rFont val="Arial"/>
        <family val="2"/>
      </rPr>
      <t>SICOB</t>
    </r>
    <r>
      <rPr>
        <sz val="12"/>
        <rFont val="Arial"/>
        <family val="2"/>
      </rPr>
      <t>, requerido por la  Subdirección de Gestión de Recursos Físicos;  en el Marco del Subproceso "Construcción de Sistemas de Información"  del Proceso "Servicios Informáticos".</t>
    </r>
  </si>
  <si>
    <r>
      <rPr>
        <b/>
        <sz val="12"/>
        <rFont val="Arial"/>
        <family val="2"/>
      </rPr>
      <t>DGIT</t>
    </r>
    <r>
      <rPr>
        <sz val="12"/>
        <rFont val="Arial"/>
        <family val="2"/>
      </rPr>
      <t xml:space="preserve">
NC - Subproceso Innovación y Tecnología
Dirección de Gestión de Innovación y Tecnología
Subdirección de Soluciones y Desarrollo
REFORMULADO
30042016
30092017
30092018
ACTUALIZADO
30112021</t>
    </r>
  </si>
  <si>
    <t>a. (01) un Formato Información de Versión 300001 - FT-SI-2180 
b. (01) un Formato  de Aceptación de Pruebas Funcionales y Salida a Producción  - FT-SI-1851
c. (01) un Acta de Comité de Gestión de  Cambios de Tecnología del Software instalado y en Producción.</t>
  </si>
  <si>
    <r>
      <rPr>
        <b/>
        <sz val="12"/>
        <rFont val="Arial"/>
        <family val="2"/>
      </rPr>
      <t>DGIT</t>
    </r>
    <r>
      <rPr>
        <sz val="12"/>
        <rFont val="Arial"/>
        <family val="2"/>
      </rPr>
      <t xml:space="preserve">
NC - Subproceso Innovación y Tecnología
Dirección de Gestión de Innovación y Tecnología
Subdirección de Soluciones y Desarrollo
NC - Subproceso Operación Logística
Dirección de Gestión Corporativa
Subdirección Logística
REFORMULADO
30092017
30092018
30092019
31102020
ACTUALIZADO
30112021</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</si>
  <si>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Logística
Dirección de Gestión Corporativa
Subdirección Logística
REFORMULADO
30092017
30092019
31102020
30112021
20052022
09122022</t>
    </r>
  </si>
  <si>
    <t xml:space="preserve">Plan de trabajo V1 </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</si>
  <si>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Logística
Dirección de Gestión Corporativa
Subdirección Logística
REFORMULADO
30092017
30092018
30092019
21102020
30112021
20052022
09122022
15052024</t>
    </r>
  </si>
  <si>
    <r>
      <t xml:space="preserve">3.1. Ejecutar el cronogama de  actividades  para  la puesta en producción de  cada uno de los Sistemas de Información:  </t>
    </r>
    <r>
      <rPr>
        <u/>
        <sz val="12"/>
        <rFont val="Arial"/>
        <family val="2"/>
      </rPr>
      <t>Jurídica/Representación Externa</t>
    </r>
    <r>
      <rPr>
        <sz val="12"/>
        <rFont val="Arial"/>
        <family val="2"/>
      </rPr>
      <t>, en el Marco del Subproceso "Construcción de Sistemas de Información"  del Proceso "Servicios Informáticos".</t>
    </r>
    <r>
      <rPr>
        <u/>
        <sz val="12"/>
        <rFont val="Arial"/>
        <family val="2"/>
      </rPr>
      <t xml:space="preserve">
</t>
    </r>
  </si>
  <si>
    <t>a. (01) Un Formato Modelo de Diseño - FT-SI-2003
b. (01) Un Formato Diseño de Base de Datos - FT-SI-2004
c. (01) Un Formato Diseño de Interfaz de Usuario - FT-SI-2005</t>
  </si>
  <si>
    <t>a. 01) Un Formato  Información de Versión 300001 - FT-SI-2180 
b. (01) Un Formato de Aceptación de Pruebas Funcionales y Salida a Producción  - FT-SI-1851
c. (01) Un  Acta de Comité de Gestión de  Cambios de Tecnología del correspondiente Software instalado y en Producción.</t>
  </si>
  <si>
    <r>
      <rPr>
        <b/>
        <sz val="12"/>
        <rFont val="Arial"/>
        <family val="2"/>
      </rPr>
      <t>DGIT</t>
    </r>
    <r>
      <rPr>
        <sz val="12"/>
        <rFont val="Arial"/>
        <family val="2"/>
      </rPr>
      <t xml:space="preserve">
NC - Subproceso Innovación y Tecnología
Dirección de Gestión de Innovación y Tecnología
Subdirección de Soluciones y Desarrollo
NC - Subproceso Gestión Jurídica
Dirección de Gestión Jurídica
Subdirección de Representación Externa
REFORMULADO
30092017
30092018
30042020
ACTUALIZADO
30112021</t>
    </r>
  </si>
  <si>
    <r>
      <t xml:space="preserve">3.2. Ejecutar el cronogama de  actividades  para  la puesta en producción de  cada uno de los Sistemas de Información:  </t>
    </r>
    <r>
      <rPr>
        <u/>
        <sz val="12"/>
        <rFont val="Arial"/>
        <family val="2"/>
      </rPr>
      <t xml:space="preserve">Anotaciones Fiscales </t>
    </r>
    <r>
      <rPr>
        <sz val="12"/>
        <rFont val="Arial"/>
        <family val="2"/>
      </rPr>
      <t xml:space="preserve">, en el Marco del Subproceso "Construcción de Sistemas de Información"  del Proceso "Servicios Informáticos".
</t>
    </r>
  </si>
  <si>
    <r>
      <rPr>
        <b/>
        <sz val="12"/>
        <rFont val="Arial"/>
        <family val="2"/>
      </rPr>
      <t>DGIT</t>
    </r>
    <r>
      <rPr>
        <sz val="12"/>
        <rFont val="Arial"/>
        <family val="2"/>
      </rPr>
      <t xml:space="preserve">
NC - Subproceso Innovación y Tecnología
Dirección de Gestión de Innovación y Tecnología
Subdirección de Soluciones y Desarrollo
NC - Subproceso Fiscalización y Liquidación
Dirección de Gestión de Fiscalización
Subdirección de Fiscalización Tributaria
ACTUALIZADO
30112021</t>
    </r>
  </si>
  <si>
    <t xml:space="preserve">Iniciar el proyecto con la definición de  los requerimientos funcionales de Anotaciones Fiscales 
</t>
  </si>
  <si>
    <r>
      <rPr>
        <b/>
        <sz val="12"/>
        <rFont val="Arial"/>
        <family val="2"/>
      </rPr>
      <t>DGIT</t>
    </r>
    <r>
      <rPr>
        <sz val="12"/>
        <rFont val="Arial"/>
        <family val="2"/>
      </rPr>
      <t xml:space="preserve">
NC - Subproceso Fiscalización y Liquidación
Dirección de Gestión de Fiscalización
Subdirección de Fiscalización Tributaria
</t>
    </r>
  </si>
  <si>
    <r>
      <rPr>
        <b/>
        <sz val="12"/>
        <rFont val="Arial"/>
        <family val="2"/>
      </rPr>
      <t>DGIT</t>
    </r>
    <r>
      <rPr>
        <sz val="12"/>
        <rFont val="Arial"/>
        <family val="2"/>
      </rPr>
      <t xml:space="preserve">
NC - Subproceso Innovación y Tecnología
Dirección de Gestión de Innovación y Tecnología
Subdirección de Soluciones y Desarrollo
</t>
    </r>
  </si>
  <si>
    <r>
      <rPr>
        <b/>
        <sz val="12"/>
        <rFont val="Arial"/>
        <family val="2"/>
      </rPr>
      <t xml:space="preserve">DGIT
</t>
    </r>
    <r>
      <rPr>
        <sz val="12"/>
        <rFont val="Arial"/>
        <family val="2"/>
      </rPr>
      <t xml:space="preserve">NC - Subproceso Innovación y Tecnología
Dirección de Gestión de Innovación y Tecnología
Subdirección de Soluciones y Desarrollo
NC - Subproceso Fiscalización y Liquidación
Dirección de Gestión de Fiscalización
Subdirección de Fiscalización Tributaria
</t>
    </r>
  </si>
  <si>
    <r>
      <rPr>
        <b/>
        <sz val="12"/>
        <rFont val="Arial"/>
        <family val="2"/>
      </rPr>
      <t>DGIT</t>
    </r>
    <r>
      <rPr>
        <sz val="12"/>
        <rFont val="Arial"/>
        <family val="2"/>
      </rPr>
      <t xml:space="preserve">
NC - Subproceso Innovación y Tecnología
Dirección de Gestión de Innovación y Tecnología
Subdirección de Soluciones y Desarrollo
REFORMULADO
12072023
15052024</t>
    </r>
  </si>
  <si>
    <r>
      <rPr>
        <b/>
        <sz val="12"/>
        <rFont val="Arial"/>
        <family val="2"/>
      </rPr>
      <t>DGIT</t>
    </r>
    <r>
      <rPr>
        <sz val="12"/>
        <rFont val="Arial"/>
        <family val="2"/>
      </rPr>
      <t xml:space="preserve">
NC - Subproceso Innovación y Tecnología
Dirección de Gestión de Innovación y Tecnología
Subdirección de Soluciones y Desarrollo
NC - Subproceso Fiscalización y Liquidación
Dirección de Gestión de Fiscalización
Subdirección de Fiscalización Tributaria
REFORMULADO
12072023
15052024</t>
    </r>
  </si>
  <si>
    <r>
      <t xml:space="preserve">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
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
</t>
    </r>
    <r>
      <rPr>
        <u/>
        <sz val="12"/>
        <rFont val="Arial"/>
        <family val="2"/>
      </rPr>
      <t>NOTAS</t>
    </r>
    <r>
      <rPr>
        <sz val="12"/>
        <rFont val="Arial"/>
        <family val="2"/>
      </rPr>
      <t xml:space="preserve">:
1. LOS  SISTEMAS DE INFORMACIÓN ALINV10, INFRAESTRUCTURA, INVENTARIO FASE I  E INVENTARIO FASE II, SE SE REEMPLAZARON  Y SE  EJECUTARON  MEDIANTE CONVENIO POR EL NUEVO  SISTEMA DE INFORMACIÓN SICOB.
2. LA PRESENTE PROPUESTA ESTÁ  SUPEDITADA A CAMBIOS, POR  LOS NUEVOS LINEAMIENTOS QUE DETERMINE LA DIRECCIÓN GENERAL Y LAS  CORRESPONDIENTES ÁREAS DE NEGOCIO SOBRE LOS PROYECTOS PARA EL PROCESO DE COMERCIALIZACIÓN, CARTERA Y EL DE PLANEACIÓN, EN LO RELACIONADO CON LA VIABILIDAD Y ASIGNACIÓN DE RECURSOS.
</t>
    </r>
  </si>
  <si>
    <r>
      <t xml:space="preserve">3.3. Ejecutar el cronogama de  actividades  para  la puesta en producción de  cada uno de los Sistemas de Información:  </t>
    </r>
    <r>
      <rPr>
        <u/>
        <sz val="12"/>
        <rFont val="Arial"/>
        <family val="2"/>
      </rPr>
      <t>Prooveedores</t>
    </r>
    <r>
      <rPr>
        <sz val="12"/>
        <rFont val="Arial"/>
        <family val="2"/>
      </rPr>
      <t>, en el Marco del Subproceso "Construcción de Sistemas de Información"  del Proceso "Servicios Informáticos".</t>
    </r>
    <r>
      <rPr>
        <u/>
        <sz val="12"/>
        <rFont val="Arial"/>
        <family val="2"/>
      </rPr>
      <t xml:space="preserve">
</t>
    </r>
  </si>
  <si>
    <r>
      <rPr>
        <b/>
        <sz val="12"/>
        <rFont val="Arial"/>
        <family val="2"/>
      </rPr>
      <t>DGIT</t>
    </r>
    <r>
      <rPr>
        <sz val="12"/>
        <rFont val="Arial"/>
        <family val="2"/>
      </rPr>
      <t xml:space="preserve">
NC - Subproceso Innovación y Tecnología
Dirección de Gestión de Innovación y Tecnología
Subdirección de Soluciones y Desarrollo
NC - Subproceso Fiscalización y Liquidación
Dirección de Gestión de Fiscalización
Subdirección de Fiscalización Tributaria
ACTUALIZADO
30112021
RFORMULADO
20052022
09122022</t>
    </r>
  </si>
  <si>
    <r>
      <t xml:space="preserve">3.4. Ejecutar el cronogama de  actividades  para  la puesta en producción de  cada uno de los Sistemas de Información:  </t>
    </r>
    <r>
      <rPr>
        <u/>
        <sz val="12"/>
        <rFont val="Arial"/>
        <family val="2"/>
      </rPr>
      <t>Denuncias de Fiscalización</t>
    </r>
    <r>
      <rPr>
        <sz val="12"/>
        <rFont val="Arial"/>
        <family val="2"/>
      </rPr>
      <t>, en el Marco del Subproceso "Construcción de Sistemas de Información"  del Proceso "Servicios Informáticos".</t>
    </r>
    <r>
      <rPr>
        <u/>
        <sz val="12"/>
        <rFont val="Arial"/>
        <family val="2"/>
      </rPr>
      <t xml:space="preserve">
</t>
    </r>
  </si>
  <si>
    <r>
      <rPr>
        <b/>
        <sz val="12"/>
        <rFont val="Arial"/>
        <family val="2"/>
      </rPr>
      <t>DGIT</t>
    </r>
    <r>
      <rPr>
        <sz val="12"/>
        <rFont val="Arial"/>
        <family val="2"/>
      </rPr>
      <t xml:space="preserve">
NC - Subproceso Innovación y Tecnología
Dirección de Gestión de Innovación y Tecnología
Subdirección de Soluciones y Desarrollo
NC - Subproceso Fiscalización y Liquidación
Dirección de Gestión de Fiscalización
Subdirección de Apoyo en la Lucha contra el Delito Aduanero y Fiscal
ACTUALIZADO
30112021</t>
    </r>
  </si>
  <si>
    <t xml:space="preserve">Priorizar y detallar requerimientos Funcionales tecnológicos necesario para la solución tecnológica  del Proyecto de Cartera.
</t>
  </si>
  <si>
    <r>
      <rPr>
        <b/>
        <sz val="12"/>
        <rFont val="Arial"/>
        <family val="2"/>
      </rPr>
      <t>DGIT</t>
    </r>
    <r>
      <rPr>
        <sz val="12"/>
        <rFont val="Arial"/>
        <family val="2"/>
      </rPr>
      <t xml:space="preserve">
NC - Subproceso Innovación y Tecnología
Dirección de Gestión de Innovación y Tecnología
Subdirección de Soluciones y Desarrollo
Subdirección de Innovación y Proyectos
NC - Subproceso Recaudo - Devoluciones
Dirección de Gestión de Impuestos
Subdirección de Recaudo
REFORMULADO
30092017
30092018
31102020
ACTUALIZADO
30112021</t>
    </r>
  </si>
  <si>
    <t xml:space="preserve">Presentar Informe Semanal </t>
  </si>
  <si>
    <r>
      <rPr>
        <b/>
        <sz val="12"/>
        <rFont val="Arial"/>
        <family val="2"/>
      </rPr>
      <t>DGIT</t>
    </r>
    <r>
      <rPr>
        <sz val="12"/>
        <rFont val="Arial"/>
        <family val="2"/>
      </rPr>
      <t xml:space="preserve">
NC - Subproceso Innovación y Tecnología
Dirección de Gestión de Innovación y Tecnología
Subdirección de Soluciones y Desarrollo
ACTUALIZADO
30112021
</t>
    </r>
  </si>
  <si>
    <t>18 Aud Funcion Pagadora y Recaudadora Vig  2015</t>
  </si>
  <si>
    <t>22 02 002</t>
  </si>
  <si>
    <t xml:space="preserve">Hallazgo No. 18  Operaciones Sobre Bases de Datos SYGA 
"Se observó que el sistema utilizado para la operación aduanera SYGA, en lo relacionado con los trámites de nacionalización y levante de mercancías, carece de seguimiento o auditoria en la base de datos transaccional en donde se pueda observar el usuario(s) que realizó operaciones CRUD  sobre dicha base de datos."
</t>
  </si>
  <si>
    <t>Esta situación se presenta por debilidades en las políticas e iniciativas,  incluidas en el  Plan Estratégico de Tecnología de la Información y Comunicaciones-PETIC de la DIAN, referente al mejoramiento  del sistema  de Gestión de la seguridad  de la información; así como debilidades en la gestión y monitoreo de riesgos relacionados con el acceso no autorizado a los sistemas de información corporativos y uso indebido y/o inadecuado  de los datos  contenidos  en las bases de datos del sistema SYGA.</t>
  </si>
  <si>
    <t>Aplicar lo definido en el Procedimiento PR-SI-0002_CENTRO DE DESPACHO - SIE por parte de la Subdirección de Gestión de Comercio Exterior,   para la puesta en producción del Sistema de Información de Desaduanamiento. Sistema de Información que integra la culminación del Proyecto C-2010-001 - Declaración de Importación Electrónica (Ingreso de Mercancía - Desaduanamiento y el de Nacionalización de Mercancías).</t>
  </si>
  <si>
    <t>Elaborar el Plan de Trabajo con las actividades a ejecutar   para  la puesta en producción del Sistema de Información de  Desaduanamiento,  requerido por la Subdirección de Gestión de Comercio Exterior, en el Marco del Subproceso "Construcción de Sistemas de Información" del Proceso "Servicios Informáticos"  y acorde con los siguientes Procedimientos :
15. PR-SI-0148_Análisis de Requerimientos de los Sistemas de Información.
16. PR-SI-0149_Análisis y Diseño de los Sistemas de Información 
17. PR-SI-0150_Codificación de los Sistemas de Información
18. PR-SI-0151_Ejecución de Pruebas de los Sistemas de Información
19. PR-SI-0152_Implantación de los Sistemas de Información</t>
  </si>
  <si>
    <t>1. Un (1) Plan de Trabajo aprobado.</t>
  </si>
  <si>
    <r>
      <t xml:space="preserve">2. Realizar el levantamiento de requerimientos funcionales para la puesta en producción del Proyecto de </t>
    </r>
    <r>
      <rPr>
        <u/>
        <sz val="12"/>
        <rFont val="Arial"/>
        <family val="2"/>
      </rPr>
      <t>Desaduanamiento</t>
    </r>
    <r>
      <rPr>
        <sz val="12"/>
        <rFont val="Arial"/>
        <family val="2"/>
      </rPr>
      <t>, debidamente  formalizados en los Formatos de Especificación Funcional Detallada -  FT-SI-2007  y Casos de Uso -  FT-SI-2009.</t>
    </r>
  </si>
  <si>
    <r>
      <t>1. Generación de (02) dos formatos debidamente formalizados para la puesta en producción del Proyecto de</t>
    </r>
    <r>
      <rPr>
        <u/>
        <sz val="12"/>
        <rFont val="Arial"/>
        <family val="2"/>
      </rPr>
      <t xml:space="preserve"> Desaduanamiento</t>
    </r>
    <r>
      <rPr>
        <sz val="12"/>
        <rFont val="Arial"/>
        <family val="2"/>
      </rPr>
      <t>:
1. (01) un Formato de Especificación Funcional Detallada -  FT-SI-2007 
2.(01) un Formato de Casos de Uso -  FT-SI-2009</t>
    </r>
  </si>
  <si>
    <r>
      <t>3. Realizar el análisis y diseño para la puesta en producción del Proyecto de</t>
    </r>
    <r>
      <rPr>
        <u/>
        <sz val="12"/>
        <rFont val="Arial"/>
        <family val="2"/>
      </rPr>
      <t xml:space="preserve"> Desaduanamiento</t>
    </r>
    <r>
      <rPr>
        <sz val="12"/>
        <rFont val="Arial"/>
        <family val="2"/>
      </rPr>
      <t>, debidamente  formalizados en los Formatos de Modelo de Diseño -  FT-SI-2003, Diseño de Base de Datos - FT-SI-2004 y Diseño de Interfaz de Usuario - FT-SI-2005.</t>
    </r>
  </si>
  <si>
    <t>1. Generación de (03) tres formatos debidamente formalizados para la puesta en producción del Proyecto de Desaduanamiento:
1. (01) un Formato de  Modelo de Diseño -  FT-SI-2003
2. (01) un Formato de Diseño de Base de Datos - FT-SI-2004
3. (01) un Formato de Diseño de Interfaz de Usuario - FT-SI-2005</t>
  </si>
  <si>
    <r>
      <rPr>
        <b/>
        <sz val="12"/>
        <rFont val="Arial"/>
        <family val="2"/>
      </rPr>
      <t>DGIT</t>
    </r>
    <r>
      <rPr>
        <sz val="12"/>
        <rFont val="Arial"/>
        <family val="2"/>
      </rPr>
      <t xml:space="preserve">
NC- Subproceso Innovación y Tecnología
Dirección de Gestión de Innovación y Tecnología
Subdirección de Soluciones y Desarrollo
REFORMULADO
30092017
ACTUALIZADO
30112021</t>
    </r>
  </si>
  <si>
    <t xml:space="preserve">Definir Estrategia de Digitalización del Proyecto de Desaduanamiento.
</t>
  </si>
  <si>
    <t xml:space="preserve">Desarrollar o adquirir la solucion tecnologica del Proyecto de Desaduanamiento.
</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</si>
  <si>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30092019
30112021
20052022</t>
    </r>
  </si>
  <si>
    <r>
      <rPr>
        <b/>
        <sz val="12"/>
        <rFont val="Arial"/>
        <family val="2"/>
      </rPr>
      <t>DGIT</t>
    </r>
    <r>
      <rPr>
        <sz val="12"/>
        <rFont val="Arial"/>
        <family val="2"/>
      </rPr>
      <t xml:space="preserve">
NC - Proceso Cumplimiento de Obligaciones Aduaneras y Cambiarias
Dirección de Gestión de Aduanas
Subdirección de Operación Aduanera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</si>
  <si>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</si>
  <si>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Proceso Cumplimiento de Obligaciones Aduaneras y Cambiarias
Dirección de Gestión de Aduanas
Subdirección de Operación Aduanera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</si>
  <si>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REFORMULADO
30092019
30112021
20052022</t>
    </r>
  </si>
  <si>
    <t>19 Aud Función Pagadora y Recaudadora Vig  2015</t>
  </si>
  <si>
    <t xml:space="preserve">Hallazgo No. 19  Rezago tecnológico Sistema Informático Electrónico Gestión Aduanera
"El Plan Estratégico de la DIAN de Tecnología de la Información y Comunicaciones- PETIC (2015-2018) en el numeral 3. Marco Estratégico establece (...)
El Servicio Informático Electrónico aduanero SYGA, está basado en herramientas de software que presentan rezago tecnológico, lo que no permite una actualización de las mismas.
Las herramientas de software que soportan el sistema SYGA, en lo relacionado con el soporte técnico extendido del fabricante expiraron , así (...)
Las situaciones descritas generan riesgo en la oportunidad de los registros de la información en el sistema informático electrónico aduanero, incremento de trámites manuales, riesgos en la confiabilidad e integridad de la información registrada en el sistema informático; así como, inoportunidad en las decisiones por parte de la alta dirección, situaciones que impactan directamente el proceso aduanero."
</t>
  </si>
  <si>
    <t>"Como causales para la autorización de presentación de declaraciones en forma manual y relacionada o atribuibles al sistema informático electrónico SIGLO XXI (SYGA) se identifican (…)"</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</si>
  <si>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30092017
ACTUALIZADO
30112021</t>
    </r>
  </si>
  <si>
    <r>
      <rPr>
        <b/>
        <sz val="12"/>
        <rFont val="Arial"/>
        <family val="2"/>
      </rPr>
      <t>DGIT</t>
    </r>
    <r>
      <rPr>
        <sz val="12"/>
        <rFont val="Arial"/>
        <family val="2"/>
      </rPr>
      <t xml:space="preserve">
NC - Subproceso Innovación y Tecnología
Dirección de Gestión de Innovación y Tecnología
Subdirección de Soluciones y Desarrollo
NC – Subproceso Operación Aduanera
Dirección de Gestión de Aduanas
Subdirección de Operación Aduanera
REFORMULADO
30092017
ACTUALIZADO
30112021</t>
    </r>
  </si>
  <si>
    <r>
      <rPr>
        <b/>
        <sz val="12"/>
        <rFont val="Arial"/>
        <family val="2"/>
      </rPr>
      <t>DGIT</t>
    </r>
    <r>
      <rPr>
        <sz val="12"/>
        <rFont val="Arial"/>
        <family val="2"/>
      </rPr>
      <t xml:space="preserve">
NC - Subproceso Innovación y Tecnología
Dirección de Gestión de Innovación y Tecnología
Subdirección de Innovación y Proyectos
NC – Subproceso Operación Aduanera
Dirección de Gestión de Aduanas
Subdirección de Operación Aduanera
REFORMULADO
30092019
ACTUALIZADO
30112021</t>
    </r>
  </si>
  <si>
    <r>
      <rPr>
        <b/>
        <sz val="12"/>
        <rFont val="Arial"/>
        <family val="2"/>
      </rPr>
      <t>DGIT</t>
    </r>
    <r>
      <rPr>
        <sz val="12"/>
        <rFont val="Arial"/>
        <family val="2"/>
      </rPr>
      <t xml:space="preserve">
NC-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30092019
30112021
20052022</t>
    </r>
  </si>
  <si>
    <r>
      <rPr>
        <b/>
        <sz val="12"/>
        <rFont val="Arial"/>
        <family val="2"/>
      </rPr>
      <t>DGIT</t>
    </r>
    <r>
      <rPr>
        <sz val="12"/>
        <rFont val="Arial"/>
        <family val="2"/>
      </rPr>
      <t xml:space="preserve">
NC – Subproceso Operación Aduanera
Dirección de Gestión de Aduanas
Subdirección de Operación Aduanera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</si>
  <si>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</si>
  <si>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</si>
  <si>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REFORMULADO
30092019
30112021
20052022</t>
    </r>
  </si>
  <si>
    <t>20 Aud Función Pagadora y Recaudadora Vig  2015</t>
  </si>
  <si>
    <t xml:space="preserve">Hallazgo No. 20  Caídas Sistema Informático Siglo XXI
"Mediante análisis y solicitud de información, se evidenció que el sistema aduanero SIGLO XXI, tuvo un total de 354 horas de caída durante la vigencia 2015, teniendo los usuarios que acudir a la contingencia de trámites en forma manual, sin registrar la información respectiva en el sistema. 
Entre las causas presentadas y relacionadas con las caídas del sistema informático electrónico aduanero, que representan un 90% del total de las caídas, se identifican (...) "
</t>
  </si>
  <si>
    <t xml:space="preserve">Lo anterior, evidencia debilidades en la aplicación de los objetivos tácticos incluidos en el Plan Estratégico de Tecnología de la Información y Comunicaciones, referente al rediseño estructural de la arquitectura tecnológica.  </t>
  </si>
  <si>
    <t>Elaborar el Plan de trabajo V1 con las actividades a ejecutar   para  la puesta en producción del Sistema de Información de  Desaduanamiento,  requerido por la Subdirección de Gestión de Comercio Exterior, en el Marco del Subproceso "Construcción de Sistemas de Información" del Proceso "Servicios Informáticos"  y acorde con los siguientes Procedimientos :
15. PR-SI-0148_Análisis de Requerimientos de los Sistemas de Información.
16. PR-SI-0149_Análisis y Diseño de los Sistemas de Información
17. PR-SI-0150_Codificación de los Sistemas de Información
18. PR-SI-0151_Ejecución de Pruebas de los Sistemas de Información
19. PR-SI-0152_Implantación de los Sistemas de Información</t>
  </si>
  <si>
    <t>1. Un (1) Plan de trabajo V1 aprobado.</t>
  </si>
  <si>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ACTUALIZADO
30112021</t>
    </r>
  </si>
  <si>
    <r>
      <rPr>
        <b/>
        <sz val="12"/>
        <rFont val="Arial"/>
        <family val="2"/>
      </rPr>
      <t>DGIT</t>
    </r>
    <r>
      <rPr>
        <sz val="12"/>
        <rFont val="Arial"/>
        <family val="2"/>
      </rPr>
      <t xml:space="preserve">
NC- Subproceso Innovación y Tecnología
Dirección de Gestión de Innovación y Tecnología
Subdirección de Soluciones y Desarrollo
NC – Subproceso Operación Aduanera
Dirección de Gestión de Aduanas
Subdirección de Operación Aduanera
REFORMULADO
30092017
ACTUALIZADO
30112021</t>
    </r>
  </si>
  <si>
    <r>
      <rPr>
        <b/>
        <sz val="12"/>
        <rFont val="Arial"/>
        <family val="2"/>
      </rPr>
      <t>DGIT</t>
    </r>
    <r>
      <rPr>
        <sz val="12"/>
        <rFont val="Arial"/>
        <family val="2"/>
      </rPr>
      <t xml:space="preserve">
NC - Subproceso Innovación y Tecnología
Dirección de Gestión de Innovación y Tecnología
Subdirección de Innovación y Proyectos
NC – Subproceso Operación Aduanera
Dirección de Gestión de Aduanas
Subdirección de Operación Aduanera
REFORMULADO
30092019
ACTUALIZADO
30112021</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</si>
  <si>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
REFORMULADO
30092019
30112021</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</si>
  <si>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</si>
  <si>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NC – Subproceso Operación Aduanera
Dirección de Gestión de Aduanas
Subdirección de Operación Aduanera</t>
    </r>
  </si>
  <si>
    <t>1  Aud Operación Aduanera -Importaciones Dirección de Aduanas y Direcciones Seccionales de Aduanas de Bogotá, Cali, Buenaventura, Bucaramanga, Cartagena, Barranquilla y Santa Marta Vigencia 2018 y primer semestre de 2019</t>
  </si>
  <si>
    <t>Hallazgo 1.  Declaraciones de Importación Duplicadas Seccional Bogotá – Nivel Central.  (D - P)
(…) se evidencio 724 registros de declaraciones con número de formulario y número de aceptación repetidos (…).
(…) se verifico que solo a una de las dos declaraciones (032018000155471-6 duplicada en SYGA) se le aplicó el proceso de selectividad en el sistema LUCIA (…) se constató que sólo la declaración que hizo tránsito por el sistema LUCIA, se encuentra registrada contablemente.</t>
  </si>
  <si>
    <t>Vulnerabilidad de los sistemas informáticos electrónicos de la DIAN en cuanto al control de la integridad y seguridad de la información aduanera lo cual va en contravía de los procedimientos internos para la nacionalización de mercancías en relación con la identificación única que debe tener cada declaración de importación para efectos de su registro y control en los sistemas informáticos electrónicos de la entidad.</t>
  </si>
  <si>
    <t xml:space="preserve">1. Definir Estrategia de Digitalización del Proyecto.
</t>
  </si>
  <si>
    <r>
      <rPr>
        <b/>
        <sz val="12"/>
        <rFont val="Arial"/>
        <family val="2"/>
      </rPr>
      <t>DGIT</t>
    </r>
    <r>
      <rPr>
        <sz val="12"/>
        <rFont val="Arial"/>
        <family val="2"/>
      </rPr>
      <t xml:space="preserve">
NC – Subproceso Operación Aduanera
Dirección de Gestión de Aduanas
Subdirección de Operación Aduanera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</si>
  <si>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</si>
  <si>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30112021
20052022
</t>
    </r>
  </si>
  <si>
    <r>
      <rPr>
        <b/>
        <sz val="12"/>
        <rFont val="Arial"/>
        <family val="2"/>
      </rPr>
      <t>DGIT</t>
    </r>
    <r>
      <rPr>
        <sz val="12"/>
        <rFont val="Arial"/>
        <family val="2"/>
      </rPr>
      <t xml:space="preserve">
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Operación Aduanera
REFORMULADO
30112021
20052022</t>
    </r>
  </si>
  <si>
    <t xml:space="preserve">3. Realizar un seguimiento mensual al sistema informático electrónico  </t>
  </si>
  <si>
    <t>Realizar un seguimiento mensual conjunta con el area de tecnología al sistema informático electrónico el ultimo día hábil del mes.</t>
  </si>
  <si>
    <t>Informe de resultados</t>
  </si>
  <si>
    <r>
      <rPr>
        <b/>
        <sz val="12"/>
        <rFont val="Arial"/>
        <family val="2"/>
      </rPr>
      <t>DGIT</t>
    </r>
    <r>
      <rPr>
        <sz val="12"/>
        <rFont val="Arial"/>
        <family val="2"/>
      </rPr>
      <t xml:space="preserve">
NC - Subproceso Innovación y Tecnología
Dirección de Gestión de Innovación y Tecnología
Subdirección de Soluciones y Desarrollo
NC – Subproceso Operación Aduanera
Dirección de Gestión de Aduanas
Subdirección de Operación Aduanera
ACTUALIZADO
30112021</t>
    </r>
  </si>
  <si>
    <t xml:space="preserve">17  01 008   </t>
  </si>
  <si>
    <r>
      <rPr>
        <b/>
        <sz val="12"/>
        <rFont val="Arial"/>
        <family val="2"/>
      </rPr>
      <t>HALLAZGO No. 11. Sistema SYGA - Sistema informático de Gestión Aduanera (A)</t>
    </r>
    <r>
      <rPr>
        <sz val="12"/>
        <rFont val="Arial"/>
        <family val="2"/>
      </rPr>
      <t xml:space="preserve">
En desarrollo del ejercicio auditor, la CGR para la muestra selectiva de terceros, solicitó a la UAE-DIAN la base de datos del universo de las declaraciones de importación presentadas y tramitadas a través del Sistema SYGA en la vigencia 2022 y la relación de las declaraciones manuales a nivel nacional de la misma vigencia (…)
De un total de 379.969 registros de importaciones y 176.737 registros de pagos consignados en las Bases de datos para los Nits de la muestra seleccionada y que corresponden a la vigencia 2022, se encontró lo siguiente:
1.Se observa un gran número de registros en los archivos de pago, que si bien un número de formulario de importación no proveen información del pago correspondiente porque los campos denominados: “No_Recibo”, “Arancel_Recibo, “Iva_Recbo”, “valor_docums_edi”, “Valor_aplicado”, “Recibo_consolidado”, “Valor_Recibo_Consolidado” tienen valor NULL, repitiéndose la situación observada en las mesas de trabajo. 
2.Treinta y seis (36) Declaraciones de importación sobre las cuales no se obtiene datos de su correspondiente de pago en los archivos suministrados por los Nits que se relacionan a continuación (…)
3.Se obtiene un total de nueve (9) Nits de terceros para los cuales no se encuentra información de formularios de declaración de importación en la vigencia 2022, ni tampoco en las bases de datos de pagos suministradas por las seccionales, pese a que reportan saldo al cierre de la vigencia 2022, los cuales se relacionan a continuación (…)
4.Imprecisiones e Inexactitudes en los datos que se registran en SYGA para el campo “RAZON_SOCIAL_IMPORTADOR”, campo que ha sido poblado en la vigencia 2022 con diferencias en la Razón Social, incluso en el mismo mes para los siguientes NITS: 
Situación similar ocurre con Nombres que incluyen una Ñ en la Razón Social como es el caso de los Nits. 800125639, 900123408, 900123408, los cuales en algunos casos es reconocido el carácter de forma correcta y en otros se observa con una interrogación “?”.
Así mismo, en consultas realizadas por el equipo auditor de la CGR en el Sistema SYGA por la opción: Importaciones y a partir del reporte denominado “recaudo de usuarios aduaneros permanentes” para los pagos asociados de 19 importadores para el periodo 1 de enero a 31 de diciembre de 2022, se evidenció en 15 de ellos que corresponden al 78.94% del total analizado, que el valor que se encuentra en el campo denominado "Recaudo reportado en este período por los bancos" no está aplicado en 41 casos en el campo denominado "Estado de saldos", por un valor total de $81.264.409.000.(…)</t>
    </r>
  </si>
  <si>
    <t>Falta de seguimiento por parte de la DIAN en la aplicación correcta de los saldos en el APLICATIVO SYGA para estos 15 importadores durante el periodo 1 enero a 31 diciembre de 2022. (…)
vulnerabilidad en el Sistema SYGA importaciones en la validación de los datos de entrada al permitir la captura de Razones sociales diferentes para un mismo Nit permitiendo el error humano, así como ausencia de integración con el sistema muisca en este punto del trámite del formulario para proveer la información del Importador y/o declarante a partir de su número de identificación, así como debilidades en la codificación y validación de caracteres especiales.
Adicionalmente Inconsistencias e imprecisiones en la calidad de los datos, impidiendo que las consultas arrojen información de los pagos; así mismo debilidades durante el procesamiento de los datos, que arrojan salidas inexactas en el reporte de SYGA; y el incumplimiento de las Políticas de seguridad de la información. (…)</t>
  </si>
  <si>
    <t>Implementar una solución informática que permita disponer de información controlada con relevancia contable, a través del monitoreo y control del flujo de documentos que ingresan y salen de la totalidad de los SIES de la Entidad y que afectan el SIE de contabilidad.</t>
  </si>
  <si>
    <r>
      <rPr>
        <b/>
        <sz val="12"/>
        <rFont val="Arial"/>
        <family val="2"/>
      </rPr>
      <t>DGIT</t>
    </r>
    <r>
      <rPr>
        <sz val="12"/>
        <rFont val="Arial"/>
        <family val="2"/>
      </rPr>
      <t xml:space="preserve">
NC - Subproceso Innovación y Tecnologia 
Dirección de Gestión de Innovación y Tecnología                                                                                                 
Subdirección de Innovación y Proyectos
Subdirección de Soluciones y Desarrollo
</t>
    </r>
  </si>
  <si>
    <r>
      <rPr>
        <b/>
        <sz val="12"/>
        <rFont val="Arial"/>
        <family val="2"/>
      </rPr>
      <t>DGIT</t>
    </r>
    <r>
      <rPr>
        <sz val="12"/>
        <rFont val="Arial"/>
        <family val="2"/>
      </rPr>
      <t xml:space="preserve">
NC - Subproceso Innovación y Tecnologia 
Dirección de Gestión de Innovación y Tecnología                                                                                                 
Subdirección de Innovación y Proyectos
Subdirección de Soluciones y Desarrollo
NC - Subproceso Operación Aduanera
Dirección de Gestión de Aduanas
Subdirección de Operación Aduanera</t>
    </r>
  </si>
  <si>
    <r>
      <rPr>
        <b/>
        <sz val="12"/>
        <rFont val="Arial"/>
        <family val="2"/>
      </rPr>
      <t>DGIT</t>
    </r>
    <r>
      <rPr>
        <sz val="12"/>
        <rFont val="Arial"/>
        <family val="2"/>
      </rPr>
      <t xml:space="preserve">
NC - Subproceso Operación Aduanera
Dirección de Gestión de Aduanas
Subdirección de Operación Aduanera
</t>
    </r>
  </si>
  <si>
    <r>
      <rPr>
        <b/>
        <sz val="12"/>
        <rFont val="Arial"/>
        <family val="2"/>
      </rPr>
      <t>DGIT</t>
    </r>
    <r>
      <rPr>
        <sz val="12"/>
        <rFont val="Arial"/>
        <family val="2"/>
      </rPr>
      <t xml:space="preserve">
NC - Subproceso Innovación y Tecnologia 
Dirección de Gestión de Innovación y Tecnología
Subdirección de Innovación y Proyectos
Subdirección de Soluciones y Desarrollo</t>
    </r>
  </si>
  <si>
    <r>
      <rPr>
        <b/>
        <sz val="12"/>
        <rFont val="Arial"/>
        <family val="2"/>
      </rPr>
      <t>DGIT</t>
    </r>
    <r>
      <rPr>
        <sz val="12"/>
        <rFont val="Arial"/>
        <family val="2"/>
      </rPr>
      <t xml:space="preserve">
NC - Subproceso Innovación y Tecnologia 
Dirección de Gestión de Innovación y Tecnología
Subdirección de Innovación y Proyectos
Subdirección de Soluciones y Desarrollo
NC - Subproceso Operación Aduanera
Dirección de Gestión de Aduanas
Subdirección de Operación Aduanera
</t>
    </r>
  </si>
  <si>
    <t>59 Aud. Reg. Vig 2008-2011
AEF - Seguimiento PM 2014</t>
  </si>
  <si>
    <t>19 03 006</t>
  </si>
  <si>
    <t>Razonabilidad o consistencia de los saldos en los Aplicativo. Respecto de los expedientes Nos. 200400010; 200900122; 200400444; 201101343; 200500733; 200501786; 200900122; 201101343, que se encuentran en etapa  persuasiva, la DIAN adelanta cobro sobre saldos irreales registrados en los diferentes módulos y/o aplicativos, (SIPAC, SISCOBRA Candado, Cuenta corriente Contribuyentes, Obligación Financiera), pese a que las obligaciones han sido objeto de pago, compensación, sanciones reducidas, conciliaciones, modificaciones a través de liquidaciones oficiales, o generadas por el sistema al no tomar las fechas especiales.
Se evidenció que el contribuyente en diferentes oportunidades ha aportado los comprobantes respectivos, así como que el funcionario que tiene a cargo del expediente ha solicitado ajustes a la CCC o de Reproceso con el fin de depurar la cartera; sin embargo, estas solicitudes no han sido atendidas.Lo anterior, demuestra que los sistemas son deficientes, así como falta de integralidad de los diferentes módulos y/o aplicativos que administran cartera, los cuales reflejan saldos irreales, falta de confiabilidad de la Cartera, desgaste administrativo y traslado de cargas administrativas a los contribuyentes.</t>
  </si>
  <si>
    <t>Lo anterior, demuestra que los sistemas son deficientes, así como falta de integralidad de los diferentes módulos y/o aplicativos que administran cartera</t>
  </si>
  <si>
    <t>Contar con un sistema de información integrado que refleje la situación fiscal y procesal real de los contribuyentes</t>
  </si>
  <si>
    <t>Definir estrategia de digitalización</t>
  </si>
  <si>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REFORMULADO 
31102020
ACTUALIZADO
30112021</t>
    </r>
  </si>
  <si>
    <t>Priorizar y detallar requerimientos</t>
  </si>
  <si>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REFORMULADO 
30092019
31102020
ACTUALIZADO
30112021</t>
    </r>
  </si>
  <si>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</si>
  <si>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Tecnologia
Dirección de Gestión de Innovación y Tecnología
Subdirección de Innovación y Proyectos
Subdirección de Soluciones y Desarrollo
</t>
    </r>
  </si>
  <si>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REFORMULADO 
31102020
ACTUALIZADO
30112021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</si>
  <si>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Tecnologia
Dirección de Gestión de Innovación y Tecnología
Subdirección de Innovación y Proyectos
Subdirección de Soluciones y Desarrollo
REFORMULADO 
31102020
ACTUALIZADO
30112021
</t>
    </r>
  </si>
  <si>
    <t>18 Aud Vig  2012-2013 Función Recaudadora</t>
  </si>
  <si>
    <t xml:space="preserve">Hallazgo No. 18: Sistemas de Información - Aplicativos Expedientes
En desarrollo de la revisión de los procesos de cobro coactivo, se observó que la información y los documentos correspondientes a cada uno de los expedientes no se encuentran digitalizados en su totalidad. 
Igualmente, se evidenció falta de integralidad entre los aplicativos, la cual no permite que las actuaciones adelantadas y registradas en cada proceso alimenten y/o actualicen la información en los demás aplicativos, toda vez que el  proceso de Cobro Coactivo, tiene los siguientes aplicativos: SISCOBRA (Administración de expedientes), SIPAC (Sistema de Planeación y Administración de Cartera), Cuenta Corriente (antes de 2007), Obligación Financiera y Normaliza (Grupo normalización de cartera).
</t>
  </si>
  <si>
    <t xml:space="preserve">La falta de integración de los aplicativos no permite el registro en línea y en tiempo real de las diferentes actuaciones ni su consulta, haciendo difícil el acceso a información oportuna y actualizada de los procesos de cobro coactivo.  
</t>
  </si>
  <si>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</si>
  <si>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Tecnologia
Dirección de Gestión de Innovación y Tecnología
Subdirección de Innovación y Proyectos
Subdirección de Soluciones y Desarrollo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</si>
  <si>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REFORMULADO 
31102020
ACTUALIZADO
30112021
</t>
    </r>
  </si>
  <si>
    <t>29 Aud Vig  2012-2013 Función Recaudadora</t>
  </si>
  <si>
    <t xml:space="preserve">Hallazgo No. 29: Sistemas de Información – Administración de Cartera
Consultados los diferentes sistemas de información que operan en la Seccional de Grandes Contribuyentes se presentan las siguientes debilidades:
1. Para el proceso de Administración de cartera no existe a abril de 2014 un único aplicativo que registre las actuaciones de este proceso. Se utiliza un alterno denominado Siscobra candado y Aduanero, en el cual se registra la información manualmente, no genera los actos administrativos como los mandamientos de pago, ni alarmas de prescripciones, y no está integrado con Obligación Financiera. 
2. Se evidenció que a 31 de diciembre de 2013, por deficiencias en los sistemas de información, los aplicativos Obligación Financiera y Cuenta Corriente reflejan saldos irreales pendientes de ajuste por $62.591.2 millones.
3. Para la liquidación de intereses  la seccional acude a Liquidiario, que es básicamente un libro de Excel, herramienta que genera riesgos de seguridad y vulnerabilidad para obtener cuentas de cobro confiables y así evitar reprocesos manuales.
</t>
  </si>
  <si>
    <t xml:space="preserve">No contar con sistemas de información funcionales, óptimos, confiables y flexibles (beneficios tributarios).
Debilidades en los sistemas de información, para la liquidación de intereses
</t>
  </si>
  <si>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t>
    </r>
  </si>
  <si>
    <t>35 Aud Vig  2012-2013 Función Recaudadora</t>
  </si>
  <si>
    <t xml:space="preserve">Hallazgo No. 35 Plan de migración aplicativa no incluida en la plataforma MUISCA.  
Realizadas las visitas a los puntos de control de las Direcciones Seccionales Impuestos Bogotá y Grandes Contribuyentes, se observa la existencia de cinco (5) aplicativos denominados: Obligación financiera (plataforma Muisca), Cuenta Corriente (Plataforma SIAT), Siscobra Candado (Plataforma SIAT), Siscobra Aduanero (Plataforma SIAT), Normaliza (Plataforma SIAT) que alimentan el sistema de cartera de la entidad denominado SIPAC, el cual pertenece a la plataforma SIAT.   Dada la diversidad de plataformas y aplicativos se presenta falta de integridad de la información, debido al reproceso de información en estos aplicativos a la vez que algunos de ellos como Siscobra es un aplicativo cuyas herramientas de construcción (Clipper, Dbase) son obsoletas, además, no se ha realizado migración de información y se registra un pobre mantenimiento de las mismas. 
De otra parte, se evidencia que el aplicativo SIPAC, presenta en la Dirección Seccional de impuestos Bogotá, deficiencias en el procesamiento, debido al volumen de transacciones y existe un represamiento de solicitudes de adecuación al aplicativo por parte del área usuaria.
</t>
  </si>
  <si>
    <t>Materialización del riesgo de la integridad de la información y el reprocesamiento de la misma,  y la ausencia de un plan que permita determinar la existencia de una única plataforma que se viene estructurando en la entidad desde 2003 como lo es el Muisca</t>
  </si>
  <si>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REFORMULADO 
30092019
31102020
30112021</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</si>
  <si>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</si>
  <si>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Administración de Aplicativos de  Impuestos
Coordinación de Cobranzas
NC - Subproceso Innovación y Tecnología
Dirección de Gestión de Innovación y Tecnología
Subdirección de Innovación y Proyectos
Subdirección de Soluciones y Desarrollo
</t>
    </r>
  </si>
  <si>
    <t>16 Aud Vig  2012-2013 Función Recaudadora</t>
  </si>
  <si>
    <t>11 02 002</t>
  </si>
  <si>
    <t>Hallazgo No. 16: Gestión Documental de los expedientes de Cobro Coactivo
Realizada la revisión de la muestra de los procesos de Cobro Coactivo adelantados durante las vigencias 2012 y 2013, se evidenció incumplimiento de las normas antes mencionadas, pues dentro de los expedientes no obran todos los documentos relacionados con la actuación, ni se encuentran en el orden en que fueron producidos o allegados al proceso. 
Asimismo, en algunos casos, los expedientes físicos no corresponden ni coinciden con las actuaciones registradas en el Sistema de Planeación y Administración de Cartera Morosa - SIPAC, por cuanto en el expediente físico reposan documentos que no se encuentran en el aplicativo y viceversa. 
También se observa que los documentos relacionados con la búsqueda de bienes de los contribuyentes y las respectivas respuestas generalmente no obran dentro de los expedientes, mientras que en el aplicativo SIPAC sólo se encuentra registrada la relación de las solicitudes enviadas.</t>
  </si>
  <si>
    <t xml:space="preserve">Deficiencias de control interno, debilidades en el seguimiento y monitoreo por parte de la Dirección
Las irregularidades relacionadas con manejo documental de los expedientes de cobro coactivo durante el periodo evaluado obedecen a problemas, deficiencias y limitantes de orden institucional
</t>
  </si>
  <si>
    <t xml:space="preserve">Gestionar ante la dependencia competente la viabilidad de adelantar campañas de cultura de gestión documental. </t>
  </si>
  <si>
    <t>Requerir a la dependencia competente a fin de que se acuerden los temas a socializar así como la periodicidad de las mismas, con base en lo manifestado en el oficio 1-32-244-201-0898 del 30 de septiembre de 2019 enviado a la subdirección de gestión de recaudo y cobranzas</t>
  </si>
  <si>
    <t>Documento soporte del requerimeinto</t>
  </si>
  <si>
    <r>
      <rPr>
        <b/>
        <sz val="12"/>
        <rFont val="Arial"/>
        <family val="2"/>
      </rPr>
      <t>DGI</t>
    </r>
    <r>
      <rPr>
        <sz val="12"/>
        <rFont val="Arial"/>
        <family val="2"/>
      </rPr>
      <t xml:space="preserve">
DS - Subproceso Administación de Cartera
Direccion Seccional de Impuestos de Bogota
División de Cobranzas 
REFORMULADO
29052020
ACTUALIZADO
30112021</t>
    </r>
  </si>
  <si>
    <t>Gestionar ante la dependencia competente la viabilidad de crear un grupo de apooyo de gestión documental y la asignación de pacticantes del SENA para el apoyo de la gestión documental.</t>
  </si>
  <si>
    <t>Requerir a la dependencia competente a fin acordar las actividades necesarias para estudiar la viabilidad de la creación de un grupo de trabajo para apoyar las tareas de gestión documental y la asignación de practicantes del SENA con base en lo manifestado en el oficio 1-32-244-201-0897 del 30 de septiembre de 2019 enviado a la Dirección de Gestión de Recursos y Administración Económica.</t>
  </si>
  <si>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
ACTUALIZADO
30112021</t>
    </r>
  </si>
  <si>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REFORMULADO 
31102020
ACTUALIZADO
30112021</t>
    </r>
  </si>
  <si>
    <t>Auditoría de Cumplimiento, U.A.E DIAN Devoluciones y Compensaciones gestionadas a 31 de diciembre de 2020</t>
  </si>
  <si>
    <t>19  03 00</t>
  </si>
  <si>
    <t>Hallazgo No. 1. Devolución con firmeza NIT 860.511.098-4  “Devolución con firmeza NIT 860 511 098-4. Devolución de la DSI Grandes Contribuyentes en la cual se evidenció perfilamiento de Riesgo alto y marcas del SIE devoluciones que reflejaban inconsistencias en los valores reportados en la declaración de renta objeto de devolución, así mismo, el contribuyente registraba requerimientos y</t>
  </si>
  <si>
    <t>“(…) los funcionarios que sustanciaron la devolución en el área de Gestión de Recaudo de la DSI de Grandes Contribuyentes, no tuvieron en cuenta las marcas originadas en el proceso de revisión y continuaron con el trámite y el área de Fiscalización y Liquidación (…), no adelantó la investigación tributaria durante el estudio de la devolución, (…)</t>
  </si>
  <si>
    <t>1. Elaborar una herramienta para consulta de indicadores que mejoren el análisis y la elaboración del plan de auditoría, de los casos seleccionados para investigación a las devoluciones y/o compensaciones y demás investigaciones efectuadas en el subproceso de Fiscalización y Liquidación.</t>
  </si>
  <si>
    <t xml:space="preserve">1. Poner a disposición la información y las consultas para el cálculo de los indicadores de fiscalización </t>
  </si>
  <si>
    <t>Documento sobre la información puesta a disposición, incluyendo la lógica del cálculo de los indicadores</t>
  </si>
  <si>
    <r>
      <rPr>
        <b/>
        <sz val="12"/>
        <rFont val="Arial"/>
        <family val="2"/>
      </rPr>
      <t>DGI</t>
    </r>
    <r>
      <rPr>
        <sz val="12"/>
        <rFont val="Arial"/>
        <family val="2"/>
      </rPr>
      <t xml:space="preserve">
NC - Subproceso de Fiscalización y Liquidación
Subdirección de Fiscalización Tributaria
NC - Subproceso Innovación y Tecnología
Subdirección de Procesamiento de Datos
REFORMULADO 
09122022</t>
    </r>
  </si>
  <si>
    <t>2. Elaborar una herramienta para consulta que despliegue la información de los indicadores de auditoria.</t>
  </si>
  <si>
    <t>Herramienta para consulta de indicadores de auditoria</t>
  </si>
  <si>
    <r>
      <rPr>
        <b/>
        <sz val="12"/>
        <rFont val="Arial"/>
        <family val="2"/>
      </rPr>
      <t>DGI</t>
    </r>
    <r>
      <rPr>
        <sz val="12"/>
        <rFont val="Arial"/>
        <family val="2"/>
      </rPr>
      <t xml:space="preserve">
NC - Subproceso de Fiscalización y Liquidación
Subdirección de Fiscalización Tributaria
NC - Subproceso Gobernanza de datos, Analítica y Estudios Económicos 
Subdirección de Información y Analítica
REFORMULADO 
09122022</t>
    </r>
  </si>
  <si>
    <t>2. Diseñar y enviar a las Seccionales acción de control sobre aquellos solicitantes de devolución que  tienen calificación de riesgo alto o muy alto y no fueron seleccionados por el SI de capacidad operativa, según criterios específicos de selección que se apliquen y conforme a la capacidad operativa de las divisiones de Fiscalización y Liquidación.</t>
  </si>
  <si>
    <t>1. Enviar a las seccionales la acción de control y los seleccionados.</t>
  </si>
  <si>
    <t>Memorando de lineamientos de auditoría.</t>
  </si>
  <si>
    <r>
      <rPr>
        <b/>
        <sz val="12"/>
        <rFont val="Arial"/>
        <family val="2"/>
      </rPr>
      <t>DGI</t>
    </r>
    <r>
      <rPr>
        <sz val="12"/>
        <rFont val="Arial"/>
        <family val="2"/>
      </rPr>
      <t xml:space="preserve">
NC - Subproceso de Fiscalización y Liquidación
Coordinación de Pensamiento Estratégico de Fiscalización Tributaria</t>
    </r>
  </si>
  <si>
    <t>Hallazgo No. 3. Devolución sin investigación por Fiscalización  “(..) dos (2) devoluciones de la DSI Medellín relacionadas con facturas de proveedores ficticios que presentaban marcas de auditoría y perfilamiento de riesgo alto, las cuales adquirieron firmeza y, por tanto, hoy no pueden ser objeto de fiscalización, situaciones que no permiten establecer la procedencia y si el valor devue</t>
  </si>
  <si>
    <t>“Estos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t>
  </si>
  <si>
    <t>2. Revisar y ajustar el procedimiento PR-COT-0465 «INVESTIGACIÓN Y DETERMINACIÓN DE TRIBUTOS E IMPOSICIÓN DE SANCIONES», en y/o documentos asociados, en lo referente a la depuración de las cargas de servicio.</t>
  </si>
  <si>
    <t>1. Analizar y evaluar  el procedimiento, y/o documentos asociados respecto a los parámetros de depuración.</t>
  </si>
  <si>
    <t>Documento de análisis y evaluación</t>
  </si>
  <si>
    <r>
      <rPr>
        <b/>
        <sz val="12"/>
        <rFont val="Arial"/>
        <family val="2"/>
      </rPr>
      <t>DGI</t>
    </r>
    <r>
      <rPr>
        <sz val="12"/>
        <rFont val="Arial"/>
        <family val="2"/>
      </rPr>
      <t xml:space="preserve">
NC - Subproceso de Fiscalización y Liquidación
Coordinación de Sistemas de Información y Procedimiento de Fiscalización Tributaria
Coordinación de Pensamiento Estratégico de Fiscalización Tributaria
Coordinación de Supervisión, control y seguimiento de Fiscalización.</t>
    </r>
  </si>
  <si>
    <t>2. Efectuar los ajustes al procedimiento,  y/o documentos asociados con base en el resultado del análisis efectuado.</t>
  </si>
  <si>
    <t>Procedimiento y/o documentos asociados, ajustados y publicados.</t>
  </si>
  <si>
    <r>
      <rPr>
        <b/>
        <sz val="12"/>
        <rFont val="Arial"/>
        <family val="2"/>
      </rPr>
      <t>DGI</t>
    </r>
    <r>
      <rPr>
        <sz val="12"/>
        <rFont val="Arial"/>
        <family val="2"/>
      </rPr>
      <t xml:space="preserve">
NC - Subproceso de Fiscalización y Liquidación
Coordinación de Sistemas de Información y Procedimiento de Fiscalización Tributaria
REFORMULADO 
09122022</t>
    </r>
  </si>
  <si>
    <t>3. Diseñar y enviar a las Seccionales acción de control sobre aquellos solicitantes de devolución que  tienen calificación de riesgo alto o muy alto y no fueron seleccionados por el SI de capacidad operativa, según criterios específicos de selección que se apliquen y conforme a la capacidad operativa de las divisiones de Fiscalización y Liquidación.</t>
  </si>
  <si>
    <t>Hallazgo No. 7. Intereses Doble Compensación - Expediente NIT 860.068.121-6   ." (…) el pago de los intereses moratorios que se causan intereses en el período del 19 de diciembre de 2017 al 19 de febrero de 2019 por valor de $143.314.920 debido a que la División de Gestión de Recaudo de la DSI Grandes Contribuyentes profirió resolución de compensación No. 6282-1576 del 18 de diciembre de</t>
  </si>
  <si>
    <t>"(…) originado por la falta de actualización del aplicativo SIE devoluciones por parte de los funcionarios encargados de notificar los actos administrativos en el subproceso de devoluciones y compensaciones"</t>
  </si>
  <si>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Cobranzas
Subdirección de Devoluciones
NC - Subproceso Innovación y Tecnologia
Dirección de Gestión de Innovación y Tecnología
Subdirección de Innovación y Proyectos
Subdirección de Soluciones y Desarrollo
REFORMULADO 
31102020
ACTUALIZADO
30112021</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</si>
  <si>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Cobranzas
Subdirección de Devoluciones
</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</si>
  <si>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Cobranzas
Subdirección de Devoluciones 
NC - Subproceso Innovación y Tecnología
Dirección de Gestión de Innovación y Tecnología
Subdirección de Innovación y Proyectos
Subdirección de Soluciones y Desarrollo
</t>
    </r>
  </si>
  <si>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REFORMULADO 
30092019
31102020
30112021
20052022
09122022</t>
    </r>
  </si>
  <si>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Cobranzas
Subdirección de Devoluciones
</t>
    </r>
  </si>
  <si>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Cobranzas
Subdirección de Devoluciones
NC - Subproceso Innovacion y Tecnologia
Direccion de Gestion de Innovacion y Tecnologia
Subdireccion de Innovacion y Proyectos
Subdireccion de Soluciones y Desarrollo
REFORMULADO 
31102020
30112021
20052022
09122022</t>
    </r>
  </si>
  <si>
    <t>Hallazgo No. 8. Pago de Intereses Moratorios  “Pago de intereses moratorios por $201.491.880 al contribuyente con NIT 900.215.823-3 para la DSI Bogotá, y por $82.027.000 al contribuyente con NIT 890.911.431-1 de la DSI Medellín; para un total de $283.518.880. Estas situaciones se presentaron debido a las falencias en la expedición de las certificaciones generadas por la División de cobra</t>
  </si>
  <si>
    <t>“(…) el pago de intereses moratorios se originó por deficiencias en la expedición de la certificación de deudas a cargo de la División de Gestión de Cobranzas quien certificó una deuda que no existía a cargo del contribuyente, (…)  falta de interoperabilidad de los sistemas de información con los procedimientos implementados en la DIAN (…)”</t>
  </si>
  <si>
    <r>
      <rPr>
        <b/>
        <sz val="12"/>
        <rFont val="Arial"/>
        <family val="2"/>
      </rPr>
      <t>DGI</t>
    </r>
    <r>
      <rPr>
        <sz val="12"/>
        <rFont val="Arial"/>
        <family val="2"/>
      </rPr>
      <t xml:space="preserve">
NC - Subproceso Administración de Cartera
NC - Subproceso  Recaudo-Devoluciones 
Dirección de Gestión de Impuestos
Subdirección de Recaudo
Subdirección de Cobranzas y Control Extensivo
Coordinación de Cobranzas
Subdirección de Devoluciones
NC - Subproceso Innovación y Tecnologia
Dirección de Gestión de Innovación y Tecnología
Subdirección de Innovación y Proyectos
Subdirección de Soluciones y Desarrollo
REFORMULADO 
31102020
ACTUALIZADO
30112021</t>
    </r>
  </si>
  <si>
    <r>
      <rPr>
        <b/>
        <sz val="12"/>
        <rFont val="Arial"/>
        <family val="2"/>
      </rPr>
      <t>DGI</t>
    </r>
    <r>
      <rPr>
        <sz val="12"/>
        <rFont val="Arial"/>
        <family val="2"/>
      </rPr>
      <t xml:space="preserve">
NC - Subproceso Administración de Cartera
NC - Subproceso  Recaudo-Devoluciones 
Dirección de Gestión de Impuestos
Subdirección de Recaudo
Subdirección de Cobranzas y Control Extensivo
Coordinación de Cobranzas
Subdirección de Devoluciones
</t>
    </r>
  </si>
  <si>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Cobranzas
Subdirección de Devoluciones
NC - Subproceso Innovación y Tecnología
Dirección de Gestión de Innovación y Tecnología
Subdirección de Innovacioón y Proyectos
Subdirección de Soluciones y Desarrollo</t>
    </r>
  </si>
  <si>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REFORMULADO 
31102020
30112021
20052022
09122022
</t>
    </r>
  </si>
  <si>
    <r>
      <t xml:space="preserve">DGI
</t>
    </r>
    <r>
      <rPr>
        <sz val="12"/>
        <rFont val="Arial"/>
        <family val="2"/>
      </rPr>
      <t>NC - Subproceso Administración de Cartera
NC - Subproceso  Recaudo-Devoluciones 
Dirección de Gestión de Impuestos
Subdirección de Recaudo
Subdirección de Cobranzas y Control Extensivo
Coordinación de Cobranzas
Subdirección de Devoluciones
NC - Subproceso Innovacion y Tecnologia
Direccion de Gestion de Innovacion y Tecnologia
Subdireccion de Innovacion y Proyectos
Subdireccion de Soluciones y Desarrollo
REFORMULADO 
31102020
30112021
20052022
09122022</t>
    </r>
  </si>
  <si>
    <t>Hallazgo No. 9. Gestión de Cobro Improcedentes  “Pérdida de oportunidad de cobro de las devoluciones improcedentes como quiera que operó el fenómeno jurídico de la prescripción de obligaciones claras, expresas y exigibles por valor de $905.057.500, que no fueron declaradas remisibles, mandamiento de pago proferidos con inconsistencias y falta de oportunidad para proferir mandamiento de p</t>
  </si>
  <si>
    <t>"(…) deficiencias en el control por parte de los responsables en la gestión persuasiva, coactiva y de cobro de los recursos producto de las devoluciones improcedentes de la DSI Bogotá, en el seguimiento y oportuna expedición de los mandamientos de pago, así como en la implementación de acciones tendientes al fortalecimiento de controles, metodologías y procedimientos que mitiguen el ries</t>
  </si>
  <si>
    <r>
      <t xml:space="preserve">DGI
</t>
    </r>
    <r>
      <rPr>
        <sz val="12"/>
        <rFont val="Arial"/>
        <family val="2"/>
      </rPr>
      <t xml:space="preserve">NC - Subproceso Administración de Cartera
NC - Subproceso  Recaudo-Devoluciones 
Dirección de Gestión de Impuestos
Subdirección de Recaudo
Subdirección de Cobranzas y Control Extensivo
Coordinación de Cobranzas
Subdirección de Devoluciones
</t>
    </r>
  </si>
  <si>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REFORMULADO 
31102020
30112021
20052022
09122022
</t>
    </r>
  </si>
  <si>
    <t>23 Aud Regular Vigencia 2010
(Recaudadora)
AEF - Seguimiento PM 2014</t>
  </si>
  <si>
    <t>18 01 002</t>
  </si>
  <si>
    <t>Deudores - Sanciones
El saldo de la cuenta Deudores presenta incertidumbre debido a que en las subcuentas 140104-02 y 140104-03 Sanciones Aduaneras y Cambiarias, según informe del aplicativo MUISCA, registra saldo final negativo, contrario a la naturaleza de la cuenta, por $106.686,3 millones.</t>
  </si>
  <si>
    <t>La anterior situación afecta la razonabilidad de de la cuenta contraviniendo lo dispuesto en el parágrafo 104 del numeral 2.7 referente a la característica de razonabilidad de la información contable pública.</t>
  </si>
  <si>
    <r>
      <rPr>
        <b/>
        <sz val="12"/>
        <rFont val="Arial"/>
        <family val="2"/>
      </rPr>
      <t>DGI</t>
    </r>
    <r>
      <rPr>
        <sz val="12"/>
        <rFont val="Arial"/>
        <family val="2"/>
      </rPr>
      <t xml:space="preserve">
NC- Subproceso Innovación y Tecnología
Dirección de Gestión e Innovación y Tecnología
Subdirección de Innovación y Proyectos
Subdirección de Soluciones y Desarrollo
NC- Subproceso Función Recaudadora
Dirección de Gestión de Impuestos
Subdirección de Recaudo
Coordinación de Contabilidad de la Función Recaudadora     
REFORMULADO
30092017
30032018
30042020
31102020
ACTALIZADO
30112021                                                                            </t>
    </r>
  </si>
  <si>
    <r>
      <t xml:space="preserve">DGI
</t>
    </r>
    <r>
      <rPr>
        <sz val="12"/>
        <rFont val="Arial"/>
        <family val="2"/>
      </rPr>
      <t>NC - Subproceso Innovación y Tecnología
Dirección de Gestión e Innovación y Tecnología
Subdirección de Innovación y Proyectos
Subdirección de Soluciones y Desarrollo</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</si>
  <si>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
NC - Subproceso Innovacion y Tecnologia
Direccion de Gestion de Innovacion y Tecnologia
Subdireccion de Innovacion y Proyectos
Subdireccion de Soluciones y Desarrollo</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</si>
  <si>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t>
    </r>
  </si>
  <si>
    <r>
      <rPr>
        <b/>
        <sz val="12"/>
        <rFont val="Arial"/>
        <family val="2"/>
      </rPr>
      <t xml:space="preserve">DGI
</t>
    </r>
    <r>
      <rPr>
        <sz val="12"/>
        <rFont val="Arial"/>
        <family val="2"/>
      </rPr>
      <t xml:space="preserve">NC - Subproceso Innovación y Tecnologia
Dirección de Gestión de Innovación y Tecnología
Subdirección de Innovación y Proyectos
Subdirección de Soluciones y Desarrollo
</t>
    </r>
  </si>
  <si>
    <t xml:space="preserve">Definir un Plan de trabajo V1 de desarrollo de la solución tecnológica </t>
  </si>
  <si>
    <t xml:space="preserve">Aprobar o validar el Plan de trabajo V1 de la implementación de la solución tecnológica </t>
  </si>
  <si>
    <r>
      <t xml:space="preserve">DGI
</t>
    </r>
    <r>
      <rPr>
        <sz val="12"/>
        <rFont val="Arial"/>
        <family val="2"/>
      </rPr>
      <t xml:space="preserve">
NC - Subproceso Innovacion y Tecnologia
Direccion de Gestion de Innovacion y Tecnologia
Subdireccion de Innovacion y Proyectos
Subdireccion de Soluciones y desarrollo
REFORMULADO 
30092019
31102020
30112021
20052022
09122022</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</si>
  <si>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
</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</si>
  <si>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Recaudora.
NC - Subproceso Innovacion y Tecnologia
Direccion de Gestion de Innovacion y Tecnologia
Subdireccion de Innovacion y Proyectos
Subdireccion de Soluciones y desarrollo
REFORMULADO 
30092019
31102020
30112021
20052022
09122022</t>
    </r>
  </si>
  <si>
    <t>1  Aud Vig  2012 Aduanas e Impuestos Bogota
(Recaudadora)
AEF - Seguimiento PM 2014</t>
  </si>
  <si>
    <t>19 04 002</t>
  </si>
  <si>
    <t>Control Interno: Se evidencio que el Manual Contable no es aplicado por las diferentes áreas involucradas en el proceso contable.
-       Se observó que la información contable no es procesada de manera oportuna, toda vez que se presenta un atraso de hasta cinco meses cuando se comienza año fiscal, y deben permanentemente recurrir a solicitar plazos para la entrega de información a los diferentes entes de control.
-       Los aplicativos que sirven de soporte a los registros contables no son confiables y no generan la información que se requiere, como en el caso de los documentos por validar que integran los diversos saldos de los estados contables.
-       Con relación a los comprobantes automáticos para reclasificar los documentos por validar, se evidencio que presenta fallas ya que existen documentos desde la vigencia 2005.
-       Aunque se realizan las conciliaciones bancarias no se depuran las partidas conciliatorias, igual sucede con la información que reportan las diferentes dependencias que no registran documentos en el mes del suceso y lo dejan pendiente para el siguiente mes.
-       La oficina de sistemas no ha vuelto a reportar el total de documentos recibidos y procesados en los diferentes períodos, no permitiendo conocer cuántos documentos quedaron pendientes de incorporar al sistema.</t>
  </si>
  <si>
    <t>El  Manual contable  no es aplicado por las dependencias involucradas.</t>
  </si>
  <si>
    <r>
      <rPr>
        <b/>
        <sz val="12"/>
        <rFont val="Arial"/>
        <family val="2"/>
      </rPr>
      <t>DGI</t>
    </r>
    <r>
      <rPr>
        <sz val="12"/>
        <rFont val="Arial"/>
        <family val="2"/>
      </rPr>
      <t xml:space="preserve">
NC - Subproceso Innovación y Tecnología
Dirección de Gestión de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</si>
  <si>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t>DGI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t>
  </si>
  <si>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</si>
  <si>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Función Recaudora
NC - Subproceso Innovacion y Tecnologia
Direccion de Gestion de Innovacion y Tecnologia
Subdireccion de Innovacion y Proyectos
Subdireccion de Soluciones y desarrollo
</t>
    </r>
  </si>
  <si>
    <r>
      <t xml:space="preserve">DGI
</t>
    </r>
    <r>
      <rPr>
        <sz val="12"/>
        <rFont val="Arial"/>
        <family val="2"/>
      </rPr>
      <t>NC - Subproceso Innovacion y Tecnologia
Direccion de Gestion de Innovacion y Tecnologia
Subdireccion de Innovacion y Proyectos
Subdireccion de Soluciones y desarrollo</t>
    </r>
    <r>
      <rPr>
        <b/>
        <sz val="12"/>
        <rFont val="Arial"/>
        <family val="2"/>
      </rPr>
      <t xml:space="preserve">
</t>
    </r>
    <r>
      <rPr>
        <sz val="12"/>
        <rFont val="Arial"/>
        <family val="2"/>
      </rPr>
      <t>REFORMULADO 
30092019
31102020
30112021
20052022
09122022</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</si>
  <si>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Recaudora.
</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</si>
  <si>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Cotnabilidad de la Función Recaudadora
NC - Subproceso Innovacion y Tecnologia
Direccion de Gestion de Innovacion y Tecnologia
Subdireccion de Innovacion y Proyectos
Subdireccion de Soluciones y Desarrollo
REFORMULADO 
31102020
30112021
20052022
09122022</t>
    </r>
  </si>
  <si>
    <t>2  Aud Vig  2012 Aduanas e Impuestos Bogota
(Recaudadora)
AEF - Seguimiento PM 2014</t>
  </si>
  <si>
    <t>18 01 004</t>
  </si>
  <si>
    <t>Fondo Rotatorio – Partidas conciliatorias:  En la Cuenta Efectivo, con saldo a 31 de diciembre de 2012, de $367.747 millones, de los cuales  en la subcuenta  fondo rotatorio  se presenta una diferencia en el saldo de $6.517 millones, con los saldos de los extractos bancarios, que corresponden a partidas conciliatorias de las cuales $1.046 millones, vienen con más de seis meses de permanencia, sin que las gestiones adelantadas sean adecuadas, lo cual no permite que la información reflejada en los estados contables sea útil y pertinente. Incidiendo en las cuentas de patrimonio.</t>
  </si>
  <si>
    <t>Gestiones inadecuadas en la depuración de partidas conciliatorias.</t>
  </si>
  <si>
    <t>Realizar la depuración de partidas conciliatorias,con antigüedad superior a dos meses contables, y efectuar los ajustes contables pertinentes.</t>
  </si>
  <si>
    <t>Adelantar, por lo menos, una mesa de trabajo virtual, con la participación de la Subdirección de devoluciones, la Coordinación de Contabilidad de la función recaudadora,  la Dirección seccional de impuestos y aduanas de Arauca y  funcionarios expertos  en correcciones de registros en CIN 20 , dirigida a realizar a diagnosticar y corregir, de resultar tecnicamente posible,  la totalidad de los casos que constituyen partidas conciliatorias, con antigüedad superior a dos meses contables, que aparecen en la contabilidad de la mencionada dirección seccional.</t>
  </si>
  <si>
    <t>Diagnóstico de cada caso de si es posible tecnicamente su corrección o no.</t>
  </si>
  <si>
    <r>
      <rPr>
        <b/>
        <sz val="12"/>
        <rFont val="Arial"/>
        <family val="2"/>
      </rPr>
      <t>DGI</t>
    </r>
    <r>
      <rPr>
        <sz val="12"/>
        <rFont val="Arial"/>
        <family val="2"/>
      </rPr>
      <t xml:space="preserve">
NC -  Subproceso Recaudo - Devoluciones 
Dirección de Gestión de Impuestos
                                                                                                                                                                                                                                                                                                                                                                                                 Subproceso NC -  Subproceso Función Recaudadora
Dirección de Gestión de Impuestos
Subdirección de Recaudo
Coordinación de Contabilidad de la Función Recaudadora
DS - Subproceso Función Recaudadora
Dirección Seccional de Impuestos y Aduanas de  Arauca
División de Recaudo y Cobranzas 
Grupo Interno de Trabajo de Contabilidad 
REFORMULADO 
30042020
10052021
09122022
ACTUALIZADO
30112021</t>
    </r>
  </si>
  <si>
    <t>Realizar las actividades administrativas y contables necesarias para concluir la depuración  y ajuste de los valores de las partidas conciliatorias del Fondo Rotatorio de Devoluciones  con antigüedad superior a dos meses contables, por parte de la Dirección seccional de impuestos y aduanas de Arauca.</t>
  </si>
  <si>
    <t>formato FT- ADF – 1938 “CONCILIACIÓN CONTABLE FONDO ROTATORIO DE DEVOLUCIONES DE IMPUESTOS” del último mes contable cerrado</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</si>
  <si>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DS - Subproceso Función Recaudadora
Dirección Seccional de Impuestos y Aduanas de  Arauca
División de Recaudo y Cobranzas 
Grupo Interno de Trabajo de Contabilidad 
REFORMULADO 
30042020
10052021
30112021
20052022
09122022</t>
    </r>
  </si>
  <si>
    <t xml:space="preserve">Depurar las partidas conciliatorias del Fondo Rotatorio de Devoluciones, con antigüedad superior a dos meses contables, para que no se reflejen en el informe del mes contable  de las direcciones seccionales, a excepción de la DSIA de Arauca.  </t>
  </si>
  <si>
    <t>formato FT- ADF – 1938 “CONCILIACIÓN CONTABLE FONDO ROTATORIO DE DEVOLUCIONES DE IMPUESTOS” del mes contable de octubre de 2024</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</si>
  <si>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DS - Subproceso Función Recaudadora
Direcciones seccionales de Impuestos  y Direcciones seccionales de Impuestos  Aduanas 
División de Recaudo y Cobranzas 
Grupo Interno de Trabajo de Contabilidad 
REFORMULADO 
30042020
10052021
30112021
20052022
09122022</t>
    </r>
  </si>
  <si>
    <t>3  Aud Vig  2012 Aduanas e Impuestos Bogota
(Recaudadora)
AEF - Seguimiento PM 2014</t>
  </si>
  <si>
    <t>Rentas por Cobrar: Se presenta Incertidumbre sobre el saldo de $15.063.412 millones  en Rentas por Cobrar a diciembre 31 de 2012 y que inciden en el patrimonio, debido a que no se tiene certeza del valor real de los derechos tributarios a favor de la DIAN por concepto de las obligaciones adeudadas por cada tipo de impuesto. Así mismo, no se pudieron establecer los documentos procesados y pendientes de procesar en la vigencia, los registros que integran los valores de los documentos por validar, y los terceros que integran el aplicativo SIAT,  sobre los cuales la entidad puede ejercer el derecho de cobro, teniendo en cuenta: 
-       Los valores registrados en los aplicativos de cobro y Obligación financiera - Cuenta Corriente, difieren de los registrados en contabilidad, no existen conciliaciones que permitan explicar dichas diferencias,  por tanto la entidad no cuenta con una base de datos o sistema que sea soporte de los saldos contables.
-       El Aplicativo SIAT, no cuenta con libros auxiliares a nivel de terceros,  registra un saldo de $504.055 millones en rentas por cobrar, que corresponden a vigencias anteriores al 2006, sobre las cuales no se tiene certeza de su realización de cobro por cuanto pueden estar prescitas.
-     En las rentas por cobrar, vigencia actual, se registran rentas por validar, atendiendo los conceptos emitidos por la CGN, sin embargo, el saldo contiene inconsistencias desde el año 2005, sobre los cuales la entidad debió adelantar su proceso de validación, según lo estipulado en el Manual Contable de Dian Recaudadora.</t>
  </si>
  <si>
    <t>No se encuentra registrada la totalidad de la información financiera  en los sistemas de información de la DIAN, lo que afecta la realidad de las cifras presentadas  en los Estados Financieros. Además del atraso administrativo y falta de soportes de los documentos y falta de gestión en los procesos  involucrados.</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</si>
  <si>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</si>
  <si>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Función Recaudora
NC - Subproceso Innovacion y Tecnologia
Direccion de Gestion de Innovacion y Tecnologia
Subdireccion de Innovacion y Proyectos
Subdireccion de Soluciones y desarrollo
REFORMULADO 
30092019
31102020
30112021
20052022
09122022</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</si>
  <si>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Función Recaudora
</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</si>
  <si>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Función Recaudora
</t>
    </r>
  </si>
  <si>
    <r>
      <t xml:space="preserve">DGI
</t>
    </r>
    <r>
      <rPr>
        <sz val="12"/>
        <rFont val="Arial"/>
        <family val="2"/>
      </rPr>
      <t>NC - Subproceso Innovacion y Tecnologia
Direccion de Gestion de Innovacion y Tecnologia
Subdireccion de Innovacion y Proyectos
Subdireccion de Soluciones y desarrollo
REFORMULADO 
30092019
31102020
30112021
20052022
09122022</t>
    </r>
  </si>
  <si>
    <t>4  Aud Vig  2012 Aduanas e Impuestos Bogota
(Recaudadora)
AEF - Seguimiento PM 2014</t>
  </si>
  <si>
    <t>Deudores: Se presenta Incertidumbre sobre el saldo de $5.599.683 millones,  en la cuenta deudores a diciembre 31 de 2012, que incide en el patrimonio, debido a que no se tiene certeza del valor real de los derechos tributarios a favor de la DIAN por concepto de las obligaciones adeudadas por cada tipo de impuesto, así mismo, no se pudieron establecer los documentos procesados y pendientes de procesar en la vigencia, y los registros que integran los valores de los documentos por validar, sobre los cuales la entidad puede ejercer el derecho de cobro, teniendo en cuenta: 
-       Los valores registrados en los aplicativos de cobro y Obligación financiera - Cuenta Corriente, difieren de los registrados en contabilidad, no existen conciliaciones que permitan explicar dichas diferencias, y por tanto la entidad no cuenta con una base de datos o sistema que sea soporte de los saldos contables. 
-       El Aplicativo SIAT, no cuenta con libros auxiliares a nivel de terceros,  registra un saldo de $1.380.244 millones en deudores, que corresponden a vigencias anteriores al 2005, sobre las cuales no se tiene certeza de su realización de cobro por cuanto pueden estar prescitas. 
Así mismo, en el aplicativo de la función comercial se evidencian saldos de vigencias anteriores a los cuales no se observa una adecuada gestión de cobro.</t>
  </si>
  <si>
    <t>Falta de gestión por parte de la DIAN para establecer la veracidad de las cifras contables, además, inadecuado uso de los diferentes aplicativos con que cuenta y   decisiones inoportunas al  ejercer la gestión de cobro.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</si>
  <si>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30042020
31102020
ACTUALIZADO
30112021                                                                             </t>
    </r>
  </si>
  <si>
    <r>
      <t xml:space="preserve">DGI
</t>
    </r>
    <r>
      <rPr>
        <sz val="12"/>
        <rFont val="Arial"/>
        <family val="2"/>
      </rPr>
      <t xml:space="preserve">
NC - Subproceso Innovacion y Tecnologia
Direccion de Gestion de Innovacion y Tecnologia
Subdireccion de Innovacion y Proyectos
Subdireccion de Soluciones y Desarrollo</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</si>
  <si>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Función Recaudora
NC - Subproceso Innovacion y Tecnologia
Direccion de Gestion de Innovacion y Tecnologia
Subdireccion de Innovacion y Proyectos
Subdireccion de Soluciones y desarrollo
</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</si>
  <si>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Recaudora.
</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</si>
  <si>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Cotnabilidad de la Función Recaudadora
NC - Subproceso Innovacion y Tecnologia
Direccion de Gestion de Innovacion y Tecnologia
Subdireccion de Innovacion y Proyectos
Subdireccion de Soluciones y Desarrollo
REFORMULADO 
31102020
30112021
20052022
09122022</t>
    </r>
  </si>
  <si>
    <t>6  Aud Vig  2012 Aduanas e Impuestos Bogota
(Recaudadora)
AEF - Seguimiento PM 2014</t>
  </si>
  <si>
    <t>Hallazgo No. 6: Cuentas por Pagar: 
Se presenta Incertidumbre sobre el saldo de $12.193.069 millones,  en la cuenta por pagar a diciembre 31 de 2012, e incide en el patrimonio, debido a que no se tiene certeza del valor real de los derechos tributarios a favor de los Contribuyentes por concepto de las obligaciones adeudadas por cada tipo de impuesto, así mismo, no se pudieron establecer los documentos procesados y pendientes de procesar en la vigencia, los registros que integran los valores de los documentos por validar por $215.082 millones y el saldo en el aplicativo SIAT a 31 de diciembre es contrario a la naturaleza de la cuenta por $185.468.millones de los cuales se desconocen los terceros por cuanto no se cuenta con libros auxiliares que permiten identificarlos y pueden estar prescritos a la fecha.</t>
  </si>
  <si>
    <t xml:space="preserve">Ausencia de controles para el manejo de la información financiera, lo que impide  conocer los documentos procesados y los pendientes; así como carencia de documentos básicos (libros auxiliares) que permitan esclarecer los hechos financieros. </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</si>
  <si>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</si>
  <si>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r>
      <t>DGI</t>
    </r>
    <r>
      <rPr>
        <sz val="12"/>
        <rFont val="Arial"/>
        <family val="2"/>
      </rPr>
      <t xml:space="preserve">
NC - Subproceso Innovación y Tecnología
Dirección de Gestión e Innovación y Tecnología
Subdirección de Innovación y Proyectos
Subdirección de Soluciones y Desarrollo</t>
    </r>
  </si>
  <si>
    <r>
      <t xml:space="preserve">DGI
</t>
    </r>
    <r>
      <rPr>
        <sz val="12"/>
        <rFont val="Arial"/>
        <family val="2"/>
      </rPr>
      <t xml:space="preserve">NC - Subproceso Innovacion y Tecnologia
Direccion de Gestion de Innovacion y Tecnologia
Subdireccion de Innovacion y Proyectos
Subdireccion de Soluciones y desarrollo
</t>
    </r>
  </si>
  <si>
    <r>
      <t>DGI</t>
    </r>
    <r>
      <rPr>
        <sz val="12"/>
        <rFont val="Arial"/>
        <family val="2"/>
      </rPr>
      <t xml:space="preserve">
NC - Subproceso Innovacion y Tecnologia
Direccion de Gestion de Innovacion y Tecnologia
Subdireccion de Innovacion y Proyectos
Subdireccion de Soluciones y desarrollo
REFORMULADO 
30092019
31102020
30112021
20052022
09122022</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</si>
  <si>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Cotnabilidad de la Función Recaudadora
NC - Subproceso Innovacion y Tecnologia
Direccion de Gestion de Innovacion y Tecnologia
Subdireccion de Innovacion y Proyectos
Subdireccion de Soluciones y Desarrollo
REFORMULADO 
31102020
30112021
20052022
</t>
    </r>
    <r>
      <rPr>
        <b/>
        <sz val="12"/>
        <rFont val="Arial"/>
        <family val="2"/>
      </rPr>
      <t>09122022</t>
    </r>
  </si>
  <si>
    <t>7  Aud Vig  2012 Aduanas e Impuestos Bogota
(Recaudadora)
AEF - Seguimiento PM 2014</t>
  </si>
  <si>
    <t xml:space="preserve">Otros Pasivos 
Se presenta Incertidumbre sobre el saldo de $53.715.420 millones,  en la cuenta por pagar a diciembre 31 de 2012, e incide en el patrimonio, debido a que no se tiene certeza del valor real de los derechos tributarios a favor de los contribuyentes por concepto de las obligaciones adeudadas por cada tipo de impuesto, así mismo, no se pudieron establecer los documentos procesados y pendientes de procesar en la vigencia, y los registros que integran los valores de los documentos por validar de $109.939 millones . El saldo en el aplicativo SIAT a 31 de diciembre es $1.289.012 millones de los cuales se desconocen los terceros por cuanto no se cuenta con libros auxiliares que permiten identificarlos y pueden estar prescritos a la fecha. </t>
  </si>
  <si>
    <t>Ausencia de controles para el manejo de la información financiera, lo que impide  conocer los documentos procesados y los pendientes; así como carencia de documentos básicos (libros auxiliares) que permitan esclarecer los hechos financieros.</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</si>
  <si>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</si>
  <si>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r>
      <t xml:space="preserve">DGI
</t>
    </r>
    <r>
      <rPr>
        <sz val="12"/>
        <rFont val="Arial"/>
        <family val="2"/>
      </rPr>
      <t xml:space="preserve">NC - Subproceso Innovacion y Tecnologia
Direccion de Gestion de Innovacion y Tecnologia
Subdireccion de Innovacion y Proyectos
Subdireccion de Soluciones y desarrollo
</t>
    </r>
  </si>
  <si>
    <r>
      <t xml:space="preserve">DGI
</t>
    </r>
    <r>
      <rPr>
        <sz val="12"/>
        <rFont val="Arial"/>
        <family val="2"/>
      </rPr>
      <t>DGI
NC - Subproceso Innovacion y Tecnologia
Direccion de Gestion de Innovacion y Tecnologia
Subdireccion de Innovacion y Proyectos
Subdireccion de Soluciones y desarrollo.
REFORMULADO 
30092019
31102020
30112021
20052022
09122022</t>
    </r>
  </si>
  <si>
    <t>2 Aud Vig  2012-2013 Función Recaudadora</t>
  </si>
  <si>
    <t>Hallazgo No. 2:  Depósitos en Instituciones Financieras – Conciliaciones Bancarias
El saldo de la cuenta 101105-01 Cuenta Corriente – Fondo Rotatorio de Devoluciones por $16.561,5 millones, al cierre de la vigencia 2013 presenta partidas conciliatorias antiguas por $2.785 millones, equivalentes al 17% del saldo de la cuenta, que no han sido depuradas y saldos embargados en años anteriores por $1.197 millones, debido a que no se ha dado cumplimiento al Plan de Mejoramiento establecido por la entidad, lo que afecta la razonabilidad de las cifras contables.</t>
  </si>
  <si>
    <t>No se ha dado cumplimiento al Plan de Mejoramiento establecido por la entidad</t>
  </si>
  <si>
    <t>3 Aud Vig  2012-2013 Función Recaudadora</t>
  </si>
  <si>
    <t>18 01 001</t>
  </si>
  <si>
    <t>Hallazgo No. 3: Sobreestimación Cuenta Retención en la fuente.
… los valores registrados en las cuentas 1305-05 y 1310-05 Retención en la fuente – Vigencia actual y vigencia anterior cuenta 13 -Rentas por cobrar por declaraciones de retención en fuente, no se soportan en documento que contenga una obligación clara, expresa y exigible a cargo del deudor.
Las rentas por cobrar por concepto de retención en la fuente, se encuentran sobreestimadas en $1.068.518,2 millones considerando:
• Conforme los artículos 382 y 580-1 del Estatuto Tributario las declaraciones de retención en la fuente, presentadas sin pago total no producen efecto legal alguno sin necesidad de acto administrativo que así lo declare y por tanto no constituyen una obligación clara, expresa y exigible a cargo de los contribuyentes que las presentaron, en los registros contables se tienen declaraciones presentadas sin pago por un valor estimado de $571.883,2 millones. 
• La entidad reconoce que la cuenta se encuentra sobreestimada en un valor de $213.000 millones, como consecuencia de una declaración presentada (sin pago), en el mes de diciembre con un error de digitación al registrar un saldo a pagar de $213.000.213.000 pesos.
• La cuenta registra declaraciones de retención en la fuente presentadas sin pago por agentes de retención que cumplen la condición de ser titular de saldo a favor susceptible de compensar con el saldo a pagar de la respectiva declaración, las cuales suman $283.635 millones.
Lo anterior genera una sobrestimación del activo en un 5,6%, al encontrarse sobreestimadas las cuentas 2917-02 Retención en la fuente impuesto sobre la renta y complementarios y 2917-03 Retención impuesto al valor agregado IVA en cuantía de $784.883,2 millones considerando la dinámica establecida en el Manual Contable de la UAE-DIAN Función Recaudadora, observando que en las rentas por cobrar no se discriminan estos conceptos de retención.
De igual forma, la Cuenta 2425-12 Saldos a Favor de Contribuyentes presenta sobreestimación por valor $283.635 millones, por concepto de los saldos a favor susceptible de compensar con los saldos de las declaración de retención en la fuente presentadas sin pago.</t>
  </si>
  <si>
    <t>Al encontrarse sobreestimadas las cuentas 2917-02 Retención en la fuente impuesto sobre la renta y complementarios y 2917-03 Retención impuesto al valor agregado IVA en cuantía de $784.883,2 millones considerando la dinámica establecida en el Manual Contable de la UAE-DIAN Función Recaudadora, observando que en las rentas por cobrar no se discriminan estos conceptos de retención</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</si>
  <si>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t>
    </r>
  </si>
  <si>
    <t>4 Aud Vig  2012-2013 Función Recaudadora</t>
  </si>
  <si>
    <t>18 01 008</t>
  </si>
  <si>
    <t>Hallazgo No. 4. Razonabilidad  Rentas por Cobrar
Respecto de los saldos registrados, se realizan las siguientes observaciones:
• Impuesto al Valor Agregado IVA – Vigencia actual. Presenta un saldo de $994.040,7 millones, de los cuales $459.313,1 millones se registran en “IVA Interno por Validar” correspondiendo a “documentos que no cumplen con los requisitos para ingresar a los diferentes aplicativos, mientras son gestionados en el  “Proceso de corrección de Inconsistencias” , y sobre los cuales no se tiene certeza de la vigencia a la que pertenecen y del valor de las obligaciones a cargo de los contribuyentes, presentado por tanto incertidumbre sobre este saldo
• Subcuenta Impuesto Preservar Seguridad Democrática – vigencia Actual. Presenta un saldo de $2,6 millones registrado en la cuenta auxiliar “Recaudos por Validar Seguridad Democrática”  que viene desde la vigencia 2009, sin evidenciar depuración de este saldo ni movimiento alguno.
• Gravamen a los Movimientos Financieros – GMF – Vigencia actual y anterior. La cuenta presenta el siguiente comportamiento en las tres últimas vigencias, con un saldo total de $50.222,1 millones al final de la vigencia 2013, observando que al final de 2012 se tiene un saldo $40.237,8 millones y en la última vigencia se reclasifican $20.881,4 millones a la subcuenta de vigencias anteriores, pero incrementándose el saldo total frente al año inmediatamente anterior.
Al Confrontar la cifra total de pagos ($6.036.032.956.000) de recaudo presentada en el libro auxiliar por contribuyentes del Gravamen a los Movimientos Financieros de la vigencia 2013, con el total del reporte de Conciliaciones entre el Banco de la Republica y la DIAN ($5.930.666.139.934), para el mismo periodo, se presenta una diferencia de ($105.366.816.066). Por la naturaleza del impuestos y la periodicidad en la presentación y pago de las declaraciones su saldo debe estar conciliado entre contabilidad – DIAN y Banco de la Republica siempre.
En la información remitida, se observa que existen entidades que reportaron recaudo en la vigencia 2012 y en el periodo 2013 no presentan información, es el caso de algunas Cooperativas como las identificadas con los NIT: 890206107, 890002377, 890907710, 860514823 y algunos fondos como 860007647 – con un saldo por pagar de lo declarado en el 2012-, 860518842, 830141778 y 860029396 entre otras. 
…….. se pudo evidenciar que la DIAN, dentro de la administración de este impuesto que lo cumple desarrollando labores de investigación, control, determinación, discusión, cobro, devolución del impuesto y las demás funciones que le son propias de acuerdo con las facultades otorgadas en el Estatuto Tributario, que la entidad ha entregada todo la confianza del recaudo y su posterior reporte a la DIAN, en el  sistema financiero, sin mayores controles en la verificación si lo recaudado semanalmente por estas instituciones es lo realmente reportado, si se gravan todas las operaciones sujetas al mismo y si el impuesto se está pagando en cabeza del verdadero responsable.</t>
  </si>
  <si>
    <t>Las notas a los estados financieros no se revela el origen y composición del saldo, ni se hace referencia a las situaciones específicas que lo afectan.</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</si>
  <si>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</si>
  <si>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t>10 Aud Vig  2012-2013 Función Recaudadora</t>
  </si>
  <si>
    <t>Hallazgo No. 10 Registros Auxiliares Cuenta 291702 Retención en la Fuente del impuesto sobre la renta y Complementarios
El saldo de la cuenta Retención en la Fuente del impuesto sobre la renta y Complementarios por $39.118.133 millones, es el resultado del consolidado de los saldos en MUISCA y SIAT.  El SIAT no tiene registros auxiliares. El MUISCA presenta registros auxiliares por tercero con saldos contrarios a la naturaleza de la Cuenta, por valor indeterminado, por tanto se genera una incertidumbre y que podría afectar la cuenta 41-05-01 Impuesto Sobre la Renta y Complementarios, debido a que la causación se contabiliza con el pago mensual de una cifra global que realizan los Agentes Retenedores y el registro auxiliar de descuento se hace con base en las declaraciones anuales de los contribuyentes.  De igual manera, y producto del mencionado procedimiento, se presentan saldos de Retención en la Fuente a nombre de los Agentes Retenedores, saldos que en realidad corresponden a los sujetos de retención, situación que afecta las características cualitativas de la Información contable Pública: Confiabilidad, Razonabilidad, objetividad y veracidad.</t>
  </si>
  <si>
    <t>El SIAT no tiene registros auxiliares</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</si>
  <si>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30042020
31102020
ACTUALZIADO
30112021
                                                                      </t>
    </r>
  </si>
  <si>
    <t>12 Aud Vig  2012-2013 Función Recaudadora</t>
  </si>
  <si>
    <t xml:space="preserve">Hallazgo No. 12:  Conciliaciones Cuentas Rentas por Cobrar
Debilidad en el control interno contable de las Rentas por cobrar, por cuanto no se adelantan acciones que permitan asegurar y controlar el saldo real de los saldos adeudados.
</t>
  </si>
  <si>
    <t>No se adelantan acciones que permitan asegurar y controlar el saldo real de los saldos adeudados</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</si>
  <si>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ACTUALZIADO
30112021                                                                                </t>
    </r>
  </si>
  <si>
    <t xml:space="preserve">(Consecutivo 34 Impuestos Medellín)        34 Aud Regular Vig 2007 Recaudadora
(Consecutivo 10 Bucaramanga)    10 Aud Regular Vig 2007 Recaudadora
(Consecutivo 1  Neiva)         1 Aud Regular Vig 2007 Recaudadora
(Consecutivo 11 Neiva)         11 Aud Regular Vig 2007 Recaudadora
(Consecutivo 11 Neiva)         12 Aud Regular Vig 2007 Recaudadora
(Consecutivo 13 Neiva)         13 Aud Regular Vig 2007 Recaudadora
(Consecutivo 14 Neiva)         14 Aud Regular Vig 2007 Recaudadora
(Consecutivo 1 Impuestos Cali)    9 Aud Regular Vig 2008 Recaudadora
(Consecutivo 1 Impuestos Cartagena)     4 Aud Regular Vig 2008 Función Recaudadora
(Consecutivo 1 Ibague)    26 Aud Regular  Vig 2008 Recaudadora
Consecutivo 7 Tunja)          7 Aud. Especial Recaudación  Vig 2006 a 2008
H 2 Manizales 2 Aud Regular Vigencia 2010
(Consecutivo 40)                     79 Plan Unificado      (1  Aud Prescripcione Vig. 2005) 
AEF - Seguimiento PM 2014
</t>
  </si>
  <si>
    <t xml:space="preserve">Migración de datos aplicativo SIPAC: Las obligaciones vigentes de los contribuyentes que registra el aplicativo Cuenta Corriente no coinciden con las que reporta el aplicativo SIPAC,
Los aplicativos de Cuenta Corriente del Contribuyente, Sipac, Siscobra Candado y Siscobra Aduanero no son una herramienta confiable, oportuna e íntegra que permitan tomar decisiones gerenciales, de control y supervisión de los procesos de cobro
El articulo 43 de la ley 962 de 2005 y Circular No. 00061 de mayo de 2007, permite la corrección de inconsistencias en las declaraciones y recibos oficiales de pago. El contribuyente con NIT 813,003,184 efectuó dos solicitudes de corrección de cuenta corriente radicadas el 01/10/2007, por error en la información del bimestre declarado por lo cual a la fecha no ha sido corregido por la DIAN, por deficiencias en el manejo de la información, lo que genera que los recibos oficiales de pago en bancos Nos. 40540001017834 y 1318401065486 de junio y julio de 2007 por $3,1 millones y $13,9 millones respectivamente presenten saldos crédito, mostrando inconsistencias en la cuenta corriente (A1)
La cuenta corriente  de todo contribuyente debe presentar saldos reales, con el registro oportuno de la información generada. En la cuenta corriente del contribuyente con NIT. 813.001.122 por impoventas 1999 P1 se presentan saldos irreales, al registrarse dos veces el mismo pago uno con la aplicación del titulo NO. 439050000 156335 del 06/01/2005 y otro coD63D64D69D66n el registro del recibo oficial de pago en bancos del 21/04/2005, por $30,9 millones por impuesto y $42,9 millones por interés, de igual manera se registró otro pago con la aplicación del titulo No. 439050000155658 del 06/01/2005 y el recibo oficial de pago en bancos del 21/04/2005 por $2,1 millones por interés, por falta de control y seguimiento en el registro de los pagos, que afectan el sistema de información de la cuenta y desvirtúa la exigibilidad real de las deudas contraídas por los contribuyentes (A11)
La cuenta corriente de todo contribuyente debe presentar saldos reales, con registro oportuno de la información generada. La cuenta corriente del contribuyente con NIT. 813.001.122 correspondiente a una sanción independiente por no declarar ventas 1999 P1 por 19,3 millones presenta un saldo inconsistente de $1 millón, resultante del ajuste al titulo, por afectar doblemente al pago a través del titulo 
La cuenta corriente de todo contribuyente debe presentar saldos reales con el registro oportuno de la información generada.  La cuenta corriente del contribuyente con NIT. 813.001.122 por renta 1998 P1  presenta acreditación  doble de  $0,1 millones, tanto en impuesto como en intereses, al aplicar el recibo oficial de pago en bancos del 21/04/2005 a impuesto y el titulo No. 4390500000112794 del 26/02/2004 a interés; por deficiencias de control, seguimiento y cumplimiento de lo ordenado en el auto No. 20050702000012 del 05/04/2005; alterando el saldo real de la cuenta y falta de claridad en la misma (A13)recibo oficial del pago en bancos, registrando este saldo sin soporte legal ; por falta de control y seguimiento de los registros realizados en la cuenta corriente que afectan el sistema de información de la cuenta y desvirtúa la exigibilidad real de las deudas contraídas por los contribuyentes. ( A12) En el expediente  9900331 NIT  , mediante resolución 20- 82 del 28 de octubre de 2005, se declaró la supresión de obligaciones fiscales objeto de depuración contable por $5.023.318 miles y se ordenó la supresión de los registros  de la entidad de los saldos de la obligación relacionada en la resolución... sin embargo a la fecha siguen figurando  en la relación de SISCOBRA reporte de reparto a funcionarios como activos pendientes de cobro.
Se encontraron diferencias entre los registros de los aplicativos SIPAC y Cuenta Corriente con sus respectivos soportes documentales. Lo anterior evidenciado en los siguientes casos: - El aplicativo SIPAC reporta $3,771,60 miilones a un contribuyente, mientras que sus soportes corresponden realmente a $235,73 millones - El aplicativo Cuenta Corriente reporta un saldo de $209,53 a un contribuyente mientras que su valor real de acuerdo con sus soportes corresponde a $5,67 millones 
La cuenta corriente de los contribuyentes presenta las siguientes deficiencias:   · No se han aplicado las resoluciones de prescripción por sanciones proferidas durante el 2008, por lo que el sistema sigue calculando intereses y actualizaciones.             · Se presentan saldos de obligaciones inexistentes.                         · Los valores registrados para las facilidades de pago no coinciden con los establecidos en las resoluciones correspondientes.        · En las empresas con deudas concordatarias se reflejan saldos irreales producto de la diferencia en la tasa de interés moratorio que del acuerdo concordatario corresponde al DTF.    · En contribuyentes de bienes exentos se reflejan saldos a pagar que corresponde realmente a saldos a favor.
Lo ordenado en todo acto administrativo debe ser de cabal cumplimiento. EL auto No. 20070702000025 y el respectivo comunicado del 20/04/2007ordena la aplicación del titulo judicial No. 43905000000269096 a renta 1998 P1  para cancelar las obligaciones a cargo del contribuyente con NIT. 813,001,122, por impuesto  $0,01millones, por interés $0,03 millones y por sanción $0,003 millones, los cuales no se encuentran reflejados en la cuenta corriente  tal como lo dispone el respectivo auto; por omisión de lo ordenado , que genera inconsistencias y falta de claridad en la información. (A 14)
(N 4) Los aplicativos Sipac, Siscobra y Cuenta Corriente son independientes, y no están en red con recaudación que maneja el SIAT, dificultando que la coordinación entre las áreas sea oportuna, presentándose diferencias entre los reportes de vigencias anteriores por depurar e identificar a quien pertenece la obligación y comparar con contabilidad. 
Demora en las actuaciones de la Administración respecto a la expedición de mandamientos de pago, su notificación, investigación de bienes de los deudores, en la toma de medidas cautelares y la ejecución de éstas (registro, avalúo, remate de bienes y aplicación de títulos judiciales).  El riesgo alto del subcomponente proceso contable corresponde al efecto que sobre la calidad y confiabilidad de la contabilidad de la Función Recaudadora, tienen las partidas pendientes de gestionar en cuantía  indeterminada, en razón a los controles que se establecieron en la implementación del nuevo proceso de validación de la información recibida a través de la red bancaria, tales como: declaraciones tributarias, aduaneras y recibos oficiales de pago.
Consecuentemente, el riesgo alto del subcomponente negocio misional se debe a la falta de eficiencia, eficacia y oportunidad de las acciones de cobro, fiscalización, devolución y recaudación, generada por la información pendiente de validar y gestionar y a que la Administración no ha implementado correctivos tendientes a su solución.
Al verificar el estado de la CCC entre los aplicativos cuenta corriente y SIPAC, se observó que se presentan inconsistencias entre las obligaciones que reportan cada uno de ellos; existen obligaciones que aparecen en SIPAC pero no figuran en cuenta corriente y viceversa, </t>
  </si>
  <si>
    <t>debido a problemas técnicos de migración y a inconsistencias de la Cuenta Corriente.
Debido a que los sistemas de información de la DIAN no reflejan en su oportunidad los montos reales de las obligaciones a cargo de los contribuyentes que se han acogido a los beneficios otorgados legalmente, no incorporan las deudas por concepto de bonos de solidaridad para la paz, no tienen en cuenta las situaciones que dan lugar a la interrupción de la prescripción y los pagos no se registran con oportunidad. 
Por error del contribuyente se genera error en la cuenta corriente 
Error en la cuenta corriente 
situación que es ocasionada porque algunos actos administrativos no se  remiten oportunamente a estas divisiones para lo de su competencia, no se efectúan cruces de información entre ambas divisiones con la frecuencia requerida, lo que permitiría presentar información real, 
Lo que dificulta los procesos e impide que la coordinación entre las áreas sea efectiva y oportuna debido a que envían la información manualmente, presentándose diferencias entre los reportes e informes que generan dichos aplicativos.
Esta debilidad fue ocasionada por deficiencias funcionales de los aplicativos
Esta debilidad fue ocasionada por deficiencias funcionales de los aplicativos
Falta de control y seguimiento a los actos administrativos</t>
  </si>
  <si>
    <t>Implementar una solución informatica que permita contar con la información integrada, actualizada y confiable para el proceso de Administración de Cartera.  , sujetas a la implementación del plan de modernización tecnologica de la DIAN.(LEY 1819 DEL 2016)</t>
  </si>
  <si>
    <t>35 Aud. Reg Vig 2008-2009
AEF - Seguimiento PM 2014</t>
  </si>
  <si>
    <t>Elementos de información y comunicación. Los sistemas de cargue, registro y actualización de la información que tiene la DIAN, no son oportunos  y efectivos para registrar, actualizar y reportar las obligaciones y  pagos del contribuyente, los realizados entre las Entidades Autorizadas para Recaudar y la DIAN, ni de aquellas obligaciones conciliadas; como se verificó en los expedientes de devoluciones y/o compensaciones de IVA No. DI 2008-2008-351, DI 2006-2008-183, DI 2006-2008-181, DI 2008-2008-299 y DI 2008-2008-173;   igual situación se presentó en octubre de 2011, en donde la DIAN profirió  medida cautelar a la cuenta corriente del  contribuyente con NIT 817.000.170 sin tener obligaciones pendientes,</t>
  </si>
  <si>
    <t xml:space="preserve">Situación que se presentó por deficiencias de las actividades de control y de evaluación del riesgo, que debe aplicar la administración en el desarrollo de los procedimientos a seguir; </t>
  </si>
  <si>
    <t>Implementar  una solución informática que permita disponer de información controlada con relevancia contable, a través del monitoreo y control del flujo de documentos que ingresan y salen de la totalidad del SIE de la Obligación Financiera y de los demas SIES de la Entidad y que afectan el SIE de contabilidad.</t>
  </si>
  <si>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
</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</si>
  <si>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
</t>
    </r>
  </si>
  <si>
    <r>
      <t xml:space="preserve">DGI
</t>
    </r>
    <r>
      <rPr>
        <sz val="12"/>
        <rFont val="Arial"/>
        <family val="2"/>
      </rPr>
      <t>NC - Subproceso Innovacion y Tecnologia
Direccion de Gestion de Innovacion y Tecnologia
Subdireccion de Innovacion y Proyectos
Subdireccion de Soluciones y Desarrollo</t>
    </r>
  </si>
  <si>
    <t>2 Aud Funcion Pagadora y Recaudadora Vig  2015</t>
  </si>
  <si>
    <t>17 01 011</t>
  </si>
  <si>
    <t xml:space="preserve">Hallazgo No. 2  Razonabilidad Rentas por Cobrar
A 31 de diciembre de 2015, el grupo Rentas por Cobrar, presenta un saldo de $12.515.829 millones el cual genera subestimación, sobrestimación e incertidumbre por las situaciones descritas a continuación:
1. El Grupo 13 Rentas por Cobrar de acuerdo a los auxiliares por cuenta y terceros según el aplicativo MUISCA, presentan saldos créditos siendo contrarios a la naturaleza de la cuenta (...)
2. En el auxiliar 1305-01-01-Rentas por cobrar- Vigencia Actual, se presenta sobreestimación (...) 
3. De otra parte genera incertidumbre por:
•Partidas registradas en el aplicativo SIAT (...)
• Errores por parte de los contribuyentes en el diligenciamiento de las declaraciones (...)
• En los libros auxiliares de las cuentas evaluadas, se evidenció que se utilizan terceros que no son reales (...)
• En la subcuenta 1305-01-90-Rentas por validar por $245.206 millones se registran los documentos con inconsistencias por errores de parte del contribuyente, sin que se evidencie depuración y reclasificación a las respectivas cuentas.
</t>
  </si>
  <si>
    <t>Las situaciones descritas se originan por la falta de depuración, conciliación de manera permanente y de gestión ante los contribuyentes, lo que afecta el saldo de la cuenta y por contrapartida las cuentas del patrimonio.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</si>
  <si>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30112021                                                                    </t>
    </r>
  </si>
  <si>
    <t>3 Aud Funcion Pagadora y Recaudadora Vig  2015</t>
  </si>
  <si>
    <t>17 01 009</t>
  </si>
  <si>
    <t xml:space="preserve">Hallazgo No. 3  Razonabilidad Deudores
A 31 de diciembre de 2015, el grupo 14-Deudores reportó un saldo por $10.773.235.6 millones; en este grupo se registran las cuentas por cobrar pendientes de recaudo por concepto de Ingresos no tributarios, venta de bienes y faltantes de bienes aprehendidos o incautados. Dentro de los ingresos no tributarios se registran las tasas, multas, intereses, sanciones tributarias, aduaneras y cambiarias entre otras. El saldo de la cuenta presenta subestimación e incertidumbre por (...) 
(...) El grupo Deudores presenta incertidumbre por $771.118.2 millones, valor registrado en el aplicativo SIAT, que al no contar con un auxiliar por terceros no se tiene certeza si los títulos ejecutivos válidos para iniciar la acción de cobro se encuentran prescritos(...) 
</t>
  </si>
  <si>
    <t>Lo anteriormente descrito, se presenta por la falta de conciliación, depuración y análisis de las partidas reportadas en las cuentas que conforman el grupo deudores afectando su saldo y por contrapartida las cuentas del patrimonio.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</si>
  <si>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30112021</t>
    </r>
  </si>
  <si>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</si>
  <si>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t>
    </r>
  </si>
  <si>
    <t>4 Aud Funcion Pagadora y Recaudadora Vig  2015</t>
  </si>
  <si>
    <t>17 02 009</t>
  </si>
  <si>
    <t xml:space="preserve">Hallazgo No. 4  Saldos a Favor de Contribuyentes
A 31 de diciembre de 2015, la cuenta 2425- Saldos a Favor de Contribuyentes, registra saldo por $22.372.809,6 millones, valor que presenta subestimación, sobrestimación e incertidumbre por lo evidenciado, así:
1. Subestimación por $2.068.853 millones, que corresponden a terceros que presentan saldos débitos (...)  
2. Esta cuenta a su vez, presenta sobreestimación por $507.72 millones, por registros erróneos al reconocer el saldo a favor del contribuyente, lo que afecta por contrapartida la cuenta Rentas por Cobrar y el patrimonio.
3. Incertidumbre por $651.528 millones, saldo registrado en el aplicativo SIAT que al no poderse establecer los terceros, no es posible determinar si corresponde a una obligación cierta para la DIAN Recaudadora.
4. Así mismo, se genera incertidumbre por lo evidenciado en los libros auxiliares (...)  
</t>
  </si>
  <si>
    <t>Estas situaciones se presentan por la falta de depuración y conciliación de manera permanente y de gestión para reflejar cifras reales, afectando la razonabilidad del saldo presentado en la cuenta. Estos errores tienen incidencia en el Patrimonio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</si>
  <si>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</si>
  <si>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r>
      <t xml:space="preserve">DGI
</t>
    </r>
    <r>
      <rPr>
        <sz val="12"/>
        <rFont val="Arial"/>
        <family val="2"/>
      </rPr>
      <t>NC - Subproceso Innovacion y Tecnologia
Direccion de Gestion de Innovacion y Tecnologia
Subdireccion de Innovacion y Proyectos
Subdireccion de Soluciones y desarrollo</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</si>
  <si>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
NC - Subproceso Innovacion y Tecnologia
Direccion de Gestion de Innovacion y Tecnologia
Subdireccion de Innovacion y Proyectos
Subdireccion de Soluciones y desarrollo</t>
    </r>
  </si>
  <si>
    <t>DGI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Recaudora.</t>
  </si>
  <si>
    <t>6 Aud Funcion Pagadora y Recaudadora Vig  2015</t>
  </si>
  <si>
    <t xml:space="preserve">Hallazgo No. 6  Anticipo de Impuestos
A 31 de diciembre de 2015, el saldo de la cuenta 2917- Anticipo de Impuestos, presenta un saldo de $72.551.705 millones, valor que genera incertidumbre por las siguientes deficiencias:
1. Saldo registrado en el aplicativo SIAT por (...) 
2. En los libros auxiliares de las subcuentas evaluadas, se evidenció que se utilizan terceros que no son reales.  (...)  
</t>
  </si>
  <si>
    <t>Estas situaciones se presentan por falta de conciliación, depuración y análisis de las cifras reportadas en los Estados Contables, lo que afecta el saldo de la cuenta y por contrapartida la cuenta del patrimonio.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</si>
  <si>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30112021</t>
    </r>
  </si>
  <si>
    <t>3 Aud Auditoria Regular Dirección de Impuestos y Aduanas (F. Pagadora y Recaudadora) vig 2016</t>
  </si>
  <si>
    <t>18 02 004</t>
  </si>
  <si>
    <t xml:space="preserve">Hallazgo No. 3:   Documentos Inconsistentes
Al solicitar la información (…) al cierre de Ia vigencia 2016, (…) reporta documentos a partir de Ia vigencia 2012, (…) en Ia contabilidad existen partidas desde Ia vigencia 2006 (…) 
La información (…) difiere en lo relacionado a los documentos (…) y denota falta de control y conciliación (…), valores de fecha superior a los dos años de presentados (…) sin que se hayan realizado los traslados automáticos a las cuentas reales. 
</t>
  </si>
  <si>
    <t>(…), incoherencia entre la base de datos de gestión masiva y la información contable y a la existencia de documentos inconsistentes de vigencias de hasta 10 años atrás sin reclasificación</t>
  </si>
  <si>
    <t xml:space="preserve">Diseñar, construir y desplegar un Ajuste en el SIE de Flujo de Dcomentos con el fin de Establecer el universo de documentos inconsistentes represados en el SIE de Gestión Masiva </t>
  </si>
  <si>
    <t>Presentar la necesidad en el Centro de Despacho.</t>
  </si>
  <si>
    <t>Acta de Centro de Despacho co el  PST radicado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</si>
  <si>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NC - Subproceso Recaudo - Devoluciones
Dirección de Gestión de Impuestos
Subdirección de Recaudo
Coordinación de Administración de Aplicativos de Impuestos
REFORMULADO
30042020
ACTUALIZADO
30112021</t>
    </r>
  </si>
  <si>
    <t>Elaboración espeficiación funcional Tecnica de Alto Nivel</t>
  </si>
  <si>
    <t>Especificaciones funcionales de alto nivel</t>
  </si>
  <si>
    <t>Determinar la prioridad en los desarrollos para garantizar la atención de los requerimientos en las fechas acordadas</t>
  </si>
  <si>
    <t>Acta de Centro de Despacho con la lista de prioridades de la SGRC</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</si>
  <si>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NC- Subproceso Recaudo - Devoluciones
Dirección de Gestión de Impuestos
Subdirección de Recaudo
Coordinación de Administración de Aplicativos de Impuestos
REFORMULADO
30042020
ACTUALIZADO
30112021</t>
    </r>
  </si>
  <si>
    <t>Realizar análisis y diseño del ajuste</t>
  </si>
  <si>
    <t>Formato de análisis y diseño</t>
  </si>
  <si>
    <r>
      <rPr>
        <b/>
        <sz val="12"/>
        <rFont val="Arial"/>
        <family val="2"/>
      </rPr>
      <t>DGI</t>
    </r>
    <r>
      <rPr>
        <sz val="12"/>
        <rFont val="Arial"/>
        <family val="2"/>
      </rPr>
      <t xml:space="preserve">
NC - Subproceso Innovación y Tecnología
Dirección de Gestión e Innovación y Tecnología
Subdirección de Soluciones y Desarrollo
REFORMULADO
30042020
10052021
ACTUALIZADO
30112021</t>
    </r>
  </si>
  <si>
    <t>Puesta en producción ajuste construido</t>
  </si>
  <si>
    <t xml:space="preserve">Formato Aceptación de Pruebas Funcionales
Acta de comité de cambios
</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</si>
  <si>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NC - Subproceso Recaudo - Devoluciones
Dirección de Gestión de Impuestos
Subdirección de Recaudo
Coordinación de Administración de Aplicativos de Impuestos
REFORMULADO
30042020
10052021
09122022
ACTUALIZADO
30112021</t>
    </r>
  </si>
  <si>
    <t>Evaluar el universo de documentos generados  y establecer posibles alternativas de mejora o la gestión a realizar conforme a los documentos inconsistentes.</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</si>
  <si>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NC - Subproceso Recaudo - Devoluciones
Dirección de Gestión de Impuestos
Subdirección de Recaudo
Coordinación de Administración de Aplicativos de Impuestos
REFORMULADO
30042020
10052021
09122022
ACTUALIZADO
30112021</t>
    </r>
  </si>
  <si>
    <t>5 Aud Auditoria Regular Dirección de Impuestos y Aduanas (F. Pagadora y Recaudadora) vig 2016</t>
  </si>
  <si>
    <t>Hallazgo No. 5 Saldos Contables VS Saldos Obligación Financiera
Efectuado el cruce de los saldos contables a 31 de diciembre de 2016 frente a los saldos reportados en el módulo de la Obligación Financiera se evidenció que se presentan diferencias, lo cual evidencia debilidades de control y conlleva a no tener certeza de los valores adeudados ante la DIAN para cada contribuyente, afectando la confiabilidad de las cifras y generando incertidumbre en cuanto a la exactitud de las dos fuentes de información.
(…) los saldos de la Obligación Financiera no sirven de soporte contable siendo este el documento oficial el que muestra el estado de los contribuyentes</t>
  </si>
  <si>
    <t>No se especificó</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</si>
  <si>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NC - Subproceso Recaudo - Devoluciones
Dirección de Gestión de Impuestos
Subdirección de Recaudo
Coordinación de Administración de Aplicativos de Impuestos
REFORMULADO
30042020
10052021
ACTUALIZADO
30112021</t>
    </r>
  </si>
  <si>
    <r>
      <t>DGI</t>
    </r>
    <r>
      <rPr>
        <sz val="12"/>
        <rFont val="Arial"/>
        <family val="2"/>
      </rPr>
      <t xml:space="preserve">
NC - Subproceso Innovacion y Tecnologia
Direccion de Gestion de Innovacion y Tecnologia
Subdireccion de Innovacion y Proyectos
Subdireccion de Soluciones y desarrollo
</t>
    </r>
  </si>
  <si>
    <t>10 Aud Financiera Independiente  (F Pagadora -Recaudadora)Vigencia 2017</t>
  </si>
  <si>
    <t xml:space="preserve">Hallazgo No. 10: Reconocimiento Liquidación Oficial
“(…) En la vigencia 2017, la DIAN realiza liquidación oficial de revisión (…), en la cual corrige la declaración objeto de devolución y determina saldo a pagar (…)
(…)  se contabiliza la liquidación oficial con los registros respectivos, incrementando el saldo de la cuenta (…). Al realizar los registros de la liquidación oficial, se debita nuevamente (…) el saldo a favor del contribuyente.
(…) mediante nota de contabilidad (…), se disminuye la cuenta por cobrar y se realiza reclasificación (…) sin embargo no se realizó el ajuste respectivo en la cuenta saldos a favor.
“(…) la liquidación oficial genera un menor valor de la cuenta 2425-12-01 - Saldos a Favor, dejando el saldo del contribuyente a 31 de diciembre de 2017 contrario a la naturaleza de la cuenta (…)”
</t>
  </si>
  <si>
    <t>“(…) la liquidación oficial genera un menor valor de la cuenta 2425-12-01 (…) contrario a la naturaleza de la cuenta (…)”</t>
  </si>
  <si>
    <t>Revisar y establecer el estado del caso en particular actualmente  para determinar el ajuste o la reclasifación que corresponda y remitirlo a la Dirección Seccional que corresponda.</t>
  </si>
  <si>
    <t>Conciliar el tercero reportado en el informe de la CGR y proyectar la nota o notas contables que se desprendan de la revisión y análisis.</t>
  </si>
  <si>
    <t>Nota (s) contable (s) proyectada(s) y enviada (s).</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</si>
  <si>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REFORMULADO
30032019
ACTUALIZADO
30112021
</t>
    </r>
  </si>
  <si>
    <t>Capturar la (s) nota (s) contable (s) proyectada (s) correspondiente (s), para el debido ajuste del tercero y los estados financieros de la entidad</t>
  </si>
  <si>
    <t>Captura de la (s) Nota (s) contable (s) .</t>
  </si>
  <si>
    <t>Nota (s) contable (s) capturada (s).</t>
  </si>
  <si>
    <r>
      <rPr>
        <b/>
        <sz val="12"/>
        <rFont val="Arial"/>
        <family val="2"/>
      </rPr>
      <t>DGI</t>
    </r>
    <r>
      <rPr>
        <sz val="12"/>
        <rFont val="Arial"/>
        <family val="2"/>
      </rPr>
      <t xml:space="preserve">
NC - Subproceso Función Recaudadora
Dirección de Gestión de Impuestos
Subdirección de Recaudo
Coordinación de Contabilidad de la Función Recaudadora
DS - Subproceso Función Recaudadora
Dirección Seccional de Impuestos de Barranquilla
División de Recaudo y Cobranzas 
Grupo Interno de Trabajo de Contabilidad
REFORMULADO
30032019
ACTUALIZADO
30112021</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</si>
  <si>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REFORMULADO 
30032019
30042020
31102020
ACTUALIZADO
30112021
                                                                        </t>
    </r>
  </si>
  <si>
    <r>
      <t>DGI</t>
    </r>
    <r>
      <rPr>
        <sz val="12"/>
        <rFont val="Arial"/>
        <family val="2"/>
      </rPr>
      <t xml:space="preserve">
NC - Subproceso Innovacion y Tecnologia
Direccion de Gestion de Innovacion y Tecnologia
Subdireccion de Innovacion y Proyectos
Subdireccion de Soluciones y desarrollo
</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</si>
  <si>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Cotnabilidad de la Función Recaudadora
</t>
    </r>
  </si>
  <si>
    <t>12 Aud Financiera Independiente  (F Pagadora -Recaudadora)Vigencia 2017</t>
  </si>
  <si>
    <t>22 02 003</t>
  </si>
  <si>
    <t xml:space="preserve">Hallazgo No. 12 Revisión y monitoreo de Logs BD SIE Contabilidad Recaudadora
“(…) no existe registro de operaciones sobre objetos de la Base de Datos del SiE-Sistema Informático Electrónico de Contabilidad Recaudadora o de los SIE's con los cuales tiene interface, por medio de auditoria estándar, FGA (Auditoria de Grano Fino) o logs que permitan realizar el monitoreo y análisis respectivo con el fin de prevenir riesgos.(…) y en general todo tipo de alarma basada en logs o auditoria que permita realizar análisis y generación de alertas con el fin de asegurar la confiabilidad e integridad de la información.
La DIAN no esté realizando auditorias por medio del motor de base de datos de tipo estándar, FGA o monitoreo de logs que permitan detectar oportunamente las diferentes amenazas a la información del SIE de Contabilidad Recaudadora y de los SIE's con los cuales tiene interface”. (…)
</t>
  </si>
  <si>
    <t>“(…) debilidades de control interno contable en el seguimiento y monitoreo del registro de la información, así como deficiencias en la gestión de eventos de seguridad de la información relacionados con los Sistemas informáticos Electrónicos, y el incumplimiento de las políticas específicas para el sistema de gestión de seguridad de la información establecidas por la Dían (…)”</t>
  </si>
  <si>
    <t>Conseguir  una solución informática que genere y conserve logs BD de auditoría sobre el flujo de documentos que ingresan y salen de la totalidad de los SIES de la Entidad y que afectan el SIE de contabilidad</t>
  </si>
  <si>
    <r>
      <t xml:space="preserve">DGI
</t>
    </r>
    <r>
      <rPr>
        <sz val="12"/>
        <rFont val="Arial"/>
        <family val="2"/>
      </rPr>
      <t>NC - Subproceso  Recaudo-Devoluciones 
Dirección de Gestión de Impuestos
Subdirección de Recaudo
Coordinación de Administración de Aplicativos de  Impuestos
Coordinación de Contabilidad de la Función Recaudadora
NC - Subproceso Innovacion y Tecnologia
Direccion de Gestion de Innovacion y Tecnologia
Subdireccion de Innovacion y Proyectos
Subdireccion de Soluciones y Desarrollo</t>
    </r>
  </si>
  <si>
    <r>
      <t xml:space="preserve">DGI
</t>
    </r>
    <r>
      <rPr>
        <sz val="12"/>
        <rFont val="Arial"/>
        <family val="2"/>
      </rPr>
      <t xml:space="preserve">NC - Subproceso  Recaudo-Devoluciones 
Dirección de Gestión de Impuestos
Subdirección de Recaudo
Coordinación de Administración de Aplicativos de  Impuestos
Coordinación de Contabilidad de la Función Recaudadora
</t>
    </r>
  </si>
  <si>
    <t>6 Aud Financiera Independiente  (F Pagadora -Recaudadora)Vigencia 2018</t>
  </si>
  <si>
    <t>17 01 001</t>
  </si>
  <si>
    <t xml:space="preserve">Hallazgo No. 6: Cuentas por Cobrar Renta e IVA interno 
Del examen realizado a los saldos por cobrar a 31 de diciembre de 2018 por concepto de Impuesto de Renta y Complementarios e Impuesto al Valor Agregado (IVA), para los contribuyentes detallados en el archivo Excel ANEXO-CUENTAS POR COBRAR RENTA E IVA se determinó lo siguiente:
(…) Incorrecciones materiales netas en la cuenta 1305-01-001-01- Renta y complementarios por $130.635.264.819 (…) 
(…) Incorrecciones materiales netas en la cuenta 1305-04-001-01- IVA Interno por $352.900.320.332 (…) 
(…) Incorrecciones materiales por $68.876.063.937 en la cuenta 1386-13-001-Deterioro acumulado de cuentas por cobrar de impuestos (…) 
</t>
  </si>
  <si>
    <t xml:space="preserve">(…) Lo anterior generado por la continua causación y reversión de documentos, errores generados en la contabilización y falta de interconexión efectiva entre el SIE Contabilidad y los demás aplicativos que permita tener información financiera uniforme, comparable y verificable, (…) </t>
  </si>
  <si>
    <r>
      <rPr>
        <b/>
        <sz val="12"/>
        <rFont val="Arial"/>
        <family val="2"/>
      </rPr>
      <t>DGI</t>
    </r>
    <r>
      <rPr>
        <sz val="12"/>
        <rFont val="Arial"/>
        <family val="2"/>
      </rPr>
      <t xml:space="preserve">
NC - Subproceso Innovación y Tecnología
Dirección de Gestión de Innovación y Tecnología
Subdirección de Innovación y Proyectos
Subdirección de Soluciones y Desarrollo
NC - Subproceso Función Recaudadora
Dirección de Gestión de Impuestos
Subdirección de Recaudo
Coordinación de Contabilidad de la Función Recaudadora       
REFORMULADO
30042020
31102020
ACTUALIZADO
30112021                                                                          </t>
    </r>
  </si>
  <si>
    <t>7 Aud Financiera Independiente  (F Pagadora -Recaudadora)Vigencia 2018</t>
  </si>
  <si>
    <t>17 03 006</t>
  </si>
  <si>
    <t xml:space="preserve">Hallazgo No. 7: Cuentas por Cobrar Sanciones 
De acuerdo al análisis de una muestra selectiva de contribuyentes relacionados en el archivo excell ANEXO-SANCIONES, se evidenció que los saldos por cobrar a 31 de diciembre de 2018 por concepto de Sanciones Tributarias, contienen incorrecciones materiales netas por $ 202.926.589.886 afectando la razonabilidad del estado financiero
</t>
  </si>
  <si>
    <t xml:space="preserve">(…) Lo anterior originado principalmente en:
- Errores en los registros contables de los formatos 1075.
-Causación y reversión constante de documentos.
-Causación de notas contables en las cuales se acredita la cuenta por demandas interpuestas por los contribuyentes, disminución por beneficios de ley, ajustes contables, sobre saldos inexistentes o inferiores.
-Duplicidad en la causación de notas contables.
-Registro de documentos con formato 1074 y numero de comprobante null, mediante los cuales se aplican pagos, sin la causación previa del valor por cobrar por concepto de sanción. Esta situación se presentó en varios contribuyentes con documentos con idéntico valor.                                                                                                                                                                                                                                                                                                                             -Retiros por ajustes e inconsistencias.
</t>
  </si>
  <si>
    <t>DGI
NC - Subproceso Innovacion y Tecnologia
Direccion de Gestion de Innovacion y Tecnologia
Subdireccion de Innovacion y Proyectos
Subdireccion de Soluciones y Desarrollo</t>
  </si>
  <si>
    <t>9 Aud Financiera Independiente  (F Pagadora -Recaudadora)Vigencia 2018</t>
  </si>
  <si>
    <t>17 03 002</t>
  </si>
  <si>
    <t xml:space="preserve">Hallazgo No. 9:  Saldos IVA Externo 
 “(…) De la evaluación realizada a la cuenta 1305-04-002-01 – IVA Externo, se evidenció que el saldo a 31 de diciembre de 2018, está compuesto por saldos contrarios a la naturaleza de la cuenta (negativos) por terceros (…), valor que se encuentra concentrado en los terceros.
En examen realizado a los libros auxiliares de los terceros que componen el saldo de la cuenta, se observa la causación repetida de documentos con formato 1108 – Notas de contabilidad, mediante los cuales se reversan saldos inexistentes o se registran inconsistencias. El registro de inconsistencias mediante estos documentos no atiende a la regulación contable que para el caso estableció la Contaduría General de la Nación. 
</t>
  </si>
  <si>
    <t xml:space="preserve">“(…) falta de control sobre el registro de documentos relacionados con el IVA generado en importaciones, generando una subestimación de la cuenta 1305-04-002-01 – IVA Externo </t>
  </si>
  <si>
    <t>DGI
NC - Subproceso Innovación y Tecnología
Dirección de Gestión e Innovación y Tecnología
Subdirección de Innovación y Proyectos
Subdirección de Soluciones y Desarrollo</t>
  </si>
  <si>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Función Recaudora
NC - Subproceso Innovacion y Tecnologia
Direccion de Gestion de Innovacion y Tecnologia
Subdireccion de Innovacion y Proyectos
Subdireccion de Soluciones y desarrollo
REFORMULADO 
30092019
31102020
30112021
20052022
09122022</t>
    </r>
  </si>
  <si>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Función Recaudora
</t>
    </r>
  </si>
  <si>
    <r>
      <rPr>
        <b/>
        <sz val="12"/>
        <rFont val="Arial"/>
        <family val="2"/>
      </rPr>
      <t>DGI</t>
    </r>
    <r>
      <rPr>
        <sz val="12"/>
        <rFont val="Arial"/>
        <family val="2"/>
      </rPr>
      <t xml:space="preserve">
NC - Subproceso Innovacion y Tecnologia
Direccion de Gestion de Innovacion y Tecnologia
Subdireccion de Innovacion y Proyectos
Subdireccion de Soluciones y desarrollo
</t>
    </r>
  </si>
  <si>
    <r>
      <rPr>
        <b/>
        <sz val="12"/>
        <rFont val="Arial"/>
        <family val="2"/>
      </rPr>
      <t>DGI</t>
    </r>
    <r>
      <rPr>
        <sz val="12"/>
        <rFont val="Arial"/>
        <family val="2"/>
      </rPr>
      <t xml:space="preserve">
NC - Subproceso Innovacion y Tecnologia
Direccion de Gestion de Innovacion y Tecnologia
Subdireccion de Innovacion y Proyectos
Subdireccion de Soluciones y desarrollo
</t>
    </r>
  </si>
  <si>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Recaudora.
NC - Subproceso Innovacion y Tecnologia
Direccion de Gestion de Innovacion y Tecnologia
Subdireccion de Innovacion y Proyectos
Subdireccion de Soluciones y desarrollo
</t>
    </r>
  </si>
  <si>
    <r>
      <rPr>
        <b/>
        <sz val="12"/>
        <rFont val="Arial"/>
        <family val="2"/>
      </rPr>
      <t>DGI</t>
    </r>
    <r>
      <rPr>
        <sz val="12"/>
        <rFont val="Arial"/>
        <family val="2"/>
      </rPr>
      <t xml:space="preserve">
NC - Subproceso Innovacion y Tecnologia
Direccion de Gestion de Innovacion y Tecnologia
Subdireccion de Innovacion y Proyectos
Subdireccion de Soluciones y desarrollo
REFORMULADO 
30092019
31102020
30112021
20052022
09122022</t>
    </r>
  </si>
  <si>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Cotnabilidad de la Función Recaudadora
</t>
    </r>
  </si>
  <si>
    <r>
      <rPr>
        <b/>
        <sz val="12"/>
        <rFont val="Arial"/>
        <family val="2"/>
      </rP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Cotnabilidad de la Función Recaudadora
NC - Subproceso Innovacion y Tecnologia
Direccion de Gestion de Innovacion y Tecnologia
Subdireccion de Innovacion y Proyectos
Subdireccion de Soluciones y Desarrollo
REFORMULADO 
31102020
30112021
20052022
09122022</t>
    </r>
  </si>
  <si>
    <t>8  Aud Operación Aduanera -Importaciones Dirección de Aduanas y Direcciones Seccionales de Aduanas de Bogotá, Cali, Buenaventura, Bucaramanga, Cartagena, Barranquilla y Santa Marta Vigencia 2018 y primer semestre de 2019</t>
  </si>
  <si>
    <t>18 01 100</t>
  </si>
  <si>
    <t xml:space="preserve">Hallazgo 8.  Declaraciones de Importación sin Solicitud de Levante Seccional Bogotá – Nivel Central.  
(…) se detectaron 110.821 declaraciones para las cuales el importador no solicito el levante de la mercancía, (…). Así mismo, se evidencio que posteriormente fueron presentadas nuevas declaraciones mediante las cuales se dio el levante efectivo de las mercancías objeto de importación.
(…) las declaraciones sin levante no producen efectos legales, sin embargo, éstas se encuentran registradas contablemente (…). En la verificación adelantada no se evidencio reversión o ajuste contable alguno por las declaraciones que se encuentran en las condiciones descritas anteriormente, es decir, sin solicitud de levante.
</t>
  </si>
  <si>
    <t>Incumplimiento de la normatividad contable evidenciando falta de control, seguimiento, análisis y depuración de las declaraciones de importación, además falta de comunicación y conciliación entre las áreas responsables del manejo de la información aduanera.</t>
  </si>
  <si>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Recaudadora
</t>
    </r>
  </si>
  <si>
    <t>9  Aud Operación Aduanera -Importaciones Dirección de Aduanas y Direcciones Seccionales de Aduanas de Bogotá, Cali, Buenaventura, Bucaramanga, Cartagena, Barranquilla y Santa Marta Vigencia 2018 y primer semestre de 2019</t>
  </si>
  <si>
    <t xml:space="preserve">Hallazgo 9.  Registros de las Declaraciones de Importación – Seccional Bucaramanga.  
La DIAN en la Operación Aduanera, registró durante la vigencia 2019 por concepto de IVA Externo un valor de $ 2.992.844.000 a la cuenta contable “Cuentas por Cobrar Aduanas y Recargos por Validar” y a la cuenta de “Ingresos Indirectos IVA Externo por validar”, debido a que las declaraciones presentan inconsistencias, y no han sido validadas por la entidad con el fin de registrar las cuentas respectivas tales como: “Cuentas por Cobrar IVA Externo” e “Ingresos Indirectos IVA Externo”.  Así mismo al ingresar el pago de estos ingresos, los acredita a la cuenta “Cuentas por Cobrar Aduanas y Recargos por Validar”, lo que genera incertidumbre por cuanto no se ven reflejadas las cuentas contables pertinentes “Cuentas por cobrar IVA Externo” e “Ingresos Indirectos IVA Externo”
</t>
  </si>
  <si>
    <t>Debilidades de control interno contable, al no analizarse y verificarse la información contable registrada con el fin de ajustarla a o reclasificarla acorde con el hecho económico dado inicialmente.</t>
  </si>
  <si>
    <r>
      <t xml:space="preserve">DGI
</t>
    </r>
    <r>
      <rPr>
        <sz val="12"/>
        <rFont val="Arial"/>
        <family val="2"/>
      </rPr>
      <t>NC - Subproceso Innovacion y Tecnologia
Direccion de Gestion de Innovacion y Tecnologia
Subdireccion de Innovacion y Proyectos
Subdireccion de Soluciones y Desarrollo
REFORMULADO 
30092019
31102020
30112021
20052022
09122022</t>
    </r>
  </si>
  <si>
    <t>8 Auditoria Financiera    Vig 2019 
(F Pagadora y Recaudadora)</t>
  </si>
  <si>
    <t>Hallazgo No. 8. Cuentas por Cobrar 
(…) sobrestimación neta de los saldos de la cuenta 1305- Impuestos, Retención en la Fuente y Anticipos de Impuestos por $609.975.750.937 y en la cuenta 1311-Contribuciones, Tasas e Ingresos no Tributarios por $118.831.314.720, y por tanto una sobrestimación en la 3105-06-001 – Capital Fiscal Nación por $728.807.065.657.</t>
  </si>
  <si>
    <t>(…) la falta de control y seguimiento de las Cuentas por Cobrar de DIAN Recaudadora, así como de la inobservancia de la normatividad aplicable para el reconocimiento, registro, preparación y revelación de estas cuentas, (…)</t>
  </si>
  <si>
    <t>Conseguir  una solución informática mediante el plan de Modernizacion Tecnologica que permita disponer de información controlada con relevancia contable, a través del monitoreo y control del flujo de documentos que ingresan y salen de la totalidad de los SIES de la Entidad y que afectan el SIE de contabilidad.</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</si>
  <si>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ACTUALIZADO
30112021
                                                                           </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</si>
  <si>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ACTUALIZADO
30112021                                                                             </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</si>
  <si>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Función Recaudora
NC - Subproceso Innovacion y Tecnologia
Direccion de Gestion de Innovacion y Tecnologia
Subdireccion de Innovacion y Proyectos
Subdireccion de Soluciones y desarrollo</t>
    </r>
  </si>
  <si>
    <t>10 Auditoria Financiera    Vig 2019 
(F Pagadora y Recaudadora)</t>
  </si>
  <si>
    <t>Hallazgo No. 10. Cuentas por pagar 
“(…) subestimación contable por $5.156.659.000 en la cuenta 2407-03-Recursos a favor de terceros por impuestos y por $ 245.019.251.000 en la cuenta 2490-39- Saldos a favor contribuyentes, lo anterior genera una sobrestimación patrimonial neta por $250.175.910.000 en la cuenta 3105-Capital Fiscal.
Así mismo se presentan incorrecciones cualitativas por $40.710.338.000 correspondientes a los saldos a favor arrastrados en procesos de fusiones de entes económicos.</t>
  </si>
  <si>
    <t>(…) falta de control y seguimiento de los saldos a favor de los contribuyentes, así como la inobservancia de las características cualitativas de la información financiera, de representación fiel y de mejora de verificabilidad, a la Ley 962 de 2005 y el Estatuto Tributario;</t>
  </si>
  <si>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ACTUALIZADO
30112021
                                                                           </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</si>
  <si>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
NC - Subproceso Función Recaudadora
Dirección de Gestión de Impuestos
Subdirección de Recaudo
Coordinación de Contabilidad de la Función Recaudadora        
ACTUALIZADO
30112021                                                                         </t>
    </r>
  </si>
  <si>
    <t>Auditoria Financiera Independiente a la UAE Dirección de Impuestos y Aduanas Nacionales – DIAN, Vigencia 2020
H5</t>
  </si>
  <si>
    <t>HALLAZGO No. 5. ANTICIPO IMPUESTO DE RENTA.  "(…) las actividades de depuración contable permanente y sostenible, no han sido efectivas, permitiendo que se incumplan los objetivos de la información financiera y las características fundamentales de relevancia y representación fiel, establecidas en la normatividad para las Entidades de Gobierno  (…)"</t>
  </si>
  <si>
    <t>“(…) debilidades de control interno contable (…)”</t>
  </si>
  <si>
    <t>Auditoria Financiera Independiente a la UAE Dirección de Impuestos y Aduanas Nacionales – DIAN, Vigencia 2020
H6</t>
  </si>
  <si>
    <t>HALLAZGO No. 6. CUENTAS POR COBRAR ADUANA E IVA EXTERNO  “(…) incorrección material determinada como sobrestimación de la cuenta 1305- Cuentas por cobrar por 3.112.737.629.081 y por el mismo valor una subestimación del patrimonio institucional. (…)  (…) los saldos por cobrar de los contribuyentes no solo contemplan transacciones de la vigencia 2020 (..)"</t>
  </si>
  <si>
    <t>(…)” deficiencias en el aplicativo SYGA, (…)  debilidades de control interno contable, (…)”</t>
  </si>
  <si>
    <t>Auditoria Financiera Independiente a la UAE Dirección de Impuestos y Aduanas Nacionales – DIAN, Vigencia 2020
H7</t>
  </si>
  <si>
    <t>HALLAZGO No. 7. SALDOS POR DEVOLUCIONES  “Del examen realizado a una muestra selectiva de 23 NIT, para los cuales se ejecutaron devoluciones por $4.959.686 millones donde se comprobó su registro contable en la vigencia 2020, (…); se estableció que, al cierre de 31 de diciembre de 2020, existen terceros cuyo saldo contable (…) presenta valores negativos, contrarios a su naturaleza (…)"</t>
  </si>
  <si>
    <t>“(...)La situación se origina por debilidades de Control Interno Contable (…)”</t>
  </si>
  <si>
    <r>
      <t>DGI</t>
    </r>
    <r>
      <rPr>
        <sz val="12"/>
        <rFont val="Arial"/>
        <family val="2"/>
      </rPr>
      <t xml:space="preserve">
DGI
NC - Subproceso Innovacion y Tecnologia
Direccion de Gestion de Innovacion y Tecnologia
Subdireccion de Innovacion y Proyectos
Subdireccion de Soluciones y desarrollo
REFORMULADO 
30092019
31102020
30112021
20052022
09122022</t>
    </r>
  </si>
  <si>
    <r>
      <t>DGI</t>
    </r>
    <r>
      <rPr>
        <sz val="12"/>
        <rFont val="Arial"/>
        <family val="2"/>
      </rPr>
      <t xml:space="preserve">
NC - Subproceso Administracion de Cartera
NC - Subproceso  Recaudo-Devoluciones 
Dirección de Gestión de Impuestos
Subdirección de Recaudo
Subdireccion de Cobranzas y Control Extensivo
Coordinación de Administración de Aplicativos de  Impuestos
Coordinación de Cobranzas
Coordinación de Contabilidad de la Función Recaudora.
</t>
    </r>
  </si>
  <si>
    <t>Auditoria Financiera Independiente a la UAE Dirección de Impuestos y Aduanas Nacionales – DIAN, Vigencia 2020
H8</t>
  </si>
  <si>
    <t>HALLAZGO No. 8. CONSISTENCIA DE LA INFORMACION  “(…) la información oficial suministrada por la DIAN, formato FT-RE-2614 denominado “ARCHIVO HISTÓRICO DE RESOLUCIONES DE DEVOLUCIÓN Y/O COMPENSACIÓN”, no cuenta con un registro del número de formulario del “Formato Interno de Información de solicitud de Devolución y/o compensación “identificado con número 701 (...)"</t>
  </si>
  <si>
    <t>“(…) debilidades de control interno relacionadas con el seguimiento y monitoreo de la información administrada en el proceso de devoluciones, (…)”</t>
  </si>
  <si>
    <t>Complementar el reporte de las resoluciones proferidas a través del Servicio Informático de Devoluciones con la información de No. y Fecha de giro a cuenta o No. Expedición de TIDIS y fecha, con el fin de conformar la información insumo para el formato FT RE 2614, con todas sus variables de información.</t>
  </si>
  <si>
    <t>Requerimientos y diseño del ajuste tecnológico para complementar el reporte</t>
  </si>
  <si>
    <t xml:space="preserve">FT-FI 2006 Especificación Funcional
FT-FI 2004 Diseño de base de datos
</t>
  </si>
  <si>
    <r>
      <rPr>
        <b/>
        <sz val="12"/>
        <rFont val="Arial"/>
        <family val="2"/>
      </rPr>
      <t>DGI</t>
    </r>
    <r>
      <rPr>
        <sz val="12"/>
        <rFont val="Arial"/>
        <family val="2"/>
      </rPr>
      <t xml:space="preserve">
NC - Subproceso Recaudo - Devoluciones
Direccion de Gestion de Impuestos
Subdirección de Devoluciones
ACTUALIZADO
30112021</t>
    </r>
  </si>
  <si>
    <t>Puesta en producción del ajuste tecnológico</t>
  </si>
  <si>
    <t xml:space="preserve">FT-SI 1851 Aceptación de pruebas de funcionalidad y salida a producción
Acta de Comité de cambios
</t>
  </si>
  <si>
    <r>
      <t xml:space="preserve">DGI
</t>
    </r>
    <r>
      <rPr>
        <sz val="12"/>
        <rFont val="Arial"/>
        <family val="2"/>
      </rPr>
      <t>NC - Subproceso Recaudo - Devoluciones
Direccion de Gestion de Impuestos
Subdirección de Devoluciones
NC - Subproceso Innovación y Tecnología
Dirección de Gestión e Innovación y Tecnología
Subdirección de Innovación y Proyectos
Subdirección de Soluciones y Desarrollo
ACTUALIZADO
30112021
REFORMULACIÓN EXCEPCIONAL 
18072022
REFORMULADO
09122022</t>
    </r>
  </si>
  <si>
    <t>Auditoria Financiera Independiente a la UAE Dirección de Impuestos y Aduanas Nacionales – DIAN, Vigencia 2020
H9</t>
  </si>
  <si>
    <t>HALLAZGO No. 9. SALDOS A NIVEL DE TERCERO " (…) de 71 cuentas contables, se evidenció la existencia de saldos negativos a nivel de terceros, contrarios a la naturaleza de las cuentas, valorados en un total de $(20.239.911) millones (…) afectando los saldos consolidados de cada una de las cuentas, la representación fiel de los hechos económicos y el saldo de cuenta (...)"</t>
  </si>
  <si>
    <t>Deficiencias en los sistemas de información</t>
  </si>
  <si>
    <t>Auditoría Financiera Independiente a la UAE Dirección de Impuestos y Aduanas Nacionales – DIAN, Vigencia 2021</t>
  </si>
  <si>
    <t>17 01 007</t>
  </si>
  <si>
    <t>Hallazgo No. 2. CARTERA PRESCRITA
“Saldos reclasificados por tercero de Cuentas por Cobrar a Cuentas de Orden de Bienes y Derechos - cuentas por cobrar 8315-35 por concepto de “Prescripción”, no se evidenciaron los actos administrativos y/o resoluciones que dieran cuenta de la ocurrencia de la prescripción, (…)”</t>
  </si>
  <si>
    <t>(…) inobservando de esta manera, lo dispuesto en los Manuales y procedimientos de DIAN Función Recaudadora para el retiro y/o baja de Cuentas por Cobrar. (…)</t>
  </si>
  <si>
    <t>Elaborar un diagnóstico respecto de la pertinencia del tratamiento de la baja en cuentas en los Manuales MN-RE 0044 y ADF-0005, y a la clasificación de la cartera contenida en la política operativa de la DIAN FR.</t>
  </si>
  <si>
    <r>
      <rPr>
        <b/>
        <sz val="12"/>
        <rFont val="Arial"/>
        <family val="2"/>
      </rPr>
      <t>DGI</t>
    </r>
    <r>
      <rPr>
        <sz val="12"/>
        <rFont val="Arial"/>
        <family val="2"/>
      </rPr>
      <t xml:space="preserve">
NC - Subproceso Función Recaudadora
Dirección de Gestión de Impuestos
Subdirección de Recaudo 
Coordinación de Administración de Aplicativos de Impuestos
Coordinación de Contabilidad de la Función Recaudadora     
NC - Subproceso Administración de Cartera
Subdirección de Cobranzas y Control Extensivo
Coordinación de Cobranzas 
ELABORACIÓN
15062022</t>
    </r>
  </si>
  <si>
    <t>Realizar los mejoras establecidas mediante el diagnóstico, en la documentación pertinente.</t>
  </si>
  <si>
    <r>
      <rPr>
        <b/>
        <sz val="12"/>
        <rFont val="Arial"/>
        <family val="2"/>
      </rPr>
      <t>DGI</t>
    </r>
    <r>
      <rPr>
        <sz val="12"/>
        <rFont val="Arial"/>
        <family val="2"/>
      </rPr>
      <t xml:space="preserve">
NC - Subproceso Función Recaudadora
Dirección de Gestión de Impuestos
Subdirección de Recaudo 
Coordinación de Administración de Aplicativos de Impuestos
Coordinación de Contabilidad de la Función Recaudadora
NC - Subproceso Administración de Cartera
Subdirección de Cobranzas y Control Extensivo
Coordinación de Cobranzas
NC - Subproceso Administración del Sistema de Gestión
Dirección de Gestión Estratégica y Analítica
Subdirección de Procesos        
Coordinación de Procesos y Riesgos Operacionales
ELABORACIÓN
15062022
REFORMULADO
09122022</t>
    </r>
  </si>
  <si>
    <t>17 04 002</t>
  </si>
  <si>
    <t>Hallazgo No. 3. CUENTAS POR COBRAR IMPUESTO DE RENTA Y
COMPLEMENTARIOS Y OTROS
“Saldos por terceros que componen las Cuentas por Cobrar a 31 de diciembre de 2021 en el Estado de Situación Financiera de DIAN – Recaudadora, donde se evidenciaron incorrecciones materiales que generaron una subestimación neta por $669.190.009.010. (…)</t>
  </si>
  <si>
    <t>"(...) las cuales se originaron principalmente por las siguientes causas, entre otras:
•Aplicación de pagos sin tener la correspondiente contrapartida de la obligación tributaria a cargo del contribuyente, en la respectiva cuenta por cobrar.
• Saldos negativos por depurar de vigencias anteriores
•Causación y reversión constante de documentos
•Duplicidad de registros.
•Saldos prescritos
•Ajustes de inconsistencias incorrectos.
•Ausencia, de reconocimiento de declaraciones tributarias (…)
(…) debilidades en el control interno contable relacionadas con la depuración permanente de las partidas conciliatorias por terceros, el control y seguimiento de las Cuentas por Cobrar de DIAN Recaudadora, así como de la inobservancia de la normatividad aplicable para el reconocimiento, registro, preparación y revelación de estas cuentas, que permitan de esta manera, que la información financiera cumpla con los objetivos de rendición de cuentas, toma de decisiones y control, así como
con sus características fundamentales de relevancia y representación fiel. (...)"</t>
  </si>
  <si>
    <t>Hallazgo No. 4. CLASIFICACION DE LA CARTERA
“(…) Insuficiencia del Manual de Políticas Contables y Operativas de la
Contabilidad de DIAN Función Recaudadora, en los aspectos que regulan la depuración de la cartera, que permita hacer la evaluación y el seguimiento al detalle, del análisis y el resultado de las actividades que fueron desarrolladas por cada una de las obligaciones que fueron reclasificadas por determinado concepto. (…)”</t>
  </si>
  <si>
    <t>“(…) debilidades en el control interno contable de la entidad relacionado con la insuficiencia del Manual de Política Contable y Operativa, en los
aspectos que regula la depuración de la cartera y su clasificación (…)"</t>
  </si>
  <si>
    <t>Elaborar y adoptar el documento idóneo que conforme con la Resolución 006004 de 2018 o la que la modifique y que permitirá documentar la ejecución de la clasificación de cartera adoptada por el MN-RE- 0044</t>
  </si>
  <si>
    <t>Documentar y relacionar las actividades administrativas y técnicas que se requieren para aplicar la clasificación de la cartera adoptada por el Manual de Políticas Contables y Operativas  de la Función Recaudadora MN-RE 0044</t>
  </si>
  <si>
    <t xml:space="preserve">Documento publicado </t>
  </si>
  <si>
    <r>
      <rPr>
        <b/>
        <sz val="12"/>
        <rFont val="Arial"/>
        <family val="2"/>
      </rPr>
      <t>DGI</t>
    </r>
    <r>
      <rPr>
        <sz val="12"/>
        <rFont val="Arial"/>
        <family val="2"/>
      </rPr>
      <t xml:space="preserve">
NC - Subproceso Función Recaudadora
Dirección de Gestión de Impuestos
Subdirección de Recaudo 
Coordinación de Administración de Aplicativos de Impuestos
Coordinación de Contabilidad de la Función Recaudadora     
NC - Subproceso Administración de Cartera
Subdirección de Cobranzas y Control Extensivo
Coordinación de Cobranzas
NC - Subproceso Administración del Sistema de Gestión
Dirección de Gestión Estratégica y Analítica
Subdirección de Procesos        
Coordinación de Procesos y Riesgos Operacionales 
ELABORACIÓN
15062022
REFORMULADO
09122022</t>
    </r>
  </si>
  <si>
    <t>Auditoría de Cumplimiento. Proceso de Cobro Coactivo, corte a 31 de diciembre de 2021 – DIAN</t>
  </si>
  <si>
    <t xml:space="preserve">17  01 011   </t>
  </si>
  <si>
    <r>
      <rPr>
        <b/>
        <sz val="12"/>
        <rFont val="Arial"/>
        <family val="2"/>
      </rPr>
      <t>Hallazgo Nro. 1. Expediente 200814698 Investigación de Bienes y Cobro a Deudores Solidarios de la Unión Temporal Nit. 900191711. (D) (F)</t>
    </r>
    <r>
      <rPr>
        <sz val="12"/>
        <rFont val="Arial"/>
        <family val="2"/>
      </rPr>
      <t xml:space="preserve">
“(…)La DIAN no realizó investigación de bienes, ni decretó medidas cautelares de embargo como tampoco libró mandamiento de pago contra los deudores solidarios, como lo disponen los Artículos 793 Literal e) y 794 del Estatuto Tributario, para el caso que nos ocupa a las sociedades con NIT´s 900.068.896-1, 830.147.142-09 y 830.066.001-2, las cuales conformaban la Unión Temporal (…) 
(…)Lo anterior, no obstante, la DIAN contar con las declaraciones tributarias de las sociedades con NIT´s 900.068.896-1 y 830.066.001-2, integrantes de la UT y por ende deudores solidarios de las obligaciones citadas.(…)
(…)Con lo anterior, se generó daño al patrimonio del Estado en la suma de $1.222.592.000 correspondiente al valor de las obligaciones mencionadas más la actualización e intereses, desde la fecha de exigibilidad de cada obligación hasta la fecha en que operó la prescripción(…)(…) En consecuencia, el presente hallazgo se registra con connotación fiscal y, de conformidad con los artículos 34 y 35 de Ley 734 de 2002, presunta incidencia disciplinaria”</t>
    </r>
  </si>
  <si>
    <t>“(…)la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t>
  </si>
  <si>
    <t>Capacitar a los funcionarios de la División de Cobranzas de la Dirección Seccional de Impuestos de Bogotá en los procedimientos de cobro persuasivo, coactivo, y deudores solidarios.</t>
  </si>
  <si>
    <t>Realizar  capacitación (3) a toda la División de Cobranzas sobre los procedimientos de cobro persuasivo, coactivo, y la vinculación de deudores solidarios.</t>
  </si>
  <si>
    <t>Registro de asistencia a capacitación</t>
  </si>
  <si>
    <r>
      <rPr>
        <b/>
        <sz val="12"/>
        <rFont val="Arial"/>
        <family val="2"/>
      </rPr>
      <t>DGI</t>
    </r>
    <r>
      <rPr>
        <sz val="12"/>
        <rFont val="Arial"/>
        <family val="2"/>
      </rPr>
      <t xml:space="preserve">
DS - Subproceso de Administración de Cartera
Dirección Seccional de Impuestos de Bogotá
División de Cobranzas
ELABORACIÓN
30122022
</t>
    </r>
  </si>
  <si>
    <t>Desarrollar mesas de Trabajo  con el Nivel Central que permitan identificar mejoras en la metodología para la priorización y Segmentación de la Cartera basada en la capacidad operativa y en el costo beneficio.</t>
  </si>
  <si>
    <t>Convocar y participar en las mesas de trabajo cuatrimestral junto con el nivel central, en donde se expongan las dificultades y necesidades puntuales, así como se concerten compromisos en aras de cumplir con lo establecido en el plan de cobro 2023.</t>
  </si>
  <si>
    <t>Memorias de las mesas de trabajo realizadas.</t>
  </si>
  <si>
    <r>
      <rPr>
        <b/>
        <sz val="12"/>
        <rFont val="Arial"/>
        <family val="2"/>
      </rPr>
      <t>DGI</t>
    </r>
    <r>
      <rPr>
        <sz val="12"/>
        <rFont val="Arial"/>
        <family val="2"/>
      </rPr>
      <t xml:space="preserve">
NC - Subproceso de Administración de Cartera
Subdirección de Cobranzas y Control Extensivo
Coordinación de Cobranzas
Coordinación y Administración de Aplicativos de Recaudo.
DS - Subproceso de Administración de Cartera.
Dirección Seccional de Impuestos de Bogotá.
División de Cobranzas 
ELABORACIÓN
30122022</t>
    </r>
  </si>
  <si>
    <t>Contar con un sistema de información integrado que refleje la situación fiscal y procesal real de los contribuyentes.</t>
  </si>
  <si>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</si>
  <si>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t>
    </r>
  </si>
  <si>
    <t>Presentar una propuesta de ajuste a la estructura administrativa de la División de Cobranzas de la Dirección Seccional de Impuestos de Bogotá.</t>
  </si>
  <si>
    <t>Elaborar diagnóstico y radicarlo ante la Dirección de Gestión de Impuestos</t>
  </si>
  <si>
    <t>Documento radicado</t>
  </si>
  <si>
    <r>
      <rPr>
        <b/>
        <sz val="12"/>
        <rFont val="Arial"/>
        <family val="2"/>
      </rPr>
      <t xml:space="preserve">DGI
</t>
    </r>
    <r>
      <rPr>
        <sz val="12"/>
        <rFont val="Arial"/>
        <family val="2"/>
      </rPr>
      <t>DS - Subproceso de Administración de Cartera
Dirección Seccional de Impuestos de Bogotá
División de Cobranzas 
ELABORACIÓN
30122022</t>
    </r>
  </si>
  <si>
    <t>Análisis de la propuesta presentada por la División de Cobranzas de la Dirección Seccional de Impuestos de Bogotá y mesas de trabajo con la Dirección Seccional de impuestos de Bogotá</t>
  </si>
  <si>
    <r>
      <rPr>
        <b/>
        <sz val="12"/>
        <rFont val="Arial"/>
        <family val="2"/>
      </rPr>
      <t>DGI</t>
    </r>
    <r>
      <rPr>
        <sz val="12"/>
        <rFont val="Arial"/>
        <family val="2"/>
      </rPr>
      <t xml:space="preserve">
NC -  Subproceso de Administración de Cartera
Dirección de Gestión de Impuestos
Subdirección de Cobranzas y Control Extensivo
DS -Subproceso de Administración de Cartera
Dirección Seccional de Impuestos de Bogotá
División de Cobranzas 
ELABORACIÓN
30122022</t>
    </r>
  </si>
  <si>
    <t>Informar mensualmente a los Jefes de GIT, los posibles deudores solidarios para ser vinculados a los procesos de cobro, priorizados de acuerdo con las mejoras de la metodología identificadas en las mesas de trabajo junto con el nivel central.</t>
  </si>
  <si>
    <t>Enviar mensualmente a cada Jefe de GIT, una base de datos, en donde se evidencian los posibles deudores solidarios, para ser vinculados a los procesos de cobro.</t>
  </si>
  <si>
    <r>
      <rPr>
        <b/>
        <sz val="12"/>
        <rFont val="Arial"/>
        <family val="2"/>
      </rPr>
      <t>DGI</t>
    </r>
    <r>
      <rPr>
        <sz val="12"/>
        <rFont val="Arial"/>
        <family val="2"/>
      </rPr>
      <t xml:space="preserve">
DS - Subproceso de Administración de Cartera
Dirección Seccional de Impuestos de Bogotá
División de Cobranzas
ELABORACIÓN
30122022</t>
    </r>
  </si>
  <si>
    <t>Reporte donde se evidencia el número de deudores solidarios vinculados durante el trimestre, priorizados de acuerdo con las mejoras de la metodología identificadas en las mesas de trabajo junto con el nivel central.</t>
  </si>
  <si>
    <t>Informe en donde se evidencia el número de deudores solidarios vinculados a procesos de cobro durante el trimestre.</t>
  </si>
  <si>
    <t>Revisar los procedimientos del subproceso de administración de cartera, sus actividades, frecuencia y términos establecidos, de acuerdo con la capacidad operativa y relación costo-beneficio.</t>
  </si>
  <si>
    <t>Elaborar un informe con los resultados obtenidos de la revisión efectuada a los procedimientos del subproceso de administración de cartera, y proponer los ajustes requeridos de acuerdo con la capacidad operativa y costo-beneficio.</t>
  </si>
  <si>
    <r>
      <rPr>
        <b/>
        <sz val="12"/>
        <rFont val="Arial"/>
        <family val="2"/>
      </rPr>
      <t>Hallazgo Nro. 2. Expediente 200318863 -Embargo y secuestro de bienes del contribuyente con NIT 19.384.581 (D) (F)</t>
    </r>
    <r>
      <rPr>
        <sz val="12"/>
        <rFont val="Arial"/>
        <family val="2"/>
      </rPr>
      <t xml:space="preserve">
“(…) la DIAN no realizó gestiones oportunas para decretar las medidas cautelares, toda vez que se observó que, los tres primeros inmuebles de esta tabla no contaban con restricciones al dominio desde la fecha que se hizo exigible la obligación (21 de octubre de 2015). (…)
Para los inmuebles con MI Nro. 070-53299 y 53297 no se evidenciaron gestiones oportunas por parte de la DIAN, toda vez, que desde el 31 de agosto de 2015 se canceló el embargo de Bancafé según anotación Nro. 6, de la medida cautelar que limitaba el dominio de los bienes. La administración tributaria, solamente actuó hasta el 6 de enero de 2021 fecha en la que profirió la resolución antes anotada(…)
(…)En cuanto al predio identificado con MI Nro. 070-53288 como se observa, desde el 31 de agosto de 2015 no registra ninguna medida. La DIAN decretó y realizó solicitud de embargo en enero de 2021, medida que fue inscrita el 16 de junio de 2021 en el certificado de tradición y libertad(…)
(…)Para los inmuebles identificados con MI Nro. 076-10317 y 076-6098 no obstante, estar registrada la medida cautelar, la DIAN no realizó gestión oportuna al respecto, y al igual que el inmueble 076-13831 solo hasta el 17 de junio de 2021 decretó la medida cautelar, la cual fue anotada el 17 de junio de 2021, cuando ya la obligación objeto de estudio se encontraba prescrita, haciendo nugatoria la recuperación del recurso.(…)
Los hechos expuestos generaron daño al patrimonio del Estado en la suma de $479.286.000(…)producido por una gestión fiscal ineficaz, ineficiente e inoportuna, al tenor de lo dispuesto en el artículo 6º de la Ley 610 de 2000.(…)
(…)El hallazgo se comunica con connotación fiscal y, de conformidad con los artículos 34 y 35 de Ley 734 de 2002, con presunta incidencia disciplinaria(…)”</t>
    </r>
  </si>
  <si>
    <t>“(…)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t>
  </si>
  <si>
    <r>
      <rPr>
        <b/>
        <sz val="12"/>
        <rFont val="Arial"/>
        <family val="2"/>
      </rPr>
      <t>DGI</t>
    </r>
    <r>
      <rPr>
        <sz val="12"/>
        <rFont val="Arial"/>
        <family val="2"/>
      </rPr>
      <t xml:space="preserve">
NC - Subproceso de Administración de Cartera
Subdirección de Cobranzas y Control Extensivo
Coordinación de Cobranzas
Coordinación y Administración de Aplicativos de Recaudo
DS - Subproceso de Administración de Cartera
Dirección Seccional de Impuestos de Bogotá
División de Cobranzas
ELABORACIÓN
30122022</t>
    </r>
  </si>
  <si>
    <t>Informar mensualmente a los Jefes de GIT, los expedientes de cobro con investigación de bienes, medidas de embargo, secuestro y remate, priorizados de acuerdo con las mejoras de la metodología identificadas en las mesas de trabajo junto con el nivel central.</t>
  </si>
  <si>
    <t>Enviar mensualmente a cada Jefe de GIT, una base en Excel donde se evidencian los expedientes de cobro con investigación de bienes, medidas de embargo, secuestro y remate.</t>
  </si>
  <si>
    <t>Reporte donde se evidencia el número de embargos a bienes inmuebles realizados, número de diligencias de secuestro y de remate efectuadas durante el trimestre, priorizados de acuerdo con las mejoras de la metodología identificadas en las mesas de trabajo junto con el nivel central.</t>
  </si>
  <si>
    <t>Informe en donde se evidencia el número de embargos a bien inmueble realizados, número de diligencias de secuestro y de remate efectuadas durante el trimestre</t>
  </si>
  <si>
    <r>
      <rPr>
        <b/>
        <sz val="12"/>
        <rFont val="Arial"/>
        <family val="2"/>
      </rPr>
      <t>Hallazgo Nro. 3. Consistencia de la información del proceso de administración de cartera-cobro coactivo- en los aplicativos y reportes generados</t>
    </r>
    <r>
      <rPr>
        <sz val="12"/>
        <rFont val="Arial"/>
        <family val="2"/>
      </rPr>
      <t xml:space="preserve">
“(…)se evidencia que los sistemas de información SIPAC y SISCOBRA CANDADO, en los cuales reposa la información del trámite adelantado en el proceso de administración de cartera en la vigencia 2021 y, que por lo tanto son la fuente de información vigentes en la DIAN, no garantizan la confiabilidad de la información almacenada (…)en donde se encontró coincidencia en 138 obligaciones entre las dos bases de datos, tanto en NIT, impuesto, año gravable y período, y que tienen fecha de prescripción anterior a la fecha de cierre del aplicativo SISCOBRA. (El resultado indicado se incluye en archivo Excel Anexo a la presente comunicación denominado, Anexo hallazgo Consistencia Información, hoja 3.)(…)
Por su parte, el aplicativo SIPAC, que actualmente es el único sistema que soporta el proceso, luego del cierre de SISCOBRA, presenta falencias en sus funcionalidades, ya que en algunos casos impiden al usuario adelantar el trámite de las actuaciones en el sistema, por lo cual, las adelanta de forma manual y las incorpora en el expediente físico; como consecuencia se genera desactualización del estado del trámite en el sistema, frente a la realidad del avance en el proceso. (…)
(…) no se encuentra registro de actuaciones en SIPAC para las obligaciones correspondientes al NIT 830080102, entre el 2016/09/08 y el 2021/07/14, asociado a la dificultad para adelantar el traslado en el sistema (…)”
</t>
    </r>
  </si>
  <si>
    <t>“(…)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
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t>
  </si>
  <si>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t>
    </r>
  </si>
  <si>
    <t>Realizar audioritas insitu y/o de escritorio para veririfcar la funcionalidad y adecuado registro en los servicios informaticos de administración de cartera por parte de las Direcciones Seccionales y Dirección Operativa de Grandes Contribuyentes.</t>
  </si>
  <si>
    <r>
      <rPr>
        <b/>
        <sz val="12"/>
        <rFont val="Arial"/>
        <family val="2"/>
      </rPr>
      <t>DGI</t>
    </r>
    <r>
      <rPr>
        <sz val="12"/>
        <rFont val="Arial"/>
        <family val="2"/>
      </rPr>
      <t xml:space="preserve">
NC - Subproceso  Recaudo 
Dirección de Gestión de Impuestos
Subdirección de Recaudo
Coordinación de Administración de Aplicativos de  Impuestos
ELABORACIÓN
30122022
</t>
    </r>
  </si>
  <si>
    <t>Implementar en el SIPAC la versión II del traslado electrónico de expedientes</t>
  </si>
  <si>
    <t>Elaboración de la especificación funcional y radicación ante mesa PIT</t>
  </si>
  <si>
    <t>Formato 2206 radicado a traves de PST</t>
  </si>
  <si>
    <r>
      <rPr>
        <b/>
        <sz val="12"/>
        <rFont val="Arial"/>
        <family val="2"/>
      </rPr>
      <t>DGI</t>
    </r>
    <r>
      <rPr>
        <sz val="12"/>
        <rFont val="Arial"/>
        <family val="2"/>
      </rPr>
      <t xml:space="preserve">
NC - Subproceso  Recaudo-Devoluciones 
Dirección de Gestión de Impuestos
Subdirección de Recaudo
Coordinación de Administración de Aplicativos de  Impuestos
ELABORACIÓN
30122022</t>
    </r>
  </si>
  <si>
    <t>Contextualización y desarrollo de la solución</t>
  </si>
  <si>
    <t>Plan de trabajo de
implementación de la solución
tecnológica.</t>
  </si>
  <si>
    <r>
      <rPr>
        <b/>
        <sz val="12"/>
        <rFont val="Arial"/>
        <family val="2"/>
      </rPr>
      <t>DGI</t>
    </r>
    <r>
      <rPr>
        <sz val="12"/>
        <rFont val="Arial"/>
        <family val="2"/>
      </rPr>
      <t xml:space="preserve">
NC - Subproceso  Recaudo-Devoluciones 
Dirección de Gestión de Impuestos
Subdirección de Recaudo
Coordinación de Administración de Aplicativos de  Impuestos
NC - Subproceso Innovacion y Tecnologia
Direccion de Gestion de Innovacion y Tecnologia
Subdireccion de Innovacion y Proyectos
Subdireccion de Soluciones y desarrollo
ELABORACIÓN
30122022</t>
    </r>
  </si>
  <si>
    <t>Implementación de la solución</t>
  </si>
  <si>
    <t>Formato de Aceptación de Pruebas de Funcioonalidad</t>
  </si>
  <si>
    <r>
      <rPr>
        <b/>
        <sz val="12"/>
        <rFont val="Arial"/>
        <family val="2"/>
      </rPr>
      <t>Hallazgo Nro. 4. NIT 860511236 -Actividad procesal (D) (F)</t>
    </r>
    <r>
      <rPr>
        <sz val="12"/>
        <rFont val="Arial"/>
        <family val="2"/>
      </rPr>
      <t xml:space="preserve">
“(…) El contribuyente identificado con NIT 860511236 presentó Liquidación Privada de la Declaración de Impuesto sobre las Ventas –IVA, el 17 de enero de 2015 correspondiente a la vigencia 2014 período 1, en la cual liquidó un impuesto a pagar por $35.143.000 mediante formulario No. 3001607489327(…)
(…) no se evidenciaron gestiones en la etapa persuasiva, como tampoco mediante cobro coactivo por parte de la DIAN para esta obligación en particular, es decir no se realizó investigación de bienes, no se libró mandamiento de pago, no se realizaron visitas de cobro; adicionalmente, no se encontró registro en el aplicativo SIPAC para dicha obligación. (…)
(…) Los hechos expuestos generaron daño al patrimonio del Estado en la suma de $17.250.000 (…) esto de acuerdo con la información registrada en el SI Obligación Financiera. Lo anterior, debido a que no se adelantaron actuaciones necesarias desde la fecha de exigibilidad de la obligación (17 de enero de 2015), hasta la fecha en que operó la prescripción, evidenciando una gestión fiscal ineficaz, ineficiente e inoportuna en la administración de cartera, al tenor de lo dispuesto en el artículo 6º de la Ley 610 de 2000. 
En consecuencia, el hallazgo se registra con connotación fiscal y, de conformidad con los artículos 34 y 35 de la ley 734 de 2002, presunta incidencia disciplinaria”.
</t>
    </r>
  </si>
  <si>
    <t>“la DIAN inobservó lo dispuesto en la normatividad citada para la efectiva gestión de cartera (…)
“no se adelantaron actuaciones necesarias desde la fecha de exigibilidad de la obligación (…), hasta la fecha en que operó la prescripción”</t>
  </si>
  <si>
    <t>Desarrollar mesas de Trabajo con el Nivel Central que permitan identificar mejoras en la metodología para la priorización y Segmentación de la Cartera basada en la capacidad operativa y en el costo beneficio.</t>
  </si>
  <si>
    <r>
      <rPr>
        <b/>
        <sz val="12"/>
        <rFont val="Arial"/>
        <family val="2"/>
      </rPr>
      <t xml:space="preserve">DGI
</t>
    </r>
    <r>
      <rPr>
        <sz val="12"/>
        <rFont val="Arial"/>
        <family val="2"/>
      </rPr>
      <t>NC - Subproceso de Administración de Cartera
Subdirección de Cobranzas y Control Extensivo
Coordinación de Cobranzas
Coordinación y Administración de Aplicativos de Recaudo
DS - Subproceso de Administración de Cartera
Dirección Seccional de Impuestos de Bogotá
División de Cobranzas
ELABORACIÓN
30122022</t>
    </r>
  </si>
  <si>
    <r>
      <t xml:space="preserve">DGI
</t>
    </r>
    <r>
      <rPr>
        <sz val="12"/>
        <rFont val="Arial"/>
        <family val="2"/>
      </rPr>
      <t xml:space="preserve">NC - Subproceso Administracion de Cartera
NC - Subproceso  Recaudo-Devoluciones 
Dirección de Gestión de Impuestos
Subdirección de Recaudo
Subdireccion de Cobranzas y Control Extensivo
Coordinación de Administración de Aplicativos de  Impuestos
Coordinación de Cobranzas
</t>
    </r>
  </si>
  <si>
    <t>Análisis de la propuesta presentada por la División de Cobranzas de la Dirección Seccional de Impuestos de Bogotá y meses de trabajo con la Dirección Seccional de impuestos de Bogotá</t>
  </si>
  <si>
    <r>
      <rPr>
        <b/>
        <sz val="12"/>
        <rFont val="Arial"/>
        <family val="2"/>
      </rPr>
      <t xml:space="preserve">DGI
</t>
    </r>
    <r>
      <rPr>
        <sz val="12"/>
        <rFont val="Arial"/>
        <family val="2"/>
      </rPr>
      <t>NC - Subproceso de Administración de Cartera
Dirección de Gestión de Impuestos
Subdirección de Cobranzas y Control Extensivo
NS - Subproceso de Administración de Cartera
Dirección Seccional de Impuestos de Bogotá
División de Cobranzas 
ELABORACIÓN
30122022</t>
    </r>
  </si>
  <si>
    <t>Informar mensualmente a cada Jefe de GIT, los expedientes sin gestión de cobro en los últimos seis meses, priorizados de acuerdo con las mejoras de la metodología identificadas en las mesas de trabajo junto con el nivel central.</t>
  </si>
  <si>
    <t>Enviar mensualmente a cada Jefe de  GIT, una base de datos en donde se evidencian los expedientes de cobro sin gestión en los últimos seis meses.</t>
  </si>
  <si>
    <r>
      <rPr>
        <b/>
        <sz val="12"/>
        <rFont val="Arial"/>
        <family val="2"/>
      </rPr>
      <t>DGI</t>
    </r>
    <r>
      <rPr>
        <sz val="12"/>
        <rFont val="Arial"/>
        <family val="2"/>
      </rPr>
      <t xml:space="preserve">
DS - Subproceso de Administración de Cartera
Dirección Seccional de Impuestos de Bogotá
División de Cobranzas 
ELABORACIÓN
30122022</t>
    </r>
  </si>
  <si>
    <t>Reporte donde se evidencia el número de expedientes a los que se les realizó gestión de cobro durante el trimestre, priorizados de acuerdo con las mejoras de la metodología identificadas en las mesas de trabajo junto con el nivel central.</t>
  </si>
  <si>
    <t>Informe en donde se evidencia el número de expedientes a los que se le realizó gestión de cobro durante el trimestre.</t>
  </si>
  <si>
    <r>
      <rPr>
        <b/>
        <sz val="12"/>
        <rFont val="Arial"/>
        <family val="2"/>
      </rPr>
      <t>Hallazgo Nro. 5. Falta de oportunidad en la notificación del mandamiento de pago Nro. 20210302003695 (F) (D)</t>
    </r>
    <r>
      <rPr>
        <sz val="12"/>
        <rFont val="Arial"/>
        <family val="2"/>
      </rPr>
      <t xml:space="preserve">
“(…) Falta de oportunidad en la notificación del mandamiento de pago Nro. 20210302003695 de fecha 28 de septiembre de 2021, dentro del término para adelantar la acción de cobro, ya que, de acuerdo con certificación allegada por la DIAN, se notificó el 22 de diciembre de 2021 por publicación, cuando la acción de cobro prescribió desde el 24 de noviembre de 2021. Situación que no permitió la interrupción de conformidad con el artículo 818 de Estatuto Tributario, operando la prescripción de la acción de cobro imposibilitando la recuperación de los recursos.(…)
(…) la acción de cobro de la obligación Nro. 91000376508964, por concepto de Renta año 2015, de acuerdo con el artículo 817 del Estatuto Tributario, prescribió el 24 de noviembre de 2021. Es decir, se notificó en debida forma, cuando la obligación ya se encontraba prescrita(…)”
(…) Con lo anterior, se generó daño al patrimonio del Estado en la suma de $1.294.481.000, correspondiente al valor de la obligación analizada(…) 
(…) el hallazgo se comunica con connotación fiscal, de conformidad con el artículo 6o de la Ley 610 de 2022 y, de acuerdo con los artículos 34 y 35 de Ley 734 de 2002, con presunta incidencia disciplinaria.(…)</t>
    </r>
  </si>
  <si>
    <t>“(…) al no adelantarse las actuaciones procesales que correspondían, como quiera que(…) no se adelantaron las actuaciones tendientes a lograr el pago de la obligación (…)”.</t>
  </si>
  <si>
    <r>
      <rPr>
        <b/>
        <sz val="12"/>
        <rFont val="Arial"/>
        <family val="2"/>
      </rPr>
      <t>DGI</t>
    </r>
    <r>
      <rPr>
        <sz val="12"/>
        <rFont val="Arial"/>
        <family val="2"/>
      </rPr>
      <t xml:space="preserve">
NC - Subproceso de Administración de Cartera
Subdirección de Cobranzas y Control Extensivo
Coordinación de Cobranzas
Coordinación y Administración de Aplicativos de Recaudo
DS - Subproceso de Administración de Cartera.
Dirección Seccional de Impuestos de Bogotá.
División de Cobranzas 
ELABORACIÓN
30122022</t>
    </r>
  </si>
  <si>
    <r>
      <rPr>
        <b/>
        <sz val="12"/>
        <rFont val="Arial"/>
        <family val="2"/>
      </rPr>
      <t>DGI</t>
    </r>
    <r>
      <rPr>
        <sz val="12"/>
        <rFont val="Arial"/>
        <family val="2"/>
      </rPr>
      <t xml:space="preserve">
NC - Subproceso de Administración de Cartera
Direccción de Gestión de Impuestos
Subdirector de Cobranzas y Control Extensivo
DS - Subproceso de Administración de Cartera
Dirección Seccional de Impuestos de Bogotá
División de Cobranzas 
ELABORACIÓN
30122022</t>
    </r>
  </si>
  <si>
    <t>Capacitar a los funcionarios de la División de Cobranzas de la Dirección Seccional de Impuestos de Bogotá en el contenido de actos administrativos y su notificación.</t>
  </si>
  <si>
    <t>Impartir una capacitación sobre el contenido de actos administrativos y su notificación.</t>
  </si>
  <si>
    <r>
      <rPr>
        <b/>
        <sz val="12"/>
        <rFont val="Arial"/>
        <family val="2"/>
      </rPr>
      <t>DGI</t>
    </r>
    <r>
      <rPr>
        <sz val="12"/>
        <rFont val="Arial"/>
        <family val="2"/>
      </rPr>
      <t xml:space="preserve">
Dirección Seccional de Impuestos de Bogotá
División de Cobranzas 
ELABORACIÓN
30122022</t>
    </r>
  </si>
  <si>
    <t>Solicitar a la Dirección de Impuestos se gestione ante Tecnología el desarrollo de la interface entre el  SIPAC y el notificar.</t>
  </si>
  <si>
    <t>Elaborar un informe en donde se evidencian las necesidades de una interfaz que permita que la información que reposa en el notificar sea consistente con la información dispuesta en el SIPAC.</t>
  </si>
  <si>
    <r>
      <rPr>
        <b/>
        <sz val="12"/>
        <rFont val="Arial"/>
        <family val="2"/>
      </rPr>
      <t>DGI</t>
    </r>
    <r>
      <rPr>
        <sz val="12"/>
        <rFont val="Arial"/>
        <family val="2"/>
      </rPr>
      <t xml:space="preserve">
DS - Subproceso de Administración de Cartera
Dirección Seccional de Impuestos de Bogotá
División de Cobranzas
ELABORACIÓN
30122022 </t>
    </r>
  </si>
  <si>
    <t>Informar mensualmente a cada Jefe de GIT, los mandamientos de pago sin fecha de notificación registrada, priorizados de acuerdo con las mejoras de la metodología identificadas en las mesas de trabajo junto con el nivel central.</t>
  </si>
  <si>
    <t>Enviar mensualmente a cada Jefe de  GIT, una base de datos en donde se evidencian los mandamientos de pago sin fecha de notificación registrada.</t>
  </si>
  <si>
    <t>Reporte donde se evidencia el número de mandamientos de pago con fecha de notificación registrada durante el trimestre, priorizados de acuerdo con las mejoras de la metodología identificadas en las mesas de trabajo junto con el nivel central.</t>
  </si>
  <si>
    <t>Informe en donde se evidencia el número de mandamientos de pago con fecha de notificación registrada durante el trimestre.</t>
  </si>
  <si>
    <r>
      <rPr>
        <b/>
        <sz val="12"/>
        <rFont val="Arial"/>
        <family val="2"/>
      </rPr>
      <t>Hallazgo Nro. 7. Investigación de Bienes, Cobro Sanción Independiente, Expediente Nro. 200928615 (D) (F)</t>
    </r>
    <r>
      <rPr>
        <sz val="12"/>
        <rFont val="Arial"/>
        <family val="2"/>
      </rPr>
      <t xml:space="preserve">
“(…) De la evaluación al expediente No. 200928615, contribuyente con NIT 12136637, relacionado con el cobro de la obligación tributaria contenida en la Resolución Sanción No 322412013000036 del 4 de febrero de 2013, (…), se evidencian las siguientes situaciones: 
a)La DSI de Bogotá no adelantó actuaciones de cobro persuasivo como tampoco investigación de bienes del Contribuyente antes del mandamiento de pago No. 20130302006932 (…). 
(…) durante los años 2014, 2015, 2016 y 2017 tampoco se buscaron oportunamente otros bienes del contribuyente, ni se decretaron medidas de embargo de sumas de dinero en los años citados (…)
(…) b) La acción de cobro respecto a esta obligación prescribió, el 25 de diciembre de 2018 (…).
Sin embargo, al 7 de octubre de 2022 aún no se ha proferido la Resolución de Prescripción (…).
Se generó daño al patrimonio del Estado en la suma de $984.560.000 correspondiente al valor de la obligación mencionada (…) 
(…)Se comunica con connotación fiscal y, de conformidad con los artículos 34 y 35 de Ley 734 de 200247, presunta incidencia disciplinaria(…)”</t>
    </r>
  </si>
  <si>
    <t xml:space="preserve">“(…) falta de seguimiento y control para emitir el acto de prescripción oportunamente (…)
(…)falta de gestión y celeridad en la búsqueda de bienes del contribuyente, así como en el decreto de medidas de embargo de manera ágil y oportuna(…)”
</t>
  </si>
  <si>
    <r>
      <rPr>
        <b/>
        <sz val="12"/>
        <rFont val="Arial"/>
        <family val="2"/>
      </rPr>
      <t>DGI</t>
    </r>
    <r>
      <rPr>
        <sz val="12"/>
        <rFont val="Arial"/>
        <family val="2"/>
      </rPr>
      <t xml:space="preserve">
NC - Subproceso de Administración de Cartera
Subdirección de Cobranzas y Control Extensivo
Coordinación de Cobranza
Coordinación y Administración de Aplicativos de Recaudo
DS - Subproceso de Administración de Cartera.
Dirección Seccional de Impuestos de Bogotá.
División de Cobranzas 
ELABORACIÓN
30122022</t>
    </r>
  </si>
  <si>
    <r>
      <rPr>
        <b/>
        <sz val="12"/>
        <rFont val="Arial"/>
        <family val="2"/>
      </rPr>
      <t>DGI</t>
    </r>
    <r>
      <rPr>
        <sz val="12"/>
        <rFont val="Arial"/>
        <family val="2"/>
      </rPr>
      <t xml:space="preserve">
DS -Subproceso de Administración de Cartera
Dirección Seccional de Impuestos de Bogotá
División de Cobranzas 
ELABORACIÓN
30122022</t>
    </r>
  </si>
  <si>
    <r>
      <rPr>
        <b/>
        <sz val="12"/>
        <rFont val="Arial"/>
        <family val="2"/>
      </rPr>
      <t>DGI</t>
    </r>
    <r>
      <rPr>
        <sz val="12"/>
        <rFont val="Arial"/>
        <family val="2"/>
      </rPr>
      <t xml:space="preserve">
NC - Subproceso de Administración de Cartera
Dirección de Gestión de Impuestos
Subdirección de Cobranzas y Control Extensivo
DS - Subproceso de Administración de Cartera
Dirección Seccional de Impuestos de Bogotá
División de Cobranzas
ELABORACIÓN
30122022 </t>
    </r>
  </si>
  <si>
    <r>
      <rPr>
        <b/>
        <sz val="12"/>
        <rFont val="Arial"/>
        <family val="2"/>
      </rPr>
      <t xml:space="preserve">Hallazgo Nro. 8. Oportunidad en la Investigación de Bienes y Medidas Cautelares, Expediente Nro. 201115065 (D) (F)
</t>
    </r>
    <r>
      <rPr>
        <sz val="12"/>
        <rFont val="Arial"/>
        <family val="2"/>
      </rPr>
      <t xml:space="preserve">
“(…)Los hechos descritos en los literales a) y b) denotan la falta de oportunidad y alcance para investigar los bienes del contribuyente, así como de celeridad para decretar las medidas de embargo de los inmuebles con MI 001-1034573 y MI 001-1034567, lo cual conllevó a que no obstante perfeccionarse la medida de embargo de los inmuebles citados, el 28 de marzo de 2019, la acción de cobro de las obligaciones por IVA 2013 periodos 1,2 y 3 prescribió el 22 de abril de 2019, sin recaudar ningún valor de lo adeudado, la cual fue declarada mediante Resolución No 2021114611005000241 del 13 de mayo de 2021 (Folio. 181) (…)
(…) Los anteriores hechos también evidencian que además de no haber actuado oportunamente para embargar los inmuebles citados del contribuyente tampoco hubo comunicación con el Juzgado que adelanta el proceso ejecutivo hipotecario en relación con el inmueble con MI Nro. 001-1034567, ni se procedió a embargar el vehículo de placas TIW 919, dando espacio para que operara la prescripción de la acción de cobro de las obligaciones por los Impuestos del IVA año gravable 2013 periodos 1,2 y 3; IVA 2014-3 e IVA 2015-152, sin lograr recuperar los recursos con la posibilidad de hacerlo con el producto del remate del inmueble con MI Nro. 001-1034567, a sabiendas que la DIAN contaba con información que la contribuyente era la titular del mismo, desde el año 2016 y que fue corroborada en marzo de 2017 como resultado de la investigación de bienes que realizó la DSI-Medellín (…)
(…)se generó daño al patrimonio del Estado en la suma de $119.618.000, correspondiente al valor de las obligaciones mencionadas(…)
(…)En consecuencia, el presente hallazgo tiene connotación fiscal y, de conformidad con los artículos 34 y 35 de Ley 734 de 200253, presunta incidencia disciplinaria(…)”
</t>
    </r>
  </si>
  <si>
    <t>“(…)falta de gestión y celeridad en la búsqueda de bienes del contribuyente, así como para decretar las medidas de embargo sobre los inmuebles del contribuyente y el vehículo (…)”</t>
  </si>
  <si>
    <r>
      <rPr>
        <b/>
        <sz val="12"/>
        <rFont val="Arial"/>
        <family val="2"/>
      </rPr>
      <t>DGI</t>
    </r>
    <r>
      <rPr>
        <sz val="12"/>
        <rFont val="Arial"/>
        <family val="2"/>
      </rPr>
      <t xml:space="preserve">
NC - Subproceso de Administración de Cartera
Subdirección de Cobranzas y Control Extensivo
Coordinación de Cobranzas
Coordinación y Administración de Aplicativos de Recaudo
DS - Subproceso de Administración de Cartera
Dirección Seccional de Impuestos de Medellin
División de Recaudo y Cobranzas
ELABORACIÓN
30122022</t>
    </r>
  </si>
  <si>
    <t>Presentar una propuesta de ajuste a la estructura administrativa de la División de Recaudo y Cobranzas de la Dirección Seccional de Impuestos de Medellin.</t>
  </si>
  <si>
    <t xml:space="preserve">Análisis de la propuesta presentada por la División de Recaudo y Cobranzas de la Dirección Seccional de Impuestos de Medellin </t>
  </si>
  <si>
    <r>
      <rPr>
        <b/>
        <sz val="12"/>
        <rFont val="Arial"/>
        <family val="2"/>
      </rPr>
      <t>DGI</t>
    </r>
    <r>
      <rPr>
        <sz val="12"/>
        <rFont val="Arial"/>
        <family val="2"/>
      </rPr>
      <t xml:space="preserve">
NC - Subproceso de Administración de Cartera
Dirección de Gestión de Impuestos
Subdirección de Cobranzas y Control Extensivo
DS - Subproceso de Administración de Cartera
Dirección Seccional de Impuestos de Medellin
División de Recaudo y  Cobranzas 
ELABORACIÓN
30122022</t>
    </r>
  </si>
  <si>
    <r>
      <rPr>
        <b/>
        <sz val="12"/>
        <rFont val="Arial"/>
        <family val="2"/>
      </rPr>
      <t xml:space="preserve">DGI
</t>
    </r>
    <r>
      <rPr>
        <sz val="12"/>
        <rFont val="Arial"/>
        <family val="2"/>
      </rPr>
      <t>DS - Subproceso de Administración de Cartera.
Dirección Seccional de Impuestos de Medellin
División de Recaudo y Cobranzas 
ELABORACIÓN
30122022</t>
    </r>
  </si>
  <si>
    <r>
      <rPr>
        <b/>
        <sz val="12"/>
        <rFont val="Arial"/>
        <family val="2"/>
      </rPr>
      <t>Hallazgo Nro. 9. Custodia y administración de bienes secuestrados, Expediente Nro. 200404830 del contribuyente identificado con NIT 811026755 (D)</t>
    </r>
    <r>
      <rPr>
        <sz val="12"/>
        <rFont val="Arial"/>
        <family val="2"/>
      </rPr>
      <t xml:space="preserve">
(…)Analizados los documentos obrantes en el expediente, se observa que la DIAN realizó actuaciones con el fin de dar impulso al proceso de cobro coactivo Nro. 200404830, no obstante, con respecto al bien entregado a la secuestre el 20 de agosto de 2013, no hizo seguimiento oportuno, en razón a que desde el momento en que se dejó a disposición del secuestre el vehículo en mención, tardó un (1) año y seis (6) meses para nombrar al perito avaluador, inobservando lo dispuesto en el Procedimiento PR-CA- 0271- Cobro Coactivo – Ejecución de bienes del deudor; donde la administración Tributaria tenía, que a partir de 20 días hábiles después de la diligencia de secuestro, ordenar el avalúo y realizar la designación del perito avaluador(…)
(…)De igual forma, se tiene que ni en el momento del conocimiento de los hechos, ni a 15 de noviembre de 2022, la Administración Tributaria, no ha instaurado denuncia alguna ante las entidades competentes en contra de la auxiliar de la justicia (secuestre), por los hechos ya mencionados, inobservando la normatividad existente en precedencia(…)
(…)el hallazgo se comunica de conformidad con los artículos 34 y 35 de Ley 734 de 200258, con presunta incidencia disciplinaria.(…)”  
</t>
    </r>
  </si>
  <si>
    <t>“(...)deficiencias en la gestión, en el entendido que la DIAN no realizó seguimiento y control alguno del vehículo aprehendido y entregado al secuestre, y, además, no ha instaurado denuncia de los hechos ocurridos con el fin de la recuperación del bien (…)”</t>
  </si>
  <si>
    <r>
      <t>DGI</t>
    </r>
    <r>
      <rPr>
        <sz val="12"/>
        <rFont val="Arial"/>
        <family val="2"/>
      </rPr>
      <t xml:space="preserve">
NC - Subproceso Innovacion y Tecnologia
Direccion de Gestion de Innovacion y Tecnologia
Subdireccion de Innovacion y Proyectos
Subdireccion de Soluciones y Desarrollo</t>
    </r>
  </si>
  <si>
    <r>
      <rPr>
        <b/>
        <sz val="12"/>
        <rFont val="Arial"/>
        <family val="2"/>
      </rPr>
      <t>DGI</t>
    </r>
    <r>
      <rPr>
        <sz val="12"/>
        <rFont val="Arial"/>
        <family val="2"/>
      </rPr>
      <t xml:space="preserve">
Dirección Seccional de Impuestos de Medellin
División de Recaudo y Cobranzas
ELABORACIÓN
30122022</t>
    </r>
  </si>
  <si>
    <r>
      <rPr>
        <b/>
        <sz val="12"/>
        <rFont val="Arial"/>
        <family val="2"/>
      </rPr>
      <t>DGI</t>
    </r>
    <r>
      <rPr>
        <sz val="12"/>
        <rFont val="Arial"/>
        <family val="2"/>
      </rPr>
      <t xml:space="preserve">
NC - Subproceso de Administración de Cartera
Dirección de Gestión de Impuestos
Subdirección de Cobranzas y Control Extensivo
DS - Subproceso Administracion de Cartera
Dirección Seccional de Impuestos de Medellin
División de Recaudo y  Cobranzas
ELABORACIÓN
30122022</t>
    </r>
  </si>
  <si>
    <r>
      <rPr>
        <b/>
        <sz val="12"/>
        <rFont val="Arial"/>
        <family val="2"/>
      </rPr>
      <t>DGI</t>
    </r>
    <r>
      <rPr>
        <sz val="12"/>
        <rFont val="Arial"/>
        <family val="2"/>
      </rPr>
      <t xml:space="preserve">
DS - Subproceso de Administración de Cartera
Dirección Seccional de Impuestos de Medellin
División de Recaudo y Cobranzas 
ELABORACIÓN
30122022</t>
    </r>
  </si>
  <si>
    <r>
      <rPr>
        <b/>
        <sz val="12"/>
        <rFont val="Arial"/>
        <family val="2"/>
      </rPr>
      <t xml:space="preserve">Hallazgo Nro. 10. Expedientes Nro. 201500860 NIT. 900419548, 2003035320 NIT. 802014863. (D)
</t>
    </r>
    <r>
      <rPr>
        <sz val="12"/>
        <rFont val="Arial"/>
        <family val="2"/>
      </rPr>
      <t xml:space="preserve">
“(…) A partir de lo anterior la CGR determina que durante todo el proceso de acción de cobro adelantado por la DIAN mediante expediente Nro. 201500860, la cual prescribió el 27 de abril de 2021, se evidencia una sola investigación de bienes con resultado negativo el 14 de noviembre de 2019(…) 
(…) respecto de los expedientes Nros. 201500860 NIT. 900419548 y 2003035320 NIT. 862014863, si bien se detecta la aplicación de otras medidas cautelares, de igual forma se ponen de manifiesto deficiencias relacionadas con la investigación de bienes que debió surtirse a fin de lograr el pago de las obligaciones, dentro del término de vigencia de la acción de cobro, y con la periodicidad establecida en los procedimientos aplicables. 
El hallazgo se registra con presunta incidencia disciplinaria, de conformidad con los artículos 34 y 35 de Ley 734 de 200262 (vigente hasta 28 de marzo de 2022), derogada por la Ley 1952 de 2019.(…)”</t>
    </r>
  </si>
  <si>
    <t>“(…)deficiencias relacionadas con la investigación de bienes que debió surtirse a fin de lograr el pago de las obligaciones (…)”</t>
  </si>
  <si>
    <t>Ejecución del procedimiento de investigación de bienes PR-COT-0326</t>
  </si>
  <si>
    <t>Del inventario de cartera, entre las obligaciones con antigüedad mayor a un (1) año y clasificadas como cobrables, se tomará semestralmente una muestra de 1000 contribuyentes con mayor puntaje de priorización a efectos de verificar que se haya realizado la investigación de bienes y repose en el expediente la evidencia documental de su ejecución con periodicidad semestral o cuando se observe la ocurrencia de alguna de las situaciones contempladas en el numeral 1 del flujograma del PR-COT-0326</t>
  </si>
  <si>
    <t>FT-COT-2263 Solicitud de investigación de bienes, FT-COT-2264 Control investigación de bienes, informe de control y seguimiento</t>
  </si>
  <si>
    <r>
      <rPr>
        <b/>
        <sz val="12"/>
        <rFont val="Arial"/>
        <family val="2"/>
      </rPr>
      <t xml:space="preserve">DGI
</t>
    </r>
    <r>
      <rPr>
        <sz val="12"/>
        <rFont val="Arial"/>
        <family val="2"/>
      </rPr>
      <t>DS - Subproceso de Administración de Cartera</t>
    </r>
    <r>
      <rPr>
        <b/>
        <sz val="12"/>
        <rFont val="Arial"/>
        <family val="2"/>
      </rPr>
      <t xml:space="preserve">
</t>
    </r>
    <r>
      <rPr>
        <sz val="12"/>
        <rFont val="Arial"/>
        <family val="2"/>
      </rPr>
      <t xml:space="preserve">Dirección Seccional de Impuestos de Barranquilla 
División Recaudo y Cobranzas    </t>
    </r>
    <r>
      <rPr>
        <b/>
        <sz val="12"/>
        <rFont val="Arial"/>
        <family val="2"/>
      </rPr>
      <t xml:space="preserve">                                          </t>
    </r>
    <r>
      <rPr>
        <sz val="12"/>
        <rFont val="Arial"/>
        <family val="2"/>
      </rPr>
      <t xml:space="preserve">
ELABORACIÓN
30122022</t>
    </r>
  </si>
  <si>
    <r>
      <rPr>
        <b/>
        <sz val="12"/>
        <rFont val="Arial"/>
        <family val="2"/>
      </rPr>
      <t xml:space="preserve">Hallazgo Nro. 11. Expediente 2012531450 Prescripción de obligación en etapa persuasiva NIT. 900531962. (D)(F)
</t>
    </r>
    <r>
      <rPr>
        <sz val="12"/>
        <rFont val="Arial"/>
        <family val="2"/>
      </rPr>
      <t xml:space="preserve">
“(…)De los hechos anteriores se determina que la DIAN, en este caso, no realizó de forma oportuna y efectiva cobro persuasivo ni libró mandamiento de pago para ordenar y hacer exigible la cancelación de la obligación. Es decir, no se desplegaron los mecanismos y actividades indicadas en los procedimientos aplicables para garantizar el recaudo de los recursos vinculados a la obligación indicada antes de perder la posibilidad de hacerla exigible, no existió oportunidad para la búsqueda de bienes, así como una efectiva cobertura y alcance en las medidas cautelares previas y concomitantes permitiendo la prescripción de la acción de cobro (…)
(…) Con lo anterior, se generó daño al patrimonio del Estado en la suma de $141.691.000 (…)
(…)El hallazgo se comunica con incidencia fiscal al tenor de lo dispuesto en el artículo 6º de la Ley 610 de 2000 y con presunta incidencia disciplinaria conforme a lo dispuesto en los artículos 34 y 35 de Ley 734 de 2002”.(…)”</t>
    </r>
  </si>
  <si>
    <t>“(…) falta de celeridad y eficacia en las acciones adelantadas frente al deudor y el incumplimiento de las normas y procedimientos aplicables (…)”</t>
  </si>
  <si>
    <r>
      <rPr>
        <b/>
        <sz val="12"/>
        <rFont val="Arial"/>
        <family val="2"/>
      </rPr>
      <t>DGI</t>
    </r>
    <r>
      <rPr>
        <sz val="12"/>
        <rFont val="Arial"/>
        <family val="2"/>
      </rPr>
      <t xml:space="preserve">
NC - Subproceso de Administración de Cartera
Subdirección de Cobranzas y Control Extensivo
Coordinación de Cobranzas
Coordinación y Administración de Aplicativos de Recaudo
DS - Subproceso de Administración de Cartera
Dirección Seccional de Impuestos de Medellin
División de Recaudo y Cobranzas 
ELABORACIÓN
30122022</t>
    </r>
  </si>
  <si>
    <r>
      <rPr>
        <b/>
        <sz val="12"/>
        <rFont val="Arial"/>
        <family val="2"/>
      </rPr>
      <t>DGI</t>
    </r>
    <r>
      <rPr>
        <sz val="12"/>
        <rFont val="Arial"/>
        <family val="2"/>
      </rPr>
      <t xml:space="preserve">
NC - Subproceso de Administración de Cartera
Dirección de Gestión de Impuestos
Subdirección de Cobranzas y Control Extensivo
DS - Subproceso de Administración de Cartera
Dirección Seccional de Impuestos de Bogotá
División de Cobranzas
ELABORACIÓN
30122022</t>
    </r>
  </si>
  <si>
    <t>Informar mensualmente a cada Jefe de GIT, los expedientes de cobro sin investigación de bienes, priorizados de acuerdo con las mejoras de la metodología identificadas en las mesas de trabajo junto con el nivel central.</t>
  </si>
  <si>
    <t>Enviar mensualmente a cada Jefe de GIT, una base en datos en donde se evidencian los expedientes de cobro sin investigaciones de bienes.</t>
  </si>
  <si>
    <t>Reporte en donde se evidencia el número de expedientes de cobro con investigaciones de bienes realizadas durante el trimestre, priorizados de acuerdo con las mejoras de la metodología identificadas en las mesas de trabajo junto con el nivel central.</t>
  </si>
  <si>
    <t>Informe en donde se evidencia el número de expedientes de cobro a los que se les realizó investigaciones de bienes durante el trimestre.</t>
  </si>
  <si>
    <r>
      <rPr>
        <b/>
        <sz val="12"/>
        <rFont val="Arial"/>
        <family val="2"/>
      </rPr>
      <t>Hallazgo Nro. 12. Gestión de cobro Expediente Nro. 201103469 (F) (D)</t>
    </r>
    <r>
      <rPr>
        <sz val="12"/>
        <rFont val="Arial"/>
        <family val="2"/>
      </rPr>
      <t xml:space="preserve">
“(…)Pese a la aplicación de títulos de depósito judicial a las obligaciones verificadas por CGR, no fue posible obtener el pago total de éstas, y el 18 de julio de 2021 prescribió la acción de cobro para la Administración tributaria, de acuerdo con lo establecido en el artículo 817 del Estatuto Tributario, modificado por el artículo 53 de la Ley 739 de 2014, y de la suspensión decretada con ocasión de la pandemia generada por el covid-19, mediante la Resolución 000022 del 18 de marzo de 2020 proferida por la Dian, la cual suspendió a partir del 19 de marzo, los términos en los procesos y actuaciones administrativas en materia tributaria, aduanera y cambiaria de su competencia, posteriormente, y mediante la Resolución 0055 del 29 de mayo, la Dian levantó la suspensión de términos a partir del 2 de junio de 2020. En suma, los citados términos estuvieron suspendidos desde el 19 de marzo y hasta el 1 de junio de 2020 (75 días).
(…)Así las cosas, no se dispone de la resolución de prescripción, no obstante, las obligaciones se encuentran prescritas(…)
(…)se generó daño al patrimonio del Estado en la suma de $198.577.602 correspondiente al valor de las obligaciones mencionadas más la actualización e intereses(…)
(…)En consecuencia, el presente hallazgo se comunica con connotación fiscal y, de conformidad con los artículos 34 y 35 de Ley 734 de 2002, presunta incidencia disciplinaria(…)”.  </t>
    </r>
  </si>
  <si>
    <t>“(…)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t>
  </si>
  <si>
    <r>
      <rPr>
        <b/>
        <sz val="12"/>
        <rFont val="Arial"/>
        <family val="2"/>
      </rPr>
      <t>DGI</t>
    </r>
    <r>
      <rPr>
        <sz val="12"/>
        <rFont val="Arial"/>
        <family val="2"/>
      </rPr>
      <t xml:space="preserve">
DS - Subproceso Administracion de Cartera
Dirección Seccional de Impuestos de Medellin
División de Recaudo y Cobranzas 
ELABORACIÓN
30122022</t>
    </r>
  </si>
  <si>
    <r>
      <rPr>
        <b/>
        <sz val="12"/>
        <rFont val="Arial"/>
        <family val="2"/>
      </rPr>
      <t>DGI</t>
    </r>
    <r>
      <rPr>
        <sz val="12"/>
        <rFont val="Arial"/>
        <family val="2"/>
      </rPr>
      <t xml:space="preserve">
NC - Subproceso Administracion de Cartera
Dirección de Gestión de Impuestos
Subdirección de Cobranzas y Control Extensivo
DS -  Subproceso Administracion de Cartera
Dirección Seccional de Impuestos de Medellin
División de Recaudo y  Cobranzas 
ELABORACIÓN
30122022</t>
    </r>
  </si>
  <si>
    <r>
      <rPr>
        <b/>
        <sz val="12"/>
        <rFont val="Arial"/>
        <family val="2"/>
      </rPr>
      <t xml:space="preserve">DGI
</t>
    </r>
    <r>
      <rPr>
        <sz val="12"/>
        <rFont val="Arial"/>
        <family val="2"/>
      </rPr>
      <t>DS - Subproceso de Administración de Cartera
Dirección Seccional de Impuestos de Medellin
División de Recaudo y Cobranzas
ELABORACIÓN
30122022</t>
    </r>
  </si>
  <si>
    <r>
      <rPr>
        <b/>
        <sz val="12"/>
        <rFont val="Arial"/>
        <family val="2"/>
      </rPr>
      <t xml:space="preserve"> Hallazgo Nro. 13. Expediente nro. 201416563 NIT. 890926272. Embargo y secuestro de bienes. (D) (F)
</t>
    </r>
    <r>
      <rPr>
        <sz val="12"/>
        <rFont val="Arial"/>
        <family val="2"/>
      </rPr>
      <t xml:space="preserve">
“(…) la DIAN durante la vigencia de la acción de cobro no realizó gestiones oportunas para secuestrar y rematar los vehículos embargados mediante resoluciones Nros. 20160201000025, 20160201000026, 20160201000027, 20160201000028, 20160201000029, 20160201000030, 20160201000031, 20160201000032 y 20160201000033; así como tampoco se evidenció auto de trámite que justifique y decida sobre la relación costo-beneficio conforme con el artículo 839- 4 del E.T. 
Igual situación ocurrió con el embargo de establecimiento comercial Nro. 20180207000005. De igual forma, la DIAN no adelantó las acciones tendientes a rematar las acciones embargadas mediante resoluciones Nros. 20180221000105, 20180221000106 y 20180221000107, solo indicaron que era necesario realizarlo por bolsa. 
En consecuencia, la gestión de cobro respecto de la sanción impuesta mediante Resolución Nro. 112412012000799 del 20 de noviembre de 2012, no se adelantó en los términos dispuestos por el Estatuto Tributario, los procedimientos dispuestos por la DIAN y normatividad aplicable, como quiera que, no se adelantó el secuestro y remate de los bienes y acciones embargados, operando la prescripción de la acción de cobro sin el recaudo de los recursos vinculados.(…)
(…) se generó daño al patrimonio del Estado en la suma de $450.157.661,
En consecuencia, el hallazgo se registra con connotación fiscal, de conformidad con el artículo 6º de la Ley 610 de 2022 y, de acuerdo con los artículos 34 y 35 de Ley 734 de 2002, con presunta incidencia disciplinaria(…)” </t>
    </r>
  </si>
  <si>
    <t>“(…) no se adelantó en los términos dispuestos por el Estatuto Tributario, los procedimientos dispuestos por la DIAN y normatividad aplicable(…)”</t>
  </si>
  <si>
    <t>convocar y participar en las mesas de trabajo cuatrimestrales junto con el nivel central, en donde se expongan las dificultades y necesidades puntuales en aras de cumplir con lo establecido en el plan de cobro 2023.</t>
  </si>
  <si>
    <r>
      <rPr>
        <b/>
        <sz val="12"/>
        <rFont val="Arial"/>
        <family val="2"/>
      </rPr>
      <t>DGI</t>
    </r>
    <r>
      <rPr>
        <sz val="12"/>
        <rFont val="Arial"/>
        <family val="2"/>
      </rPr>
      <t xml:space="preserve">
DS -  Subproceso Administracion de Cartera
Dirección Seccional de Impuestos de Medellin
División de Recaudo y Cobranzas 
ELABORACIÓN
30122022</t>
    </r>
  </si>
  <si>
    <r>
      <rPr>
        <b/>
        <sz val="12"/>
        <rFont val="Arial"/>
        <family val="2"/>
      </rPr>
      <t>DGI</t>
    </r>
    <r>
      <rPr>
        <sz val="12"/>
        <rFont val="Arial"/>
        <family val="2"/>
      </rPr>
      <t xml:space="preserve">
NC -  Subproceso Administracion de Cartera
Dirección de Gestión de Impuestos
Subdirección de Cobranzas y Control Extensivo
DS - Subproceso Administración de Cartera
Dirección Seccional de Impuestos de Medellin
División de Recaudo y  Cobranzas 
ELABORACIÓN
30122022</t>
    </r>
  </si>
  <si>
    <r>
      <rPr>
        <b/>
        <sz val="12"/>
        <rFont val="Arial"/>
        <family val="2"/>
      </rPr>
      <t>DGI</t>
    </r>
    <r>
      <rPr>
        <sz val="12"/>
        <rFont val="Arial"/>
        <family val="2"/>
      </rPr>
      <t xml:space="preserve">
DS - Subproceso de Administración de Cartera
Dirección Seccional de Impuestos de Medellin
División de Recaudo y Cobranzas
ELABORACIÓN
30122022</t>
    </r>
  </si>
  <si>
    <r>
      <rPr>
        <b/>
        <sz val="12"/>
        <rFont val="Arial"/>
        <family val="2"/>
      </rPr>
      <t xml:space="preserve">Hallazgo Nro. 14. Garantías reales de las Facilidades de Pago del Art. 45 Ley 2155/2021 (D)
</t>
    </r>
    <r>
      <rPr>
        <sz val="12"/>
        <rFont val="Arial"/>
        <family val="2"/>
      </rPr>
      <t xml:space="preserve">
“(…)En el trámite de algunas facilidades de pago otorgadas en virtud del Artículo 45 de la Ley 2155 de 202174, se evidencia que, la Dirección Seccional de Impuestos de Bogotá, aprobó a los contribuyentes con NITs 3183588, 11343667, 14881692 y 10060583, el plazo solicitado por los mismos para dar cumplimiento a obligaciones que se encontraban en mora al 30 de junio de 2021. 
La totalidad de las facilidades relacionadas con los NITs referidos, fueron solicitadas y aprobadas con un plazo superior a 12 meses, por lo cual se requería el respaldo de una garantía conforme a lo dispuesto en el Art. 814 del ET. 
(…)Sin embargo, los soportes allegados indican que, las facilidades fueron aprobadas mediante las resoluciones 2021322740808011138, 2021322740808011141 y, 2021322740808011143 todas del 31/12/2021 y Nro. 2022322740808000402 del 26 de enero de 2022, respectivamente, sin que las garantías ofrecidas por los contribuyentes y que respaldaban el pago de estas obligaciones, se hubieran perfeccionado previamente, es decir, sin contar con el registro de la medida cautelar, como lo evidencian los registros en los certificados de libertad aportados(…)
(…)El presente hallazgo tiene presunta incidencia disciplinaria, de conformidad con los artículos 34 y 35 de Ley 734 de 2002 76 (vigente hasta 28 de marzo de 2022), derogada por la Ley 1952 de 2019(…)”</t>
    </r>
  </si>
  <si>
    <t>“(…) deficiencias en la aplicación de las medidas de control por parte de la DSI Bogotá , para garantizar el otorgamiento de las facilidades de pago con el cumplimiento de las condiciones establecidas en la normativa y procedimientos antes descritos  (…)”</t>
  </si>
  <si>
    <r>
      <rPr>
        <b/>
        <sz val="12"/>
        <rFont val="Arial"/>
        <family val="2"/>
      </rPr>
      <t>DGI</t>
    </r>
    <r>
      <rPr>
        <sz val="12"/>
        <rFont val="Arial"/>
        <family val="2"/>
      </rPr>
      <t xml:space="preserve">
NC - Subdirección de Cobranzas y Control Extensivo
Coordinación de Cobranzas
Coordinación y Administración de Aplicativos de Recaudo
DS - Subproceso de Administración de Cartera
Dirección Seccional de Impuestos de Bogotá
División de Cobranzas
ELABORACIÓN
30122022
</t>
    </r>
  </si>
  <si>
    <r>
      <rPr>
        <b/>
        <sz val="12"/>
        <rFont val="Arial"/>
        <family val="2"/>
      </rPr>
      <t>DGI</t>
    </r>
    <r>
      <rPr>
        <sz val="12"/>
        <rFont val="Arial"/>
        <family val="2"/>
      </rPr>
      <t xml:space="preserve">
DS -  Subproceso Administracion de Cartera
Dirección Seccional de Impuestos de Bogotá
División de Cobranzas
ELABORACIÓN
30122022</t>
    </r>
  </si>
  <si>
    <r>
      <rPr>
        <b/>
        <sz val="12"/>
        <rFont val="Arial"/>
        <family val="2"/>
      </rPr>
      <t>DGI</t>
    </r>
    <r>
      <rPr>
        <sz val="12"/>
        <rFont val="Arial"/>
        <family val="2"/>
      </rPr>
      <t xml:space="preserve">
NC -  Subproceso Administracion de Cartera
Dirección de Gestión de Impuestos
Subdirección de Cobranzas y Control Extensivo
DS -  Subproceso Administracion de Cartera
Dirección Seccional de Impuestos de Bogotá
División de Cobranzas
ELABORACIÓN
30122022</t>
    </r>
  </si>
  <si>
    <t>Revisar los procedimientos: PR-COT-0272 Facilidades de pago, PR-COT-0424 Facilidades de pago consagradas en normas transitorias y el Instructivo de garantías IN-COT-0070, sus actividades, frecuencia y términos establecidos.</t>
  </si>
  <si>
    <t>Elaborar un informe con los resultados obtenidos de la revisión efectuada a los procedimientos e instructivo referenciados, y proponer los ajustes requeridos.</t>
  </si>
  <si>
    <r>
      <rPr>
        <b/>
        <sz val="12"/>
        <rFont val="Arial"/>
        <family val="2"/>
      </rPr>
      <t xml:space="preserve">DGI
</t>
    </r>
    <r>
      <rPr>
        <sz val="12"/>
        <rFont val="Arial"/>
        <family val="2"/>
      </rPr>
      <t>DS -  Subproceso Administracion de Cartera
Dirección Seccional de Impuestos de Bogotá
División de Cobranzas
ELABORACIÓN
30122022</t>
    </r>
  </si>
  <si>
    <t xml:space="preserve">Liderar mesas de trabajo para revision de terminos de cumplimiento en los procedimientos,  analizando la dependencia de órganos externos para el perfeccionamiento de la garantía.
</t>
  </si>
  <si>
    <t>Programar mesa de trabajo con el nivel central, en donde se exponen los resultados obtenidos de las revisiones de los procedimientos, y las posibilidades de ajustar los términos de cumplimiento.</t>
  </si>
  <si>
    <t>Memoria de la mesa de trabajo realizada.</t>
  </si>
  <si>
    <r>
      <rPr>
        <b/>
        <sz val="12"/>
        <rFont val="Arial"/>
        <family val="2"/>
      </rPr>
      <t xml:space="preserve"> Hallazgo Nro. 15. Aplicación Depósitos de Títulos Judiciales (D)</t>
    </r>
    <r>
      <rPr>
        <sz val="12"/>
        <rFont val="Arial"/>
        <family val="2"/>
      </rPr>
      <t xml:space="preserve">
“(…)Se estableció que al cierre de la vigencia 2021, la entidad contaba con 15.890 títulos de depósito judicial sin gestionar, en cuantía total de $65.406.923.863, de los cuales 3.011 títulos que representan el 18,95% del total de los títulos por valor de $11.183.409.062, fueron constituidos en vigencias anteriores al año 2021. 
A 31 de diciembre de 2021, los títulos pendientes por gestionar presentaban en promedio 328,680 días desde que fueron constituidos; así mismo dentro de la base de datos se encuentran 3.717 títulos de cuantía menor o igual a $100.000, de los cuales 1.030 títulos presentan un valor menor a $1.000.(…)
(..)con corte a 31 de diciembre de 2021, presentan datos erróneos, ya que para los siguientes títulos ya se profirió Auto de conversión, endoso, aplicación y fraccionamiento antes del 31 de diciembre de 2021 (…)
(…)El presente hallazgo tiene presunta incidencia disciplinaria, de conformidad con los artículos 34 y 35 de Ley 734 de 2002 81 (vigente hasta 28 de marzo de 2022), derogada por la Ley 1952 de 2019(…)”
</t>
    </r>
  </si>
  <si>
    <t>“(…)falta de depuración y por la baja gestión en el desarrollo de las actividades establecidas en el procedimiento de Administración de Depósitos Judiciales(…)
(…)falta de controles efectivos en el procedimiento de cobro coactivo y deficiencias en la actualización de las bases de datos de la DIAN(…)”</t>
  </si>
  <si>
    <r>
      <rPr>
        <b/>
        <sz val="12"/>
        <rFont val="Arial"/>
        <family val="2"/>
      </rPr>
      <t>DGI</t>
    </r>
    <r>
      <rPr>
        <sz val="12"/>
        <rFont val="Arial"/>
        <family val="2"/>
      </rPr>
      <t xml:space="preserve">
NC - Subdirección de Cobranzas y Control Extensivo
Coordinación de Cobranzas
Coordinación y Administración de Aplicativos de Recaudo
DS - Subproceso de Administración de Cartera
Dirección Seccional de Impuestos de Bogotá
División de Cobranzas 
ELABORACIÓN
30122022</t>
    </r>
  </si>
  <si>
    <r>
      <t xml:space="preserve">DGI
</t>
    </r>
    <r>
      <rPr>
        <sz val="12"/>
        <rFont val="Arial"/>
        <family val="2"/>
      </rPr>
      <t>NC - Subproceso Administracion de Cartera
NC - Subproceso  Recaudo-Devoluciones 
Dirección de Gestión de Impuestos
Subdirección de Recaudo
Subdireccion de Cobranzas y Control Extensivo
Coordinación de Administración de Aplicativos de  Impuestos
Coordinación de Cobranzas
NC - Subproceso Innovacion y Tecnologia
Direccion de Gestion de Innovacion y Tecnologia
Subdireccion de Innovacion y Proyectos
Subdireccion de Soluciones y Desarrollo</t>
    </r>
  </si>
  <si>
    <r>
      <rPr>
        <b/>
        <sz val="12"/>
        <rFont val="Arial"/>
        <family val="2"/>
      </rPr>
      <t>DGI</t>
    </r>
    <r>
      <rPr>
        <sz val="12"/>
        <rFont val="Arial"/>
        <family val="2"/>
      </rPr>
      <t xml:space="preserve">
DS -  Subproceso Administracion de Cartera
Dirección Seccional de Impuestos de Bogotá
División de Cobranzas 
ELABORACIÓN
30122022</t>
    </r>
  </si>
  <si>
    <t>Elaborar un estudio en donde se identifique el número de  funcionarios requeridos para gestionar el 100% de los TDJ de la vigencia 2022 y anteriores.</t>
  </si>
  <si>
    <t>Informe en donde se evidencia el recurso humano necesario para gestionar el 100% de los TDJ de la vigencia 2022 y anteriores.</t>
  </si>
  <si>
    <t>Revisar el procedimiento PR-COT-0275 Gestión y administración de depósitos judiciales, sus actividades,  frecuencia y términos establecidos, de acuerdo con la capacidad operativa y relación costo beneficio, articulando la revisión del procedimiento con los indicadores de gestión de TDJ.</t>
  </si>
  <si>
    <t>Elaborar un informe con los resultados obtenidos de la revisión efectuada al procedimiento referenciado y proponer los ajustes requeridos.</t>
  </si>
  <si>
    <t xml:space="preserve">Informar mensualmente a cada Jefe de GIT los TDJ anteriores a 2022 sin gestionar, priorizados de acuerdo con las mejoras de la metodología identificadas en las mesas de trabajo junto con el nivel central.
</t>
  </si>
  <si>
    <t>Enviar mensualmente a cada Jefe de GIT, una base en datos en donde se evidencian los TDJ anteriores a 2022 sin gestionar.</t>
  </si>
  <si>
    <t>Reporte donde se evidencia el número de TDJ anteriores a 2022 que se van a gestionar  durante el período, priorizados de acuerdo con las mejoras de la metodología identificadas en las mesas de trabajo junto con el nivel central.</t>
  </si>
  <si>
    <t>Informe en donde se evidencia el número de TDJ anteriores a 2022 gestionados durante el trimestre.</t>
  </si>
  <si>
    <r>
      <rPr>
        <b/>
        <sz val="12"/>
        <rFont val="Arial"/>
        <family val="2"/>
      </rPr>
      <t xml:space="preserve"> Hallazgo Nro. 16. Saldos de obligaciones cobro coactivo
</t>
    </r>
    <r>
      <rPr>
        <sz val="12"/>
        <rFont val="Arial"/>
        <family val="2"/>
      </rPr>
      <t xml:space="preserve">
“(…) En la DIAN se tramitó el expediente de cobro coactivo Nro. 200329610 del contribuyente identificado con NIT 890900107, por medio del cual se cobraron las obligaciones correspondientes al impuesto sobre las ventas –IVA de los años gravables 2014 periodo 2, 2015 periodo 1 y 2.(…)
(…)Se registró consulta el 19 de julio de 2019 en el SI obligación Financiera, encontrando que las obligaciones antes anotadas, siguen mostrando saldos, y teniendo en cuenta que, de acuerdo con la información reportada por el SIPAC, se habían agotado los términos para ejercer la acción de cobro, decretó la prescripción mediante Resolución Nro. 2021114611005000337 del 25 de junio del 2021 de las tres obligaciones en comento, dando por terminado el proceso de cobro coactivo en contra del contribuyente.(…)
(…)Ahora bien, con respecto a las obligaciones del contribuyente objeto de análisis, se determinó una afectación de los estados financieros de las cuentas por cobrar y por pagar por $60.002.000 al cierre de la vigencia 2016 y siguientes hasta la fecha cuando se profirió la resolución de prescripción (25 de junio de 2021) por cuanto se registraban partidas que no correspondían por un lado a deudas exigibles a cargo del contribuyente, como tampoco a saldos a favor del mismo, por cuanto ya fueron objeto de compensación mediante resolución 1276 del 21 de junio del 2016(…).</t>
    </r>
  </si>
  <si>
    <t>“(..)Deficiencias en la comunicación entre las diferentes dependencias de la entidad, donde den cuenta del inicio, ejecución y terminación del proceso(…)”</t>
  </si>
  <si>
    <r>
      <rPr>
        <b/>
        <sz val="12"/>
        <rFont val="Arial"/>
        <family val="2"/>
      </rPr>
      <t>DGI</t>
    </r>
    <r>
      <rPr>
        <sz val="12"/>
        <rFont val="Arial"/>
        <family val="2"/>
      </rPr>
      <t xml:space="preserve">
NC - Subdirección de Cobranzas y Control Extensivo.
Coordinación de Cobranzas.
Coordinación y Administración de Aplicativos de Recaudo.
DS - Subproceso de Administración de Cartera
Dirección Seccional de Impuestos de Medellin
División de Recaudo y Cobranzas 
ELABORACIÓN
30122022</t>
    </r>
  </si>
  <si>
    <r>
      <rPr>
        <b/>
        <sz val="12"/>
        <rFont val="Arial"/>
        <family val="2"/>
      </rPr>
      <t xml:space="preserve">Hallazgo Nro. 17. Expedición Resolución que ordena seguir adelante la ejecución de los expedientes 201103469, 199901896, 201016997 y 200810022 (D)
</t>
    </r>
    <r>
      <rPr>
        <sz val="12"/>
        <rFont val="Arial"/>
        <family val="2"/>
      </rPr>
      <t xml:space="preserve">
“(…) Expediente Nro. 201103469 (…)Se profirió Mandamiento de Pago Nro. 20160302001602 de fecha 20 de abril de 2016, notificado personalmente el 03 de mayo de 2016, en el cual se incluyeron las siguientes obligaciones  
(…)Y de acuerdo con los documentos que reposan en el expediente allegado, el contribuyente no presentó excepciones.(…) (…)la Resolución que ordena seguir adelante la ejecución Nro. 20180309001595 fue proferida hasta el 21 de septiembre de 2018, dos años después de vencidos los 15 días de la notificación del mandamiento de pago; adicionalmente la prueba de notificación de dicha resolución, no reposa en el expediente, la cual fue solicitada en mesa de trabajo adelantada con la DSI- Medellín el día 19 de octubre de 2022(…) 
(…) Expediente Nro. 199901896 (…)No obstante, la Resolución que ordena seguir adelante la ejecución Nro. 20180309002022 fue proferida hasta el 07 de noviembre de 2018 y notificada el 26 de noviembre de 2018 a través de la página web de la DIAN, casi tres años después de la notificación del mandamiento de pago, nótese que el contribuyente no interpuso excepciones a éste(…). 
(…) Expediente nro. 201016997 (…)No obstante, la Resolución que ordena seguir adelante la ejecución Nro. 20170309001576 fue expedida el 27 de julio de 2017, notificada el 01 de agosto de 2018 a través de la página web de la DIAN, transcurrido más de dos años de la notificación del mandamiento de pago.(…)  
(…) Expediente Nro. 200810022 (…)La Resolución que ordena seguir adelante la ejecución Nro. 20170309002063 fue proferida el 7 de septiembre de 2017, notificada el 19 de septiembre de 2017, cuatro años después de notificado el mandamiento de pago.(…)  
En consecuencia, el hallazgo se registra con presunta incidencia disciplinaria, de conformidad con los artículos 34 y 35 de Ley 734 de 2002(…)”  
</t>
    </r>
  </si>
  <si>
    <t>“(…)falta de control, deficiencias en la gestión del proceso de cobro coactivo entre la notificación del mandamiento de pago y la expedición y notificación de la resolución que ordena seguir adelante con la ejecución(…)</t>
  </si>
  <si>
    <r>
      <rPr>
        <b/>
        <sz val="12"/>
        <rFont val="Arial"/>
        <family val="2"/>
      </rPr>
      <t>DGI</t>
    </r>
    <r>
      <rPr>
        <sz val="12"/>
        <rFont val="Arial"/>
        <family val="2"/>
      </rPr>
      <t xml:space="preserve">
NC -  Subproceso Administracion de Cartera
Subdirección de Cobranzas y Control Extensivo
Coordinación de Cobranzas
Coordinación y Administración de Aplicativos de Recaudo
DS - Subproceso de Administración de Cartera
Dirección Seccional de Impuestos de Medellin
División de Recaudo y Cobranzas
ELABORACIÓN
30122022</t>
    </r>
  </si>
  <si>
    <r>
      <rPr>
        <b/>
        <sz val="12"/>
        <rFont val="Arial"/>
        <family val="2"/>
      </rPr>
      <t>DGI</t>
    </r>
    <r>
      <rPr>
        <sz val="12"/>
        <rFont val="Arial"/>
        <family val="2"/>
      </rPr>
      <t xml:space="preserve">
NC - Subproceso Innovación y Tecnología
Dirección de Gestión e Innovación y Tecnología
Subdirección de Innovación y Proyectos
Subdirección de Soluciones y Desarrollo</t>
    </r>
  </si>
  <si>
    <r>
      <rPr>
        <b/>
        <sz val="12"/>
        <rFont val="Arial"/>
        <family val="2"/>
      </rPr>
      <t>DGI</t>
    </r>
    <r>
      <rPr>
        <sz val="12"/>
        <rFont val="Arial"/>
        <family val="2"/>
      </rPr>
      <t xml:space="preserve">
NC -  Subproceso Administracion de Cartera
Dirección de Gestión de Impuestos
Subdirección de Cobranzas y Control Extensivo
DS -  Subproceso Administracion de Cartera
Dirección Seccional de Impuestos de Medellin
División de Recaudo y  Cobranzas
ELABORACIÓN
30122022</t>
    </r>
  </si>
  <si>
    <r>
      <rPr>
        <b/>
        <sz val="12"/>
        <rFont val="Arial"/>
        <family val="2"/>
      </rPr>
      <t xml:space="preserve">Hallazgo Nro. 18 Consistencia estado obligaciones cobro coactivo (D)
</t>
    </r>
    <r>
      <rPr>
        <sz val="12"/>
        <rFont val="Arial"/>
        <family val="2"/>
      </rPr>
      <t xml:space="preserve">
“(…) Analizado el expediente Nro. 200428000 correspondiente al contribuyente identificado con NIT 8300009816, se estableció que con relación a obligaciones de los años 2004 a 2012 se decreta medida de embargo de sumas de dinero, el 02 de mayo de 2012(…) 
(…) No se registran actuaciones en SIPAC posteriores a las gestiones relacionadas con la facilidad de pago anteriormente indicada, vinculada a obligaciones previas a las obligaciones objeto de análisis (…).
(…) En el expediente físico obra mandamiento de pago Nro. 000050 del 22 de febrero de 2019 (folio 281), el cual fue expedido de manera manual y no afectó el aplicativo de cobro SIPAC, es decir, el acto administrativo no se reflejó en el sistema (…)
(…) No se registra en el expediente gestión de investigación de bienes sobre el contribuyente, únicamente obra el embargo de sumas de dinero, emitida con anterioridad a la generación de las obligaciones en comento, no obstante, se aplicaron depósitos judiciales puestos a disposición (…)
(…) En consulta efectuada en el aplicativo SIPAC respecto al estado de las obligaciones relacionadas ventas 2013, 2014 y 2015, las mismas se reflejan canceladas con saldo cero (0) (…).
(…)En consulta efectuada al Servicio Informático Electrónico de la Obligación Financiera las obligaciones relacionadas con Ventas 2013, 2014 y 2015 y Renta CREE 2014 se muestran “Al día” con saldo de obligación cero (0). 
(…) presunta incidencia disciplinaria, de conformidad con los artículos 34 y 35 de Ley 734 de 2002(…)”
</t>
    </r>
  </si>
  <si>
    <t>“(…)deficiencias en la aplicación de procedimientos de investigación de bienes encaminados a garantizar las obligaciones vinculadas(…)
(…)deficiencias en la gestión en la administración de los aplicativos y sistemas de información y servicios digitales, para el proceso de administración de cartera(…)</t>
  </si>
  <si>
    <t xml:space="preserve">Informar mensualmente a cada Jefe de GIT los actos administrativos para cobro que se encuentran por fuera de los aplicativos, priorizados de acuerdo con las mejoras de la metodología identificadas en las mesas de trabajo junto con el nivel central.
</t>
  </si>
  <si>
    <t>Enviar mensualmente a cada Jefe de GIT, una base de datos en donde se evidencian los actos administrativos para cobro que se encuentran por fuera de los aplicativos.</t>
  </si>
  <si>
    <r>
      <rPr>
        <b/>
        <sz val="12"/>
        <rFont val="Arial"/>
        <family val="2"/>
      </rPr>
      <t xml:space="preserve">DGI
</t>
    </r>
    <r>
      <rPr>
        <sz val="12"/>
        <rFont val="Arial"/>
        <family val="2"/>
      </rPr>
      <t>DS - Subproceso de Administración de Cartera
Dirección Seccional de Impuestos de Bogotá
División de Cobranzas
ELABORACIÓN
30122022</t>
    </r>
  </si>
  <si>
    <t>Reporte donde se evidencia el número de actos administrativos con gestión de cobro que se encuentran por fuera de los aplicativos durante el trimestre, priorizados de acuerdo con las mejoras de la metodología identificadas en las mesas de trabajo junto con el nivel central.</t>
  </si>
  <si>
    <t>Informe en donde se evidencia el número de actos administrativos con gestión de cobro que se encuentran por fuera de los aplicativos durante el trimestre.</t>
  </si>
  <si>
    <r>
      <rPr>
        <b/>
        <sz val="12"/>
        <rFont val="Arial"/>
        <family val="2"/>
      </rPr>
      <t>DGI</t>
    </r>
    <r>
      <rPr>
        <sz val="12"/>
        <rFont val="Arial"/>
        <family val="2"/>
      </rPr>
      <t xml:space="preserve">
DS - Subproceso de Administración de Cartera.
Dirección Seccional de Impuestos de Bogotá
División de Cobranzas
ELABORACIÓN
30122022</t>
    </r>
  </si>
  <si>
    <t>Auditoria de Cumplimiento Intersectorial Estampilla pro Universidad Nacional de Colombia y demás universidades públicas. Vigencias 2014 a junio 30 de 2022</t>
  </si>
  <si>
    <t xml:space="preserve">17  03 004   </t>
  </si>
  <si>
    <r>
      <rPr>
        <b/>
        <sz val="12"/>
        <rFont val="Arial"/>
        <family val="2"/>
      </rPr>
      <t xml:space="preserve">HALLAZGO No. 16 REGISTRO OBLIGACIONES ESTAMPILLA HERRAMIENTA OBLIGA </t>
    </r>
    <r>
      <rPr>
        <sz val="12"/>
        <rFont val="Arial"/>
        <family val="2"/>
      </rPr>
      <t xml:space="preserve">
“El presente hallazgo está relacionado con deficiencias en el registro de obligaciones del proceso de cobranza por parte de la DIAN en la herramienta tecnológica para inicio del proceso de cobro de las obligaciones, lo que induce a error a los usuarios de la información y no se tiene claridad sobre el estado real de las obligaciones.(…)
(…) Así las cosas, se logró evidenciar inconsistencia en el registro y actualización de los títulos asociados a expedientes que una vez tramitados en fiscalización, se les emite título ejecutivo para su posterior cobro por parte las áreas responsables de esta actividad en la DIAN. Lo que conlleva a que la información reportada por las diferentes seccionales sobre títulos ejecutivos no se encuentre actualizada en la herramienta OBLIGA dispuesta por la DIAN para la gestión del proceso de cobro coactivo.(…) </t>
    </r>
  </si>
  <si>
    <t>“(…)deficiencias en la identificación, registro, seguimiento y control de los expedientes contentivos de obligaciones sujetas a cobro, así como inobservancia de los lineamientos para la utilización de la solución tecnológica adoptada.(…)”</t>
  </si>
  <si>
    <t>Realizar una auditoria insitu y/o de escritorio para verificar el adecuado registro de los Títulos Ejecutivos en el OBLIGA por parte de las Direcciones Seccionales de: Impuestos Barranquilla, Impuestos de Cartagena, Impuestos y Aduanas de Valledupar, Impuestos y Aduanas de Riohacha, Impuestos de Neiva, Popayán, Pereira, Florencia y Quibdó y Dirección Operativa de Grandes Contribuyentes.</t>
  </si>
  <si>
    <r>
      <rPr>
        <b/>
        <sz val="12"/>
        <rFont val="Arial"/>
        <family val="2"/>
      </rPr>
      <t>DGI</t>
    </r>
    <r>
      <rPr>
        <sz val="12"/>
        <rFont val="Arial"/>
        <family val="2"/>
      </rPr>
      <t xml:space="preserve">
NC - Subproceso  Recaudo-Devoluciones 
Dirección de Gestión de Impuestos
Subdirección de Recaudo
Coordinación de Administración de Aplicativos de  Impuestos
</t>
    </r>
  </si>
  <si>
    <t>18  01 00</t>
  </si>
  <si>
    <t>Hallazgo No. 5. Cuentas por Cobrar y Cuentas por Pagar “(…)De acuerdo con la evaluación realizada a una muestra selectiva de los saldos por terceros, que componen las Cuentas por Cobrar y las Cuentas por Pagar a 31 de diciembre de 2022 en el Estado de Situación Financiera de la Función Recaudadora, se evidenciaron incorrecciones materiales, originadas por la aplicación de pagos sin tener</t>
  </si>
  <si>
    <t>“(…)debilidades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t>
  </si>
  <si>
    <t>Identificar las posibles fallas en el procesamiento de los documentos con incidencia contable, en los servicios informaticos que generan insumos para la contabilidad, a través del monitoreo y control del flujo de información (entradas y salidas) de los SIES que afectan el SIE de Contabilidad.</t>
  </si>
  <si>
    <r>
      <rPr>
        <b/>
        <sz val="12"/>
        <rFont val="Arial"/>
        <family val="2"/>
      </rPr>
      <t xml:space="preserve">DGI </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e Innovación y Tecnología 
Subdirección de Innovación y Proyectos 
Subdirección de Soluciones y Desarrollo 
Subdirección de Infraestructura Tecnológica y de Operaciones
ELABORACIÓN 19062023
</t>
    </r>
  </si>
  <si>
    <t>Elaborar un plan de trabajo con base en los resultados del diagnostico, que contemple las posibles alternativas de solución a las fallas detectadas, junto con la viabilidad tecnica para su ejecución en los servicios informaticos actuales o dentro del proyecto de modernización tecnologica de la entidad.</t>
  </si>
  <si>
    <t>17  01 01</t>
  </si>
  <si>
    <t>Hallazgo No. 7. Prescripción NIT 900.325.847 Barranquilla (F-D) “(…)La acción de cobro prescribió el 15 de febrero de 2022 y desde el 15 de febrero de 2017, fecha de la notificación del mandamiento de pago; en el expediente, no se evidenciaron actividades que conllevaran al cobro y recaudo de la obligación tributaria para la recuperación de los recursos públicos. Es decir, no hubo ningun</t>
  </si>
  <si>
    <t>“(…)La prescripción de la acción de cobro de la obligación se presentó, al no adelantarse las actuaciones procesales como lo establece el Estatuto Tributario y dar cabal cumplimiento a los procedimientos citados para lograr recuperar los recursos dentro del término previsto en el Artículo 817 del mismo Estatuto (…)”.</t>
  </si>
  <si>
    <t>Control a la generación de las actuaciones propias del proceso de cobro en los expediente de gestión manual</t>
  </si>
  <si>
    <t>Verificación semestral aleatoria de un 30% de los expedientes de gestión manual, precisando que se encuentre dentro de ellos como mínimo una investigación de bienes, cruce de información con terceros, medidas de embargo y denuncias penales cuando sea del caso. dentro del semestre. Se prioriza en este 30% los expedientes de mayores cuantias.</t>
  </si>
  <si>
    <t>Informe gerencial que contenga claramente los objetivos, metodologia, muestra seleccionada, conclusiones y medidas de control ejecutadas</t>
  </si>
  <si>
    <r>
      <rPr>
        <b/>
        <sz val="12"/>
        <rFont val="Arial"/>
        <family val="2"/>
      </rPr>
      <t xml:space="preserve">DGI </t>
    </r>
    <r>
      <rPr>
        <sz val="12"/>
        <rFont val="Arial"/>
        <family val="2"/>
      </rPr>
      <t xml:space="preserve">
DS - Subproceso de Administracion de Cartera Dirección 
Seccional de Impuestos de Barranquilla  
Jefe de División de Recaudo y Cobranzas 
ELABORACIÓN 19062023</t>
    </r>
  </si>
  <si>
    <t>Hallazgo No. 9. Acciones de Cobro NIT 830.084.939 (F-D) “(…)  El Acto Administrativo No. 20160811000151 del 12 de septiembre de 2016 que declara sin vigencia la facilidad de pago No. 20160808000035 por incumplimiento en el pago de dicho acuerdo, en el numeral 2 indica que “el interesado adeuda las siguientes obligaciones posteriores al plazo concedido”:(…) Dentro del expediente se eviden</t>
  </si>
  <si>
    <t>“(…)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t>
  </si>
  <si>
    <t>Desarrollar mesas de Trabajo con la Coordinacion de Cobranzas y el despacho de la Subdireccion de Cobranzas y Control Extensivo del Nivel Central que permitan identificar mejoras en la metodología para la priorización y Segmentación de la Cartera basada en la capacidad operativa y en el costo beneficio.</t>
  </si>
  <si>
    <t>Convocar y participar en las mesas de trabajo cuatrimestral junto con la Coordinacion de Cobranzas y el despacho de la Subdireccion de Cobranzas y Control Extensivo del nivel central, en donde se expongan las dificultades y necesidades puntuales, así como se concerten compromisos en aras de cumplir con lo establecido en el plan de cobro 2023 y 2024</t>
  </si>
  <si>
    <t>Acta de Memoria de las mesas de trabajo realizadas en donde se especifiquen los compromisos, responsables y fechas de cumplimientos</t>
  </si>
  <si>
    <r>
      <rPr>
        <b/>
        <sz val="12"/>
        <rFont val="Arial"/>
        <family val="2"/>
      </rPr>
      <t xml:space="preserve">DGI </t>
    </r>
    <r>
      <rPr>
        <sz val="12"/>
        <rFont val="Arial"/>
        <family val="2"/>
      </rPr>
      <t xml:space="preserve">
DS - Subproceso Administracion de Cartera 
Dirección Seccional de Impuestos de Bogotá
Jefe de División de Cobranzas  
ELABORACIÓN 19062023</t>
    </r>
  </si>
  <si>
    <t>“(…)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t>
  </si>
  <si>
    <t xml:space="preserve">17  01 007   </t>
  </si>
  <si>
    <r>
      <rPr>
        <b/>
        <sz val="12"/>
        <rFont val="Arial"/>
        <family val="2"/>
      </rPr>
      <t>HALLAZGO No. 3. Cartera de Arancel e Iva Externo (A)</t>
    </r>
    <r>
      <rPr>
        <sz val="12"/>
        <rFont val="Arial"/>
        <family val="2"/>
      </rPr>
      <t xml:space="preserve">
“La evaluación a realizar consistía en la verificación y análisis de las obligaciones a cargo de los usuarios aduaneros derivadas de las Declaraciones de Importación y, por tanto, correspondientes a los Impuestos de Arancel e Iva Externo, a partir de una muestra selectiva de terceros de las Cuentas por Cobrar por estos conceptos, cuyos saldos conforman el valor de las Cuentas por Cobrar que se encuentran registradas en el Estado de Situación Financiera a 31 de diciembre de 2022 de la DIAN Función Recaudadora. (…).
De la muestra de los terceros registrados en las cuentas contables de 1305-03-001-01- “Cuentas por Cobrar de Arancel” y 1305-04-002-01 – “Cuentas por Cobrar IVA Externo”, que en su conjunto reflejaron un saldo al cierre de dicha vigencia por $61.058.810.617 y $250.168.457.543 respectivamente, no se puede determinar la composición del saldo por estos terceros y por cada concepto. Es decir, la DIAN no cuenta con el desagregado por cada uno de los terceros, que le permita identificar el detalle de las obligaciones, es decir de las declaraciones que componen dichos saldos a 31 de diciembre de 2022. (…)
La DIAN, aunque realiza verificaciones aleatorias con los pagos realizados de Usuarios Aduaneros Permanentes -UAP, no tiene la certeza sobre el valor del saldo registrado por terceros a 31 de diciembre de 2022 de la muestra seleccionada y que conforman las cuentas contables 1305-03-001-01- “Arancel” y 1305-04-002-01 – “IVA Externo”. (…)
Las validaciones que realiza la DIAN, operan de forma masiva sobre los documentos que corresponden al Formato 500 – Declaraciones de Importación y al Formato 690 – Recibos de Pago, que presentan error; esto es generalmente inconsistencias en el Nombre o Razón Social del contribuyente, o, en el número del Registro Único Tributario - RUT. 
Las aplicaciones utilizadas por la DIAN para el registro de las operaciones aduaneras de importación, tales como: SYGA y Gestión Masiva, contienen el registro de todas las operaciones realizadas por los contribuyentes en un periodo determinado; sin embargo, no generan un reporte de “Estado de Cuenta”, que contenga de manera veraz, cierta y concreta, el saldo pendiente de pago por concepto de Arancel e Iva Externo, de las Declaraciones de Importación y los periodos de estas, que sustenten el saldo del contribuyente por un periodo determinado. 
Los saldos reflejados en la Contabilidad de la DIAN Función Recaudadora, de los terceros seleccionados en la muestra de las Cuentas por Cobrar por concepto de Arancel e IVA Externo (…)
Lo anterior implica, que estos recursos no sean aplicados de manera efectiva sobre las obligaciones aduaneras reales y existentes por Arancel e Iva Externo, de contribuyentes plenamente identificados y verídicos, afectando la presentación y revelación de las obligaciones reales a favor de la Administración Tributaria en un periodo determinado(…)
</t>
    </r>
  </si>
  <si>
    <t>Debilidades en el sistema de control interno de la entidad, relacionada con la administración, control y actualización permanente de los saldos por terceros de las Cuentas por Cobrar de Arancel e Iva Externo, así como la carencia de un procedimiento conciliatorio detallado y desagregado que dé cuenta de la efectividad de las acciones realizadas por la Administración Tributaria y que determine con certeza los saldos por terceros de estas Cuentas por Cobrar, en las que participen las Áreas que proveen y generan la información tales como: Operación Aduanera, la Coordinación Administrativa de Aplicativos, la Coordinación de Contabilidad entre otras áreas; para que de esta manera, la información financiera cumpla con los objetivos de rendición de cuentas, toma de decisiones y control</t>
  </si>
  <si>
    <t>Implementar una solución informática que permita disponer de información controlada con relevancia contable, a través del monitoreo y control del flujo de documentos que ingresan y salen de la totalidad de los sistemas de la Entidad y que afectan el sistema de contabilidad.</t>
  </si>
  <si>
    <r>
      <rPr>
        <b/>
        <sz val="12"/>
        <rFont val="Arial"/>
        <family val="2"/>
      </rPr>
      <t>DGI</t>
    </r>
    <r>
      <rPr>
        <sz val="12"/>
        <rFont val="Arial"/>
        <family val="2"/>
      </rPr>
      <t xml:space="preserve">
NC - Subproceso Innovación y Tecnologia 
Dirección de Gestión de Innovación y Tecnología                                                                                                 
Subdirección de Innovación y Proyectos
Subdirección de Soluciones y Desarrollo
</t>
    </r>
  </si>
  <si>
    <r>
      <rPr>
        <b/>
        <sz val="12"/>
        <rFont val="Arial"/>
        <family val="2"/>
      </rPr>
      <t>DGI</t>
    </r>
    <r>
      <rPr>
        <sz val="12"/>
        <rFont val="Arial"/>
        <family val="2"/>
      </rPr>
      <t xml:space="preserve">
NC - Subproceso Administración de Cartera
Dirección de Gestión de Impuestos 
Subdireccion de Cobranzas y Control Extensivo 
Coordinación de Cobranzas 
Subproceso  Recaudo-Devoluciones 
Subdirección de Recaudo 
Coordinación de Administración de Aplicativos de  Impuestos 
Coordinación de Contabilidad de la Función Recaudadora                                                           
NC - Subproceso Operación Aduanera
Dirección de Gestión de Aduanas
NC - Subproceso Innovacion y Tecnologia
Direccion de Gestion de Innovacion y Tecnologia
Subdireccion de Innovacion y Proyectos
Subdireccion de Soluciones y Desarrollo
</t>
    </r>
  </si>
  <si>
    <r>
      <rPr>
        <b/>
        <sz val="12"/>
        <rFont val="Arial"/>
        <family val="2"/>
      </rPr>
      <t>DGI</t>
    </r>
    <r>
      <rPr>
        <sz val="12"/>
        <rFont val="Arial"/>
        <family val="2"/>
      </rPr>
      <t xml:space="preserve">
NC - Subproceso Administración de Cartera
Dirección de Gestión de Impuestos 
Subdireccion de Cobranzas y Control Extensivo 
Coordinación de Cobranzas 
Subproceso  Recaudo-Devoluciones 
Subdirección de Recaudo 
Coordinación de Administración de Aplicativos de  Impuestos 
Coordinación de Contabilidad de la Función Recaudadora                                                           
NC - Subproceso Operación Aduanera
Dirección de Gestión de Aduanas
</t>
    </r>
  </si>
  <si>
    <r>
      <rPr>
        <b/>
        <sz val="12"/>
        <rFont val="Arial"/>
        <family val="2"/>
      </rPr>
      <t>DGI</t>
    </r>
    <r>
      <rPr>
        <sz val="12"/>
        <rFont val="Arial"/>
        <family val="2"/>
      </rPr>
      <t xml:space="preserve">
NC - Subproceso Innovacion y Tecnologia
Direccion de Gestion de Innovacion y Tecnologia
Subdireccion de Innovacion y Proyectos
Subdireccion de Soluciones y Desarrollo
</t>
    </r>
  </si>
  <si>
    <t xml:space="preserve">17  02 009   </t>
  </si>
  <si>
    <r>
      <rPr>
        <b/>
        <sz val="12"/>
        <rFont val="Arial"/>
        <family val="2"/>
      </rPr>
      <t>Hallazgo No. 7 Saldos por terceros (A)</t>
    </r>
    <r>
      <rPr>
        <sz val="12"/>
        <rFont val="Arial"/>
        <family val="2"/>
      </rPr>
      <t xml:space="preserve">
(…)Del análisis realizado a los libros auxiliares de una muestra selectiva de contribuyentes que integran el saldo de las cuentas por cobrar y las cuentas por pagar de la UAE Dirección de Impuestos y Aduana Nacionales – DIAN Recaudadora, se evidenciaron incorrecciones en los saldos por contribuyente por $1.454.063.370.326 por concepto de sobrestimaciones y subestimaciones en las cuentas relacionadas a continuación y que se presentan en detalle por tercero en el Anexo 5 del presente informe Saldos por tercero, y en forma resumida así: (…)
• Inconsistencias que generaron subestimaciones hace más de cinco vigencias y no han sido depuradas. • Falta de reconocimiento de certificaciones de pago de impuestos por obras. • Reproceso de documentos cuando los contribuyentes hacen correcciones a sus declaraciones, lo cual genera reversiones y reimputaciones reiteradas.</t>
    </r>
  </si>
  <si>
    <t>Lo anterior por debilidades de control interno contable, por cuanto las actividades de depuración contable permanente y sostenible, no han sido efectivas, permitiendo que se incumplan los objetivos de la información financiera y las características fundamentales de relevancia y representación fiel, establecidas en la normatividad para las Entidades de Gobierno.</t>
  </si>
  <si>
    <t>Identificar las posibles fallas en el procesamiento de los documentos con incidencia contable, en los servicios informáticos que generan insumos para la contabilidad, a través del monitoreo y control del flujo de información (entradas y salidas) de los SIES que afectan el SIE de Contabilidad.</t>
  </si>
  <si>
    <r>
      <t xml:space="preserve">DGI
</t>
    </r>
    <r>
      <rPr>
        <sz val="12"/>
        <rFont val="Arial"/>
        <family val="2"/>
      </rPr>
      <t>NC - Subproceso Administración de Cartera
NC - Subproceso  Recaudo-Devoluciones                                                                                                                                  NC - Subproceso Administrativo y financiero
Dirección de Gestión de Impuestos
Subdirección de Recaudo
Subdirección de Cobranzas y Control Extensivo
Coordinación de Cobranzas                                                                                                                    Coordinación de Administración de Aplicativos de  Impuestos                                                                                                                                     Coordinación de contabilidad de la función recaudadora
NC - Subproceso Innovación y Tecnología
Dirección de Gestión de Innovación y Tecnología
Subdirección de Innovación y Proyectos
Subdirección de Soluciones y Desarrollo</t>
    </r>
  </si>
  <si>
    <t>Elaborar un plan de trabajo con base en los resultados del diagnóstico, que contemple las posibles alternativas de solución a las fallas detectadas, junto con la viabilidad técnica para su ejecución en los servicios informáticos actuales o dentro del proyecto de modernización tecnológica de la entidad.</t>
  </si>
  <si>
    <t>Aprobar e implementar  la realización de ajustes y/o alternativas de solución de las fallas identificadas en los servicios informáticos que proveen información al SIE de Contabilidad.</t>
  </si>
  <si>
    <r>
      <rPr>
        <b/>
        <sz val="12"/>
        <rFont val="Arial"/>
        <family val="2"/>
      </rPr>
      <t xml:space="preserve">DGI </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e Innovación y Tecnología 
Subdirección de Innovación y Proyectos 
Subdirección de Soluciones y Desarrollo 
Subdirección de Infraestructura Tecnológica y de Operaciones
</t>
    </r>
  </si>
  <si>
    <r>
      <rPr>
        <b/>
        <sz val="12"/>
        <rFont val="Arial"/>
        <family val="2"/>
      </rPr>
      <t>DGI</t>
    </r>
    <r>
      <rPr>
        <sz val="12"/>
        <rFont val="Arial"/>
        <family val="2"/>
      </rPr>
      <t xml:space="preserve">
NC - Subproceso Administración de Cartera
NC - Subproceso  Recaudo-Devoluciones                                                                                                                                  NC - Subproceso Administrativo y financiero
Dirección de Gestión de Impuestos
Subdirección de Recaudo
Subdirección de Cobranzas y Control Extensivo
Coordinación de Cobranzas                                                                                                                    Coordinación de Administración de Aplicativos de  Impuestos                                                                                                                                     Coordinación de contabilidad de la función recaudadora                                                      
</t>
    </r>
  </si>
  <si>
    <r>
      <rPr>
        <b/>
        <sz val="12"/>
        <rFont val="Arial"/>
        <family val="2"/>
      </rPr>
      <t>DGI</t>
    </r>
    <r>
      <rPr>
        <sz val="12"/>
        <rFont val="Arial"/>
        <family val="2"/>
      </rPr>
      <t xml:space="preserve">
NC - Subproceso Administración de Cartera
NC - Subproceso  Recaudo-Devoluciones                                                                                                                                  NC - Subproceso Administrativo y financiero
Dirección de Gestión de Impuestos
Subdirección de Recaudo
Subdirección de Cobranzas y Control Extensivo
Coordinación de Cobranzas                                                                                                                    Coordinación de Administración de Aplicativos de  Impuestos                                                                                                                                     Coordinación de contabilidad de la función recaudadora
</t>
    </r>
  </si>
  <si>
    <r>
      <t xml:space="preserve">DGI
</t>
    </r>
    <r>
      <rPr>
        <sz val="12"/>
        <rFont val="Arial"/>
        <family val="2"/>
      </rPr>
      <t>NC - Subproceso Innovación y Tecnología
Dirección de Gestión de Innovación y Tecnología
Subdirección de Innovación y Proyectos
Subdirección de Soluciones y Desarrollo</t>
    </r>
  </si>
  <si>
    <r>
      <t xml:space="preserve">DGI
</t>
    </r>
    <r>
      <rPr>
        <sz val="12"/>
        <rFont val="Arial"/>
        <family val="2"/>
      </rPr>
      <t>NC - Subproceso Administración de Cartera
NC - Subproceso  Recaudo-Devoluciones                                                                                                                                  NC - Subproceso Administrativo y financiero
Dirección de Gestión de Impuestos
Subdirección de Recaudo
Subdirección de Cobranzas y Control Extensivo
Coordinación de Cobranzas                                                                                                                    Coordinación de Administración de Aplicativos de  Impuestos                                                                                                                                     Coordinación de contabilidad de la función recaudadora</t>
    </r>
  </si>
  <si>
    <t>Realizar los ajustes contables a que haya lugar, derivados del reconocimento de certificaciones de pago de impuestos con obras</t>
  </si>
  <si>
    <t>Reconocer las certificaciones de pago de impuestos por obras</t>
  </si>
  <si>
    <t>Hoja de trabajo de las operaciones recíprocas y formatos 2701 correspondientes</t>
  </si>
  <si>
    <r>
      <t xml:space="preserve">DGI
</t>
    </r>
    <r>
      <rPr>
        <sz val="12"/>
        <rFont val="Arial"/>
        <family val="2"/>
      </rPr>
      <t xml:space="preserve">NC - Subproceso Administración de Cartera
NC - Subproceso  Recaudo-Devoluciones                                                                                                                                  NC - Subproceso Administrativo y financiero
Dirección de Gestión de Impuestos
Subdirección de Recaudo
Subdirección de Cobranzas y Control Extensivo
Coordinación de Cobranzas                                                                                                                    Coordinación de Administración de Aplicativos de  Impuestos                                                                                                                                     Coordinación de contabilidad de la función recaudadora                                                                                       Dirección operativa de grandes contribuyentes                                                                            Dirección seccional de impuestos de Bogotá
</t>
    </r>
  </si>
  <si>
    <r>
      <rPr>
        <b/>
        <sz val="12"/>
        <rFont val="Arial"/>
        <family val="2"/>
      </rPr>
      <t>Hallazgo No. 8 Proceso de cobro – NIT 805001015 (F-D)</t>
    </r>
    <r>
      <rPr>
        <sz val="12"/>
        <rFont val="Arial"/>
        <family val="2"/>
      </rPr>
      <t xml:space="preserve">
La sociedad identificada con NIT 805.001.015 inició proceso de liquidación en el mes de octubre de 2007 debido a que tres de sus accionistas fueron incluidos en la lista Clinton, uno de ellos ostentaba la calidad de persona natural matriz, por lo cual se configuró una situación de control con la sociedad en mención. La sociedad no presentó las declaraciones de Impuesto sobre la Renta y Complementarios, Impuesto sobre las Ventas-IVA periodo 6, del año gravable 2007 y contaba con un saldo por pagar por $35.786.000 correspondiente al Impuesto al Patrimonio del año gravable 2007. En el expediente de cobro suministrado por la DIAN a la CGR, se encuentran los actos administrativos relacionados a continuación (…)
Dentro de las actuaciones no se evidencia la vinculación de la DIAN al proceso de liquidación, aun cuando contó con los siguientes medios para conocer la situación jurídica de la sociedad: - Certificado de cámara de comercio de fecha de fecha 3 de septiembre de 2014, donde se menciona “que por escritura pública No. 4094 del 9 de noviembre de 2007 bajo el número 1170455 del libro IX, la sociedad de la referencia, fue declarada disuelta y en estado de liquidación” (subrayas fuera de texto), certificado incluido en el proceso. - Oficio con radicado 032E2014034250 de 18 de noviembre de 2014 con destinatario la División de Cobranzas de la DIAN, en el cual uno de los accionistas solicita: “la prescripción de la(s) obligación(es)Tributaria a cargo de la Sociedad (…) en Liquidación identificada con el NIT 805.001.015-5 ÌMPUESTO AÑO RENTA 2007 IMPUESTO AL PATRIMONIO 200724 Lo anterior y de conformidad con los Artículos Nos 817 y 818 del Estatuto Tributario, ya ha transcurrido el lapso autorizado por la ley para que se haga efectivo su cobro” (subrayas fuera de texto) Este oficio fue reiterado por el accionista el 28 de enero de 2016 (…) 
(…) A la fecha de la presente auditoria se observa que la DIAN no recuperó los recursos adeudados por la sociedad y que los mandamientos de pago proferidos se encuentran prescritos así: - Mandamiento de pago 20150302000533 de 29 de enero de 2015 por $29.366.260.585, prescribió el 29 de enero de 2020. - Mandamiento de Pago a Representante Legal/Deudor solidario nro. 110 del 25 de junio de 2018, por $9.405.836.000, prescribió el 18 de junio de 2023. Lo anterior, debido a que la DIAN no realizó la gestión de cobro conforme a la situación jurídica de la sociedad con NIT. 805.001.015 por ende no se vinculó al proceso de liquidación, sino que adelantó un proceso de cobro como si no se encontrara en un proceso especial, aun cuando contaba con información que daba cuenta de la situación jurídica del contribuyente, adicionalmente no consultó su estado a la Superintendencia Financiera, sino que se remitió a la extinta Superintendencia de Valores (…)
Adicionalmente, omitió el deber de dar traslado a las autoridades competentes con respecto a las posibles conductas punibles relacionadas con el Impuesto sobre las Ventas - IVA y la Retención en la fuente, pues en el expediente únicamente se encuentran oficios de advertencia. 
(…) Lo anterior conllevó a que los valores adeudados por la sociedad no se recuperaran y por el contrario prescribiera la acción de cobro generando una pérdida al patrimonio público por $38.772.096.585 correspondiente a los siguientes mandamientos de pago: - Mandamiento de pago 20150302000533 de 29 de enero de 2015 por $29.366.260.585, prescribió el 29 de enero de 2020. - Mandamiento de Pago a Representante Legal/Deudor solidario nro. 110 del 25 de junio de 2018, por $9.405.836.000, prescribió el 18 de junio de 2023. Así las cosas, esta observación se presenta con incidencia fiscal de conformidad con el artículo 6 de la Ley 610 de 2007, en cuantía de $38.772.096.585 y con una presunta incidencia disciplinaria en virtud de la Ley 1952 del 28 de enero de 2019.
</t>
    </r>
  </si>
  <si>
    <t>La DIAN no desplegó acciones contundentes para gestionar de manera efectiva la acción de cobro de lo adeudado por el contribuyente y los correspondientes deudores solidarios, subsidiarios, a pesar de que tuvo acceso a información de los accionistas e interrelacionó con ellos, principalmente con quien ostentaba la calidad de Persona Natural Matriz con situación de control.</t>
  </si>
  <si>
    <t xml:space="preserve">Capacitar a los funcionarios de la División de Cobranzas de la Dirección Seccional de Impuestos de Bogotá en los procedimientos de cobro persuasivo, coactivo, y deudores solidarios, Procesos especiales- </t>
  </si>
  <si>
    <t xml:space="preserve">Realizar  capacitación (3) a toda la División de Cobranzas sobre los procedimientos de cobro persuasivo, coactivo, vinculación de deudores solidarios y Procesos Especiales. </t>
  </si>
  <si>
    <t>Registro de asistencia a capacitación y formulario de evaluación de esta.</t>
  </si>
  <si>
    <r>
      <rPr>
        <b/>
        <sz val="12"/>
        <rFont val="Arial"/>
        <family val="2"/>
      </rPr>
      <t>DGI</t>
    </r>
    <r>
      <rPr>
        <sz val="12"/>
        <rFont val="Arial"/>
        <family val="2"/>
      </rPr>
      <t xml:space="preserve">
NC - Subproceso de Administración de Cartera
Subdirección de Cobranzas y Control Extensivo
Coordinación de Cobranzas
DS - Subproceso de Administración de Cartera.
Dirección Seccional de Impuestos de Bogotá.
División de Cobranzas </t>
    </r>
  </si>
  <si>
    <t>Realizar visitas de supervision y autoevaluacion a diferentes Direcciones Seccionales referidas a la gestion de cobro de deudores solidarios y/o subsidiarios</t>
  </si>
  <si>
    <t>Efectuar auditoria fisica o virtual para verificar la aplicación de los procedimientos de administracion de cartera referidos a gestion de cobro de deudores solidarios y/o Subsidiarios en 4 direcciones seccionales</t>
  </si>
  <si>
    <t xml:space="preserve">informes de auditoria realizada
</t>
  </si>
  <si>
    <r>
      <rPr>
        <b/>
        <sz val="12"/>
        <rFont val="Arial"/>
        <family val="2"/>
      </rPr>
      <t>DGI</t>
    </r>
    <r>
      <rPr>
        <sz val="12"/>
        <rFont val="Arial"/>
        <family val="2"/>
      </rPr>
      <t xml:space="preserve">
NC - Subproceso de Administración de Cartera
Subdirección de Cobranzas y Control Extensivo
Coordinación de Cobranzas
</t>
    </r>
  </si>
  <si>
    <t>Realizar seguimiento a la gestión  de deudores solidarios y/o subsidiarios en el desarrollo de los procedimientos COT-0270 - MANDAMIENTO DE PAGO y PERSUASIVO PENALIZABLE POR OMISION DEL AGENTE RETENEDOR, AUTORETENEDOR O RECAUDADOR, así como la oportunidad en la gestión de cobro a los mismos.</t>
  </si>
  <si>
    <t>Informar mensualmente a los Jefes de GIT, los contribuyentes con posibles deudores solidarios que deben ser vinculados al  Proceso Administrativo de cobro coactivo y las obligaciones respecto de las que no se les ha generado el oficio persuasivo penalizable.</t>
  </si>
  <si>
    <t>Reporte mensual de la gestión realizada.</t>
  </si>
  <si>
    <r>
      <rPr>
        <b/>
        <sz val="12"/>
        <rFont val="Arial"/>
        <family val="2"/>
      </rPr>
      <t>DGI</t>
    </r>
    <r>
      <rPr>
        <sz val="12"/>
        <rFont val="Arial"/>
        <family val="2"/>
      </rPr>
      <t xml:space="preserve">
DS - Subproceso de Administración de Cartera.
Dirección Seccional de Impuestos de Bogotá.
División de Cobranzas </t>
    </r>
  </si>
  <si>
    <t>Realizar verificacion bimestral a una muestra de 15 expedientes con mandamientos de pago librados en el período a  deudores solidarios o subsidiarios, para establecer la realización previa de consultas pertinentes para la correcta identificación del deudor y la oportunidad en la gestión de cobro.</t>
  </si>
  <si>
    <t>Informe gerencial de periodicidad bimestral  con los resultados de la verificación, socializado con el jefe de la División y los jefes de los GIT</t>
  </si>
  <si>
    <t xml:space="preserve">Realizar verificacion bimestral a una muestra de 15 expedientes con oficio persuasivo penalizable comunicado   en el período a  deudores solidarios o subsidiarios para establecer la realización previa de consultas pertinentes para la correcta identificación del deudor.  </t>
  </si>
  <si>
    <t>Auditoría de Cumplimiento Intersectorial y Articulada Mecanismos de Obras por Impuestos
Periodo  2017 al 30 de julio de 2024.</t>
  </si>
  <si>
    <t>17  03 100</t>
  </si>
  <si>
    <r>
      <rPr>
        <b/>
        <sz val="12"/>
        <rFont val="Arial"/>
        <family val="2"/>
      </rPr>
      <t>Hallazgo No. 12. Trámite para la Extinción de la Obligación Tributaria</t>
    </r>
    <r>
      <rPr>
        <sz val="12"/>
        <rFont val="Arial"/>
        <family val="2"/>
      </rPr>
      <t xml:space="preserve">
“(…) 
Proyectos con extinción: 
Teniendo en cuenta lo dispuesto en el Decreto 1915 de 2017 se observa que las Entidades Nacionales Competentes, Las Fiduciarias y la DIAN no dieron cumplimiento a los términos previstos en el Decreto 1915 de 2017, para el trámite de extinción de la obligación tributaria, como se evidencia en los siguientes casos: 
1.1.	Proyecto BPIN 20181719000037 (…)  1.2 Proyecto BPIN 20200214000114 (…) 1.3 Proyecto BPIN 2020542610029 (…) 1.4. Proyecto BPIN 20181719000374
2. Proyecto Sin Extinción: 
Teniendo en cuenta lo dispuesto en el Decreto 1915 de 2017 se observa que las Entidades Nacionales Competentes, Las Fiduciarias y la DIAN no dieron cumplimiento a los términos previstos en el Decreto 1915 de 2017 y a la fecha de esta auditoría la DIAN no ha emitido la Resolución de extinción de la obligación tributaria, así: 
2.1 Proyecto BPIN 2018542500005 (…)  2.2 Proyecto BPIN 20181719000011 (…) 2.3. Proyecto BPIN 20181719000013 (…) 2.4. Proyecto BPIN 20181719000014 (…)”. 
</t>
    </r>
  </si>
  <si>
    <t xml:space="preserve">“(…) la debilidad en el control y seguimiento por parte de la Entidad Nacional Competente para el cumplimiento de requisitos y la expedición de la respectiva certificación de la entrega a satisfacción de la obra, conlleva a que el proceso de extinción de la obligación tributaria no se realice de forma oportuna y en consecuencia los contribuyentes presentan saldos contrarios en su declaración de renta (…)”. </t>
  </si>
  <si>
    <t>Crear un único buzón (Correo electrónico) exclusivo para temas relacionados con Obras por Impuestos</t>
  </si>
  <si>
    <t>Creación de buzón (Correo electrónico) administrado por la Dirección de Gestión de Impuestos o quien ella delegue mediante el cual sean allegados los oficios provenientes de la Agencia de Renovación del Territorio- ART, Dirección Nacional de Planeación -DNP y demás Entidades Nacionales Competentes en cuanto a suministro de documentos de certificación de entrega de proyectos o incumplimiento de los mismos.</t>
  </si>
  <si>
    <t>Creación de buzón (Correo electrónico)</t>
  </si>
  <si>
    <t xml:space="preserve">DGI
Dirección de gestión de impuestos
Subdirección de recaudo
Coordinación de administración de aplicativos de impuestos
</t>
  </si>
  <si>
    <t>Circular a las entidades nacionales competentes (Ministerios) beneficiarias del mecanismo de pago de obras por impuestos.</t>
  </si>
  <si>
    <t>Se llevará a cabo la circularización dirigida a las entidades nacionales competentes beneficiarias del mecanismo de pago de obras por impuestos, con el propósito de que informen la fecha estimada de finalización de los proyectos BPIN a su cargo. Una vez alcanzada la fecha estimada, se realizará una nueva circularización para solicitar el envío de la certificación de obra entregada.</t>
  </si>
  <si>
    <t xml:space="preserve">Correo electrónico </t>
  </si>
  <si>
    <t>Realizar los ajustes contables a que haya lugar, derivados de la corrección de recibos de pago, formularios 490, relativos al pago de impuestos a través del mecanismo de pago de impuestos con obras.</t>
  </si>
  <si>
    <t xml:space="preserve">DGI
Dirección de gestión de impuestos
Subdirección de recaudo
Coordinación de contabilidad de la función recaudadora
</t>
  </si>
  <si>
    <r>
      <rPr>
        <b/>
        <sz val="12"/>
        <rFont val="Arial"/>
        <family val="2"/>
      </rPr>
      <t xml:space="preserve">Hallazgo No. 13. Extinción de Obligaciones - DIAN
</t>
    </r>
    <r>
      <rPr>
        <sz val="12"/>
        <rFont val="Arial"/>
        <family val="2"/>
      </rPr>
      <t>“(…) la entidad nacional competente informó a la DIAN la entrega realizada, adjuntando el certificado de recibido a satisfacción por parte del interventor. 
Por otra parte, la DIAN no ha reglamentado los términos o plazos para emitir la resolución de extinción de la obligación tributaria, una vez se recibe los documentos y soportes de la entidad nacional competente que respaldan el cumplimiento de los requisitos de extinción. Esto conlleva tiempos diferentes en la expedición del acto administrativo entre los proyectos, afecta la congruencia entre el reconocimiento contable y los hechos económicos e implica para un contribuyente, que continúe figurando con obligaciones tributarias pendientes que ya han surtido el trámite de ley para considerarlas extintas.
(…) La DIAN no abonó las consignaciones de saldos no ejecutados del proyecto, modalidad 1, al saldo insoluto del impuesto de renta y complementarios vinculado, como lo exige el artículo 1.6.5.4.2 del Decreto 1625 de 2016, y registró las consignaciones en SIE contabilidad y Obligación Financiera como excedentes al impuesto de renta; lo que significa, saldos a favor del contribuyente, contrario a lo que establece el marco conceptual del Plan General de la contaduría Pública y el manual contable de la DIAN en lo relacionado con el reconocimiento de un pasivo.
(…) 
La situación presentada, trae como consecuencia que la información de las obligaciones tributarias del contribuyente no guarden consistencia con hechos económicos; así como, desviación en la información financiera de los periodos involucrados, en las cuentas por cobrar del impuesto de renta (1305-01-001), gastos por Operaciones sin flujo de efectivo (5722-90-00), excedentes del impuesto de renta (2407-03-001) y en las Otras Cuentas Deudoras de Control (8390-90-001), tal como quedó evidenciado en los siguientes casos:
Caso No 1 ECOPETROL (Nit 899.999.068) – Bogotá
(…) Caso No. 2 CENIT (Nit. 900.531.210) - Norte de Santander (…)”.</t>
    </r>
  </si>
  <si>
    <t>“(…) Al expedir el acto administrativo de extinción de la obligación tributaria con el último proyecto, no se consideran las fechas de entrega de las obras construidas y que están en disposición y uso de las entidades beneficiarias, que, junto con la confirmación del interventor cumplen lo dispone el artículo 1.6.5.4.1. del Decreto 1915 de 2017, para realizar la extinción de la obligación ligada al proyecto; lo cual distorsiona la información del estado del contribuyente frente a sus obligaciones tributarias, así como, los estados financieros de la DIAN, más aún cuando estos no revelan estas circunstancias en las notas a los Estados Financieros (…)”.</t>
  </si>
  <si>
    <t>Actualizar, como resulte procedente, el contenido y remisión normativa aplicables en los procedimientos administrativos relativos a la extinción de las obligaciones tributarias a través del mecanismo de pago de obras por impuestos.</t>
  </si>
  <si>
    <t>Actualizar, como resulte procedente, el contenido y remisión normativa aplicables en los procedimientos administrativos relativos a la extinción de las obligaciones tributarias a través del mecanismo de pago de obras por impuestos.(Instructivo IN-COT-0200 y procedimiento PR-COT-0452)</t>
  </si>
  <si>
    <t>Procedimientos actualizados (Documentación administrativa actualizada) publicados en el listado Maestro de documentos y socializados a las áreas interesadas.</t>
  </si>
  <si>
    <t xml:space="preserve">DGI
Dirección de gestión de impuestos
Subdirección de cobranzas y control extensivo
Subdirección de recaudo
Coordinación de cobranzas
Coordinación de administración de aplicativos de impuestos
Dirección de gestión estratégica y analítica
Subdirección de procesos 
Coordinación de procesos y riesgos operacionales 
</t>
  </si>
  <si>
    <t>Actualizar, como resulte procedente, el catálogo normativo de la entidad en relación con el mecanismo de pago de obras por impuestos.</t>
  </si>
  <si>
    <t>Catálogo normativo actualizado en relación con el mecanismo de pago de obras por impuestos.</t>
  </si>
  <si>
    <t xml:space="preserve">DGI
Dirección de gestión de impuestos
Subdirección de cobranzas y control extensivo
Subdirección de recaudo
Coordinación de cobranzas
Coordinación de administración de aplicativos de impuestos
</t>
  </si>
  <si>
    <t>Requerir  la ampliación del concepto 44 en los formularios 490 (saldos no ejecutados) para los saldos vinculados a las declaraciones de renta objeto de devolución por parte del contribuyente y certificados por las Entidades Nacionales Competentes (ENC) y las fiduciarias, esto a partir del año gravable 2017.</t>
  </si>
  <si>
    <t>Ampliación de cobertura de aplicación del concepto 44 para recibos oficiales de pago F490 desde la vigencia año gravable 2017 a la fecha.</t>
  </si>
  <si>
    <t xml:space="preserve">Acta de comité de gestión de Cambios de Tecnología del correspondiente software instalado y en producción
</t>
  </si>
  <si>
    <t xml:space="preserve">DGI
Dirección de gestión de impuestos
Subdirección de recaudo
Coordinación de administración de aplicativos de impuestos
Dirección de gestión de innovación y tecnología
Subdirección de innovación y proyectos
Subdirección de soluciones y desarrollo
</t>
  </si>
  <si>
    <t>Cada tres meses, durante la primera semana, se solicitará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t>
  </si>
  <si>
    <t>4 PST / 4 Correo electrónico</t>
  </si>
  <si>
    <r>
      <rPr>
        <b/>
        <sz val="12"/>
        <rFont val="Arial"/>
        <family val="2"/>
      </rPr>
      <t xml:space="preserve"> Hallazgo No. 14 Registro Resoluciones de Extinción Obras por Impuestos – DIAN
</t>
    </r>
    <r>
      <rPr>
        <sz val="12"/>
        <rFont val="Arial"/>
        <family val="2"/>
      </rPr>
      <t>“(…) Producto del análisis realizado por la CGR a los registros contables inherentes a la extinción de la obligación tributaria, se estableció que se continúan registrando extemporáneamente las resoluciones de extinción de la obligación tributaria.
Adicionalmente, en el reconocimiento no se emplean las cuentas definidas por la norma técnica para el reconocimiento de errores, dado que el registro es realizado como gasto del periodo corriente; sin considerar que el Manual de Políticas Contables y Operativas de la Contabilidad Función Recaudadora establece que corresponde a una cuenta patrimonial de periodos anteriores, lo cual impacta la razonabilidad de la información financiera de las vigencias 2022, 2023 y 2024, tal como se muestra continuación:
(...) Esto trae como consecuencia, distorsión de la información financiera que sobrestima los gastos, cuenta 572290 “Otras operaciones sin Flujo de Efectivo” para las vigencias 2022 por 28.658’169.334, 2023 por $3.451’449.829 y corrido del 2024 por $104.320.035.225 con su contrapartida en la cuenta 3109 de patrimonio denominada “Resultados de ejercicios anteriores” (…)”.</t>
    </r>
  </si>
  <si>
    <t xml:space="preserve">“(…) debido a que no se han tomado acciones para superar las citadas dificultades, la información financiera entre 2022 y junio de 2024 reconocida, presentada y revelada a los usuarios de la información, no garantiza la aplicación del periodo contable, ni la razonabilidad de las cifras, en la extinción de la obligación en el mecanismo de obras por impuestos (…)”. </t>
  </si>
  <si>
    <t xml:space="preserve">DGI
Dirección de gestión de impuestos
Subdirección de cobranzas y control extensivo
Subdirección de recaudo
Coordinación de cobranzas
Coordinación de administración de aplicativos de impuestos
Coordinación de contabilidad de la función recaudadora
Dirección de gestión estratégica y analítica
Subdirección de procesos 
Coordinación de procesos y riesgos operacionales 
</t>
  </si>
  <si>
    <t>DGI
Dirección de gestión de impuestos
Subdirección de cobranzas y control extensivo
Subdirección de recaudo
Coordinación de cobranzas
Coordinación de administración de aplicativos de impuestos
Coordinación de contabilidad de la función recaudadora</t>
  </si>
  <si>
    <t>Solicitar la aplicación del concepto 44 en los formularios 490 (saldo no ejecutado por obras por impuestos)</t>
  </si>
  <si>
    <t>Realizar los ajustes contables a que haya lugar, derivados del la corrección de recibos de pago, formularios 490, relativos al pago de impuestos a través del mecanismo de pago de impuestos con obras.</t>
  </si>
  <si>
    <r>
      <rPr>
        <b/>
        <sz val="12"/>
        <rFont val="Arial"/>
        <family val="2"/>
      </rPr>
      <t>Hallazgo No. 15 Revelación de partidas y asuntos materiales – DIAN</t>
    </r>
    <r>
      <rPr>
        <sz val="12"/>
        <rFont val="Arial"/>
        <family val="2"/>
      </rPr>
      <t xml:space="preserve">
“(…) El Manual de políticas contables y operativas de la DIAN función recaudadora (MN-ADF0044), aplicable para las vigencias 2022 y 2023, no desarrolla el concepto, método y aplicación de la materialidad e importancia relativa, ni informa a los usuarios qué parte de la información es material; razón por la cual, la DIAN no cuenta con un referente que permita conocer cuando un hecho económico es relevante y material, lo que conlleva a que decisiones sobre revelación, corrección de errores o reexpresión de estados financieros esté sujeta a decisión de quien prepara la información, sin considerar que puede generar diferencias en el tiempo frente a un mismo hecho, tal como se muestra a continuación:
 El derecho contingente (cuenta 839090) registra los impuestos de renta y complementarios de contribuyentes que se acogieron al mecanismo de obras por impuestos, consignaron los recursos a la fiducia, y están pendientes de extinguir la obligación tributaria hasta que la obra se termine y entregue en condiciones de uso o disposición. 
La DIAN reveló en las notas a los estados financieros el derecho contingente para las vigencias 2021 y 2022; sin embargo, no lo realizó para la vigencia 2023, a pesar de que las cifras son representativas y materiales, en relación con la cuenta de impuesto de renta por cobrar (1305) por valor de $11.905.187.553.48577, tal como se muestra a continuación: 
(…) 
Lo anterior, implica que la revelación de la información financiera esté sujeta a juicio profesional, lo que no garantiza la uniformidad de un periodo a otro; además, impide a un tercero interesado contar con una explicación que aporte valor agregado sobre una partida relevante como el impacto de las obras por impuestos en una cuenta de impuesto de renta por cobrar (…)”.</t>
    </r>
  </si>
  <si>
    <t xml:space="preserve">“(…) se origina por la ausencia de una política de materialidad que defina los aspectos relevantes para un usuario de la información financiera (…)”. </t>
  </si>
  <si>
    <t>Actualizar, como resulte procedente la documentación administrativa relativa a la política de materialidad aplicable al  proceso contable de la función recaudadora.</t>
  </si>
  <si>
    <t xml:space="preserve">DGI
Coordinación de contabilidad de la función recaudadora
Dirección de gestión estratégica y analítica
Subdirección de procesos 
Coordinación de procesos y riesgos operacionales 
</t>
  </si>
  <si>
    <t xml:space="preserve">DGI
Coordinación de contabilidad de la función recaudadora
</t>
  </si>
  <si>
    <t>17  02 100</t>
  </si>
  <si>
    <r>
      <rPr>
        <b/>
        <sz val="12"/>
        <rFont val="Arial"/>
        <family val="2"/>
      </rPr>
      <t>Hallazgo No. 16. Conciliación de cuentas por cobrar – Impuesto de Renta – 1305-01-001- DIAN</t>
    </r>
    <r>
      <rPr>
        <sz val="12"/>
        <rFont val="Arial"/>
        <family val="2"/>
      </rPr>
      <t xml:space="preserve">
“(…) Producto de la evaluación, la CGR estableció que existen diferencias entre el aplicativo de “Obligación Financiera”, el cual no refleja el valor del impuesto vinculado a obras por impuestos, y los registros de contabilidad, que sí constituyen la cuenta por cobrar, aspecto relevante considerando la necesidad de justificación de las diferencias que pueden dar lugar o no a ajustes contables con efecto o no en los saldos, tal como muestra en el numeral 4.2.3 Generar el saldo de la obligación financiera del tercero a conciliar cuando señala:
(…)
Se estableció que para la vigencia 2022 se concilió el 0,51% de los terceros y el 3,54% del valor a conciliar, y para la vigencia 2023 se concilió el 0,85% de los terceros equivalentes al 49,18% de la cuenta Impuesto de Renta por Cobrar, tal como se muestra a continuación: (…)
En el caso de los terceros asociados con el mecanismo de obras por impuestos, la conciliación que ha realizado la DIAN se aleja de la política que establece que: Las cuentas por Cobrar se concilian a nivel de tercero, (…), toda vez que para la vigencia 2022 se concilió el 3.95% de los terceros por $80.077.285.928 (7.78%), tal como se muestra a continuación: (…)
Finalmente, no se informó en las notas a los estados financieros de las vigencias 2022 y 2023 la representatividad de las conciliaciones en la cuenta 1305-01, cantidad de partidas conciliatorias, antigüedad de las partidas y grado de avance en la depuración, hecho que puede afectar la realidad económica y financiera de los tributos a cargo de la entidad.
(…)”. </t>
    </r>
  </si>
  <si>
    <t xml:space="preserve">“(…) se presenta por deficiencias en el control interno contable asociadas a conciliación y validación de la información registrada en los aplicativos de contabilidad y obligación financiera (…)”. </t>
  </si>
  <si>
    <t xml:space="preserve">DGI
Dirección de gestión de impuestos
Subdirección de cobranzas y control extensivo
Subdirección de recaudo
Coordinación de cobranzas
Coordinación de administración de aplicativos de impuestos
Coordinación de contabilidad de la función recaudadora
</t>
  </si>
  <si>
    <t xml:space="preserve">4 PST/ 4 Correo electrónico </t>
  </si>
  <si>
    <t>17  02 011</t>
  </si>
  <si>
    <r>
      <rPr>
        <b/>
        <sz val="12"/>
        <rFont val="Arial"/>
        <family val="2"/>
      </rPr>
      <t xml:space="preserve">Hallazgo No. 17. Registros en Sistemas de Información DIAN
</t>
    </r>
    <r>
      <rPr>
        <sz val="12"/>
        <rFont val="Arial"/>
        <family val="2"/>
      </rPr>
      <t xml:space="preserve">“(…) La DIAN ajustó parcialmente los servicios informáticos de Obligación Financiera y SIE87 contabilidad, por lo cual la información no permite el seguimiento y control de las obligaciones de impuesto de renta y complementarios vinculadas al mecanismo de obra por impuestos, tal como se evidencia a continuación: 
1.	El servicio de Obligación Financiera carga la declaración de impuesto de renta y complementarios en versión pdf y controla la obligación sin tener en cuenta el valor vinculado al mecanismo de obra por impuestos. En el SIE Contable se registra manualmente la declaración para reconocer el impuesto vinculado al mecanismo, lo cual trae como consecuencia, diferencias entre los dos aplicativos frente a una misma información, ya que para obligación financiera no se incluye el valor de obras por impuestos, mientras que contabilidad sí reconoce dentro de la cuenta por cobrar este concepto.
2.	Al no registrar el aplicativo de Obligación financiera el impuesto vinculado al mecanismo, las consignaciones realizadas a la DIAN por la Fiduciaria por concepto de los saldos no ejecutados a la Nación, a través de un recibo oficial de pago, se registran como excedentes en la cuenta 2407-03-001-02; es decir, un pasivo a favor del contribuyente, y no como abono a las obligaciones impositivas, en contravía del artículo 1.6.5.4.2. del Decreto 1625 de 2018 y párrafo 67 del Marco Conceptual de la CGN. Igualmente, estas consignaciones son reconocidas en contabilidad como un excedente.
3.	La parametrización del servicio de obligación financiera es realizada con los plazos ordinarios. Si el contribuyente es admitido al mecanismo de obras por impuestos y tiene ampliación del plazo ordinario, el sistema no reconoce ese nuevo plazo y calcula intereses de mora sobre pagos realizados dentro del límite legal, sobre los cuales la DIAN requiere reprocesar y reversar la operación. 
(…).
La parametrización contable de las reversiones de intereses no considera los cambios de vigencia fiscal y su impacto en cuentas de resultado; es así como, los intereses reconocidos en una vigencia como ingresos, son revertidos en la vigencia siguiente contra ese mismo ingreso, sin considerar que al final del año la cuenta fue objeto de cierre; lo cual trae como consecuencia terceros con saldo contrario a su naturaleza en la vigencia siguiente.
1.	Los registros contables son realizados manualmente, lo que incrementa el riesgo de error en el reconocimiento de las operaciones, genera reprocesos en el reconocimiento de un documento, y afecta los saldos contables dentro de los cierres. 
Como evidencia de lo anterior se presentan los siguientes casos:
Caso No. 1 Proyecto 20181719000018 (…)  Caso No. 2 Proyecto 20181719000175  (…)  Caso No. 3. Proyecto 20200214000085  (…) Caso No 4. Proyecto 20181719000020 (…) Caso No. 5 Proyecto 20200214000083 (…) Caso No. 6 Proyecto 20181719000037 (…)”. </t>
    </r>
  </si>
  <si>
    <t>“(…) no se ha dado cumplimiento a la disposición normativa prevista en el artículo 1.6.5.4.22 de la Ley 1819 de 2016, relativa al deber de ajustar los formularios y servicios informáticos electrónicos dispuestos para el registro de las transacciones inherentes al mecanismo de obras por impuestos”.</t>
  </si>
  <si>
    <t>Implementar una revisión exhaustiva del servicio de obligación financiera con el fin de incluir de manera masiva los plazos ampliados aplicables a los contribuyentes admitidos al mecanismo de obras por impuestos.</t>
  </si>
  <si>
    <t>Actualizar, en el servicio de obligación financiera los plazos establecidos para los contribuyentes acogidos a la modalidad de obras por impuestos según información suministrada por la ART</t>
  </si>
  <si>
    <t>PST Solucionado</t>
  </si>
  <si>
    <t>17  01 100</t>
  </si>
  <si>
    <r>
      <rPr>
        <b/>
        <sz val="12"/>
        <rFont val="Arial"/>
        <family val="2"/>
      </rPr>
      <t xml:space="preserve">Hallazgo No. 18. Reglamentación abonos y reconocimiento de rendimientos financieros.
</t>
    </r>
    <r>
      <rPr>
        <sz val="12"/>
        <rFont val="Arial"/>
        <family val="2"/>
      </rPr>
      <t xml:space="preserve">
“(…) se establece que ni el MHCP ni la DIAN, que son los responsables del recaudo y registro de los rendimientos generados por los recursos del mecanismo obras por impuestos en los estados financieros, ejercen control y seguimiento a dichos recursos.
Adicionalmente, se evidenció un comportamiento diferente por parte de las fiduciarias, ya que Corficolombiana según lo informó mediante oficio del 29 de octubre de 2024, señala que “los Rendimientos fueron entregados al Ministerio de Hacienda y Crédito Público mensualmente siguiendo la metodología de liquidación y traslado dispuesta en el título 5 de la parte 3 del libro 2 del Decreto 1068”, mientras que la Fiduprevisora, realizaba el giro mensualmente y a partir de noviembre de 2018, realiza un único giro al finalizar la ejecución de las obras. 
Aspectos relevantes considerando el monto de los recursos administrados por las fiduciarias asociados al mecanismo de obras por impuestos, tal como se evidencia en los estados financieros de la DIAN de las vigencias 2021 a 2023, los cuales se presentan a continuación: (…)”.
b. Reconocimiento (Contabilización de los Rendimientos Financieros) – DIAN
El registro contable de los rendimientos financieros es realizado por el sistema de caja según señala la DIAN en respuesta con radicado 2024103 100153156 1545 del 3 de octubre de 2024 en la que indica que lo efectúa con base en los documentos de recaudo por clasificar asignados a la entidad por la Dirección General de Crédito Público y Tesoro Nacional, con el tercero de la entidad fiduciaria que realiza la consignación y la información de los extractos bancarios y las notas crédito publicados en la página web del Ministerio de Hacienda y Crédito Público.”, hecho que denota que la DIAN no realiza gestiones para coordinar, establecer y registrar los rendimientos financieros por cobrar por concepto del mecanismo de obras por impuestos, con las Fiduciarias.
Esta práctica es contrario al principio de devengo y de esencia sobre forma prescrito por la Contaduría General de la Nación, la cual regula un reconocimiento cuando surge el derecho a recibirlo, y que para el caso que nos ocupa, surge con la aplicación de la parte 3 del libro 2 del Decreto 1068 de 2015, que establece una liquidación con periodicidad mensual de los rendimientos financieros por parte de las fiduciarias. 
(…)”.</t>
    </r>
  </si>
  <si>
    <t xml:space="preserve">“(…) Las normas contables exigen que la información financiera cumpla con la característica de verificabilidad, por cuanto esta “(…) ayuda a asegurar a los usuarios que la información financiera de propósito general  representa fielmente los hechos económicos que pretende representar”. En este sentido, no puede delegarse esta responsabilidad exclusivamente a las Fiduciarias, por cuanto ellas responden por su negocio, y es la DIAN quién tendría esta responsabilidad dado que está obligada al reconocimiento contable de la operación (...). </t>
  </si>
  <si>
    <t>Elaborar un documento que incorpore posibles mejoras de carácter legal, administrativo y contables que  busquen resolver las debilidades detectadas del mecanismo de pago de obras por impuestos para su posterior consideración y decisión por parte del Ministerio de Hacienda y Crédito Público.</t>
  </si>
  <si>
    <t>Previa consulta con las áreas interesadas de la DIAN elaborar un documento que contenga las sugerencias de carácter legal, administrativo y contables que busquen resolver las debilidades detectadas del mecanismo de pago de obras por impuestos para su posterior consideración y decisión por parte del Ministerio de Hacienda y Crédito Público.</t>
  </si>
  <si>
    <t>Documento elaborado y enviado al Ministerio de Hacienda y Crédito Público.</t>
  </si>
  <si>
    <t xml:space="preserve">DGI
Dirección de gestión de impuestos
Subdirección de recaudo
Subdirección de cobranzas y control extensivo
Coordinación de administración de aplicativos de impuestos
Coordinación de cobranzas
Coordinación de contabilidad de la función recaudadora
</t>
  </si>
  <si>
    <t xml:space="preserve">INFORME PLAN DE MEJORAMIENTO INSTITUCIONAL </t>
  </si>
  <si>
    <t>Representante Legal: JAIRO ORLANDO VILLABONA ROBAYO</t>
  </si>
  <si>
    <t>Períodos que cubre: 2005 a 2021</t>
  </si>
  <si>
    <t>Fecha actualización CGR</t>
  </si>
  <si>
    <t>CÓDIGO DELHALLAZGO/
OBSERVACIÓN/ITEM</t>
  </si>
  <si>
    <t>DESCRIPCIÓN DEL HALLAZGO/OBSERVACIÓN/ITEM</t>
  </si>
  <si>
    <t>CAUSA  DEL HALLAZGO/OBSERVACIÓN/ITEM</t>
  </si>
  <si>
    <r>
      <t xml:space="preserve">DGA
</t>
    </r>
    <r>
      <rPr>
        <sz val="12"/>
        <rFont val="Arial"/>
        <family val="2"/>
      </rPr>
      <t>NC – Subproceso Operación Aduanera
Dirección de Gestión de Aduanas
Subdirección de Operación Aduanera
REFORMULADO
30042016
30092016
ACTUALIZADO
30112021</t>
    </r>
  </si>
  <si>
    <t>1,00</t>
  </si>
  <si>
    <t>31/07/2025</t>
  </si>
  <si>
    <t>28/02/2026</t>
  </si>
  <si>
    <t>Períodos que cubre: 2005 a 2022</t>
  </si>
  <si>
    <t>Fecha actualización OCI</t>
  </si>
  <si>
    <t>30/07/2025</t>
  </si>
  <si>
    <r>
      <rPr>
        <b/>
        <sz val="12"/>
        <color theme="1"/>
        <rFont val="Arial"/>
        <family val="2"/>
      </rPr>
      <t>DGIT</t>
    </r>
    <r>
      <rPr>
        <sz val="12"/>
        <color theme="1"/>
        <rFont val="Arial"/>
        <family val="2"/>
      </rPr>
      <t xml:space="preserve">
NC - Subproceso Innovación y Tecnología
Dirección de Gestión de Innovación y Tecnología
Subdirección de Innovación y Proyectos
ACTUALIZADO
30112021</t>
    </r>
  </si>
  <si>
    <r>
      <rPr>
        <b/>
        <sz val="12"/>
        <color theme="1"/>
        <rFont val="Arial"/>
        <family val="2"/>
      </rPr>
      <t>DGIT</t>
    </r>
    <r>
      <rPr>
        <sz val="12"/>
        <color theme="1"/>
        <rFont val="Arial"/>
        <family val="2"/>
      </rPr>
      <t xml:space="preserve">
NC - Subproceso Innovación y Tecnología
Dirección de Gestión de Innovación y Tecnología
Subdirección de Innovación y Proyectos
Subdirección de Soluciones y Desarrollo
REFORMULADO
30112021
20052022</t>
    </r>
  </si>
  <si>
    <r>
      <t xml:space="preserve">DGIT
</t>
    </r>
    <r>
      <rPr>
        <sz val="12"/>
        <color theme="1"/>
        <rFont val="Arial"/>
        <family val="2"/>
      </rPr>
      <t>NC – Subproceso Operación Aduanera
Dirección de Gestión de Aduanas
Subdirección de Registro y Control Aduanero</t>
    </r>
  </si>
  <si>
    <r>
      <t xml:space="preserve">DGIT
</t>
    </r>
    <r>
      <rPr>
        <sz val="12"/>
        <color theme="1"/>
        <rFont val="Arial"/>
        <family val="2"/>
      </rPr>
      <t>NC - Subproceso Innovación y Tecnología
Dirección de Gestión de Innovación y Tecnología
Subdirección de Innovación y Proyectos
Subdirección de Soluciones y Desarrollo</t>
    </r>
  </si>
  <si>
    <r>
      <t xml:space="preserve">DGIT
</t>
    </r>
    <r>
      <rPr>
        <sz val="12"/>
        <color theme="1"/>
        <rFont val="Arial"/>
        <family val="2"/>
      </rPr>
      <t>NC - Subproceso Innovación y Tecnología
Dirección de Gestión de Innovación y Tecnología
Subdirección de Innovación y Proyectos
Subdirección de Soluciones y Desarrollo
NC – Subproceso Operación Aduanera
Dirección de Gestión de Aduanas
Subdirección de Registro y Control Aduanero</t>
    </r>
  </si>
  <si>
    <r>
      <t xml:space="preserve">DGIT
</t>
    </r>
    <r>
      <rPr>
        <sz val="12"/>
        <color theme="1"/>
        <rFont val="Arial"/>
        <family val="2"/>
      </rPr>
      <t>NC - Subproceso Innovación y Tecnología
Dirección de Gestión de Innovación y Tecnología
Subdirección de Innovación y Proyectos
Subdirección de Soluciones y Desarrollo
REFORMULADO
30112021
20052022</t>
    </r>
  </si>
  <si>
    <r>
      <t xml:space="preserve">DGIT
</t>
    </r>
    <r>
      <rPr>
        <sz val="12"/>
        <color theme="1"/>
        <rFont val="Arial"/>
        <family val="2"/>
      </rPr>
      <t>NC - Subproceso Innovación y Tecnología
Dirección de Gestión de Innovación y Tecnología
Subdirección de Innovación y Proyectos
Subdirección de Soluciones y Desarrollo
Subdirección de Infraestructura Tecnológica y de Operaciones
NC – Subproceso Operación Aduanera
Dirección de Gestión de Aduanas
Subdirección de Registro y Control Aduanero
REFORMULADO
30112021
20052022</t>
    </r>
  </si>
  <si>
    <r>
      <rPr>
        <b/>
        <sz val="12"/>
        <color theme="1"/>
        <rFont val="Arial"/>
        <family val="2"/>
      </rPr>
      <t>DGIT</t>
    </r>
    <r>
      <rPr>
        <sz val="12"/>
        <color theme="1"/>
        <rFont val="Arial"/>
        <family val="2"/>
      </rPr>
      <t xml:space="preserve">
NC - Subproceso Seguridad de la Información
Oficina de Seguridad de la Información
REFORMULADO
22072020
20102022
ACTUALIZADO
30112021</t>
    </r>
  </si>
  <si>
    <r>
      <rPr>
        <b/>
        <sz val="12"/>
        <color theme="1"/>
        <rFont val="Arial"/>
        <family val="2"/>
      </rPr>
      <t>DGIT</t>
    </r>
    <r>
      <rPr>
        <sz val="12"/>
        <color theme="1"/>
        <rFont val="Arial"/>
        <family val="2"/>
      </rPr>
      <t xml:space="preserve">
NC - Subproceso Innovación y Tecnología
Dirección de Gestión de Innovación y Tecnología
REFORMULADO
24102022</t>
    </r>
  </si>
  <si>
    <r>
      <rPr>
        <b/>
        <sz val="12"/>
        <color theme="1"/>
        <rFont val="Arial"/>
        <family val="2"/>
      </rPr>
      <t>DGIT</t>
    </r>
    <r>
      <rPr>
        <sz val="12"/>
        <color theme="1"/>
        <rFont val="Arial"/>
        <family val="2"/>
      </rPr>
      <t xml:space="preserve">
NC - Subproceso Administración de Cartera
Dirección de Gestión de Impuestos
Subdirección de Cobranzas y Control Extensivo
Coordinación de Cobranzas
Subdirección de Recaudo 
Coordinación de Administración de Aplicativos de Impuestos
</t>
    </r>
  </si>
  <si>
    <r>
      <rPr>
        <b/>
        <sz val="12"/>
        <color theme="1"/>
        <rFont val="Arial"/>
        <family val="2"/>
      </rPr>
      <t>DGIT</t>
    </r>
    <r>
      <rPr>
        <sz val="12"/>
        <color theme="1"/>
        <rFont val="Arial"/>
        <family val="2"/>
      </rPr>
      <t xml:space="preserve">
NC- Subproceso Innovación y Tecnología
Dirección de Gestión de Innovación y Tecnología
</t>
    </r>
  </si>
  <si>
    <r>
      <rPr>
        <b/>
        <sz val="12"/>
        <color theme="1"/>
        <rFont val="Arial"/>
        <family val="2"/>
      </rPr>
      <t>DGIT</t>
    </r>
    <r>
      <rPr>
        <sz val="12"/>
        <color theme="1"/>
        <rFont val="Arial"/>
        <family val="2"/>
      </rPr>
      <t xml:space="preserve">
NC - Subproceso Administración de Cartera
Dirección de Gestión de Impuestos
Subdirección de Cobranzas y Control Extensivo
Coordinación de Cobranzas
Subdirección de Recaudo 
Coordinación de Administración de Aplicativos de Impuestos
</t>
    </r>
  </si>
  <si>
    <r>
      <rPr>
        <b/>
        <sz val="12"/>
        <color theme="1"/>
        <rFont val="Arial"/>
        <family val="2"/>
      </rPr>
      <t>DGIT</t>
    </r>
    <r>
      <rPr>
        <sz val="12"/>
        <color theme="1"/>
        <rFont val="Arial"/>
        <family val="2"/>
      </rPr>
      <t xml:space="preserve">
NC- Subproceso Innovación y Tecnología
Dirección de Gestión de Innovación y Tecnología
</t>
    </r>
  </si>
  <si>
    <r>
      <rPr>
        <b/>
        <sz val="12"/>
        <color theme="1"/>
        <rFont val="Arial"/>
        <family val="2"/>
      </rPr>
      <t>DGIT</t>
    </r>
    <r>
      <rPr>
        <sz val="12"/>
        <color theme="1"/>
        <rFont val="Arial"/>
        <family val="2"/>
      </rPr>
      <t xml:space="preserve">
NC - Subproceso Administración de Cartera
Dirección de Gestión de Impuestos
Subdirección de Cobranzas y Control Extensivo
Coordinación de Cobranzas
Coordinación de Administración de Aplicativos de Impuestos
NC- Subproceso Innovación y Tecnología
Dirección de Gestión de Innovación y Tecnología
</t>
    </r>
  </si>
  <si>
    <r>
      <rPr>
        <b/>
        <sz val="12"/>
        <color theme="1"/>
        <rFont val="Arial"/>
        <family val="2"/>
      </rPr>
      <t>DGIT</t>
    </r>
    <r>
      <rPr>
        <sz val="12"/>
        <color theme="1"/>
        <rFont val="Arial"/>
        <family val="2"/>
      </rPr>
      <t xml:space="preserve">
NC - Subproceso Administración de Cartera
Dirección de Gestión de Impuestos
Subdirección de Cobranzas y Control Extensivo
Coordinación de Cobranzas
Subdirección de Recaudo 
Coordinación de Administración de Aplicativos de Impuestos
 </t>
    </r>
  </si>
  <si>
    <t>Fecha de corte cumplimiento AGN</t>
  </si>
  <si>
    <t>Fecha actualización AGN</t>
  </si>
  <si>
    <t>Visita de Inspección y Vigilancia Archivo general de la Nación 
H 1</t>
  </si>
  <si>
    <t>La DIAN, presuntamente incumple lo establecido en el artículo 2.8.2.5.6. del Decreto 1080 de 2015, al no contar con una política de gestión documental actualizada conforme al Plan Estratégico Actual de la entidad y en atención a los componentes descritos en la norma.</t>
  </si>
  <si>
    <t>Contar con una política de gestión documental actualizada y aprobada  conforme al Plan Estratégico vigente</t>
  </si>
  <si>
    <t>Elaborar, revisar y presentar para aprobación al Comité Institucional de Gestión y Desempeño la nueva Política de Gestión Documental</t>
  </si>
  <si>
    <t>Acto Administrativo</t>
  </si>
  <si>
    <r>
      <rPr>
        <b/>
        <sz val="12"/>
        <rFont val="Arial"/>
        <family val="2"/>
      </rPr>
      <t>DGC</t>
    </r>
    <r>
      <rPr>
        <sz val="12"/>
        <rFont val="Arial"/>
        <family val="2"/>
      </rPr>
      <t xml:space="preserve">
NC - Subproceso de Recursos Administrativos
Dirección de Gestión Corporativa                                                                            
Integrantes del Comité Institucional de Gestión y Desempeño 
Subdirección Administrativa
Coordinación de Documentación
NC - Subproceso Administración del Sistema de Gestión
Dirección de Gestión Estratégica y de Análitica                                                                     
Subdirección de Procesos                                                                                                         
Coordinación de Procesos y Riesgos Operacionales       
NC - Subproceso  Innovacion y Tecnologia
Oficina de Seguridad de la Información                                                                                                                     
ACTUALIZADO
30112021
</t>
    </r>
  </si>
  <si>
    <t>Visita de Inspección y Vigilancia Archivo general de la Nación 
H 2</t>
  </si>
  <si>
    <t>La DIAN, presuntamente incumple lo establecido en el artículo 23 del Acuerdo 04 de 2019, al no contar con Instrumentos Tablas de Retención Documental (TRD) y Cuadros de Clasificación Documental (CCD), actualizados y convalidados por el AGN, conforme a los cambios que se han generado en la estructura orgánica de la entidad.</t>
  </si>
  <si>
    <t>Contar con las TRD y el CCD en convalidados</t>
  </si>
  <si>
    <t>Contar con las TRD  (mínimo 102) y el CCD convalidados</t>
  </si>
  <si>
    <t>TRD y CCD Nivel Central</t>
  </si>
  <si>
    <r>
      <rPr>
        <b/>
        <sz val="12"/>
        <rFont val="Arial"/>
        <family val="2"/>
      </rPr>
      <t>DGC</t>
    </r>
    <r>
      <rPr>
        <sz val="12"/>
        <rFont val="Arial"/>
        <family val="2"/>
      </rPr>
      <t xml:space="preserve">
NC - Subproceso de Recursos Administrativos
Dirección de Gestión Corporativa 
Subdirección Administrativa
Coordinación de Documentación
ACTUALIZADO
30112021</t>
    </r>
  </si>
  <si>
    <t>Visita de Inspección y Vigilancia Archivo general de la Nación 
H 3</t>
  </si>
  <si>
    <t>La DIAN presuntamente incumple lo establecido en el artículo 2.8.2.5.10 del Decreto 1080 de 2015 al no implementar el Programa de Gestión Documental PGD como herramienta de planeación para el efectivo desarrollo de la gestión documental de la entidad y conforme a los Planes Estratégicos Institucionales de la entidad.</t>
  </si>
  <si>
    <t>Avanzar en el Programa de Gestión Documental (PGD)</t>
  </si>
  <si>
    <t>Definir y realizar estudios de benchmarking que permita identificar el mejor Programa de Gestión Documental y establecer si el programa actual se ajusta a la modernización de la DIAN</t>
  </si>
  <si>
    <r>
      <rPr>
        <b/>
        <sz val="12"/>
        <rFont val="Arial"/>
        <family val="2"/>
      </rPr>
      <t>DGC</t>
    </r>
    <r>
      <rPr>
        <sz val="12"/>
        <rFont val="Arial"/>
        <family val="2"/>
      </rPr>
      <t xml:space="preserve">
NC - Subproceso de Recursos Administrativos
Dirección de Gestión Corporativa
Subdirección Administrativa
Coordinación de Documentación
NC - Subproceso Administración del Sistema de Gestión
Dirección de Gestión Estratégica y de Analítica                                                                                                                        Subdirección de Procesos
Coordinación de Procesos y Riesgos Operacionales
NC - Subproceso  Innovacion y Tecnologia
Oficina de Seguridad de la Información
Dirección de Gestión de Innovación y Tecnología                                                                                                Subdirección de Soluciones y Desarrollo
ACTUALIZADO
30112021</t>
    </r>
  </si>
  <si>
    <t>Visita de Inspección y Vigilancia Archivo general de la Nación 
H 4</t>
  </si>
  <si>
    <t>La DIAN, no cuenta con inventarios documentales completos, ni actualizados conforme a las normas específicas para la administración de los Archivos de Gestión y Central; en consecuencia, presuntamente incumple lo reglamentado en el artículo 26 de la Ley 594 de 2000 y el artículo 7 del Acuerdo 042 de 2002.</t>
  </si>
  <si>
    <t>Avanzar en el levantamiento de  inventarios  en los archivos de gestión de la entidad</t>
  </si>
  <si>
    <t>Realizar autodiagnóstico, elaborar el plan de trabajo  del levantamiento de los inventarios de los archivos de gestión. (Priorizando: Subdirección de Gestión de Fiscalización Tributaria, Subdirección de Gestión de Registro Aduanero,  Subdirección de Representación Externa, Coordinación de Historias Laborales, Coordinación de Contratos y Coordinación de Infraestructura)</t>
  </si>
  <si>
    <r>
      <rPr>
        <b/>
        <sz val="12"/>
        <rFont val="Arial"/>
        <family val="2"/>
      </rPr>
      <t>DGC</t>
    </r>
    <r>
      <rPr>
        <sz val="12"/>
        <rFont val="Arial"/>
        <family val="2"/>
      </rPr>
      <t xml:space="preserve">
NC - Subproceso de Recursos Administrativos
Dirección de Gestión Corporativa
Subdirección Administrativa
Coordinación de Documentación 
ACTUALIZADO
30112021</t>
    </r>
  </si>
  <si>
    <t>Avanzar con el levantamiento de  inventarios  en los archivos centrales 20.000 metros lineales</t>
  </si>
  <si>
    <t>Realizar autodiagnóstico y elaborar el plan de trabajo del levantamiento de los inventarios de los archivos centrales de la DIAN</t>
  </si>
  <si>
    <t>Auto diagnostico</t>
  </si>
  <si>
    <r>
      <rPr>
        <b/>
        <sz val="12"/>
        <rFont val="Arial"/>
        <family val="2"/>
      </rPr>
      <t>DGC</t>
    </r>
    <r>
      <rPr>
        <sz val="12"/>
        <rFont val="Arial"/>
        <family val="2"/>
      </rPr>
      <t xml:space="preserve">
NC - Subproceso de Recursos Administrativos
Director de Gestión Corporativa 
Directores Seccionales
Subdirector Administrativo
Coordinación de Documentación
ACTUALIZADO
30112021</t>
    </r>
  </si>
  <si>
    <t>Ejecutar el plan de trabajo y presentar informes trimestral  de avance de levantamiento de inventarios de los archivos de gestión y de los archivos centrales.</t>
  </si>
  <si>
    <t>Avance del levantamiento</t>
  </si>
  <si>
    <t>Visita de Inspección y Vigilancia Archivo general de la Nación 
H 5</t>
  </si>
  <si>
    <t>La DIAN, presuntamente incumple lo establecido en el Acuerdo 02 de 2004, al no contar con Tablas de Valoración Documental TVD aprobadas y convalidas por el AGN, para la organización de los Fondos documentales Acumulados, incluidas las entidades extintas Fondo Rotatorio de Aduanas, Dirección de Impuestos Nacionales y Dirección de Aduanas Nacionales.</t>
  </si>
  <si>
    <t xml:space="preserve">Contar con  las TVD elaboradas, aprobadas y convalidadas. </t>
  </si>
  <si>
    <t>Elaborar diagnóstico identificando los documentos de fondos acumulados en los archivos centrales  de la DIAN</t>
  </si>
  <si>
    <t>Compilado información Institucional</t>
  </si>
  <si>
    <r>
      <rPr>
        <b/>
        <sz val="12"/>
        <rFont val="Arial"/>
        <family val="2"/>
      </rPr>
      <t>DGC</t>
    </r>
    <r>
      <rPr>
        <sz val="12"/>
        <rFont val="Arial"/>
        <family val="2"/>
      </rPr>
      <t xml:space="preserve">
NC - Subproceso de Recursos Administrativos
Director de Gestión Corporativa
Subdirector Administrativo
Coordinación de Documentación 
DS - Subproceso de Recursos Administrativos
Directores Seccionales
GIT de Documentación o quien hagan sus veces
ACTUALIZADO
30112021</t>
    </r>
  </si>
  <si>
    <t>Elaborar y ejecutar plan de trabajo archivístico integral para los archivos centrales resultando la  tabla de valoración de los fondos documentales que reposan en los archivos centrales</t>
  </si>
  <si>
    <t>plan de trabajo</t>
  </si>
  <si>
    <t>Presentar para aprobación al Comité Institucional de Gestión y Desempeño y  remitir las Tablas de Valoración Documental (TVD) al AGN para su respectiva convalidación.</t>
  </si>
  <si>
    <t>Acta de Comité</t>
  </si>
  <si>
    <r>
      <rPr>
        <b/>
        <sz val="12"/>
        <rFont val="Arial"/>
        <family val="2"/>
      </rPr>
      <t>DGC</t>
    </r>
    <r>
      <rPr>
        <sz val="12"/>
        <rFont val="Arial"/>
        <family val="2"/>
      </rPr>
      <t xml:space="preserve">
NC - Subproceso de Recursos Administrativos
Director de Gestión Corporativa
Subdirector Administrativo
Coordinación de Documentación
Comité Institucional de Gestión y Desempeño
ACTUALIZADO
30112021</t>
    </r>
  </si>
  <si>
    <t>Visita de Inspección y Vigilancia Archivo general de la Nación 
H 6</t>
  </si>
  <si>
    <t>La DIAN, presuntamente incumple con lo establecido en el artículo 4 del Acuerdo 042 de 2002, respecto a organización e inventario documental, además se deberá atender puntualmente la desagregación de expedientes del área de Contratación, e incumplimiento del parágrafo del artículo 12 del Acuerdo 02 de 2014 diligenciamiento de la hoja de control.
La DIAN, frente a procesos de organización de Historias Laborales no cumple lo establecido en la Circular N° 04 de 2003, y parágrafo del artículo 12 de Acuerdo N° 02 de 2014, toda vez que los expedientes cuentan con diligenciamiento técnico de hoja de control de forma parcial, proceso de foliación parcial y el formato FUID no cuenta con los campos diligenciados y se encuentra desactualizado.</t>
  </si>
  <si>
    <t>Contar con archivos de gestión organizados en las dependencias (Priorizando: Despacho de la Subdirección de Gestión de Fiscalización Tributaria, Despacho de la  Subdirección de Gestión de Registro Aduanero, Subdirección de Representación Externa, Coordinación de Infraestructura, Coordinación de Historias Laborales, Coordinación de Contratos)</t>
  </si>
  <si>
    <t>Elaborar y ejecutar plan de trabajo para cada una de las dependencias, a fin de dar continuidad  a la organización documental de los archivos de gestión (Priorizando: Subdirección de Gestión de Fiscalización Tributaria, Subdirección de Gestión de Registro Aduanero, Subdirección de Representación Externa, Coordinación de Infraestructura, Coordinación de Historias Laborales y Coordinación de Contratos)</t>
  </si>
  <si>
    <t xml:space="preserve">Archivos debidamente organizados </t>
  </si>
  <si>
    <r>
      <rPr>
        <b/>
        <sz val="12"/>
        <rFont val="Arial"/>
        <family val="2"/>
      </rPr>
      <t>DGC</t>
    </r>
    <r>
      <rPr>
        <sz val="12"/>
        <rFont val="Arial"/>
        <family val="2"/>
      </rPr>
      <t xml:space="preserve">
NC - Subproceso de Recursos Administrativos
Director de Gestión Corporativa
Subdirector Administrativo
Coordinación de Documentación
Jefes de las dependencias
ACTUALIZADO
30112021</t>
    </r>
  </si>
  <si>
    <t>Visita de Inspección y Vigilancia Archivo general de la Nación 
H 7</t>
  </si>
  <si>
    <t xml:space="preserve">La DIAN presuntamente incumple, lo establecido en el parágrafo del artículo 2.8.2.2.5 del Decreto 1080 de 2015, toda vez que las actas de eliminación, no indican el volumen de documentos en número de expedientes, así como no se cita el acto administrativo de aprobación de la respectiva TRD, y no estar publicadas en la página web de la entidad. </t>
  </si>
  <si>
    <t>Ajustar el procedimiento  PR-FI-0168, Administración del Archivo Central, para dar cumplimiento con lo establecido en el parágrafo del artículo 2.8.2.2.5 del Decreto 1080 de 2015</t>
  </si>
  <si>
    <t>Ajustar, aprobar y publicar el procedimiento PR-FI-0168. Administración de Archivo Central</t>
  </si>
  <si>
    <t xml:space="preserve">Procedimiento ajustado </t>
  </si>
  <si>
    <r>
      <rPr>
        <b/>
        <sz val="12"/>
        <rFont val="Arial"/>
        <family val="2"/>
      </rPr>
      <t>DGC</t>
    </r>
    <r>
      <rPr>
        <sz val="12"/>
        <rFont val="Arial"/>
        <family val="2"/>
      </rPr>
      <t xml:space="preserve">
NC - Subproceso de Recursos Administrativos
Dirección de Gestión Corporativa
Subdirección Administrativa
Coordinación de Documentación
NC - Subproceso Administración del Sistema de Gestión
Dirección de Gestión Estratégica y de Analítica
Subdirección de Procesos 
Coordinación de Procesos y Riesgos Operacionales
ACTUALIZADO
30112021</t>
    </r>
  </si>
  <si>
    <t>Visita de Inspección y Vigilancia Archivo general de la Nación 
H 8</t>
  </si>
  <si>
    <t>La DIAN, si bien cuenta con el documento Sistema Integrado de Conservación (SIC), elaborado conforme a la norma, presuntamente incumple lo establecido en los artículos 09, 11 y 25 del Acuerdo 006 de 2014, respecto a “Responsabilidad del SIC” al no evidenciarse implementación, no se encuentra aprobado por el Representante legal de la DIAN y no se evidencia seguimiento y Control en desarrollo de cada uno de los programas que debe indicar.</t>
  </si>
  <si>
    <t xml:space="preserve">Ajustar, aprobar e implementar el Sistema Integrado de Conservación (SIC), </t>
  </si>
  <si>
    <t>Revisar, actualizar y aprobar el Sistema Integrado de Conservación (SIC)</t>
  </si>
  <si>
    <t>SIC</t>
  </si>
  <si>
    <r>
      <rPr>
        <b/>
        <sz val="12"/>
        <rFont val="Arial"/>
        <family val="2"/>
      </rPr>
      <t>DGC</t>
    </r>
    <r>
      <rPr>
        <sz val="12"/>
        <rFont val="Arial"/>
        <family val="2"/>
      </rPr>
      <t xml:space="preserve">
NC - Subproceso de Recursos Administrativos
Dirección de Gestión Corporativa
Subdirección Administrativa
Coordinación de Documentación
ACTUALIZADO
30112021</t>
    </r>
  </si>
  <si>
    <t xml:space="preserve">Adelantar el seguimiento y control de la implementación del Sistema Integrado de Conservación (SIC) </t>
  </si>
  <si>
    <t>Informe semestral  de seguimiento</t>
  </si>
  <si>
    <r>
      <rPr>
        <b/>
        <sz val="12"/>
        <rFont val="Arial"/>
        <family val="2"/>
      </rPr>
      <t>DGC</t>
    </r>
    <r>
      <rPr>
        <sz val="12"/>
        <rFont val="Arial"/>
        <family val="2"/>
      </rPr>
      <t xml:space="preserve">
NC - Subproceso de Recursos Administrativos
Dirección de Gestión Corporativa
Subdirección Administrativa
Coordinación de Documentación
DS - Subproceso de Recursos Administrativos
Directores Seccionales 
Jefes del GIT de Documentación o quien haga sus veces
NC - Subproceso Control Interno 
Oficina de Control Interno
ACTUALIZADO
30112021</t>
    </r>
  </si>
  <si>
    <t>Períodos que cubre: 2005 a 2024</t>
  </si>
  <si>
    <t>Fecha actualización ITRC</t>
  </si>
  <si>
    <t>ok (ver Pplan 2436)</t>
  </si>
  <si>
    <t>ok(180)</t>
  </si>
  <si>
    <t>Area corregida</t>
  </si>
  <si>
    <t>ajustado área</t>
  </si>
  <si>
    <t>revsado</t>
  </si>
  <si>
    <t>revisado</t>
  </si>
  <si>
    <t>NO SE CORRIGE FECHA</t>
  </si>
  <si>
    <t>verificado</t>
  </si>
  <si>
    <t>verificado area</t>
  </si>
  <si>
    <t xml:space="preserve">A1. Efectuar una revisión trimestral de una muestra del 10% de los bienes registrados en el formato FT-COT-5255 "INVENTARIO DE BIENES EMBARGADOS" una vez segregado del universo las siguientes condiciones: 
1. Expedientes con acción de cobro a prescribir dentro de los próximos 12 meses. 
2. Bienes que registran algún impedimento para su ejecución (Secuestro, Remate, u otro)
2. Bienes cuya ultima actuación fue hace mas de 12 meses y no se encuentren en la primera condición
3. Bienes que no se hayan revisado en el seguimiento anterior.
Contrastando con lo evidenciado en los expedientes tendientes a garantizar un adecuado control del impulso a la gestión de cobro y actuaciones administrativas a que haya lugar.
</t>
  </si>
  <si>
    <t>1. Seleccionar la muestra utilizando los criterios
2. Revisión del formato FT-COT-5255, evidenciando el estado del bien y los soportes que contiene el expediente de cobro
3. Validar si las actuaciones están en norma y se ha dado impulso procesal. En caso de encontrar desviaciones, remitir alerta al funcionario competente para el ajuste de la actuación.
4. Consignar lo realizado en el informe y remitir a la Coord. de Cobranzas</t>
  </si>
  <si>
    <t>Informe trimestral en PDF que contenga objetivo, metodología empleada, información puntual de expedientes revisados y conclusiones</t>
  </si>
  <si>
    <r>
      <rPr>
        <b/>
        <sz val="12"/>
        <rFont val="Arial"/>
        <family val="2"/>
      </rPr>
      <t>DGI</t>
    </r>
    <r>
      <rPr>
        <sz val="12"/>
        <rFont val="Arial"/>
        <family val="2"/>
      </rPr>
      <t xml:space="preserve">
Dirección Seccional de Impuestos de Bogota.
División de Cobranzas</t>
    </r>
  </si>
  <si>
    <t>A16. Revisar estos 7 casos para corregir esta inconsistencia e incluir los formatos que no están incorporados de ser pertinente</t>
  </si>
  <si>
    <t>A12. Revisar una muestra del 10% de los bienes en los que se haya designado auxiliar de justicia/secuestre, segregando previamente del universo los expedientes con los siguientes criterios: 
1. Mayores cuantías en el avalúo del bien
2. Obligaciones a prescribir dentro de los próximos 12 meses
3. Auxiliares de justicia/secuestres que no hayan rendido cuentas en el último trimestre.
Validando que se esté realizando la evaluación a la gestión del secuestre, la rendición de cuentas y que existan los soportes respectivos dentro del expediente de cobro.</t>
  </si>
  <si>
    <t>1. Segregar el universo y tomar la muestra
2. Revisar los expedientes validando que se este realizando el seguimiento y evaluación a los auxiliares de justicia
3. Emitir alertas y recomendaciones a los funcionarios responsables en caso de evidenciar desviaciones
4. Presentar informe de lo actuado
5. Remitir informe a la Coord. de Cobranzas</t>
  </si>
  <si>
    <t>1. Realizar control y seguimiento a la completitud de los expedientes de cobro
2. Presentar en un informe los aspectos observados
3. Remitir informe a la Coord. De Cobranzas</t>
  </si>
  <si>
    <t>Revisión de tabla paramétrica de auxiliares de la justicia en SIPAC</t>
  </si>
  <si>
    <t>Informe PDF que contenga la revisión efectuada</t>
  </si>
  <si>
    <t>Informe PDF que contenga los requerimientos efectuados a los administradores SIPAC y respuesta a estos requerimiento donde se evidencie la actualización efectuada</t>
  </si>
  <si>
    <t>Informe mensual en PDF de la revisión efectuada que contenga los siguientes Ítem: Objetivo, metodología empleada, información puntual de los expedientes revisados y conclusiones.
12 informes en PDF por Dirección Seccional, en total 36 informes</t>
  </si>
  <si>
    <r>
      <rPr>
        <b/>
        <sz val="12"/>
        <rFont val="Arial"/>
        <family val="2"/>
      </rPr>
      <t>DGI</t>
    </r>
    <r>
      <rPr>
        <sz val="12"/>
        <rFont val="Arial"/>
        <family val="2"/>
      </rPr>
      <t xml:space="preserve">
Direcciones Seccionales de Cali, Medellín y Barranquilla
División de Cobranzas 
</t>
    </r>
  </si>
  <si>
    <r>
      <t xml:space="preserve">DGI
</t>
    </r>
    <r>
      <rPr>
        <sz val="12"/>
        <rFont val="Arial"/>
        <family val="2"/>
      </rPr>
      <t>Direcciones Seccionales de Bogotá
ivisión de Cobranzas</t>
    </r>
  </si>
  <si>
    <r>
      <rPr>
        <b/>
        <sz val="12"/>
        <rFont val="Arial"/>
        <family val="2"/>
      </rPr>
      <t>DGI</t>
    </r>
    <r>
      <rPr>
        <sz val="12"/>
        <rFont val="Arial"/>
        <family val="2"/>
      </rPr>
      <t xml:space="preserve">
Subdireccion de Cobranzas y Control Extensivo
Coordinacion de Cobranzas
Direcciones Seccionales de Cali, Medellin y Barranquilla
Division de Cobranzas </t>
    </r>
  </si>
  <si>
    <t>A13. Efectuar seguimiento trimestral a los administradores de SIPAC para controlar la correcta inclusión en la tabla paramétrica del aplicativo SIPAC de los auxiliares de Justicia que deben integrar los listados para designación en diligencias dentro del proceso de cobro coactivo</t>
  </si>
  <si>
    <t>1. Revisión del formato FT-COT-5255 por parte del despacho de la División de Cobranzas remitiendo visto bueno al Director Seccional
2. Validación del Director Seccional,  y emisión del certificado.
3. Remisión de la certificación a la Coord. De Cobranzas</t>
  </si>
  <si>
    <t>Certificación firmada por Director Seccional
6 certificaciones por cada seccional; en total 18</t>
  </si>
  <si>
    <t>A14. Obtener certificación bimestral expedida por el Director Seccional respectivo donde se garantiza que esta debidamente actualizada la información registrada en el formato FT-COT-5255 "Inventario de bienes embargados"</t>
  </si>
  <si>
    <r>
      <t>DGI</t>
    </r>
    <r>
      <rPr>
        <sz val="12"/>
        <rFont val="Arial"/>
        <family val="2"/>
      </rPr>
      <t xml:space="preserve">
Direcciones Seccionales de Cali, Medellin y Barranquilla
Division de Cobranzas</t>
    </r>
  </si>
  <si>
    <t>A15. Efectuar capacitación a los funcionarios de los grupos de coactiva que manejan expedientes de remates respecto al cumplimiento del PR-COT-0391 "Remate de bienes" y todos los formatos correspondientes</t>
  </si>
  <si>
    <t>A17. Verificar mensualmente en los procesos de cobro a los que se les va a programar fecha de remate, que esté completa la información en el expediente, incluyendo los formatos correspondientes y el control de legalidad</t>
  </si>
  <si>
    <t>Capacitación procedimiento Remate de Bienes y sus formatos respectivos</t>
  </si>
  <si>
    <t>Formato de capacitación diligenciado</t>
  </si>
  <si>
    <r>
      <rPr>
        <b/>
        <sz val="12"/>
        <rFont val="Arial"/>
        <family val="2"/>
      </rPr>
      <t>DGI</t>
    </r>
    <r>
      <rPr>
        <sz val="12"/>
        <rFont val="Arial"/>
        <family val="2"/>
      </rPr>
      <t xml:space="preserve">
Direcciones Seccionales de Bogota, Medellin y Barranquilla
Division de Cobranzas </t>
    </r>
  </si>
  <si>
    <r>
      <rPr>
        <b/>
        <sz val="12"/>
        <rFont val="Arial"/>
        <family val="2"/>
      </rPr>
      <t>DGI</t>
    </r>
    <r>
      <rPr>
        <sz val="12"/>
        <rFont val="Arial"/>
        <family val="2"/>
      </rPr>
      <t xml:space="preserve">
Direcciones Seccionales de Bogota
Division de Cobranzas </t>
    </r>
  </si>
  <si>
    <t>OB2. Se identificaron dos (2) expedientes con suspensión de audiencias por incumplimiento a la publicación del remate y un (1) expediente con nulidad de los actos administrativos que ordena y aprueba avalúo. Esto debido a la ausencia del auto que corre traslado de un avalúo. Lo anterior incumple la actividad 18. “Solicitar publicación del remate Diligenciar el formato FT-PEC-2034 Solicitud Publicación de Remates y enviarlo al correo avisosdeley@dian.gov.co de acuerdo con lo establecido en el procedimiento PR-PEC-0247 Comunicación externa, tener en cuenta que la fecha de publicación de los remates debe realizarse el día domingo como mínimo con diez (10) días hábiles de antelación a la fecha señalada para el remate. Cumpliendo con los requisitos señalados en el artículo 450 del Código General del Proceso»” del procedimiento “PR-COT-391 REMATE DE BIENES” y la actividad (sic) 11. “Proferir auto por el cual se corre traslado de un avalúo. Proferir el auto por medio del cual se corre traslado de un avalúo, tener en cuenta la plantilla publicada en listado maestro de documentos en la Diannet.” del procedimiento “PR-COT-0389 AVALUO DE BIENES”. Situaciones que generaron reprocesos de actividades asociadas a las acciones de cobro.</t>
  </si>
  <si>
    <t>A18. Revisión de los 2 casos seleccionados efectuando las correcciones y ajustes a que haya lugar</t>
  </si>
  <si>
    <t>Revisión de los casos en despacho de Cobranzas Seccional Bogotá</t>
  </si>
  <si>
    <t>Informe PDF sobre  los casos en mención</t>
  </si>
  <si>
    <r>
      <rPr>
        <b/>
        <sz val="12"/>
        <rFont val="Arial"/>
        <family val="2"/>
      </rPr>
      <t>DGI</t>
    </r>
    <r>
      <rPr>
        <sz val="12"/>
        <rFont val="Arial"/>
        <family val="2"/>
      </rPr>
      <t xml:space="preserve">
Direccion Seccional de Impuestos de Bogota
Division de Cobranzas </t>
    </r>
  </si>
  <si>
    <r>
      <rPr>
        <b/>
        <sz val="12"/>
        <rFont val="Arial"/>
        <family val="2"/>
      </rPr>
      <t xml:space="preserve">DGI
</t>
    </r>
    <r>
      <rPr>
        <sz val="12"/>
        <rFont val="Arial"/>
        <family val="2"/>
      </rPr>
      <t xml:space="preserve">Direcciones Seccionales de Bogota, Medellin y Barranquilla
Division de Cobranzas </t>
    </r>
  </si>
  <si>
    <t>A19. Revisión de los 9 casos seleccionados efectuando las correcciones y ajustes a que haya lugar</t>
  </si>
  <si>
    <t>A20. Realizar una mesa técnica para evaluar desde el ámbito jurídico, procedimental e informático las actuaciones en las que no es posible concentrar funciones en un mismo funcionario, emitiendo un lineamiento a ser socializado con las Divisiones de Cobranzas a nivel nacional</t>
  </si>
  <si>
    <t>Mesa de trabajo para definir lineamientos</t>
  </si>
  <si>
    <t>Lineamiento y soporte de socialización</t>
  </si>
  <si>
    <t>Puesta en producción de la solución tecnológica: 
a. (01) Un formato información de versión             FT-IIT-2180
b. (01) Un Acta de comité de gestión de Cambios de Tecnología del correspondiente software instalado y en producción</t>
  </si>
  <si>
    <r>
      <rPr>
        <b/>
        <sz val="12"/>
        <rFont val="Arial"/>
        <family val="2"/>
      </rPr>
      <t>DGI</t>
    </r>
    <r>
      <rPr>
        <sz val="12"/>
        <rFont val="Arial"/>
        <family val="2"/>
      </rPr>
      <t xml:space="preserve">
Coordinación de Cobranzas</t>
    </r>
  </si>
  <si>
    <t>21. Seguimiento a actuaciones oportunas y consecutivas sobre el 10% de los bienes registrados en el FT-COT-5255 (para el caso de la DSI Bogotá) y el 40% de los bienes registrados en el FT-COT-5255 (para los casos de las seccionales de Yopal, Sincelejo, Armenia y Pasto) donde se incluyan los 21 casos expuestos por ITRC</t>
  </si>
  <si>
    <t>1. Seleccionar la muestra
2. Revisión del formato FT-COT-5255 validando si las actuaciones están en norma y se ha dado impulso procesal. En caso de encontrar desviaciones, remitir alerta al funcionario competente para el ajuste de la actuación.
3. Consignar lo realizado en el informe y remitir a la Coord. de Cobranzas</t>
  </si>
  <si>
    <t>Informe trimestral en PDF del avance a la revisión de la muestra efectuada que contenga objetivo, metodología empleada, información puntual de expedientes revisados y conclusiones
4 informes por Dirección Seccional, en total 20 informes</t>
  </si>
  <si>
    <r>
      <rPr>
        <b/>
        <sz val="12"/>
        <rFont val="Arial"/>
        <family val="2"/>
      </rPr>
      <t>DGI</t>
    </r>
    <r>
      <rPr>
        <sz val="12"/>
        <rFont val="Arial"/>
        <family val="2"/>
      </rPr>
      <t xml:space="preserve">
Direcciones Seccionales de Bogota, Yopal, Sincelejo, Armenia y Pasto
Division de Cobranzas</t>
    </r>
  </si>
  <si>
    <t>1. Poner en producción a Nivel Nacional la versión Unificada de SYGA</t>
  </si>
  <si>
    <t>A7. Elaborar y/o actualizar el documento dentro del sistema de gestión acorde con lo establecido en el acta.</t>
  </si>
  <si>
    <t>A5. Estudiar en conjunto la Subdirección de Fiscalización Internacional y la Subdirección de Fiscalización Tributaria la viabilidad de: i) modificar el procedimiento PR-COT-0465 o; ii) emitir un documento de la Subdirección de Fiscalización Internacional, que permitan ejercer un control efectivo en las actuaciones de los servidores en un proceso sancionatorio y/o de determinación que conlleve a evitar la concentración de funciones</t>
  </si>
  <si>
    <t>Mesas de trabajo en las cuales participen la Subdirección de Fiscalización Internacional y Subdirección de Fiscalización Tributaria con el fin de establecer las pautas y previsiones a considerar, así como la decisión sobre la viabilidad de modificar el procedimiento PR-COT-0465 o en su defecto la elaboración de un documento de la Subdirección de Fiscalización Internacional</t>
  </si>
  <si>
    <t>- Elaboración del documento definido para el cumplimiento de la acción.
- Revisión y aprobación por parte de las áreas involucradas.</t>
  </si>
  <si>
    <t>Acta en la que se consigne la decisión tomada en las mesas de trabajo</t>
  </si>
  <si>
    <t>Documento y/o procedimiento modificado</t>
  </si>
  <si>
    <r>
      <rPr>
        <b/>
        <sz val="12"/>
        <rFont val="Arial"/>
        <family val="2"/>
      </rPr>
      <t xml:space="preserve">Hallazgo No. 1
</t>
    </r>
    <r>
      <rPr>
        <sz val="12"/>
        <rFont val="Arial"/>
        <family val="2"/>
      </rPr>
      <t xml:space="preserve">En los archivos de la seccional no se encontraron reportes de evaluación del contrato que evidencien seguimiento a las observaciones formuladas por parte de la seccional de conformidad con el memorando 000655 de octubre 6 de 2009, como se observa en los formatos de evaluación bimestral en los cuales se consignan las observaciones de diferente naturaleza y que en el caso de las  facturas CU-0000916 de 08-07-2010, presenta dos descuentos por $ 168.228. 
Así mismo, no se encontraron  en la dirección seccional reportes de seguimiento y evaluación de la ejecución del contrato, que complementen las actividades de control y seguimiento  a la contratación de almacenamiento de mercancías. 
De otra parte, se  pudo determinar la existencia de vehículos en estado de abandono y alguna chatarra que por  su precaria condición actual  no representa un activo con posibilidades de comercialización y antes por el contrario le generan al estado unos costos de bodegaje que para el caso de Almaviva para la vigencia 2010 ascendió a $ 55.5 millones y Alpopular $ 132.04 millones y que en algunos casos datan desde el 2003.  Estos hechos adicionalmente al costo de almacenaje que representan generan un incumplimiento a los lineamientos del indicador de control de tiempos de almacenamientos (I.P.M.A) contemplados en el numeral 5.1  de la orden Administrativa 003 de 2001, que establece como referencia del indicador un término de (90) días como referencia para la permanencia de la mercancía en depósito.  
</t>
    </r>
  </si>
  <si>
    <r>
      <rPr>
        <b/>
        <sz val="12"/>
        <rFont val="Arial"/>
        <family val="2"/>
      </rPr>
      <t xml:space="preserve">HALLAZGO No. 4. Disposición de Mercancías ADA (D-F)- Dirección Seccional de Impuestos y Aduanas de Buenaventura.(F y D)
</t>
    </r>
    <r>
      <rPr>
        <sz val="12"/>
        <rFont val="Arial"/>
        <family val="2"/>
      </rPr>
      <t xml:space="preserve">
“(…)Del cruce de base de datos realizados de la información reportada por la Dirección Seccional de Aduanas de Buenaventura, a la información referente a existencias de las mercancías ADA, con fecha de corte 15 de noviembre del 2022, evidenciándose lo siguiente:
Documentos de ingreso de mercancías - DIM, con situación jurídica definida (Decomiso) sin disponer, al corte presentaban bodegajes superiores a los 730 días.
Documento de ingreso de mercancías - DIM, en abandono sin disponer, al corte presentaban bodegajes superiores a los 730 días. 
Aprobación de eventos de donación, destrucción, chatarrización y venta de mercancías decomisadas o abandonadas a favor de la Nación, las cuales registraron un tiempo de bodegaje superaban 730 días. 
(…) 
Como consecuencia de lo expuesto, se produjo daño en el patrimonio público, por el pago de mayores costos de bodegaje por $1.656.338.410,43 discriminado de la siguiente manera. (…).”</t>
    </r>
  </si>
  <si>
    <r>
      <rPr>
        <b/>
        <sz val="12"/>
        <rFont val="Arial"/>
        <family val="2"/>
      </rPr>
      <t xml:space="preserve">HALLAZGO No. 9. Disposición de Divisas -Dirección Seccional de Aduanas de Bogotá (A)
</t>
    </r>
    <r>
      <rPr>
        <sz val="12"/>
        <rFont val="Arial"/>
        <family val="2"/>
      </rPr>
      <t xml:space="preserve">
“El equipo Auditor a través del requerimiento No AG8-1-042-2023EE0160709, solicitó a la DIAN una muestra selectiva de actas de aprehensión, con los expedientes que contengan la totalidad de información, acompañadas del acto administrativo que define la situación jurídica, información del Recinto y/o depósito de ubicación y dirección específica del lugar donde se encuentra la mercancía (…) 
Dentro del desarrollo de la visita, se verificó la existencia de billetes con denominación de 100 dólares de los Estados unidos de América, los cuales fueron aprehendidos mediante acta No 301107 del 10 de septiembre de 2013, por un valor de CIENTO OCHENTA Y OCHO MILLONES TRESCIENTOS MIL PESOS MCTE ($188.300.000) (…)
Mediante requerimiento No AG8-1-056 2023EE0182501, se solicitó a la DIAN, procesos de disposición realizados a 31 de diciembre de 2022 y procedimientos y/o instructivos para la disposición de divisas aprehendidas por tráfico postal. En respuesta29 la DIAN indica que el ITEM 1 del DIM 24032100614 no ha participado en ningún proceso de disposición; con respecto a los procedimientos y/o instructivos para la disposición de divisas aprehendidas por tráfico postal, informa lo siguiente: “Se adjunta correo electrónico remitido por este despacho a la Subdirección Logística solicitando lineamientos para la correcta disposición de las divisas a cargo de la Dirección Seccional de Aduanas de Bogotá”. La respuesta enviada por la DIAN no resuelve lo requerido por la CGR, por cuanto no se adjunta el procedimiento. (…)
Respecto al estado de los billetes que se encuentran almacenados en el Banco de la República de Colombia, descritos en la tabla; no se encontró dentro del acta de aprehensión No 301107 y resolución No 5416 del 25 de septiembre de 2013 “Por medio de la cual se decomisa una mercancía” observaciones en las cuales se indicará que algunos billetes se encontraban con cinta pegante, quemados o manchados. (…)
Conforme lo anterior, se evidencia que el estado de los billetes, en la visita efectuada por el equipo Auditor el día 12 de octubre de 2023 al BRC; no coincide con lo descrito en acta de aprehensión y resolución mediante la cual se decomisa la mercancía; así como tampoco se encuentra actas de inspección dentro de la documentación entregada por la DIAN y requerida por la CGR30, que pruebe que las divisas ingresaron en mal estado.”
</t>
    </r>
  </si>
  <si>
    <r>
      <rPr>
        <b/>
        <sz val="12"/>
        <rFont val="Arial"/>
        <family val="2"/>
      </rPr>
      <t xml:space="preserve">HALLAZGO No. 10. Mecanismos de Control a Disposición de Mercancías ADA 
Dirección Seccional de Aduanas de Bogotá. (A)
</t>
    </r>
    <r>
      <rPr>
        <sz val="12"/>
        <rFont val="Arial"/>
        <family val="2"/>
      </rPr>
      <t xml:space="preserve">
“De acuerdo con información suministrada por la DIAN, se estableció que la Dirección Seccional de Aduanas Bogotá cuenta con un inventario de mercancías ADA a 31 de diciembre de 2022, con situación jurídica definida a favor de la nación, ingresadas entre las vigencias 2008 y 2022, el cual se encuentra valorado en $126.640 millones
Para muestra selectiva de estas mercancías se evidenciaron las siguientes situaciones:
Joyería 
(…)Como resultado de la visita, para muestra selectiva de DIM valorados en $5.108,7 millones, que corresponden a joyería, se estableció que tienen una duración en inventario promedio 3.053 días, mercancías que se encuentran depositadas en cajillas de seguridad sin que a la fecha hayan sido efectivamente dispuestas. A continuación, se presenta la relación de estas mercancías: (…)
Vehículos y Otros (…)
Como resultado de la visita se estableció para muestra selectiva de mercancías valoradas en $3.734,3 millones, que estas mercancías han permanecido almacenadas un promedio de 1.264 días, tal como se detalla a continuación (..)</t>
    </r>
  </si>
  <si>
    <t>A2.1. Elaborar un documento con los lineamientos que definan las actividades a realizar para el  control de los ingresos y salidas de las mercancías de zona franca.</t>
  </si>
  <si>
    <t>1.  Realizar mesas de trabajo.
2.Elaborar documento   3.Aprobar documento. 4.Socializar y divulgar documento.</t>
  </si>
  <si>
    <t>Documento.</t>
  </si>
  <si>
    <t>A9.1. Realizar  diagnóstico de las operaciones de que demanda el control aduanero al comercio exterior de hidrocarburos.</t>
  </si>
  <si>
    <t xml:space="preserve">1. Realizar mesas de trabajo con partes interesadas.                                                                                                                                                                                                                                                                                                                                                                                                                                                                                                                                                                2. Elaborar informe.   
3. Definir  acciones a seguir.      
4.Gestionar las acciones a seguir.               </t>
  </si>
  <si>
    <t>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</si>
</sst>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quot;XDR&quot;#,##0;[Red]\-&quot;XDR&quot;#,##0"/>
    <numFmt numFmtId="165" formatCode="_-&quot;XDR&quot;* #,##0_-;\-&quot;XDR&quot;* #,##0_-;_-&quot;XDR&quot;* &quot;-&quot;_-;_-@_-"/>
    <numFmt numFmtId="166" formatCode="_-&quot;XDR&quot;* #,##0.00_-;\-&quot;XDR&quot;* #,##0.00_-;_-&quot;XDR&quot;* &quot;-&quot;??_-;_-@_-"/>
    <numFmt numFmtId="167" formatCode="yyyy/mm/dd"/>
    <numFmt numFmtId="168" formatCode="_ * #,##0.00_ ;_ * \-#,##0.00_ ;_ * &quot;-&quot;??_ ;_ @_ "/>
    <numFmt numFmtId="169" formatCode="_(&quot;XDR&quot;\ * #,##0.00_);_(&quot;XDR&quot;\ * \(#,##0.00\);_(&quot;XDR&quot;\ * &quot;-&quot;??_);_(@_)"/>
    <numFmt numFmtId="170" formatCode="dd/mm/yyyy;@"/>
    <numFmt numFmtId="171" formatCode="[$$-240A]\ #,##0.00;\-[$$-240A]\ #,##0.00"/>
    <numFmt numFmtId="172" formatCode="[$$-240A]\ #,##0.00"/>
    <numFmt numFmtId="173" formatCode="[$$-240A]\ #,##0.00;[Red]\-[$$-240A]\ #,##0.00"/>
  </numFmts>
  <fonts count="57">
    <font>
      <sz val="11"/>
      <color theme="1"/>
      <name val="Calibri"/>
      <family val="2"/>
      <scheme val="minor"/>
    </font>
    <font>
      <sz val="10"/>
      <name val="Arial"/>
      <family val="2"/>
    </font>
    <font>
      <sz val="10"/>
      <name val="Arial Narrow"/>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1"/>
      <color theme="1"/>
      <name val="Calibri"/>
      <family val="2"/>
      <scheme val="minor"/>
    </font>
    <font>
      <b/>
      <sz val="11"/>
      <color theme="1"/>
      <name val="Calibri"/>
      <family val="2"/>
      <scheme val="minor"/>
    </font>
    <font>
      <b/>
      <sz val="12"/>
      <name val="Calibri"/>
      <family val="2"/>
      <scheme val="minor"/>
    </font>
    <font>
      <b/>
      <sz val="11"/>
      <color indexed="81"/>
      <name val="Tahoma"/>
      <family val="2"/>
    </font>
    <font>
      <sz val="11"/>
      <color indexed="81"/>
      <name val="Tahoma"/>
      <family val="2"/>
    </font>
    <font>
      <sz val="11"/>
      <name val="Arial"/>
      <family val="2"/>
    </font>
    <font>
      <sz val="12"/>
      <name val="Arial"/>
      <family val="2"/>
    </font>
    <font>
      <sz val="12"/>
      <color theme="1"/>
      <name val="Arial"/>
      <family val="2"/>
    </font>
    <font>
      <b/>
      <sz val="12"/>
      <color theme="1"/>
      <name val="Arial"/>
      <family val="2"/>
    </font>
    <font>
      <b/>
      <sz val="12"/>
      <name val="Arial"/>
      <family val="2"/>
    </font>
    <font>
      <b/>
      <sz val="18"/>
      <color theme="1"/>
      <name val="Arial"/>
      <family val="2"/>
    </font>
    <font>
      <sz val="11"/>
      <color theme="1"/>
      <name val="Arial"/>
      <family val="2"/>
    </font>
    <font>
      <b/>
      <sz val="18"/>
      <name val="Arial"/>
      <family val="2"/>
    </font>
    <font>
      <u/>
      <sz val="12"/>
      <name val="Arial"/>
      <family val="2"/>
    </font>
    <font>
      <i/>
      <sz val="12"/>
      <name val="Arial"/>
      <family val="2"/>
    </font>
    <font>
      <b/>
      <sz val="14"/>
      <color rgb="FFFF0000"/>
      <name val="Calibri"/>
      <family val="2"/>
      <scheme val="minor"/>
    </font>
    <font>
      <sz val="12"/>
      <color rgb="FF000000"/>
      <name val="Arial"/>
      <family val="2"/>
    </font>
    <font>
      <sz val="12"/>
      <color rgb="FFFF0000"/>
      <name val="Arial"/>
      <family val="2"/>
    </font>
    <font>
      <sz val="9"/>
      <color indexed="81"/>
      <name val="Tahoma"/>
      <family val="2"/>
    </font>
    <font>
      <b/>
      <sz val="9"/>
      <color indexed="81"/>
      <name val="Tahoma"/>
      <family val="2"/>
    </font>
    <font>
      <b/>
      <sz val="14"/>
      <color rgb="FFFF0000"/>
      <name val="Arial"/>
      <family val="2"/>
    </font>
    <font>
      <sz val="11"/>
      <name val="Calibri"/>
      <family val="2"/>
      <scheme val="minor"/>
    </font>
    <font>
      <b/>
      <sz val="12"/>
      <color rgb="FF000000"/>
      <name val="Arial"/>
      <family val="2"/>
    </font>
    <font>
      <b/>
      <sz val="11"/>
      <name val="Calibri"/>
      <family val="2"/>
      <scheme val="minor"/>
    </font>
    <font>
      <sz val="12"/>
      <color theme="9" tint="0.79998168889431442"/>
      <name val="Arial"/>
      <family val="2"/>
    </font>
    <font>
      <sz val="8"/>
      <name val="Calibri"/>
      <family val="2"/>
      <scheme val="minor"/>
    </font>
    <font>
      <sz val="10"/>
      <color rgb="FFFF0000"/>
      <name val="Nunito sa"/>
    </font>
    <font>
      <sz val="11"/>
      <color rgb="FF000000"/>
      <name val="Arial"/>
      <family val="2"/>
    </font>
    <font>
      <sz val="11"/>
      <color rgb="FFFF0000"/>
      <name val="Calibri"/>
      <family val="2"/>
      <scheme val="minor"/>
    </font>
    <font>
      <sz val="11"/>
      <color theme="8" tint="-0.249977111117893"/>
      <name val="Calibri"/>
      <family val="2"/>
      <scheme val="minor"/>
    </font>
    <font>
      <sz val="12"/>
      <color theme="0"/>
      <name val="Arial"/>
      <family val="2"/>
    </font>
    <font>
      <b/>
      <i/>
      <sz val="12"/>
      <name val="Arial"/>
      <family val="2"/>
    </font>
    <font>
      <sz val="11"/>
      <name val="Verdana"/>
      <family val="2"/>
    </font>
    <font>
      <sz val="12"/>
      <name val="Verdana"/>
      <family val="2"/>
    </font>
    <font>
      <b/>
      <sz val="11"/>
      <name val="Verdana"/>
      <family val="2"/>
    </font>
    <font>
      <sz val="8"/>
      <color theme="1"/>
      <name val="Verdana"/>
      <family val="2"/>
    </font>
  </fonts>
  <fills count="4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DF0E9"/>
        <bgColor indexed="64"/>
      </patternFill>
    </fill>
    <fill>
      <patternFill patternType="solid">
        <fgColor rgb="FFF3FFFF"/>
        <bgColor indexed="64"/>
      </patternFill>
    </fill>
    <fill>
      <patternFill patternType="solid">
        <fgColor rgb="FFFFFFE5"/>
        <bgColor indexed="64"/>
      </patternFill>
    </fill>
    <fill>
      <patternFill patternType="solid">
        <fgColor rgb="FFFFFFE5"/>
        <bgColor rgb="FF000000"/>
      </patternFill>
    </fill>
    <fill>
      <patternFill patternType="solid">
        <fgColor rgb="FFEFFFEF"/>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rgb="FFE1FFFF"/>
        <bgColor indexed="64"/>
      </patternFill>
    </fill>
    <fill>
      <patternFill patternType="solid">
        <fgColor rgb="FF66FF66"/>
        <bgColor indexed="64"/>
      </patternFill>
    </fill>
    <fill>
      <patternFill patternType="solid">
        <fgColor theme="7" tint="0.59999389629810485"/>
        <bgColor indexed="64"/>
      </patternFill>
    </fill>
    <fill>
      <patternFill patternType="solid">
        <fgColor rgb="FFE1FFFF"/>
        <bgColor rgb="FF000000"/>
      </patternFill>
    </fill>
    <fill>
      <patternFill patternType="solid">
        <fgColor rgb="FF00B0F0"/>
        <bgColor indexed="64"/>
      </patternFill>
    </fill>
    <fill>
      <patternFill patternType="solid">
        <fgColor theme="4" tint="-0.249977111117893"/>
        <bgColor indexed="64"/>
      </patternFill>
    </fill>
    <fill>
      <patternFill patternType="solid">
        <fgColor rgb="FF66FFFF"/>
        <bgColor indexed="64"/>
      </patternFill>
    </fill>
    <fill>
      <patternFill patternType="solid">
        <fgColor theme="7"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rgb="FF000000"/>
      </bottom>
      <diagonal/>
    </border>
  </borders>
  <cellStyleXfs count="141">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 fillId="5" borderId="0" applyNumberFormat="0" applyBorder="0" applyAlignment="0" applyProtection="0"/>
    <xf numFmtId="0" fontId="6" fillId="17" borderId="4" applyNumberFormat="0" applyAlignment="0" applyProtection="0"/>
    <xf numFmtId="0" fontId="7" fillId="18" borderId="5" applyNumberFormat="0" applyAlignment="0" applyProtection="0"/>
    <xf numFmtId="0" fontId="8" fillId="0" borderId="6" applyNumberFormat="0" applyFill="0" applyAlignment="0" applyProtection="0"/>
    <xf numFmtId="0" fontId="9" fillId="0" borderId="0" applyNumberForma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2" borderId="0" applyNumberFormat="0" applyBorder="0" applyAlignment="0" applyProtection="0"/>
    <xf numFmtId="0" fontId="10" fillId="8" borderId="4" applyNumberFormat="0" applyAlignment="0" applyProtection="0"/>
    <xf numFmtId="0" fontId="11" fillId="4" borderId="0" applyNumberFormat="0" applyBorder="0" applyAlignment="0" applyProtection="0"/>
    <xf numFmtId="168" fontId="2" fillId="0" borderId="0" applyFont="0" applyFill="0" applyBorder="0" applyAlignment="0" applyProtection="0"/>
    <xf numFmtId="0" fontId="12" fillId="2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24" borderId="8" applyNumberFormat="0" applyFont="0" applyAlignment="0" applyProtection="0"/>
    <xf numFmtId="0" fontId="2" fillId="24" borderId="8" applyNumberFormat="0" applyFont="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3" fillId="17" borderId="9"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7" applyNumberFormat="0" applyFill="0" applyAlignment="0" applyProtection="0"/>
    <xf numFmtId="0" fontId="17" fillId="0" borderId="10" applyNumberFormat="0" applyFill="0" applyAlignment="0" applyProtection="0"/>
    <xf numFmtId="0" fontId="9" fillId="0" borderId="11" applyNumberFormat="0" applyFill="0" applyAlignment="0" applyProtection="0"/>
    <xf numFmtId="0" fontId="18" fillId="0" borderId="0" applyNumberFormat="0" applyFill="0" applyBorder="0" applyAlignment="0" applyProtection="0"/>
    <xf numFmtId="0" fontId="19" fillId="0" borderId="12" applyNumberFormat="0" applyFill="0" applyAlignment="0" applyProtection="0"/>
    <xf numFmtId="0" fontId="20" fillId="0" borderId="0"/>
    <xf numFmtId="9" fontId="21" fillId="0" borderId="0" applyFon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168" fontId="1" fillId="0" borderId="0" applyFont="0" applyFill="0" applyBorder="0" applyAlignment="0" applyProtection="0"/>
    <xf numFmtId="0" fontId="21" fillId="0" borderId="0"/>
    <xf numFmtId="9" fontId="1" fillId="0" borderId="0" applyFont="0" applyFill="0" applyBorder="0" applyAlignment="0" applyProtection="0"/>
    <xf numFmtId="0" fontId="1" fillId="0" borderId="0"/>
    <xf numFmtId="0" fontId="1" fillId="0" borderId="0"/>
    <xf numFmtId="0" fontId="1" fillId="0" borderId="0" applyNumberFormat="0" applyFill="0" applyBorder="0" applyAlignment="0" applyProtection="0"/>
    <xf numFmtId="169" fontId="2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0" fontId="1" fillId="0" borderId="0"/>
    <xf numFmtId="165" fontId="21" fillId="0" borderId="0" applyFont="0" applyFill="0" applyBorder="0" applyAlignment="0" applyProtection="0"/>
    <xf numFmtId="41" fontId="21" fillId="0" borderId="0" applyFont="0" applyFill="0" applyBorder="0" applyAlignment="0" applyProtection="0"/>
    <xf numFmtId="0" fontId="2" fillId="0" borderId="0"/>
    <xf numFmtId="43" fontId="21" fillId="0" borderId="0" applyFont="0" applyFill="0" applyBorder="0" applyAlignment="0" applyProtection="0"/>
    <xf numFmtId="41"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41" fontId="21" fillId="0" borderId="0" applyFont="0" applyFill="0" applyBorder="0" applyAlignment="0" applyProtection="0"/>
    <xf numFmtId="0" fontId="21" fillId="0" borderId="0"/>
    <xf numFmtId="165" fontId="21" fillId="0" borderId="0" applyFont="0" applyFill="0" applyBorder="0" applyAlignment="0" applyProtection="0"/>
    <xf numFmtId="165"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43" fontId="21" fillId="0" borderId="0" applyFont="0" applyFill="0" applyBorder="0" applyAlignment="0" applyProtection="0"/>
  </cellStyleXfs>
  <cellXfs count="731">
    <xf numFmtId="0" fontId="0" fillId="0" borderId="0" xfId="0"/>
    <xf numFmtId="0" fontId="32" fillId="0" borderId="0" xfId="0" applyFont="1"/>
    <xf numFmtId="1" fontId="30" fillId="0" borderId="1" xfId="1" applyNumberFormat="1" applyFont="1" applyFill="1" applyBorder="1" applyAlignment="1" applyProtection="1">
      <alignment horizontal="center" vertical="center" wrapText="1"/>
    </xf>
    <xf numFmtId="0" fontId="28" fillId="2" borderId="18" xfId="0" applyFont="1" applyFill="1" applyBorder="1"/>
    <xf numFmtId="0" fontId="30" fillId="2" borderId="15" xfId="82" applyFont="1" applyFill="1" applyBorder="1" applyAlignment="1">
      <alignment horizontal="center" vertical="center"/>
    </xf>
    <xf numFmtId="0" fontId="28" fillId="2" borderId="16" xfId="0" applyFont="1" applyFill="1" applyBorder="1"/>
    <xf numFmtId="0" fontId="32" fillId="0" borderId="0" xfId="0" applyFont="1" applyAlignment="1">
      <alignment horizontal="left"/>
    </xf>
    <xf numFmtId="0" fontId="32" fillId="0" borderId="0" xfId="0" applyFont="1" applyAlignment="1">
      <alignment horizontal="center"/>
    </xf>
    <xf numFmtId="0" fontId="28" fillId="2" borderId="0" xfId="0" applyFont="1" applyFill="1"/>
    <xf numFmtId="0" fontId="30" fillId="2" borderId="0" xfId="82" applyFont="1" applyFill="1" applyAlignment="1">
      <alignment horizontal="center" vertical="center"/>
    </xf>
    <xf numFmtId="0" fontId="30" fillId="2" borderId="13" xfId="82" applyFont="1" applyFill="1" applyBorder="1" applyAlignment="1">
      <alignment horizontal="left" vertical="center"/>
    </xf>
    <xf numFmtId="0" fontId="30" fillId="2" borderId="14" xfId="82" applyFont="1" applyFill="1" applyBorder="1" applyAlignment="1">
      <alignment horizontal="left" vertical="center"/>
    </xf>
    <xf numFmtId="170" fontId="28" fillId="2" borderId="1" xfId="0" applyNumberFormat="1" applyFont="1" applyFill="1" applyBorder="1" applyAlignment="1">
      <alignment horizontal="center"/>
    </xf>
    <xf numFmtId="0" fontId="28" fillId="2" borderId="15" xfId="0" applyFont="1" applyFill="1" applyBorder="1" applyAlignment="1">
      <alignment horizontal="center"/>
    </xf>
    <xf numFmtId="0" fontId="30" fillId="2" borderId="0" xfId="82" applyFont="1" applyFill="1" applyAlignment="1">
      <alignment horizontal="justify" vertical="top"/>
    </xf>
    <xf numFmtId="0" fontId="30" fillId="2" borderId="15" xfId="82" applyFont="1" applyFill="1" applyBorder="1" applyAlignment="1">
      <alignment horizontal="justify" vertical="top"/>
    </xf>
    <xf numFmtId="0" fontId="30" fillId="2" borderId="1" xfId="1" applyFont="1" applyFill="1" applyBorder="1" applyAlignment="1" applyProtection="1">
      <alignment horizontal="center" vertical="center" wrapText="1"/>
    </xf>
    <xf numFmtId="0" fontId="30" fillId="2" borderId="1" xfId="0" applyFont="1" applyFill="1" applyBorder="1" applyAlignment="1">
      <alignment horizontal="center" vertical="center" wrapText="1"/>
    </xf>
    <xf numFmtId="1" fontId="30" fillId="2" borderId="1" xfId="1" applyNumberFormat="1" applyFont="1" applyFill="1" applyBorder="1" applyAlignment="1" applyProtection="1">
      <alignment horizontal="center" vertical="center" wrapText="1"/>
    </xf>
    <xf numFmtId="0" fontId="32" fillId="0" borderId="0" xfId="0" applyFont="1" applyAlignment="1">
      <alignment horizontal="justify" vertical="top"/>
    </xf>
    <xf numFmtId="0" fontId="30" fillId="2" borderId="1" xfId="52" applyFont="1" applyFill="1" applyBorder="1" applyAlignment="1">
      <alignment horizontal="center" vertical="center" wrapText="1"/>
    </xf>
    <xf numFmtId="0" fontId="27" fillId="29" borderId="1" xfId="1" applyFont="1" applyFill="1" applyBorder="1" applyAlignment="1" applyProtection="1">
      <alignment horizontal="left" vertical="center" wrapText="1"/>
    </xf>
    <xf numFmtId="170" fontId="28" fillId="25" borderId="1" xfId="0" applyNumberFormat="1" applyFont="1" applyFill="1" applyBorder="1" applyAlignment="1">
      <alignment horizontal="right" vertical="center"/>
    </xf>
    <xf numFmtId="0" fontId="0" fillId="0" borderId="0" xfId="0" applyAlignment="1">
      <alignment vertical="center"/>
    </xf>
    <xf numFmtId="0" fontId="0" fillId="2" borderId="21" xfId="0" applyFill="1" applyBorder="1" applyAlignment="1">
      <alignment vertical="center"/>
    </xf>
    <xf numFmtId="0" fontId="0" fillId="2" borderId="26" xfId="0" applyFill="1" applyBorder="1" applyAlignment="1">
      <alignment vertical="center"/>
    </xf>
    <xf numFmtId="0" fontId="0" fillId="2" borderId="22" xfId="0" applyFill="1" applyBorder="1" applyAlignment="1">
      <alignment vertical="center"/>
    </xf>
    <xf numFmtId="0" fontId="0" fillId="2" borderId="20" xfId="0" applyFill="1" applyBorder="1" applyAlignment="1">
      <alignment vertical="center"/>
    </xf>
    <xf numFmtId="0" fontId="0" fillId="2" borderId="23" xfId="0" applyFill="1" applyBorder="1" applyAlignment="1">
      <alignment vertical="center"/>
    </xf>
    <xf numFmtId="0" fontId="0" fillId="2" borderId="19" xfId="0" applyFill="1" applyBorder="1" applyAlignment="1">
      <alignment vertical="center"/>
    </xf>
    <xf numFmtId="0" fontId="0" fillId="2" borderId="25" xfId="0" applyFill="1" applyBorder="1" applyAlignment="1">
      <alignment vertical="center"/>
    </xf>
    <xf numFmtId="0" fontId="36" fillId="0" borderId="0" xfId="0" applyFont="1" applyAlignment="1">
      <alignment vertical="center"/>
    </xf>
    <xf numFmtId="0" fontId="27" fillId="27" borderId="1" xfId="0" applyFont="1" applyFill="1" applyBorder="1" applyAlignment="1">
      <alignment horizontal="center" vertical="center" wrapText="1"/>
    </xf>
    <xf numFmtId="0" fontId="27" fillId="27" borderId="1" xfId="52" applyFont="1" applyFill="1" applyBorder="1" applyAlignment="1">
      <alignment horizontal="justify" vertical="top" wrapText="1"/>
    </xf>
    <xf numFmtId="0" fontId="27" fillId="27" borderId="1" xfId="0" applyFont="1" applyFill="1" applyBorder="1" applyAlignment="1">
      <alignment horizontal="justify" vertical="top" wrapText="1"/>
    </xf>
    <xf numFmtId="2" fontId="27" fillId="27" borderId="1" xfId="0" applyNumberFormat="1" applyFont="1" applyFill="1" applyBorder="1" applyAlignment="1">
      <alignment horizontal="center" vertical="center"/>
    </xf>
    <xf numFmtId="1" fontId="27" fillId="27" borderId="1" xfId="0" applyNumberFormat="1" applyFont="1" applyFill="1" applyBorder="1" applyAlignment="1">
      <alignment horizontal="center" vertical="center"/>
    </xf>
    <xf numFmtId="0" fontId="0" fillId="0" borderId="39" xfId="0" applyBorder="1" applyAlignment="1">
      <alignment vertical="center"/>
    </xf>
    <xf numFmtId="0" fontId="27" fillId="29" borderId="1" xfId="1" applyFont="1" applyFill="1" applyBorder="1" applyAlignment="1" applyProtection="1">
      <alignment horizontal="center" vertical="center" wrapText="1"/>
    </xf>
    <xf numFmtId="170" fontId="28" fillId="29" borderId="1" xfId="0" applyNumberFormat="1" applyFont="1" applyFill="1" applyBorder="1" applyAlignment="1">
      <alignment horizontal="right" vertical="center"/>
    </xf>
    <xf numFmtId="0" fontId="27" fillId="29" borderId="1" xfId="0" applyFont="1" applyFill="1" applyBorder="1" applyAlignment="1">
      <alignment horizontal="justify" vertical="top" wrapText="1"/>
    </xf>
    <xf numFmtId="9" fontId="27" fillId="29" borderId="1" xfId="0" applyNumberFormat="1" applyFont="1" applyFill="1" applyBorder="1" applyAlignment="1">
      <alignment horizontal="justify" vertical="top" wrapText="1"/>
    </xf>
    <xf numFmtId="1" fontId="32" fillId="29" borderId="1" xfId="0" applyNumberFormat="1" applyFont="1" applyFill="1" applyBorder="1" applyAlignment="1">
      <alignment horizontal="center" vertical="center"/>
    </xf>
    <xf numFmtId="10" fontId="32" fillId="29" borderId="1" xfId="0" applyNumberFormat="1" applyFont="1" applyFill="1" applyBorder="1" applyAlignment="1">
      <alignment horizontal="center" vertical="center"/>
    </xf>
    <xf numFmtId="0" fontId="32" fillId="29" borderId="1" xfId="0" applyFont="1" applyFill="1" applyBorder="1" applyAlignment="1">
      <alignment horizontal="center" vertical="center" wrapText="1"/>
    </xf>
    <xf numFmtId="0" fontId="27" fillId="29" borderId="1" xfId="0" applyFont="1" applyFill="1" applyBorder="1" applyAlignment="1">
      <alignment horizontal="left" vertical="top" wrapText="1"/>
    </xf>
    <xf numFmtId="0" fontId="27" fillId="0" borderId="0" xfId="0" applyFont="1" applyAlignment="1">
      <alignment horizontal="justify" vertical="top"/>
    </xf>
    <xf numFmtId="0" fontId="27" fillId="0" borderId="0" xfId="0" applyFont="1" applyAlignment="1">
      <alignment horizontal="center" vertical="center"/>
    </xf>
    <xf numFmtId="0" fontId="27" fillId="0" borderId="0" xfId="0" applyFont="1"/>
    <xf numFmtId="170" fontId="30" fillId="2" borderId="1" xfId="1" applyNumberFormat="1" applyFont="1" applyFill="1" applyBorder="1" applyAlignment="1" applyProtection="1">
      <alignment horizontal="center" vertical="center" wrapText="1"/>
    </xf>
    <xf numFmtId="10" fontId="30" fillId="2" borderId="1" xfId="1" applyNumberFormat="1" applyFont="1" applyFill="1" applyBorder="1" applyAlignment="1" applyProtection="1">
      <alignment horizontal="center" vertical="center" wrapText="1"/>
    </xf>
    <xf numFmtId="0" fontId="27" fillId="0" borderId="0" xfId="0" applyFont="1" applyAlignment="1">
      <alignment horizontal="left" vertical="top"/>
    </xf>
    <xf numFmtId="0" fontId="27" fillId="0" borderId="1" xfId="0" applyFont="1" applyBorder="1" applyAlignment="1">
      <alignment horizontal="justify" vertical="top" wrapText="1"/>
    </xf>
    <xf numFmtId="10" fontId="27" fillId="0" borderId="1" xfId="72" applyNumberFormat="1" applyFont="1" applyFill="1" applyBorder="1" applyAlignment="1" applyProtection="1">
      <alignment horizontal="center" vertical="center"/>
    </xf>
    <xf numFmtId="167" fontId="26" fillId="29" borderId="1" xfId="0" applyNumberFormat="1" applyFont="1" applyFill="1" applyBorder="1" applyAlignment="1">
      <alignment horizontal="center" vertical="center"/>
    </xf>
    <xf numFmtId="0" fontId="0" fillId="0" borderId="35" xfId="0" pivotButton="1" applyBorder="1"/>
    <xf numFmtId="0" fontId="0" fillId="0" borderId="50" xfId="0" applyBorder="1"/>
    <xf numFmtId="0" fontId="0" fillId="0" borderId="37" xfId="0" pivotButton="1" applyBorder="1"/>
    <xf numFmtId="0" fontId="0" fillId="0" borderId="49" xfId="0" applyBorder="1"/>
    <xf numFmtId="0" fontId="22" fillId="33" borderId="38" xfId="0" applyFont="1" applyFill="1" applyBorder="1" applyAlignment="1">
      <alignment horizontal="left"/>
    </xf>
    <xf numFmtId="0" fontId="22" fillId="33" borderId="45" xfId="0" applyFont="1" applyFill="1" applyBorder="1"/>
    <xf numFmtId="0" fontId="22" fillId="33" borderId="39" xfId="0" applyFont="1" applyFill="1" applyBorder="1"/>
    <xf numFmtId="0" fontId="0" fillId="0" borderId="37" xfId="0" applyBorder="1" applyAlignment="1">
      <alignment horizontal="left"/>
    </xf>
    <xf numFmtId="41" fontId="0" fillId="2" borderId="23" xfId="0" applyNumberFormat="1" applyFill="1" applyBorder="1"/>
    <xf numFmtId="0" fontId="30" fillId="0" borderId="0" xfId="82" applyFont="1" applyAlignment="1">
      <alignment horizontal="center" vertical="center"/>
    </xf>
    <xf numFmtId="170" fontId="27" fillId="0" borderId="1" xfId="0" applyNumberFormat="1" applyFont="1" applyBorder="1" applyAlignment="1">
      <alignment horizontal="center" vertical="center"/>
    </xf>
    <xf numFmtId="0" fontId="30" fillId="0" borderId="14" xfId="82" applyFont="1" applyBorder="1" applyAlignment="1">
      <alignment horizontal="left" vertical="center"/>
    </xf>
    <xf numFmtId="0" fontId="30" fillId="0" borderId="15" xfId="82" applyFont="1" applyBorder="1" applyAlignment="1">
      <alignment horizontal="center" vertical="center"/>
    </xf>
    <xf numFmtId="0" fontId="30" fillId="0" borderId="15" xfId="82" applyFont="1" applyBorder="1" applyAlignment="1">
      <alignment horizontal="justify" vertical="top"/>
    </xf>
    <xf numFmtId="0" fontId="27" fillId="0" borderId="15" xfId="0" applyFont="1" applyBorder="1" applyAlignment="1">
      <alignment horizontal="center" vertical="center"/>
    </xf>
    <xf numFmtId="0" fontId="30" fillId="0" borderId="1" xfId="1" applyFont="1" applyFill="1" applyBorder="1" applyAlignment="1" applyProtection="1">
      <alignment horizontal="center" vertical="center" wrapText="1"/>
    </xf>
    <xf numFmtId="0" fontId="45" fillId="29" borderId="1" xfId="0" applyFont="1" applyFill="1" applyBorder="1" applyAlignment="1">
      <alignment horizontal="justify" vertical="top" wrapText="1"/>
    </xf>
    <xf numFmtId="0" fontId="0" fillId="2" borderId="19" xfId="0" applyFill="1" applyBorder="1"/>
    <xf numFmtId="0" fontId="22" fillId="0" borderId="38" xfId="0" pivotButton="1" applyFont="1" applyBorder="1" applyAlignment="1">
      <alignment vertical="center"/>
    </xf>
    <xf numFmtId="0" fontId="0" fillId="0" borderId="51" xfId="0" applyBorder="1" applyAlignment="1">
      <alignment vertical="center"/>
    </xf>
    <xf numFmtId="0" fontId="0" fillId="0" borderId="43" xfId="0" applyBorder="1" applyAlignment="1">
      <alignment vertical="center"/>
    </xf>
    <xf numFmtId="0" fontId="42" fillId="0" borderId="40" xfId="0" applyFont="1" applyBorder="1" applyAlignment="1">
      <alignment vertical="center"/>
    </xf>
    <xf numFmtId="0" fontId="0" fillId="0" borderId="41" xfId="0" applyBorder="1" applyAlignment="1">
      <alignment vertical="center"/>
    </xf>
    <xf numFmtId="0" fontId="0" fillId="0" borderId="28" xfId="0" applyBorder="1" applyAlignment="1">
      <alignment vertical="center"/>
    </xf>
    <xf numFmtId="0" fontId="0" fillId="0" borderId="42" xfId="0" applyBorder="1" applyAlignment="1">
      <alignment vertical="center"/>
    </xf>
    <xf numFmtId="0" fontId="0" fillId="2" borderId="51" xfId="0" applyFill="1" applyBorder="1"/>
    <xf numFmtId="0" fontId="0" fillId="2" borderId="43" xfId="0" applyFill="1" applyBorder="1"/>
    <xf numFmtId="0" fontId="30" fillId="0" borderId="13" xfId="82" applyFont="1" applyBorder="1" applyAlignment="1">
      <alignment horizontal="left" vertical="center"/>
    </xf>
    <xf numFmtId="170" fontId="30" fillId="0" borderId="1" xfId="1" applyNumberFormat="1" applyFont="1" applyFill="1" applyBorder="1" applyAlignment="1" applyProtection="1">
      <alignment horizontal="center" vertical="center" wrapText="1"/>
    </xf>
    <xf numFmtId="10" fontId="30" fillId="0" borderId="1" xfId="1" applyNumberFormat="1" applyFont="1" applyFill="1" applyBorder="1" applyAlignment="1" applyProtection="1">
      <alignment horizontal="center" vertical="center" wrapText="1"/>
    </xf>
    <xf numFmtId="0" fontId="0" fillId="0" borderId="35" xfId="0" pivotButton="1" applyBorder="1" applyAlignment="1">
      <alignment vertical="center"/>
    </xf>
    <xf numFmtId="0" fontId="0" fillId="0" borderId="35" xfId="0" applyBorder="1" applyAlignment="1">
      <alignment horizontal="center" vertical="center"/>
    </xf>
    <xf numFmtId="0" fontId="0" fillId="0" borderId="52" xfId="0" applyBorder="1" applyAlignment="1">
      <alignment horizontal="left" vertical="center"/>
    </xf>
    <xf numFmtId="0" fontId="0" fillId="0" borderId="53" xfId="0" applyBorder="1" applyAlignment="1">
      <alignment horizontal="left" vertical="center"/>
    </xf>
    <xf numFmtId="0" fontId="0" fillId="0" borderId="33" xfId="0" applyBorder="1" applyAlignment="1">
      <alignment horizontal="left" vertical="center"/>
    </xf>
    <xf numFmtId="0" fontId="0" fillId="0" borderId="35" xfId="0" applyBorder="1" applyAlignment="1">
      <alignment horizontal="left" vertical="center"/>
    </xf>
    <xf numFmtId="0" fontId="22" fillId="0" borderId="35" xfId="0" pivotButton="1" applyFont="1" applyBorder="1" applyAlignment="1">
      <alignment vertical="center"/>
    </xf>
    <xf numFmtId="0" fontId="0" fillId="0" borderId="35" xfId="0" applyBorder="1" applyAlignment="1">
      <alignment vertical="center"/>
    </xf>
    <xf numFmtId="0" fontId="22" fillId="0" borderId="31" xfId="0" pivotButton="1" applyFont="1" applyBorder="1" applyAlignment="1">
      <alignment vertical="center"/>
    </xf>
    <xf numFmtId="0" fontId="22" fillId="0" borderId="32" xfId="0" applyFont="1" applyBorder="1" applyAlignment="1">
      <alignment vertical="center"/>
    </xf>
    <xf numFmtId="0" fontId="0" fillId="0" borderId="54"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2" xfId="0" applyBorder="1" applyAlignment="1">
      <alignment vertical="center"/>
    </xf>
    <xf numFmtId="0" fontId="0" fillId="2" borderId="32" xfId="0" applyFill="1" applyBorder="1"/>
    <xf numFmtId="0" fontId="0" fillId="0" borderId="35" xfId="0" applyBorder="1"/>
    <xf numFmtId="0" fontId="22" fillId="2" borderId="31" xfId="0" applyFont="1" applyFill="1" applyBorder="1"/>
    <xf numFmtId="0" fontId="44" fillId="0" borderId="31" xfId="0" pivotButton="1" applyFont="1" applyBorder="1" applyAlignment="1">
      <alignment vertical="center"/>
    </xf>
    <xf numFmtId="41" fontId="0" fillId="0" borderId="35" xfId="0" applyNumberFormat="1" applyBorder="1" applyAlignment="1">
      <alignment horizontal="right" vertical="center"/>
    </xf>
    <xf numFmtId="0" fontId="30" fillId="0" borderId="0" xfId="82" applyFont="1" applyAlignment="1">
      <alignment horizontal="left" vertical="top"/>
    </xf>
    <xf numFmtId="0" fontId="30" fillId="0" borderId="0" xfId="82" applyFont="1" applyAlignment="1">
      <alignment horizontal="left" vertical="center"/>
    </xf>
    <xf numFmtId="0" fontId="30" fillId="0" borderId="15" xfId="82" applyFont="1" applyBorder="1" applyAlignment="1">
      <alignment horizontal="left" vertical="top"/>
    </xf>
    <xf numFmtId="0" fontId="30" fillId="0" borderId="1" xfId="52" applyFont="1" applyBorder="1" applyAlignment="1">
      <alignment horizontal="center" vertical="center" wrapText="1"/>
    </xf>
    <xf numFmtId="0" fontId="30" fillId="0" borderId="1" xfId="0" applyFont="1" applyBorder="1" applyAlignment="1">
      <alignment horizontal="center" vertical="center" wrapText="1"/>
    </xf>
    <xf numFmtId="0" fontId="26" fillId="0" borderId="0" xfId="0" applyFont="1"/>
    <xf numFmtId="0" fontId="26" fillId="0" borderId="0" xfId="0" applyFont="1" applyAlignment="1">
      <alignment horizontal="left"/>
    </xf>
    <xf numFmtId="0" fontId="26" fillId="0" borderId="0" xfId="0" applyFont="1" applyAlignment="1">
      <alignment horizontal="center"/>
    </xf>
    <xf numFmtId="0" fontId="26" fillId="0" borderId="0" xfId="0" applyFont="1" applyAlignment="1">
      <alignment horizontal="center" vertical="center"/>
    </xf>
    <xf numFmtId="0" fontId="0" fillId="0" borderId="36" xfId="0" applyBorder="1" applyAlignment="1">
      <alignment vertical="center"/>
    </xf>
    <xf numFmtId="0" fontId="27" fillId="27" borderId="1" xfId="0" applyFont="1" applyFill="1" applyBorder="1" applyAlignment="1">
      <alignment horizontal="center" vertical="center"/>
    </xf>
    <xf numFmtId="0" fontId="27" fillId="0" borderId="1" xfId="1" applyFont="1" applyFill="1" applyBorder="1" applyAlignment="1" applyProtection="1">
      <alignment horizontal="center" vertical="center" wrapText="1"/>
    </xf>
    <xf numFmtId="0" fontId="42" fillId="0" borderId="35" xfId="0" applyFont="1" applyBorder="1" applyAlignment="1">
      <alignment horizontal="left"/>
    </xf>
    <xf numFmtId="0" fontId="0" fillId="2" borderId="52" xfId="0" applyFill="1" applyBorder="1" applyAlignment="1">
      <alignment horizontal="left" indent="1"/>
    </xf>
    <xf numFmtId="0" fontId="0" fillId="2" borderId="35" xfId="0" applyFill="1" applyBorder="1"/>
    <xf numFmtId="0" fontId="0" fillId="2" borderId="36" xfId="0" applyFill="1" applyBorder="1" applyAlignment="1">
      <alignment horizontal="left" indent="1"/>
    </xf>
    <xf numFmtId="0" fontId="0" fillId="30" borderId="35" xfId="0" applyFill="1" applyBorder="1" applyAlignment="1">
      <alignment vertical="center"/>
    </xf>
    <xf numFmtId="0" fontId="0" fillId="30" borderId="31" xfId="0" applyFill="1" applyBorder="1" applyAlignment="1">
      <alignment horizontal="left" vertical="center"/>
    </xf>
    <xf numFmtId="0" fontId="0" fillId="0" borderId="35" xfId="0" pivotButton="1" applyBorder="1" applyAlignment="1">
      <alignment horizontal="center" vertical="center"/>
    </xf>
    <xf numFmtId="0" fontId="42" fillId="0" borderId="55" xfId="0" applyFont="1" applyBorder="1" applyAlignment="1">
      <alignment horizontal="left" vertical="center"/>
    </xf>
    <xf numFmtId="0" fontId="42" fillId="0" borderId="54" xfId="0" applyFont="1" applyBorder="1" applyAlignment="1">
      <alignment horizontal="left" vertical="center"/>
    </xf>
    <xf numFmtId="0" fontId="42" fillId="0" borderId="36" xfId="0" applyFont="1" applyBorder="1" applyAlignment="1">
      <alignment vertical="center"/>
    </xf>
    <xf numFmtId="0" fontId="42" fillId="0" borderId="37" xfId="0" applyFont="1" applyBorder="1" applyAlignment="1">
      <alignment vertical="center"/>
    </xf>
    <xf numFmtId="0" fontId="0" fillId="2" borderId="35" xfId="0" applyFill="1" applyBorder="1" applyAlignment="1">
      <alignment horizontal="left"/>
    </xf>
    <xf numFmtId="3" fontId="0" fillId="2" borderId="37" xfId="0" applyNumberFormat="1" applyFill="1" applyBorder="1"/>
    <xf numFmtId="3" fontId="0" fillId="0" borderId="35" xfId="0" applyNumberFormat="1" applyBorder="1" applyAlignment="1">
      <alignment vertical="center"/>
    </xf>
    <xf numFmtId="3" fontId="0" fillId="30" borderId="35" xfId="0" applyNumberFormat="1" applyFill="1" applyBorder="1" applyAlignment="1">
      <alignment vertical="center"/>
    </xf>
    <xf numFmtId="3" fontId="42" fillId="0" borderId="55" xfId="0" applyNumberFormat="1" applyFont="1" applyBorder="1" applyAlignment="1">
      <alignment vertical="center"/>
    </xf>
    <xf numFmtId="0" fontId="27" fillId="0" borderId="18" xfId="0" applyFont="1" applyBorder="1" applyAlignment="1">
      <alignment horizontal="left" vertical="top"/>
    </xf>
    <xf numFmtId="0" fontId="30" fillId="0" borderId="0" xfId="82" applyFont="1" applyAlignment="1">
      <alignment horizontal="justify" vertical="top"/>
    </xf>
    <xf numFmtId="0" fontId="27" fillId="0" borderId="16" xfId="0" applyFont="1" applyBorder="1" applyAlignment="1">
      <alignment horizontal="left" vertical="top"/>
    </xf>
    <xf numFmtId="0" fontId="28" fillId="27" borderId="1" xfId="0" applyFont="1" applyFill="1" applyBorder="1" applyAlignment="1">
      <alignment horizontal="justify" vertical="top" wrapText="1"/>
    </xf>
    <xf numFmtId="0" fontId="28" fillId="27" borderId="1" xfId="0" applyFont="1" applyFill="1" applyBorder="1" applyAlignment="1">
      <alignment horizontal="left" vertical="top" wrapText="1"/>
    </xf>
    <xf numFmtId="2" fontId="28" fillId="27" borderId="1" xfId="0" applyNumberFormat="1" applyFont="1" applyFill="1" applyBorder="1" applyAlignment="1">
      <alignment horizontal="center" vertical="center"/>
    </xf>
    <xf numFmtId="2" fontId="28" fillId="27" borderId="1" xfId="0" applyNumberFormat="1" applyFont="1" applyFill="1" applyBorder="1" applyAlignment="1">
      <alignment horizontal="center" vertical="center" wrapText="1"/>
    </xf>
    <xf numFmtId="1" fontId="28" fillId="27" borderId="1" xfId="0" applyNumberFormat="1" applyFont="1" applyFill="1" applyBorder="1" applyAlignment="1">
      <alignment horizontal="center" vertical="center"/>
    </xf>
    <xf numFmtId="0" fontId="28" fillId="27" borderId="1" xfId="0" applyFont="1" applyFill="1" applyBorder="1" applyAlignment="1">
      <alignment horizontal="justify" vertical="top"/>
    </xf>
    <xf numFmtId="0" fontId="28" fillId="27" borderId="1" xfId="55" applyFont="1" applyFill="1" applyBorder="1" applyAlignment="1">
      <alignment horizontal="justify" vertical="top" wrapText="1"/>
    </xf>
    <xf numFmtId="0" fontId="28" fillId="27" borderId="1" xfId="82" applyFont="1" applyFill="1" applyBorder="1" applyAlignment="1">
      <alignment horizontal="left" vertical="top" wrapText="1"/>
    </xf>
    <xf numFmtId="14" fontId="28" fillId="27" borderId="1" xfId="0" applyNumberFormat="1" applyFont="1" applyFill="1" applyBorder="1" applyAlignment="1">
      <alignment horizontal="center" vertical="center"/>
    </xf>
    <xf numFmtId="0" fontId="28" fillId="28" borderId="1" xfId="0" applyFont="1" applyFill="1" applyBorder="1" applyAlignment="1">
      <alignment horizontal="justify" vertical="top" wrapText="1"/>
    </xf>
    <xf numFmtId="0" fontId="26" fillId="0" borderId="0" xfId="0" applyFont="1" applyAlignment="1">
      <alignment horizontal="justify" vertical="top"/>
    </xf>
    <xf numFmtId="0" fontId="26" fillId="0" borderId="0" xfId="0" applyFont="1" applyAlignment="1">
      <alignment horizontal="left" vertical="top"/>
    </xf>
    <xf numFmtId="0" fontId="27" fillId="0" borderId="0" xfId="0" applyFont="1" applyAlignment="1">
      <alignment horizontal="center"/>
    </xf>
    <xf numFmtId="0" fontId="27" fillId="27" borderId="1" xfId="0" applyFont="1" applyFill="1" applyBorder="1" applyAlignment="1">
      <alignment horizontal="left" vertical="top" wrapText="1"/>
    </xf>
    <xf numFmtId="170" fontId="27" fillId="2" borderId="1" xfId="0" applyNumberFormat="1" applyFont="1" applyFill="1" applyBorder="1" applyAlignment="1">
      <alignment horizontal="center" vertical="center"/>
    </xf>
    <xf numFmtId="0" fontId="27" fillId="2" borderId="18" xfId="0" applyFont="1" applyFill="1" applyBorder="1" applyAlignment="1">
      <alignment horizontal="left" vertical="top"/>
    </xf>
    <xf numFmtId="0" fontId="30" fillId="2" borderId="0" xfId="82" applyFont="1" applyFill="1" applyAlignment="1">
      <alignment horizontal="left" vertical="top"/>
    </xf>
    <xf numFmtId="170" fontId="27" fillId="27" borderId="1" xfId="0" applyNumberFormat="1" applyFont="1" applyFill="1" applyBorder="1" applyAlignment="1">
      <alignment horizontal="right" vertical="center"/>
    </xf>
    <xf numFmtId="170" fontId="27" fillId="2" borderId="1" xfId="0" applyNumberFormat="1" applyFont="1" applyFill="1" applyBorder="1" applyAlignment="1">
      <alignment horizontal="right" vertical="center"/>
    </xf>
    <xf numFmtId="170" fontId="27" fillId="25" borderId="1" xfId="0" applyNumberFormat="1" applyFont="1" applyFill="1" applyBorder="1" applyAlignment="1">
      <alignment horizontal="right" vertical="center"/>
    </xf>
    <xf numFmtId="0" fontId="30" fillId="2" borderId="15" xfId="82" applyFont="1" applyFill="1" applyBorder="1" applyAlignment="1">
      <alignment horizontal="left" vertical="top"/>
    </xf>
    <xf numFmtId="0" fontId="27" fillId="2" borderId="15" xfId="0" applyFont="1" applyFill="1" applyBorder="1" applyAlignment="1">
      <alignment horizontal="center" vertical="center"/>
    </xf>
    <xf numFmtId="0" fontId="27" fillId="2" borderId="16" xfId="0" applyFont="1" applyFill="1" applyBorder="1" applyAlignment="1">
      <alignment horizontal="left" vertical="top"/>
    </xf>
    <xf numFmtId="0" fontId="27" fillId="0" borderId="0" xfId="0" applyFont="1" applyAlignment="1">
      <alignment horizontal="left"/>
    </xf>
    <xf numFmtId="0" fontId="27" fillId="27" borderId="1" xfId="52" applyFont="1" applyFill="1" applyBorder="1" applyAlignment="1">
      <alignment horizontal="left" vertical="top" wrapText="1"/>
    </xf>
    <xf numFmtId="0" fontId="28" fillId="28" borderId="1" xfId="0" applyFont="1" applyFill="1" applyBorder="1" applyAlignment="1">
      <alignment horizontal="left" vertical="top" wrapText="1"/>
    </xf>
    <xf numFmtId="14" fontId="28" fillId="28" borderId="1" xfId="0" applyNumberFormat="1" applyFont="1" applyFill="1" applyBorder="1" applyAlignment="1">
      <alignment horizontal="center" vertical="center" wrapText="1"/>
    </xf>
    <xf numFmtId="0" fontId="29" fillId="28" borderId="1" xfId="0" applyFont="1" applyFill="1" applyBorder="1" applyAlignment="1">
      <alignment horizontal="left" vertical="top" wrapText="1"/>
    </xf>
    <xf numFmtId="0" fontId="27" fillId="0" borderId="1" xfId="0" applyFont="1" applyBorder="1" applyAlignment="1">
      <alignment horizontal="left" vertical="top" wrapText="1"/>
    </xf>
    <xf numFmtId="2" fontId="27" fillId="0" borderId="1" xfId="0" applyNumberFormat="1" applyFont="1" applyBorder="1" applyAlignment="1">
      <alignment horizontal="center" vertical="center"/>
    </xf>
    <xf numFmtId="1" fontId="27" fillId="0" borderId="1" xfId="0" applyNumberFormat="1"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2" fontId="27" fillId="0" borderId="1" xfId="0" applyNumberFormat="1" applyFont="1" applyBorder="1" applyAlignment="1">
      <alignment horizontal="center" vertical="center" wrapText="1"/>
    </xf>
    <xf numFmtId="0" fontId="27" fillId="0" borderId="1" xfId="0" applyFont="1" applyBorder="1" applyAlignment="1">
      <alignment horizontal="left" vertical="center" wrapText="1"/>
    </xf>
    <xf numFmtId="0" fontId="27" fillId="0" borderId="1" xfId="82" applyFont="1" applyBorder="1" applyAlignment="1">
      <alignment horizontal="justify" vertical="top" wrapText="1"/>
    </xf>
    <xf numFmtId="0" fontId="27" fillId="0" borderId="1" xfId="82" applyFont="1" applyBorder="1" applyAlignment="1">
      <alignment horizontal="left" vertical="top" wrapText="1"/>
    </xf>
    <xf numFmtId="0" fontId="27" fillId="0" borderId="1" xfId="1" applyFont="1" applyFill="1" applyBorder="1" applyAlignment="1" applyProtection="1">
      <alignment horizontal="justify" vertical="top" wrapText="1"/>
    </xf>
    <xf numFmtId="0" fontId="27" fillId="0" borderId="1" xfId="1" applyFont="1" applyFill="1" applyBorder="1" applyAlignment="1" applyProtection="1">
      <alignment horizontal="left" vertical="center" wrapText="1"/>
    </xf>
    <xf numFmtId="0" fontId="27" fillId="0" borderId="1" xfId="102" applyFont="1" applyBorder="1" applyAlignment="1">
      <alignment horizontal="left" vertical="top" wrapText="1"/>
    </xf>
    <xf numFmtId="0" fontId="30" fillId="0" borderId="1" xfId="0" applyFont="1" applyBorder="1" applyAlignment="1">
      <alignment horizontal="left" vertical="top" wrapText="1"/>
    </xf>
    <xf numFmtId="0" fontId="30" fillId="0" borderId="1" xfId="0" applyFont="1" applyBorder="1" applyAlignment="1">
      <alignment horizontal="left" vertical="center" wrapText="1"/>
    </xf>
    <xf numFmtId="0" fontId="27" fillId="0" borderId="1" xfId="76" applyFont="1" applyFill="1" applyBorder="1" applyAlignment="1" applyProtection="1">
      <alignment horizontal="justify" vertical="top" wrapText="1"/>
    </xf>
    <xf numFmtId="170" fontId="27" fillId="0" borderId="1" xfId="0" applyNumberFormat="1" applyFont="1" applyBorder="1" applyAlignment="1">
      <alignment horizontal="right" vertical="center"/>
    </xf>
    <xf numFmtId="14" fontId="27" fillId="26" borderId="1" xfId="0" applyNumberFormat="1" applyFont="1" applyFill="1" applyBorder="1" applyAlignment="1">
      <alignment horizontal="right" vertical="center" wrapText="1"/>
    </xf>
    <xf numFmtId="170" fontId="30" fillId="0" borderId="15" xfId="82" applyNumberFormat="1" applyFont="1" applyBorder="1" applyAlignment="1">
      <alignment horizontal="center" vertical="center"/>
    </xf>
    <xf numFmtId="170" fontId="27" fillId="0" borderId="15" xfId="0" applyNumberFormat="1" applyFont="1" applyBorder="1" applyAlignment="1">
      <alignment horizontal="center" vertical="center"/>
    </xf>
    <xf numFmtId="1" fontId="27" fillId="0" borderId="15" xfId="0" applyNumberFormat="1" applyFont="1" applyBorder="1" applyAlignment="1">
      <alignment horizontal="center" vertical="center"/>
    </xf>
    <xf numFmtId="170" fontId="27" fillId="0" borderId="0" xfId="0" applyNumberFormat="1" applyFont="1" applyAlignment="1">
      <alignment horizontal="center" vertical="center"/>
    </xf>
    <xf numFmtId="1" fontId="27" fillId="0" borderId="0" xfId="0" applyNumberFormat="1" applyFont="1" applyAlignment="1">
      <alignment horizontal="center" vertical="center"/>
    </xf>
    <xf numFmtId="14" fontId="27" fillId="27" borderId="1" xfId="52" applyNumberFormat="1" applyFont="1" applyFill="1" applyBorder="1" applyAlignment="1">
      <alignment horizontal="center" vertical="center" wrapText="1"/>
    </xf>
    <xf numFmtId="2" fontId="28" fillId="27" borderId="1" xfId="0" applyNumberFormat="1" applyFont="1" applyFill="1" applyBorder="1" applyAlignment="1" applyProtection="1">
      <alignment horizontal="center" vertical="center"/>
      <protection locked="0"/>
    </xf>
    <xf numFmtId="2" fontId="27" fillId="27" borderId="1" xfId="0" applyNumberFormat="1" applyFont="1" applyFill="1" applyBorder="1" applyAlignment="1" applyProtection="1">
      <alignment horizontal="center" vertical="center"/>
      <protection locked="0"/>
    </xf>
    <xf numFmtId="2" fontId="28" fillId="28" borderId="1" xfId="0" applyNumberFormat="1" applyFont="1" applyFill="1" applyBorder="1" applyAlignment="1" applyProtection="1">
      <alignment horizontal="center" vertical="center"/>
      <protection locked="0"/>
    </xf>
    <xf numFmtId="14" fontId="27" fillId="27" borderId="1" xfId="0" applyNumberFormat="1" applyFont="1" applyFill="1" applyBorder="1" applyAlignment="1">
      <alignment horizontal="center" vertical="center" wrapText="1"/>
    </xf>
    <xf numFmtId="167" fontId="27" fillId="0" borderId="1" xfId="0" applyNumberFormat="1" applyFont="1" applyBorder="1" applyAlignment="1">
      <alignment horizontal="center" vertical="center"/>
    </xf>
    <xf numFmtId="2" fontId="27" fillId="0" borderId="1" xfId="0" applyNumberFormat="1" applyFont="1" applyBorder="1" applyAlignment="1" applyProtection="1">
      <alignment horizontal="center" vertical="center"/>
      <protection locked="0"/>
    </xf>
    <xf numFmtId="167" fontId="27" fillId="0" borderId="1" xfId="0" applyNumberFormat="1" applyFont="1" applyBorder="1" applyAlignment="1">
      <alignment horizontal="center" vertical="center" wrapText="1"/>
    </xf>
    <xf numFmtId="2" fontId="27" fillId="0" borderId="1" xfId="0" applyNumberFormat="1" applyFont="1" applyBorder="1" applyAlignment="1" applyProtection="1">
      <alignment horizontal="center" vertical="center" wrapText="1"/>
      <protection locked="0"/>
    </xf>
    <xf numFmtId="167" fontId="27" fillId="0" borderId="1" xfId="1" applyNumberFormat="1" applyFont="1" applyFill="1" applyBorder="1" applyAlignment="1" applyProtection="1">
      <alignment horizontal="center" vertical="center" wrapText="1"/>
    </xf>
    <xf numFmtId="0" fontId="27" fillId="38" borderId="1" xfId="54" applyFont="1" applyFill="1" applyBorder="1" applyAlignment="1">
      <alignment horizontal="center" vertical="center" wrapText="1"/>
    </xf>
    <xf numFmtId="0" fontId="27" fillId="38" borderId="1" xfId="0" applyFont="1" applyFill="1" applyBorder="1" applyAlignment="1">
      <alignment horizontal="justify" vertical="top" wrapText="1"/>
    </xf>
    <xf numFmtId="2" fontId="27" fillId="38" borderId="1" xfId="0" applyNumberFormat="1" applyFont="1" applyFill="1" applyBorder="1" applyAlignment="1">
      <alignment horizontal="center" vertical="center"/>
    </xf>
    <xf numFmtId="14" fontId="27" fillId="38" borderId="1" xfId="0" applyNumberFormat="1" applyFont="1" applyFill="1" applyBorder="1" applyAlignment="1">
      <alignment horizontal="center" vertical="center"/>
    </xf>
    <xf numFmtId="1" fontId="27" fillId="38" borderId="1" xfId="0" applyNumberFormat="1" applyFont="1" applyFill="1" applyBorder="1" applyAlignment="1">
      <alignment horizontal="center" vertical="center"/>
    </xf>
    <xf numFmtId="10" fontId="27" fillId="38" borderId="1" xfId="0" applyNumberFormat="1" applyFont="1" applyFill="1" applyBorder="1" applyAlignment="1">
      <alignment horizontal="center" vertical="center"/>
    </xf>
    <xf numFmtId="0" fontId="27" fillId="38" borderId="1" xfId="0" applyFont="1" applyFill="1" applyBorder="1" applyAlignment="1">
      <alignment horizontal="center" vertical="center"/>
    </xf>
    <xf numFmtId="14" fontId="27" fillId="38" borderId="1" xfId="0" applyNumberFormat="1" applyFont="1" applyFill="1" applyBorder="1" applyAlignment="1">
      <alignment horizontal="center" vertical="center" wrapText="1"/>
    </xf>
    <xf numFmtId="0" fontId="27" fillId="38" borderId="1" xfId="1" applyFont="1" applyFill="1" applyBorder="1" applyAlignment="1" applyProtection="1">
      <alignment horizontal="center" vertical="center" wrapText="1"/>
    </xf>
    <xf numFmtId="2" fontId="27" fillId="38" borderId="1" xfId="0" applyNumberFormat="1" applyFont="1" applyFill="1" applyBorder="1" applyAlignment="1">
      <alignment horizontal="center" vertical="center" wrapText="1"/>
    </xf>
    <xf numFmtId="0" fontId="27" fillId="38" borderId="1" xfId="0" applyFont="1" applyFill="1" applyBorder="1" applyAlignment="1">
      <alignment horizontal="justify" vertical="top"/>
    </xf>
    <xf numFmtId="0" fontId="27" fillId="38" borderId="1" xfId="0" applyFont="1" applyFill="1" applyBorder="1" applyAlignment="1">
      <alignment horizontal="center" vertical="center" wrapText="1"/>
    </xf>
    <xf numFmtId="14" fontId="27" fillId="38" borderId="1" xfId="0" applyNumberFormat="1" applyFont="1" applyFill="1" applyBorder="1" applyAlignment="1">
      <alignment horizontal="center" vertical="center" shrinkToFit="1"/>
    </xf>
    <xf numFmtId="2" fontId="27" fillId="38" borderId="1" xfId="0" applyNumberFormat="1" applyFont="1" applyFill="1" applyBorder="1" applyAlignment="1">
      <alignment horizontal="center" vertical="center" shrinkToFit="1"/>
    </xf>
    <xf numFmtId="14" fontId="27" fillId="38" borderId="1" xfId="0" applyNumberFormat="1" applyFont="1" applyFill="1" applyBorder="1" applyAlignment="1" applyProtection="1">
      <alignment horizontal="center" vertical="center"/>
      <protection locked="0"/>
    </xf>
    <xf numFmtId="10" fontId="27" fillId="38" borderId="1" xfId="0" applyNumberFormat="1" applyFont="1" applyFill="1" applyBorder="1" applyAlignment="1" applyProtection="1">
      <alignment horizontal="center" vertical="center" wrapText="1"/>
      <protection locked="0"/>
    </xf>
    <xf numFmtId="0" fontId="27" fillId="38" borderId="1" xfId="0" applyFont="1" applyFill="1" applyBorder="1" applyAlignment="1" applyProtection="1">
      <alignment horizontal="justify" vertical="top" wrapText="1"/>
      <protection locked="0"/>
    </xf>
    <xf numFmtId="0" fontId="30" fillId="0" borderId="13" xfId="82" applyFont="1" applyBorder="1" applyAlignment="1">
      <alignment horizontal="center" vertical="center"/>
    </xf>
    <xf numFmtId="0" fontId="30" fillId="0" borderId="14" xfId="82" applyFont="1" applyBorder="1" applyAlignment="1">
      <alignment horizontal="center" vertical="center"/>
    </xf>
    <xf numFmtId="0" fontId="27" fillId="0" borderId="18" xfId="0" applyFont="1" applyBorder="1" applyAlignment="1">
      <alignment horizontal="center" vertical="center"/>
    </xf>
    <xf numFmtId="10" fontId="27" fillId="0" borderId="15" xfId="0" applyNumberFormat="1" applyFont="1" applyBorder="1" applyAlignment="1">
      <alignment horizontal="left" vertical="top"/>
    </xf>
    <xf numFmtId="10" fontId="27" fillId="0" borderId="0" xfId="0" applyNumberFormat="1" applyFont="1" applyAlignment="1">
      <alignment horizontal="left" vertical="top"/>
    </xf>
    <xf numFmtId="0" fontId="27" fillId="0" borderId="16" xfId="0" applyFont="1" applyBorder="1" applyAlignment="1">
      <alignment horizontal="center" vertical="center"/>
    </xf>
    <xf numFmtId="0" fontId="49" fillId="2" borderId="37" xfId="0" applyFont="1" applyFill="1" applyBorder="1" applyAlignment="1">
      <alignment horizontal="left" indent="1"/>
    </xf>
    <xf numFmtId="3" fontId="42" fillId="0" borderId="52" xfId="0" applyNumberFormat="1" applyFont="1" applyBorder="1" applyAlignment="1">
      <alignment vertical="center"/>
    </xf>
    <xf numFmtId="0" fontId="50" fillId="0" borderId="56" xfId="0" applyFont="1" applyBorder="1" applyAlignment="1">
      <alignment horizontal="left" vertical="center"/>
    </xf>
    <xf numFmtId="0" fontId="50" fillId="0" borderId="37" xfId="0" applyFont="1" applyBorder="1" applyAlignment="1">
      <alignment horizontal="left" vertical="center"/>
    </xf>
    <xf numFmtId="3" fontId="50" fillId="0" borderId="33" xfId="0" applyNumberFormat="1" applyFont="1" applyBorder="1" applyAlignment="1">
      <alignment vertical="center"/>
    </xf>
    <xf numFmtId="0" fontId="50" fillId="2" borderId="37" xfId="0" applyFont="1" applyFill="1" applyBorder="1" applyAlignment="1">
      <alignment horizontal="left" indent="1"/>
    </xf>
    <xf numFmtId="0" fontId="50" fillId="2" borderId="36" xfId="0" applyFont="1" applyFill="1" applyBorder="1" applyAlignment="1">
      <alignment horizontal="left" indent="1"/>
    </xf>
    <xf numFmtId="0" fontId="50" fillId="2" borderId="20" xfId="0" applyFont="1" applyFill="1" applyBorder="1" applyAlignment="1">
      <alignment vertical="center"/>
    </xf>
    <xf numFmtId="0" fontId="50" fillId="0" borderId="0" xfId="0" applyFont="1"/>
    <xf numFmtId="0" fontId="50" fillId="0" borderId="0" xfId="0" applyFont="1" applyAlignment="1">
      <alignment vertical="center"/>
    </xf>
    <xf numFmtId="41" fontId="50" fillId="2" borderId="23" xfId="0" applyNumberFormat="1" applyFont="1" applyFill="1" applyBorder="1"/>
    <xf numFmtId="170" fontId="30" fillId="39" borderId="1" xfId="0" applyNumberFormat="1" applyFont="1" applyFill="1" applyBorder="1" applyAlignment="1">
      <alignment horizontal="right" vertical="center"/>
    </xf>
    <xf numFmtId="0" fontId="30" fillId="2" borderId="3" xfId="0" applyFont="1" applyFill="1" applyBorder="1" applyAlignment="1">
      <alignment horizontal="center" vertical="center"/>
    </xf>
    <xf numFmtId="0" fontId="30" fillId="2" borderId="3" xfId="0" applyFont="1" applyFill="1" applyBorder="1" applyAlignment="1">
      <alignment horizontal="justify" vertical="top"/>
    </xf>
    <xf numFmtId="0" fontId="30" fillId="2" borderId="0" xfId="0" applyFont="1" applyFill="1" applyAlignment="1">
      <alignment horizontal="center" vertical="center"/>
    </xf>
    <xf numFmtId="0" fontId="30" fillId="2" borderId="0" xfId="0" applyFont="1" applyFill="1" applyAlignment="1">
      <alignment horizontal="justify" vertical="top"/>
    </xf>
    <xf numFmtId="0" fontId="27" fillId="2" borderId="0" xfId="0" applyFont="1" applyFill="1" applyAlignment="1">
      <alignment horizontal="justify" vertical="top"/>
    </xf>
    <xf numFmtId="0" fontId="27" fillId="2" borderId="2" xfId="0" applyFont="1" applyFill="1" applyBorder="1" applyAlignment="1">
      <alignment horizontal="left" vertical="center"/>
    </xf>
    <xf numFmtId="0" fontId="27" fillId="2" borderId="17" xfId="0" applyFont="1" applyFill="1" applyBorder="1" applyAlignment="1">
      <alignment horizontal="center" vertical="center"/>
    </xf>
    <xf numFmtId="0" fontId="27" fillId="0" borderId="3" xfId="0" applyFont="1" applyBorder="1" applyAlignment="1">
      <alignment horizontal="center" vertical="center" wrapText="1"/>
    </xf>
    <xf numFmtId="0" fontId="27" fillId="0" borderId="3" xfId="0" applyFont="1" applyBorder="1" applyAlignment="1">
      <alignment horizontal="justify" vertical="top"/>
    </xf>
    <xf numFmtId="0" fontId="30" fillId="2" borderId="3" xfId="0" applyFont="1" applyFill="1" applyBorder="1" applyAlignment="1">
      <alignment horizontal="left" vertical="top"/>
    </xf>
    <xf numFmtId="0" fontId="30" fillId="2" borderId="17" xfId="0" applyFont="1" applyFill="1" applyBorder="1" applyAlignment="1">
      <alignment horizontal="left" vertical="top"/>
    </xf>
    <xf numFmtId="0" fontId="27" fillId="2" borderId="13" xfId="0" applyFont="1" applyFill="1" applyBorder="1" applyAlignment="1">
      <alignment horizontal="left" vertical="center"/>
    </xf>
    <xf numFmtId="0" fontId="27" fillId="2" borderId="18" xfId="0" applyFont="1" applyFill="1" applyBorder="1" applyAlignment="1">
      <alignment horizontal="center" vertical="center"/>
    </xf>
    <xf numFmtId="0" fontId="30" fillId="2" borderId="0" xfId="0" applyFont="1" applyFill="1" applyAlignment="1">
      <alignment horizontal="center" vertical="center" wrapText="1"/>
    </xf>
    <xf numFmtId="0" fontId="30" fillId="2" borderId="18" xfId="0" applyFont="1" applyFill="1" applyBorder="1" applyAlignment="1">
      <alignment horizontal="left" vertical="top"/>
    </xf>
    <xf numFmtId="0" fontId="27" fillId="2" borderId="0" xfId="0" applyFont="1" applyFill="1" applyAlignment="1">
      <alignment horizontal="center" vertical="center" wrapText="1"/>
    </xf>
    <xf numFmtId="0" fontId="27" fillId="2" borderId="0" xfId="0" applyFont="1" applyFill="1" applyAlignment="1">
      <alignment horizontal="center" vertical="center"/>
    </xf>
    <xf numFmtId="0" fontId="27" fillId="2" borderId="0" xfId="0" applyFont="1" applyFill="1" applyAlignment="1">
      <alignment horizontal="left" vertical="top"/>
    </xf>
    <xf numFmtId="170" fontId="30" fillId="2" borderId="1" xfId="0" applyNumberFormat="1" applyFont="1" applyFill="1" applyBorder="1" applyAlignment="1">
      <alignment horizontal="right" vertical="center"/>
    </xf>
    <xf numFmtId="170" fontId="30" fillId="38" borderId="1" xfId="0" applyNumberFormat="1" applyFont="1" applyFill="1" applyBorder="1" applyAlignment="1">
      <alignment horizontal="right" vertical="center"/>
    </xf>
    <xf numFmtId="170" fontId="30" fillId="27" borderId="1" xfId="0" applyNumberFormat="1" applyFont="1" applyFill="1" applyBorder="1" applyAlignment="1">
      <alignment horizontal="right" vertical="center"/>
    </xf>
    <xf numFmtId="0" fontId="30" fillId="2" borderId="15" xfId="82" applyFont="1" applyFill="1" applyBorder="1" applyAlignment="1">
      <alignment horizontal="center" vertical="center" wrapText="1"/>
    </xf>
    <xf numFmtId="14" fontId="27" fillId="2" borderId="15" xfId="0" applyNumberFormat="1" applyFont="1" applyFill="1" applyBorder="1" applyAlignment="1">
      <alignment horizontal="center" vertical="center"/>
    </xf>
    <xf numFmtId="0" fontId="30" fillId="2" borderId="27" xfId="1" applyFont="1" applyFill="1" applyBorder="1" applyAlignment="1" applyProtection="1">
      <alignment horizontal="center" vertical="center" wrapText="1"/>
    </xf>
    <xf numFmtId="0" fontId="30" fillId="2" borderId="27" xfId="52" applyFont="1" applyFill="1" applyBorder="1" applyAlignment="1">
      <alignment horizontal="center" vertical="center" wrapText="1"/>
    </xf>
    <xf numFmtId="0" fontId="30" fillId="2" borderId="27" xfId="0" applyFont="1" applyFill="1" applyBorder="1" applyAlignment="1">
      <alignment horizontal="center" vertical="center" wrapText="1"/>
    </xf>
    <xf numFmtId="170" fontId="30" fillId="2" borderId="27" xfId="1" applyNumberFormat="1" applyFont="1" applyFill="1" applyBorder="1" applyAlignment="1" applyProtection="1">
      <alignment horizontal="center" vertical="center" wrapText="1"/>
    </xf>
    <xf numFmtId="1" fontId="30" fillId="0" borderId="27" xfId="1" applyNumberFormat="1" applyFont="1" applyFill="1" applyBorder="1" applyAlignment="1" applyProtection="1">
      <alignment horizontal="center" vertical="center" wrapText="1"/>
    </xf>
    <xf numFmtId="1" fontId="30" fillId="2" borderId="27" xfId="1" applyNumberFormat="1" applyFont="1" applyFill="1" applyBorder="1" applyAlignment="1" applyProtection="1">
      <alignment horizontal="center" vertical="center" wrapText="1"/>
    </xf>
    <xf numFmtId="10" fontId="30" fillId="2" borderId="27" xfId="1" applyNumberFormat="1" applyFont="1" applyFill="1" applyBorder="1" applyAlignment="1" applyProtection="1">
      <alignment horizontal="center" vertical="center" wrapText="1"/>
    </xf>
    <xf numFmtId="14" fontId="27" fillId="38" borderId="1" xfId="0" applyNumberFormat="1" applyFont="1" applyFill="1" applyBorder="1" applyAlignment="1" applyProtection="1">
      <alignment horizontal="center" vertical="center" wrapText="1"/>
      <protection locked="0"/>
    </xf>
    <xf numFmtId="0" fontId="27" fillId="0" borderId="0" xfId="0" applyFont="1" applyAlignment="1">
      <alignment horizontal="left" vertical="center"/>
    </xf>
    <xf numFmtId="0" fontId="27" fillId="0" borderId="0" xfId="0" applyFont="1" applyAlignment="1">
      <alignment horizontal="center" vertical="center" wrapText="1"/>
    </xf>
    <xf numFmtId="0" fontId="27" fillId="38" borderId="1" xfId="0" applyFont="1" applyFill="1" applyBorder="1" applyAlignment="1" applyProtection="1">
      <alignment horizontal="center" vertical="center" wrapText="1"/>
      <protection locked="0"/>
    </xf>
    <xf numFmtId="2" fontId="27" fillId="38" borderId="1" xfId="0" applyNumberFormat="1" applyFont="1" applyFill="1" applyBorder="1" applyAlignment="1">
      <alignment horizontal="center" vertical="top" wrapText="1"/>
    </xf>
    <xf numFmtId="0" fontId="27" fillId="37" borderId="13" xfId="0" applyFont="1" applyFill="1" applyBorder="1" applyAlignment="1">
      <alignment vertical="top"/>
    </xf>
    <xf numFmtId="0" fontId="27" fillId="40" borderId="1" xfId="0" applyFont="1" applyFill="1" applyBorder="1" applyAlignment="1">
      <alignment horizontal="center" vertical="center"/>
    </xf>
    <xf numFmtId="0" fontId="27" fillId="36" borderId="1" xfId="0" applyFont="1" applyFill="1" applyBorder="1" applyAlignment="1">
      <alignment horizontal="center" vertical="center"/>
    </xf>
    <xf numFmtId="0" fontId="27" fillId="36" borderId="1" xfId="0" applyFont="1" applyFill="1" applyBorder="1" applyAlignment="1">
      <alignment horizontal="center" vertical="top" wrapText="1"/>
    </xf>
    <xf numFmtId="0" fontId="27" fillId="36" borderId="1" xfId="0" applyFont="1" applyFill="1" applyBorder="1" applyAlignment="1">
      <alignment horizontal="center" vertical="center" wrapText="1"/>
    </xf>
    <xf numFmtId="0" fontId="27" fillId="36" borderId="0" xfId="0" applyFont="1" applyFill="1" applyAlignment="1">
      <alignment horizontal="center" vertical="center"/>
    </xf>
    <xf numFmtId="0" fontId="0" fillId="30" borderId="35" xfId="0" applyFill="1" applyBorder="1" applyAlignment="1">
      <alignment horizontal="left"/>
    </xf>
    <xf numFmtId="0" fontId="27" fillId="35" borderId="1" xfId="0" applyFont="1" applyFill="1" applyBorder="1" applyAlignment="1">
      <alignment vertical="center" wrapText="1"/>
    </xf>
    <xf numFmtId="167" fontId="27" fillId="38" borderId="1" xfId="0" applyNumberFormat="1" applyFont="1" applyFill="1" applyBorder="1" applyAlignment="1">
      <alignment horizontal="center" vertical="center" wrapText="1"/>
    </xf>
    <xf numFmtId="10" fontId="27" fillId="38" borderId="1" xfId="0" applyNumberFormat="1" applyFont="1" applyFill="1" applyBorder="1" applyAlignment="1">
      <alignment horizontal="center" vertical="center" wrapText="1"/>
    </xf>
    <xf numFmtId="14" fontId="30" fillId="38" borderId="1" xfId="0" applyNumberFormat="1" applyFont="1" applyFill="1" applyBorder="1" applyAlignment="1" applyProtection="1">
      <alignment horizontal="center" vertical="center" wrapText="1"/>
      <protection locked="0"/>
    </xf>
    <xf numFmtId="4" fontId="27" fillId="38" borderId="1" xfId="0" applyNumberFormat="1" applyFont="1" applyFill="1" applyBorder="1" applyAlignment="1">
      <alignment horizontal="center" vertical="center" wrapText="1"/>
    </xf>
    <xf numFmtId="4" fontId="27" fillId="38" borderId="1" xfId="72" applyNumberFormat="1" applyFont="1" applyFill="1" applyBorder="1" applyAlignment="1">
      <alignment horizontal="center" vertical="center" wrapText="1"/>
    </xf>
    <xf numFmtId="0" fontId="27" fillId="38" borderId="1" xfId="0" applyFont="1" applyFill="1" applyBorder="1" applyAlignment="1">
      <alignment horizontal="left" vertical="center" wrapText="1"/>
    </xf>
    <xf numFmtId="14" fontId="27" fillId="41" borderId="1" xfId="0" applyNumberFormat="1" applyFont="1" applyFill="1" applyBorder="1" applyAlignment="1">
      <alignment horizontal="center" vertical="center" wrapText="1"/>
    </xf>
    <xf numFmtId="0" fontId="27" fillId="38" borderId="1" xfId="0" applyFont="1" applyFill="1" applyBorder="1" applyAlignment="1" applyProtection="1">
      <alignment horizontal="center" vertical="top" wrapText="1"/>
      <protection locked="0"/>
    </xf>
    <xf numFmtId="0" fontId="27" fillId="31" borderId="1" xfId="0" applyFont="1" applyFill="1" applyBorder="1" applyAlignment="1">
      <alignment horizontal="justify" vertical="top" wrapText="1"/>
    </xf>
    <xf numFmtId="0" fontId="27" fillId="31" borderId="1" xfId="0" applyFont="1" applyFill="1" applyBorder="1" applyAlignment="1">
      <alignment horizontal="left" vertical="top" wrapText="1"/>
    </xf>
    <xf numFmtId="0" fontId="27" fillId="31" borderId="1" xfId="0" applyFont="1" applyFill="1" applyBorder="1" applyAlignment="1">
      <alignment horizontal="left" vertical="center" wrapText="1"/>
    </xf>
    <xf numFmtId="2" fontId="27" fillId="42" borderId="1" xfId="0" applyNumberFormat="1" applyFont="1" applyFill="1" applyBorder="1" applyAlignment="1">
      <alignment horizontal="center" vertical="center"/>
    </xf>
    <xf numFmtId="2" fontId="27" fillId="42" borderId="1" xfId="0" applyNumberFormat="1" applyFont="1" applyFill="1" applyBorder="1" applyAlignment="1" applyProtection="1">
      <alignment horizontal="center" vertical="center" wrapText="1"/>
      <protection locked="0"/>
    </xf>
    <xf numFmtId="14" fontId="27" fillId="42" borderId="1" xfId="52" applyNumberFormat="1" applyFont="1" applyFill="1" applyBorder="1" applyAlignment="1">
      <alignment horizontal="center" vertical="center" wrapText="1"/>
    </xf>
    <xf numFmtId="2" fontId="27" fillId="42" borderId="1" xfId="0" applyNumberFormat="1" applyFont="1" applyFill="1" applyBorder="1" applyAlignment="1" applyProtection="1">
      <alignment horizontal="center" vertical="center"/>
      <protection locked="0"/>
    </xf>
    <xf numFmtId="0" fontId="27" fillId="43" borderId="1" xfId="79" applyFont="1" applyFill="1" applyBorder="1" applyAlignment="1">
      <alignment horizontal="left" vertical="center" wrapText="1"/>
    </xf>
    <xf numFmtId="0" fontId="27" fillId="43" borderId="1" xfId="79" applyFont="1" applyFill="1" applyBorder="1" applyAlignment="1">
      <alignment horizontal="left" vertical="top" wrapText="1"/>
    </xf>
    <xf numFmtId="0" fontId="0" fillId="0" borderId="23" xfId="0" applyBorder="1"/>
    <xf numFmtId="0" fontId="0" fillId="2" borderId="24" xfId="0" applyFill="1" applyBorder="1" applyAlignment="1">
      <alignment vertical="center"/>
    </xf>
    <xf numFmtId="0" fontId="0" fillId="2" borderId="0" xfId="0" applyFill="1" applyAlignment="1">
      <alignment vertical="center"/>
    </xf>
    <xf numFmtId="0" fontId="0" fillId="2" borderId="0" xfId="0" applyFill="1"/>
    <xf numFmtId="0" fontId="22" fillId="0" borderId="0" xfId="0" applyFont="1" applyAlignment="1">
      <alignment vertical="center"/>
    </xf>
    <xf numFmtId="0" fontId="43" fillId="0" borderId="23" xfId="0" applyFont="1" applyBorder="1" applyAlignment="1">
      <alignment readingOrder="1"/>
    </xf>
    <xf numFmtId="0" fontId="50" fillId="2" borderId="0" xfId="0" applyFont="1" applyFill="1"/>
    <xf numFmtId="0" fontId="50" fillId="0" borderId="23" xfId="0" applyFont="1" applyBorder="1"/>
    <xf numFmtId="0" fontId="50" fillId="2" borderId="23" xfId="0" applyFont="1" applyFill="1" applyBorder="1"/>
    <xf numFmtId="0" fontId="0" fillId="2" borderId="23" xfId="0" applyFill="1" applyBorder="1"/>
    <xf numFmtId="0" fontId="50" fillId="2" borderId="0" xfId="0" applyFont="1" applyFill="1" applyAlignment="1">
      <alignment vertical="center"/>
    </xf>
    <xf numFmtId="2" fontId="27" fillId="31" borderId="1" xfId="0" applyNumberFormat="1" applyFont="1" applyFill="1" applyBorder="1" applyAlignment="1">
      <alignment horizontal="center" vertical="center" wrapText="1"/>
    </xf>
    <xf numFmtId="14" fontId="27" fillId="31" borderId="1" xfId="0" applyNumberFormat="1" applyFont="1" applyFill="1" applyBorder="1" applyAlignment="1">
      <alignment horizontal="center" vertical="center" wrapText="1"/>
    </xf>
    <xf numFmtId="0" fontId="30" fillId="31" borderId="1" xfId="0" applyFont="1" applyFill="1" applyBorder="1" applyAlignment="1">
      <alignment horizontal="left" vertical="top" wrapText="1"/>
    </xf>
    <xf numFmtId="10" fontId="27" fillId="31" borderId="1" xfId="0" applyNumberFormat="1" applyFont="1" applyFill="1" applyBorder="1" applyAlignment="1">
      <alignment horizontal="center" vertical="center"/>
    </xf>
    <xf numFmtId="0" fontId="27" fillId="27" borderId="1" xfId="102" applyFont="1" applyFill="1" applyBorder="1" applyAlignment="1">
      <alignment horizontal="justify" vertical="top" wrapText="1"/>
    </xf>
    <xf numFmtId="0" fontId="27" fillId="27" borderId="1" xfId="102" applyFont="1" applyFill="1" applyBorder="1" applyAlignment="1">
      <alignment horizontal="left" vertical="top" wrapText="1"/>
    </xf>
    <xf numFmtId="14" fontId="27" fillId="27" borderId="1" xfId="0" applyNumberFormat="1" applyFont="1" applyFill="1" applyBorder="1" applyAlignment="1">
      <alignment horizontal="center" vertical="center"/>
    </xf>
    <xf numFmtId="14" fontId="30" fillId="42" borderId="1" xfId="0" applyNumberFormat="1" applyFont="1" applyFill="1" applyBorder="1" applyAlignment="1">
      <alignment horizontal="center" vertical="center"/>
    </xf>
    <xf numFmtId="170" fontId="27" fillId="27" borderId="1" xfId="0" applyNumberFormat="1" applyFont="1" applyFill="1" applyBorder="1" applyAlignment="1">
      <alignment horizontal="justify" vertical="top"/>
    </xf>
    <xf numFmtId="0" fontId="27" fillId="27" borderId="1" xfId="0" applyFont="1" applyFill="1" applyBorder="1" applyAlignment="1">
      <alignment horizontal="justify" vertical="top"/>
    </xf>
    <xf numFmtId="0" fontId="27" fillId="27" borderId="1" xfId="0" applyFont="1" applyFill="1" applyBorder="1" applyAlignment="1">
      <alignment horizontal="left" vertical="top"/>
    </xf>
    <xf numFmtId="14" fontId="27" fillId="42" borderId="1" xfId="0" applyNumberFormat="1" applyFont="1" applyFill="1" applyBorder="1" applyAlignment="1">
      <alignment horizontal="center" vertical="center"/>
    </xf>
    <xf numFmtId="10" fontId="27" fillId="27" borderId="1" xfId="52" applyNumberFormat="1" applyFont="1" applyFill="1" applyBorder="1" applyAlignment="1">
      <alignment horizontal="center" vertical="center" wrapText="1"/>
    </xf>
    <xf numFmtId="14" fontId="27" fillId="27" borderId="1" xfId="52" applyNumberFormat="1" applyFont="1" applyFill="1" applyBorder="1" applyAlignment="1">
      <alignment horizontal="left" vertical="top" wrapText="1"/>
    </xf>
    <xf numFmtId="0" fontId="27" fillId="42" borderId="1" xfId="52" applyFont="1" applyFill="1" applyBorder="1" applyAlignment="1">
      <alignment horizontal="justify" vertical="center" wrapText="1"/>
    </xf>
    <xf numFmtId="0" fontId="27" fillId="42" borderId="1" xfId="52" applyFont="1" applyFill="1" applyBorder="1" applyAlignment="1">
      <alignment horizontal="left" vertical="center" wrapText="1"/>
    </xf>
    <xf numFmtId="14" fontId="48" fillId="42" borderId="1" xfId="0" applyNumberFormat="1" applyFont="1" applyFill="1" applyBorder="1" applyAlignment="1">
      <alignment horizontal="center" vertical="center" wrapText="1"/>
    </xf>
    <xf numFmtId="1" fontId="27" fillId="42" borderId="1" xfId="0" applyNumberFormat="1" applyFont="1" applyFill="1" applyBorder="1" applyAlignment="1">
      <alignment horizontal="center" vertical="center"/>
    </xf>
    <xf numFmtId="0" fontId="27" fillId="42" borderId="1" xfId="52" applyFont="1" applyFill="1" applyBorder="1" applyAlignment="1">
      <alignment horizontal="left" vertical="top" wrapText="1"/>
    </xf>
    <xf numFmtId="0" fontId="37" fillId="42" borderId="1" xfId="0" applyFont="1" applyFill="1" applyBorder="1" applyAlignment="1">
      <alignment vertical="center"/>
    </xf>
    <xf numFmtId="0" fontId="27" fillId="42" borderId="1" xfId="52" applyFont="1" applyFill="1" applyBorder="1" applyAlignment="1">
      <alignment vertical="center" wrapText="1"/>
    </xf>
    <xf numFmtId="0" fontId="37" fillId="42" borderId="1" xfId="0" applyFont="1" applyFill="1" applyBorder="1" applyAlignment="1">
      <alignment vertical="center" wrapText="1"/>
    </xf>
    <xf numFmtId="0" fontId="30" fillId="44" borderId="27" xfId="1" applyFont="1" applyFill="1" applyBorder="1" applyAlignment="1" applyProtection="1">
      <alignment horizontal="center" vertical="center" wrapText="1"/>
    </xf>
    <xf numFmtId="0" fontId="30" fillId="44" borderId="27" xfId="0" applyFont="1" applyFill="1" applyBorder="1" applyAlignment="1">
      <alignment horizontal="center" vertical="center" wrapText="1"/>
    </xf>
    <xf numFmtId="170" fontId="30" fillId="44" borderId="27" xfId="1" applyNumberFormat="1" applyFont="1" applyFill="1" applyBorder="1" applyAlignment="1" applyProtection="1">
      <alignment horizontal="center" vertical="center" wrapText="1"/>
    </xf>
    <xf numFmtId="1" fontId="30" fillId="44" borderId="27" xfId="1" applyNumberFormat="1" applyFont="1" applyFill="1" applyBorder="1" applyAlignment="1" applyProtection="1">
      <alignment horizontal="center" vertical="center" wrapText="1"/>
    </xf>
    <xf numFmtId="0" fontId="30" fillId="31" borderId="27" xfId="1" applyFont="1" applyFill="1" applyBorder="1" applyAlignment="1" applyProtection="1">
      <alignment horizontal="center" vertical="center" wrapText="1"/>
    </xf>
    <xf numFmtId="0" fontId="30" fillId="31" borderId="27" xfId="0" applyFont="1" applyFill="1" applyBorder="1" applyAlignment="1">
      <alignment horizontal="center" vertical="center" wrapText="1"/>
    </xf>
    <xf numFmtId="170" fontId="30" fillId="31" borderId="27" xfId="1" applyNumberFormat="1" applyFont="1" applyFill="1" applyBorder="1" applyAlignment="1" applyProtection="1">
      <alignment horizontal="center" vertical="center" wrapText="1"/>
    </xf>
    <xf numFmtId="1" fontId="30" fillId="31" borderId="27" xfId="1" applyNumberFormat="1" applyFont="1" applyFill="1" applyBorder="1" applyAlignment="1" applyProtection="1">
      <alignment horizontal="center" vertical="center" wrapText="1"/>
    </xf>
    <xf numFmtId="0" fontId="30" fillId="31" borderId="1" xfId="1" applyFont="1" applyFill="1" applyBorder="1" applyAlignment="1" applyProtection="1">
      <alignment horizontal="center" vertical="center" wrapText="1"/>
    </xf>
    <xf numFmtId="0" fontId="30" fillId="31" borderId="1" xfId="0" applyFont="1" applyFill="1" applyBorder="1" applyAlignment="1">
      <alignment horizontal="center" vertical="center" wrapText="1"/>
    </xf>
    <xf numFmtId="170" fontId="30" fillId="31" borderId="1" xfId="1" applyNumberFormat="1" applyFont="1" applyFill="1" applyBorder="1" applyAlignment="1" applyProtection="1">
      <alignment horizontal="center" vertical="center" wrapText="1"/>
    </xf>
    <xf numFmtId="1" fontId="30" fillId="31" borderId="1" xfId="1" applyNumberFormat="1" applyFont="1" applyFill="1" applyBorder="1" applyAlignment="1" applyProtection="1">
      <alignment horizontal="center" vertical="center" wrapText="1"/>
    </xf>
    <xf numFmtId="0" fontId="30" fillId="44" borderId="1" xfId="1" applyFont="1" applyFill="1" applyBorder="1" applyAlignment="1" applyProtection="1">
      <alignment horizontal="center" vertical="center" wrapText="1"/>
    </xf>
    <xf numFmtId="0" fontId="30" fillId="44" borderId="1" xfId="0" applyFont="1" applyFill="1" applyBorder="1" applyAlignment="1">
      <alignment horizontal="center" vertical="center" wrapText="1"/>
    </xf>
    <xf numFmtId="170" fontId="30" fillId="44" borderId="1" xfId="1" applyNumberFormat="1" applyFont="1" applyFill="1" applyBorder="1" applyAlignment="1" applyProtection="1">
      <alignment horizontal="center" vertical="center" wrapText="1"/>
    </xf>
    <xf numFmtId="1" fontId="30" fillId="44" borderId="1" xfId="1" applyNumberFormat="1" applyFont="1" applyFill="1" applyBorder="1" applyAlignment="1" applyProtection="1">
      <alignment horizontal="center" vertical="center" wrapText="1"/>
    </xf>
    <xf numFmtId="10" fontId="27" fillId="42" borderId="1" xfId="0" applyNumberFormat="1" applyFont="1" applyFill="1" applyBorder="1" applyAlignment="1" applyProtection="1">
      <alignment horizontal="center" vertical="center"/>
      <protection locked="0"/>
    </xf>
    <xf numFmtId="0" fontId="26" fillId="0" borderId="1" xfId="0" applyFont="1" applyBorder="1" applyAlignment="1">
      <alignment horizontal="center" vertical="center"/>
    </xf>
    <xf numFmtId="2" fontId="28" fillId="42" borderId="1" xfId="0" applyNumberFormat="1" applyFont="1" applyFill="1" applyBorder="1" applyAlignment="1">
      <alignment horizontal="center" vertical="center"/>
    </xf>
    <xf numFmtId="0" fontId="27" fillId="27" borderId="1" xfId="1" applyFont="1" applyFill="1" applyBorder="1" applyAlignment="1" applyProtection="1">
      <alignment horizontal="justify" vertical="top" wrapText="1"/>
    </xf>
    <xf numFmtId="9" fontId="27" fillId="27" borderId="1" xfId="0" applyNumberFormat="1" applyFont="1" applyFill="1" applyBorder="1" applyAlignment="1">
      <alignment horizontal="left" vertical="top" wrapText="1"/>
    </xf>
    <xf numFmtId="0" fontId="27" fillId="27" borderId="1" xfId="55" applyFont="1" applyFill="1" applyBorder="1" applyAlignment="1">
      <alignment horizontal="justify" vertical="top" wrapText="1"/>
    </xf>
    <xf numFmtId="1" fontId="27" fillId="27" borderId="1" xfId="0" applyNumberFormat="1" applyFont="1" applyFill="1" applyBorder="1" applyAlignment="1">
      <alignment horizontal="left" vertical="top" wrapText="1"/>
    </xf>
    <xf numFmtId="0" fontId="27" fillId="27" borderId="1" xfId="55" applyFont="1" applyFill="1" applyBorder="1" applyAlignment="1">
      <alignment horizontal="left" vertical="top" wrapText="1"/>
    </xf>
    <xf numFmtId="2" fontId="27" fillId="27" borderId="1" xfId="0" applyNumberFormat="1" applyFont="1" applyFill="1" applyBorder="1" applyAlignment="1">
      <alignment horizontal="center" vertical="center" wrapText="1"/>
    </xf>
    <xf numFmtId="10" fontId="27" fillId="27" borderId="1" xfId="0" applyNumberFormat="1" applyFont="1" applyFill="1" applyBorder="1" applyAlignment="1">
      <alignment horizontal="center" vertical="center"/>
    </xf>
    <xf numFmtId="10" fontId="27" fillId="27" borderId="1" xfId="0" applyNumberFormat="1" applyFont="1" applyFill="1" applyBorder="1" applyAlignment="1" applyProtection="1">
      <alignment horizontal="center" vertical="center"/>
      <protection locked="0"/>
    </xf>
    <xf numFmtId="0" fontId="27" fillId="42" borderId="1" xfId="0" applyFont="1" applyFill="1" applyBorder="1" applyAlignment="1">
      <alignment horizontal="left" vertical="top" wrapText="1"/>
    </xf>
    <xf numFmtId="14" fontId="27" fillId="27" borderId="1" xfId="1" applyNumberFormat="1" applyFont="1" applyFill="1" applyBorder="1" applyAlignment="1" applyProtection="1">
      <alignment horizontal="center" vertical="center" wrapText="1"/>
    </xf>
    <xf numFmtId="49" fontId="27" fillId="27" borderId="1" xfId="0" applyNumberFormat="1" applyFont="1" applyFill="1" applyBorder="1" applyAlignment="1">
      <alignment horizontal="justify" vertical="top" wrapText="1"/>
    </xf>
    <xf numFmtId="10" fontId="27" fillId="27" borderId="1" xfId="0" applyNumberFormat="1" applyFont="1" applyFill="1" applyBorder="1" applyAlignment="1">
      <alignment horizontal="center" vertical="center" wrapText="1"/>
    </xf>
    <xf numFmtId="0" fontId="30" fillId="32" borderId="1" xfId="0" applyFont="1" applyFill="1" applyBorder="1" applyAlignment="1">
      <alignment horizontal="left" vertical="top" wrapText="1"/>
    </xf>
    <xf numFmtId="0" fontId="27" fillId="32" borderId="1" xfId="0" applyFont="1" applyFill="1" applyBorder="1" applyAlignment="1">
      <alignment horizontal="left" vertical="top" wrapText="1"/>
    </xf>
    <xf numFmtId="0" fontId="27" fillId="32" borderId="1" xfId="52" applyFont="1" applyFill="1" applyBorder="1" applyAlignment="1">
      <alignment horizontal="left" vertical="top" wrapText="1"/>
    </xf>
    <xf numFmtId="0" fontId="27" fillId="32" borderId="1" xfId="102" applyFont="1" applyFill="1" applyBorder="1" applyAlignment="1">
      <alignment horizontal="left" vertical="top" wrapText="1"/>
    </xf>
    <xf numFmtId="2" fontId="27" fillId="32" borderId="1" xfId="0" applyNumberFormat="1" applyFont="1" applyFill="1" applyBorder="1" applyAlignment="1">
      <alignment horizontal="left" vertical="top" wrapText="1"/>
    </xf>
    <xf numFmtId="14" fontId="27" fillId="31" borderId="1" xfId="0" applyNumberFormat="1" applyFont="1" applyFill="1" applyBorder="1" applyAlignment="1">
      <alignment horizontal="center" vertical="center"/>
    </xf>
    <xf numFmtId="0" fontId="0" fillId="0" borderId="34" xfId="0" applyBorder="1" applyAlignment="1">
      <alignment horizontal="left" vertical="center"/>
    </xf>
    <xf numFmtId="0" fontId="0" fillId="0" borderId="50" xfId="0" applyBorder="1" applyAlignment="1">
      <alignment horizontal="left" vertical="center"/>
    </xf>
    <xf numFmtId="0" fontId="27" fillId="31" borderId="1" xfId="55" applyFont="1" applyFill="1" applyBorder="1" applyAlignment="1">
      <alignment horizontal="justify" vertical="top" wrapText="1"/>
    </xf>
    <xf numFmtId="2" fontId="27" fillId="31" borderId="1" xfId="0" applyNumberFormat="1" applyFont="1" applyFill="1" applyBorder="1" applyAlignment="1">
      <alignment horizontal="center" vertical="center"/>
    </xf>
    <xf numFmtId="0" fontId="27" fillId="31" borderId="1" xfId="102" applyFont="1" applyFill="1" applyBorder="1" applyAlignment="1">
      <alignment horizontal="justify" vertical="top" wrapText="1"/>
    </xf>
    <xf numFmtId="0" fontId="27" fillId="31" borderId="1" xfId="102" applyFont="1" applyFill="1" applyBorder="1" applyAlignment="1">
      <alignment horizontal="left" vertical="top" wrapText="1"/>
    </xf>
    <xf numFmtId="0" fontId="27" fillId="31" borderId="1" xfId="52" applyFont="1" applyFill="1" applyBorder="1" applyAlignment="1">
      <alignment horizontal="justify" vertical="top" wrapText="1"/>
    </xf>
    <xf numFmtId="0" fontId="27" fillId="31" borderId="1" xfId="82" applyFont="1" applyFill="1" applyBorder="1" applyAlignment="1">
      <alignment horizontal="left" vertical="top" wrapText="1"/>
    </xf>
    <xf numFmtId="0" fontId="27" fillId="31" borderId="1" xfId="52" applyFont="1" applyFill="1" applyBorder="1" applyAlignment="1">
      <alignment horizontal="left" vertical="top" wrapText="1"/>
    </xf>
    <xf numFmtId="0" fontId="27" fillId="31" borderId="1" xfId="1" applyFont="1" applyFill="1" applyBorder="1" applyAlignment="1" applyProtection="1">
      <alignment horizontal="justify" vertical="top" wrapText="1"/>
    </xf>
    <xf numFmtId="0" fontId="27" fillId="31" borderId="1" xfId="1" applyFont="1" applyFill="1" applyBorder="1" applyAlignment="1" applyProtection="1">
      <alignment horizontal="left" vertical="top" wrapText="1"/>
    </xf>
    <xf numFmtId="14" fontId="27" fillId="31" borderId="1" xfId="0" applyNumberFormat="1" applyFont="1" applyFill="1" applyBorder="1" applyAlignment="1">
      <alignment vertical="center"/>
    </xf>
    <xf numFmtId="14" fontId="27" fillId="31" borderId="1" xfId="1" applyNumberFormat="1" applyFont="1" applyFill="1" applyBorder="1" applyAlignment="1" applyProtection="1">
      <alignment horizontal="center" vertical="center" wrapText="1"/>
    </xf>
    <xf numFmtId="49" fontId="27" fillId="31" borderId="1" xfId="0" applyNumberFormat="1" applyFont="1" applyFill="1" applyBorder="1" applyAlignment="1">
      <alignment horizontal="justify" vertical="top" wrapText="1"/>
    </xf>
    <xf numFmtId="10" fontId="27" fillId="31" borderId="1" xfId="0" applyNumberFormat="1" applyFont="1" applyFill="1" applyBorder="1" applyAlignment="1">
      <alignment horizontal="center" vertical="center" wrapText="1"/>
    </xf>
    <xf numFmtId="10" fontId="27" fillId="42" borderId="1" xfId="0" applyNumberFormat="1" applyFont="1" applyFill="1" applyBorder="1" applyAlignment="1" applyProtection="1">
      <alignment horizontal="center" vertical="center" wrapText="1"/>
      <protection locked="0"/>
    </xf>
    <xf numFmtId="2" fontId="27" fillId="27" borderId="1" xfId="1" applyNumberFormat="1" applyFont="1" applyFill="1" applyBorder="1" applyAlignment="1" applyProtection="1">
      <alignment horizontal="center" vertical="center" wrapText="1"/>
      <protection locked="0"/>
    </xf>
    <xf numFmtId="2" fontId="27" fillId="27" borderId="1" xfId="0" applyNumberFormat="1" applyFont="1" applyFill="1" applyBorder="1" applyAlignment="1" applyProtection="1">
      <alignment horizontal="center" vertical="center" wrapText="1"/>
      <protection locked="0"/>
    </xf>
    <xf numFmtId="167" fontId="27" fillId="31" borderId="1" xfId="0" applyNumberFormat="1" applyFont="1" applyFill="1" applyBorder="1" applyAlignment="1">
      <alignment horizontal="center" vertical="center"/>
    </xf>
    <xf numFmtId="167" fontId="27" fillId="31" borderId="1" xfId="0" applyNumberFormat="1" applyFont="1" applyFill="1" applyBorder="1" applyAlignment="1">
      <alignment horizontal="center" vertical="center" wrapText="1"/>
    </xf>
    <xf numFmtId="167" fontId="38" fillId="31" borderId="1" xfId="0" applyNumberFormat="1" applyFont="1" applyFill="1" applyBorder="1" applyAlignment="1">
      <alignment horizontal="center" vertical="center" wrapText="1"/>
    </xf>
    <xf numFmtId="0" fontId="27" fillId="31" borderId="1" xfId="2" applyFont="1" applyFill="1" applyBorder="1" applyAlignment="1" applyProtection="1">
      <alignment horizontal="justify" vertical="top" wrapText="1"/>
    </xf>
    <xf numFmtId="0" fontId="27" fillId="31" borderId="1" xfId="2" applyFont="1" applyFill="1" applyBorder="1" applyAlignment="1" applyProtection="1">
      <alignment horizontal="left" vertical="top" wrapText="1"/>
    </xf>
    <xf numFmtId="0" fontId="27" fillId="31" borderId="1" xfId="82" applyFont="1" applyFill="1" applyBorder="1" applyAlignment="1">
      <alignment horizontal="justify" vertical="top" wrapText="1"/>
    </xf>
    <xf numFmtId="167" fontId="27" fillId="31" borderId="1" xfId="0" applyNumberFormat="1" applyFont="1" applyFill="1" applyBorder="1" applyAlignment="1">
      <alignment horizontal="left" vertical="center" wrapText="1"/>
    </xf>
    <xf numFmtId="167" fontId="27" fillId="31" borderId="1" xfId="1" applyNumberFormat="1" applyFont="1" applyFill="1" applyBorder="1" applyAlignment="1" applyProtection="1">
      <alignment horizontal="center" vertical="center" wrapText="1"/>
    </xf>
    <xf numFmtId="167" fontId="38" fillId="31" borderId="1" xfId="1" applyNumberFormat="1" applyFont="1" applyFill="1" applyBorder="1" applyAlignment="1" applyProtection="1">
      <alignment horizontal="center" vertical="center" wrapText="1"/>
    </xf>
    <xf numFmtId="2" fontId="27" fillId="31" borderId="1" xfId="0" applyNumberFormat="1" applyFont="1" applyFill="1" applyBorder="1" applyAlignment="1" applyProtection="1">
      <alignment horizontal="center" vertical="center"/>
      <protection locked="0"/>
    </xf>
    <xf numFmtId="10" fontId="27" fillId="31" borderId="1" xfId="0" applyNumberFormat="1" applyFont="1" applyFill="1" applyBorder="1" applyAlignment="1" applyProtection="1">
      <alignment horizontal="center" vertical="center"/>
      <protection locked="0"/>
    </xf>
    <xf numFmtId="2" fontId="27" fillId="31" borderId="1" xfId="0" applyNumberFormat="1" applyFont="1" applyFill="1" applyBorder="1" applyAlignment="1" applyProtection="1">
      <alignment horizontal="center" vertical="center" wrapText="1"/>
      <protection locked="0"/>
    </xf>
    <xf numFmtId="0" fontId="27" fillId="31" borderId="1" xfId="110" applyFont="1" applyFill="1" applyBorder="1" applyAlignment="1">
      <alignment horizontal="left" vertical="top" wrapText="1"/>
    </xf>
    <xf numFmtId="1" fontId="27" fillId="31" borderId="1" xfId="0" applyNumberFormat="1" applyFont="1" applyFill="1" applyBorder="1" applyAlignment="1">
      <alignment horizontal="left" vertical="center" wrapText="1"/>
    </xf>
    <xf numFmtId="0" fontId="27" fillId="31" borderId="1" xfId="76" applyFont="1" applyFill="1" applyBorder="1" applyAlignment="1" applyProtection="1">
      <alignment horizontal="justify" vertical="top" wrapText="1"/>
    </xf>
    <xf numFmtId="170" fontId="27" fillId="31" borderId="1" xfId="0" applyNumberFormat="1" applyFont="1" applyFill="1" applyBorder="1" applyAlignment="1">
      <alignment horizontal="center" vertical="center"/>
    </xf>
    <xf numFmtId="2" fontId="27" fillId="31" borderId="1" xfId="52" applyNumberFormat="1" applyFont="1" applyFill="1" applyBorder="1" applyAlignment="1">
      <alignment horizontal="left" vertical="top" wrapText="1"/>
    </xf>
    <xf numFmtId="2" fontId="27" fillId="31" borderId="1" xfId="0" applyNumberFormat="1" applyFont="1" applyFill="1" applyBorder="1" applyAlignment="1">
      <alignment horizontal="left" vertical="top" wrapText="1"/>
    </xf>
    <xf numFmtId="2" fontId="27" fillId="31" borderId="1" xfId="102" applyNumberFormat="1" applyFont="1" applyFill="1" applyBorder="1" applyAlignment="1" applyProtection="1">
      <alignment horizontal="center" vertical="center" wrapText="1"/>
      <protection locked="0"/>
    </xf>
    <xf numFmtId="10" fontId="27" fillId="31" borderId="1" xfId="0" applyNumberFormat="1" applyFont="1" applyFill="1" applyBorder="1" applyAlignment="1" applyProtection="1">
      <alignment horizontal="center" vertical="center" wrapText="1"/>
      <protection locked="0"/>
    </xf>
    <xf numFmtId="0" fontId="27" fillId="31" borderId="1" xfId="0" applyFont="1" applyFill="1" applyBorder="1" applyAlignment="1">
      <alignment horizontal="left" vertical="top" wrapText="1" indent="1"/>
    </xf>
    <xf numFmtId="0" fontId="27" fillId="31" borderId="1" xfId="0" applyFont="1" applyFill="1" applyBorder="1" applyAlignment="1">
      <alignment horizontal="justify" vertical="center" wrapText="1"/>
    </xf>
    <xf numFmtId="167" fontId="51" fillId="31" borderId="1" xfId="0" applyNumberFormat="1" applyFont="1" applyFill="1" applyBorder="1" applyAlignment="1">
      <alignment horizontal="center" vertical="center"/>
    </xf>
    <xf numFmtId="0" fontId="27" fillId="31" borderId="1" xfId="77" applyFont="1" applyFill="1" applyBorder="1" applyAlignment="1" applyProtection="1">
      <alignment horizontal="justify" vertical="center" wrapText="1"/>
    </xf>
    <xf numFmtId="9" fontId="27" fillId="31" borderId="1" xfId="0" applyNumberFormat="1" applyFont="1" applyFill="1" applyBorder="1" applyAlignment="1">
      <alignment horizontal="left" vertical="center" wrapText="1"/>
    </xf>
    <xf numFmtId="0" fontId="27" fillId="31" borderId="1" xfId="0" applyFont="1" applyFill="1" applyBorder="1" applyAlignment="1">
      <alignment vertical="center" wrapText="1"/>
    </xf>
    <xf numFmtId="0" fontId="27" fillId="31" borderId="30" xfId="0" applyFont="1" applyFill="1" applyBorder="1" applyAlignment="1">
      <alignment vertical="center" wrapText="1"/>
    </xf>
    <xf numFmtId="0" fontId="27" fillId="31" borderId="30" xfId="0" applyFont="1" applyFill="1" applyBorder="1" applyAlignment="1">
      <alignment horizontal="center" vertical="center"/>
    </xf>
    <xf numFmtId="14" fontId="27" fillId="31" borderId="30" xfId="0" applyNumberFormat="1" applyFont="1" applyFill="1" applyBorder="1" applyAlignment="1">
      <alignment horizontal="center" vertical="center"/>
    </xf>
    <xf numFmtId="0" fontId="27" fillId="31" borderId="27" xfId="0" applyFont="1" applyFill="1" applyBorder="1" applyAlignment="1">
      <alignment vertical="center" wrapText="1"/>
    </xf>
    <xf numFmtId="0" fontId="27" fillId="31" borderId="16" xfId="0" applyFont="1" applyFill="1" applyBorder="1" applyAlignment="1">
      <alignment vertical="center" wrapText="1"/>
    </xf>
    <xf numFmtId="0" fontId="27" fillId="31" borderId="16" xfId="0" applyFont="1" applyFill="1" applyBorder="1" applyAlignment="1">
      <alignment horizontal="center" vertical="center"/>
    </xf>
    <xf numFmtId="14" fontId="27" fillId="31" borderId="16" xfId="0" applyNumberFormat="1" applyFont="1" applyFill="1" applyBorder="1" applyAlignment="1">
      <alignment horizontal="center" vertical="center"/>
    </xf>
    <xf numFmtId="0" fontId="51" fillId="31" borderId="1" xfId="0" applyFont="1" applyFill="1" applyBorder="1" applyAlignment="1">
      <alignment horizontal="justify" vertical="center" wrapText="1"/>
    </xf>
    <xf numFmtId="0" fontId="51" fillId="31" borderId="1" xfId="0" applyFont="1" applyFill="1" applyBorder="1" applyAlignment="1">
      <alignment horizontal="left" vertical="center"/>
    </xf>
    <xf numFmtId="166" fontId="51" fillId="31" borderId="1" xfId="0" applyNumberFormat="1" applyFont="1" applyFill="1" applyBorder="1" applyAlignment="1">
      <alignment horizontal="center" vertical="center"/>
    </xf>
    <xf numFmtId="0" fontId="51" fillId="31" borderId="1" xfId="0" applyFont="1" applyFill="1" applyBorder="1" applyAlignment="1">
      <alignment horizontal="left" vertical="center" wrapText="1"/>
    </xf>
    <xf numFmtId="0" fontId="27" fillId="31" borderId="30" xfId="0" applyFont="1" applyFill="1" applyBorder="1" applyAlignment="1">
      <alignment horizontal="left" vertical="center" wrapText="1"/>
    </xf>
    <xf numFmtId="0" fontId="27" fillId="31" borderId="1" xfId="0" applyFont="1" applyFill="1" applyBorder="1" applyAlignment="1">
      <alignment horizontal="left" vertical="center"/>
    </xf>
    <xf numFmtId="0" fontId="27" fillId="31" borderId="1" xfId="1" applyFont="1" applyFill="1" applyBorder="1" applyAlignment="1" applyProtection="1">
      <alignment horizontal="justify" vertical="center" wrapText="1"/>
    </xf>
    <xf numFmtId="0" fontId="51" fillId="31" borderId="1" xfId="55" applyFont="1" applyFill="1" applyBorder="1" applyAlignment="1">
      <alignment vertical="center" wrapText="1"/>
    </xf>
    <xf numFmtId="0" fontId="51" fillId="31" borderId="1" xfId="55" applyFont="1" applyFill="1" applyBorder="1" applyAlignment="1">
      <alignment horizontal="left" vertical="center" wrapText="1"/>
    </xf>
    <xf numFmtId="2" fontId="51" fillId="31" borderId="1" xfId="0" applyNumberFormat="1" applyFont="1" applyFill="1" applyBorder="1" applyAlignment="1">
      <alignment horizontal="center" vertical="center"/>
    </xf>
    <xf numFmtId="167" fontId="51" fillId="31" borderId="1" xfId="1" applyNumberFormat="1" applyFont="1" applyFill="1" applyBorder="1" applyAlignment="1" applyProtection="1">
      <alignment horizontal="center" vertical="center" wrapText="1"/>
    </xf>
    <xf numFmtId="164" fontId="51" fillId="31" borderId="1" xfId="140" applyNumberFormat="1" applyFont="1" applyFill="1" applyBorder="1" applyAlignment="1">
      <alignment horizontal="center" vertical="center"/>
    </xf>
    <xf numFmtId="2" fontId="27" fillId="31" borderId="1" xfId="0" applyNumberFormat="1" applyFont="1" applyFill="1" applyBorder="1" applyAlignment="1">
      <alignment horizontal="left" vertical="center"/>
    </xf>
    <xf numFmtId="0" fontId="27" fillId="31" borderId="30" xfId="0" applyFont="1" applyFill="1" applyBorder="1" applyAlignment="1">
      <alignment horizontal="center" vertical="center" wrapText="1"/>
    </xf>
    <xf numFmtId="0" fontId="27" fillId="31" borderId="16" xfId="0" applyFont="1" applyFill="1" applyBorder="1" applyAlignment="1">
      <alignment horizontal="center" vertical="center" wrapText="1"/>
    </xf>
    <xf numFmtId="2" fontId="51" fillId="31" borderId="1" xfId="0" applyNumberFormat="1" applyFont="1" applyFill="1" applyBorder="1" applyAlignment="1" applyProtection="1">
      <alignment horizontal="center" vertical="center" wrapText="1"/>
      <protection locked="0"/>
    </xf>
    <xf numFmtId="0" fontId="27" fillId="31" borderId="1" xfId="87" applyFont="1" applyFill="1" applyBorder="1" applyAlignment="1">
      <alignment horizontal="left" vertical="center" wrapText="1"/>
    </xf>
    <xf numFmtId="0" fontId="30" fillId="42" borderId="30" xfId="0" applyFont="1" applyFill="1" applyBorder="1" applyAlignment="1">
      <alignment horizontal="left" vertical="center" wrapText="1"/>
    </xf>
    <xf numFmtId="0" fontId="30" fillId="42" borderId="16" xfId="0" applyFont="1" applyFill="1" applyBorder="1" applyAlignment="1">
      <alignment vertical="center" wrapText="1"/>
    </xf>
    <xf numFmtId="0" fontId="0" fillId="0" borderId="37" xfId="0" applyBorder="1" applyAlignment="1">
      <alignment vertical="center"/>
    </xf>
    <xf numFmtId="0" fontId="42" fillId="2" borderId="37" xfId="0" applyFont="1" applyFill="1" applyBorder="1" applyAlignment="1">
      <alignment vertical="center"/>
    </xf>
    <xf numFmtId="0" fontId="49" fillId="0" borderId="33" xfId="0" applyFont="1" applyBorder="1" applyAlignment="1">
      <alignment horizontal="left" vertical="center"/>
    </xf>
    <xf numFmtId="3" fontId="49" fillId="0" borderId="33" xfId="0" applyNumberFormat="1" applyFont="1" applyBorder="1" applyAlignment="1">
      <alignment vertical="center"/>
    </xf>
    <xf numFmtId="0" fontId="42" fillId="0" borderId="35" xfId="0" applyFont="1" applyBorder="1" applyAlignment="1">
      <alignment horizontal="left" vertical="center"/>
    </xf>
    <xf numFmtId="3" fontId="42" fillId="0" borderId="35" xfId="0" applyNumberFormat="1" applyFont="1" applyBorder="1" applyAlignment="1">
      <alignment vertical="center"/>
    </xf>
    <xf numFmtId="3" fontId="42" fillId="0" borderId="53" xfId="0" applyNumberFormat="1" applyFont="1" applyBorder="1" applyAlignment="1">
      <alignment vertical="center"/>
    </xf>
    <xf numFmtId="3" fontId="50" fillId="0" borderId="57" xfId="0" applyNumberFormat="1" applyFont="1" applyBorder="1" applyAlignment="1">
      <alignment vertical="center"/>
    </xf>
    <xf numFmtId="0" fontId="42" fillId="0" borderId="23" xfId="0" applyFont="1" applyBorder="1" applyAlignment="1">
      <alignment horizontal="left" vertical="center"/>
    </xf>
    <xf numFmtId="0" fontId="42" fillId="0" borderId="50" xfId="0" applyFont="1" applyBorder="1" applyAlignment="1">
      <alignment horizontal="left"/>
    </xf>
    <xf numFmtId="0" fontId="42" fillId="0" borderId="34" xfId="0" applyFont="1" applyBorder="1" applyAlignment="1">
      <alignment horizontal="left"/>
    </xf>
    <xf numFmtId="0" fontId="42" fillId="0" borderId="53" xfId="0" applyFont="1" applyBorder="1" applyAlignment="1">
      <alignment horizontal="left"/>
    </xf>
    <xf numFmtId="0" fontId="50" fillId="0" borderId="33" xfId="0" applyFont="1" applyBorder="1" applyAlignment="1">
      <alignment horizontal="left"/>
    </xf>
    <xf numFmtId="0" fontId="50" fillId="0" borderId="50" xfId="0" applyFont="1" applyBorder="1" applyAlignment="1">
      <alignment horizontal="left"/>
    </xf>
    <xf numFmtId="10" fontId="27" fillId="38" borderId="1" xfId="72" applyNumberFormat="1" applyFont="1" applyFill="1" applyBorder="1" applyAlignment="1" applyProtection="1">
      <alignment horizontal="center" vertical="center" wrapText="1"/>
      <protection locked="0"/>
    </xf>
    <xf numFmtId="14" fontId="30" fillId="27" borderId="1" xfId="0" applyNumberFormat="1" applyFont="1" applyFill="1" applyBorder="1" applyAlignment="1">
      <alignment horizontal="center" vertical="center"/>
    </xf>
    <xf numFmtId="0" fontId="27" fillId="27" borderId="1" xfId="0" applyFont="1" applyFill="1" applyBorder="1" applyAlignment="1">
      <alignment horizontal="left" vertical="center" wrapText="1"/>
    </xf>
    <xf numFmtId="0" fontId="27" fillId="27" borderId="1" xfId="54" applyFont="1" applyFill="1" applyBorder="1" applyAlignment="1">
      <alignment horizontal="center" vertical="center" wrapText="1"/>
    </xf>
    <xf numFmtId="0" fontId="27" fillId="28" borderId="1" xfId="0" applyFont="1" applyFill="1" applyBorder="1" applyAlignment="1">
      <alignment horizontal="justify" vertical="top" wrapText="1"/>
    </xf>
    <xf numFmtId="10" fontId="27" fillId="27" borderId="1" xfId="72" applyNumberFormat="1" applyFont="1" applyFill="1" applyBorder="1" applyAlignment="1" applyProtection="1">
      <alignment horizontal="center" vertical="center"/>
    </xf>
    <xf numFmtId="10" fontId="27" fillId="27" borderId="1" xfId="0" applyNumberFormat="1" applyFont="1" applyFill="1" applyBorder="1" applyAlignment="1" applyProtection="1">
      <alignment horizontal="center" vertical="center" wrapText="1"/>
      <protection locked="0"/>
    </xf>
    <xf numFmtId="1" fontId="27" fillId="27" borderId="1" xfId="1" applyNumberFormat="1" applyFont="1" applyFill="1" applyBorder="1" applyAlignment="1" applyProtection="1">
      <alignment horizontal="center" vertical="center" wrapText="1"/>
    </xf>
    <xf numFmtId="1" fontId="27" fillId="27" borderId="1" xfId="0" applyNumberFormat="1" applyFont="1" applyFill="1" applyBorder="1" applyAlignment="1">
      <alignment horizontal="center" vertical="center" wrapText="1"/>
    </xf>
    <xf numFmtId="14" fontId="27" fillId="28" borderId="1" xfId="0" applyNumberFormat="1" applyFont="1" applyFill="1" applyBorder="1" applyAlignment="1">
      <alignment horizontal="center" vertical="center" wrapText="1"/>
    </xf>
    <xf numFmtId="2" fontId="27" fillId="28" borderId="1" xfId="0" applyNumberFormat="1" applyFont="1" applyFill="1" applyBorder="1" applyAlignment="1" applyProtection="1">
      <alignment horizontal="center" vertical="center"/>
      <protection locked="0"/>
    </xf>
    <xf numFmtId="10" fontId="27" fillId="28" borderId="1" xfId="0" applyNumberFormat="1" applyFont="1" applyFill="1" applyBorder="1" applyAlignment="1">
      <alignment horizontal="center" vertical="center"/>
    </xf>
    <xf numFmtId="0" fontId="27" fillId="27" borderId="1" xfId="1" applyFont="1" applyFill="1" applyBorder="1" applyAlignment="1" applyProtection="1">
      <alignment horizontal="left" vertical="center" wrapText="1"/>
    </xf>
    <xf numFmtId="0" fontId="30" fillId="27" borderId="1" xfId="52" applyFont="1" applyFill="1" applyBorder="1" applyAlignment="1">
      <alignment horizontal="justify" vertical="top" wrapText="1"/>
    </xf>
    <xf numFmtId="0" fontId="30" fillId="27" borderId="1" xfId="0" applyFont="1" applyFill="1" applyBorder="1" applyAlignment="1">
      <alignment horizontal="center" vertical="center" wrapText="1"/>
    </xf>
    <xf numFmtId="0" fontId="30" fillId="27" borderId="1" xfId="0" applyFont="1" applyFill="1" applyBorder="1" applyAlignment="1">
      <alignment horizontal="justify" vertical="top" wrapText="1"/>
    </xf>
    <xf numFmtId="0" fontId="27" fillId="0" borderId="1" xfId="54" applyFont="1" applyBorder="1" applyAlignment="1">
      <alignment horizontal="center" vertical="center" wrapText="1"/>
    </xf>
    <xf numFmtId="10" fontId="27" fillId="0" borderId="1" xfId="0" applyNumberFormat="1" applyFont="1" applyBorder="1" applyAlignment="1">
      <alignment horizontal="center" vertical="center"/>
    </xf>
    <xf numFmtId="10" fontId="27" fillId="0" borderId="1" xfId="0" applyNumberFormat="1" applyFont="1" applyBorder="1" applyAlignment="1" applyProtection="1">
      <alignment horizontal="center" vertical="center"/>
      <protection locked="0"/>
    </xf>
    <xf numFmtId="49" fontId="27" fillId="0" borderId="1" xfId="87" applyNumberFormat="1" applyFont="1" applyBorder="1" applyAlignment="1">
      <alignment horizontal="center" vertical="center" wrapText="1"/>
    </xf>
    <xf numFmtId="49" fontId="27" fillId="0" borderId="1" xfId="87" applyNumberFormat="1" applyFont="1" applyBorder="1" applyAlignment="1">
      <alignment horizontal="justify" vertical="top" wrapText="1"/>
    </xf>
    <xf numFmtId="0" fontId="27" fillId="0" borderId="1" xfId="87" applyFont="1" applyBorder="1" applyAlignment="1">
      <alignment horizontal="justify" vertical="top" wrapText="1"/>
    </xf>
    <xf numFmtId="14" fontId="27" fillId="0" borderId="1" xfId="0" applyNumberFormat="1" applyFont="1" applyBorder="1" applyAlignment="1">
      <alignment horizontal="center" vertical="center"/>
    </xf>
    <xf numFmtId="10" fontId="27" fillId="0" borderId="1" xfId="0" applyNumberFormat="1" applyFont="1" applyBorder="1" applyAlignment="1">
      <alignment horizontal="center" vertical="center" wrapText="1"/>
    </xf>
    <xf numFmtId="10" fontId="27" fillId="0" borderId="1" xfId="0" applyNumberFormat="1" applyFont="1" applyBorder="1" applyAlignment="1" applyProtection="1">
      <alignment horizontal="center" vertical="center" wrapText="1"/>
      <protection locked="0"/>
    </xf>
    <xf numFmtId="0" fontId="27" fillId="0" borderId="1" xfId="52" applyFont="1" applyBorder="1" applyAlignment="1">
      <alignment horizontal="justify" vertical="top" wrapText="1"/>
    </xf>
    <xf numFmtId="0" fontId="27" fillId="38" borderId="1" xfId="1" applyFont="1" applyFill="1" applyBorder="1" applyAlignment="1" applyProtection="1">
      <alignment horizontal="left" vertical="center" wrapText="1"/>
    </xf>
    <xf numFmtId="9" fontId="27" fillId="27" borderId="1" xfId="0" applyNumberFormat="1" applyFont="1" applyFill="1" applyBorder="1" applyAlignment="1">
      <alignment vertical="top" wrapText="1"/>
    </xf>
    <xf numFmtId="0" fontId="27" fillId="27" borderId="1" xfId="0" applyFont="1" applyFill="1" applyBorder="1" applyAlignment="1">
      <alignment vertical="top" wrapText="1"/>
    </xf>
    <xf numFmtId="1" fontId="27" fillId="27" borderId="1" xfId="0" applyNumberFormat="1" applyFont="1" applyFill="1" applyBorder="1" applyAlignment="1">
      <alignment vertical="top" wrapText="1"/>
    </xf>
    <xf numFmtId="0" fontId="27" fillId="27" borderId="1" xfId="55" applyFont="1" applyFill="1" applyBorder="1" applyAlignment="1">
      <alignment vertical="top" wrapText="1"/>
    </xf>
    <xf numFmtId="0" fontId="27" fillId="27" borderId="1" xfId="102" applyFont="1" applyFill="1" applyBorder="1" applyAlignment="1">
      <alignment vertical="top" wrapText="1"/>
    </xf>
    <xf numFmtId="0" fontId="27" fillId="27" borderId="1" xfId="82" applyFont="1" applyFill="1" applyBorder="1" applyAlignment="1">
      <alignment vertical="top" wrapText="1"/>
    </xf>
    <xf numFmtId="0" fontId="27" fillId="27" borderId="1" xfId="52" applyFont="1" applyFill="1" applyBorder="1" applyAlignment="1">
      <alignment vertical="top" wrapText="1"/>
    </xf>
    <xf numFmtId="0" fontId="27" fillId="27" borderId="1" xfId="1" applyFont="1" applyFill="1" applyBorder="1" applyAlignment="1" applyProtection="1">
      <alignment vertical="top" wrapText="1"/>
    </xf>
    <xf numFmtId="0" fontId="27" fillId="28" borderId="1" xfId="0" applyFont="1" applyFill="1" applyBorder="1" applyAlignment="1">
      <alignment vertical="top" wrapText="1"/>
    </xf>
    <xf numFmtId="0" fontId="27" fillId="27" borderId="1" xfId="0" applyFont="1" applyFill="1" applyBorder="1" applyAlignment="1">
      <alignment vertical="top"/>
    </xf>
    <xf numFmtId="14" fontId="27" fillId="38" borderId="1" xfId="0" applyNumberFormat="1" applyFont="1" applyFill="1" applyBorder="1" applyAlignment="1" applyProtection="1">
      <alignment horizontal="center" vertical="top"/>
      <protection locked="0"/>
    </xf>
    <xf numFmtId="14" fontId="27" fillId="38" borderId="1" xfId="0" applyNumberFormat="1" applyFont="1" applyFill="1" applyBorder="1" applyAlignment="1" applyProtection="1">
      <alignment horizontal="center" vertical="top" wrapText="1"/>
      <protection locked="0"/>
    </xf>
    <xf numFmtId="0" fontId="30" fillId="27" borderId="1" xfId="0" applyFont="1" applyFill="1" applyBorder="1" applyAlignment="1">
      <alignment vertical="top" wrapText="1"/>
    </xf>
    <xf numFmtId="2" fontId="27" fillId="27" borderId="1" xfId="0" applyNumberFormat="1" applyFont="1" applyFill="1" applyBorder="1" applyAlignment="1">
      <alignment vertical="top" wrapText="1"/>
    </xf>
    <xf numFmtId="0" fontId="30" fillId="28" borderId="1" xfId="0" applyFont="1" applyFill="1" applyBorder="1" applyAlignment="1">
      <alignment vertical="top" wrapText="1"/>
    </xf>
    <xf numFmtId="14" fontId="27" fillId="27" borderId="1" xfId="52" applyNumberFormat="1" applyFont="1" applyFill="1" applyBorder="1" applyAlignment="1">
      <alignment vertical="top" wrapText="1"/>
    </xf>
    <xf numFmtId="0" fontId="27" fillId="45" borderId="1" xfId="0" applyFont="1" applyFill="1" applyBorder="1" applyAlignment="1">
      <alignment horizontal="left" vertical="center" wrapText="1"/>
    </xf>
    <xf numFmtId="0" fontId="27" fillId="45" borderId="1" xfId="1" applyFont="1" applyFill="1" applyBorder="1" applyAlignment="1" applyProtection="1">
      <alignment horizontal="center" vertical="center" wrapText="1"/>
    </xf>
    <xf numFmtId="0" fontId="27" fillId="45" borderId="1" xfId="0" applyFont="1" applyFill="1" applyBorder="1" applyAlignment="1">
      <alignment horizontal="justify" vertical="top" wrapText="1"/>
    </xf>
    <xf numFmtId="1" fontId="27" fillId="45" borderId="1" xfId="0" applyNumberFormat="1" applyFont="1" applyFill="1" applyBorder="1" applyAlignment="1">
      <alignment horizontal="center" vertical="center"/>
    </xf>
    <xf numFmtId="10" fontId="27" fillId="45" borderId="1" xfId="0" applyNumberFormat="1" applyFont="1" applyFill="1" applyBorder="1" applyAlignment="1">
      <alignment horizontal="center" vertical="center"/>
    </xf>
    <xf numFmtId="0" fontId="27" fillId="45" borderId="1" xfId="0" applyFont="1" applyFill="1" applyBorder="1" applyAlignment="1">
      <alignment horizontal="center" vertical="center"/>
    </xf>
    <xf numFmtId="14" fontId="27" fillId="45" borderId="1" xfId="0" applyNumberFormat="1" applyFont="1" applyFill="1" applyBorder="1" applyAlignment="1" applyProtection="1">
      <alignment horizontal="center" vertical="center" wrapText="1"/>
      <protection locked="0"/>
    </xf>
    <xf numFmtId="1" fontId="27" fillId="31" borderId="1" xfId="0" applyNumberFormat="1" applyFont="1" applyFill="1" applyBorder="1" applyAlignment="1">
      <alignment horizontal="center" vertical="center"/>
    </xf>
    <xf numFmtId="0" fontId="27" fillId="31" borderId="1" xfId="0" applyFont="1" applyFill="1" applyBorder="1" applyAlignment="1">
      <alignment horizontal="center" vertical="center"/>
    </xf>
    <xf numFmtId="2" fontId="27" fillId="45" borderId="1" xfId="0" applyNumberFormat="1" applyFont="1" applyFill="1" applyBorder="1" applyAlignment="1">
      <alignment horizontal="center" vertical="center"/>
    </xf>
    <xf numFmtId="14" fontId="27" fillId="45" borderId="1" xfId="0" applyNumberFormat="1" applyFont="1" applyFill="1" applyBorder="1" applyAlignment="1">
      <alignment horizontal="center" vertical="center"/>
    </xf>
    <xf numFmtId="0" fontId="27" fillId="40" borderId="1" xfId="0" applyFont="1" applyFill="1" applyBorder="1" applyAlignment="1">
      <alignment horizontal="justify" vertical="top" wrapText="1"/>
    </xf>
    <xf numFmtId="0" fontId="27" fillId="40" borderId="1" xfId="0" applyFont="1" applyFill="1" applyBorder="1" applyAlignment="1">
      <alignment horizontal="left" vertical="center" wrapText="1"/>
    </xf>
    <xf numFmtId="0" fontId="27" fillId="40" borderId="1" xfId="1" applyFont="1" applyFill="1" applyBorder="1" applyAlignment="1" applyProtection="1">
      <alignment horizontal="center" vertical="center" wrapText="1"/>
    </xf>
    <xf numFmtId="14" fontId="27" fillId="40" borderId="1" xfId="0" applyNumberFormat="1" applyFont="1" applyFill="1" applyBorder="1" applyAlignment="1">
      <alignment horizontal="center" vertical="center"/>
    </xf>
    <xf numFmtId="1" fontId="27" fillId="40" borderId="1" xfId="0" applyNumberFormat="1" applyFont="1" applyFill="1" applyBorder="1" applyAlignment="1">
      <alignment horizontal="center" vertical="center"/>
    </xf>
    <xf numFmtId="10" fontId="27" fillId="40" borderId="1" xfId="0" applyNumberFormat="1" applyFont="1" applyFill="1" applyBorder="1" applyAlignment="1">
      <alignment horizontal="center" vertical="center"/>
    </xf>
    <xf numFmtId="14" fontId="27" fillId="40" borderId="1" xfId="0" applyNumberFormat="1" applyFont="1" applyFill="1" applyBorder="1" applyAlignment="1">
      <alignment horizontal="center" vertical="center" wrapText="1"/>
    </xf>
    <xf numFmtId="2" fontId="27" fillId="40" borderId="1" xfId="0" applyNumberFormat="1" applyFont="1" applyFill="1" applyBorder="1" applyAlignment="1">
      <alignment horizontal="center" vertical="center"/>
    </xf>
    <xf numFmtId="0" fontId="27" fillId="27" borderId="1" xfId="1" applyFont="1" applyFill="1" applyBorder="1" applyAlignment="1" applyProtection="1">
      <alignment horizontal="left" vertical="top" wrapText="1"/>
    </xf>
    <xf numFmtId="0" fontId="27" fillId="27" borderId="1" xfId="82" applyFont="1" applyFill="1" applyBorder="1" applyAlignment="1">
      <alignment horizontal="left" vertical="top" wrapText="1"/>
    </xf>
    <xf numFmtId="49" fontId="27" fillId="27" borderId="1" xfId="0" applyNumberFormat="1" applyFont="1" applyFill="1" applyBorder="1" applyAlignment="1">
      <alignment horizontal="left" vertical="top" wrapText="1"/>
    </xf>
    <xf numFmtId="0" fontId="27" fillId="28" borderId="1" xfId="0" applyFont="1" applyFill="1" applyBorder="1" applyAlignment="1">
      <alignment horizontal="left" vertical="top" wrapText="1"/>
    </xf>
    <xf numFmtId="170" fontId="27" fillId="27" borderId="1" xfId="0" applyNumberFormat="1" applyFont="1" applyFill="1" applyBorder="1" applyAlignment="1">
      <alignment horizontal="left" vertical="top"/>
    </xf>
    <xf numFmtId="0" fontId="27" fillId="0" borderId="1" xfId="2" applyFont="1" applyFill="1" applyBorder="1" applyAlignment="1" applyProtection="1">
      <alignment horizontal="left" vertical="top" wrapText="1"/>
    </xf>
    <xf numFmtId="0" fontId="27" fillId="0" borderId="1" xfId="1" applyFont="1" applyFill="1" applyBorder="1" applyAlignment="1" applyProtection="1">
      <alignment horizontal="left" vertical="top" wrapText="1"/>
    </xf>
    <xf numFmtId="0" fontId="27" fillId="0" borderId="1" xfId="77" applyFont="1" applyFill="1" applyBorder="1" applyAlignment="1" applyProtection="1">
      <alignment horizontal="left" vertical="top" wrapText="1"/>
    </xf>
    <xf numFmtId="0" fontId="27" fillId="0" borderId="1" xfId="76" applyFont="1" applyFill="1" applyBorder="1" applyAlignment="1" applyProtection="1">
      <alignment horizontal="left" vertical="top" wrapText="1"/>
    </xf>
    <xf numFmtId="0" fontId="27" fillId="38" borderId="1" xfId="0" applyFont="1" applyFill="1" applyBorder="1" applyAlignment="1">
      <alignment horizontal="left" vertical="top" wrapText="1"/>
    </xf>
    <xf numFmtId="14" fontId="27" fillId="38" borderId="1" xfId="0" applyNumberFormat="1" applyFont="1" applyFill="1" applyBorder="1" applyAlignment="1">
      <alignment horizontal="left" vertical="top" wrapText="1"/>
    </xf>
    <xf numFmtId="0" fontId="27" fillId="38" borderId="1" xfId="0" applyFont="1" applyFill="1" applyBorder="1" applyAlignment="1">
      <alignment horizontal="left" vertical="top"/>
    </xf>
    <xf numFmtId="0" fontId="27" fillId="38" borderId="1" xfId="0" applyFont="1" applyFill="1" applyBorder="1" applyAlignment="1" applyProtection="1">
      <alignment horizontal="left" vertical="top" wrapText="1"/>
      <protection locked="0"/>
    </xf>
    <xf numFmtId="0" fontId="27" fillId="38" borderId="1" xfId="0" applyFont="1" applyFill="1" applyBorder="1" applyAlignment="1" applyProtection="1">
      <alignment horizontal="left" vertical="top"/>
      <protection locked="0"/>
    </xf>
    <xf numFmtId="0" fontId="27" fillId="41" borderId="1" xfId="0" applyFont="1" applyFill="1" applyBorder="1" applyAlignment="1">
      <alignment horizontal="left" vertical="top" wrapText="1"/>
    </xf>
    <xf numFmtId="0" fontId="27" fillId="38" borderId="1" xfId="52" applyFont="1" applyFill="1" applyBorder="1" applyAlignment="1" applyProtection="1">
      <alignment horizontal="left" vertical="top" wrapText="1"/>
      <protection locked="0"/>
    </xf>
    <xf numFmtId="0" fontId="30" fillId="27" borderId="1" xfId="0" applyFont="1" applyFill="1" applyBorder="1" applyAlignment="1">
      <alignment horizontal="left" vertical="top" wrapText="1"/>
    </xf>
    <xf numFmtId="2" fontId="27" fillId="27" borderId="1" xfId="0" applyNumberFormat="1" applyFont="1" applyFill="1" applyBorder="1" applyAlignment="1">
      <alignment horizontal="left" vertical="top" wrapText="1"/>
    </xf>
    <xf numFmtId="0" fontId="30" fillId="28" borderId="1" xfId="0" applyFont="1" applyFill="1" applyBorder="1" applyAlignment="1">
      <alignment horizontal="left" vertical="top" wrapText="1"/>
    </xf>
    <xf numFmtId="49" fontId="27" fillId="38" borderId="1" xfId="79" applyNumberFormat="1" applyFont="1" applyFill="1" applyBorder="1" applyAlignment="1">
      <alignment horizontal="left" vertical="top" wrapText="1"/>
    </xf>
    <xf numFmtId="0" fontId="30" fillId="38" borderId="1" xfId="0" applyFont="1" applyFill="1" applyBorder="1" applyAlignment="1">
      <alignment horizontal="left" vertical="top" wrapText="1"/>
    </xf>
    <xf numFmtId="10" fontId="27" fillId="38" borderId="1" xfId="0" applyNumberFormat="1" applyFont="1" applyFill="1" applyBorder="1" applyAlignment="1">
      <alignment horizontal="left" vertical="top" wrapText="1"/>
    </xf>
    <xf numFmtId="10" fontId="30" fillId="38" borderId="1" xfId="0" applyNumberFormat="1" applyFont="1" applyFill="1" applyBorder="1" applyAlignment="1">
      <alignment horizontal="left" vertical="top" wrapText="1"/>
    </xf>
    <xf numFmtId="0" fontId="27" fillId="0" borderId="1" xfId="110" applyFont="1" applyBorder="1" applyAlignment="1">
      <alignment horizontal="left" vertical="top" wrapText="1"/>
    </xf>
    <xf numFmtId="1" fontId="27" fillId="0" borderId="1" xfId="0" applyNumberFormat="1" applyFont="1" applyBorder="1" applyAlignment="1">
      <alignment horizontal="left" vertical="top" wrapText="1"/>
    </xf>
    <xf numFmtId="9" fontId="27" fillId="0" borderId="1" xfId="0" applyNumberFormat="1" applyFont="1" applyBorder="1" applyAlignment="1">
      <alignment horizontal="left" vertical="top" wrapText="1"/>
    </xf>
    <xf numFmtId="0" fontId="27" fillId="0" borderId="1" xfId="87" applyFont="1" applyBorder="1" applyAlignment="1">
      <alignment horizontal="left" vertical="top" wrapText="1"/>
    </xf>
    <xf numFmtId="0" fontId="27" fillId="0" borderId="1" xfId="0" applyFont="1" applyBorder="1" applyAlignment="1">
      <alignment horizontal="left" vertical="top"/>
    </xf>
    <xf numFmtId="171" fontId="27" fillId="0" borderId="1" xfId="0" applyNumberFormat="1" applyFont="1" applyBorder="1" applyAlignment="1">
      <alignment horizontal="center" vertical="top"/>
    </xf>
    <xf numFmtId="172" fontId="27" fillId="0" borderId="1" xfId="0" applyNumberFormat="1" applyFont="1" applyBorder="1" applyAlignment="1" applyProtection="1">
      <alignment horizontal="center" vertical="center" wrapText="1"/>
      <protection locked="0"/>
    </xf>
    <xf numFmtId="0" fontId="27" fillId="0" borderId="1" xfId="79" applyFont="1" applyBorder="1" applyAlignment="1">
      <alignment horizontal="left" vertical="top" wrapText="1"/>
    </xf>
    <xf numFmtId="0" fontId="27" fillId="0" borderId="1" xfId="55" applyFont="1" applyBorder="1" applyAlignment="1">
      <alignment horizontal="left" vertical="top" wrapText="1"/>
    </xf>
    <xf numFmtId="2" fontId="27" fillId="0" borderId="1" xfId="0" applyNumberFormat="1" applyFont="1" applyBorder="1" applyAlignment="1">
      <alignment horizontal="left" vertical="top"/>
    </xf>
    <xf numFmtId="0" fontId="27" fillId="0" borderId="1" xfId="52" applyFont="1" applyBorder="1" applyAlignment="1">
      <alignment horizontal="left" vertical="top" wrapText="1"/>
    </xf>
    <xf numFmtId="2" fontId="27" fillId="0" borderId="1" xfId="52" applyNumberFormat="1" applyFont="1" applyBorder="1" applyAlignment="1">
      <alignment horizontal="left" vertical="top" wrapText="1"/>
    </xf>
    <xf numFmtId="2" fontId="27" fillId="0" borderId="1" xfId="0" applyNumberFormat="1" applyFont="1" applyBorder="1" applyAlignment="1">
      <alignment horizontal="left" vertical="top" wrapText="1"/>
    </xf>
    <xf numFmtId="0" fontId="53" fillId="38" borderId="1" xfId="0" applyFont="1" applyFill="1" applyBorder="1" applyAlignment="1" applyProtection="1">
      <alignment horizontal="justify" vertical="top" wrapText="1"/>
      <protection locked="0"/>
    </xf>
    <xf numFmtId="0" fontId="53" fillId="38" borderId="1" xfId="0" quotePrefix="1" applyFont="1" applyFill="1" applyBorder="1" applyAlignment="1" applyProtection="1">
      <alignment horizontal="left" vertical="center" wrapText="1"/>
      <protection locked="0"/>
    </xf>
    <xf numFmtId="14" fontId="53" fillId="38" borderId="1" xfId="0" applyNumberFormat="1" applyFont="1" applyFill="1" applyBorder="1" applyAlignment="1" applyProtection="1">
      <alignment horizontal="center" vertical="center"/>
      <protection locked="0"/>
    </xf>
    <xf numFmtId="0" fontId="27" fillId="38" borderId="1" xfId="52" applyFont="1" applyFill="1" applyBorder="1" applyAlignment="1">
      <alignment horizontal="left" vertical="top" wrapText="1"/>
    </xf>
    <xf numFmtId="0" fontId="53" fillId="38" borderId="1" xfId="0" applyFont="1" applyFill="1" applyBorder="1" applyAlignment="1" applyProtection="1">
      <alignment horizontal="left" vertical="top" wrapText="1"/>
      <protection locked="0"/>
    </xf>
    <xf numFmtId="14" fontId="53" fillId="38" borderId="1" xfId="0" applyNumberFormat="1" applyFont="1" applyFill="1" applyBorder="1" applyAlignment="1" applyProtection="1">
      <alignment horizontal="center" vertical="center" wrapText="1"/>
      <protection locked="0"/>
    </xf>
    <xf numFmtId="0" fontId="30" fillId="38" borderId="1" xfId="0" applyFont="1" applyFill="1" applyBorder="1" applyAlignment="1" applyProtection="1">
      <alignment horizontal="left" vertical="top" wrapText="1"/>
      <protection locked="0"/>
    </xf>
    <xf numFmtId="0" fontId="55" fillId="38" borderId="1" xfId="0" applyFont="1" applyFill="1" applyBorder="1" applyAlignment="1" applyProtection="1">
      <alignment horizontal="left" vertical="top" wrapText="1"/>
      <protection locked="0"/>
    </xf>
    <xf numFmtId="0" fontId="53" fillId="38" borderId="1" xfId="0" applyFont="1" applyFill="1" applyBorder="1" applyAlignment="1" applyProtection="1">
      <alignment horizontal="left" vertical="center" wrapText="1"/>
      <protection locked="0"/>
    </xf>
    <xf numFmtId="0" fontId="53" fillId="38" borderId="1" xfId="0" applyFont="1" applyFill="1" applyBorder="1" applyAlignment="1">
      <alignment horizontal="justify" vertical="top" wrapText="1"/>
    </xf>
    <xf numFmtId="0" fontId="53" fillId="38" borderId="1" xfId="0" applyFont="1" applyFill="1" applyBorder="1" applyAlignment="1">
      <alignment horizontal="left" vertical="center" wrapText="1"/>
    </xf>
    <xf numFmtId="167" fontId="54" fillId="38" borderId="1" xfId="0" applyNumberFormat="1" applyFont="1" applyFill="1" applyBorder="1" applyAlignment="1">
      <alignment horizontal="center" vertical="center" wrapText="1"/>
    </xf>
    <xf numFmtId="173" fontId="27" fillId="38" borderId="1" xfId="0" applyNumberFormat="1" applyFont="1" applyFill="1" applyBorder="1" applyAlignment="1">
      <alignment horizontal="center" vertical="center"/>
    </xf>
    <xf numFmtId="3" fontId="50" fillId="0" borderId="56" xfId="0" applyNumberFormat="1" applyFont="1" applyBorder="1" applyAlignment="1">
      <alignment vertical="center"/>
    </xf>
    <xf numFmtId="0" fontId="27" fillId="45" borderId="1" xfId="102" applyFont="1" applyFill="1" applyBorder="1" applyAlignment="1">
      <alignment horizontal="left" vertical="top" wrapText="1"/>
    </xf>
    <xf numFmtId="0" fontId="27" fillId="45" borderId="1" xfId="0" applyFont="1" applyFill="1" applyBorder="1" applyAlignment="1">
      <alignment horizontal="left" vertical="top" wrapText="1"/>
    </xf>
    <xf numFmtId="2" fontId="27" fillId="45" borderId="1" xfId="102" applyNumberFormat="1" applyFont="1" applyFill="1" applyBorder="1" applyAlignment="1" applyProtection="1">
      <alignment horizontal="center" vertical="center" wrapText="1"/>
      <protection locked="0"/>
    </xf>
    <xf numFmtId="2" fontId="27" fillId="45" borderId="1" xfId="0" applyNumberFormat="1" applyFont="1" applyFill="1" applyBorder="1" applyAlignment="1" applyProtection="1">
      <alignment horizontal="center" vertical="center"/>
      <protection locked="0"/>
    </xf>
    <xf numFmtId="167" fontId="27" fillId="45" borderId="1" xfId="0" applyNumberFormat="1" applyFont="1" applyFill="1" applyBorder="1" applyAlignment="1">
      <alignment horizontal="center" vertical="center"/>
    </xf>
    <xf numFmtId="0" fontId="27" fillId="45" borderId="1" xfId="0" applyFont="1" applyFill="1" applyBorder="1" applyAlignment="1">
      <alignment horizontal="justify" vertical="top"/>
    </xf>
    <xf numFmtId="14" fontId="27" fillId="45" borderId="1" xfId="0" applyNumberFormat="1" applyFont="1" applyFill="1" applyBorder="1" applyAlignment="1">
      <alignment horizontal="left" vertical="top" wrapText="1"/>
    </xf>
    <xf numFmtId="0" fontId="27" fillId="45" borderId="1" xfId="0" applyFont="1" applyFill="1" applyBorder="1" applyAlignment="1">
      <alignment horizontal="left" vertical="top"/>
    </xf>
    <xf numFmtId="0" fontId="27" fillId="37" borderId="1" xfId="0" applyFont="1" applyFill="1" applyBorder="1" applyAlignment="1">
      <alignment horizontal="left" vertical="top" wrapText="1"/>
    </xf>
    <xf numFmtId="2" fontId="27" fillId="37" borderId="1" xfId="0" applyNumberFormat="1" applyFont="1" applyFill="1" applyBorder="1" applyAlignment="1">
      <alignment horizontal="center" vertical="center"/>
    </xf>
    <xf numFmtId="14" fontId="27" fillId="37" borderId="1" xfId="0" applyNumberFormat="1" applyFont="1" applyFill="1" applyBorder="1" applyAlignment="1">
      <alignment horizontal="center" vertical="center"/>
    </xf>
    <xf numFmtId="1" fontId="27" fillId="37" borderId="1" xfId="0" applyNumberFormat="1" applyFont="1" applyFill="1" applyBorder="1" applyAlignment="1">
      <alignment horizontal="center" vertical="center"/>
    </xf>
    <xf numFmtId="10" fontId="27" fillId="37" borderId="1" xfId="0" applyNumberFormat="1" applyFont="1" applyFill="1" applyBorder="1" applyAlignment="1">
      <alignment horizontal="center" vertical="center"/>
    </xf>
    <xf numFmtId="0" fontId="27" fillId="37" borderId="1" xfId="0" applyFont="1" applyFill="1" applyBorder="1" applyAlignment="1">
      <alignment horizontal="justify" vertical="top" wrapText="1"/>
    </xf>
    <xf numFmtId="2" fontId="27" fillId="37" borderId="1" xfId="0" applyNumberFormat="1" applyFont="1" applyFill="1" applyBorder="1" applyAlignment="1">
      <alignment horizontal="center" vertical="center" wrapText="1"/>
    </xf>
    <xf numFmtId="0" fontId="27" fillId="37" borderId="1" xfId="0" applyFont="1" applyFill="1" applyBorder="1" applyAlignment="1">
      <alignment horizontal="center" vertical="center"/>
    </xf>
    <xf numFmtId="0" fontId="27" fillId="37" borderId="1" xfId="0" applyFont="1" applyFill="1" applyBorder="1" applyAlignment="1">
      <alignment horizontal="left" vertical="top"/>
    </xf>
    <xf numFmtId="0" fontId="27" fillId="40" borderId="1" xfId="0" applyFont="1" applyFill="1" applyBorder="1" applyAlignment="1">
      <alignment horizontal="left" vertical="top" wrapText="1"/>
    </xf>
    <xf numFmtId="0" fontId="56" fillId="31" borderId="1" xfId="0" applyFont="1" applyFill="1" applyBorder="1" applyAlignment="1">
      <alignment vertical="center" wrapText="1"/>
    </xf>
    <xf numFmtId="0" fontId="27" fillId="36" borderId="0" xfId="0" applyFont="1" applyFill="1" applyAlignment="1">
      <alignment horizontal="center" vertical="center" wrapText="1"/>
    </xf>
    <xf numFmtId="0" fontId="56" fillId="38" borderId="1" xfId="0" applyFont="1" applyFill="1" applyBorder="1" applyAlignment="1">
      <alignment vertical="center" wrapText="1"/>
    </xf>
    <xf numFmtId="0" fontId="0" fillId="0" borderId="34" xfId="0" applyBorder="1" applyAlignment="1">
      <alignment vertical="center"/>
    </xf>
    <xf numFmtId="0" fontId="0" fillId="0" borderId="54" xfId="0" applyBorder="1" applyAlignment="1">
      <alignment vertical="center"/>
    </xf>
    <xf numFmtId="0" fontId="0" fillId="0" borderId="31" xfId="0" applyBorder="1"/>
    <xf numFmtId="0" fontId="0" fillId="0" borderId="32" xfId="0" applyBorder="1"/>
    <xf numFmtId="41" fontId="42" fillId="0" borderId="1" xfId="0" applyNumberFormat="1" applyFont="1" applyBorder="1"/>
    <xf numFmtId="41" fontId="42" fillId="0" borderId="38" xfId="0" applyNumberFormat="1" applyFont="1" applyBorder="1"/>
    <xf numFmtId="41" fontId="42" fillId="0" borderId="45" xfId="0" applyNumberFormat="1" applyFont="1" applyBorder="1"/>
    <xf numFmtId="41" fontId="42" fillId="0" borderId="39" xfId="0" applyNumberFormat="1" applyFont="1" applyBorder="1"/>
    <xf numFmtId="41" fontId="0" fillId="30" borderId="38" xfId="0" applyNumberFormat="1" applyFill="1" applyBorder="1"/>
    <xf numFmtId="41" fontId="0" fillId="30" borderId="45" xfId="0" applyNumberFormat="1" applyFill="1" applyBorder="1"/>
    <xf numFmtId="41" fontId="0" fillId="30" borderId="39" xfId="0" applyNumberFormat="1" applyFill="1" applyBorder="1"/>
    <xf numFmtId="41" fontId="50" fillId="0" borderId="1" xfId="0" applyNumberFormat="1" applyFont="1" applyBorder="1"/>
    <xf numFmtId="41" fontId="42" fillId="0" borderId="34" xfId="0" applyNumberFormat="1" applyFont="1" applyBorder="1"/>
    <xf numFmtId="41" fontId="50" fillId="0" borderId="34" xfId="0" applyNumberFormat="1" applyFont="1" applyBorder="1"/>
    <xf numFmtId="0" fontId="0" fillId="0" borderId="50" xfId="0" pivotButton="1" applyBorder="1"/>
    <xf numFmtId="0" fontId="0" fillId="0" borderId="44" xfId="0" applyBorder="1"/>
    <xf numFmtId="0" fontId="0" fillId="2" borderId="36" xfId="0" applyFill="1" applyBorder="1"/>
    <xf numFmtId="0" fontId="0" fillId="2" borderId="52" xfId="0" applyFill="1" applyBorder="1"/>
    <xf numFmtId="0" fontId="0" fillId="2" borderId="37" xfId="0" applyFill="1" applyBorder="1"/>
    <xf numFmtId="0" fontId="50" fillId="2" borderId="37" xfId="0" applyFont="1" applyFill="1" applyBorder="1"/>
    <xf numFmtId="0" fontId="49" fillId="2" borderId="37" xfId="0" applyFont="1" applyFill="1" applyBorder="1"/>
    <xf numFmtId="0" fontId="50" fillId="2" borderId="36" xfId="0" applyFont="1" applyFill="1" applyBorder="1"/>
    <xf numFmtId="0" fontId="41" fillId="34" borderId="27" xfId="0" applyFont="1" applyFill="1" applyBorder="1" applyAlignment="1">
      <alignment horizontal="center" vertical="top" wrapText="1"/>
    </xf>
    <xf numFmtId="0" fontId="43" fillId="30" borderId="1" xfId="0" applyFont="1" applyFill="1" applyBorder="1" applyAlignment="1">
      <alignment horizontal="center" readingOrder="1"/>
    </xf>
    <xf numFmtId="0" fontId="33" fillId="30" borderId="31" xfId="0" applyFont="1" applyFill="1" applyBorder="1" applyAlignment="1" applyProtection="1">
      <alignment horizontal="center" vertical="center"/>
      <protection locked="0"/>
    </xf>
    <xf numFmtId="0" fontId="33" fillId="30" borderId="48" xfId="0" applyFont="1" applyFill="1" applyBorder="1" applyAlignment="1" applyProtection="1">
      <alignment horizontal="center" vertical="center"/>
      <protection locked="0"/>
    </xf>
    <xf numFmtId="0" fontId="33" fillId="30" borderId="32" xfId="0" applyFont="1" applyFill="1" applyBorder="1" applyAlignment="1" applyProtection="1">
      <alignment horizontal="center" vertical="center"/>
      <protection locked="0"/>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45" xfId="0" applyFont="1" applyBorder="1" applyAlignment="1">
      <alignment horizontal="center" vertical="center"/>
    </xf>
    <xf numFmtId="0" fontId="0" fillId="0" borderId="0" xfId="0"/>
    <xf numFmtId="0" fontId="27" fillId="38" borderId="1" xfId="0" applyFont="1" applyFill="1" applyBorder="1" applyAlignment="1">
      <alignment horizontal="justify" vertical="top" wrapText="1"/>
    </xf>
    <xf numFmtId="0" fontId="27" fillId="38" borderId="1" xfId="0" applyFont="1" applyFill="1" applyBorder="1" applyAlignment="1">
      <alignment horizontal="center" vertical="center" wrapText="1"/>
    </xf>
    <xf numFmtId="0" fontId="27" fillId="38" borderId="1" xfId="0" applyFont="1" applyFill="1" applyBorder="1" applyAlignment="1" applyProtection="1">
      <alignment horizontal="justify" vertical="top" wrapText="1"/>
      <protection locked="0"/>
    </xf>
    <xf numFmtId="0" fontId="27" fillId="38" borderId="1" xfId="0" applyFont="1" applyFill="1" applyBorder="1" applyAlignment="1">
      <alignment horizontal="justify" vertical="top"/>
    </xf>
    <xf numFmtId="0" fontId="27" fillId="38" borderId="1" xfId="0" applyFont="1" applyFill="1" applyBorder="1" applyAlignment="1">
      <alignment horizontal="left" vertical="top" wrapText="1"/>
    </xf>
    <xf numFmtId="0" fontId="27" fillId="38" borderId="28" xfId="0" applyFont="1" applyFill="1" applyBorder="1" applyAlignment="1">
      <alignment horizontal="justify" vertical="top" wrapText="1"/>
    </xf>
    <xf numFmtId="0" fontId="27" fillId="38" borderId="27" xfId="0" applyFont="1" applyFill="1" applyBorder="1" applyAlignment="1">
      <alignment horizontal="justify" vertical="top" wrapText="1"/>
    </xf>
    <xf numFmtId="0" fontId="27" fillId="38" borderId="1" xfId="0" applyFont="1" applyFill="1" applyBorder="1" applyAlignment="1">
      <alignment horizontal="center" vertical="center"/>
    </xf>
    <xf numFmtId="0" fontId="27" fillId="38" borderId="1" xfId="52" applyFont="1" applyFill="1" applyBorder="1" applyAlignment="1">
      <alignment horizontal="center" vertical="center" wrapText="1"/>
    </xf>
    <xf numFmtId="0" fontId="27" fillId="38" borderId="1" xfId="52" applyFont="1" applyFill="1" applyBorder="1" applyAlignment="1">
      <alignment horizontal="justify" vertical="top" wrapText="1"/>
    </xf>
    <xf numFmtId="2" fontId="27" fillId="38" borderId="1" xfId="0" applyNumberFormat="1" applyFont="1" applyFill="1" applyBorder="1" applyAlignment="1">
      <alignment horizontal="justify" vertical="top" wrapText="1"/>
    </xf>
    <xf numFmtId="0" fontId="30" fillId="2" borderId="0" xfId="0" applyFont="1" applyFill="1" applyAlignment="1">
      <alignment horizontal="center" vertical="top" wrapText="1"/>
    </xf>
    <xf numFmtId="0" fontId="30" fillId="2" borderId="46" xfId="82" applyFont="1" applyFill="1" applyBorder="1" applyAlignment="1">
      <alignment horizontal="left" vertical="center"/>
    </xf>
    <xf numFmtId="0" fontId="30" fillId="2" borderId="47" xfId="82" applyFont="1" applyFill="1" applyBorder="1" applyAlignment="1">
      <alignment horizontal="left" vertical="center"/>
    </xf>
    <xf numFmtId="0" fontId="30" fillId="2" borderId="30" xfId="82" applyFont="1" applyFill="1" applyBorder="1" applyAlignment="1">
      <alignment horizontal="left" vertical="center"/>
    </xf>
    <xf numFmtId="167" fontId="30" fillId="39" borderId="46" xfId="0" applyNumberFormat="1" applyFont="1" applyFill="1" applyBorder="1" applyAlignment="1">
      <alignment horizontal="left" vertical="center"/>
    </xf>
    <xf numFmtId="167" fontId="30" fillId="39" borderId="30" xfId="0" applyNumberFormat="1" applyFont="1" applyFill="1" applyBorder="1" applyAlignment="1">
      <alignment horizontal="left" vertical="center"/>
    </xf>
    <xf numFmtId="167" fontId="30" fillId="27" borderId="46" xfId="0" applyNumberFormat="1" applyFont="1" applyFill="1" applyBorder="1" applyAlignment="1">
      <alignment horizontal="left" vertical="center"/>
    </xf>
    <xf numFmtId="167" fontId="30" fillId="27" borderId="30" xfId="0" applyNumberFormat="1" applyFont="1" applyFill="1" applyBorder="1" applyAlignment="1">
      <alignment horizontal="left" vertical="center"/>
    </xf>
    <xf numFmtId="167" fontId="30" fillId="2" borderId="46" xfId="0" applyNumberFormat="1" applyFont="1" applyFill="1" applyBorder="1" applyAlignment="1">
      <alignment horizontal="left" vertical="center"/>
    </xf>
    <xf numFmtId="167" fontId="30" fillId="2" borderId="30" xfId="0" applyNumberFormat="1" applyFont="1" applyFill="1" applyBorder="1" applyAlignment="1">
      <alignment horizontal="left" vertical="center"/>
    </xf>
    <xf numFmtId="167" fontId="30" fillId="38" borderId="46" xfId="0" applyNumberFormat="1" applyFont="1" applyFill="1" applyBorder="1" applyAlignment="1">
      <alignment horizontal="left" vertical="center"/>
    </xf>
    <xf numFmtId="167" fontId="30" fillId="38" borderId="30" xfId="0" applyNumberFormat="1" applyFont="1" applyFill="1" applyBorder="1" applyAlignment="1">
      <alignment horizontal="left" vertical="center"/>
    </xf>
    <xf numFmtId="0" fontId="27" fillId="27" borderId="1" xfId="0" applyFont="1" applyFill="1" applyBorder="1" applyAlignment="1">
      <alignment horizontal="center" vertical="center" wrapText="1"/>
    </xf>
    <xf numFmtId="0" fontId="27" fillId="27" borderId="1" xfId="52" applyFont="1" applyFill="1" applyBorder="1" applyAlignment="1">
      <alignment horizontal="justify" vertical="top" wrapText="1"/>
    </xf>
    <xf numFmtId="0" fontId="27" fillId="27" borderId="1" xfId="0" applyFont="1" applyFill="1" applyBorder="1" applyAlignment="1">
      <alignment horizontal="justify" vertical="top" wrapText="1"/>
    </xf>
    <xf numFmtId="0" fontId="27" fillId="27" borderId="1" xfId="1" applyFont="1" applyFill="1" applyBorder="1" applyAlignment="1" applyProtection="1">
      <alignment horizontal="justify" vertical="top" wrapText="1"/>
    </xf>
    <xf numFmtId="0" fontId="27" fillId="27" borderId="1" xfId="52" applyFont="1" applyFill="1" applyBorder="1" applyAlignment="1">
      <alignment horizontal="center" vertical="center" wrapText="1"/>
    </xf>
    <xf numFmtId="0" fontId="35" fillId="27" borderId="1" xfId="52" applyFont="1" applyFill="1" applyBorder="1" applyAlignment="1">
      <alignment horizontal="justify" vertical="top" wrapText="1"/>
    </xf>
    <xf numFmtId="0" fontId="27" fillId="28" borderId="1" xfId="0" applyFont="1" applyFill="1" applyBorder="1" applyAlignment="1">
      <alignment horizontal="justify" vertical="top" wrapText="1"/>
    </xf>
    <xf numFmtId="0" fontId="27" fillId="27" borderId="1" xfId="102" applyFont="1" applyFill="1" applyBorder="1" applyAlignment="1">
      <alignment horizontal="justify" vertical="top" wrapText="1"/>
    </xf>
    <xf numFmtId="0" fontId="27" fillId="27" borderId="1" xfId="55" applyFont="1" applyFill="1" applyBorder="1" applyAlignment="1">
      <alignment horizontal="justify" vertical="top" wrapText="1"/>
    </xf>
    <xf numFmtId="0" fontId="30" fillId="27" borderId="1" xfId="0" applyFont="1" applyFill="1" applyBorder="1" applyAlignment="1">
      <alignment horizontal="center" vertical="center" wrapText="1"/>
    </xf>
    <xf numFmtId="0" fontId="30" fillId="27" borderId="1" xfId="0" applyFont="1" applyFill="1" applyBorder="1" applyAlignment="1">
      <alignment horizontal="justify" vertical="top" wrapText="1"/>
    </xf>
    <xf numFmtId="0" fontId="27" fillId="0" borderId="1" xfId="0" applyFont="1" applyBorder="1" applyAlignment="1">
      <alignment horizontal="center" vertical="center" wrapText="1"/>
    </xf>
    <xf numFmtId="0" fontId="27" fillId="0" borderId="1" xfId="0" applyFont="1" applyBorder="1" applyAlignment="1">
      <alignment horizontal="justify" vertical="top" wrapText="1"/>
    </xf>
    <xf numFmtId="0" fontId="27" fillId="0" borderId="1" xfId="0" applyFont="1" applyBorder="1" applyAlignment="1">
      <alignment horizontal="justify" vertical="top"/>
    </xf>
    <xf numFmtId="0" fontId="27" fillId="0" borderId="1" xfId="1" applyFont="1" applyFill="1" applyBorder="1" applyAlignment="1" applyProtection="1">
      <alignment horizontal="center" vertical="center" wrapText="1"/>
    </xf>
    <xf numFmtId="0" fontId="30" fillId="0" borderId="1" xfId="0" applyFont="1" applyBorder="1" applyAlignment="1">
      <alignment horizontal="justify" vertical="top" wrapText="1"/>
    </xf>
    <xf numFmtId="0" fontId="27" fillId="0" borderId="1" xfId="1" applyFont="1" applyFill="1" applyBorder="1" applyAlignment="1" applyProtection="1">
      <alignment horizontal="justify" vertical="top" wrapText="1"/>
    </xf>
    <xf numFmtId="0" fontId="27" fillId="0" borderId="1" xfId="82" applyFont="1" applyBorder="1" applyAlignment="1">
      <alignment horizontal="justify" vertical="top" wrapText="1"/>
    </xf>
    <xf numFmtId="0" fontId="27" fillId="0" borderId="1" xfId="0" applyFont="1" applyBorder="1" applyAlignment="1">
      <alignment horizontal="left" vertical="top" wrapText="1"/>
    </xf>
    <xf numFmtId="0" fontId="27" fillId="0" borderId="1" xfId="0" applyFont="1" applyBorder="1" applyAlignment="1">
      <alignment horizontal="center" vertical="center"/>
    </xf>
    <xf numFmtId="0" fontId="27" fillId="0" borderId="1" xfId="102" applyFont="1" applyBorder="1" applyAlignment="1">
      <alignment horizontal="justify" vertical="top" wrapText="1"/>
    </xf>
    <xf numFmtId="49" fontId="27" fillId="0" borderId="1" xfId="0" applyNumberFormat="1" applyFont="1" applyBorder="1" applyAlignment="1">
      <alignment horizontal="center" vertical="center" wrapText="1"/>
    </xf>
    <xf numFmtId="49" fontId="27" fillId="0" borderId="1" xfId="0" applyNumberFormat="1" applyFont="1" applyBorder="1" applyAlignment="1">
      <alignment horizontal="justify" vertical="top" wrapText="1"/>
    </xf>
    <xf numFmtId="0" fontId="27" fillId="0" borderId="1" xfId="83" applyFont="1" applyFill="1" applyBorder="1" applyAlignment="1" applyProtection="1">
      <alignment horizontal="justify" vertical="top" wrapText="1"/>
    </xf>
    <xf numFmtId="0" fontId="27" fillId="0" borderId="1" xfId="83" applyFont="1" applyFill="1" applyBorder="1" applyAlignment="1" applyProtection="1">
      <alignment horizontal="center" vertical="center" wrapText="1"/>
    </xf>
    <xf numFmtId="0" fontId="27" fillId="45" borderId="1" xfId="83" applyFont="1" applyFill="1" applyBorder="1" applyAlignment="1" applyProtection="1">
      <alignment horizontal="justify" vertical="top" wrapText="1"/>
    </xf>
    <xf numFmtId="2" fontId="27" fillId="45" borderId="1" xfId="0" applyNumberFormat="1" applyFont="1" applyFill="1" applyBorder="1" applyAlignment="1">
      <alignment horizontal="justify" vertical="top" wrapText="1"/>
    </xf>
    <xf numFmtId="0" fontId="27" fillId="45" borderId="1" xfId="102" applyFont="1" applyFill="1" applyBorder="1" applyAlignment="1">
      <alignment horizontal="justify" vertical="top" wrapText="1"/>
    </xf>
    <xf numFmtId="0" fontId="27" fillId="0" borderId="1" xfId="76" applyFont="1" applyFill="1" applyBorder="1" applyAlignment="1" applyProtection="1">
      <alignment horizontal="justify" vertical="top" wrapText="1"/>
    </xf>
    <xf numFmtId="0" fontId="35" fillId="0" borderId="1" xfId="0" applyFont="1" applyBorder="1" applyAlignment="1">
      <alignment horizontal="justify" vertical="top" wrapText="1"/>
    </xf>
    <xf numFmtId="0" fontId="27" fillId="0" borderId="2" xfId="0" applyFont="1" applyBorder="1" applyAlignment="1">
      <alignment horizontal="center"/>
    </xf>
    <xf numFmtId="0" fontId="27" fillId="0" borderId="3" xfId="0" applyFont="1" applyBorder="1" applyAlignment="1">
      <alignment horizontal="center"/>
    </xf>
    <xf numFmtId="0" fontId="27" fillId="0" borderId="13" xfId="0" applyFont="1" applyBorder="1" applyAlignment="1">
      <alignment horizontal="center"/>
    </xf>
    <xf numFmtId="0" fontId="27" fillId="0" borderId="0" xfId="0" applyFont="1" applyAlignment="1">
      <alignment horizontal="center"/>
    </xf>
    <xf numFmtId="0" fontId="33" fillId="0" borderId="3" xfId="0" applyFont="1" applyBorder="1" applyAlignment="1">
      <alignment horizontal="center" vertical="center"/>
    </xf>
    <xf numFmtId="0" fontId="33" fillId="0" borderId="17" xfId="0" applyFont="1" applyBorder="1" applyAlignment="1">
      <alignment horizontal="center" vertical="center"/>
    </xf>
    <xf numFmtId="0" fontId="33" fillId="0" borderId="0" xfId="0" applyFont="1" applyAlignment="1">
      <alignment horizontal="center" vertical="center"/>
    </xf>
    <xf numFmtId="0" fontId="33" fillId="0" borderId="18" xfId="0" applyFont="1" applyBorder="1" applyAlignment="1">
      <alignment horizontal="center" vertical="center"/>
    </xf>
    <xf numFmtId="0" fontId="27" fillId="0" borderId="18" xfId="0" applyFont="1" applyBorder="1" applyAlignment="1">
      <alignment horizontal="center"/>
    </xf>
    <xf numFmtId="0" fontId="30" fillId="0" borderId="13" xfId="82" applyFont="1" applyBorder="1" applyAlignment="1">
      <alignment horizontal="left" vertical="center"/>
    </xf>
    <xf numFmtId="0" fontId="30" fillId="0" borderId="0" xfId="82" applyFont="1" applyAlignment="1">
      <alignment horizontal="center" vertical="center"/>
    </xf>
    <xf numFmtId="0" fontId="30" fillId="0" borderId="0" xfId="82" applyFont="1" applyAlignment="1">
      <alignment horizontal="left" vertical="center"/>
    </xf>
    <xf numFmtId="167" fontId="30" fillId="0" borderId="1" xfId="0" applyNumberFormat="1" applyFont="1" applyBorder="1" applyAlignment="1">
      <alignment horizontal="left" vertical="center"/>
    </xf>
    <xf numFmtId="0" fontId="27" fillId="27" borderId="28" xfId="0" applyFont="1" applyFill="1" applyBorder="1" applyAlignment="1">
      <alignment horizontal="center" vertical="center" wrapText="1"/>
    </xf>
    <xf numFmtId="0" fontId="27" fillId="27" borderId="29" xfId="0" applyFont="1" applyFill="1" applyBorder="1" applyAlignment="1">
      <alignment horizontal="center" vertical="center" wrapText="1"/>
    </xf>
    <xf numFmtId="0" fontId="27" fillId="27" borderId="27" xfId="0" applyFont="1" applyFill="1" applyBorder="1" applyAlignment="1">
      <alignment horizontal="center" vertical="center" wrapText="1"/>
    </xf>
    <xf numFmtId="0" fontId="27" fillId="2" borderId="2" xfId="0" applyFont="1" applyFill="1" applyBorder="1"/>
    <xf numFmtId="0" fontId="27" fillId="2" borderId="3" xfId="0" applyFont="1" applyFill="1" applyBorder="1"/>
    <xf numFmtId="0" fontId="27" fillId="2" borderId="13" xfId="0" applyFont="1" applyFill="1" applyBorder="1"/>
    <xf numFmtId="0" fontId="27" fillId="2" borderId="0" xfId="0" applyFont="1" applyFill="1"/>
    <xf numFmtId="0" fontId="30" fillId="2" borderId="3" xfId="0" applyFont="1" applyFill="1" applyBorder="1" applyAlignment="1">
      <alignment horizontal="center" vertical="center"/>
    </xf>
    <xf numFmtId="0" fontId="30" fillId="2" borderId="3" xfId="0" applyFont="1" applyFill="1" applyBorder="1" applyAlignment="1">
      <alignment horizontal="justify" vertical="top"/>
    </xf>
    <xf numFmtId="0" fontId="30" fillId="2" borderId="17" xfId="0" applyFont="1" applyFill="1" applyBorder="1" applyAlignment="1">
      <alignment horizontal="center" vertical="center"/>
    </xf>
    <xf numFmtId="0" fontId="30" fillId="2" borderId="0" xfId="0" applyFont="1" applyFill="1" applyAlignment="1">
      <alignment horizontal="center" vertical="center"/>
    </xf>
    <xf numFmtId="0" fontId="30" fillId="2" borderId="0" xfId="0" applyFont="1" applyFill="1" applyAlignment="1">
      <alignment horizontal="justify" vertical="top"/>
    </xf>
    <xf numFmtId="0" fontId="30" fillId="2" borderId="18" xfId="0" applyFont="1" applyFill="1" applyBorder="1" applyAlignment="1">
      <alignment horizontal="center" vertical="center"/>
    </xf>
    <xf numFmtId="0" fontId="27" fillId="2" borderId="0" xfId="0" applyFont="1" applyFill="1" applyAlignment="1">
      <alignment horizontal="center"/>
    </xf>
    <xf numFmtId="0" fontId="27" fillId="2" borderId="0" xfId="0" applyFont="1" applyFill="1" applyAlignment="1">
      <alignment horizontal="justify" vertical="top"/>
    </xf>
    <xf numFmtId="0" fontId="27" fillId="2" borderId="18" xfId="0" applyFont="1" applyFill="1" applyBorder="1" applyAlignment="1">
      <alignment horizontal="center"/>
    </xf>
    <xf numFmtId="0" fontId="30" fillId="2" borderId="13" xfId="82" applyFont="1" applyFill="1" applyBorder="1" applyAlignment="1">
      <alignment horizontal="left" vertical="center"/>
    </xf>
    <xf numFmtId="0" fontId="30" fillId="2" borderId="0" xfId="82" applyFont="1" applyFill="1" applyAlignment="1">
      <alignment horizontal="left" vertical="center"/>
    </xf>
    <xf numFmtId="0" fontId="30" fillId="2" borderId="0" xfId="82" applyFont="1" applyFill="1" applyAlignment="1">
      <alignment horizontal="justify" vertical="top"/>
    </xf>
    <xf numFmtId="167" fontId="30" fillId="2" borderId="1" xfId="0" applyNumberFormat="1" applyFont="1" applyFill="1" applyBorder="1" applyAlignment="1">
      <alignment horizontal="center" vertical="center"/>
    </xf>
    <xf numFmtId="167" fontId="30" fillId="27" borderId="1" xfId="0" applyNumberFormat="1" applyFont="1" applyFill="1" applyBorder="1" applyAlignment="1">
      <alignment horizontal="left" vertical="center"/>
    </xf>
    <xf numFmtId="167" fontId="30" fillId="2" borderId="1" xfId="0" applyNumberFormat="1" applyFont="1" applyFill="1" applyBorder="1" applyAlignment="1">
      <alignment horizontal="left" vertical="center"/>
    </xf>
    <xf numFmtId="167" fontId="30" fillId="25" borderId="1" xfId="0" applyNumberFormat="1" applyFont="1" applyFill="1" applyBorder="1" applyAlignment="1">
      <alignment horizontal="left" vertical="center"/>
    </xf>
    <xf numFmtId="0" fontId="27" fillId="27" borderId="28" xfId="102" applyFont="1" applyFill="1" applyBorder="1" applyAlignment="1">
      <alignment horizontal="justify" vertical="top" wrapText="1"/>
    </xf>
    <xf numFmtId="0" fontId="27" fillId="27" borderId="27" xfId="102" applyFont="1" applyFill="1" applyBorder="1" applyAlignment="1">
      <alignment horizontal="justify" vertical="top" wrapText="1"/>
    </xf>
    <xf numFmtId="0" fontId="27" fillId="29" borderId="1" xfId="1" applyFont="1" applyFill="1" applyBorder="1" applyAlignment="1" applyProtection="1">
      <alignment horizontal="center" vertical="center" wrapText="1"/>
    </xf>
    <xf numFmtId="0" fontId="27" fillId="29" borderId="1" xfId="0" applyFont="1" applyFill="1" applyBorder="1" applyAlignment="1">
      <alignment horizontal="justify" vertical="top" wrapText="1"/>
    </xf>
    <xf numFmtId="167" fontId="30" fillId="29" borderId="1" xfId="0" applyNumberFormat="1" applyFont="1" applyFill="1" applyBorder="1" applyAlignment="1">
      <alignment horizontal="left" vertical="center"/>
    </xf>
    <xf numFmtId="0" fontId="28" fillId="2" borderId="2" xfId="0" applyFont="1" applyFill="1" applyBorder="1" applyAlignment="1">
      <alignment horizontal="center"/>
    </xf>
    <xf numFmtId="0" fontId="28" fillId="2" borderId="3" xfId="0" applyFont="1" applyFill="1" applyBorder="1" applyAlignment="1">
      <alignment horizontal="center"/>
    </xf>
    <xf numFmtId="0" fontId="28" fillId="2" borderId="13" xfId="0" applyFont="1" applyFill="1" applyBorder="1" applyAlignment="1">
      <alignment horizontal="center"/>
    </xf>
    <xf numFmtId="0" fontId="28" fillId="2" borderId="0" xfId="0" applyFont="1" applyFill="1" applyAlignment="1">
      <alignment horizontal="center"/>
    </xf>
    <xf numFmtId="0" fontId="31" fillId="2" borderId="3" xfId="0" applyFont="1" applyFill="1" applyBorder="1" applyAlignment="1">
      <alignment horizontal="center" vertical="center"/>
    </xf>
    <xf numFmtId="0" fontId="31" fillId="2" borderId="17" xfId="0" applyFont="1" applyFill="1" applyBorder="1" applyAlignment="1">
      <alignment horizontal="center" vertical="center"/>
    </xf>
    <xf numFmtId="0" fontId="31" fillId="2" borderId="0" xfId="0" applyFont="1" applyFill="1" applyAlignment="1">
      <alignment horizontal="center" vertical="center"/>
    </xf>
    <xf numFmtId="0" fontId="31" fillId="2" borderId="18" xfId="0" applyFont="1" applyFill="1" applyBorder="1" applyAlignment="1">
      <alignment horizontal="center" vertical="center"/>
    </xf>
    <xf numFmtId="0" fontId="28" fillId="2" borderId="18" xfId="0" applyFont="1" applyFill="1" applyBorder="1" applyAlignment="1">
      <alignment horizontal="center"/>
    </xf>
    <xf numFmtId="0" fontId="27" fillId="40" borderId="1" xfId="0" applyFont="1" applyFill="1" applyBorder="1" applyAlignment="1">
      <alignment horizontal="justify" vertical="top" wrapText="1"/>
    </xf>
    <xf numFmtId="0" fontId="27" fillId="40" borderId="1" xfId="0" applyFont="1" applyFill="1" applyBorder="1" applyAlignment="1">
      <alignment horizontal="center" vertical="center" wrapText="1"/>
    </xf>
    <xf numFmtId="0" fontId="27" fillId="37" borderId="1" xfId="0" applyFont="1" applyFill="1" applyBorder="1" applyAlignment="1">
      <alignment horizontal="justify" vertical="top"/>
    </xf>
    <xf numFmtId="0" fontId="27" fillId="45" borderId="1" xfId="0" applyFont="1" applyFill="1" applyBorder="1" applyAlignment="1">
      <alignment horizontal="justify" vertical="top" wrapText="1"/>
    </xf>
    <xf numFmtId="0" fontId="27" fillId="45" borderId="1" xfId="0" applyFont="1" applyFill="1" applyBorder="1" applyAlignment="1">
      <alignment horizontal="center" vertical="center" wrapText="1"/>
    </xf>
    <xf numFmtId="0" fontId="27" fillId="45" borderId="28" xfId="0" applyFont="1" applyFill="1" applyBorder="1" applyAlignment="1">
      <alignment horizontal="justify" vertical="top" wrapText="1"/>
    </xf>
    <xf numFmtId="0" fontId="27" fillId="45" borderId="27" xfId="0" applyFont="1" applyFill="1" applyBorder="1" applyAlignment="1">
      <alignment horizontal="justify" vertical="top"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center" vertical="center"/>
    </xf>
    <xf numFmtId="0" fontId="30" fillId="0" borderId="3" xfId="0" applyFont="1" applyBorder="1" applyAlignment="1">
      <alignment horizontal="center" vertical="center"/>
    </xf>
    <xf numFmtId="0" fontId="30" fillId="0" borderId="17" xfId="0" applyFont="1" applyBorder="1" applyAlignment="1">
      <alignment horizontal="center" vertical="center"/>
    </xf>
    <xf numFmtId="0" fontId="30" fillId="0" borderId="0" xfId="0" applyFont="1" applyAlignment="1">
      <alignment horizontal="center" vertical="center"/>
    </xf>
    <xf numFmtId="0" fontId="30" fillId="0" borderId="18" xfId="0" applyFont="1" applyBorder="1" applyAlignment="1">
      <alignment horizontal="center" vertical="center"/>
    </xf>
    <xf numFmtId="0" fontId="27" fillId="0" borderId="18" xfId="0" applyFont="1" applyBorder="1" applyAlignment="1">
      <alignment horizontal="center" vertical="center"/>
    </xf>
    <xf numFmtId="167" fontId="30" fillId="0" borderId="1" xfId="0" applyNumberFormat="1" applyFont="1" applyBorder="1" applyAlignment="1">
      <alignment horizontal="center" vertical="center"/>
    </xf>
    <xf numFmtId="167" fontId="30" fillId="26" borderId="1" xfId="0" applyNumberFormat="1" applyFont="1" applyFill="1" applyBorder="1" applyAlignment="1">
      <alignment horizontal="left" vertical="center"/>
    </xf>
    <xf numFmtId="0" fontId="27" fillId="45" borderId="1" xfId="0" applyFont="1" applyFill="1" applyBorder="1" applyAlignment="1">
      <alignment horizontal="left" vertical="top" wrapText="1"/>
    </xf>
    <xf numFmtId="0" fontId="27" fillId="45" borderId="1" xfId="0" applyFont="1" applyFill="1" applyBorder="1" applyAlignment="1">
      <alignment horizontal="justify" vertical="top"/>
    </xf>
  </cellXfs>
  <cellStyles count="141">
    <cellStyle name="20% - Énfasis1 2" xfId="3" xr:uid="{00000000-0005-0000-0000-000000000000}"/>
    <cellStyle name="20% - Énfasis1 2 2" xfId="4" xr:uid="{00000000-0005-0000-0000-000001000000}"/>
    <cellStyle name="20% - Énfasis2 2" xfId="5" xr:uid="{00000000-0005-0000-0000-000002000000}"/>
    <cellStyle name="20% - Énfasis2 2 2" xfId="6" xr:uid="{00000000-0005-0000-0000-000003000000}"/>
    <cellStyle name="20% - Énfasis3 2" xfId="7" xr:uid="{00000000-0005-0000-0000-000004000000}"/>
    <cellStyle name="20% - Énfasis3 2 2" xfId="8" xr:uid="{00000000-0005-0000-0000-000005000000}"/>
    <cellStyle name="20% - Énfasis4 2" xfId="9" xr:uid="{00000000-0005-0000-0000-000006000000}"/>
    <cellStyle name="20% - Énfasis4 2 2" xfId="10" xr:uid="{00000000-0005-0000-0000-000007000000}"/>
    <cellStyle name="20% - Énfasis5 2" xfId="11" xr:uid="{00000000-0005-0000-0000-000008000000}"/>
    <cellStyle name="20% - Énfasis5 2 2" xfId="12" xr:uid="{00000000-0005-0000-0000-000009000000}"/>
    <cellStyle name="20% - Énfasis6 2" xfId="13" xr:uid="{00000000-0005-0000-0000-00000A000000}"/>
    <cellStyle name="20% - Énfasis6 2 2" xfId="14" xr:uid="{00000000-0005-0000-0000-00000B000000}"/>
    <cellStyle name="40% - Énfasis1 2" xfId="15" xr:uid="{00000000-0005-0000-0000-00000C000000}"/>
    <cellStyle name="40% - Énfasis1 2 2" xfId="16" xr:uid="{00000000-0005-0000-0000-00000D000000}"/>
    <cellStyle name="40% - Énfasis2 2" xfId="17" xr:uid="{00000000-0005-0000-0000-00000E000000}"/>
    <cellStyle name="40% - Énfasis2 2 2" xfId="18" xr:uid="{00000000-0005-0000-0000-00000F000000}"/>
    <cellStyle name="40% - Énfasis3 2" xfId="19" xr:uid="{00000000-0005-0000-0000-000010000000}"/>
    <cellStyle name="40% - Énfasis3 2 2" xfId="20" xr:uid="{00000000-0005-0000-0000-000011000000}"/>
    <cellStyle name="40% - Énfasis4 2" xfId="21" xr:uid="{00000000-0005-0000-0000-000012000000}"/>
    <cellStyle name="40% - Énfasis4 2 2" xfId="22" xr:uid="{00000000-0005-0000-0000-000013000000}"/>
    <cellStyle name="40% - Énfasis5 2" xfId="23" xr:uid="{00000000-0005-0000-0000-000014000000}"/>
    <cellStyle name="40% - Énfasis5 2 2" xfId="24" xr:uid="{00000000-0005-0000-0000-000015000000}"/>
    <cellStyle name="40% - Énfasis6 2" xfId="25" xr:uid="{00000000-0005-0000-0000-000016000000}"/>
    <cellStyle name="40% - Énfasis6 2 2" xfId="26" xr:uid="{00000000-0005-0000-0000-000017000000}"/>
    <cellStyle name="60% - Énfasis1 2" xfId="27" xr:uid="{00000000-0005-0000-0000-000018000000}"/>
    <cellStyle name="60% - Énfasis2 2" xfId="28" xr:uid="{00000000-0005-0000-0000-000019000000}"/>
    <cellStyle name="60% - Énfasis3 2" xfId="29" xr:uid="{00000000-0005-0000-0000-00001A000000}"/>
    <cellStyle name="60% - Énfasis4 2" xfId="30" xr:uid="{00000000-0005-0000-0000-00001B000000}"/>
    <cellStyle name="60% - Énfasis5 2" xfId="31" xr:uid="{00000000-0005-0000-0000-00001C000000}"/>
    <cellStyle name="60% - Énfasis6 2" xfId="32" xr:uid="{00000000-0005-0000-0000-00001D000000}"/>
    <cellStyle name="Buena 2" xfId="33" xr:uid="{00000000-0005-0000-0000-00001E000000}"/>
    <cellStyle name="Cálculo 2" xfId="34" xr:uid="{00000000-0005-0000-0000-00001F000000}"/>
    <cellStyle name="Celda de comprobación 2" xfId="35" xr:uid="{00000000-0005-0000-0000-000020000000}"/>
    <cellStyle name="Celda vinculada 2" xfId="36" xr:uid="{00000000-0005-0000-0000-000021000000}"/>
    <cellStyle name="Currency [0] 2" xfId="100" xr:uid="{00000000-0005-0000-0000-000022000000}"/>
    <cellStyle name="Currency [0] 2 2" xfId="108" xr:uid="{A335E62D-AA11-4538-AC06-BF40BF6FE244}"/>
    <cellStyle name="Currency [0] 2 2 2" xfId="112" xr:uid="{4FEB90C0-5AA7-4DD7-BC55-5A9BE324C3BD}"/>
    <cellStyle name="Currency [0] 2 2 3" xfId="126" xr:uid="{2BCA3349-163D-493C-A6AC-0CA31128D7B1}"/>
    <cellStyle name="Currency [0] 2 3" xfId="111" xr:uid="{FDB27370-B1D0-4682-8633-595F6748CA92}"/>
    <cellStyle name="Currency [0] 2 4" xfId="125" xr:uid="{A38230D6-FEE8-4D56-82E3-BC75EF83391B}"/>
    <cellStyle name="Encabezado 4 2" xfId="37" xr:uid="{00000000-0005-0000-0000-000023000000}"/>
    <cellStyle name="Énfasis1 2" xfId="38" xr:uid="{00000000-0005-0000-0000-000024000000}"/>
    <cellStyle name="Énfasis2 2" xfId="39" xr:uid="{00000000-0005-0000-0000-000025000000}"/>
    <cellStyle name="Énfasis3 2" xfId="40" xr:uid="{00000000-0005-0000-0000-000026000000}"/>
    <cellStyle name="Énfasis4 2" xfId="41" xr:uid="{00000000-0005-0000-0000-000027000000}"/>
    <cellStyle name="Énfasis5 2" xfId="42" xr:uid="{00000000-0005-0000-0000-000028000000}"/>
    <cellStyle name="Énfasis6 2" xfId="43" xr:uid="{00000000-0005-0000-0000-000029000000}"/>
    <cellStyle name="Entrada 2" xfId="44" xr:uid="{00000000-0005-0000-0000-00002A000000}"/>
    <cellStyle name="Incorrecto 2" xfId="45" xr:uid="{00000000-0005-0000-0000-00002B000000}"/>
    <cellStyle name="Millares" xfId="140" builtinId="3"/>
    <cellStyle name="Millares [0] 2" xfId="94" xr:uid="{00000000-0005-0000-0000-00002E000000}"/>
    <cellStyle name="Millares [0] 2 2" xfId="104" xr:uid="{647DC34A-830D-478B-BF39-8D1962828B43}"/>
    <cellStyle name="Millares [0] 2 2 2" xfId="114" xr:uid="{EC7EBB73-F743-4A13-A3EF-B5C9070747DD}"/>
    <cellStyle name="Millares [0] 2 2 3" xfId="128" xr:uid="{35736A63-6091-4C0F-AFF6-9D92A40CE2AC}"/>
    <cellStyle name="Millares [0] 2 3" xfId="113" xr:uid="{B7729811-91B9-42B9-999C-990B6E9810D5}"/>
    <cellStyle name="Millares [0] 2 4" xfId="127" xr:uid="{E2147159-C189-48AD-8268-72D888B2FEBC}"/>
    <cellStyle name="Millares [0] 3" xfId="101" xr:uid="{00000000-0005-0000-0000-00002F000000}"/>
    <cellStyle name="Millares [0] 3 2" xfId="109" xr:uid="{0FBF4D15-C2F1-4EE9-BC6F-E58F339E6C40}"/>
    <cellStyle name="Millares [0] 3 2 2" xfId="116" xr:uid="{B4C94B87-12ED-487D-81BF-FEE6F08E3C35}"/>
    <cellStyle name="Millares [0] 3 2 3" xfId="130" xr:uid="{76D96C25-198B-4184-9465-4BBC5FBEC07A}"/>
    <cellStyle name="Millares [0] 3 3" xfId="115" xr:uid="{09F16AAB-EE7E-4033-A356-41525F9796C8}"/>
    <cellStyle name="Millares [0] 3 4" xfId="129" xr:uid="{F56EE721-F547-4F04-9349-3C147D55D455}"/>
    <cellStyle name="Millares 2" xfId="46" xr:uid="{00000000-0005-0000-0000-000030000000}"/>
    <cellStyle name="Millares 2 2" xfId="84" xr:uid="{00000000-0005-0000-0000-000031000000}"/>
    <cellStyle name="Millares 3" xfId="93" xr:uid="{00000000-0005-0000-0000-000032000000}"/>
    <cellStyle name="Millares 3 2" xfId="103" xr:uid="{1277896E-B4DB-4DA4-B682-8DD16250AC34}"/>
    <cellStyle name="Millares 3 2 2" xfId="118" xr:uid="{9801D789-ED42-4349-88C1-ABBD6E92FC70}"/>
    <cellStyle name="Millares 3 2 3" xfId="132" xr:uid="{9F6AF6DB-F491-4EA3-B70A-ED901B286944}"/>
    <cellStyle name="Millares 3 3" xfId="117" xr:uid="{3A846186-9EDE-4DBB-BD24-B94C993713D9}"/>
    <cellStyle name="Millares 3 4" xfId="131" xr:uid="{34EA7D52-D327-4282-938F-A388A4573A09}"/>
    <cellStyle name="Millares 4" xfId="96" xr:uid="{00000000-0005-0000-0000-000033000000}"/>
    <cellStyle name="Millares 4 2" xfId="106" xr:uid="{C4179548-5D21-4858-9385-C1A0C5A1DAE9}"/>
    <cellStyle name="Millares 4 2 2" xfId="120" xr:uid="{EF5D8690-83D3-43C4-B97A-35ECE6034BA5}"/>
    <cellStyle name="Millares 4 2 3" xfId="134" xr:uid="{FA5DFC73-B86F-4AC8-85C5-666E936D1D69}"/>
    <cellStyle name="Millares 4 3" xfId="119" xr:uid="{DC7352F6-2FA4-4A54-96D4-EDF6C160303A}"/>
    <cellStyle name="Millares 4 4" xfId="133" xr:uid="{AD2172D7-07EE-4041-9771-2694B906B8C9}"/>
    <cellStyle name="Millares 5" xfId="97" xr:uid="{00000000-0005-0000-0000-000034000000}"/>
    <cellStyle name="Millares 5 2" xfId="107" xr:uid="{81353777-2F75-410C-814B-BC4D4DF2CDFE}"/>
    <cellStyle name="Millares 5 2 2" xfId="122" xr:uid="{14A78C46-041F-4A97-8E80-726DE6EC7F65}"/>
    <cellStyle name="Millares 5 2 3" xfId="136" xr:uid="{B77ED830-D68F-4C57-A9A8-EB4DA6E24629}"/>
    <cellStyle name="Millares 5 3" xfId="121" xr:uid="{C73C05A0-3E47-41BC-92DE-9B095B911DC6}"/>
    <cellStyle name="Millares 5 4" xfId="135" xr:uid="{8E139C44-B433-4673-BD61-1B731FA68AC8}"/>
    <cellStyle name="Moneda 2" xfId="90" xr:uid="{00000000-0005-0000-0000-000035000000}"/>
    <cellStyle name="Moneda 3" xfId="95" xr:uid="{00000000-0005-0000-0000-000036000000}"/>
    <cellStyle name="Moneda 3 2" xfId="105" xr:uid="{86E89163-5C5A-435F-B976-543ECE7FCA0E}"/>
    <cellStyle name="Moneda 3 2 2" xfId="124" xr:uid="{FDEF6E82-30B9-4837-B929-2D2ED8CC2590}"/>
    <cellStyle name="Moneda 3 2 3" xfId="138" xr:uid="{048A9053-7E55-49AE-9081-725E5CD5F62E}"/>
    <cellStyle name="Moneda 3 3" xfId="123" xr:uid="{73147484-2735-428A-AF79-E1F94591FEA2}"/>
    <cellStyle name="Moneda 3 4" xfId="137" xr:uid="{18C3A37C-0584-4BFC-8289-C561EA520E18}"/>
    <cellStyle name="Neutral 2" xfId="47" xr:uid="{00000000-0005-0000-0000-000037000000}"/>
    <cellStyle name="Normal" xfId="0" builtinId="0"/>
    <cellStyle name="Normal 10" xfId="80" xr:uid="{00000000-0005-0000-0000-000039000000}"/>
    <cellStyle name="Normal 11" xfId="110" xr:uid="{14A35B3A-2A91-421B-BEDE-3AF37B400311}"/>
    <cellStyle name="Normal 14" xfId="78" xr:uid="{00000000-0005-0000-0000-00003A000000}"/>
    <cellStyle name="Normal 2" xfId="48" xr:uid="{00000000-0005-0000-0000-00003B000000}"/>
    <cellStyle name="Normal 2 2" xfId="49" xr:uid="{00000000-0005-0000-0000-00003C000000}"/>
    <cellStyle name="Normal 2 2 2" xfId="82" xr:uid="{00000000-0005-0000-0000-00003D000000}"/>
    <cellStyle name="Normal 2 2 2 2 2" xfId="2" xr:uid="{00000000-0005-0000-0000-00003E000000}"/>
    <cellStyle name="Normal 2 3" xfId="50" xr:uid="{00000000-0005-0000-0000-00003F000000}"/>
    <cellStyle name="Normal 2 4" xfId="71" xr:uid="{00000000-0005-0000-0000-000040000000}"/>
    <cellStyle name="Normal 3" xfId="51" xr:uid="{00000000-0005-0000-0000-000041000000}"/>
    <cellStyle name="Normal 3 2" xfId="87" xr:uid="{00000000-0005-0000-0000-000042000000}"/>
    <cellStyle name="Normal 3 2 2" xfId="88" xr:uid="{00000000-0005-0000-0000-000043000000}"/>
    <cellStyle name="Normal 3 3" xfId="81" xr:uid="{00000000-0005-0000-0000-000044000000}"/>
    <cellStyle name="Normal 3 4" xfId="76" xr:uid="{00000000-0005-0000-0000-000045000000}"/>
    <cellStyle name="Normal 3 4 2" xfId="92" xr:uid="{00000000-0005-0000-0000-000046000000}"/>
    <cellStyle name="Normal 3 5" xfId="89" xr:uid="{00000000-0005-0000-0000-000047000000}"/>
    <cellStyle name="Normal 4" xfId="52" xr:uid="{00000000-0005-0000-0000-000048000000}"/>
    <cellStyle name="Normal 4 2" xfId="79" xr:uid="{00000000-0005-0000-0000-000049000000}"/>
    <cellStyle name="Normal 4 2 2" xfId="98" xr:uid="{00000000-0005-0000-0000-00004A000000}"/>
    <cellStyle name="Normal 4 3" xfId="83" xr:uid="{00000000-0005-0000-0000-00004B000000}"/>
    <cellStyle name="Normal 4 3 2" xfId="102" xr:uid="{00000000-0005-0000-0000-00004C000000}"/>
    <cellStyle name="Normal 5" xfId="53" xr:uid="{00000000-0005-0000-0000-00004D000000}"/>
    <cellStyle name="Normal 5 2" xfId="85" xr:uid="{00000000-0005-0000-0000-00004E000000}"/>
    <cellStyle name="Normal 6" xfId="54" xr:uid="{00000000-0005-0000-0000-00004F000000}"/>
    <cellStyle name="Normal 6 2" xfId="75" xr:uid="{00000000-0005-0000-0000-000050000000}"/>
    <cellStyle name="Normal 6 2 2" xfId="91" xr:uid="{00000000-0005-0000-0000-000051000000}"/>
    <cellStyle name="Normal 7" xfId="55" xr:uid="{00000000-0005-0000-0000-000052000000}"/>
    <cellStyle name="Normal 7 2" xfId="139" xr:uid="{2D88C744-3EB0-400D-AEFC-0B7F46E15E06}"/>
    <cellStyle name="Normal 8" xfId="56" xr:uid="{00000000-0005-0000-0000-000053000000}"/>
    <cellStyle name="Normal 9" xfId="57" xr:uid="{00000000-0005-0000-0000-000054000000}"/>
    <cellStyle name="Normal_Hoja1" xfId="77" xr:uid="{00000000-0005-0000-0000-000055000000}"/>
    <cellStyle name="Normal_SegCúcuta Impuestos 2" xfId="1" xr:uid="{00000000-0005-0000-0000-000056000000}"/>
    <cellStyle name="Notas 2" xfId="58" xr:uid="{00000000-0005-0000-0000-000057000000}"/>
    <cellStyle name="Notas 2 2" xfId="59" xr:uid="{00000000-0005-0000-0000-000058000000}"/>
    <cellStyle name="Porcentaje" xfId="72" builtinId="5"/>
    <cellStyle name="Porcentaje 2" xfId="60" xr:uid="{00000000-0005-0000-0000-00005A000000}"/>
    <cellStyle name="Porcentaje 2 2" xfId="86" xr:uid="{00000000-0005-0000-0000-00005B000000}"/>
    <cellStyle name="Porcentaje 3" xfId="61" xr:uid="{00000000-0005-0000-0000-00005C000000}"/>
    <cellStyle name="Porcentual 2" xfId="62" xr:uid="{00000000-0005-0000-0000-00005D000000}"/>
    <cellStyle name="Salida 2" xfId="63" xr:uid="{00000000-0005-0000-0000-00005E000000}"/>
    <cellStyle name="Text" xfId="73" xr:uid="{00000000-0005-0000-0000-00005F000000}"/>
    <cellStyle name="Text 2" xfId="74" xr:uid="{00000000-0005-0000-0000-000060000000}"/>
    <cellStyle name="Text 2 2" xfId="99" xr:uid="{00000000-0005-0000-0000-000061000000}"/>
    <cellStyle name="Texto de advertencia 2" xfId="64" xr:uid="{00000000-0005-0000-0000-000062000000}"/>
    <cellStyle name="Texto explicativo 2" xfId="65" xr:uid="{00000000-0005-0000-0000-000063000000}"/>
    <cellStyle name="Título 1 2" xfId="66" xr:uid="{00000000-0005-0000-0000-000064000000}"/>
    <cellStyle name="Título 2 2" xfId="67" xr:uid="{00000000-0005-0000-0000-000065000000}"/>
    <cellStyle name="Título 3 2" xfId="68" xr:uid="{00000000-0005-0000-0000-000066000000}"/>
    <cellStyle name="Título 4" xfId="69" xr:uid="{00000000-0005-0000-0000-000067000000}"/>
    <cellStyle name="Total 2" xfId="70" xr:uid="{00000000-0005-0000-0000-000068000000}"/>
  </cellStyles>
  <dxfs count="662">
    <dxf>
      <font>
        <b/>
        <i val="0"/>
      </font>
    </dxf>
    <dxf>
      <font>
        <b/>
        <i val="0"/>
        <color theme="4" tint="-0.24994659260841701"/>
      </font>
    </dxf>
    <dxf>
      <font>
        <b/>
        <i val="0"/>
        <color rgb="FFFF0000"/>
      </font>
    </dxf>
    <dxf>
      <font>
        <b/>
        <i val="0"/>
        <color rgb="FF7030A0"/>
      </font>
    </dxf>
    <dxf>
      <font>
        <b/>
        <i val="0"/>
        <color rgb="FF7030A0"/>
      </font>
    </dxf>
    <dxf>
      <font>
        <b/>
        <i val="0"/>
      </font>
    </dxf>
    <dxf>
      <font>
        <b/>
        <i val="0"/>
        <color theme="4" tint="-0.24994659260841701"/>
      </font>
    </dxf>
    <dxf>
      <font>
        <b/>
        <i val="0"/>
        <color rgb="FFFF0000"/>
      </font>
    </dxf>
    <dxf>
      <font>
        <b/>
        <i val="0"/>
        <color rgb="FF7030A0"/>
      </font>
    </dxf>
    <dxf>
      <font>
        <b/>
        <i val="0"/>
        <color rgb="FF7030A0"/>
      </font>
    </dxf>
    <dxf>
      <font>
        <b/>
        <i val="0"/>
      </font>
    </dxf>
    <dxf>
      <font>
        <b/>
        <i val="0"/>
        <color theme="4" tint="-0.24994659260841701"/>
      </font>
    </dxf>
    <dxf>
      <font>
        <b/>
        <i val="0"/>
        <color rgb="FFFF0000"/>
      </font>
    </dxf>
    <dxf>
      <font>
        <b/>
        <i val="0"/>
        <color rgb="FF7030A0"/>
      </font>
    </dxf>
    <dxf>
      <font>
        <b/>
        <i val="0"/>
        <color rgb="FF7030A0"/>
      </font>
    </dxf>
    <dxf>
      <font>
        <b/>
        <i val="0"/>
      </font>
    </dxf>
    <dxf>
      <font>
        <b/>
        <i val="0"/>
        <color theme="4" tint="-0.24994659260841701"/>
      </font>
    </dxf>
    <dxf>
      <font>
        <b/>
        <i val="0"/>
        <color rgb="FFFF0000"/>
      </font>
    </dxf>
    <dxf>
      <font>
        <b/>
        <i val="0"/>
        <color rgb="FF7030A0"/>
      </font>
    </dxf>
    <dxf>
      <font>
        <b/>
        <i val="0"/>
        <color rgb="FF7030A0"/>
      </font>
    </dxf>
    <dxf>
      <font>
        <b/>
        <i val="0"/>
      </font>
    </dxf>
    <dxf>
      <font>
        <b/>
        <i val="0"/>
        <color theme="4" tint="-0.24994659260841701"/>
      </font>
    </dxf>
    <dxf>
      <font>
        <b/>
        <i val="0"/>
        <color rgb="FFFF0000"/>
      </font>
    </dxf>
    <dxf>
      <font>
        <b/>
        <i val="0"/>
        <color rgb="FF7030A0"/>
      </font>
    </dxf>
    <dxf>
      <font>
        <b/>
        <i val="0"/>
        <color rgb="FF7030A0"/>
      </font>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ont>
        <sz val="11"/>
      </font>
    </dxf>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bottom style="medium">
          <color indexed="64"/>
        </bottom>
      </border>
    </dxf>
    <dxf>
      <border>
        <top style="medium">
          <color indexed="64"/>
        </top>
      </border>
    </dxf>
    <dxf>
      <fill>
        <patternFill patternType="none">
          <bgColor auto="1"/>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8"/>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center"/>
    </dxf>
    <dxf>
      <alignment vertical="center"/>
    </dxf>
    <dxf>
      <alignment vertical="center"/>
    </dxf>
    <dxf>
      <alignment vertical="center"/>
    </dxf>
    <dxf>
      <alignment vertical="center"/>
    </dxf>
    <dxf>
      <alignment vertical="center"/>
    </dxf>
    <dxf>
      <alignment horizontal="cent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top style="medium">
          <color indexed="64"/>
        </top>
      </border>
    </dxf>
    <dxf>
      <border>
        <top style="medium">
          <color indexed="64"/>
        </top>
      </border>
    </dxf>
    <dxf>
      <border>
        <top style="medium">
          <color indexed="64"/>
        </top>
        <bottom style="medium">
          <color indexed="64"/>
        </bottom>
      </border>
    </dxf>
    <dxf>
      <border>
        <top style="medium">
          <color indexed="64"/>
        </top>
        <bottom style="medium">
          <color indexed="64"/>
        </bottom>
      </border>
    </dxf>
    <dxf>
      <font>
        <b/>
      </font>
    </dxf>
    <dxf>
      <fill>
        <patternFill patternType="none">
          <bgColor auto="1"/>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dxf>
    <dxf>
      <alignment vertical="center"/>
    </dxf>
    <dxf>
      <alignment vertical="center"/>
    </dxf>
    <dxf>
      <alignment vertical="center"/>
    </dxf>
    <dxf>
      <alignment vertical="center"/>
    </dxf>
    <dxf>
      <alignment vertical="center"/>
    </dxf>
    <dxf>
      <alignment vertic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
      <fill>
        <patternFill>
          <bgColor auto="1"/>
        </patternFill>
      </fill>
    </dxf>
    <dxf>
      <border>
        <top style="medium">
          <color indexed="64"/>
        </top>
      </border>
    </dxf>
    <dxf>
      <border>
        <top style="medium">
          <color indexed="64"/>
        </top>
      </border>
    </dxf>
    <dxf>
      <fill>
        <patternFill patternType="none">
          <bgColor auto="1"/>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3" formatCode="_-* #,##0_-;\-* #,##0_-;_-* &quot;-&quot;_-;_-@_-"/>
    </dxf>
    <dxf>
      <border>
        <left style="medium">
          <color indexed="64"/>
        </left>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alignment horizontal="center"/>
    </dxf>
    <dxf>
      <alignment vertical="center"/>
    </dxf>
    <dxf>
      <alignment vertical="center"/>
    </dxf>
    <dxf>
      <alignment vertical="center"/>
    </dxf>
    <dxf>
      <alignment vertical="center"/>
    </dxf>
    <dxf>
      <alignment vertical="center"/>
    </dxf>
    <dxf>
      <alignment vertic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rgb="FFFF0000"/>
      </font>
    </dxf>
    <dxf>
      <font>
        <color rgb="FFFF0000"/>
      </font>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border>
        <bottom style="medium">
          <color indexed="64"/>
        </bottom>
      </border>
    </dxf>
    <dxf>
      <border>
        <bottom style="medium">
          <color indexed="64"/>
        </bottom>
      </border>
    </dxf>
    <dxf>
      <border>
        <bottom style="medium">
          <color indexed="64"/>
        </bottom>
      </border>
    </dxf>
    <dxf>
      <fill>
        <patternFill>
          <bgColor theme="0"/>
        </patternFill>
      </fill>
    </dxf>
    <dxf>
      <fill>
        <patternFill>
          <bgColor theme="0"/>
        </patternFill>
      </fill>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8" tint="0.79998168889431442"/>
        </patternFill>
      </fill>
    </dxf>
    <dxf>
      <fill>
        <patternFill>
          <bgColor theme="8" tint="0.79998168889431442"/>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dxf>
    <dxf>
      <border>
        <top style="medium">
          <color indexed="64"/>
        </top>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top style="medium">
          <color indexed="64"/>
        </top>
        <bottom style="medium">
          <color indexed="64"/>
        </bottom>
      </border>
    </dxf>
    <dxf>
      <border>
        <top style="medium">
          <color indexed="64"/>
        </top>
        <bottom style="medium">
          <color indexed="64"/>
        </bottom>
      </border>
    </dxf>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center"/>
    </dxf>
    <dxf>
      <alignment vertical="center"/>
    </dxf>
    <dxf>
      <alignment vertical="center"/>
    </dxf>
    <dxf>
      <alignment vertical="center"/>
    </dxf>
    <dxf>
      <alignment vertical="center"/>
    </dxf>
    <dxf>
      <alignment vertic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top style="medium">
          <color indexed="64"/>
        </top>
      </border>
    </dxf>
    <dxf>
      <border>
        <top style="medium">
          <color indexed="64"/>
        </top>
      </border>
    </dxf>
    <dxf>
      <border>
        <top style="medium">
          <color indexed="64"/>
        </top>
        <bottom style="medium">
          <color indexed="64"/>
        </bottom>
      </border>
    </dxf>
    <dxf>
      <border>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center"/>
    </dxf>
    <dxf>
      <alignment vertical="center"/>
    </dxf>
    <dxf>
      <alignment vertical="center"/>
    </dxf>
    <dxf>
      <alignment vertical="center"/>
    </dxf>
    <dxf>
      <alignment vertical="center"/>
    </dxf>
    <dxf>
      <alignment vertical="center"/>
    </dxf>
    <dxf>
      <border>
        <top style="medium">
          <color indexed="64"/>
        </top>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auto="1"/>
      </font>
    </dxf>
    <dxf>
      <font>
        <color rgb="FFFF0000"/>
      </font>
    </dxf>
    <dxf>
      <numFmt numFmtId="3" formatCode="#,##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font>
        <color auto="1"/>
      </font>
    </dxf>
    <dxf>
      <font>
        <color auto="1"/>
      </font>
    </dxf>
    <dxf>
      <font>
        <color auto="1"/>
      </font>
    </dxf>
    <dxf>
      <font>
        <color auto="1"/>
      </font>
    </dxf>
    <dxf>
      <font>
        <color auto="1"/>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top style="medium">
          <color indexed="64"/>
        </top>
      </border>
    </dxf>
    <dxf>
      <border>
        <top style="medium">
          <color indexed="64"/>
        </top>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font>
        <b/>
      </font>
    </dxf>
    <dxf>
      <font>
        <color auto="1"/>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4" tint="0.79998168889431442"/>
        </patternFill>
      </fill>
    </dxf>
    <dxf>
      <border>
        <top style="medium">
          <color indexed="64"/>
        </top>
      </border>
    </dxf>
    <dxf>
      <fill>
        <patternFill patternType="solid">
          <bgColor theme="4" tint="0.79998168889431442"/>
        </patternFill>
      </fill>
    </dxf>
    <dxf>
      <fill>
        <patternFill patternType="solid">
          <bgColor theme="4" tint="0.79998168889431442"/>
        </patternFill>
      </fill>
    </dxf>
    <dxf>
      <border>
        <left style="medium">
          <color indexed="64"/>
        </left>
        <top style="medium">
          <color indexed="64"/>
        </top>
      </border>
    </dxf>
    <dxf>
      <border>
        <left style="medium">
          <color indexed="64"/>
        </left>
        <top style="medium">
          <color indexed="64"/>
        </top>
      </border>
    </dxf>
    <dxf>
      <font>
        <color auto="1"/>
      </font>
    </dxf>
    <dxf>
      <font>
        <color auto="1"/>
      </font>
    </dxf>
    <dxf>
      <font>
        <color auto="1"/>
      </font>
    </dxf>
    <dxf>
      <font>
        <color auto="1"/>
      </font>
    </dxf>
    <dxf>
      <font>
        <color auto="1"/>
      </font>
    </dxf>
    <dxf>
      <font>
        <color auto="1"/>
      </font>
    </dxf>
    <dxf>
      <font>
        <color auto="1"/>
      </font>
    </dxf>
    <dxf>
      <font>
        <color auto="1"/>
      </font>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outline="0">
        <left style="medium">
          <color rgb="FF000000"/>
        </left>
        <right style="medium">
          <color rgb="FF000000"/>
        </right>
        <top style="medium">
          <color rgb="FF000000"/>
        </top>
        <bottom style="medium">
          <color rgb="FF000000"/>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font>
        <color theme="4" tint="-0.499984740745262"/>
      </font>
    </dxf>
    <dxf>
      <border>
        <left style="medium">
          <color indexed="64"/>
        </left>
        <right style="medium">
          <color indexed="64"/>
        </right>
        <top style="medium">
          <color indexed="64"/>
        </top>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0"/>
        </patternFill>
      </fill>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ont>
        <color rgb="FFFF0000"/>
      </font>
    </dxf>
    <dxf>
      <font>
        <color rgb="FFFF0000"/>
      </font>
    </dxf>
    <dxf>
      <font>
        <color rgb="FFFF0000"/>
      </font>
    </dxf>
    <dxf>
      <font>
        <color rgb="FFFF0000"/>
      </font>
    </dxf>
    <dxf>
      <font>
        <color rgb="FFFF0000"/>
      </font>
    </dxf>
    <dxf>
      <font>
        <color rgb="FFFF0000"/>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rgb="FFFF0000"/>
      </font>
    </dxf>
    <dxf>
      <font>
        <color rgb="FFFF0000"/>
      </font>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alignment vertical="bottom" indent="0"/>
    </dxf>
    <dxf>
      <alignment vertical="bottom" indent="0"/>
    </dxf>
    <dxf>
      <alignment vertical="bottom" indent="0"/>
    </dxf>
    <dxf>
      <alignment vertical="bottom" indent="0"/>
    </dxf>
    <dxf>
      <alignment vertical="bottom" indent="0"/>
    </dxf>
    <dxf>
      <alignment vertical="bottom" indent="0"/>
    </dxf>
    <dxf>
      <alignment vertical="bottom" indent="0"/>
    </dxf>
    <dxf>
      <alignment vertical="bottom" indent="0"/>
    </dxf>
    <dxf>
      <alignment vertical="bottom" indent="0"/>
    </dxf>
    <dxf>
      <alignment vertical="bottom" indent="0"/>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color auto="1"/>
      </font>
    </dxf>
    <dxf>
      <font>
        <color auto="1"/>
      </font>
    </dxf>
    <dxf>
      <font>
        <color auto="1"/>
      </font>
    </dxf>
    <dxf>
      <font>
        <color auto="1"/>
      </font>
    </dxf>
    <dxf>
      <border>
        <left style="medium">
          <color indexed="64"/>
        </left>
        <right style="medium">
          <color indexed="64"/>
        </right>
        <bottom style="medium">
          <color indexed="64"/>
        </bottom>
      </border>
    </dxf>
    <dxf>
      <fill>
        <patternFill patternType="solid">
          <bgColor theme="4" tint="0.79998168889431442"/>
        </patternFill>
      </fill>
    </dxf>
    <dxf>
      <fill>
        <patternFill patternType="solid">
          <bgColor theme="4" tint="0.79998168889431442"/>
        </patternFill>
      </fill>
    </dxf>
    <dxf>
      <border>
        <top style="medium">
          <color indexed="64"/>
        </top>
      </border>
    </dxf>
    <dxf>
      <border>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3" formatCode="_-* #,##0_-;\-* #,##0_-;_-* &quot;-&quot;_-;_-@_-"/>
    </dxf>
  </dxfs>
  <tableStyles count="0" defaultTableStyle="TableStyleMedium2" defaultPivotStyle="PivotStyleLight16"/>
  <colors>
    <mruColors>
      <color rgb="FFE1FFFF"/>
      <color rgb="FFFFFFE5"/>
      <color rgb="FF66FF66"/>
      <color rgb="FF99FF99"/>
      <color rgb="FF66FFFF"/>
      <color rgb="FFCCFFFF"/>
      <color rgb="FFFFCC66"/>
      <color rgb="FFFF9900"/>
      <color rgb="FFCCECFF"/>
      <color rgb="FFC5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[Plan-de-Mejoramiento-Institucional-0407025.xlsx]RESUMEN TOTAL PMI!TablaDinámica1</c:name>
    <c:fmtId val="2"/>
  </c:pivotSource>
  <c:chart>
    <c:title>
      <c:tx>
        <c:rich>
          <a:bodyPr rot="0" spcFirstLastPara="1" vertOverflow="ellipsis" vert="horz" wrap="square" anchor="ctr" anchorCtr="1"/>
          <a:lstStyle/>
          <a:p>
            <a:pPr>
              <a:defRPr sz="1920" b="1" i="0" u="none" strike="noStrike" kern="1200" spc="0" baseline="0">
                <a:solidFill>
                  <a:schemeClr val="tx1"/>
                </a:solidFill>
                <a:latin typeface="Arial" panose="020B0604020202020204" pitchFamily="34" charset="0"/>
                <a:ea typeface="+mn-ea"/>
                <a:cs typeface="Arial" panose="020B0604020202020204" pitchFamily="34" charset="0"/>
              </a:defRPr>
            </a:pPr>
            <a:r>
              <a:rPr lang="es-CO"/>
              <a:t>% HALLAZGOS POR ENTE DE CONTROL </a:t>
            </a:r>
          </a:p>
        </c:rich>
      </c:tx>
      <c:layout>
        <c:manualLayout>
          <c:xMode val="edge"/>
          <c:yMode val="edge"/>
          <c:x val="0.11168519782840104"/>
          <c:y val="7.5796815957951125E-2"/>
        </c:manualLayout>
      </c:layout>
      <c:overlay val="0"/>
      <c:spPr>
        <a:noFill/>
        <a:ln>
          <a:noFill/>
        </a:ln>
        <a:effectLst/>
      </c:spPr>
      <c:txPr>
        <a:bodyPr rot="0" spcFirstLastPara="1" vertOverflow="ellipsis" vert="horz" wrap="square" anchor="ctr" anchorCtr="1"/>
        <a:lstStyle/>
        <a:p>
          <a:pPr>
            <a:defRPr sz="192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5">
              <a:lumMod val="40000"/>
              <a:lumOff val="60000"/>
            </a:schemeClr>
          </a:solidFill>
          <a:ln w="25400">
            <a:solidFill>
              <a:schemeClr val="lt1"/>
            </a:solidFill>
          </a:ln>
          <a:effectLst/>
          <a:sp3d contourW="25400">
            <a:contourClr>
              <a:schemeClr val="lt1"/>
            </a:contourClr>
          </a:sp3d>
        </c:spPr>
        <c:dLbl>
          <c:idx val="0"/>
          <c:layout>
            <c:manualLayout>
              <c:x val="0.14385066513963654"/>
              <c:y val="-0.22822259893588287"/>
            </c:manualLayout>
          </c:layout>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2"/>
        <c:spPr>
          <a:solidFill>
            <a:schemeClr val="accent4">
              <a:lumMod val="40000"/>
              <a:lumOff val="60000"/>
            </a:schemeClr>
          </a:solidFill>
          <a:ln w="25400">
            <a:solidFill>
              <a:schemeClr val="lt1"/>
            </a:solidFill>
          </a:ln>
          <a:effectLst/>
          <a:sp3d contourW="25400">
            <a:contourClr>
              <a:schemeClr val="lt1"/>
            </a:contourClr>
          </a:sp3d>
        </c:spPr>
        <c:dLbl>
          <c:idx val="0"/>
          <c:layout>
            <c:manualLayout>
              <c:x val="6.9808822500499079E-2"/>
              <c:y val="7.5027912492230481E-2"/>
            </c:manualLayout>
          </c:layout>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3"/>
        <c:spPr>
          <a:solidFill>
            <a:schemeClr val="accent6">
              <a:lumMod val="40000"/>
              <a:lumOff val="60000"/>
            </a:schemeClr>
          </a:solidFill>
          <a:ln w="25400">
            <a:solidFill>
              <a:schemeClr val="lt1"/>
            </a:solidFill>
          </a:ln>
          <a:effectLst/>
          <a:sp3d contourW="25400">
            <a:contourClr>
              <a:schemeClr val="lt1"/>
            </a:contourClr>
          </a:sp3d>
        </c:spPr>
        <c:dLbl>
          <c:idx val="0"/>
          <c:layout>
            <c:manualLayout>
              <c:x val="-2.1858087409467656E-2"/>
              <c:y val="8.1643618498941029E-2"/>
            </c:manualLayout>
          </c:layout>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2">
              <a:lumMod val="60000"/>
              <a:lumOff val="40000"/>
            </a:schemeClr>
          </a:solidFill>
          <a:ln w="25400">
            <a:solidFill>
              <a:schemeClr val="lt1"/>
            </a:solidFill>
          </a:ln>
          <a:effectLst/>
          <a:sp3d contourW="25400">
            <a:contourClr>
              <a:schemeClr val="lt1"/>
            </a:contourClr>
          </a:sp3d>
        </c:spPr>
        <c:dLbl>
          <c:idx val="0"/>
          <c:layout>
            <c:manualLayout>
              <c:x val="-0.13724583947614341"/>
              <c:y val="4.7677521765484995E-2"/>
            </c:manualLayout>
          </c:layout>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5"/>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5400">
            <a:solidFill>
              <a:schemeClr val="lt1"/>
            </a:solidFill>
          </a:ln>
          <a:effectLst/>
          <a:sp3d contourW="25400">
            <a:contourClr>
              <a:schemeClr val="lt1"/>
            </a:contourClr>
          </a:sp3d>
        </c:spPr>
      </c:pivotFmt>
      <c:pivotFmt>
        <c:idx val="13"/>
        <c:spPr>
          <a:solidFill>
            <a:schemeClr val="accent1"/>
          </a:solidFill>
          <a:ln w="25400">
            <a:solidFill>
              <a:schemeClr val="lt1"/>
            </a:solidFill>
          </a:ln>
          <a:effectLst/>
          <a:sp3d contourW="25400">
            <a:contourClr>
              <a:schemeClr val="lt1"/>
            </a:contourClr>
          </a:sp3d>
        </c:spPr>
      </c:pivotFmt>
      <c:pivotFmt>
        <c:idx val="14"/>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'RESUMEN TOTAL PMI'!$D$5</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611-4B9D-AD1F-417BCA1AA3D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4611-4B9D-AD1F-417BCA1AA3D9}"/>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4611-4B9D-AD1F-417BCA1AA3D9}"/>
              </c:ext>
            </c:extLst>
          </c:dPt>
          <c:cat>
            <c:strRef>
              <c:f>'RESUMEN TOTAL PMI'!$C$6:$C$9</c:f>
              <c:strCache>
                <c:ptCount val="3"/>
                <c:pt idx="0">
                  <c:v>CGR</c:v>
                </c:pt>
                <c:pt idx="1">
                  <c:v>ITRC</c:v>
                </c:pt>
                <c:pt idx="2">
                  <c:v>OCI</c:v>
                </c:pt>
              </c:strCache>
            </c:strRef>
          </c:cat>
          <c:val>
            <c:numRef>
              <c:f>'RESUMEN TOTAL PMI'!$D$6:$D$9</c:f>
              <c:numCache>
                <c:formatCode>General</c:formatCode>
                <c:ptCount val="3"/>
                <c:pt idx="0">
                  <c:v>116</c:v>
                </c:pt>
                <c:pt idx="1">
                  <c:v>228</c:v>
                </c:pt>
                <c:pt idx="2">
                  <c:v>59</c:v>
                </c:pt>
              </c:numCache>
            </c:numRef>
          </c:val>
          <c:extLst>
            <c:ext xmlns:c16="http://schemas.microsoft.com/office/drawing/2014/chart" uri="{C3380CC4-5D6E-409C-BE32-E72D297353CC}">
              <c16:uniqueId val="{00000006-72E2-421D-B071-1804151329CE}"/>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84144219039498114"/>
          <c:y val="0.38644918097675252"/>
          <c:w val="0.11596329395478838"/>
          <c:h val="0.20390493353066763"/>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b="1">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[Plan-de-Mejoramiento-Institucional-0407025.xlsx]RESUMEN TOTAL PMI!TablaDinámica2</c:name>
    <c:fmtId val="7"/>
  </c:pivotSource>
  <c:chart>
    <c:title>
      <c:tx>
        <c:rich>
          <a:bodyPr rot="0" vert="horz"/>
          <a:lstStyle/>
          <a:p>
            <a:pPr>
              <a:defRPr/>
            </a:pPr>
            <a:r>
              <a:rPr lang="en-US"/>
              <a:t>HALLAZGOS POR DIRECCIÓN DE GESTIÓN</a:t>
            </a:r>
          </a:p>
        </c:rich>
      </c:tx>
      <c:layout>
        <c:manualLayout>
          <c:xMode val="edge"/>
          <c:yMode val="edge"/>
          <c:x val="0.31933712780361156"/>
          <c:y val="3.1703951436446651E-2"/>
        </c:manualLayout>
      </c:layout>
      <c:overlay val="0"/>
      <c:spPr>
        <a:noFill/>
        <a:ln>
          <a:noFill/>
        </a:ln>
        <a:effectLst/>
      </c:spPr>
    </c:title>
    <c:autoTitleDeleted val="0"/>
    <c:pivotFmts>
      <c:pivotFmt>
        <c:idx val="0"/>
        <c:spPr>
          <a:solidFill>
            <a:schemeClr val="accent1"/>
          </a:solidFill>
          <a:ln>
            <a:noFill/>
          </a:ln>
          <a:effectLst/>
          <a:sp3d/>
        </c:spPr>
        <c:marker>
          <c:symbol val="none"/>
        </c:marker>
        <c:dLbl>
          <c:idx val="0"/>
          <c:spPr>
            <a:noFill/>
            <a:ln>
              <a:noFill/>
            </a:ln>
            <a:effectLst/>
          </c:spPr>
          <c:txPr>
            <a:bodyPr rot="0" vert="horz"/>
            <a:lstStyle/>
            <a:p>
              <a:pPr>
                <a:defRPr sz="1100"/>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lumMod val="40000"/>
              <a:lumOff val="60000"/>
            </a:schemeClr>
          </a:solidFill>
          <a:ln>
            <a:noFill/>
          </a:ln>
          <a:effectLst/>
          <a:sp3d/>
        </c:spPr>
        <c:dLbl>
          <c:idx val="0"/>
          <c:layout>
            <c:manualLayout>
              <c:x val="6.1196104362005316E-3"/>
              <c:y val="-1.7468240812569903E-2"/>
            </c:manualLayout>
          </c:layout>
          <c:spPr>
            <a:noFill/>
            <a:ln>
              <a:noFill/>
            </a:ln>
            <a:effectLst/>
          </c:spPr>
          <c:txPr>
            <a:bodyPr rot="0" vert="horz"/>
            <a:lstStyle/>
            <a:p>
              <a:pPr>
                <a:defRPr sz="1100"/>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40000"/>
              <a:lumOff val="60000"/>
            </a:schemeClr>
          </a:solidFill>
          <a:ln>
            <a:noFill/>
          </a:ln>
          <a:effectLst/>
          <a:sp3d/>
        </c:spPr>
        <c:dLbl>
          <c:idx val="0"/>
          <c:layout>
            <c:manualLayout>
              <c:x val="0"/>
              <c:y val="-1.9963703785794176E-2"/>
            </c:manualLayout>
          </c:layout>
          <c:spPr>
            <a:noFill/>
            <a:ln>
              <a:noFill/>
            </a:ln>
            <a:effectLst/>
          </c:spPr>
          <c:txPr>
            <a:bodyPr rot="0" vert="horz"/>
            <a:lstStyle/>
            <a:p>
              <a:pPr>
                <a:defRPr sz="1100"/>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3"/>
        <c:spPr>
          <a:solidFill>
            <a:schemeClr val="bg1">
              <a:lumMod val="75000"/>
            </a:schemeClr>
          </a:solidFill>
          <a:ln>
            <a:noFill/>
          </a:ln>
          <a:effectLst/>
          <a:sp3d/>
        </c:spPr>
        <c:dLbl>
          <c:idx val="0"/>
          <c:layout>
            <c:manualLayout>
              <c:x val="1.5299026090501329E-3"/>
              <c:y val="-1.9963703785794176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4">
              <a:lumMod val="60000"/>
              <a:lumOff val="40000"/>
            </a:schemeClr>
          </a:solidFill>
          <a:ln>
            <a:noFill/>
          </a:ln>
          <a:effectLst/>
          <a:sp3d/>
        </c:spPr>
        <c:dLbl>
          <c:idx val="0"/>
          <c:layout>
            <c:manualLayout>
              <c:x val="7.6495130452505517E-3"/>
              <c:y val="-2.4954629732242811E-2"/>
            </c:manualLayout>
          </c:layout>
          <c:spPr>
            <a:noFill/>
            <a:ln>
              <a:noFill/>
            </a:ln>
            <a:effectLst/>
          </c:spPr>
          <c:txPr>
            <a:bodyPr rot="0" vert="horz"/>
            <a:lstStyle/>
            <a:p>
              <a:pPr>
                <a:defRPr sz="1100"/>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lumMod val="60000"/>
              <a:lumOff val="40000"/>
            </a:schemeClr>
          </a:solidFill>
          <a:ln>
            <a:noFill/>
          </a:ln>
          <a:effectLst/>
          <a:sp3d/>
        </c:spPr>
        <c:dLbl>
          <c:idx val="0"/>
          <c:layout>
            <c:manualLayout>
              <c:x val="4.5897078271503987E-3"/>
              <c:y val="-1.7468240812569948E-2"/>
            </c:manualLayout>
          </c:layout>
          <c:spPr>
            <a:noFill/>
            <a:ln>
              <a:noFill/>
            </a:ln>
            <a:effectLst/>
          </c:spPr>
          <c:txPr>
            <a:bodyPr rot="0" vert="horz"/>
            <a:lstStyle/>
            <a:p>
              <a:pPr>
                <a:defRPr sz="1100"/>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lumMod val="40000"/>
              <a:lumOff val="60000"/>
            </a:schemeClr>
          </a:solidFill>
          <a:ln>
            <a:noFill/>
          </a:ln>
          <a:effectLst/>
          <a:sp3d/>
        </c:spPr>
        <c:dLbl>
          <c:idx val="0"/>
          <c:layout>
            <c:manualLayout>
              <c:x val="1.5299026090501329E-3"/>
              <c:y val="-2.4954629732242717E-2"/>
            </c:manualLayout>
          </c:layout>
          <c:spPr>
            <a:noFill/>
            <a:ln>
              <a:noFill/>
            </a:ln>
            <a:effectLst/>
          </c:spPr>
          <c:txPr>
            <a:bodyPr rot="0" vert="horz"/>
            <a:lstStyle/>
            <a:p>
              <a:pPr>
                <a:defRPr sz="1100"/>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FFCCFF"/>
          </a:solidFill>
          <a:ln>
            <a:noFill/>
          </a:ln>
          <a:effectLst/>
          <a:sp3d/>
        </c:spPr>
        <c:dLbl>
          <c:idx val="0"/>
          <c:layout>
            <c:manualLayout>
              <c:x val="4.5897078271503987E-3"/>
              <c:y val="-2.9945555678691171E-2"/>
            </c:manualLayout>
          </c:layout>
          <c:spPr>
            <a:noFill/>
            <a:ln>
              <a:noFill/>
            </a:ln>
            <a:effectLst/>
          </c:spPr>
          <c:txPr>
            <a:bodyPr rot="0" vert="horz"/>
            <a:lstStyle/>
            <a:p>
              <a:pPr>
                <a:defRPr sz="1100"/>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8"/>
        <c:spPr>
          <a:solidFill>
            <a:schemeClr val="accent1"/>
          </a:solidFill>
          <a:ln>
            <a:noFill/>
          </a:ln>
          <a:effectLst/>
          <a:sp3d/>
        </c:spPr>
        <c:dLbl>
          <c:idx val="0"/>
          <c:layout>
            <c:manualLayout>
              <c:x val="1.0158313139543799E-2"/>
              <c:y val="-1.7507961297361596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9"/>
        <c:marker>
          <c:symbol val="none"/>
        </c:marker>
        <c:dLbl>
          <c:idx val="0"/>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0"/>
        <c:marker>
          <c:symbol val="none"/>
        </c:marker>
        <c:dLbl>
          <c:idx val="0"/>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'RESUMEN TOTAL PMI'!$G$7</c:f>
              <c:strCache>
                <c:ptCount val="1"/>
                <c:pt idx="0">
                  <c:v>Total</c:v>
                </c:pt>
              </c:strCache>
            </c:strRef>
          </c:tx>
          <c:invertIfNegative val="0"/>
          <c:dLbls>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'RESUMEN TOTAL PMI'!$F$8:$F$16</c:f>
              <c:strCache>
                <c:ptCount val="8"/>
                <c:pt idx="0">
                  <c:v>ADUANAS</c:v>
                </c:pt>
                <c:pt idx="1">
                  <c:v>CORPORATIVA</c:v>
                </c:pt>
                <c:pt idx="2">
                  <c:v>FISCALIZACIÓN</c:v>
                </c:pt>
                <c:pt idx="3">
                  <c:v>IMPUESTOS</c:v>
                </c:pt>
                <c:pt idx="4">
                  <c:v>INNOVACIÓN Y TECNOLOGÍA</c:v>
                </c:pt>
                <c:pt idx="5">
                  <c:v>JURÍDICA</c:v>
                </c:pt>
                <c:pt idx="6">
                  <c:v>ESTRATÉGICA Y  DE ANALÍTICA</c:v>
                </c:pt>
                <c:pt idx="7">
                  <c:v>POLFA</c:v>
                </c:pt>
              </c:strCache>
            </c:strRef>
          </c:cat>
          <c:val>
            <c:numRef>
              <c:f>'RESUMEN TOTAL PMI'!$G$8:$G$16</c:f>
              <c:numCache>
                <c:formatCode>General</c:formatCode>
                <c:ptCount val="8"/>
                <c:pt idx="0">
                  <c:v>83</c:v>
                </c:pt>
                <c:pt idx="1">
                  <c:v>50</c:v>
                </c:pt>
                <c:pt idx="2">
                  <c:v>55</c:v>
                </c:pt>
                <c:pt idx="3">
                  <c:v>187</c:v>
                </c:pt>
                <c:pt idx="4">
                  <c:v>11</c:v>
                </c:pt>
                <c:pt idx="5">
                  <c:v>5</c:v>
                </c:pt>
                <c:pt idx="6">
                  <c:v>4</c:v>
                </c:pt>
                <c:pt idx="7">
                  <c:v>8</c:v>
                </c:pt>
              </c:numCache>
            </c:numRef>
          </c:val>
          <c:extLst>
            <c:ext xmlns:c16="http://schemas.microsoft.com/office/drawing/2014/chart" uri="{C3380CC4-5D6E-409C-BE32-E72D297353CC}">
              <c16:uniqueId val="{00000000-5391-4106-84C1-9967294A89F0}"/>
            </c:ext>
          </c:extLst>
        </c:ser>
        <c:dLbls>
          <c:showLegendKey val="0"/>
          <c:showVal val="1"/>
          <c:showCatName val="0"/>
          <c:showSerName val="0"/>
          <c:showPercent val="0"/>
          <c:showBubbleSize val="0"/>
        </c:dLbls>
        <c:gapWidth val="150"/>
        <c:shape val="box"/>
        <c:axId val="133253088"/>
        <c:axId val="459505840"/>
        <c:axId val="0"/>
      </c:bar3DChart>
      <c:catAx>
        <c:axId val="133253088"/>
        <c:scaling>
          <c:orientation val="minMax"/>
        </c:scaling>
        <c:delete val="0"/>
        <c:axPos val="b"/>
        <c:title>
          <c:tx>
            <c:rich>
              <a:bodyPr rot="0" vert="horz"/>
              <a:lstStyle/>
              <a:p>
                <a:pPr>
                  <a:defRPr sz="1100"/>
                </a:pPr>
                <a:r>
                  <a:rPr lang="es-CO" sz="1100"/>
                  <a:t>DIRECCIÓN DE GESTIÓN</a:t>
                </a:r>
              </a:p>
            </c:rich>
          </c:tx>
          <c:overlay val="0"/>
          <c:spPr>
            <a:noFill/>
            <a:ln>
              <a:noFill/>
            </a:ln>
            <a:effectLst/>
          </c:spPr>
        </c:title>
        <c:numFmt formatCode="General" sourceLinked="1"/>
        <c:majorTickMark val="out"/>
        <c:minorTickMark val="none"/>
        <c:tickLblPos val="nextTo"/>
        <c:spPr>
          <a:noFill/>
          <a:ln>
            <a:noFill/>
          </a:ln>
          <a:effectLst/>
        </c:spPr>
        <c:txPr>
          <a:bodyPr rot="-60000000" vert="horz"/>
          <a:lstStyle/>
          <a:p>
            <a:pPr>
              <a:defRPr sz="900"/>
            </a:pPr>
            <a:endParaRPr lang="es-CO"/>
          </a:p>
        </c:txPr>
        <c:crossAx val="459505840"/>
        <c:crosses val="autoZero"/>
        <c:auto val="1"/>
        <c:lblAlgn val="ctr"/>
        <c:lblOffset val="100"/>
        <c:noMultiLvlLbl val="0"/>
      </c:catAx>
      <c:valAx>
        <c:axId val="459505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s-CO"/>
                  <a:t>TOTAL HALLAZGOS</a:t>
                </a:r>
              </a:p>
            </c:rich>
          </c:tx>
          <c:overlay val="0"/>
          <c:spPr>
            <a:noFill/>
            <a:ln>
              <a:noFill/>
            </a:ln>
            <a:effectLst/>
          </c:spPr>
        </c:title>
        <c:numFmt formatCode="General" sourceLinked="1"/>
        <c:majorTickMark val="out"/>
        <c:minorTickMark val="none"/>
        <c:tickLblPos val="nextTo"/>
        <c:spPr>
          <a:noFill/>
          <a:ln>
            <a:noFill/>
          </a:ln>
          <a:effectLst/>
        </c:spPr>
        <c:txPr>
          <a:bodyPr rot="-60000000" vert="horz"/>
          <a:lstStyle/>
          <a:p>
            <a:pPr>
              <a:defRPr/>
            </a:pPr>
            <a:endParaRPr lang="es-CO"/>
          </a:p>
        </c:txPr>
        <c:crossAx val="133253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[Plan-de-Mejoramiento-Institucional-0407025.xlsx]RESUMEN TOTAL PMI!TablaDinámica6</c:name>
    <c:fmtId val="2"/>
  </c:pivotSource>
  <c:chart>
    <c:title>
      <c:tx>
        <c:rich>
          <a:bodyPr rot="0" spcFirstLastPara="1" vertOverflow="ellipsis" vert="horz" wrap="square" anchor="ctr" anchorCtr="1"/>
          <a:lstStyle/>
          <a:p>
            <a:pPr algn="ctr" rtl="0">
              <a:defRPr lang="es-CO" sz="192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920" b="1" i="0" u="none" strike="noStrike" kern="1200" spc="0" baseline="0">
                <a:solidFill>
                  <a:sysClr val="windowText" lastClr="000000"/>
                </a:solidFill>
                <a:latin typeface="Arial" panose="020B0604020202020204" pitchFamily="34" charset="0"/>
                <a:ea typeface="+mn-ea"/>
                <a:cs typeface="Arial" panose="020B0604020202020204" pitchFamily="34" charset="0"/>
              </a:rPr>
              <a:t>% DE ACTIVIDADES POR ENTE DE CONTROL</a:t>
            </a:r>
          </a:p>
        </c:rich>
      </c:tx>
      <c:layout>
        <c:manualLayout>
          <c:xMode val="edge"/>
          <c:yMode val="edge"/>
          <c:x val="0.13773170140180116"/>
          <c:y val="7.6932271054762011E-2"/>
        </c:manualLayout>
      </c:layout>
      <c:overlay val="0"/>
      <c:spPr>
        <a:noFill/>
        <a:ln>
          <a:noFill/>
        </a:ln>
        <a:effectLst/>
      </c:spPr>
      <c:txPr>
        <a:bodyPr rot="0" spcFirstLastPara="1" vertOverflow="ellipsis" vert="horz" wrap="square" anchor="ctr" anchorCtr="1"/>
        <a:lstStyle/>
        <a:p>
          <a:pPr algn="ctr" rtl="0">
            <a:defRPr lang="es-CO" sz="192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5">
              <a:lumMod val="40000"/>
              <a:lumOff val="60000"/>
            </a:schemeClr>
          </a:solidFill>
          <a:ln w="25400">
            <a:solidFill>
              <a:schemeClr val="lt1"/>
            </a:solidFill>
          </a:ln>
          <a:effectLst/>
          <a:sp3d contourW="25400">
            <a:contourClr>
              <a:schemeClr val="lt1"/>
            </a:contourClr>
          </a:sp3d>
        </c:spPr>
        <c:dLbl>
          <c:idx val="0"/>
          <c:layout>
            <c:manualLayout>
              <c:x val="0.1549360267698002"/>
              <c:y val="-0.2164251813055186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2"/>
        <c:spPr>
          <a:solidFill>
            <a:schemeClr val="accent4">
              <a:lumMod val="40000"/>
              <a:lumOff val="60000"/>
            </a:schemeClr>
          </a:solidFill>
          <a:ln w="25400">
            <a:solidFill>
              <a:schemeClr val="lt1"/>
            </a:solidFill>
          </a:ln>
          <a:effectLst/>
          <a:sp3d contourW="25400">
            <a:contourClr>
              <a:schemeClr val="lt1"/>
            </a:contourClr>
          </a:sp3d>
        </c:spPr>
        <c:dLbl>
          <c:idx val="0"/>
          <c:layout>
            <c:manualLayout>
              <c:x val="6.0953060645155668E-2"/>
              <c:y val="8.4545295111216195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3"/>
        <c:spPr>
          <a:solidFill>
            <a:schemeClr val="accent6">
              <a:lumMod val="40000"/>
              <a:lumOff val="60000"/>
            </a:schemeClr>
          </a:solidFill>
          <a:ln w="25400">
            <a:solidFill>
              <a:schemeClr val="lt1"/>
            </a:solidFill>
          </a:ln>
          <a:effectLst/>
          <a:sp3d contourW="25400">
            <a:contourClr>
              <a:schemeClr val="lt1"/>
            </a:contourClr>
          </a:sp3d>
        </c:spPr>
        <c:dLbl>
          <c:idx val="0"/>
          <c:layout>
            <c:manualLayout>
              <c:x val="-2.9863700302349269E-3"/>
              <c:y val="7.1130506690200521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2">
              <a:lumMod val="40000"/>
              <a:lumOff val="60000"/>
            </a:schemeClr>
          </a:solidFill>
          <a:ln w="25400">
            <a:solidFill>
              <a:schemeClr val="lt1"/>
            </a:solidFill>
          </a:ln>
          <a:effectLst/>
          <a:sp3d contourW="25400">
            <a:contourClr>
              <a:schemeClr val="lt1"/>
            </a:contourClr>
          </a:sp3d>
        </c:spPr>
        <c:dLbl>
          <c:idx val="0"/>
          <c:layout>
            <c:manualLayout>
              <c:x val="-0.16051868302921576"/>
              <c:y val="3.4126618099020469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5"/>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5400">
            <a:solidFill>
              <a:schemeClr val="lt1"/>
            </a:solidFill>
          </a:ln>
          <a:effectLst/>
          <a:sp3d contourW="25400">
            <a:contourClr>
              <a:schemeClr val="lt1"/>
            </a:contourClr>
          </a:sp3d>
        </c:spPr>
      </c:pivotFmt>
      <c:pivotFmt>
        <c:idx val="17"/>
        <c:spPr>
          <a:solidFill>
            <a:schemeClr val="accent1"/>
          </a:solidFill>
          <a:ln w="25400">
            <a:solidFill>
              <a:schemeClr val="lt1"/>
            </a:solidFill>
          </a:ln>
          <a:effectLst/>
          <a:sp3d contourW="25400">
            <a:contourClr>
              <a:schemeClr val="lt1"/>
            </a:contourClr>
          </a:sp3d>
        </c:spPr>
      </c:pivotFmt>
      <c:pivotFmt>
        <c:idx val="18"/>
        <c:spPr>
          <a:solidFill>
            <a:schemeClr val="accent1"/>
          </a:solidFill>
          <a:ln w="25400">
            <a:solidFill>
              <a:schemeClr val="lt1"/>
            </a:solidFill>
          </a:ln>
          <a:effectLst/>
          <a:sp3d contourW="25400">
            <a:contourClr>
              <a:schemeClr val="lt1"/>
            </a:contourClr>
          </a:sp3d>
        </c:spPr>
      </c:pivotFmt>
      <c:pivotFmt>
        <c:idx val="19"/>
        <c:spPr>
          <a:solidFill>
            <a:schemeClr val="accent1"/>
          </a:solidFill>
          <a:ln w="25400">
            <a:solidFill>
              <a:schemeClr val="lt1"/>
            </a:solidFill>
          </a:ln>
          <a:effectLst/>
          <a:sp3d contourW="25400">
            <a:contourClr>
              <a:schemeClr val="lt1"/>
            </a:contourClr>
          </a:sp3d>
        </c:spPr>
      </c:pivotFmt>
      <c:pivotFmt>
        <c:idx val="2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5400">
            <a:solidFill>
              <a:schemeClr val="lt1"/>
            </a:solidFill>
          </a:ln>
          <a:effectLst/>
          <a:sp3d contourW="25400">
            <a:contourClr>
              <a:schemeClr val="lt1"/>
            </a:contourClr>
          </a:sp3d>
        </c:spPr>
      </c:pivotFmt>
      <c:pivotFmt>
        <c:idx val="23"/>
        <c:spPr>
          <a:solidFill>
            <a:schemeClr val="accent1"/>
          </a:solidFill>
          <a:ln w="25400">
            <a:solidFill>
              <a:schemeClr val="lt1"/>
            </a:solidFill>
          </a:ln>
          <a:effectLst/>
          <a:sp3d contourW="25400">
            <a:contourClr>
              <a:schemeClr val="lt1"/>
            </a:contourClr>
          </a:sp3d>
        </c:spPr>
      </c:pivotFmt>
      <c:pivotFmt>
        <c:idx val="24"/>
        <c:spPr>
          <a:solidFill>
            <a:schemeClr val="accent1"/>
          </a:solidFill>
          <a:ln w="25400">
            <a:solidFill>
              <a:schemeClr val="lt1"/>
            </a:solidFill>
          </a:ln>
          <a:effectLst/>
          <a:sp3d contourW="25400">
            <a:contourClr>
              <a:schemeClr val="lt1"/>
            </a:contourClr>
          </a:sp3d>
        </c:spPr>
      </c:pivotFmt>
      <c:pivotFmt>
        <c:idx val="25"/>
        <c:spPr>
          <a:solidFill>
            <a:schemeClr val="accent1"/>
          </a:solidFill>
          <a:ln w="25400">
            <a:solidFill>
              <a:schemeClr val="lt1"/>
            </a:solidFill>
          </a:ln>
          <a:effectLst/>
          <a:sp3d contourW="25400">
            <a:contourClr>
              <a:schemeClr val="lt1"/>
            </a:contourClr>
          </a:sp3d>
        </c:spPr>
      </c:pivotFmt>
      <c:pivotFmt>
        <c:idx val="26"/>
        <c:spPr>
          <a:solidFill>
            <a:schemeClr val="accent1"/>
          </a:solidFill>
          <a:ln w="25400">
            <a:solidFill>
              <a:schemeClr val="lt1"/>
            </a:solidFill>
          </a:ln>
          <a:effectLst/>
          <a:sp3d contourW="25400">
            <a:contourClr>
              <a:schemeClr val="lt1"/>
            </a:contourClr>
          </a:sp3d>
        </c:spPr>
      </c:pivotFmt>
      <c:pivotFmt>
        <c:idx val="27"/>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942438976225028E-2"/>
          <c:y val="0.25658899706381433"/>
          <c:w val="0.72026938236773919"/>
          <c:h val="0.70213941022317838"/>
        </c:manualLayout>
      </c:layout>
      <c:pie3DChart>
        <c:varyColors val="1"/>
        <c:ser>
          <c:idx val="0"/>
          <c:order val="0"/>
          <c:tx>
            <c:strRef>
              <c:f>'RESUMEN TOTAL PMI'!$D$34</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345-4E41-8BE3-D98E1093B89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345-4E41-8BE3-D98E1093B89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345-4E41-8BE3-D98E1093B89D}"/>
              </c:ext>
            </c:extLst>
          </c:dPt>
          <c:cat>
            <c:strRef>
              <c:f>'RESUMEN TOTAL PMI'!$C$35:$C$38</c:f>
              <c:strCache>
                <c:ptCount val="3"/>
                <c:pt idx="0">
                  <c:v>CGR</c:v>
                </c:pt>
                <c:pt idx="1">
                  <c:v>OCI</c:v>
                </c:pt>
                <c:pt idx="2">
                  <c:v>ITRC</c:v>
                </c:pt>
              </c:strCache>
            </c:strRef>
          </c:cat>
          <c:val>
            <c:numRef>
              <c:f>'RESUMEN TOTAL PMI'!$D$35:$D$38</c:f>
              <c:numCache>
                <c:formatCode>General</c:formatCode>
                <c:ptCount val="3"/>
                <c:pt idx="0">
                  <c:v>1105</c:v>
                </c:pt>
                <c:pt idx="1">
                  <c:v>369</c:v>
                </c:pt>
                <c:pt idx="2">
                  <c:v>922</c:v>
                </c:pt>
              </c:numCache>
            </c:numRef>
          </c:val>
          <c:extLst>
            <c:ext xmlns:c16="http://schemas.microsoft.com/office/drawing/2014/chart" uri="{C3380CC4-5D6E-409C-BE32-E72D297353CC}">
              <c16:uniqueId val="{00000009-C26C-4313-8D0E-0A82781F9F61}"/>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80711681676340763"/>
          <c:y val="0.42688982392257829"/>
          <c:w val="0.11624067391505942"/>
          <c:h val="0.2266266040122899"/>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[Plan-de-Mejoramiento-Institucional-0407025.xlsx]RESUMEN TOTAL PMI!TablaDinámica8</c:name>
    <c:fmtId val="0"/>
  </c:pivotSource>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a:solidFill>
                  <a:schemeClr val="tx1"/>
                </a:solidFill>
              </a:rPr>
              <a:t>DIRECCIÓN DE GESTIÓN </a:t>
            </a:r>
          </a:p>
        </c:rich>
      </c:tx>
      <c:layout>
        <c:manualLayout>
          <c:xMode val="edge"/>
          <c:yMode val="edge"/>
          <c:x val="0.23884674971756667"/>
          <c:y val="8.97561569013861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ivotFmts>
      <c:pivotFmt>
        <c:idx val="0"/>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1"/>
            </a:solidFill>
          </a:ln>
          <a:effectLst/>
        </c:spPr>
        <c:marker>
          <c:symbol val="none"/>
        </c:marker>
        <c:dLbl>
          <c:idx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dLbl>
          <c:idx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dLbl>
          <c:idx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dLbl>
          <c:idx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dLbl>
          <c:idx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flip="none" rotWithShape="1">
            <a:gsLst>
              <a:gs pos="0">
                <a:schemeClr val="accent2">
                  <a:lumMod val="0"/>
                  <a:lumOff val="100000"/>
                </a:schemeClr>
              </a:gs>
              <a:gs pos="35000">
                <a:schemeClr val="accent2">
                  <a:lumMod val="0"/>
                  <a:lumOff val="100000"/>
                </a:schemeClr>
              </a:gs>
              <a:gs pos="100000">
                <a:schemeClr val="accent2">
                  <a:lumMod val="100000"/>
                </a:schemeClr>
              </a:gs>
            </a:gsLst>
            <a:path path="circle">
              <a:fillToRect l="50000" t="-80000" r="50000" b="180000"/>
            </a:path>
            <a:tileRect/>
          </a:gradFill>
          <a:ln>
            <a:solidFill>
              <a:schemeClr val="accent2">
                <a:lumMod val="75000"/>
              </a:schemeClr>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a:solidFill>
              <a:schemeClr val="accen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0355670453418645E-2"/>
          <c:y val="0.21966048823831372"/>
          <c:w val="0.89662831882399108"/>
          <c:h val="0.53191338887835427"/>
        </c:manualLayout>
      </c:layout>
      <c:barChart>
        <c:barDir val="col"/>
        <c:grouping val="clustered"/>
        <c:varyColors val="0"/>
        <c:ser>
          <c:idx val="0"/>
          <c:order val="0"/>
          <c:tx>
            <c:strRef>
              <c:f>'RESUMEN TOTAL PMI'!$D$45</c:f>
              <c:strCache>
                <c:ptCount val="1"/>
                <c:pt idx="0">
                  <c:v>Total</c:v>
                </c:pt>
              </c:strCache>
            </c:strRef>
          </c:tx>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1"/>
              </a:solidFill>
            </a:ln>
            <a:effectLst/>
          </c:spPr>
          <c:invertIfNegative val="0"/>
          <c:dPt>
            <c:idx val="0"/>
            <c:invertIfNegative val="0"/>
            <c:bubble3D val="0"/>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extLst>
              <c:ext xmlns:c16="http://schemas.microsoft.com/office/drawing/2014/chart" uri="{C3380CC4-5D6E-409C-BE32-E72D297353CC}">
                <c16:uniqueId val="{00000001-1442-4484-9649-068CE143C7F3}"/>
              </c:ext>
            </c:extLst>
          </c:dPt>
          <c:dPt>
            <c:idx val="1"/>
            <c:invertIfNegative val="0"/>
            <c:bubble3D val="0"/>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extLst>
              <c:ext xmlns:c16="http://schemas.microsoft.com/office/drawing/2014/chart" uri="{C3380CC4-5D6E-409C-BE32-E72D297353CC}">
                <c16:uniqueId val="{00000002-1442-4484-9649-068CE143C7F3}"/>
              </c:ext>
            </c:extLst>
          </c:dPt>
          <c:dPt>
            <c:idx val="2"/>
            <c:invertIfNegative val="0"/>
            <c:bubble3D val="0"/>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extLst>
              <c:ext xmlns:c16="http://schemas.microsoft.com/office/drawing/2014/chart" uri="{C3380CC4-5D6E-409C-BE32-E72D297353CC}">
                <c16:uniqueId val="{00000003-1442-4484-9649-068CE143C7F3}"/>
              </c:ext>
            </c:extLst>
          </c:dPt>
          <c:dPt>
            <c:idx val="3"/>
            <c:invertIfNegative val="0"/>
            <c:bubble3D val="0"/>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extLst>
              <c:ext xmlns:c16="http://schemas.microsoft.com/office/drawing/2014/chart" uri="{C3380CC4-5D6E-409C-BE32-E72D297353CC}">
                <c16:uniqueId val="{00000004-1442-4484-9649-068CE143C7F3}"/>
              </c:ext>
            </c:extLst>
          </c:dPt>
          <c:dPt>
            <c:idx val="4"/>
            <c:invertIfNegative val="0"/>
            <c:bubble3D val="0"/>
            <c:extLst>
              <c:ext xmlns:c16="http://schemas.microsoft.com/office/drawing/2014/chart" uri="{C3380CC4-5D6E-409C-BE32-E72D297353CC}">
                <c16:uniqueId val="{00000009-703D-424D-9419-7E2461F8D0FF}"/>
              </c:ext>
            </c:extLst>
          </c:dPt>
          <c:dPt>
            <c:idx val="5"/>
            <c:invertIfNegative val="0"/>
            <c:bubble3D val="0"/>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6">
                    <a:lumMod val="50000"/>
                  </a:schemeClr>
                </a:solidFill>
              </a:ln>
              <a:effectLst/>
            </c:spPr>
            <c:extLst>
              <c:ext xmlns:c16="http://schemas.microsoft.com/office/drawing/2014/chart" uri="{C3380CC4-5D6E-409C-BE32-E72D297353CC}">
                <c16:uniqueId val="{0000000B-703D-424D-9419-7E2461F8D0FF}"/>
              </c:ext>
            </c:extLst>
          </c:dPt>
          <c:dPt>
            <c:idx val="6"/>
            <c:invertIfNegative val="0"/>
            <c:bubble3D val="0"/>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solidFill>
                  <a:schemeClr val="accent1"/>
                </a:solidFill>
              </a:ln>
              <a:effectLst/>
            </c:spPr>
            <c:extLst>
              <c:ext xmlns:c16="http://schemas.microsoft.com/office/drawing/2014/chart" uri="{C3380CC4-5D6E-409C-BE32-E72D297353CC}">
                <c16:uniqueId val="{0000000D-703D-424D-9419-7E2461F8D0FF}"/>
              </c:ext>
            </c:extLst>
          </c:dPt>
          <c:dPt>
            <c:idx val="7"/>
            <c:invertIfNegative val="0"/>
            <c:bubble3D val="0"/>
            <c:extLst>
              <c:ext xmlns:c16="http://schemas.microsoft.com/office/drawing/2014/chart" uri="{C3380CC4-5D6E-409C-BE32-E72D297353CC}">
                <c16:uniqueId val="{0000000F-703D-424D-9419-7E2461F8D0FF}"/>
              </c:ext>
            </c:extLst>
          </c:dPt>
          <c:dPt>
            <c:idx val="8"/>
            <c:invertIfNegative val="0"/>
            <c:bubble3D val="0"/>
            <c:extLst>
              <c:ext xmlns:c16="http://schemas.microsoft.com/office/drawing/2014/chart" uri="{C3380CC4-5D6E-409C-BE32-E72D297353CC}">
                <c16:uniqueId val="{00000010-B134-4F1F-AD3B-AADA1D3ED6BF}"/>
              </c:ext>
            </c:extLst>
          </c:dPt>
          <c:dPt>
            <c:idx val="9"/>
            <c:invertIfNegative val="0"/>
            <c:bubble3D val="0"/>
            <c:extLst>
              <c:ext xmlns:c16="http://schemas.microsoft.com/office/drawing/2014/chart" uri="{C3380CC4-5D6E-409C-BE32-E72D297353CC}">
                <c16:uniqueId val="{00000011-703D-424D-9419-7E2461F8D0FF}"/>
              </c:ext>
            </c:extLst>
          </c:dPt>
          <c:dPt>
            <c:idx val="10"/>
            <c:invertIfNegative val="0"/>
            <c:bubble3D val="0"/>
            <c:extLst>
              <c:ext xmlns:c16="http://schemas.microsoft.com/office/drawing/2014/chart" uri="{C3380CC4-5D6E-409C-BE32-E72D297353CC}">
                <c16:uniqueId val="{00000013-703D-424D-9419-7E2461F8D0FF}"/>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42-4484-9649-068CE143C7F3}"/>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42-4484-9649-068CE143C7F3}"/>
                </c:ext>
              </c:extLst>
            </c:dLbl>
            <c:dLbl>
              <c:idx val="2"/>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42-4484-9649-068CE143C7F3}"/>
                </c:ext>
              </c:extLst>
            </c:dLbl>
            <c:dLbl>
              <c:idx val="3"/>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84-9649-068CE143C7F3}"/>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03D-424D-9419-7E2461F8D0FF}"/>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03D-424D-9419-7E2461F8D0FF}"/>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'RESUMEN TOTAL PMI'!$C$46:$C$56</c:f>
              <c:multiLvlStrCache>
                <c:ptCount val="7"/>
                <c:lvl>
                  <c:pt idx="0">
                    <c:v>CUMPLIDA</c:v>
                  </c:pt>
                  <c:pt idx="1">
                    <c:v>PROCESO</c:v>
                  </c:pt>
                  <c:pt idx="2">
                    <c:v>CUMPLIDA</c:v>
                  </c:pt>
                  <c:pt idx="3">
                    <c:v>PROCESO</c:v>
                  </c:pt>
                  <c:pt idx="4">
                    <c:v>INCUMPLIDA</c:v>
                  </c:pt>
                  <c:pt idx="5">
                    <c:v>CUMPLIDA</c:v>
                  </c:pt>
                  <c:pt idx="6">
                    <c:v>PROCESO</c:v>
                  </c:pt>
                </c:lvl>
                <c:lvl>
                  <c:pt idx="0">
                    <c:v>CGR</c:v>
                  </c:pt>
                  <c:pt idx="2">
                    <c:v>ITRC</c:v>
                  </c:pt>
                  <c:pt idx="5">
                    <c:v>OCI</c:v>
                  </c:pt>
                </c:lvl>
              </c:multiLvlStrCache>
            </c:multiLvlStrRef>
          </c:cat>
          <c:val>
            <c:numRef>
              <c:f>'RESUMEN TOTAL PMI'!$D$46:$D$56</c:f>
              <c:numCache>
                <c:formatCode>General</c:formatCode>
                <c:ptCount val="7"/>
                <c:pt idx="0">
                  <c:v>382</c:v>
                </c:pt>
                <c:pt idx="1">
                  <c:v>723</c:v>
                </c:pt>
                <c:pt idx="2">
                  <c:v>625</c:v>
                </c:pt>
                <c:pt idx="3">
                  <c:v>295</c:v>
                </c:pt>
                <c:pt idx="4">
                  <c:v>2</c:v>
                </c:pt>
                <c:pt idx="5">
                  <c:v>94</c:v>
                </c:pt>
                <c:pt idx="6">
                  <c:v>275</c:v>
                </c:pt>
              </c:numCache>
            </c:numRef>
          </c:val>
          <c:extLst>
            <c:ext xmlns:c16="http://schemas.microsoft.com/office/drawing/2014/chart" uri="{C3380CC4-5D6E-409C-BE32-E72D297353CC}">
              <c16:uniqueId val="{00000000-1442-4484-9649-068CE143C7F3}"/>
            </c:ext>
          </c:extLst>
        </c:ser>
        <c:dLbls>
          <c:showLegendKey val="0"/>
          <c:showVal val="0"/>
          <c:showCatName val="0"/>
          <c:showSerName val="0"/>
          <c:showPercent val="0"/>
          <c:showBubbleSize val="0"/>
        </c:dLbls>
        <c:gapWidth val="215"/>
        <c:overlap val="26"/>
        <c:axId val="1606327663"/>
        <c:axId val="1769622479"/>
      </c:barChart>
      <c:catAx>
        <c:axId val="1606327663"/>
        <c:scaling>
          <c:orientation val="minMax"/>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s-CO">
                    <a:solidFill>
                      <a:schemeClr val="tx1"/>
                    </a:solidFill>
                  </a:rPr>
                  <a:t>ENTE DE CONTROL</a:t>
                </a:r>
              </a:p>
            </c:rich>
          </c:tx>
          <c:layout>
            <c:manualLayout>
              <c:xMode val="edge"/>
              <c:yMode val="edge"/>
              <c:x val="0.32143308550899186"/>
              <c:y val="0.9122713170254975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low"/>
        <c:spPr>
          <a:solidFill>
            <a:schemeClr val="bg1"/>
          </a:solid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769622479"/>
        <c:crosses val="autoZero"/>
        <c:auto val="1"/>
        <c:lblAlgn val="ctr"/>
        <c:lblOffset val="100"/>
        <c:noMultiLvlLbl val="0"/>
      </c:catAx>
      <c:valAx>
        <c:axId val="1769622479"/>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s-CO"/>
                  <a:t>N°  ACTIVIDADES</a:t>
                </a:r>
              </a:p>
            </c:rich>
          </c:tx>
          <c:layout>
            <c:manualLayout>
              <c:xMode val="edge"/>
              <c:yMode val="edge"/>
              <c:x val="9.009007730863626E-3"/>
              <c:y val="0.371851193776818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606327663"/>
        <c:crossesAt val="1"/>
        <c:crossBetween val="between"/>
      </c:valAx>
      <c:dTable>
        <c:showHorzBorder val="1"/>
        <c:showVertBorder val="1"/>
        <c:showOutline val="1"/>
        <c:showKeys val="0"/>
        <c:spPr>
          <a:noFill/>
          <a:ln w="19050" cap="flat" cmpd="sng" algn="ctr">
            <a:solidFill>
              <a:schemeClr val="accent1">
                <a:lumMod val="75000"/>
              </a:schemeClr>
            </a:solidFill>
            <a:round/>
          </a:ln>
          <a:effectLst/>
        </c:spPr>
        <c:txPr>
          <a:bodyPr rot="0" spcFirstLastPara="1" vertOverflow="ellipsis" vert="horz" wrap="square" anchor="ctr" anchorCtr="1"/>
          <a:lstStyle/>
          <a:p>
            <a:pPr rtl="0">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50000"/>
          <a:lumOff val="50000"/>
        </a:schemeClr>
      </a:solidFill>
      <a:round/>
    </a:ln>
    <a:effectLst>
      <a:softEdge rad="12700"/>
    </a:effectLst>
  </c:spPr>
  <c:txPr>
    <a:bodyPr/>
    <a:lstStyle/>
    <a:p>
      <a:pPr>
        <a:defRPr>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[Plan-de-Mejoramiento-Institucional-0407025.xlsx]RESUMEN TOTAL PMI!TablaDinámica10</c:name>
    <c:fmtId val="0"/>
  </c:pivotSource>
  <c:chart>
    <c:title>
      <c:tx>
        <c:rich>
          <a:bodyPr rot="0" spcFirstLastPara="1" vertOverflow="ellipsis" vert="horz" wrap="square" anchor="ctr" anchorCtr="1"/>
          <a:lstStyle/>
          <a:p>
            <a:pPr>
              <a:defRPr sz="1260" b="0" i="0" u="none" strike="noStrike" kern="1200" spc="0" baseline="0">
                <a:solidFill>
                  <a:schemeClr val="tx1"/>
                </a:solidFill>
                <a:latin typeface="Arial" panose="020B0604020202020204" pitchFamily="34" charset="0"/>
                <a:ea typeface="+mn-ea"/>
                <a:cs typeface="Arial" panose="020B0604020202020204" pitchFamily="34" charset="0"/>
              </a:defRPr>
            </a:pPr>
            <a:r>
              <a:rPr lang="en-US"/>
              <a:t>HALLAZGOS POR DIRECCIÓN DE GESTIÓN</a:t>
            </a:r>
            <a:endParaRPr lang="es-CO"/>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lumMod val="60000"/>
              <a:lumOff val="4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6"/>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3.4867256962870151E-2"/>
                  <c:h val="3.8750191508469603E-2"/>
                </c:manualLayout>
              </c15:layout>
            </c:ext>
          </c:extLst>
        </c:dLbl>
      </c:pivotFmt>
      <c:pivotFmt>
        <c:idx val="7"/>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3.4867256962870151E-2"/>
                  <c:h val="3.8750191508469603E-2"/>
                </c:manualLayout>
              </c15:layout>
            </c:ext>
          </c:extLst>
        </c:dLbl>
      </c:pivotFmt>
      <c:pivotFmt>
        <c:idx val="8"/>
        <c:dLbl>
          <c:idx val="0"/>
          <c:spPr>
            <a:solidFill>
              <a:schemeClr val="lt1"/>
            </a:solidFill>
            <a:ln>
              <a:solidFill>
                <a:schemeClr val="accent1"/>
              </a:solid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3.082871965843834E-2"/>
                  <c:h val="4.2330713401864666E-2"/>
                </c:manualLayout>
              </c15:layout>
            </c:ext>
          </c:extLst>
        </c:dLbl>
      </c:pivotFmt>
      <c:pivotFmt>
        <c:idx val="9"/>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3.4867256962870151E-2"/>
                  <c:h val="3.8750191508469603E-2"/>
                </c:manualLayout>
              </c15:layout>
            </c:ext>
          </c:extLst>
        </c:dLbl>
      </c:pivotFmt>
      <c:pivotFmt>
        <c:idx val="10"/>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3.4867256962870151E-2"/>
                  <c:h val="3.8750191508469603E-2"/>
                </c:manualLayout>
              </c15:layout>
            </c:ext>
          </c:extLst>
        </c:dLbl>
      </c:pivotFmt>
      <c:pivotFmt>
        <c:idx val="1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3.4867256962870151E-2"/>
                  <c:h val="3.8750191508469603E-2"/>
                </c:manualLayout>
              </c15:layout>
            </c:ext>
          </c:extLst>
        </c:dLbl>
      </c:pivotFmt>
      <c:pivotFmt>
        <c:idx val="12"/>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3"/>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3.4867256962870151E-2"/>
                  <c:h val="3.8750191508469603E-2"/>
                </c:manualLayout>
              </c15:layout>
            </c:ext>
          </c:extLst>
        </c:dLbl>
      </c:pivotFmt>
      <c:pivotFmt>
        <c:idx val="14"/>
        <c:spPr>
          <a:solidFill>
            <a:schemeClr val="accent5">
              <a:lumMod val="60000"/>
              <a:lumOff val="40000"/>
            </a:schemeClr>
          </a:solidFill>
          <a:ln>
            <a:noFill/>
          </a:ln>
          <a:effectLst/>
        </c:spPr>
        <c:dLbl>
          <c:idx val="0"/>
          <c:layout>
            <c:manualLayout>
              <c:x val="1.8040368624688721E-16"/>
              <c:y val="-6.8351032244106952E-3"/>
            </c:manualLayout>
          </c:layout>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5346205226931126E-2"/>
          <c:y val="9.0143354024077818E-2"/>
          <c:w val="0.7977878338397093"/>
          <c:h val="0.70832862861261814"/>
        </c:manualLayout>
      </c:layout>
      <c:barChart>
        <c:barDir val="col"/>
        <c:grouping val="stacked"/>
        <c:varyColors val="0"/>
        <c:ser>
          <c:idx val="0"/>
          <c:order val="0"/>
          <c:tx>
            <c:strRef>
              <c:f>'RESUMEN TOTAL PMI'!$AE$3:$AE$4</c:f>
              <c:strCache>
                <c:ptCount val="1"/>
                <c:pt idx="0">
                  <c:v>AGN</c:v>
                </c:pt>
              </c:strCache>
            </c:strRef>
          </c:tx>
          <c:spPr>
            <a:solidFill>
              <a:schemeClr val="accent1"/>
            </a:solidFill>
            <a:ln>
              <a:noFill/>
            </a:ln>
            <a:effectLst/>
          </c:spPr>
          <c:invertIfNegative val="0"/>
          <c:cat>
            <c:strRef>
              <c:f>'RESUMEN TOTAL PMI'!$AD$5</c:f>
              <c:strCache>
                <c:ptCount val="1"/>
                <c:pt idx="0">
                  <c:v>CORPORATIVA</c:v>
                </c:pt>
              </c:strCache>
            </c:strRef>
          </c:cat>
          <c:val>
            <c:numRef>
              <c:f>'RESUMEN TOTAL PMI'!$AE$5</c:f>
              <c:numCache>
                <c:formatCode>General</c:formatCode>
                <c:ptCount val="1"/>
                <c:pt idx="0">
                  <c:v>8</c:v>
                </c:pt>
              </c:numCache>
            </c:numRef>
          </c:val>
          <c:extLst>
            <c:ext xmlns:c16="http://schemas.microsoft.com/office/drawing/2014/chart" uri="{C3380CC4-5D6E-409C-BE32-E72D297353CC}">
              <c16:uniqueId val="{00000001-9A02-4179-8B06-B1E4C87C1009}"/>
            </c:ext>
          </c:extLst>
        </c:ser>
        <c:ser>
          <c:idx val="1"/>
          <c:order val="1"/>
          <c:tx>
            <c:strRef>
              <c:f>'RESUMEN TOTAL PMI'!$AF$3:$AF$4</c:f>
              <c:strCache>
                <c:ptCount val="1"/>
                <c:pt idx="0">
                  <c:v>Total</c:v>
                </c:pt>
              </c:strCache>
            </c:strRef>
          </c:tx>
          <c:spPr>
            <a:solidFill>
              <a:schemeClr val="accent2"/>
            </a:solidFill>
            <a:ln>
              <a:noFill/>
            </a:ln>
            <a:effectLst/>
          </c:spPr>
          <c:invertIfNegative val="0"/>
          <c:cat>
            <c:strRef>
              <c:f>'RESUMEN TOTAL PMI'!$AD$5</c:f>
              <c:strCache>
                <c:ptCount val="1"/>
                <c:pt idx="0">
                  <c:v>CORPORATIVA</c:v>
                </c:pt>
              </c:strCache>
            </c:strRef>
          </c:cat>
          <c:val>
            <c:numRef>
              <c:f>'RESUMEN TOTAL PMI'!$AF$5</c:f>
              <c:numCache>
                <c:formatCode>General</c:formatCode>
                <c:ptCount val="1"/>
                <c:pt idx="0">
                  <c:v>8</c:v>
                </c:pt>
              </c:numCache>
            </c:numRef>
          </c:val>
          <c:extLst>
            <c:ext xmlns:c16="http://schemas.microsoft.com/office/drawing/2014/chart" uri="{C3380CC4-5D6E-409C-BE32-E72D297353CC}">
              <c16:uniqueId val="{00000002-9A02-4179-8B06-B1E4C87C1009}"/>
            </c:ext>
          </c:extLst>
        </c:ser>
        <c:dLbls>
          <c:showLegendKey val="0"/>
          <c:showVal val="0"/>
          <c:showCatName val="0"/>
          <c:showSerName val="0"/>
          <c:showPercent val="0"/>
          <c:showBubbleSize val="0"/>
        </c:dLbls>
        <c:gapWidth val="219"/>
        <c:overlap val="100"/>
        <c:axId val="686679776"/>
        <c:axId val="1191924048"/>
      </c:barChart>
      <c:catAx>
        <c:axId val="686679776"/>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r>
                  <a:rPr lang="es-CO"/>
                  <a:t>DIRECCIÓN DE GESTIÓN</a:t>
                </a:r>
              </a:p>
            </c:rich>
          </c:tx>
          <c:layout>
            <c:manualLayout>
              <c:xMode val="edge"/>
              <c:yMode val="edge"/>
              <c:x val="0.41518200682669448"/>
              <c:y val="0.9156712578910555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191924048"/>
        <c:crosses val="autoZero"/>
        <c:auto val="1"/>
        <c:lblAlgn val="ctr"/>
        <c:lblOffset val="100"/>
        <c:noMultiLvlLbl val="0"/>
      </c:catAx>
      <c:valAx>
        <c:axId val="1191924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rtl="0">
                  <a:defRPr sz="1050" b="0" i="0" u="none" strike="noStrike" kern="1200" baseline="0">
                    <a:solidFill>
                      <a:schemeClr val="tx1"/>
                    </a:solidFill>
                    <a:latin typeface="Arial" panose="020B0604020202020204" pitchFamily="34" charset="0"/>
                    <a:ea typeface="+mn-ea"/>
                    <a:cs typeface="Arial" panose="020B0604020202020204" pitchFamily="34" charset="0"/>
                  </a:defRPr>
                </a:pPr>
                <a:r>
                  <a:rPr lang="es-CO"/>
                  <a:t>TOTAL HALLAZGOS</a:t>
                </a:r>
              </a:p>
              <a:p>
                <a:pPr algn="ctr" rtl="0">
                  <a:defRPr/>
                </a:pPr>
                <a:endParaRPr lang="es-CO"/>
              </a:p>
            </c:rich>
          </c:tx>
          <c:overlay val="0"/>
          <c:spPr>
            <a:noFill/>
            <a:ln>
              <a:noFill/>
            </a:ln>
            <a:effectLst/>
          </c:spPr>
          <c:txPr>
            <a:bodyPr rot="-5400000" spcFirstLastPara="1" vertOverflow="ellipsis" vert="horz" wrap="square" anchor="ctr" anchorCtr="1"/>
            <a:lstStyle/>
            <a:p>
              <a:pPr algn="ctr" rtl="0">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686679776"/>
        <c:crosses val="autoZero"/>
        <c:crossBetween val="between"/>
        <c:majorUnit val="10"/>
      </c:valAx>
      <c:spPr>
        <a:noFill/>
        <a:ln>
          <a:noFill/>
        </a:ln>
        <a:effectLst/>
      </c:spPr>
    </c:plotArea>
    <c:legend>
      <c:legendPos val="r"/>
      <c:layout>
        <c:manualLayout>
          <c:xMode val="edge"/>
          <c:yMode val="edge"/>
          <c:x val="0.88327133477994246"/>
          <c:y val="0.37940175727333758"/>
          <c:w val="3.4029473510544049E-2"/>
          <c:h val="0.2246925207900928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050">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13</xdr:col>
      <xdr:colOff>3133</xdr:colOff>
      <xdr:row>0</xdr:row>
      <xdr:rowOff>173925</xdr:rowOff>
    </xdr:from>
    <xdr:to>
      <xdr:col>17</xdr:col>
      <xdr:colOff>639535</xdr:colOff>
      <xdr:row>21</xdr:row>
      <xdr:rowOff>185470</xdr:rowOff>
    </xdr:to>
    <xdr:graphicFrame macro="">
      <xdr:nvGraphicFramePr>
        <xdr:cNvPr id="2" name="Gráfico 1">
          <a:extLst>
            <a:ext uri="{FF2B5EF4-FFF2-40B4-BE49-F238E27FC236}">
              <a16:creationId xmlns:a16="http://schemas.microsoft.com/office/drawing/2014/main" id="{364BD0A3-99DA-4C46-982C-9356BF14CC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25647</xdr:colOff>
      <xdr:row>0</xdr:row>
      <xdr:rowOff>174831</xdr:rowOff>
    </xdr:from>
    <xdr:to>
      <xdr:col>28</xdr:col>
      <xdr:colOff>3074307</xdr:colOff>
      <xdr:row>21</xdr:row>
      <xdr:rowOff>188686</xdr:rowOff>
    </xdr:to>
    <xdr:graphicFrame macro="">
      <xdr:nvGraphicFramePr>
        <xdr:cNvPr id="3" name="Gráfico 2">
          <a:extLst>
            <a:ext uri="{FF2B5EF4-FFF2-40B4-BE49-F238E27FC236}">
              <a16:creationId xmlns:a16="http://schemas.microsoft.com/office/drawing/2014/main" id="{C170596F-2038-47F2-A01F-7981A4FCAD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15877</xdr:colOff>
      <xdr:row>23</xdr:row>
      <xdr:rowOff>152811</xdr:rowOff>
    </xdr:from>
    <xdr:to>
      <xdr:col>17</xdr:col>
      <xdr:colOff>625928</xdr:colOff>
      <xdr:row>44</xdr:row>
      <xdr:rowOff>136071</xdr:rowOff>
    </xdr:to>
    <xdr:graphicFrame macro="">
      <xdr:nvGraphicFramePr>
        <xdr:cNvPr id="4" name="Gráfico 3">
          <a:extLst>
            <a:ext uri="{FF2B5EF4-FFF2-40B4-BE49-F238E27FC236}">
              <a16:creationId xmlns:a16="http://schemas.microsoft.com/office/drawing/2014/main" id="{FA6BF57C-3E7C-4491-BA77-72AF21072E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16990</xdr:colOff>
      <xdr:row>51</xdr:row>
      <xdr:rowOff>4576</xdr:rowOff>
    </xdr:from>
    <xdr:to>
      <xdr:col>18</xdr:col>
      <xdr:colOff>258535</xdr:colOff>
      <xdr:row>72</xdr:row>
      <xdr:rowOff>108858</xdr:rowOff>
    </xdr:to>
    <xdr:graphicFrame macro="">
      <xdr:nvGraphicFramePr>
        <xdr:cNvPr id="5" name="Gráfico 4">
          <a:extLst>
            <a:ext uri="{FF2B5EF4-FFF2-40B4-BE49-F238E27FC236}">
              <a16:creationId xmlns:a16="http://schemas.microsoft.com/office/drawing/2014/main" id="{7796FF48-F2A1-4485-95A6-158331717A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3275466</xdr:colOff>
      <xdr:row>13</xdr:row>
      <xdr:rowOff>16669</xdr:rowOff>
    </xdr:from>
    <xdr:to>
      <xdr:col>48</xdr:col>
      <xdr:colOff>201385</xdr:colOff>
      <xdr:row>38</xdr:row>
      <xdr:rowOff>171789</xdr:rowOff>
    </xdr:to>
    <xdr:graphicFrame macro="">
      <xdr:nvGraphicFramePr>
        <xdr:cNvPr id="11" name="Gráfico 10">
          <a:extLst>
            <a:ext uri="{FF2B5EF4-FFF2-40B4-BE49-F238E27FC236}">
              <a16:creationId xmlns:a16="http://schemas.microsoft.com/office/drawing/2014/main" id="{23300215-4C79-49D0-8AB5-539672DA4B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0.55024</cdr:x>
      <cdr:y>0.04735</cdr:y>
    </cdr:from>
    <cdr:to>
      <cdr:x>0.86693</cdr:x>
      <cdr:y>0.16684</cdr:y>
    </cdr:to>
    <cdr:sp macro="" textlink="">
      <cdr:nvSpPr>
        <cdr:cNvPr id="2" name="CuadroTexto 1">
          <a:extLst xmlns:a="http://schemas.openxmlformats.org/drawingml/2006/main">
            <a:ext uri="{FF2B5EF4-FFF2-40B4-BE49-F238E27FC236}">
              <a16:creationId xmlns:a16="http://schemas.microsoft.com/office/drawing/2014/main" id="{1624F660-34F6-4EC4-8D05-0B1C764ACE14}"/>
            </a:ext>
          </a:extLst>
        </cdr:cNvPr>
        <cdr:cNvSpPr txBox="1"/>
      </cdr:nvSpPr>
      <cdr:spPr>
        <a:xfrm xmlns:a="http://schemas.openxmlformats.org/drawingml/2006/main">
          <a:off x="4444792" y="199531"/>
          <a:ext cx="2558143" cy="5034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dr:relSizeAnchor xmlns:cdr="http://schemas.openxmlformats.org/drawingml/2006/chartDrawing">
    <cdr:from>
      <cdr:x>0.52213</cdr:x>
      <cdr:y>0.08289</cdr:y>
    </cdr:from>
    <cdr:to>
      <cdr:x>0.8523</cdr:x>
      <cdr:y>0.16362</cdr:y>
    </cdr:to>
    <cdr:sp macro="" textlink="'RESUMEN TOTAL PMI'!$D$43">
      <cdr:nvSpPr>
        <cdr:cNvPr id="3" name="CuadroTexto 2">
          <a:extLst xmlns:a="http://schemas.openxmlformats.org/drawingml/2006/main">
            <a:ext uri="{FF2B5EF4-FFF2-40B4-BE49-F238E27FC236}">
              <a16:creationId xmlns:a16="http://schemas.microsoft.com/office/drawing/2014/main" id="{21436C7A-B949-425A-9342-62C7720BB761}"/>
            </a:ext>
          </a:extLst>
        </cdr:cNvPr>
        <cdr:cNvSpPr txBox="1"/>
      </cdr:nvSpPr>
      <cdr:spPr>
        <a:xfrm xmlns:a="http://schemas.openxmlformats.org/drawingml/2006/main">
          <a:off x="3877435" y="350401"/>
          <a:ext cx="2451807" cy="34126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A6DC23E-4331-4075-BE30-B3562F4910D8}" type="TxLink">
            <a:rPr lang="en-US" sz="1400" b="0" i="0" u="none" strike="noStrike">
              <a:solidFill>
                <a:srgbClr val="000000"/>
              </a:solidFill>
              <a:latin typeface="Arial" panose="020B0604020202020204" pitchFamily="34" charset="0"/>
              <a:cs typeface="Arial" panose="020B0604020202020204" pitchFamily="34" charset="0"/>
            </a:rPr>
            <a:pPr/>
            <a:t>(Todas)</a:t>
          </a:fld>
          <a:endParaRPr lang="es-CO"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0.4434</cdr:x>
      <cdr:y>0.3915</cdr:y>
    </cdr:from>
    <cdr:to>
      <cdr:x>0.5566</cdr:x>
      <cdr:y>0.6085</cdr:y>
    </cdr:to>
    <cdr:sp macro="" textlink="">
      <cdr:nvSpPr>
        <cdr:cNvPr id="4" name="CuadroTexto 3">
          <a:extLst xmlns:a="http://schemas.openxmlformats.org/drawingml/2006/main">
            <a:ext uri="{FF2B5EF4-FFF2-40B4-BE49-F238E27FC236}">
              <a16:creationId xmlns:a16="http://schemas.microsoft.com/office/drawing/2014/main" id="{593BCA70-91C6-4E80-9C28-0454B8AFAB8C}"/>
            </a:ext>
          </a:extLst>
        </cdr:cNvPr>
        <cdr:cNvSpPr txBox="1"/>
      </cdr:nvSpPr>
      <cdr:spPr>
        <a:xfrm xmlns:a="http://schemas.openxmlformats.org/drawingml/2006/main">
          <a:off x="3581749" y="1649619"/>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dr:relSizeAnchor xmlns:cdr="http://schemas.openxmlformats.org/drawingml/2006/chartDrawing">
    <cdr:from>
      <cdr:x>0.4896</cdr:x>
      <cdr:y>0.46071</cdr:y>
    </cdr:from>
    <cdr:to>
      <cdr:x>0.6028</cdr:x>
      <cdr:y>0.67771</cdr:y>
    </cdr:to>
    <cdr:sp macro="" textlink="">
      <cdr:nvSpPr>
        <cdr:cNvPr id="5" name="CuadroTexto 4">
          <a:extLst xmlns:a="http://schemas.openxmlformats.org/drawingml/2006/main">
            <a:ext uri="{FF2B5EF4-FFF2-40B4-BE49-F238E27FC236}">
              <a16:creationId xmlns:a16="http://schemas.microsoft.com/office/drawing/2014/main" id="{8E16E157-D92A-451B-9CCC-AEE3D7C841D9}"/>
            </a:ext>
          </a:extLst>
        </cdr:cNvPr>
        <cdr:cNvSpPr txBox="1"/>
      </cdr:nvSpPr>
      <cdr:spPr>
        <a:xfrm xmlns:a="http://schemas.openxmlformats.org/drawingml/2006/main">
          <a:off x="3954935" y="194124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CO" sz="1100"/>
        </a:p>
      </cdr:txBody>
    </cdr:sp>
  </cdr:relSizeAnchor>
  <cdr:relSizeAnchor xmlns:cdr="http://schemas.openxmlformats.org/drawingml/2006/chartDrawing">
    <cdr:from>
      <cdr:x>0.73553</cdr:x>
      <cdr:y>0.07965</cdr:y>
    </cdr:from>
    <cdr:to>
      <cdr:x>0.84873</cdr:x>
      <cdr:y>0.29666</cdr:y>
    </cdr:to>
    <cdr:sp macro="" textlink="">
      <cdr:nvSpPr>
        <cdr:cNvPr id="6" name="CuadroTexto 5">
          <a:extLst xmlns:a="http://schemas.openxmlformats.org/drawingml/2006/main">
            <a:ext uri="{FF2B5EF4-FFF2-40B4-BE49-F238E27FC236}">
              <a16:creationId xmlns:a16="http://schemas.microsoft.com/office/drawing/2014/main" id="{8493A105-9C60-49D8-BAEF-D79A790EA6DA}"/>
            </a:ext>
          </a:extLst>
        </cdr:cNvPr>
        <cdr:cNvSpPr txBox="1"/>
      </cdr:nvSpPr>
      <cdr:spPr>
        <a:xfrm xmlns:a="http://schemas.openxmlformats.org/drawingml/2006/main">
          <a:off x="5941577" y="335603"/>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145010</xdr:colOff>
      <xdr:row>0</xdr:row>
      <xdr:rowOff>120052</xdr:rowOff>
    </xdr:from>
    <xdr:to>
      <xdr:col>1</xdr:col>
      <xdr:colOff>869739</xdr:colOff>
      <xdr:row>2</xdr:row>
      <xdr:rowOff>26140</xdr:rowOff>
    </xdr:to>
    <xdr:pic>
      <xdr:nvPicPr>
        <xdr:cNvPr id="2" name="x_Imagen 7">
          <a:extLst>
            <a:ext uri="{FF2B5EF4-FFF2-40B4-BE49-F238E27FC236}">
              <a16:creationId xmlns:a16="http://schemas.microsoft.com/office/drawing/2014/main" id="{04C4596B-D4A6-1946-4869-2CF3F0E3E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010" y="120052"/>
          <a:ext cx="3235865" cy="512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99060</xdr:colOff>
      <xdr:row>0</xdr:row>
      <xdr:rowOff>49405</xdr:rowOff>
    </xdr:from>
    <xdr:ext cx="1521871" cy="471462"/>
    <xdr:pic>
      <xdr:nvPicPr>
        <xdr:cNvPr id="3" name="Imagen 2" descr="Icono&#10;&#10;Descripción generada automáticamente">
          <a:extLst>
            <a:ext uri="{FF2B5EF4-FFF2-40B4-BE49-F238E27FC236}">
              <a16:creationId xmlns:a16="http://schemas.microsoft.com/office/drawing/2014/main" id="{8595ACF8-6240-4A67-B322-335E089145A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 y="49405"/>
          <a:ext cx="1524000" cy="481065"/>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50800</xdr:colOff>
      <xdr:row>0</xdr:row>
      <xdr:rowOff>25400</xdr:rowOff>
    </xdr:from>
    <xdr:to>
      <xdr:col>2</xdr:col>
      <xdr:colOff>18512</xdr:colOff>
      <xdr:row>2</xdr:row>
      <xdr:rowOff>133465</xdr:rowOff>
    </xdr:to>
    <xdr:pic>
      <xdr:nvPicPr>
        <xdr:cNvPr id="4" name="Imagen 3">
          <a:extLst>
            <a:ext uri="{FF2B5EF4-FFF2-40B4-BE49-F238E27FC236}">
              <a16:creationId xmlns:a16="http://schemas.microsoft.com/office/drawing/2014/main" id="{80791AC8-D615-4391-8292-F258BA8B1CC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800" y="25400"/>
          <a:ext cx="2709255" cy="48906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xdr:colOff>
      <xdr:row>0</xdr:row>
      <xdr:rowOff>186565</xdr:rowOff>
    </xdr:from>
    <xdr:to>
      <xdr:col>1</xdr:col>
      <xdr:colOff>1520825</xdr:colOff>
      <xdr:row>3</xdr:row>
      <xdr:rowOff>94225</xdr:rowOff>
    </xdr:to>
    <xdr:pic>
      <xdr:nvPicPr>
        <xdr:cNvPr id="3" name="Imagen 2" descr="Icono&#10;&#10;Descripción generada automáticamente">
          <a:extLst>
            <a:ext uri="{FF2B5EF4-FFF2-40B4-BE49-F238E27FC236}">
              <a16:creationId xmlns:a16="http://schemas.microsoft.com/office/drawing/2014/main" id="{F5104D71-F704-4007-B1D9-0F1D30CBE98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186565"/>
          <a:ext cx="1524000" cy="43534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530543</xdr:colOff>
      <xdr:row>0</xdr:row>
      <xdr:rowOff>186565</xdr:rowOff>
    </xdr:from>
    <xdr:to>
      <xdr:col>1</xdr:col>
      <xdr:colOff>1100672</xdr:colOff>
      <xdr:row>2</xdr:row>
      <xdr:rowOff>148381</xdr:rowOff>
    </xdr:to>
    <xdr:pic>
      <xdr:nvPicPr>
        <xdr:cNvPr id="2" name="Imagen 1" descr="Icono&#10;&#10;Descripción generada automáticamente">
          <a:extLst>
            <a:ext uri="{FF2B5EF4-FFF2-40B4-BE49-F238E27FC236}">
              <a16:creationId xmlns:a16="http://schemas.microsoft.com/office/drawing/2014/main" id="{81B379B3-C9EC-43E6-9E9B-0268C9440A6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0543" y="186565"/>
          <a:ext cx="2423694" cy="521886"/>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3" Type="http://schemas.microsoft.com/office/2019/04/relationships/externalLinkLongPath" Target="https://diancolombia.sharepoint.com/sites/diannetpruebas/DIAN/OFCINT/Despacho/Despacho/Planes-de-Mejoramiento/20_11_24%20Reformulaciones%20CGR%20-%20OCI%20-%20Revisi&#243;n%20conjunta%20CAI%20-%20Despacho/20_11_24%20Reformulaciones%20CGR%20-%20OCI%20-%20Revisi&#243;n%20conjunta%20CAI%20-%20Despacho/30_11_24%20Retiros_Formalizados/Plan-de-Mejoramiento-Institucional-05122024.xlsx?0DB25B98" TargetMode="External"/><Relationship Id="rId2" Type="http://schemas.openxmlformats.org/officeDocument/2006/relationships/externalLinkPath" Target="file:///\\0DB25B98\Plan-de-Mejoramiento-Institucional-05122024.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Rafael Lozano Rodriguez" refreshedDate="45224.645631134263" createdVersion="6" refreshedVersion="6" minRefreshableVersion="3" recordCount="13" xr:uid="{3FA5ADF4-7807-419A-A13B-6AB61019676F}">
  <cacheSource type="worksheet">
    <worksheetSource ref="A9:E9" sheet="PMI" r:id="rId2"/>
  </cacheSource>
  <cacheFields count="5">
    <cacheField name="DIRECCIÓN/_x000a_OFICINA" numFmtId="0">
      <sharedItems count="7">
        <s v="CORPORATIVA"/>
        <s v="ESTRATÉGICA Y  DE ANALÍTICA" u="1"/>
        <s v="IMPUESTOS" u="1"/>
        <s v="FISCALIZACIÓN" u="1"/>
        <s v="JURÍDICA" u="1"/>
        <s v="ADUANAS" u="1"/>
        <s v="INNOVACIÓN Y TECNOLOGÍA" u="1"/>
      </sharedItems>
    </cacheField>
    <cacheField name="ENTE DE CONTROL" numFmtId="0">
      <sharedItems count="5">
        <s v="AGN"/>
        <s v="ITRC" u="1"/>
        <s v="OCI" u="1"/>
        <s v="CGR" u="1"/>
        <s v="Total" f="1"/>
      </sharedItems>
    </cacheField>
    <cacheField name="AUDITORIA/_x000a_INSPECCIÓN" numFmtId="0">
      <sharedItems containsBlank="1"/>
    </cacheField>
    <cacheField name="CÓDIGO DELHALLAZGO/_x000a_OBSERVACIÓN/ITEM" numFmtId="0">
      <sharedItems containsString="0" containsBlank="1" containsNumber="1" minValue="2.1" maxValue="6"/>
    </cacheField>
    <cacheField name="DESCRIPCIÓN DEL HALLAZGO/OBSERVACIÓN/ITEM" numFmtId="0">
      <sharedItems containsBlank="1" longText="1"/>
    </cacheField>
  </cacheFields>
  <calculatedItems count="1">
    <calculatedItem formula="'ENTE DE CONTROL'[AGN]+'ENTE DE CONTROL'[CGR]+'ENTE DE CONTROL'[ITRC]+'ENTE DE CONTROL'[OCI]">
      <pivotArea cacheIndex="1" outline="0" fieldPosition="0">
        <references count="1">
          <reference field="1" count="1">
            <x v="4"/>
          </reference>
        </references>
      </pivotArea>
    </calculatedItem>
  </calculatedItem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Rafael Lozano Rodriguez" refreshedDate="45842.525028587967" createdVersion="8" refreshedVersion="8" minRefreshableVersion="3" recordCount="1474" xr:uid="{9070AA91-D258-4072-B0C1-7BA6CAF3ECFF}">
  <cacheSource type="worksheet">
    <worksheetSource ref="A9:Q1483" sheet="PMI"/>
  </cacheSource>
  <cacheFields count="17">
    <cacheField name="DIRECCIÓN/_x000a_OFICINA" numFmtId="0">
      <sharedItems count="8">
        <s v="FISCALIZACIÓN"/>
        <s v="IMPUESTOS"/>
        <s v="INNOVACIÓN Y TECNOLOGÍA"/>
        <s v="CORPORATIVA"/>
        <s v="ADUANAS"/>
        <s v="ESTRATÉGICA Y  DE ANALÍTICA" u="1"/>
        <s v="JURÍDICA" u="1"/>
        <s v="POLFA" u="1"/>
      </sharedItems>
    </cacheField>
    <cacheField name="ENTE DE CONTROL" numFmtId="0">
      <sharedItems count="3">
        <s v="OCI"/>
        <s v="CGR"/>
        <s v="ITRC" u="1"/>
      </sharedItems>
    </cacheField>
    <cacheField name="AUDITORIA/_x000a_INSPECCIÓN" numFmtId="0">
      <sharedItems containsBlank="1" longText="1"/>
    </cacheField>
    <cacheField name="CÓDIGO DELHALLAZGO/_x000a_OBSERVACIÓN/INDICIO" numFmtId="0">
      <sharedItems containsBlank="1"/>
    </cacheField>
    <cacheField name="DESCRIPCIÓN DEL HALLAZGO/OBSERVACIÓN/INDICIO" numFmtId="0">
      <sharedItems containsBlank="1" longText="1"/>
    </cacheField>
    <cacheField name="CAUSA  DEL HALLAZGO/OBSERVACIÓN/INDICIO" numFmtId="0">
      <sharedItems containsBlank="1" longText="1"/>
    </cacheField>
    <cacheField name="ACCIÓN DE MEJORA" numFmtId="0">
      <sharedItems containsBlank="1" longText="1"/>
    </cacheField>
    <cacheField name="DESCRIPCIÓN DE ACTIVIDADES" numFmtId="0">
      <sharedItems containsBlank="1" longText="1"/>
    </cacheField>
    <cacheField name="UNIDAD DE MEDIDA DE ACTIVIDADES" numFmtId="0">
      <sharedItems longText="1"/>
    </cacheField>
    <cacheField name="CANTIDAD UNIDAD DE MEDIDA DE ACTIVIDADES" numFmtId="0">
      <sharedItems containsMixedTypes="1" containsNumber="1" minValue="1" maxValue="20021334751"/>
    </cacheField>
    <cacheField name="FECHA INICIO ACTIVIDADES" numFmtId="0">
      <sharedItems containsSemiMixedTypes="0" containsNonDate="0" containsDate="1" containsString="0" minDate="2015-03-01T00:00:00" maxDate="2026-10-02T00:00:00"/>
    </cacheField>
    <cacheField name="FECHA TERMINACIÓN ACTIVIDADES" numFmtId="0">
      <sharedItems containsSemiMixedTypes="0" containsNonDate="0" containsDate="1" containsString="0" minDate="2015-09-30T00:00:00" maxDate="2030-01-01T00:00:00"/>
    </cacheField>
    <cacheField name="PLAZO EN SEMANAS ACTIVIDADES" numFmtId="1">
      <sharedItems containsSemiMixedTypes="0" containsString="0" containsNumber="1" minValue="1.1428571428571428" maxValue="282.57142857142856"/>
    </cacheField>
    <cacheField name="AVANCE FÍSICO EJECUCIÓN ACTIVIDADES" numFmtId="0">
      <sharedItems containsSemiMixedTypes="0" containsString="0" containsNumber="1" minValue="0" maxValue="789"/>
    </cacheField>
    <cacheField name="ÁREA(S) RESPONSABLE(S) " numFmtId="0">
      <sharedItems longText="1"/>
    </cacheField>
    <cacheField name="% AVANCE DE EJECUCIÓN ACTIVIDADES" numFmtId="10">
      <sharedItems containsSemiMixedTypes="0" containsString="0" containsNumber="1" minValue="0" maxValue="1"/>
    </cacheField>
    <cacheField name="ESTADO DE CUMPLIMIENTO" numFmtId="0">
      <sharedItems count="3">
        <s v="PROCESO"/>
        <s v="CUMPLIDA"/>
        <s v="INCUMPLIDA"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Rafael Lozano Rodriguez" refreshedDate="45842.525128819441" createdVersion="8" refreshedVersion="8" minRefreshableVersion="3" recordCount="2396" xr:uid="{E0B9D4D4-63C8-4019-8ED8-6CF4F7E690C3}">
  <cacheSource type="worksheet">
    <worksheetSource ref="A9:Q2405" sheet="PMI"/>
  </cacheSource>
  <cacheFields count="17">
    <cacheField name="DIRECCIÓN/_x000a_OFICINA" numFmtId="0">
      <sharedItems count="8">
        <s v="FISCALIZACIÓN"/>
        <s v="IMPUESTOS"/>
        <s v="INNOVACIÓN Y TECNOLOGÍA"/>
        <s v="CORPORATIVA"/>
        <s v="ADUANAS"/>
        <s v="ESTRATÉGICA Y  DE ANALÍTICA"/>
        <s v="JURÍDICA"/>
        <s v="POLFA"/>
      </sharedItems>
    </cacheField>
    <cacheField name="ENTE DE CONTROL" numFmtId="0">
      <sharedItems count="3">
        <s v="OCI"/>
        <s v="CGR"/>
        <s v="ITRC"/>
      </sharedItems>
    </cacheField>
    <cacheField name="AUDITORIA/_x000a_INSPECCIÓN" numFmtId="0">
      <sharedItems containsBlank="1" longText="1"/>
    </cacheField>
    <cacheField name="CÓDIGO DELHALLAZGO/_x000a_OBSERVACIÓN/INDICIO" numFmtId="0">
      <sharedItems containsBlank="1"/>
    </cacheField>
    <cacheField name="DESCRIPCIÓN DEL HALLAZGO/OBSERVACIÓN/INDICIO" numFmtId="0">
      <sharedItems containsBlank="1" longText="1"/>
    </cacheField>
    <cacheField name="CAUSA  DEL HALLAZGO/OBSERVACIÓN/INDICIO" numFmtId="0">
      <sharedItems containsBlank="1" longText="1"/>
    </cacheField>
    <cacheField name="ACCIÓN DE MEJORA" numFmtId="0">
      <sharedItems containsBlank="1" longText="1"/>
    </cacheField>
    <cacheField name="DESCRIPCIÓN DE ACTIVIDADES" numFmtId="0">
      <sharedItems containsBlank="1" longText="1"/>
    </cacheField>
    <cacheField name="UNIDAD DE MEDIDA DE ACTIVIDADES" numFmtId="0">
      <sharedItems containsBlank="1" longText="1"/>
    </cacheField>
    <cacheField name="CANTIDAD UNIDAD DE MEDIDA DE ACTIVIDADES" numFmtId="0">
      <sharedItems containsMixedTypes="1" containsNumber="1" minValue="0.05" maxValue="20021334751"/>
    </cacheField>
    <cacheField name="FECHA INICIO ACTIVIDADES" numFmtId="0">
      <sharedItems containsSemiMixedTypes="0" containsNonDate="0" containsDate="1" containsString="0" minDate="2015-03-01T00:00:00" maxDate="2029-04-02T00:00:00"/>
    </cacheField>
    <cacheField name="FECHA TERMINACIÓN ACTIVIDADES" numFmtId="0">
      <sharedItems containsSemiMixedTypes="0" containsNonDate="0" containsDate="1" containsString="0" minDate="2015-09-30T00:00:00" maxDate="2030-01-01T00:00:00"/>
    </cacheField>
    <cacheField name="PLAZO EN SEMANAS ACTIVIDADES" numFmtId="1">
      <sharedItems containsSemiMixedTypes="0" containsString="0" containsNumber="1" minValue="-0.14285714285714285" maxValue="391"/>
    </cacheField>
    <cacheField name="AVANCE FÍSICO EJECUCIÓN ACTIVIDADES" numFmtId="0">
      <sharedItems containsSemiMixedTypes="0" containsString="0" containsNumber="1" minValue="0" maxValue="789"/>
    </cacheField>
    <cacheField name="ÁREA(S) RESPONSABLE(S) " numFmtId="0">
      <sharedItems longText="1"/>
    </cacheField>
    <cacheField name="% AVANCE DE EJECUCIÓN ACTIVIDADES" numFmtId="10">
      <sharedItems containsSemiMixedTypes="0" containsString="0" containsNumber="1" minValue="0" maxValue="1"/>
    </cacheField>
    <cacheField name="ESTADO DE CUMPLIMIENTO" numFmtId="0">
      <sharedItems count="3">
        <s v="PROCESO"/>
        <s v="CUMPLIDA"/>
        <s v="INCUMPLID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x v="0"/>
    <x v="0"/>
    <s v="Visita de Inspección y Vigilancia Archivo general de la Nación _x000a_H 1"/>
    <n v="2.1"/>
    <s v="La DIAN, presuntamente incumple lo establecido en el artículo 2.8.2.5.6. del Decreto 1080 de 2015, al no contar con una política de gestión documental actualizada conforme al Plan Estratégico Actual de la entidad y en atención a los componentes descritos en la norma."/>
  </r>
  <r>
    <x v="0"/>
    <x v="0"/>
    <s v="Visita de Inspección y Vigilancia Archivo general de la Nación _x000a_H 2"/>
    <n v="2.2000000000000002"/>
    <s v="La DIAN, presuntamente incumple lo establecido en el artículo 23 del Acuerdo 04 de 2019, al no contar con Instrumentos Tablas de Retención Documental (TRD) y Cuadros de Clasificación Documental (CCD), actualizados y convalidados por el AGN, conforme a los cambios que se han generado en la estructura orgánica de la entidad."/>
  </r>
  <r>
    <x v="0"/>
    <x v="0"/>
    <s v="Visita de Inspección y Vigilancia Archivo general de la Nación _x000a_H 3"/>
    <n v="2.2999999999999998"/>
    <s v="La DIAN presuntamente incumple lo establecido en el artículo 2.8.2.5.10 del Decreto 1080 de 2015 al no implementar el Programa de Gestión Documental PGD como herramienta de planeación para el efectivo desarrollo de la gestión documental de la entidad y conforme a los Planes Estratégicos Institucionales de la entidad."/>
  </r>
  <r>
    <x v="0"/>
    <x v="0"/>
    <s v="Visita de Inspección y Vigilancia Archivo general de la Nación _x000a_H 4"/>
    <n v="2.5"/>
    <s v="La DIAN, no cuenta con inventarios documentales completos, ni actualizados conforme a las normas específicas para la administración de los Archivos de Gestión y Central; en consecuencia, presuntamente incumple lo reglamentado en el artículo 26 de la Ley 594 de 2000 y el artículo 7 del Acuerdo 042 de 2002."/>
  </r>
  <r>
    <x v="0"/>
    <x v="0"/>
    <m/>
    <m/>
    <m/>
  </r>
  <r>
    <x v="0"/>
    <x v="0"/>
    <m/>
    <m/>
    <m/>
  </r>
  <r>
    <x v="0"/>
    <x v="0"/>
    <s v="Visita de Inspección y Vigilancia Archivo general de la Nación _x000a_H 5"/>
    <n v="5.0999999999999996"/>
    <s v="La DIAN, presuntamente incumple lo establecido en el Acuerdo 02 de 2004, al no contar con Tablas de Valoración Documental TVD aprobadas y convalidas por el AGN, para la organización de los Fondos documentales Acumulados, incluidas las entidades extintas Fondo Rotatorio de Aduanas, Dirección de Impuestos Nacionales y Dirección de Aduanas Nacionales."/>
  </r>
  <r>
    <x v="0"/>
    <x v="0"/>
    <m/>
    <m/>
    <m/>
  </r>
  <r>
    <x v="0"/>
    <x v="0"/>
    <m/>
    <m/>
    <m/>
  </r>
  <r>
    <x v="0"/>
    <x v="0"/>
    <s v="Visita de Inspección y Vigilancia Archivo general de la Nación _x000a_H 6"/>
    <n v="5.2"/>
    <s v="La DIAN, presuntamente incumple con lo establecido en el artículo 4 del Acuerdo 042 de 2002, respecto a organización e inventario documental, además se deberá atender puntualmente la desagregación de expedientes del área de Contratación, e incumplimiento del parágrafo del artículo 12 del Acuerdo 02 de 2014 diligenciamiento de la hoja de control._x000a__x000a_La DIAN, frente a procesos de organización de Historias Laborales no cumple lo establecido en la Circular N° 04 de 2003, y parágrafo del artículo 12 de Acuerdo N° 02 de 2014, toda vez que los expedientes cuentan con diligenciamiento técnico de hoja de control de forma parcial, proceso de foliación parcial y el formato FUID no cuenta con los campos diligenciados y se encuentra desactualizado."/>
  </r>
  <r>
    <x v="0"/>
    <x v="0"/>
    <s v="Visita de Inspección y Vigilancia Archivo general de la Nación _x000a_H 7"/>
    <n v="5.4"/>
    <s v="La DIAN presuntamente incumple, lo establecido en el parágrafo del artículo 2.8.2.2.5 del Decreto 1080 de 2015, toda vez que las actas de eliminación, no indican el volumen de documentos en número de expedientes, así como no se cita el acto administrativo de aprobación de la respectiva TRD, y no estar publicadas en la página web de la entidad. "/>
  </r>
  <r>
    <x v="0"/>
    <x v="0"/>
    <s v="Visita de Inspección y Vigilancia Archivo general de la Nación _x000a_H 8"/>
    <n v="6"/>
    <s v="La DIAN, si bien cuenta con el documento Sistema Integrado de Conservación (SIC), elaborado conforme a la norma, presuntamente incumple lo establecido en los artículos 09, 11 y 25 del Acuerdo 006 de 2014, respecto a “Responsabilidad del SIC” al no evidenciarse implementación, no se encuentra aprobado por el Representante legal de la DIAN y no se evidencia seguimiento y Control en desarrollo de cada uno de los programas que debe indicar."/>
  </r>
  <r>
    <x v="0"/>
    <x v="0"/>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4">
  <r>
    <x v="0"/>
    <x v="0"/>
    <s v="Auditoría al Trámite de Insumos de Fiscalización remitidos a las Direcciones Seccionales ATI 2024-003_x000a__x000a_Periodo: 01/01/2021 - 31/12/2023"/>
    <s v="ATI 2024-003_x000a__x000a_H1"/>
    <s v="Hallazgo No. 1 - Deficiencia en el control de términos y gestión de los seleccionados de acciones de control fiscalización cambiaria, tributaria y aduanera_x000a_Fiscalización Cambiaria: Revisada una muestra de acciones de control remitidas desde la Subdirección de Fiscalización Cambiaria, entre las vigencias 2021 a 2023, a las DSIA de Armenia y DSA de Bogotá, se encontró lo siguiente:_x000a_DSIA de Armenia: Ver en informe de auditoría ATI2024-003 la Tabla No. 4 Gestión a seleccionados DSIA Armenia _x000a_De una muestra de 27 seleccionados de la DSIA de Armenia, 14 de la acción de control 197 de 2021 y 13 de la acción 168 de 2022, que tenían como objetivo “Control a la obligación de informar datos de los documentos aduaneros en la información exógena”, se evidenció incumplimiento a los términos establecidos para las actividades descritas en los cronogramas de acciones de control, así:_x000a_• Para 23 seleccionados, el auto de apertura de investigación se profirió excediendo la fecha límite prevista para esta actividad en el cronograma, entre 19 y 219 días calendario, pese a que en 20 de ellos no se adelantaron la totalidad de etapas previas contempladas. (Anexo 1 FC)_x000a_• Tres seleccionados fueron remitidos por competencia a otras seccionales excediendo en 117, 172 y 246 días hábiles la fecha límite establecida en el cronograma para la actividad, sin gestión de apertura. (Anexo 2 FC)_x000a_• Un seleccionado recibido en la DSIA de Armenia fue trasladado 117 días hábiles después de la fecha prevista en el cronograma para la determinación de competencia a la DSA de Medellín, seccional que a su vez lo devolvió transcurridos 435 días hábiles sin gestión, a la DSIA de Armenia, en donde se expidió apertura de investigación el 20/02/2024, esto es, 576 días hábiles posteriores a la remisión del seleccionado por la Subdirección de Fiscalización Cambiaria, superando los términos previstos en el cronograma de la acción. (Anexo 2 FC)_x000a_• Para 24 seleccionados, en los requerimientos oficiales de información no se consideraron las gestiones y términos contemplados en los cronogramas de los memorandos de acciones de control, así: para 18 seleccionados, el requerimiento oficial de información no fue enviado de manera previa a la apertura de investigación y en los términos del cronograma; en dos casos no se remitió el requerimiento y en los cuatro restantes, el requerimiento se envió previo a la apertura de investigación, excediendo la fecha límite planteada en el cronograma. (Anexo 3 FC)_x000a_DSA de Bogotá:De un total de 21 seleccionados para la acción de control 147 del 12/10/2023 “Acción de control para verificar el cumplimiento de la obligación de reportar información exógena” en la DSA de Bogotá, se observó incumplimiento a las actividades descritas en los lineamientos del memorando y términos establecidos en el procedimiento, así:_x000a_• Siete casos fueron sometidos a decisión de comité de nivel directivo superando en 105 días hábiles la fecha establecida en el procedimiento para la gestión de los seleccionados. (Anexo 4 FC)_x000a_• Para 14 seleccionados, el auto de apertura de investigación se emitió superando en 75 días hábiles la fecha establecida para el cambio de estado del insumo. (Anexo 5 FC)_x000a_• Los 21 casos mencionados no fueron radicados e identificados en la base de control archivo LINC 2023 “Lista de Información Cambiaria” suministrada desde la DSA de Bogotá, para su registro y control correspondiente, acorde con lo establecido en el procedimiento de investigación de infracciones cambiarias y el memorando de la acción de control._x000a_Fiscalización Tributaria: Revisada una muestra de acciones de control de las vigencias 2021 a 2023 remitidas por la Subdirección de Fiscalización Tributaria mediante los memorandos 146 del 23/07/2021, 170 del 06/09/2022 y 234 del 23/12/2022 a las DSIA de Armenia y DSA de Medellín, tramitados en 13 actas de comité de nivel directivo, se observó lo siguiente: _x000a_DSIA de Armenia:De una muestra de 107 seleccionados recibidos por la DSIA de Armenia, 66 de la acción de control 146 de 2021, 33 de la acción 170 de 2022 y siete de la acción 234 de 2022, se encontró que:_x000a_• 17 seleccionados del memorando 146/2021 de la vigencia 2018, recibidos el 23/07/2021, no fueron incluidos en la base de datos de control del memorando aportada a la auditoría ni se logró demostrar por parte de la dirección seccional el trámite de éstos en las divisiones de fiscalización y liquidación tributaria, desatendiendo las actividades y términos señalados en el memorando. (Anexo 11 FT) _x000a_• En 12 seleccionados del memorando 170/2022, se incumplió con la actividad “3. Reunión de Nivel Directivo”, previo a la apertura de las cargas de servicio. (Anexo 12 FT) _x000a_• Para dos seleccionados del memorando 146/2021 de las vigencias 2019 y 2020, de los contribuyentes con Nit 900159XXX y 900665XXX, se ordenó la apertura de las investigaciones mediante acta de comité de nivel directivo 78 del 12/01/2021; sin embargo, la carga de servicio no se gestionó ni se aportó acta o soporte emitido por el competente para tomar la decisión de depuración. (Anexo 13 FT)_x000a_• En tres expedientes con números 202281690100015176, 202381690100000402 y 02281690100000160, dos del memorando 170/2022 y uno del 146/2021, se advirtió que la actividad de “conformación, investigación, recolección de pruebas y/o evidencias y decisión final”, tardó entre 49 y 461 días hábiles adicionales al plazo máximo de seis meses contados a partir de la fecha de apertura de las investigaciones, previsto en los memorandos. (Anexo 14 FT) _x000a_• Dos expedientes del memorando 234/2022 y 10 del 170/2022 en trámite de sustanciación, superan entre 197 y 281 días hábiles el término de seis meses señalado en el cronograma, para concluir la actividad de “conformación, investigación, recolección de pruebas y/o evidencias y decisión final”, con corte a 30/04/2024. (Anexo 15 FT)_x000a_• Las bases de datos de control de los memorandos 146/2021 y 170/2022 suministradas por la DSIA de Armenia con el oficio virtual 20240411_101000201_0428 del 11/04/2024, reportaron 36 seleccionados menos respecto del número total de enviados por la Subdirección de Fiscalización Tributaria (99 casos), de acuerdo con lo evidenciado en los anexos del oficio 20240411_100211169-0180. Frente a los no reportados, 17 de la acción 46/2021, no fueron gestionados por la dirección seccional, mientras que los 19 restantes sí cuentan con trámite._x000a_DSI de Medellín:De una muestra de 43 seleccionados de la DSI de Medellín, 13 de la acción de control 146 de 2021, 19 de la acción 170 de 2022 y 11 de la acción 234 de 2022, se encontró que:_x000a_• En 338 seleccionados del memorando 146/2021 recibidos por la DSI de Medellín el 27/07/2021 y asignados al GIT URIIT  de la División de Fiscalización Extensiva el 02/08/2021 con acta de nivel directivo 1805-202100032, para adelantar etapa persuasiva; el resultado se presentó al comité de nivel directivo el 17/05/2022 con acta 1805-20200022, evidenciando demora de 74 días hábiles frente al plazo máximo previsto para culminar la etapa URIIT, que era el 29/01/2022. _x000a_• El acta de comité de nivel directivo 1805-20200022 del 17/05/2022, en la que se adoptó la decisión de depuración de 125 seleccionados del memorando 146/2021, registra para los casos mencionados en la columna “Parámetros de depuración”, lo siguiente: “Improductividad de la acción de fiscalización en razón a la gestión del área”, sin detallar ni justificar las razones de la depuración en este documento ni aportar los soportes y papeles de trabajo que sustentan la decisión. Igualmente, respecto de 185 seleccionados en los que en la misma acta, se ordenó: “Traslado Seleccionados a otra dirección seccional” (Grandes Contribuyentes), se efectuó 166 días hábiles después del plazo de dos meses que tenía la dirección seccional para verificación de competencia. (Anexo 16 FT) _x000a_• En diez expedientes 202381690100000188; 20238169010000352; 202381690100000195; 202281690100016232; 202381690100000200; 022816901001212459; 202281690100014814; 202281690100014817;  02381690100000184; 202281690100014914, se observó inactividad procesal, para un caso, 188 días hábiles, y para los restantes mayor a 300 días contados desde la fecha en que se profirió la última actuación hasta el 10/05/2024, así mismo, se evidenció que las investigaciones de los cuatro primeros expedientes no tienen incluido el plan de auditoría. (Anexo 17 FT)_x000a_Fiscalización Aduanera: Revisada una muestra de acciones de control remitidas desde la Subdirección de Fiscalización Aduanera, entre las vigencias 2021 a 2023, a las DSA de Medellín y DSA de Bogotá, se evidenció incumplimiento a los términos establecidos para las actividades descritas en los cronogramas, así:_x000a_DSA de Medellín y DSA Bogotá: Ver Tabla No. 5 Gestión a seleccionados DSA Medellín y DSA Bogotá _x000a_De lo reseñado, para la muestra de 17 seleccionados en la DSA de Medellín se advierte lo siguiente:  _x000a_• En 12 insumos la apertura de investigación surtió entre 117 a 238 días hábiles después del plazo razonable que se plasmó en los lineamientos del cronograma para cumplir la actividad, y en uno, al 10 de mayo de 2024, no se había repartido a ningún auditor ni dispuesto la apertura de investigación. _x000a_• En ocho expedientes, se superó el plazo razonable señalado en el cronograma para proferir decisión de archivo o requerimiento especial aduanero entre 157 a 298 días hábiles. _x000a_• En los cuatro expedientes del memorando 53, al 10 de mayo de 2024, no se había proferido decisión de archivo o requerimiento especial aduanero, transcurriendo un lapso de 185 días hábiles que superan el término razonable planteado en el cronograma. (Anexo 21 FA) _x000a_ Tal como se indica en la tabla anterior, para la muestra de 36 seleccionados en la DSA de Bogotá, se observó lo siguiente:  _x000a_• En 35 insumos la apertura de investigación surtió entre 74 a 259 días hábiles después de la fecha razonable descrita en el memorando para cumplir la actividad.  _x000a_• Ocho asuntos, superaron entre 74 a 547 días hábiles la fecha razonable señalada en el cronograma para proferir decisión de requerimiento especial aduanero o archivo. (Anexo 22 FA) "/>
    <s v="1.Deficiente autocontrol por parte de los responsables en las direcciones seccionales frente al cumplimiento a las gestiones y términos en los seleccionados de acciones de control_x000a__x000a_2. Insuficiente seguimiento desde la segunda línea de defensa, lo que genera incumplimiento a las actividades y cronogramas previstos en los memorandos Además, a las actividades establecidas en el procedimiento de investigaciones cambiarias, tributarias y aduaneras. _x000a__x000a_ 3. Altas cargas de expedientes con las que cuentan los auditores, que los obliga a gestionar primero aquellos expedientes cuyas declaraciones  están próximas a quedar en firme.  _x000a__x000a__x000a_4.Tardanza en la gestión de los seleccionados, en la apertura de las investigaciones, en la determinación de competencia y el traslado a otras seccionales"/>
    <s v="1. Fortalecer la herramienta LINC, a partir de inclusión de columnas que permitan identificar en el caso de los traslado de los insumos su origen (quien traslada) y el destino (quien recepciona el insumo); así mismo, incluir una columna que capture la información relacionada con los autos de apertura, con el fin de hacer seguimiento al estado (tiempos y movimientos) de las cargas de trabajo. Estas modificaciones se harán efectivas a partir de los lineamientos que se impartan por parte de la Subdirección de Fiscalización Cambiaria._x000a__x000a_"/>
    <s v=" Proferir Memorando con lineamientos sobre la inclusión de la información en las nuevas columnas dirigido a las Seccionales y correo de socialización_x000a__x000a__x000a__x000a_"/>
    <s v=" Memorando y correo de socialización"/>
    <n v="2"/>
    <d v="2024-08-05T00:00:00"/>
    <d v="2025-03-30T00:00:00"/>
    <n v="33.857142857142854"/>
    <n v="0"/>
    <s v="DGF_x000a_NC – Subproceso de Fiscalización y Liquidación_x000a_Dirección de Gestión de Fiscalización_x000a_Subdirección de Fiscalización  Cambiaria_x000a__x000a_DS – Subproceso de Fiscalización y Liquidación_x000a_Direcciones Seccionales_x000a_Divisiones de  Fiscalización y Liquidación Cambiaria     "/>
    <n v="0"/>
    <x v="0"/>
  </r>
  <r>
    <x v="0"/>
    <x v="0"/>
    <m/>
    <m/>
    <m/>
    <m/>
    <s v="2.  Verificar y hacer seguimiento a la información de actos proferidos y estados de los expedientes en el SI INTEGRA y manuales, generando alertas preventivas para el autocontrol por parte de las seccionales y lograr que la información sea veraz en tiempo real._x000a_"/>
    <s v="2.1. Incrementar la capacidad de análisis y verificación de las Divisiones y GIT de Fiscalización Tributaria para analizar la información acerca del estado de los expedientes en el sistema SI INTEGRA a partir de  capacitaciones y  mesas de trabajo sobre la funcionalidad de reportes de la herramienta, particularmente el de cargas de servicio. _x000a_"/>
    <s v=" Capacitaciones y/o mesas de trabajo trimestrales , realizadas  desde el Nivel Central a las DSIA de Armenia y DSI de Medellín, con énfasis en la funcionalidad de la herramienta y de las cargas de servicio._x000a_"/>
    <n v="4"/>
    <d v="2024-09-01T00:00:00"/>
    <d v="2025-08-31T00:00:00"/>
    <n v="52"/>
    <n v="0"/>
    <s v="DGF_x000a_NC – Subproceso de Fiscalización y Liquidación_x000a_Dirección de Gestión de Fiscalización_x000a_Subdirección de Fiscalización  Tributaria "/>
    <n v="0"/>
    <x v="0"/>
  </r>
  <r>
    <x v="0"/>
    <x v="0"/>
    <m/>
    <m/>
    <m/>
    <m/>
    <s v="3. Verificar trimestralmente  la oportunidad y consistencia en la generación de la matriz de seguimiento, supervisión y control desde el nivel central, promoviendo la construcción de alertas preventivas continuas y oportunas. "/>
    <s v="3.1. Promover el cargue masivo de la información de expedientes manuales y las investigaciones preliminares al SI INTEGRA con el fin de agilizar la generación de la matriz de seguimiento y mejorar la calidad de su información.Lo cual se llevará a cabo con el desarrollo y puesta en producción de las historias de usuarios._x000a_"/>
    <s v=" Historias de usuario desarrolladas y puestas en producción  (HU22-Integra-LP-Carga_masiva_expedientes_preliminares-definitivos y HU24-Integra-LP-Carga_masiva_preliminares- control perceptivo.)_x000a_"/>
    <n v="2"/>
    <d v="2024-09-01T00:00:00"/>
    <d v="2025-12-31T00:00:00"/>
    <n v="69.428571428571431"/>
    <n v="0"/>
    <s v="DGF_x000a_NC – Subproceso de Fiscalización y Liquidación_x000a_Dirección de Gestión de Fiscalización_x000a_Subdirección de Fiscalización  Tributaria "/>
    <n v="0"/>
    <x v="0"/>
  </r>
  <r>
    <x v="0"/>
    <x v="0"/>
    <m/>
    <m/>
    <m/>
    <m/>
    <m/>
    <s v="3.2. Verificar de manera trimestral  el proceso de depuración de la información de la matriz de seguimiento, control y supervisión mediante la acción directa de los gerentes designados desde la Coordinación de Supervisión y Control de la SG Fiscalización Tributaria.  "/>
    <s v=" Matriz de seguimiento  actualizada trimestral."/>
    <n v="3"/>
    <d v="2024-09-01T00:00:00"/>
    <d v="2025-06-30T00:00:00"/>
    <n v="43.142857142857146"/>
    <n v="0"/>
    <s v="DGF_x000a_NC – Subproceso de Fiscalización y Liquidación_x000a_Dirección de Gestión de Fiscalización_x000a_Subdirección de Fiscalización  Tributaria _x000a_Coordinación de Supervisión y Seguimiento"/>
    <n v="0"/>
    <x v="0"/>
  </r>
  <r>
    <x v="0"/>
    <x v="0"/>
    <m/>
    <m/>
    <m/>
    <m/>
    <s v="4. Emitir lineamientos dirigidos al Grupo Informal de Programas, tendientes a que en la estructuración de acciones y programas de control y en su seguimiento, se preste especial atención a la fecha de caducidad o prescripción de los seleccionados que se remiten, cuando está aplique, así como que se tenga en cuenta para la ejecución de estas los lineamientos que se profieran desde la Dirección de Gestión de Fiscalización, relacionados con la priorización de las investigaciones, casos e insumos (Memorandos 62 del 22/04/2024 y 086 del 31/05/2024). "/>
    <s v="4.1. Proferir memorando dirigido a los funcionarios del Grupo Informal de Programas de la Subdirección de Fiscalización Aduanera, con el objeto de que se fortalezca el seguimiento que se realiza a la ejecución de las acciones y programas de control, de tal forma que en la estructuración de estas y su seguimiento se preste especial atención a la fecha de caducidad de los seleccionados que se remiten, cuando está aplique, así como que se tenga en cuenta para su ejecución los lineamientos que se profieran desde la Dirección de Gestión de Fiscalización, relacionados con la priorización de las investigaciones, casos e insumos. "/>
    <s v="Memorando"/>
    <n v="1"/>
    <d v="2024-08-01T00:00:00"/>
    <d v="2024-12-31T00:00:00"/>
    <n v="21.714285714285715"/>
    <n v="1"/>
    <s v="DGF_x000a_NC – Subproceso de Fiscalización y Liquidación_x000a_Dirección de Gestión de Fiscalización_x000a_Subdirección de Fiscalización  Aduanera"/>
    <n v="1"/>
    <x v="1"/>
  </r>
  <r>
    <x v="0"/>
    <x v="0"/>
    <s v="Auditoría al Trámite de Insumos de Fiscalización remitidos a las Direcciones Seccionales ATI 2024-003"/>
    <s v="ATI 2024-003_x000a__x000a_H2"/>
    <s v="Hallazgo No. 2 - Deficiencia en la gestión y control de las solicitudes de investigación remitidas a las seccionales auditadas mediante el formato FT-1561 “Solicitud de Investigación” u otros de la fiscalización cambiaria, tributaria y aduanera_x000a_Fiscalización Cambiaria: _x000a_DSIA de Armenia:De una muestra de 20 solicitudes de investigación recibidas en la DSIA de Armenia mediante el formato FT-1561 “Solicitud de Investigación” u otros para ser tramitados por la División de Fiscalización y Liquidación Cambiaria, se evidenciaron tiempos de inactividad, en cuanto al análisis de insumos e impulso de investigaciones, así:_x000a_• En siete casos, la expedición del auto de apertura de investigación se efectuó superando entre 60 a 122 días hábiles los términos establecidos en el procedimiento para la gestión del insumo. (Anexo 6 FC) _x000a_• Un insumo se reportó por la misma DSIA de Armenia mediante formato FT-1561 el 11/04/2023, luego de 2 años y nueve meses de presentarse la infracción que la originó, la cual ocurrió el 10/07/2020, ante la falta de respuesta a Requerimiento Oficial de Información. (Anexo 6 FC)_x000a_DSA de Bogotá:Se reportaron 79 registros de solicitudes de investigación remitidas a la DSA de Bogotá mediante el formato FT-1561 u otros, desde otras direcciones seccionales u otras dependencias dentro de la misma sede administrativa para ser tramitados por la División de Fiscalización y Liquidación Cambiaria en las vigencias 2021 a 2023, de los cuales se revisó una muestra de 17 expedientes, en los que se observaron tiempos de inactividad en cuanto al análisis de insumos e impulso de la investigación, así:_x000a_• En 10 casos, el auto de apertura de investigación se emitió excediendo entre 40 a 224 días hábiles, los términos establecidos en el procedimiento para su gestión. (Anexo 7 FC) _x000a_• En seis casos se ha presentado inactividad y falta de decisión de archivo o formulación de cargos a corte 31/05/2024, así: para cinco casos, transcurrieron entre 128 a 275 días hábiles y en un caso, 581 días hábiles, posteriores a la apertura de investigación.  (Anexo 8 FC)_x000a_En solicitud de información realizada a la DSA Bogotá frente a los 62 casos restantes, de la información aportada se identificó que:_x000a_• 25 casos que a 28/05/2024 registran estado “Pendiente de gestionar”, para los cuales: en siete casos transcurrieron entre 159 a 298 días y para 18 casos, transcurrieron entre 308 y 1.085 días calendario luego de su recepción en la seccional. (Anexo 9 FC) _x000a_• Cinco casos fueron analizados en reunión de nivel directivo soportada en acta 12 del 15/05/2024, entre 204 a 331 días calendario posteriores a la recepción en la seccional, para los cuales se resolvió la apertura, sin que, al momento de la visita de auditoría en el mes de mayo de 2024, contaran con el auto de apertura de investigación. (Anexo 9 FC)_x000a_• 16 casos frente a los cuales se informó que no fueron recibidos en la División de Fiscalización y Liquidación Cambiaria, pese a que fue la misma DSA de Bogotá quien reportó la remisión de casos con presuntas infracciones cambiarias a esa división. (Anexo 9 FC) _x000a_Revisada una muestra de 36 insumos reportados en la base de datos LINC “Listado de Información Cambiaria” de la DSA de Bogotá, se evidenciaron tiempos de inactividad en cuanto al análisis de insumos e impulso de la investigación, así:_x000a_• 16 insumos en los cuales el auto de apertura de investigación se emitió: para 10 casos entre 49 a 178 días hábiles y para seis, entre 478 a 954 días hábiles, excediendo los términos establecidos en el procedimiento para su gestión. (Anexo 10 FC)_x000a_• Para uno de los anteriores insumos, cuya apertura se efectuó luego de 132 días hábiles a la recepción en la DSA de Bogotá, tuvo gestión posterior a la apertura luego de más de un año y medio, y a corte 31/05/2024 han transcurrido 700 días hábiles contados desde la apertura de investigación, sin decisión de archivo o formulación de cargos. Este caso incluía la investigación de operaciones de la vigencia 2018 (37 declaraciones) y otras de 2019, reposando acta de reunión del 23/11/2023, en la que se sugirió continuar la investigación solamente de operaciones por la vigencia 2019, sin soporte o justificación de la exclusión de la vigencia 2018. (Anexo 10 FC) _x000a_Fiscalización Tributaria: De una muestra de 80 insumos y/o solicitudes de investigación remitidas desde otras direcciones seccionales u otras dependencias de las DSIA de Armenia y DSI de Medellín para ser tramitados por las Divisiones de Fiscalización y Liquidación Tributaria Intensiva y Extensiva, mediante formato FT-1561 u otros medios, gestionados en 12 actas de comité de nivel directivo, se observó lo siguiente:_x000a_DSIA de Armenia:De una muestra de 45 solicitudes de investigación recibidas en la DSIA de Armenia mediante el formato FT-1561 u otros para ser tramitados por las divisiones de fiscalización y liquidación tributaria, se identificó lo siguiente:_x000a_• Falta de completitud en el diligenciamiento de 12 solicitudes de investigación remitidas a la DSIA de Armenia con el formato FT-1561, los cuales registran de manera incompleta o no registran uno o más de los siguientes datos: número de consecutivo, fecha de diligenciamiento, división específica a donde va dirigido el insumo, relación de los documentos soporte, firma(s), causal detallada de la infracción, fechas de infracción y vencimiento, siendo el GIT de Gestión Cobranzas de la DSIA de Armenia la dependencia que genera mayor cantidad de insumos con estas deficiencias. (Anexo 18 FT)_x000a_• Cinco casos enviados por el GIT de Gestión Cobranzas de la DSIA de Armenia para investigación de dos contribuyentes con Nit 800155XXX y 901090XXX por impuestos a la renta año 2021 y para aplicar la sanción de clausura del establecimiento del numeral 4 artículo 657 del ET, por mora en pago de retención en la fuente año 2019, los cuales se depuraron en las actas de comité 79 del 01/12/2021 y 68 del 22/06/2023, por las causales de “improductividad (…)”; no obstante, no fue posible validar la completitud, calidad, oportunidad en la remisión y gestión efectuada por el área receptora, debido a que las actas de comité no cuentan con soportes (solicitudes de investigación, pruebas y papeles de trabajo)._x000a_ • Dos casos remitidos por otros subprocesos (no especificados) de la DSIA de Armenia el 31/08/2021 para investigación de los contribuyentes con Nit 900700 XXX y 900880 XXX por inexactitudes en el impuesto de renta año 2017, presentan decisión de apertura registrada en el acta 80/2021; sin embargo, no se gestionaron ni se aportaron acta o soporte emitido por el competente para tomar la decisión de no apertura. _x000a_• Frente al insumo del contribuyente con Nit 9779XXX se observa contradicción en la decisión adoptada en el acta de comité de nivel directivo 80/2021, así: de un lado en la hoja dos registro 22 se indica “Se apertura (…)”; pero en la hoja tres &quot;Depuración de seleccionados&quot; se relaciona de nuevo el usuario en el consecutivo 12, indicando que &quot;Los numerales del 01 al 13 fueron depurados porque ya están siendo revisados y sustanciados en la División de Fiscalización y Liquidación Tributaria Extensiva&quot;. Este insumo no se gestionó ni se aportó acta o soporte para tomar la decisión de no apertura. _x000a_• Una solicitud de investigación del contribuyente con Nit 900741XXX, omiso en renta en el año 2020, enviada por la DSIA de Pereira el 06/04/2022 por competencia territorial, se aperturó el 30/04/2024, es decir, 540 días hábiles después de recibida, con ocasión de la visita de auditoría._x000a_• Dos insumos para investigación de los contribuyentes con Nit 41925XXX y 1120738XXX recibidos el 11/09/2023 y 11/12/2023 y asignados a la etapa persuasiva URIIT el 11/09/2023 y 14/09/2023, superan en dos y cinco meses, respectivamente, el término para culminarla._x000a_• En el expediente 202382350100008659, de acuerdo con el acta de nivel directivo 68/2023 se decidió la apertura de investigación por retención en la fuente años 2021 y renta año 2022, sin embargo, en el auto de archivo 2023001010000648 del 28/09/2023, únicamente se observa pronunciamiento frente a la retención en la fuente año 2021._x000a_• En dos expedientes con números 202381690100009970 y 202181690100017260 se evidenció inactividad procesal de 197 y 614 días hábiles, respectivamente, contados a partir de la última actuación hasta el 30/04/2024. (Anexo 19 FT)_x000a_DSI de Medellín: De una muestra de 35 solicitudes de investigación recibidas en la DSI de Medellín mediante el formato FT-1561 u otros para ser tramitados por las Divisiones de Fiscalización y Liquidación Tributaria, se identificó que:_x000a_• Los insumos de solicitudes de investigación de los contribuyentes con Nit 901102XXX, 901367XXX, 900926XXX, 900525XXX y 901167XXX, que de acuerdo con la decisión adoptada en acta de comité de nivel directivo 26 del 16/06/2022, debían trasladarse a la Subdirección de Fiscalización Tributaria para programas de posibles omisos, se remitieron hasta el 22/05/2024 mediante correo electrónico 1-11-261-226, con ocasión a la visita de auditoría, evidenciando demora en el traslado de 505 días. (Anexo 20 FT)_x000a_Fiscalización Aduanera_x000a_DSA de Medellín:De una muestra de 78 solicitudes de investigación recibidas por la DSA de Medellín mediante el formato FT-1561 u otros para ser tramitados por las divisiones de fiscalización y liquidación aduanera, se evidenciaron tiempos de inactividad, en cuanto al análisis de insumos e impulso de la investigación, así: _x000a_• En 27 casos el término transcurrido entre la recepción del insumo de investigación y la presentación a comité de nivel directivo fue entre 60 a 300 días hábiles y tres entre 301 a 418 días hábiles. _x000a_• En 14 expedientes se observó inactividad procesal así: en nueve entre 180 a 300 días hábiles y en cinco entre 301 y 470 días hábiles, contados desde la última actuación hasta el 10/05/2024. (Anexo 23 FA)_x000a_DSA de Bogotá:De una muestra de 40 solicitudes de investigación, que fueron recibidas por la DSA de Bogotá, para ser tramitadas por las Divisiones de Fiscalización y Liquidación Aduanera, se evidenciaron tiempos de inactividad, en cuanto al análisis de insumos e impulso de la investigación, así: _x000a_• 10 casos en los cuales el auto de apertura de investigación se emitió entre 64 y 280 días hábiles posteriores a la recepción del insumo y uno después de 345 días hábiles. _x000a_• En ocho expedientes se observó inactividad procesal así: en siete entre 117 a 271 días hábiles y uno de 385 días hábiles, contados desde la última actuación hasta el 31/05/2024. (Anexo 24 FA)_x000a_"/>
    <s v="1.- Insuficientes controles por parte de los auditados en la gestión a las solicitudes de investigación recibidas o generadas al interior de otros procesos_x000a__x000a_2,- Deficientes herramientas para efectuar seguimiento y trazabilidad a las gestiones, términos y vencimientos de los insumos para investigación_x000a__x000a_3,-Falta de un sistema informático que permita mantener información centralizada y actualizada frente a la creación, registro, traslado y flujo de actividades que surten los insumos para investigación."/>
    <s v="1. Revisar el Procedimiento  PR COA- 0223 y  de ser necesario hacer los ajustes correspondientes  al flujograma que permitan la inclusión del  Formato FT- 1561 para los casos de los traslados de insumos entre dependencias y direcciones seccionales.     _x000a_     "/>
    <s v="1.1 Revisar el Procedimiento  PR-COA- 223 y si es necesario hacer los ajustes correspondientes  al flujograma que permitan la inclusión del  Formato FT- 1561 para los casos de los traslados de insumos entre dependencias y direcciones seccionales                                                                    "/>
    <s v="Procedimiento actualizado y publicado"/>
    <n v="1"/>
    <d v="2024-08-05T00:00:00"/>
    <d v="2025-11-30T00:00:00"/>
    <n v="68.857142857142861"/>
    <n v="0"/>
    <s v="DGF_x000a_NC – Subproceso de Fiscalización y Liquidación_x000a_Dirección de Gestión de Fiscalización_x000a_Subdirección de Fiscalización  Cambiaria_x000a__x000a_NC –  Proceso  Planeación Estrategia y Control _x000a_Dirección de Gestión de Estratégica y Analítica_x000a_Subdirección de Procesos"/>
    <n v="0"/>
    <x v="0"/>
  </r>
  <r>
    <x v="0"/>
    <x v="0"/>
    <m/>
    <m/>
    <m/>
    <m/>
    <s v="2. Actualizar los términos y condiciones de la supervisión, seguimiento y control, dentro del  procedimiento PR-COT-465 Investigación y determinación de tributos e imposición de sanciones, frente al  formatos 1561 que se reciba como insumo  _x000a_ "/>
    <s v="2.1. Revisar y Actualizar el procedimiento PR-COT-465 Investigación y determinación de tributos e imposición de sanciones  generando la obligación de realizar el  de seguimiento a los formatos 1561. _x000a__x000a_"/>
    <s v="El   PR-COT-465 Investigación y determinación de tributos e imposición de sanciones, actualizado, publicado y socializado_x000a__x000a__x000a_"/>
    <n v="1"/>
    <d v="2024-09-01T00:00:00"/>
    <d v="2025-11-30T00:00:00"/>
    <n v="65"/>
    <n v="0"/>
    <s v="DGF_x000a_NC – Subproceso de Fiscalización y Liquidación_x000a_Dirección de Gestión de Fiscalización_x000a_Subdirección de Fiscalización Tributaria_x000a__x000a_NC –  Proceso  Planeación Estrategia y Control _x000a_Dirección de Gestión de Estratégica y Analítica_x000a_Subdirección de Procesos_x000a_ "/>
    <n v="0"/>
    <x v="0"/>
  </r>
  <r>
    <x v="0"/>
    <x v="0"/>
    <m/>
    <m/>
    <m/>
    <m/>
    <s v="3. Promover la sistematización del proceso de generación y asignación del formato 1561 solicitud de Investigación dentro del SI INTEGRA._x000a_"/>
    <s v="3.1. Elaborar la historia de Usuario HU para la sistematización del proceso de generación y asignación del formato 1561 al interior de la célula de fiscalización, dentro de la épica o componente funcional de preliminares. "/>
    <s v="Historia de Usuario propuesta a la célula de fiscalización._x000a_ "/>
    <n v="1"/>
    <d v="2024-09-01T00:00:00"/>
    <d v="2025-07-31T00:00:00"/>
    <n v="47.571428571428569"/>
    <n v="0"/>
    <s v="DGF_x000a_NC – Subproceso de Fiscalización y Liquidación_x000a_Dirección de Gestión de Fiscalización_x000a_Subdirección de Fiscalización  Tributaria_x000a__x000a_NC Proceso de Información,  Innovación y Tecnología_x000a_Dirección de Gestión de Innovación y Tecnología _x000a_Subdirección de Innovación y Proyectos  _x000a_"/>
    <n v="0"/>
    <x v="0"/>
  </r>
  <r>
    <x v="0"/>
    <x v="0"/>
    <m/>
    <m/>
    <m/>
    <m/>
    <m/>
    <s v="3.2. Priorizar la ejecución del desarrollo de la HU para la sistematización del F1561 dentro de la célula de fiscalización."/>
    <s v="Historia de Usuario propuesta a la célula de fiscalización. Product Backlog de la célula de Fiscalización  actualizado, donde se evidencie la priorización de la HU. "/>
    <n v="1"/>
    <d v="2024-09-01T00:00:00"/>
    <d v="2025-07-31T00:00:00"/>
    <n v="47.571428571428569"/>
    <n v="0"/>
    <s v="DGF_x000a_NC – Subproceso de Fiscalización y Liquidación_x000a_Dirección de Gestión de Fiscalización_x000a_Subdirección de Fiscalización  Tributaria_x000a__x000a_NC Proceso de Información,  Innovación y Tecnología_x000a_Dirección de Gestión de Innovación y Tecnología _x000a_Subdirección de Innovación y Proyectos  _x000a_"/>
    <n v="0"/>
    <x v="0"/>
  </r>
  <r>
    <x v="0"/>
    <x v="0"/>
    <m/>
    <m/>
    <m/>
    <m/>
    <m/>
    <s v="3..3. Efectuar los desarrollos y plan de pruebas del requerimiento, con participación de las Direcciones Seccionales. _x000a__x000a_"/>
    <s v="Formato de paso a producción y aceptación de pruebas."/>
    <n v="1"/>
    <d v="2024-09-01T00:00:00"/>
    <d v="2025-07-31T00:00:00"/>
    <n v="47.571428571428569"/>
    <n v="0"/>
    <s v="DGF_x000a_NC – Subproceso de Fiscalización y Liquidación_x000a_Dirección de Gestión de Fiscalización_x000a_Subdirección de Fiscalización  Tributaria_x000a__x000a_NC Proceso de Información,  Innovación y Tecnología_x000a_Dirección de Gestión de Innovación y Tecnología _x000a_Subdirección de Innovación y Proyectos  _x000a_"/>
    <n v="0"/>
    <x v="0"/>
  </r>
  <r>
    <x v="0"/>
    <x v="0"/>
    <m/>
    <m/>
    <m/>
    <m/>
    <s v="4. Verificar las actividades descritas en los procedimientos PR-COA-0226 y PR-COA-0263 para armonización de los mismos respecto a incluir lo pertinente en los documentos relacionados y en las actividades del flujograma, con relación a la utilización del formato FT-1561 “Solicitudes de investigación”."/>
    <s v="4.1.Revisar los procedimientos PR-COA-0226 y PR-COA-0263 con el fin de determinar el uso del formato FT-1561  para ajustarlos en caso de ser necesario. Si no hay lugar a ajustes proferir documento con la justificación "/>
    <s v=" Procedimientos ajustados PR-COA-0226 y PR-COA-0263 y/o documento con justificación"/>
    <n v="2"/>
    <d v="2024-09-01T00:00:00"/>
    <d v="2025-11-30T00:00:00"/>
    <n v="65"/>
    <n v="0"/>
    <s v="DGF_x000a_NC – Subproceso de Fiscalización y Liquidación_x000a_Dirección de Gestión de Fiscalización_x000a_Subdirección de Fiscalización  Aduanera_x000a__x000a_NC –  Proceso  Planeación Estrategia y Control _x000a_Dirección de Gestión de Estratégica y Analítica_x000a_Subdirección de Procesos"/>
    <n v="0"/>
    <x v="0"/>
  </r>
  <r>
    <x v="0"/>
    <x v="0"/>
    <m/>
    <m/>
    <m/>
    <m/>
    <s v="_x000a_5. Elaborar y socializar un documento dirigido a las Direcciones Seccionales mediante el cual se impartan instrucciones dirigidas a la adecuada aplicación de los procedimientos del Subproceso de Fiscalización y Liquidación en materia aduanera,  fortalecimiento  del uso del Formato FT-1561, adecuado control de cargas de trabajo, uso de la herramienta IRIS como instrumento de apoyo para el control de evacuación de cargas de trabajo."/>
    <s v="5.1. Elaborar y socializar un documento dirigido a las Direcciones Seccionales mediante el cual se impartan instrucciones dirigidas a la adecuada aplicación de los procedimientos del Subproceso de Fiscalización y Liquidación en materia aduanera,  fortalecimiento  del uso del Formato FT-1561, adecuado control de cargas de trabajo, uso de la herramienta IRIS como instrumento de apoyo para el control de evacuación de cargas de trabajo._x000a_ "/>
    <s v="Documento  socializado _x000a_"/>
    <n v="1"/>
    <d v="2024-09-01T00:00:00"/>
    <d v="2025-04-30T00:00:00"/>
    <n v="34.428571428571431"/>
    <n v="0"/>
    <s v="DGF_x000a_NC – Subproceso de Fiscalización y Liquidación_x000a_Dirección de Gestión de Fiscalización_x000a_Subdirección de Fiscalización  Aduanera"/>
    <n v="0"/>
    <x v="0"/>
  </r>
  <r>
    <x v="0"/>
    <x v="0"/>
    <m/>
    <m/>
    <m/>
    <m/>
    <s v="6. Revisar los Procedimientos Acciones de Control  PR-COA -0417 y PR-COT -417 y realizar los  ajustes que sean necesarios  respecto al uso del  FT- 1561 para los casos de los traslados de insumos entre dependencias y direcciones seccionales. "/>
    <s v="6.1. Revisar los procedimientos, realizar los ajustes correspondientes.                                                                          "/>
    <s v="Procedimientos publicados"/>
    <n v="2"/>
    <d v="2024-09-01T00:00:00"/>
    <d v="2025-11-30T00:00:00"/>
    <n v="65"/>
    <n v="0"/>
    <s v="DGF_x000a_NC – Subproceso de Fiscalización y Liquidación_x000a_Dirección de Gestión de Fiscalización_x000a_Subdirección de Fiscalizacion Aduanera_x000a_Subdireccion de Fiscalización cambiaria_x000a_Subdirección de Fiscalización Tributaria_x000a__x000a_NC –  Proceso  Planeación Estrategia y Control _x000a_Dirección de Gestión de Estratégica y Analítica_x000a_Subdirección de Procesos"/>
    <n v="0"/>
    <x v="0"/>
  </r>
  <r>
    <x v="0"/>
    <x v="0"/>
    <s v="Auditoría al Trámite de Insumos de Fiscalización remitidos a las Direcciones Seccionales ATI 2024-003"/>
    <s v="ATI 2024-003_x000a__x000a_H3"/>
    <s v="Hallazgo No. 3 - Deficiencia en el trámite de insumos y caducidad de la acción administrativa sancionatoria (D)_x000a_En respuesta a petición de información de investigaciones formato FT-1561, se reportó el envío de 512 solicitudes de investigación a la DSA Medellín entre los años 2021 y 2023. Al confrontar esta información con la base de datos física de la dirección seccional mencionada y lo registrado en el sistema IRIS, se encontraron 4 insumos no tramitados y con posible pérdida de la documental remitida, advirtiendo lo siguiente: _x000a_• La DSA Barranquilla remitió a la DSA Medellín las solicitudes de investigación No. 187245450-0375 y 187245450-0380, sin embargo, no se les dio trámite operando firmeza de las declaraciones de importación de acuerdo con lo contemplado en el artículo 188 del Decreto 1165 de 2019, lo que conlleva a la materialización de la caducidad de la acción administrativa sancionatoria. Estos dos asuntos fueron enviados mediante correo electrónico del 17 y 18 de junio de 2021, respectivamente, a la jefe (A) División de Gestión de Fiscalización, sin embargo, la dirección seccional receptora mediante comunicación manifestó que no los recibieron. _x000a_ • Mediante formato FT-1561-0486 del 25 de abril 2022, la DSA de Cali solicitó a la DSA de Medellín iniciar investigación a la sociedad con Nit 890925XXX por no dar respuesta al requerimiento ordinario de información notificado el 24 de marzo de 2021 proferido al interior del proceso No. CU202020200045. Esta petición y la documental que la soportaba fue enviada el 25 de abril de 2022 a la División de Fiscalización Aduanera de la DSA Medellín a los correos electrónicos corresp_entrada_medellin-adu@dian.gov.co y jp[xxxx]@dian.gov.co, sin embargo, la dirección seccional receptora informa que no lo recibió. En consecuencia, como no se impartió trámite a la solicitud, el 16 de abril de 2024 operó la caducidad de la acción sancionatoria del Estado . _x000a_• La DSA Cartagena informó que la solicitud de investigación 1482384180837-4361 fue remitida a la DSA Medellín el 30/08/2021 mediante correo físico, allegando la constancia de trazabilidad de entrega emitido por la empresa postal 4/72, sin embargo, la dirección seccional receptora informa que no lo recibió. (Anexo 25FA)"/>
    <s v="1.- Falencias en el seguimiento, monitoreo y control por parte de los líderes responsables del proceso y subproceso_x000a__x000a_2.- Deficiencias en la aplicación de los controles de la matriz de riesgos del Subproceso de Fiscalización y Liquidación V4"/>
    <s v="1. Elaborar un documento que contenga los riesgos con mayor frecuencia en su materialización evidenciados en desarrollo de las autoevaluaciones lideradas por la SFA y la respectiva socialización a las Direcciones Seccionales. Este documento tendrá como objetivo sensibilizar en la aplicación de los controles de la matriz de riesgos del Subproceso de Fiscalización y Liquidación V4._x000a__x000a_"/>
    <s v="1.1 Identificar y elaborar un documento que contenga los riesgos mas recurrentes en la materialización durante el periodo 2022-2024 evidenciados en desarrollo de las autoevaluaciones lideradas por la SFA a efectos de ser socializado con  las Direcciones Seccionales para minimizar los riesgos. Este documento tendrá como objetivo sensibilizar en la aplicación de los controles de la matriz de riesgos del Subproceso de Fiscalización y Liquidación V4._x000a__x000a_"/>
    <s v="Documento socializado"/>
    <n v="1"/>
    <d v="2024-09-01T00:00:00"/>
    <d v="2025-03-31T00:00:00"/>
    <n v="30.142857142857142"/>
    <n v="0"/>
    <s v="DGF_x000a_NC – Subproceso de Fiscalización y Liquidación_x000a_Dirección de Gestión de Fiscalización_x000a_Subdirección de Fiscalización  Aduanera"/>
    <n v="0"/>
    <x v="0"/>
  </r>
  <r>
    <x v="0"/>
    <x v="0"/>
    <m/>
    <m/>
    <m/>
    <m/>
    <s v="2. Revisar la matriz  de riesgos  de Fiscalización  para  determinar si hay lugar a hacer los ajustes en los controles y riesgos que se sugieren  en los informes de las auditorías e inspecciones del año 2024 realizadas por entes de control "/>
    <s v=" Mesas de trabajo para revisar la matriz, ajustes respectivos y publicación_x000a__x000a__x000a__x000a__x000a__x000a_"/>
    <s v="Matriz publicada"/>
    <n v="1"/>
    <d v="2024-08-10T00:00:00"/>
    <d v="2026-03-30T00:00:00"/>
    <n v="85.285714285714292"/>
    <n v="0"/>
    <s v="DGF_x000a_NC – Subproceso de Fiscalización y Liquidación_x000a_Dirección de Gestión de Fiscalización_x000a_Subdirección de Fiscalización Tributaria_x000a_Subdirección de Fiscalizacion Aduanera_x000a_Subdirección de Fiscalización Internacional_x000a_Subdirección de Apoyo en la Lucha _x000a_Subdireccion de Fiscalización Cambiaria_x000a__x000a_NC –  Proceso  Planeación Estrategia y Control _x000a_Dirección de Gestión de Estratégica y Analítica_x000a_Subdirección de Procesos_x000a_Coordinación de Procesos y Riesgos Operacionales"/>
    <n v="0"/>
    <x v="0"/>
  </r>
  <r>
    <x v="0"/>
    <x v="0"/>
    <m/>
    <m/>
    <m/>
    <m/>
    <m/>
    <s v="Socializar los ajustes realizados._x000a__x000a__x000a__x000a__x000a_"/>
    <s v="Correo"/>
    <n v="1"/>
    <d v="2025-03-30T00:00:00"/>
    <d v="2026-03-30T00:00:00"/>
    <n v="52.142857142857146"/>
    <n v="0"/>
    <s v="DGF_x000a_NC – Subproceso de Fiscalización y Liquidación_x000a_Dirección de Gestión de Fiscalización_x000a_Subdirección de Fiscalización Tributaria_x000a_Subdirección de Fiscalizacion Aduanera_x000a_Subdirección de Fiscalización Internacional,_x000a_Subdirección de Apoyo en la Lucha Contra el Delito Aduanero y Fiscal _x000a_Subdireccion de Fiscalización Cambiaria_x000a__x000a_NC –  Proceso  Planeación Estrategia y Control _x000a_Dirección de Gestión de Estratégica y Analítica_x000a_Subdirección de Procesos_x000a_Coordinación de Procesos y Riesgos Operacionales"/>
    <n v="0"/>
    <x v="0"/>
  </r>
  <r>
    <x v="0"/>
    <x v="0"/>
    <s v="Auditoría al Trámite de Insumos de Fiscalización remitidos a las Direcciones Seccionales ATI 2024-003"/>
    <s v="ATI 2024-003_x000a__x000a_H4"/>
    <s v="Hallazgo No. 4 - Inoportunidad en el trámite de insumos para la apertura de la investigación, respecto al trámite de aceptación de allanamiento - DSA Bogotá (D)_x000a_En la verificación efectuada al insumo recibido por la División de Fiscalización y Liquidación de Determinación de Tributos y Gravámenes Aduaneros de la DSA de Bogotá mediante oficio 1-91-201-267-0527 del 18/08/2022, se indicó al equipo de auditoría que dicho insumo contiene 100 solicitudes de allanamiento y pago sanción reducida radicados por usuarios años 2018 y anteriores, en los que se observaron las siguientes situaciones:_x000a_• 61 insumos que corresponden a allanamientos de los años: 2015 - 1, 2016 - 1, 2017 - 7, 2018 - 51 y 2019 - 1, se encontraron sin apertura de expediente para aceptación o no del pago sanción reducida de declaraciones de importación de corrección, las cuales adquirieron firmeza. (Anexo 26 FA)_x000a_• 13 insumos no fueron entregados al equipo de auditoría, por tanto, no fue posible determinar el estado actual de las solicitudes presentadas por los usuarios con pago de sanción reducida. (Anexo 27 FA) "/>
    <s v="1.- Falta de control, monitoreo y seguimiento por parte de los líderes del proceso"/>
    <s v="1. Elaborar un documento que contenga los riesgos con mayor frecuencia en su materialización evidenciados en desarrollo de las autoevaluaciones lideradas por la SFA y la respectiva socialización a las Direcciones Seccionales. Este documento tendrá como objetivo sensibilizar en la aplicación de los controles de la matriz de riesgos del Subproceso de Fiscalización y Liquidación V4._x000a__x000a_"/>
    <s v="1.1 Identificar y elaborar un documento que contenga los riesgos mas recurrentes en la materialización durante el periodo 2022-2024 evidenciados en desarrollo de las autoevaluaciones lideradas por la SFA a efectos de ser socializado con  las Direcciones Seccionales para minimizar los riesgos. Este documento tendrá como objetivo sensibilizar en la aplicación de los controles de la matriz de riesgos del Subproceso de Fiscalización y Liquidación V4._x000a__x000a_"/>
    <s v="Documento socializado"/>
    <n v="1"/>
    <d v="2024-09-01T00:00:00"/>
    <d v="2025-03-31T00:00:00"/>
    <n v="30.142857142857142"/>
    <n v="0"/>
    <s v="DGF_x000a_NC – Subproceso de Fiscalización y Liquidación_x000a_Dirección de Gestión de Fiscalización_x000a_Subdirección de Fiscalización  Aduanera"/>
    <n v="0"/>
    <x v="0"/>
  </r>
  <r>
    <x v="0"/>
    <x v="0"/>
    <m/>
    <m/>
    <m/>
    <m/>
    <s v="2. Elaborar un Plan de Trabajo por parte de la DSA de Bogotá para la evacuación de los casos detectados en la Auditoria respecto al tramite de aceptación de allanamiento._x000a__x000a_"/>
    <s v="2.1 La DSA de Bogotá elaborará un plan de trabajo para la evacuación de los casos detectados en la Auditoria respecto al tramite de aceptación de allanamiento, que involucre la ubicación de los insumos pendientes de trámite de aceptación de allanamiento y la posible fecha de evacuación . _x000a__x000a_"/>
    <s v="Plan de Trabajo_x000a__x000a_"/>
    <n v="1"/>
    <d v="2024-09-01T00:00:00"/>
    <d v="2024-12-31T00:00:00"/>
    <n v="17.285714285714285"/>
    <n v="1"/>
    <s v="DGF_x000a_DS-Subproceso de Fiscalización y Liquidación_x000a_Dirección Seccional de Aduanas de Bogotá_x000a_División de Fiscalización y Liquidación de Determinación de Tributos y Gravámenes Aduaneros"/>
    <n v="1"/>
    <x v="1"/>
  </r>
  <r>
    <x v="0"/>
    <x v="0"/>
    <s v="Auditoría al Trámite de Insumos de Fiscalización remitidos a las Direcciones Seccionales ATI 2024-003"/>
    <s v="ATI 2024-003_x000a__x000a_H5"/>
    <s v="Hallazgo No. 5 - Deficiencias en la gestión de roles de acceso y el incumplimiento de las normas, políticas y procedimientos de seguridad de la información _x000a_Realizado el cruce entre los archivos de “Planta activa 30_04_2024.xlsx” generado por la Coordinación de Administración de Planta de Personal, el archivo de roles del 9/05/2024 “Roles_Muisca_Corte_9_Mayo_2024.xlsx” publicado por la Coordinación de Soporte Técnico al usuario en diannet y el último archivo del 10/09/2021 Anexo &quot;Roles de las soluciones tecnológicas según procedimientos y procesos_V3_R054” publicado en el Listado Maestro de Documentos, de los roles activos en los sistemas de información INTEGRA  e IRIS , se encontraron las siguientes situaciones:_x000a_• Existen roles relacionados en el archivo de “Anexo de Roles de las soluciones tecnológicas…” que deben ser asignados al nivel central dado que permiten la consulta nacional y que en el archivo Roles_Muisca_Corte_9_Mayo_2024.xlsx” están asignados al nivel seccional así:_x000a_El Rol 2640 “…Generación de Reportes SI INTEGRA Nivel Central&quot;, asignado a 10    funcionarios del nivel seccional._x000a_El Rol 1420 “…consulta del Estado de los Expedientes de Fiscalización, de las Planillas Múltiples de Remisión, de los actos enviados a Notificar y de la Información Paramétrica …&quot;, asignado a 91 funcionarios de nivel seccional. (Anexo 28 SD)_x000a_• Desactualización de los campos (dirección_seccional y nombre_cargo) en el archivo Roles_Muisca_Corte_9_Mayo_2024.xlsx publicado por la Coordinación de Soporte Técnico al usuario en DIANNET, referente a:_x000a_Inconsistencias presentadas respecto al campo dirección_seccional: 10 funcionarios con 33 roles. (Anexo 29 SD) _x000a_Inconsistencias presentadas respecto al campo nombre_cargo: 17 funcionarios con 49 roles, de los cuales siete corresponden a roles del SI IRIS y 42 del SI INTEGRA. (Anexo 30 SD) _x000a_• Existen ocho funcionarios con 21 roles del SI INTEGRA no pertenecientes al proceso de Fiscalización y Liquidación. (Anexo 31 SD)_x000a_ "/>
    <s v="1.- Falta de cumplimiento a los controles establecidos por parte de la primera y segunda línea de defensa en relación con la gestión y seguimiento de roles de acceso a los sistemas de información"/>
    <s v="1. Colocar un PST por parte de las Direcciones Seccionales de Aduanas de Bogotá y Medellín, trimestralmente para obtener el listado actualizado de roles del SI IRIS de los funcionarios pertenecientes al área y con base en el listado solicitar la depuración teniendo en cuenta si el servidor público permanece en el área, fue trasladado o se encuentra en situación administrativa, etc para contar con el listado actualizado._x000a__x000a_"/>
    <s v="1.1. Colocar un PST para obtener el listado para verificar trimestralmente los roles a cargo de los servidores publicos del area"/>
    <s v="PST generado por trimestre"/>
    <n v="2"/>
    <d v="2024-08-01T00:00:00"/>
    <d v="2025-01-31T00:00:00"/>
    <n v="26.142857142857142"/>
    <n v="0"/>
    <s v="DGF_x000a_DS – Subproceso de Fiscalización y Liquidación_x000a_Dirección Seccional de Aduanas de Bogotá_x000a_División de Fiscalización y Liquidación Aduanera_x000a_Dirección Seccional de Aduanas de Medellín _x000a_División de Fiscalización y Liquidación Aduanera"/>
    <n v="0"/>
    <x v="0"/>
  </r>
  <r>
    <x v="0"/>
    <x v="0"/>
    <m/>
    <m/>
    <m/>
    <m/>
    <m/>
    <s v="1.2. Solicitar la Depuración del listado aplicando el procedimiento una vez se haya Verificardo el listado teniendo en cuenta la situacion y/o ubicacion del servidor público."/>
    <s v="Solicitud de depuracion o actualización al area de tecnología"/>
    <n v="2"/>
    <d v="2024-08-01T00:00:00"/>
    <d v="2025-01-31T00:00:00"/>
    <n v="26.142857142857142"/>
    <n v="0"/>
    <s v="DGF_x000a_DS – Subproceso de Fiscalización y Liquidación_x000a_Dirección Seccional de Aduanas de Bogotá_x000a_División de Fiscalización y Liquidación Aduanera_x000a_Dirección Seccional de Aduanas de Medellín _x000a_División de Fiscalización y Liquidación Aduanera"/>
    <n v="0"/>
    <x v="0"/>
  </r>
  <r>
    <x v="0"/>
    <x v="0"/>
    <m/>
    <m/>
    <m/>
    <m/>
    <m/>
    <s v="1.3. Verificar trimestralmente la actualización de los roles de los servidores públicos del area antes requeridos al area de tecnología"/>
    <s v="Listado de roles actualizado de manera trimestral generado por Tecnología"/>
    <n v="2"/>
    <d v="2024-08-01T00:00:00"/>
    <d v="2025-01-31T00:00:00"/>
    <n v="26.142857142857142"/>
    <n v="0"/>
    <s v="DGF_x000a_DS – Subproceso de Fiscalización y Liquidación_x000a_Dirección Seccional de Aduanas de Bogotá_x000a_División de Fiscalización y Liquidación Aduanera_x000a_Dirección Seccional de Aduanas de Medellín _x000a_División de Fiscalización y Liquidación Aduanera_x000a__x000a_NC Proceso de Información,  Innovación y Tecnología_x000a_Dirección de Gestión de Innovación y Tecnología _x000a_Subdirección de Innovación y Proyectos"/>
    <n v="0"/>
    <x v="0"/>
  </r>
  <r>
    <x v="0"/>
    <x v="0"/>
    <m/>
    <m/>
    <m/>
    <m/>
    <s v="2. Realizar mensualmente seguimiento al cumplimiento del procedimiento PR-IT-0445 e instructivo IN-IT-0202 de los roles informaticos a las Direcciones Seccionales con competencia cambiaria._x000a_"/>
    <s v="2.1. Solicitar información mensual a las direcciones seccionales con copmpetencia cambiaria sobre los roles vigentes en cabeza de auditores y su depuración para advertir a los jefes de división la existencia de roles que no aplican al proceso y aún se encuentran en cabeza de los funcionarios ."/>
    <s v="Informe mensual "/>
    <n v="7"/>
    <d v="2024-08-30T00:00:00"/>
    <d v="2025-03-30T00:00:00"/>
    <n v="30.285714285714285"/>
    <n v="0"/>
    <s v="DGF_x000a_NC – Subproceso de Fiscalización y Liquidación_x000a_Dirección de Gestión de Fiscalización_x000a_Subdirección de Fiscalización Cambiaria_x000a__x000a_DS – Subproceso de Fiscalización y Liquidación_x000a_Direcciones seccionales con competencia cambiaria "/>
    <n v="0"/>
    <x v="0"/>
  </r>
  <r>
    <x v="0"/>
    <x v="0"/>
    <m/>
    <m/>
    <m/>
    <m/>
    <s v="3. Registrar un PST por parte de las Direcciones seccionales, trimestralmente para obtener el listado actualizado de roles del SI INTEGRA de los funcionarios pertenecientes al área y con base en el listado   solicitar la depuración  teniendo en cuenta si el servidor público permanece en el área, fue trasladado o se encuentra en situación administrativa, etc para contar con el listado actualizado._x000a__x000a__x000a__x000a_"/>
    <s v="3.1. Colocar un PST para obtener el listado para verificar trimestralmente los roles a cargo de los servidores publicos del area_x000a__x000a_"/>
    <s v="PST generado por trimestre"/>
    <n v="3"/>
    <d v="2024-09-01T00:00:00"/>
    <d v="2025-05-30T00:00:00"/>
    <n v="38.714285714285715"/>
    <n v="0"/>
    <s v="DGF_x000a_NC-  Subproceso de Fiscalización y liquidación_x000a_Subdirección de Fiscalización Tributaria_x000a__x000a_NC - Proceso de Información,  Innovación y Tecnología_x000a_Dirección de Gestión de Innovación y Tecnología _x000a_Subdirección de Innovación y Proyectos _x000a__x000a_DS- Subproceso de Fiscalización y liquidación _x000a_Dirección Seccional de Impuestos y Aduanas de Armenia _x000a_DSI de Medellín"/>
    <n v="0"/>
    <x v="0"/>
  </r>
  <r>
    <x v="0"/>
    <x v="0"/>
    <m/>
    <m/>
    <m/>
    <m/>
    <m/>
    <s v="3.2. Solicitar la Depuración del listado aplicando el procedimiento una vez se haya Verificardo el listado teniendo en cuenta la situacion y/o ubicacion del servidor público."/>
    <s v="Solicitud de depuración o actualización trimestral"/>
    <n v="3"/>
    <d v="2024-09-01T00:00:00"/>
    <d v="2025-05-30T00:00:00"/>
    <n v="38.714285714285715"/>
    <n v="0"/>
    <s v="DGF_x000a_NC  Subproceso de Fiscalización y liquidación_x000a_Subdirección de Fiscalización Tributaria_x000a__x000a_NC Proceso de Información,  Innovación y Tecnología_x000a_Dirección de Gestión de Innovación y Tecnología _x000a_Subdirección de Innovación y Proyectos _x000a__x000a_DS - Subproceso de Fiscalización y liquidación_x000a_Dirección Seccional de Impuestos y Aduanas de Armenia _x000a_DSI de Medellín"/>
    <n v="0"/>
    <x v="0"/>
  </r>
  <r>
    <x v="0"/>
    <x v="0"/>
    <m/>
    <m/>
    <m/>
    <m/>
    <m/>
    <s v="3.3. Verificar trimestralmente la actualización de los roles de los servidores públicos del area _x000a_"/>
    <s v="Listado de roles actualizado de manera trimestral de las DSIA de Armenia y DSI de Medellín"/>
    <n v="3"/>
    <d v="2024-09-01T00:00:00"/>
    <d v="2025-05-30T00:00:00"/>
    <n v="38.714285714285715"/>
    <n v="0"/>
    <s v="DGF_x000a_NC  Subproceso de Fiscalización y liquidación_x000a_Subdirección de Fiscalización Tributaria_x000a__x000a_DS- Dirección Seccional de Impuestos y Aduanas de Armenia _x000a_DSI de Medellín"/>
    <n v="0"/>
    <x v="0"/>
  </r>
  <r>
    <x v="0"/>
    <x v="0"/>
    <s v="Auditoría al Trámite de Insumos de Fiscalización remitidos a las Direcciones Seccionales ATI 2024-003"/>
    <s v="ATI 2024-003_x000a__x000a_H6"/>
    <s v="Hallazgo No. 6 - Requerimientos funcionales y nuevos desarrollos sin avance de gestión, reportados en la herramienta JIRA para los sistemas INTEGRA e IRIS_x000a_Revisado el reporte “RelacionRequerimientosNoFinalizadosINTREGRA_IRIS.xlsx” remitido por la Subdirección de Soluciones y Desarrollo se evidencia que estos sistemas requieren ajustes y nuevos desarrollos que hasta la fecha de recibo de este archivo 20/05/2024 no han sido implementados en su totalidad. Estas deficiencias en los sistemas de información que apoyan el Subproceso afectan los principios de integridad, confiabilidad y calidad de la información que se almacenan en los sistemas INTEGRA e IRIS, generando cargas adicionales a las direcciones seccionales por la no disponibilidad de la información que requieren para su gestión. Las falencias de los SI inducen a que se generen actos administrativos inconsistentes, lo cual conlleva a una doble tarea de generación de actos administrativos por contingencia, que adicionalmente no alimentan las bases de datos del SI y hacen que la información de los expedientes no este completa._x000a_Para el SI INTEGRA, en la siguiente tabla se evidencia que existen un total de 95 solicitudes de ajustes y nuevos desarrollos que no tienen avance entre los años 2020 y 2024._x000a_Ver en informe de auditoría ATI2024-003 la Tabla No. 6 Registro de requerimientos funcionales y nuevos desarrollos INTEGRA._x000a_Respecto de las demás solicitudes relacionadas, en el archivo mencionado, se evidencia que entre los años 2020 y 2024 se han adelantado 6 ajustes con un porcentaje de avance entre el 81,25% y el 99%, un nuevo desarrollo con avance del 99% y un requerimiento con el 70%, concluyendo que ninguna de estas solicitudes se ha finalizado al 100%, por tanto, no se ha puesto en producción, afectando la gestión del Subproceso de Fiscalización y Liquidación. _x000a_Para el SI IRIS, se evidencia que existe una solicitud de nuevo desarrollo registrado en el año 2023, que a 20/05/2024 no registra avance de acuerdo con lo reportado en el archivo Excel remitido por Subdirección de Soluciones y Desarrollo RelacionRequerimientosNoFinalizadosINTREGRA_IRIS.xlsx. _x000a_"/>
    <s v="1.- No ejecución de los ajustes y nuevos desarrollos solicitados que requieren los sistemas de información INTEGRA e IRIS"/>
    <s v="1. Depurar el estado de JIRAS creados para programar mejoras y ajustes dentro del SI IRIS, teniendo en cuenta las Historias de Usuario levantadas, desarrolladas e implementadas desde el año 2023 en la célula de fiscalización y al finalizar emitir informe con el resultado de la depuración."/>
    <s v="1.1. Confrontar el listado de JIRAS y PST que figuran abiertos en el área de Desarrollo TI con el listado de más de HU creadas en la célula de Fiscalización asociadas al SI IRIS y las que particularmente han sido finalizadas a la fecha y puesto en producción sus ajustes y desarrollos. "/>
    <s v="Un Informe semestral con el resultado de la actividad 1.1"/>
    <n v="2"/>
    <d v="2024-08-01T00:00:00"/>
    <d v="2025-07-31T00:00:00"/>
    <n v="52"/>
    <n v="0"/>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Innovación y Proyectos _x000a_ "/>
    <n v="0"/>
    <x v="0"/>
  </r>
  <r>
    <x v="0"/>
    <x v="0"/>
    <m/>
    <m/>
    <m/>
    <m/>
    <s v="2. Ejecutar el Plan de ejecución continuo de la célula de fiscalización en las distintas épicas asociadas al SI IRIS, efectuando seguimiento al repositorio de HU pendientes de asignación o Backlog de la célula de fiscalización._x000a__x000a_"/>
    <s v="2.1. Efectuar una preplaneación o pre planning para identificar Historias de Usuario HU para priorizar en cada una de las fases o Sprint de la célula de fiscalización, bajo la metodología de desarrollo ágil SCRUM que actualmente se ejecuta con el área de innovación de TI. _x000a_"/>
    <s v="2.1.  evidencia de reuniones de replaneación o pre planning para identificar Historias de Usuario HU"/>
    <n v="12"/>
    <d v="2024-09-01T00:00:00"/>
    <d v="2025-08-31T00:00:00"/>
    <n v="52"/>
    <n v="4"/>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Innovación y Proyectos"/>
    <n v="0.33333333333333331"/>
    <x v="0"/>
  </r>
  <r>
    <x v="0"/>
    <x v="0"/>
    <m/>
    <m/>
    <m/>
    <m/>
    <m/>
    <s v="_x000a_2.2. Ejecutar los Sprint o fases de desarrollo al interior de la célula de Fiscalización."/>
    <s v="_x000a_2.2.-  Acta de ejecución del Sprint de la célula de fiscalización."/>
    <n v="12"/>
    <d v="2024-09-01T00:00:00"/>
    <d v="2025-08-31T00:00:00"/>
    <n v="52"/>
    <n v="4"/>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Innovación y Proyectos"/>
    <n v="0.33333333333333331"/>
    <x v="0"/>
  </r>
  <r>
    <x v="0"/>
    <x v="0"/>
    <m/>
    <m/>
    <m/>
    <m/>
    <m/>
    <s v="2.3. Efectuar las evaluaciones periódicas o review de la célula de fiscalización a fin de identificar las mejoras implementadas y el cambio periódico en el remanente o backlog de la célula de fiscalización. "/>
    <s v="_x000a_ 2.3. Acta de ejecución del Sprint de la célula de fiscalización."/>
    <n v="12"/>
    <d v="2024-09-01T00:00:00"/>
    <d v="2025-08-31T00:00:00"/>
    <n v="52"/>
    <n v="4"/>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Innovación y Proyectos"/>
    <n v="0.33333333333333331"/>
    <x v="0"/>
  </r>
  <r>
    <x v="0"/>
    <x v="0"/>
    <m/>
    <m/>
    <m/>
    <m/>
    <m/>
    <s v="_x000a_2.4. Divulgar los resultados de cada uno de los Sprint a nivel nacional_x000a__x000a__x000a__x000a__x000a__x000a__x000a__x000a__x000a__x000a__x000a_"/>
    <s v="2.4 Soporte de paso a producción"/>
    <n v="12"/>
    <d v="2024-09-01T00:00:00"/>
    <d v="2025-08-31T00:00:00"/>
    <n v="52"/>
    <n v="0"/>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Soluciones y Desarrollo_x000a__x000a__x000a_"/>
    <n v="0"/>
    <x v="0"/>
  </r>
  <r>
    <x v="0"/>
    <x v="0"/>
    <m/>
    <m/>
    <m/>
    <m/>
    <s v="3. Depurar el estado de JIRAS creados para programar mejoras y ajustes dentro del SI INTEGRA, teniendo en cuenta las Historias de Usuario levantadas, desarrolladas e implementadas desde octubre de 2023 en la célula de fiscalización._x000a__x000a_"/>
    <s v="3.1. Confrontar el listado de JIRAS y PST que figuran abiertos en el área de Desarrollo TI con el listado de más de 180 HU creadas en la célula de Fiscalización asociadas al SI INTEGRA y las 126 que particularmente han sido finalizadas a la fecha y puesto en producción sus ajustes y desarrollos. Lo anterior para clarificar las mejoras y sincerar los porcentajes de avance de la necesidad a partir de la célula de fiscalización._x000a_"/>
    <s v="1.1. Informe de verificación y confrontación de JIRAS y PST abiertos frente a Historias de Usuario creadas en la célula de Fiscalización. _x000a__x000a__x000a__x000a_"/>
    <n v="1"/>
    <d v="2024-09-01T00:00:00"/>
    <d v="2024-12-31T00:00:00"/>
    <n v="17.285714285714285"/>
    <n v="1"/>
    <s v="DGF_x000a_NC – Subproceso de Fiscalización y Liquidación_x000a_Dirección de Gestión de Fiscalización_x000a_Subdirección de Fiscalización  Tributaria _x000a_Subdirección de Fiscalización Cambiaria_x000a__x000a_NC- Proceso de Información,  Innovación y Tecnología_x000a_Dirección de Gestión de Innovación y Tecnología _x000a_Subdirección de Innovación y Proyectos "/>
    <n v="1"/>
    <x v="1"/>
  </r>
  <r>
    <x v="0"/>
    <x v="0"/>
    <m/>
    <m/>
    <m/>
    <m/>
    <s v="4. Ejecutar el Plan de ejecución  de la célula de fiscalización en las distintas épicas asociadas al SI INTEGRA, a saber: reportes, preliminares y liquidación provisional, módulo de correcciones y anulaciones, Estabilización y solución de incidentes y Contextuales.  efectuando seguimiento al repositorio de HU pendientes de asignación o Backlog de la célula de fiscalización. _x000a__x000a_"/>
    <s v="4.1. Efectuar una preplaneación o pre planning para identificar Historias de Usuario HU para priorizar en cada una de las fases o Sprint de la célula de fiscalización, bajo la metodología de desarrollo ágil SCRUM que actualmente se ejecuta con el área de innovación de TI. _x000a_"/>
    <s v="4.1.  Evidencia de reuniones de replaneación o pre planning para identificar Historias de Usuario HU"/>
    <n v="12"/>
    <d v="2024-09-01T00:00:00"/>
    <d v="2025-08-31T00:00:00"/>
    <n v="52"/>
    <n v="4"/>
    <s v="DGF_x000a_NC – Subproceso de Fiscalización y Liquidación_x000a_Dirección de Gestión de Fiscalización_x000a_Subdirección de Fiscalización  Tributaria _x000a_Subdirección de Fiscalización Cambiaria_x000a__x000a_NC- Proceso de Información,  Innovación y Tecnología_x000a_Dirección de Gestión de Innovación y Tecnología _x000a_Subdirección de Innovación y Proyectos"/>
    <n v="0.33333333333333331"/>
    <x v="0"/>
  </r>
  <r>
    <x v="0"/>
    <x v="0"/>
    <m/>
    <m/>
    <m/>
    <m/>
    <m/>
    <s v="_x000a_4.2. Ejecutar los Sprint o fases de desarrollo al interior de la célula de Fiscalización."/>
    <s v="_x000a_4.2.-  Acta de ejecución del Sprint de la célula de fiscalización."/>
    <n v="12"/>
    <d v="2024-09-01T00:00:00"/>
    <d v="2025-08-31T00:00:00"/>
    <n v="52"/>
    <n v="4"/>
    <s v="DGF_x000a_NC – Subproceso de Fiscalización y Liquidación_x000a_Dirección de Gestión de Fiscalización_x000a_Subdirección de Fiscalización  Tributaria _x000a_Subdirección de Fiscalización Cambiaria_x000a__x000a_NC Proceso de Información,  Innovación y Tecnología_x000a_Dirección de Gestión de Innovación y Tecnología _x000a_Subdirección de Innovación y Proyectos"/>
    <n v="0.33333333333333331"/>
    <x v="0"/>
  </r>
  <r>
    <x v="0"/>
    <x v="0"/>
    <m/>
    <m/>
    <m/>
    <m/>
    <m/>
    <s v="4.3. Efectuar las evaluaciones periódicas o review de la célula de fiscalización a fin de identificar las mejoras implementadas y el cambio periódico en el remanente o backlog de la célula de fiscalización. "/>
    <s v="_x000a_ 4.3. Acta de ejecución del Sprint de la célula de fiscalización."/>
    <n v="12"/>
    <d v="2024-09-01T00:00:00"/>
    <d v="2025-08-31T00:00:00"/>
    <n v="52"/>
    <n v="4"/>
    <s v="DGF_x000a_NC – Subproceso de Fiscalización y Liquidación_x000a_Dirección de Gestión de Fiscalización_x000a_Subdirección de Fiscalización  Tributaria _x000a_Subdirección de Fiscalización Cambiaria_x000a__x000a_NC - Proceso de Información,  Innovación y Tecnología_x000a_Dirección de Gestión de Innovación y Tecnología _x000a_Subdirección de Innovación y Proyectos "/>
    <n v="0.33333333333333331"/>
    <x v="0"/>
  </r>
  <r>
    <x v="0"/>
    <x v="0"/>
    <m/>
    <m/>
    <m/>
    <m/>
    <m/>
    <s v="_x000a_4.4. Divulgar los resultados de cada uno de los Sprint a nivel nacional_x000a__x000a__x000a__x000a__x000a__x000a__x000a__x000a__x000a__x000a__x000a_"/>
    <s v="_x000a_Soporte de paso a producción_x000a__x000a__x000a__x000a__x000a__x000a__x000a__x000a__x000a__x000a__x000a__x000a_"/>
    <n v="12"/>
    <d v="2024-09-01T00:00:00"/>
    <d v="2025-08-31T00:00:00"/>
    <n v="52"/>
    <n v="0"/>
    <s v="DGF_x000a_NC – Subproceso de Fiscalización y Liquidación_x000a_Dirección de Gestión de Fiscalización_x000a_Subdirección de Fiscalización  Tributaria _x000a_Subdirección de Fiscalización Cambiaria_x000a__x000a_NC Proceso de Información,  Innovación y Tecnología_x000a_Dirección de Gestión de Innovación y Tecnología _x000a_Subdirección de Soluciones y Desarrollo_x000a__x000a__x000a_"/>
    <n v="0"/>
    <x v="0"/>
  </r>
  <r>
    <x v="0"/>
    <x v="0"/>
    <s v="Auditoría al Trámite de Insumos de Fiscalización remitidos a las Direcciones Seccionales ATI 2024-003"/>
    <s v="ATI2024-003_x000a__x000a_H7"/>
    <s v="Hallazgo No. 7 - Controles de seguridad y privacidad de la información_x000a__x000a_Revisada la herramienta GRC de NOVASEC, se evidenció la identificación, valoración y tratamiento de activos de información de los SI IRIS e INTEGRA que apoyan el subproceso de Fiscalización y Liquidación, sin embargo, al revisar el registro de activos de información, actualizado a fecha 08/05/2024 publicado por la OSI en la opción de &quot;Transparencia&quot; del portal institucional, no se evidencia la publicación del SI IRIS. "/>
    <s v="1.- Incumplimiento en la actualización del inventario de activos de información "/>
    <s v="Realizar la revisión de los activos de la dependencia y  generar los ajustes correspondientes y Publicar el listado de activos de información y el índice de información Calsificada y reservada en el botón de transparencia de la  DIAN y en el portal de datos abiertos_x000a_"/>
    <s v="° Reuniones de revisión y ajuste de los activos de información de la depedencia._x000a_° Realizar la publicación de los Activos de información en la página de transparencia y datos abiertos."/>
    <s v="Listado de activos de información actualizado y  Publicación del registro de activos de información en el botón de transparencia de la entidad y en el portal de datos abiertos. "/>
    <n v="2"/>
    <d v="2024-08-15T00:00:00"/>
    <d v="2024-09-30T00:00:00"/>
    <n v="6.5714285714285712"/>
    <n v="2"/>
    <s v="DGF_x000a_NC – Subproceso de Fiscalización y Liquidación_x000a_Dirección de Gestión de Fiscalización_x000a_Subdirección de Fiscalización  Aduanera_x000a__x000a_NC – Proceso de Información,  Innovación y Tecnología  _x000a_Oficina de Seguridad de la Información"/>
    <n v="1"/>
    <x v="1"/>
  </r>
  <r>
    <x v="0"/>
    <x v="0"/>
    <s v="Auditoría al Trámite de Insumos de Fiscalización remitidos a las Direcciones Seccionales ATI 2024-003"/>
    <s v="ATI2024-003_x000a__x000a_H8"/>
    <s v="Hallazgo No. 8 - Funcionalidades de los sistemas de información_x000a_Sistema INTEGRA  _x000a_Revisado el funcionamiento del sistema se observaron las siguiente falencias e inconsistencias:_x000a_• El sistema no cuenta con un módulo de insumos, lo que genera una brecha de seguridad de la información, toda vez que su registro, control y gestión se está realizando en hojas Excel que no hacen parte de la trazabilidad del expediente._x000a_• Inconsistencias en la funcionalidad utilizada en la proyección de actos administrativos, pues las plantillas preestablecidas no cargan de manera completa la información, no permiten el manejo de caracteres especiales y arroja error al adjuntar imágenes, lo que genera un reproceso para los funcionarios del área, pues deben realizar el documento en Word y luego cargarlo para continuar con el proceso de revisión y firma. _x000a_• Se evidenciaron algunos actos administrativos generados por contingencia del período auditado que no estaban cargados en el sistema, lo que incurre en la pérdida de trazabilidad de los expedientes._x000a_• Se observó en la DSl de Medellín y DSIA de Armenia que al generar el reporte de las cargas de trabajo presentaba inconsistencias:  cargas de trabajo a personas que ya no pertenecían al GIT, cargas de servicio asignadas de años anteriores al ingreso a la entidad, error en el total de cargas de trabajo asignadas a un funcionario._x000a_ • El cálculo automático de las fechas de vencimiento de los términos legales de los actos administrativos se está generando de forma errónea. Lo anterior se soporta en evidencias de la DSI Medellín remitida a la Subdirección de Fiscalización y Liquidación Tributaria en la cual se manifestó lo siguiente : &quot;En relación a “159 expedientes En curso con FECHA VENCIMIENTO vencida o errada:  (...) desde años anteriores (2020 a 2023)”  (...) Sin perjuicio de lo expuesto, es reaventé [sic] advertir que INTEGRA toma como firmeza la general, esto es 3 años a partir de la fecha de vencimiento para declarar, (...) que ha generado problemas en la determinación de las firmezas reales de los expedientes, firmezas que cuando se profieren actos que las modifican, las mismas no solo no son actualizados automáticamente, al estar por defecto configurado el sistema para la firmeza general antes estudiada. (...) es importante que desde INTEGRA se generen desarrollos (...) con el fin que el sistema pueda actualizar automáticamente las firmezas de los expedientes, sean generales o especiales, lo anterior con el fin de mitigar las contingencias que actualmente se afrontan en el asunto particular... (…)”._x000a_Sistema IRIS:_x000a_Revisado el sistema se evidenciaron las siguientes falencias: _x000a_• En el reporte generado de insumos de los años 2021, 2022 y 2023 se encontró que la información presenta inconsistencias de integridad y confidencialidad, debido a que no es posible en algunos casos identificar a qué expediente pertenece el insumo cargado, campos sin datos, con información duplicada e inconsistente._x000a_• En la captura de los insumos se evidenció que carece de validaciones en los campos número de documento y razón social, de igual forma, no se cuenta con un campo específico donde se registre la procedencia del formato FT-1561._x000a_• El sistema no genera número de expediente, lo que conlleva a que las direcciones seccionales utilicen los sistemas no corporativos para su creación, control y seguimiento (CORAN - Seccional Aduanas Medellín y EL MAR - Seccional Aduanas de Bogotá) . _x000a_• La trazabilidad del proceso se genera en una bitácora que es alimentada a discreción del funcionario y no automáticamente por las actuaciones registradas en el sistema._x000a_• El módulo de reportes tiene filtros limitados para las búsquedas, solo se permite por rango de fechas y los resultados al generarse presentan error en más de 2.000 registros._x000a_• El sistema no cuenta con una funcionalidad que permita el traslado de los expedientes entre áreas o seccionales ni la integración entre las áreas de jurídica y notificaciones para el manejo de los expedientes."/>
    <s v="1.- Deficiencias en los sistemas de información INTEGRA e IRIS que apoyan el subproceso al no permitir el control, gestión, trazabilidad y monitoreo del trámite total que deben surtir los insumos, inconsistencias en la información almacenada y falencias en algunas funcionalidades y reportes existentes."/>
    <s v="_x000a_1. Generar un esquema de seguimiento quincenal al estado y tipología de los incidentes del SI INTEGRA reportados a través de los PST ARANDA a nivel nacional que estén pendientes de solución o requieran desarrollos técnicos_x000a_"/>
    <s v="_x000a_1.1. Generar la rutina de consulta y suministro semanal de casos pst activos relacionados con el comportamiento nacional del SI INTEGRA"/>
    <s v="Consulta quincenal del reporte de estado de casos PST del árbol de especialistas del SI Integra   _x000a_Reuniones de replaneación o pre planning para identificar Historias de Usuario HU. "/>
    <n v="24"/>
    <d v="2024-09-01T00:00:00"/>
    <d v="2025-08-31T00:00:00"/>
    <n v="52"/>
    <n v="0"/>
    <s v="DGF_x000a_NC – Subproceso de Fiscalización y Liquidación_x000a_Dirección de Gestión de Fiscalización_x000a_Subdirección de Fiscalización  Tributaria _x000a__x000a_NC- Proceso de Información,  Innovación y Tecnología_x000a_Dirección de Gestión de Innovación y Tecnología _x000a_Subdirección de Soluciones y Desarrollo"/>
    <n v="0"/>
    <x v="0"/>
  </r>
  <r>
    <x v="0"/>
    <x v="0"/>
    <m/>
    <m/>
    <m/>
    <m/>
    <m/>
    <s v="1.2. Analizar la información y formular las Historias de usuario HU en la sesiones de planeamiento previo o pre planning de la célula de Fiscalización a fin de incluir oportunamente los requerimientos de ajuste y mejora en los Sprint (periodos de 10 días hábiles de desarrollo efectivo según la metodología de desarrollo ágil SCRUM) de acuerdo a impacto y relevancia en la priorización."/>
    <s v="2. Las HU definidas/ # incidentes identificados"/>
    <n v="1"/>
    <d v="2024-09-01T00:00:00"/>
    <d v="2025-08-31T00:00:00"/>
    <n v="52"/>
    <n v="0.33"/>
    <s v="DGF_x000a_NC – Subproceso de Fiscalización y Liquidación_x000a_Dirección de Gestión de Fiscalización_x000a_Subdirección de Fiscalización  Tributaria _x000a__x000a_NC- Proceso de Información,  Innovación y Tecnología_x000a_Dirección de Gestión de Innovación y Tecnología _x000a_Subdirección de Soluciones y Desarrollo"/>
    <n v="0.33"/>
    <x v="0"/>
  </r>
  <r>
    <x v="0"/>
    <x v="0"/>
    <m/>
    <m/>
    <m/>
    <m/>
    <m/>
    <s v="1.3. Generar las pruebas y puesta en producción de las historias de usuario derivadas de incidentes PST para divulgar los ajustes a nivel nacional una vez se realicen._x000a_"/>
    <s v="3. Paso a producción (Una vez culminados los Sprint y aceptadas las pruebas) / Historias de usuario definidas"/>
    <n v="1"/>
    <d v="2024-09-01T00:00:00"/>
    <d v="2025-08-31T00:00:00"/>
    <n v="52"/>
    <n v="0"/>
    <s v="DGF_x000a_NC – Subproceso de Fiscalización y Liquidación_x000a_Dirección de Gestión de Fiscalización_x000a_Subdirección de Fiscalización  Tributaria_x000a__x000a_NC Proceso de Información,  Innovación y Tecnología_x000a_Dirección de Gestión de Innovación y Tecnología _x000a_Subdirección de Soluciones y Desarrollo"/>
    <n v="0"/>
    <x v="0"/>
  </r>
  <r>
    <x v="0"/>
    <x v="0"/>
    <m/>
    <m/>
    <m/>
    <m/>
    <s v="_x000a__x000a_2. Ejecutar en la célula de fiscalización en las distintas épicas asociadas al SI INTEGRA, a saber: reportes, preliminares y liquidación provisional, módulo de correcciones y anulaciones, Estabilización y solución de incidentes y Contextuales, efectuando seguimiento al repositorio de HU pendientes de asignación o Backlog de la célula de fiscalización. "/>
    <s v="2.1. Efectuar una preplaneación o pre planning para identificar Historias de Usuario HU para priorizar en cada una de las fases o sprints de la célula de fiscalización, bajo la metodología de desarrollo ágil SCRUM que actualmente se ejecuta con el área de innovación de TI. "/>
    <s v=" Reuniones de replaneación o pre planning para identificar Historias de Usuario HU"/>
    <n v="12"/>
    <d v="2024-09-01T00:00:00"/>
    <d v="2025-08-31T00:00:00"/>
    <n v="52"/>
    <n v="4"/>
    <s v="DGF_x000a_NC – Subproceso de Fiscalización y Liquidación_x000a_Dirección de Gestión de Fiscalización_x000a_Subdirección de Fiscalización  Tributaria _x000a_Subdireccion de Fiscalización Cambiaria_x000a__x000a_NC Proceso de Información,  Innovación y Tecnología_x000a_Dirección de Gestión de Innovación y Tecnología _x000a_Subdirección de Soluciones y Desarrollo"/>
    <n v="0.33333333333333331"/>
    <x v="0"/>
  </r>
  <r>
    <x v="0"/>
    <x v="0"/>
    <m/>
    <m/>
    <m/>
    <m/>
    <m/>
    <s v="2.2. Ejecutar los Sprint o fases de desarrollo al interior de la célula de Fiscalización."/>
    <s v="2.2.- 2.3. Acta de ejecución del Sprint de la célula de fiscalización."/>
    <n v="12"/>
    <d v="2024-09-01T00:00:00"/>
    <d v="2025-08-31T00:00:00"/>
    <n v="52"/>
    <n v="4"/>
    <s v="DGF_x000a_NC – Subproceso de Fiscalización y Liquidación_x000a_Dirección de Gestión de Fiscalización_x000a_Subdirección de Fiscalización  Tributaria _x000a_Subdireccion de Fiscalización Cambiaria_x000a__x000a_NC- Proceso de Información,  Innovación y Tecnología_x000a_Dirección de Gestión de Innovación y Tecnología _x000a_Subdirección de Soluciones y Desarrollo"/>
    <n v="0.33333333333333331"/>
    <x v="0"/>
  </r>
  <r>
    <x v="0"/>
    <x v="0"/>
    <m/>
    <m/>
    <m/>
    <m/>
    <m/>
    <s v="2.3. Efectuar las evaluaciones periódicas o review de la célula de fiscalización a fin de identificar las mejoras implementadas y el cambio periódico en el remanente o backlog de la célula de fiscalización. "/>
    <s v="2.2.- 2.3. Acta de ejecución del Sprint de la célula de fiscalización."/>
    <n v="12"/>
    <d v="2024-09-01T00:00:00"/>
    <d v="2025-08-31T00:00:00"/>
    <n v="52"/>
    <n v="4"/>
    <s v="DGF_x000a_NC – Subproceso de Fiscalización y Liquidación_x000a_Dirección de Gestión de Fiscalización_x000a_Subdirección de Fiscalización  Tributaria _x000a_Subdirección de Fiscalización Cambiaria_x000a__x000a_NC Proceso de Información,  Innovación y Tecnología_x000a_Dirección de Gestión de Innovación y Tecnología _x000a_Subdirección de Soluciones y Desarrollo"/>
    <n v="0.33333333333333331"/>
    <x v="0"/>
  </r>
  <r>
    <x v="0"/>
    <x v="0"/>
    <m/>
    <m/>
    <m/>
    <m/>
    <m/>
    <s v="_x000a_2.4. Divulgar los resultados de cada uno de los Sprint a nivel nacional_x000a__x000a__x000a__x000a__x000a__x000a__x000a__x000a__x000a__x000a__x000a_"/>
    <s v="_x000a_Soporte de paso a producción_x000a_"/>
    <n v="12"/>
    <d v="2024-09-01T00:00:00"/>
    <d v="2025-08-31T00:00:00"/>
    <n v="52"/>
    <n v="0"/>
    <s v="DGF_x000a_NC – Subproceso de Fiscalización y Liquidación_x000a_Dirección de Gestión de Fiscalización_x000a_Subdirección de Fiscalización  Tributaria _x000a_Subdirección de Fiscalización Cambiaria_x000a__x000a_NC-Proceso de Información,  Innovación y Tecnología_x000a_Dirección de Gestión de Innovación y Tecnología _x000a_Subdirección de Soluciones y Desarrollo_x000a__x000a_"/>
    <n v="0"/>
    <x v="0"/>
  </r>
  <r>
    <x v="0"/>
    <x v="0"/>
    <m/>
    <m/>
    <m/>
    <m/>
    <s v="3. Ejecutar el Plan de ejecución continuo de la célula de fiscalización en las distintas épicas asociadas al SI IRIS, efectuando seguimiento al repositorio de HU pendientes de asignación o Backlog de la célula de fiscalización._x000a__x000a_"/>
    <s v="3.1. Efectuar una preplaneación o pre planning para identificar Historias de Usuario HU para priorizar en cada una de las fases o Sprint de la célula de fiscalización, bajo la metodología de desarrollo ágil SCRUM que actualmente se ejecuta con el área de innovación de TI. _x000a_"/>
    <s v="3.1.  Evidencia de reuniones de replaneación o pre planning para identificar Historias de Usuario HU"/>
    <n v="12"/>
    <d v="2024-09-01T00:00:00"/>
    <d v="2025-08-31T00:00:00"/>
    <n v="52"/>
    <n v="4"/>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Innovación y Proyectos"/>
    <n v="0.33333333333333331"/>
    <x v="0"/>
  </r>
  <r>
    <x v="0"/>
    <x v="0"/>
    <m/>
    <m/>
    <m/>
    <m/>
    <m/>
    <s v="_x000a_3.2. Ejecutar los Sprint o fases de desarrollo al interior de la célula de Fiscalización."/>
    <s v="_x000a_3.2.-  Acta de ejecución del Sprint de la célula de fiscalización."/>
    <n v="12"/>
    <d v="2024-09-01T00:00:00"/>
    <d v="2025-08-31T00:00:00"/>
    <n v="52"/>
    <n v="4"/>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Innovación y Proyectos"/>
    <n v="0.33333333333333331"/>
    <x v="0"/>
  </r>
  <r>
    <x v="0"/>
    <x v="0"/>
    <m/>
    <m/>
    <m/>
    <m/>
    <m/>
    <s v="3.3. Efectuar las evaluaciones periódicas o review de la célula de fiscalización a fin de identificar las mejoras implementadas y el cambio periódico en el remanente o backlog de la célula de fiscalización. "/>
    <s v="_x000a_ 3.3. Acta de ejecución del Sprint de la célula de fiscalización."/>
    <n v="12"/>
    <d v="2024-09-01T00:00:00"/>
    <d v="2025-08-31T00:00:00"/>
    <n v="52"/>
    <n v="4"/>
    <s v="DGF_x000a_NC – Subproceso de Fiscalización y Liquidación_x000a_Dirección de Gestión de Fiscalización_x000a_Subdirección de Fiscalización Aduanera_x000a__x000a_NC-Proceso de Información,  Innovación y Tecnología_x000a_Dirección de Gestión de Innovación y Tecnología _x000a_Subdirección de Innovación y Proyectos"/>
    <n v="0.33333333333333331"/>
    <x v="0"/>
  </r>
  <r>
    <x v="0"/>
    <x v="0"/>
    <m/>
    <m/>
    <m/>
    <m/>
    <m/>
    <s v="_x000a_3.4. Divulgar los resultados de cada uno de los Sprint a nivel nacional_x000a__x000a__x000a__x000a__x000a__x000a__x000a__x000a__x000a__x000a__x000a_"/>
    <s v="_x000a_Soporte de paso a producción"/>
    <n v="12"/>
    <d v="2024-09-01T00:00:00"/>
    <d v="2025-08-31T00:00:00"/>
    <n v="52"/>
    <n v="0"/>
    <s v="DGF_x000a_NC – Subproceso de Fiscalización y Liquidación_x000a_Dirección de Gestión de Fiscalización_x000a_Subdirección de Fiscalización  Aduanera_x000a__x000a_NC-Proceso de Información,  Innovación y Tecnología_x000a_Dirección de Gestión de Innovación y Tecnología _x000a_Subdirección de Soluciones y Desarrollo_x000a__x000a_"/>
    <n v="0"/>
    <x v="0"/>
  </r>
  <r>
    <x v="0"/>
    <x v="0"/>
    <m/>
    <m/>
    <m/>
    <m/>
    <s v="4. Generar un esquema de seguimiento trimestral al estado y tipología de los incidentes del SI IRIS reportados a través de los PST ARANDA a nivel nacional que estén pendientes de solución o requieran desarrollos técnicos"/>
    <s v="Trimestralmente verificar los casos reportados por ARANDA versus los casos solucionados del SI IRIS."/>
    <s v="Cantidad de casos solucionados/ cantidad de casos allegados_x000a_"/>
    <n v="1"/>
    <d v="2024-09-01T00:00:00"/>
    <d v="2025-02-28T00:00:00"/>
    <n v="25.714285714285715"/>
    <n v="0"/>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Soluciones y Desarrollo_x000a__x000a__x000a_"/>
    <n v="0"/>
    <x v="0"/>
  </r>
  <r>
    <x v="0"/>
    <x v="0"/>
    <s v="Auditoría al Trámite de Insumos de Fiscalización remitidos a las Direcciones Seccionales ATI 2024-003"/>
    <s v="ATI2024-003_x000a__x000a_H9"/>
    <s v="Hallazgo No. 9 - Deficiencias en la gestión de datos (NC DG Fiscalización y Subdirecciones TAC)_x000a_Verificada la información remitida por las Direcciones Seccionales auditadas: DSIA de Armenia, DSA de Bogotá, DSA de Medellín y DSI de Medellín y por las Subdirecciones de Fiscalización Aduanera, Tributaria y Cambiaria, así como de las actividades de auditoría realizadas, se encontraron como resultado de la evaluación efectuada al manejo de la información de los diferentes insumos recibidos, deficiencias que afectan la gestión de las dependencias responsables, a saber: _x000a_• Casos no radicados, no encontrados, no reportados o incompletos._x000a_• Insumos de investigación no registrados en la dirección seccional de destino. _x000a_• Imposibilidad de validar la completitud, calidad, oportunidad en la remisión y gestión efectuada por el área receptora._x000a_• Falta de estandarización y parametrización que permita la identificación y ubicación de insumos en los sistemas de información._x000a_• Presentación de casos ante Comité Directivo extemporáneos, según cronogramas establecidos o atemporales en el caso de los formatos FT-1561 o no presentación de éstos ante el comité. _x000a_• Actas de comité sin soportes de las decisiones._x000a_• Falta de control a las decisiones del comité._x000a_• Sistemas informáticos que no facilitan la gestión de información, no cuentan con control de términos, incompletos y desactualizados. _x000a_• Falta de mecanismos de seguridad frente a la custodia y almacenamiento de la información._x000a_Ver en informe de auditoría ATI2024-003 la Tabla No. 7 Deficiencias en el manejo y control de la información"/>
    <s v="1.- Deficiente control por parte de los responsables de la primera línea de defensa en las direcciones seccionales frente al cumplimiento del registro, control y trazabilidad de las gestiones y términos de los seleccionados de acciones de control e insumos de investigación _x000a__x000a_2.-insuficiente seguimiento desde la segunda línea de defensa en el nivel central, al no ejercer de manera específica controles de seguimiento a su desarrollo._x000a__x000a_3.- Además, falta de un aplicativo o repositorio unificado de estas actuaciones, que garantice el flujo de actividades desde el registro inicial del caso hasta la finalización del expediente o traslado de manera centralizada."/>
    <s v="1. Fortalecer la herramienta LINC, a partir de inclusión de columnas que permitan identificar en el caso de los traslado de los insumos su origen (quien traslada) y el destino (quien recepciona el insumo); así mismo, incluir una columna que capture la información relacionada con los autos de apertura, con el fin de hacer seguimiento al estado (tiempos y movimientos) de las cargas de trabajo. Estas modificaciones se harán efectivas a partir de los lineamientos que se impartan por parte de la Subdirección de Fiscalización Cambiaria._x000a__x000a_"/>
    <s v=" Proferir Memorando con lineamientos sobre la inclusión de la información en las nuevas columnas dirigido a las Seccionales y correo de socilización_x000a__x000a__x000a__x000a_"/>
    <s v="Memorando y correo de socialialización"/>
    <n v="2"/>
    <d v="2024-08-05T00:00:00"/>
    <d v="2025-03-30T00:00:00"/>
    <n v="33.857142857142854"/>
    <n v="0"/>
    <s v="DGF_x000a_NC – Subproceso de Fiscalización y Liquidación_x000a_Dirección de Gestión de Fiscalización_x000a_Subdirección de Fiscalización  Cambiaria_x000a__x000a_DS – Subproceso de Fiscalización y Liquidación_x000a_Direcciones Seccionales_x000a_Divisiones de  Fiscalización y Liquidación Cambiaria     "/>
    <n v="0"/>
    <x v="0"/>
  </r>
  <r>
    <x v="0"/>
    <x v="0"/>
    <m/>
    <m/>
    <m/>
    <m/>
    <s v="2.  Verificar y hacer seguimiento a la información de actos proferidos y estados de los expedientes en el SI INTEGRA y manuales, generando alertas preventivas para el autocontrol por parte de las seccionales y lograr que la información sea veraz en tiempo real._x000a_"/>
    <s v="2.1. Incrementar la capacidad de análisis y verificación de las Divisiones y GIT de Fiscalización Tributaria para analizar la información acerca del estado de los expedientes en el sistema SI INTEGRA a partir de  capacitaciones y  mesas de trabajo sobre la funcionalidad de reportes de la herramienta, particularmente el de cargas de servicio. _x000a_"/>
    <s v=" Capacitaciones y/o mesas de trabajo trimestrales , realizadas  desde el Nivel Central a las DSIA de Armenia y DSI de Medellín, con énfasis en la funcionalidad de la herramienta y de las cargas de servicio._x000a_"/>
    <n v="4"/>
    <d v="2024-09-01T00:00:00"/>
    <d v="2025-08-31T00:00:00"/>
    <n v="52"/>
    <n v="0"/>
    <s v="DGF_x000a_NC – Subproceso de Fiscalización y Liquidación_x000a_Dirección de Gestión de Fiscalización_x000a_Subdirección de Fiscalización  Tributaria "/>
    <n v="0"/>
    <x v="0"/>
  </r>
  <r>
    <x v="0"/>
    <x v="0"/>
    <m/>
    <m/>
    <m/>
    <m/>
    <s v="3. Emitir lineamientos dirigidos al Grupo Informal de Programas, tendientes a que en la estructuración de acciones y programas de control y en su seguimiento, se preste especial atención a la fecha de caducidad o prescripción de los seleccionados que se remiten, cuando está aplique, así como que se tenga en cuenta para la ejecución de estas los lineamientos que se profieran desde la Dirección de Gestión de Fiscalización, relacionados con la priorización de las investigaciones, casos e insumos (Memorandos 62 del 22/04/2024 y 086 del 31/05/2024). "/>
    <s v="3.1. Proferir memorando dirigido a los funcionarios del Grupo Informal de Programas de la Subdirección de Fiscalización Aduanera, con el objeto de que se fortalezca el seguimiento que se realiza a la ejecución de las acciones y programas de control, de tal forma que en la estructuración de estas y su seguimiento se preste especial atención a la fecha de caducidad de los seleccionados que se remiten, cuando está aplique, así como que se tenga en cuenta para su ejecución los lineamientos que se profieran desde la Dirección de Gestión de Fiscalización, relacionados con la priorización de las investigaciones, casos e insumos. "/>
    <s v="Memorando"/>
    <n v="1"/>
    <d v="2024-08-01T00:00:00"/>
    <d v="2024-12-31T00:00:00"/>
    <n v="21.714285714285715"/>
    <n v="1"/>
    <s v="DGF_x000a_NC – Subproceso de Fiscalización y Liquidación_x000a_Dirección de Gestión de Fiscalización_x000a_Subdirección de Fiscalización  Aduanera"/>
    <n v="1"/>
    <x v="1"/>
  </r>
  <r>
    <x v="0"/>
    <x v="0"/>
    <m/>
    <m/>
    <m/>
    <m/>
    <s v="4. Emitir directriz a los subdirectores de fiscalización  para que en las visitas de Autoevaluación que realicen se revise y haga seguimiento entre otros temas, al uso del Formato 1561. "/>
    <s v="4.1. Correo con Directriz "/>
    <s v="Correo"/>
    <n v="1"/>
    <d v="2024-09-01T00:00:00"/>
    <d v="2024-10-30T00:00:00"/>
    <n v="8.4285714285714288"/>
    <n v="1"/>
    <s v="DGF_x000a_NC – Subproceso de Fiscalización y Liquidación_x000a_Dirección de Gestión de Fiscalización_x000a_Subdirecciónes de Fiscalización  Aduanera, Tributaria, Cambiaria, internacional y de Apoyo "/>
    <n v="1"/>
    <x v="1"/>
  </r>
  <r>
    <x v="1"/>
    <x v="0"/>
    <s v="Auditoría de Seguimiento a Planes Integrados de Mejoramiento del Proceso de Administración de Cartera - ASA 2017005_x000a__x000a_Período_x000a__x000a_01/01/2016 a 30/01/02017_x000a_"/>
    <s v="ASA 2017005"/>
    <s v="&quot;No. 16 Debilidad en la caracterización del proceso, en los lineamientos que establecen los requisitos de entrada, flujo de información y trazabilidad de los actos administrativos que llegan a cobranzas. AUDITORÍA ARC 2015003-DSI BOGOTÁ Subdirección de Gestión de Recaudo y Cobranzas - Auditoria a la recuperación de la cartera- OCI_x000a_Verificado el flujo de información y la trazabilidad de actos administrativos proferidos, ejecutoriados y remitidos por la Dirección Seccional de Aduanas de Bogotá con destino a la Divisiones de Gestión de Cobranzas de las Direcciones Seccionales de Impuestos de Bogotá y Grandes Contribuyentes se evidenció lo siguiente: _x000a_a) Los actos administrativos proferidos por la Dirección Seccional de Aduanas de Bogotá al igual que en el resto del país, no figuran en los aplicativos informáticos de la entidad, lo que genera riesgo subjetivo en su cobro._x000a_b) Los actos administrativos con destino a cobranzas llegan con el sello de ejecutoria como único requisito, lo cual no garantiza su condición de título ejecutivo._x000a_c) Los actos administrativos tales como Recursos de reconsideración que modifican parcialmente la suma a cobrar, las resoluciones que ordenan el pago de una obligación y a su vez la efectividad de una garantía (pólizas), no se envían a cobranzas integralmente, por lo tanto, no se reciben los insumos necesarios para conformar el título ejecutivo, ni se determinan las acciones a seguir para completar la gestión documental. _x000a_d)Existen fallas en la comunicación e interacción de los procesos misionales y de apoyo con respecto a las entradas y salidas de los procesos. _x000a_e) Se presenta diversidad de criterio jurídico del término &quot;ejecutoria de actos administrativos tributarios, aduaneros y cambiarios&quot;, lo que genera demoras e incertidumbre para iniciar el cobro.  Lo anterior incumple los principios de eficacia, eficiencia y celeridad contenidos en el artículo 3 de la Ley 489 de 1998. Estas situaciones se presentan debido a la ausencia de un sistema informático de la Dian para la gestión de actos administrativos aduaneros y cambiarios y por falta de lineamientos para el debido control, lo que ocasiona riesgo subjetivo para gestionar su cobro&quot;._x000a_Prueba de Auditoría:_x000a_De conformidad con las pruebas de auditoría realizadas para las situaciones anteriores, se evidencia que:  _x000a_a) Existen actos administrativos proferidos por la Dirección Seccional de Aduanas de Bogotá, que no han sido remitidos a la Dirección Seccional de Impuestos de Bogotá para su incorporación en los aplicativos de cobranzas._x000a_b) Se evidencian actos administrativos aduaneros frente a los cuales se interpuso recurso, y es allegado a la División de Gestión de Cobranzas únicamente el fallo de dicho recurso, sin el respectivo acto administrativo que constituye el título ejecutivo._x000a_c) De igual forma, se presentan situaciones en las cuales no es allegado ni el fallo del recurso ni el acto administrativo que constituye el título ejecutivo. Evidenciándose fallas de comunicación e interacción de los procesos con respecto a las entradas y salidas de los mismos. Por lo anterior, las situaciones que dieron lugar a la formulación del hallazgo persisten."/>
    <s v="Ausencia de un sistema informático de la Dian para la gestión de actos administrativos aduaneros y cambiarios  y por falta de lineamientos para el debido control."/>
    <s v="Implementar una solución informatica sujeta a la implementación del plan de modernización tecnologica de la DIAN.(LEY 1819 DEL 2016), con el fin de contar con la información integrada, actualizada y confiable para el proceso de Administración de Cartera."/>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_x000a_REFORMULADO _x000a_20052022"/>
    <n v="1"/>
    <x v="1"/>
  </r>
  <r>
    <x v="1"/>
    <x v="0"/>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0"/>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de Innovación y Tecnología_x000a_Subdirección de Innovación y Proyectos_x000a_Subdirección de Soluciones y Desarrollo_x000a__x000a_"/>
    <n v="0"/>
    <x v="0"/>
  </r>
  <r>
    <x v="1"/>
    <x v="0"/>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ía_x000a_Dirección de Gestión de Innovación y Tecnología_x000a_Subdirección de Innovación y Proyectos_x000a_Subdirección de Soluciones y Desarrollo_x000a__x000a_"/>
    <n v="0"/>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0"/>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ía_x000a_Dirección de Gestión de Innovación y Tecnología_x000a_Subdirección de Innovación y Proyectos_x000a_Subdirección de Soluciones y Desarrollo_x000a__x000a_"/>
    <n v="0"/>
    <x v="0"/>
  </r>
  <r>
    <x v="1"/>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
    <n v="0"/>
    <x v="0"/>
  </r>
  <r>
    <x v="1"/>
    <x v="0"/>
    <m/>
    <m/>
    <m/>
    <m/>
    <s v="Iniciar el desarrollo de la solución tecnológica."/>
    <s v="Desarrollo de la solución"/>
    <s v="Informes de seguimiento"/>
    <n v="12"/>
    <d v="2026-01-02T00:00:00"/>
    <d v="2028-12-31T00:00:00"/>
    <n v="156.28571428571428"/>
    <n v="0"/>
    <s v="DGI_x000a_NC - Subproceso Innovación y Tecnología_x000a_Dirección de Gestión de Innovación y Tecnología_x000a_Subdirección de Innovación y Proyectos_x000a_Subdirección de Soluciones y Desarrollo_x000a__x000a_REFORMULADO _x000a_30092019_x000a_31102020_x000a_30112021_x000a_20052022_x000a_09122022"/>
    <n v="0"/>
    <x v="0"/>
  </r>
  <r>
    <x v="1"/>
    <x v="0"/>
    <m/>
    <m/>
    <m/>
    <m/>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0"/>
    <s v="Auditoría de Seguimiento a Planes Integrados de Mejoramiento del Proceso de Administración de Cartera - ASA 2017005_x000a_Período_x000a__x000a_01/01/2016 a 30/01/02017"/>
    <s v="ASA 2017005"/>
    <s v="&quot;Desactualización del aplicativo SISCOBRA ADUANERO. - AUDITORÍA ARC 2015003 - Grandes Contribuyentes_x000a__x000a_a. Verificado el reporte de los cien (100) actos administrativos más representativos por un valor de $85.974 millones, clasificados en SISCOBRA ADUANERO como debido cobrar, se evidenció que 14 están pendientes de actualizar en Siscobra aduanero.&quot;_x000a__x000a_Prueba de Auditoria:_x000a_Verificada la actualización de SISCOBRA Aduanero frente a los actos administrativos aduaneros expedidos por la Dirección Seccional de Aduanas de Bogotá, con fallos de recursos de la Subdirección de Gestión de Recursos Jurídicos, notificados y ejecutoriados, en 21 actos revisados se evidenció que diez (10) actos administrativos no han sido allegados a la Seccional de Grandes Contribuyentes ni se ha informado si están en curso demandas ante el contencioso administrativo, para los NIT 805.000.240 Resolución Sanción No.1024 por valor de$ 84.066.840 de fecha de ejecutoría  15/07/2016, NIT 805.011.074 Liquidaciones Oficiales - de revisión No.521 por valor de $ 2.649.138.000 de fecha de ejecutoria 27/04/2016, NIT 830.017.271 Resolución Sanción No. 259 por valor de $ 154.592.599 de fecha de ejecutoria 24/02/2016, NIT 830.017.271 Resolución Sanción No.408 por valor de $ 136.259.526 de fecha de ejecutoria 04/04/2016, NIT 830.017.271 Resolución Sanción No.498 por valor de $ 88.834.468 de fecha de ejecutoría 18/04/2016, NIT 830.050.346 Liquidaciones Oficiales - De Revisión No.381 por valor de $ 24.374.000 de fecha de ejecutoría 22/03/2016, NIT 830.050.346 Liquidaciones Oficiales - De Revisión No.1049 $ 36.297.000 de fecha de ejecutoría 25/07/2016, NIT 830.050.346 Liquidaciones Oficiales - De Revisión No.1050 por valor de $ 26.541.000 de fecha de ejecutoría 25/07/2016, NIT 860.002.693 Liquidaciones Oficiales - De Revisión No.1437 por valor de $533.140.000 de fecha de ejecutoria 21/09/2016,  NIT 860.020.309Liquidaciones Oficiales – Corrección No.750 Por valor de $ 185.957.000 de fecha de ejecutoría 07/06/2016 y NIT 860.020.309 Liquidaciones Oficiales – corrección No.1235 por valor de $ 153.492.000 de fecha de ejecutoría 22/08/2016, NIT 860.020.309 Liquidaciones Oficiales – Corrección No.1426 por valor de $ 50.988.000 de fecha de ejecutoría 19/09/2016 y NIT 860.515.993 Liquidaciones Oficiales – Corrección No.1090 por valor de $ 304.177.000 de fecha de ejecutoria 27/07/2016, los cuales no han sido allegados a la seccional de Grandes Contribuyentes para la respectiva gestión de cobro._x000a__x000a_De igual forma se presentan las siguientes situaciones:_x000a__x000a_1. Existen obligaciones sin descargar en SISCOBRA: NIT 830118785. No se actualizaron los pagos en SISCOBRA Aduanero, el usuario aduanero canceló la suma de $ 367.594,000. de igual forma, no se afectó el estado de las obligaciones que estaban demandadas._x000a_2. Actos Administrativos demandados frente a los cuales se les declaró la Nulidad y están cargadas las obligaciones: NIT 892400030, Titulo ejecutivo: Resolución Sanción No. 455 del 23/03/2011 por valor de $2.769.000, creada en SISCOBRA el 21/10/2012, y fue declarada su nulidad desde 06/12/2012 por el Juzgado 14 Administrativo de Bogotá, obligación que debe estar en cero y aparece en el libro radicador de Siscobra con deuda de $2.769.000. Por lo anterior, las situaciones que dieron lugar a la formulación del hallazgo persisten."/>
    <s v="Problemas en los insumos para la conformación del expediente y su inclusión en el aplicativo SISCOBRA ADUANERO._x000a__x000a_Falta de una solución informática para la gestión de cobro aduanero y cambiario."/>
    <s v="Definir estrategia de Digitalización del proyecto"/>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0"/>
    <m/>
    <m/>
    <m/>
    <m/>
    <s v="Desarrollar o adquirir la solución tecnologíca"/>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_x000a_REFORMULADO _x000a_20052022"/>
    <n v="1"/>
    <x v="1"/>
  </r>
  <r>
    <x v="1"/>
    <x v="0"/>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0"/>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de Innovación y Tecnología_x000a_Subdirección de Innovación y Proyectos_x000a_Subdirección de Soluciones y Desarrollo_x000a_"/>
    <n v="0"/>
    <x v="0"/>
  </r>
  <r>
    <x v="1"/>
    <x v="0"/>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ía_x000a_Dirección de Gestión de Innovación y Tecnología_x000a_Subdirección de Innovación y Proyectos_x000a_Subdirección de Soluciones y Desarrollo_x000a_"/>
    <n v="0"/>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
    <n v="0"/>
    <x v="0"/>
  </r>
  <r>
    <x v="1"/>
    <x v="0"/>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ía_x000a_Dirección de Gestión de Innovación y Tecnología_x000a_Subdirección de Innovación y Proyectos_x000a_Subdirección de Soluciones y Desarrollo_x000a_"/>
    <n v="0"/>
    <x v="0"/>
  </r>
  <r>
    <x v="1"/>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
    <n v="0"/>
    <x v="0"/>
  </r>
  <r>
    <x v="1"/>
    <x v="0"/>
    <m/>
    <m/>
    <m/>
    <m/>
    <s v="Iniciar el desarrollo de la solución tecnológica."/>
    <s v="Desarrollo de la solución"/>
    <s v="Informes de seguimiento"/>
    <n v="7"/>
    <d v="2026-01-02T00:00:00"/>
    <d v="2027-09-30T00:00:00"/>
    <n v="90.857142857142861"/>
    <n v="0"/>
    <s v="DGI_x000a_NC - Subproceso Innovación y Tecnología_x000a_Dirección de Gestión de Innovación y Tecnología_x000a_Subdirección de Innovación y Proyectos_x000a_Subdirección de Soluciones y Desarrollo_x000a__x000a_REFORMULADO _x000a_30092019_x000a_31102020_x000a_30112021_x000a_20052022_x000a_09122022"/>
    <n v="0"/>
    <x v="0"/>
  </r>
  <r>
    <x v="1"/>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
    <n v="0"/>
    <x v="0"/>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0"/>
    <s v="Auditoría de Seguimiento a Planes Integrados de Mejoramiento del Proceso de Administración de Cartera - ASA 2017005_x000a__x000a_01/01/2016 a 30/01/02017_x000a_B"/>
    <s v="ASA 2017005"/>
    <s v="&quot;b. En revisión física de expedientes se encontró que: En el expediente 20143100034 ubicado en coactiva  solo registra aviso de cobro  de fecha abril 14 de 2015, en el expediente 2009210048  falta expedir el acto administrativo que decide sobre el archivo por pago solicitado por la aseguradora acogiéndose al beneficio de ley,  en los expedientes 2012310238 y  20153100017 falta solicitar la copia de la demanda admitida para expedir el acto correspondiente y actualizar el aplicativo SISCOBRA ADUANERO&quot;._x000a__x000a_Prueba de Auditoría:_x000a_Verificada la gestión de cobro de las obligaciones en mora de los contribuyentes en 8 expedientes con NIT 830.035.717, 830.118.785, 892.400.030, 900.088.538, 900.041.323, 830.065.609, 800.142.612 y 800.154.771, se evidenciaron las siguientes situaciones:_x000a_1. Expedientes donde la última actuación es el mandamiento de pago, expedido desde septiembre de 2014:  Expediente 830023202 en SIPAC en etapa coactiva, última actuación en SIPAC fue el mandamiento de pago No. 144896 del 04/09/2014_x000a_2. El tiempo transcurrido entre la resolución que impone la sanción y el aviso de cobro es de 4 años y entre el Aviso de Cobro y la notificación del Mandamiento de Pago transcurrieron 1 año y 4 meses, notificándose con fecha próxima a prescribir la obligación:  NIT 900088538 Resolución Sanción No. 284 del 21/02/2011, Aviso de Cobro 1-31-244-440-377 de fecha 06/05/2015, Mandamiento de Pago No. 027 de fecha 05/09/2016 Notificado Personalmente 8/09/2016._x000a_3. Actuaciones sin realizar en los aplicativos: NIT 892400030, con Resolución Sanción 455 del 23/03/2011, Declaración de nulidad de la sanción antes indicada desde 6/12/2012, sin actualizar el saldo de la obligación en SISCOBRA Aduanero._x000a_4. Avisos de cobro dirigidos solo a la Aseguradora: NIT 830035717, con Resolución Sanción No. 1561 del 16/12/2013 y Resolución que resuelve recurso No. 348 del 10/04/2014, con dos avisos de cobro desde el 20/02/2015, observándose en el expediente que esta ha sido la única actuación de cobro realizada._x000a_5. Obligaciones sin Mandamiento de Pago:  No se evidencia mandamiento de pago frente a la obligación de ventas 2012 -1, la cual fue confirmada mediante el fallo del recurso, expediente con NIT 800154771. Por lo anterior, las situaciones que dieron lugar a la formulación del hallazgo persisten._x000a_"/>
    <s v="Problemas en los insumos para la conformación del expediente y su inclusión en el aplicativo SISCOBRA ADUANERO._x000a__x000a_Falta de una solución informática para la gestión de cobro aduanero y cambiario."/>
    <s v="Implementar una solución informatica sujeta a la implementación del plan de modernización tecnologica de la DIAN.(LEY 1819 DEL 2016), con el fin de contar con la información integrada, actualizada y confiable para el proceso de Administración de Cartera."/>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_x000a_REFORMULADO _x000a_20052022"/>
    <n v="1"/>
    <x v="1"/>
  </r>
  <r>
    <x v="1"/>
    <x v="0"/>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0"/>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de Innovación y Tecnología_x000a_Subdirección de Innovación y Proyectos_x000a_Subdirección de Soluciones y Desarrollo_x000a_"/>
    <n v="0"/>
    <x v="0"/>
  </r>
  <r>
    <x v="1"/>
    <x v="0"/>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ía_x000a_Dirección de Gestión de Innovación y Tecnología_x000a_Subdirección de Innovación y Proyectos_x000a_Subdirección de Soluciones y Desarrollo_x000a_"/>
    <n v="0"/>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0"/>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ía_x000a_Dirección de Gestión de Innovación y Tecnología_x000a_Subdirección de Innovación y Proyectos_x000a_Subdirección de Soluciones y Desarrollo_x000a_"/>
    <n v="0"/>
    <x v="0"/>
  </r>
  <r>
    <x v="1"/>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
    <n v="0"/>
    <x v="0"/>
  </r>
  <r>
    <x v="1"/>
    <x v="0"/>
    <m/>
    <m/>
    <m/>
    <m/>
    <s v="Iniciar el desarrollo de la solución tecnológica."/>
    <s v="Desarrollo de la solución"/>
    <s v="Informes de seguimiento"/>
    <n v="7"/>
    <d v="2026-01-02T00:00:00"/>
    <d v="2027-09-30T00:00:00"/>
    <n v="90.857142857142861"/>
    <n v="0"/>
    <s v="DGI_x000a_NC - Subproceso Innovación y Tecnología_x000a_Dirección de Gestión de Innovación y Tecnología_x000a_Subdirección de Innovación y Proyectos_x000a_Subdirección de Soluciones y Desarrollo_x000a__x000a_REFORMULADO _x000a_30092019_x000a_31102020_x000a_30112021_x000a_20052022_x000a_09122022"/>
    <n v="0"/>
    <x v="0"/>
  </r>
  <r>
    <x v="1"/>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0"/>
    <s v="Auditoría de Seguimiento a Planes Integrados de Mejoramiento del Proceso de Administración de Cartera - ASA 2017005_x000a__x000a_01/01/2016 a 30/01/02017"/>
    <s v="ASA 2017005"/>
    <s v="&quot;Debilidad en la caracterización del proceso, en los lineamientos que establecen los requisitos de entrada, flujo de información y trazabilidad de los actos administrativos que llegan a cobranzas - AUDITORÍA ARC 2015003-Grandes Contribuyentes- OCI_x000a__x000a_Verificado el flujo de información y la trazabilidad de actos administrativos proferidos, ejecutoriados y remitidos por la Dirección Seccional de Aduanas de Bogotá con destino a la Divisiones de Gestión de Cobranzas de las Direcciones Seccionales de Impuestos de Bogotá y Grandes Contribuyentes se evidenció lo siguiente: _x000a_a) Los actos administrativos proferidos por la Dirección Seccional de Aduanas de Bogotá al igual que en el resto del país, no figuran en los aplicativos informáticos de la entidad, lo que genera riesgo subjetivo en su cobro._x000a_b) Los actos administrativos con destino a cobranzas llegan con el sello de ejecutoria como único requisito, lo cual no garantiza su condición de título ejecutivo._x000a_c) Los actos administrativos tales como Recursos de reconsideración que modifican parcialmente la suma a cobrar, las resoluciones que ordenan el pago de una obligación y a su vez la efectividad de una garantía (pólizas), no se envían a cobranzas integralmente, por lo tanto, no se reciben los insumos necesarios para conformar el título ejecutivo, ni se determinan las acciones a seguir para completar la gestión documental. _x000a_d)Existen fallas en la comunicación e interacción de los procesos misionales y de apoyo con respecto a las entradas y salidas de los procesos. _x000a_e) Se presenta diversidad de criterio jurídico del término &quot;ejecutoria de actos administrativos tributarios, aduaneros y cambiarios&quot;, lo que genera demoras e incertidumbre para iniciar el cobro.  Lo anterior incumple los principios de eficacia, eficiencia y celeridad contenidos en el artículo 3 de la Ley 489 de 1998. Estas situaciones se presentan debido a la ausencia de un sistema informático de la Dian para la gestión de actos administrativos aduaneros y cambiarios y por falta de lineamientos para el debido control, lo que ocasiona riesgo subjetivo para gestionar su cobro&quot;._x000a__x000a_Prueba de Auditoria:_x000a_Realizadas las pruebas para verificar la inclusión en los Aplicativos de Cobranzas de los Actos Administrativos proferidos por la Dirección Seccional de Aduanas de Bogotá y de los que contienen fallos de recursos por la Subdirección de Gestión de Recursos Jurídicos, se encontró que: _x000a_1. Frente a los Actos Administrativos allegados a la Dirección Seccional de Grandes Contribuyentes, no se informa si frente a ellos se interpuso recurso._x000a_2. No se indica a la Dirección Seccional si el Acto Administrativo fue objeto de demanda._x000a_3. Las Divisiones de Gestión Jurídica no informan sobre el resultado del fallo del recurso interpuesto frente al Acto Administrativo._x000a_4. La Seccional de Grandes Contribuyentes debe realizar las consultas pertinentes para determinar si el Acto administrativo fue demandado._x000a_5. El área de Notificaciones envía todos los Actos Administrativos, se hayan presentado recurso o no contra ellos, lo que origina que en la seccional de Grandes Contribuyentes deba realizarse la trazabilidad para determinar la exigibilidad del título ejecutivo o no._x000a_6. Actos administrativos aduaneros con fallos de recursos expedidos por la Subdirección de Gestión de Recursos Jurídicos, que se encuentran ejecutoriados y no están incluidos en SISCOBRA. (Ver actos mencionados en el hallazgo Desactualización del aplicativo SISCOBRA Aduanero).  Por lo anterior, las situaciones que dieron lugar a la formulación del hallazgo persisten._x000a_"/>
    <s v="Ausencia de un sistema informático de la Dian para la gestión de actos administrativos aduaneros y cambiarios  y por falta de lineamientos para el debido control."/>
    <s v="Realizar al interior de la División de Gestión de Cobranzas jornadas de retroalimentación en el proceso de Administración de Cartera, sobre los procedimientos y las orientaciones necesarias para su cumplimiento."/>
    <s v="Realizar al interior de la División de Gestión de Cobranzas jornadas de retroalimentación en el proceso de Administración de Cartera, sobre los procedimientos y las orientaciones necesarias para su cumplimiento."/>
    <s v="FT-GH-1722_x000a_Registro de Asistencia Capacitación Interna"/>
    <n v="1"/>
    <d v="2017-09-01T00:00:00"/>
    <d v="2017-12-31T00:00:00"/>
    <n v="17.285714285714285"/>
    <n v="1"/>
    <s v="DGI_x000a_NC - Subproceso  Administracion de Cartera.                                                                            _x000a_Dirección  Operativa de Grandes Contribuyentes                                             _x000a_Subdirección Operativa de Servicio, Recaudo, Cobro y Devoluciones_x000a_Coordinación de Cobranzas _x000a__x000a_ACTUALIZADO_x000a_30112021_x000a__x000a__x000a_"/>
    <n v="1"/>
    <x v="1"/>
  </r>
  <r>
    <x v="1"/>
    <x v="0"/>
    <m/>
    <m/>
    <m/>
    <m/>
    <s v="Realizar al interior de cada uno de los grupos internos de trabajo que conforman la Division de Gestión de Cobranzas jornadas de retroalimentación en el proceso de Administración de Cartera, sobre los procedimientos y las orientaciones necesarias para su cumplimiento. especialmente  aplicación a los lineamientos establecidos por la Coordinación Control Básico de Obligaciones en cuanto a la Captura de actos administrativos en siscobra Aduanero."/>
    <s v="Realizar al interior de cada uno de los grupos internos de trabajo que conforman la Division de Gestión de Cobranzas jornadas de retroalimentación en el proceso de Administración de Cartera, sobre los procedimientos y las orientaciones necesarias para su cumplimiento. especialmente  aplicación a los lineamientos establecidos por la Coordinación Control Básico de Obligaciones en cuanto a la Captura de actos administrativos en siscobra Aduanero."/>
    <s v="FT-GH-1722_x000a_Registro de Asistencia Capacitación Interna"/>
    <n v="1"/>
    <d v="2017-09-01T00:00:00"/>
    <d v="2017-12-31T00:00:00"/>
    <n v="17.285714285714285"/>
    <n v="1"/>
    <s v="DGI_x000a_NC - Subproceso  Administracion de Cartera.                                                                            _x000a_Dirección Operativa de Grandes Contribuyentes_x000a_Subdirección Operativa de Servicio, Recaudo, Cobro y Devoluciones_x000a_Coordinación de Cobranzas _x000a__x000a_ACTUALIZADO_x000a_30112021"/>
    <n v="1"/>
    <x v="1"/>
  </r>
  <r>
    <x v="1"/>
    <x v="0"/>
    <m/>
    <m/>
    <m/>
    <m/>
    <s v="Implementar una solución informatica sujeta a la implementación del plan de modernización tecnologica de la DIAN.(LEY 1819 DEL 2016), con el fin de contar con la información integrada, actualizada y confiable para el proceso de Administración de Cartera."/>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_x000a_REFORMULADO _x000a_20052022"/>
    <n v="1"/>
    <x v="1"/>
  </r>
  <r>
    <x v="1"/>
    <x v="0"/>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0"/>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de Innovación y Tecnología_x000a_Subdirección de Innovación y Proyectos_x000a_Subdirección de Soluciones y Desarrollo_x000a_"/>
    <n v="0"/>
    <x v="0"/>
  </r>
  <r>
    <x v="1"/>
    <x v="0"/>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ía_x000a_Dirección de Gestión de Innovación y Tecnología_x000a_Subdirección de Innovación y Proyectos_x000a_Subdirección de Soluciones y Desarrollo_x000a_"/>
    <n v="0"/>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0"/>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ía_x000a_Dirección de Gestión de Innovación y Tecnología_x000a_Subdirección de Innovación y Proyectos_x000a_Subdirección de Soluciones y Desarrollo_x000a_"/>
    <n v="0"/>
    <x v="0"/>
  </r>
  <r>
    <x v="1"/>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
    <n v="0"/>
    <x v="0"/>
  </r>
  <r>
    <x v="1"/>
    <x v="0"/>
    <m/>
    <m/>
    <m/>
    <m/>
    <s v="Iniciar el desarrollo de la solución tecnológica."/>
    <s v="Desarrollo de la solución"/>
    <s v="Informes de seguimiento"/>
    <n v="7"/>
    <d v="2026-01-02T00:00:00"/>
    <d v="2027-09-30T00:00:00"/>
    <n v="90.857142857142861"/>
    <n v="0"/>
    <s v="DGI_x000a_NC - Subproceso Innovación y Tecnología_x000a_Dirección de Gestión de Innovación y Tecnología_x000a_Subdirección de Innovación y Proyectos_x000a_Subdirección de Soluciones y Desarrollo_x000a__x000a_REFORMULADO _x000a_30092019_x000a_31102020_x000a_30112021_x000a_20052022_x000a_09122022"/>
    <n v="0"/>
    <x v="0"/>
  </r>
  <r>
    <x v="1"/>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0"/>
    <s v="Evaluación a la Administración de  Riesgos asociados a los procedimientos de Devoluciones y/o Compensaciones y Tráfico Postal y envios urgentes_x000a__x000a_H7_x000a__x000a_Periodo 01/01/2016 al 30/09/2016"/>
    <s v=" ARC 2016008"/>
    <s v="Deficiencia en la gestión de riesgos en el Subproceso de Devoluciones y/o Compensaciones._x000a__x000a_En la Dirección Seccional de Impuestos de Medellín, se verificó el Procedimiento de Devoluciones y/o Compensaciones por saldos a favor generados en las declaraciones de impuesto sobre las ventas (IVA), por exportaciones de oro y el Procedimiento de Investigación de Obligaciones Tributarias, Sustanciales y formales  de Fiscalización relacionado con los programas AD y PD de estas devoluciones._x000a__x000a_En las verificaciones efectuadas al Procedimiento de Devoluciones y/o Compensaciones, a través de una muestra de 46 expedientes, del período 1 de enero de 2015 al 30 de junio de 2016, se observaron deficiencias en la gestión de riesgos institucionales, las cuales se evidencian en las siguientes situaciones:_x000a__x000a_a) Limitación en la sustanciación: En 25 expedientes no se está realizando la verificación de los requisitos de fondo de las marcas asignadas por el SIE Devoluciones. _x000a__x000a_b) Vencimiento de Términos: En cinco expedientes, identificados en los papeles de trabajo,  se presentó vencimiento de los términos para proferir la Resolución de Devolución y/o Compensación y adicionalmente no se informó al jefe inmediato la materialización del riesgo de vencimiento de términos establecido en la matriz de riesgos del Subproceso de Devoluciones y/o Compensaciones, a través del formato FT-IC- 2097 establecido en el Procedimiento PR-IC-0293 Monitoreo y Mejoramiento de la Gestión de Riesgos. Esta situación tiene una presunta incidencia disciplinaria. _x000a__x000a_c) Insuficiencia en los documentos mínimos que conforman los expedientes: No se incluye la impresión de la relación de documentos anexos a la solicitud radicada a través del SIE en 3 expedientes, el certificado de existencia y representación legal en 8 expedientes y la impresión de las declaraciones de IVA que soportan la imputación del saldo a favor en 13 expedientes. _x000a_Criterios: Con lo anterior se incumple con: Las actividades 3 y 4 del procedimiento PR-RE-0124 y numeral 5.5 de la cartilla CA-RE-0038 vigentes al momento de conformación de los expedientes auditados, El Artículo 855 del Estatuto Tributario, Las actividades 1, 3 y 4 del procedimiento PR-IC-0293 &quot;Monitoreo y Mejoramiento de la Gestión de Riesgos” y el  Módulo de Control de Planeación y Gestión, Componente Administración del Riesgo, elemento  Análisis y Valoración del riesgo del MECI 2014. _x000a_"/>
    <s v="a) Del análisis de las estadísticas suministradas por la DSI de Medellín, se identificó incremento significativo de las solicitudes de devolución y/o compensación, las cuales son atendidas con los mismos recursos asignados. _x000a__x000a_b) Diversos lineamientos y planes de contingencia permanentes implementados desde el nivel central y la seccional, que conducen a levantar las marcas sin verificar y a disminuir los documentos mínimos para la conformación de los expedientes._x000a__x000a_c) Alto número de tareas asignadas por el SIE y marcas repetidas para verificar._x000a__x000a_d) Falta de oportunidad en la actualización del SIE Devoluciones y de desarrollos informáticos que permitan utilizar el sistema para solicitudes de devolución por otros conceptos._x000a__x000a_e) Deficiencia en la aplicación de los controles para evitar el vencimiento de los  términos para proferir la resolución de devolución y/o compensación, y para garantizar que se incluyan los documentos establecidos en el PR-RE-0124._x000a__x000a_f) Desatención del Procedimiento PR-IC-0293 Monitoreo y Mejoramiento de la Gestión de Riesgos._x000a_"/>
    <s v="Implementar la solución informática asociada a las funcionalidades del Servicio Informático de Devoluciones que permitirá la gestión de la totalidad de los conceptos de devolución y la captura de resoluciones de devolución y/o compensación proferidas de forma manual que no han afectado el servicio de la obligación financiera, proyecto denominado Módulo SIDEV, antes DECOVI, de los demás conceptos de devolución y Contingencias (Incluye fases de radicación, acto administrativo, notificación y reportes), la cual considera la ejecución de las siguientes etapas:_x000a__x000a_1) Elaborar documento detallado de requerimientos para la Fase I del desarrollo tecnológico que consiste en la radicación de la solicitud de devolución y generación de actos administrativos decisorios sobre las mismas, para los conceptos de devolución diferentes a renta y ventas de contribuyentes que cuentan con firma  electrónica."/>
    <s v="1) Elaborar documento detallado de requerimientos para la Fase I del desarrollo tecnológico que consiste en la radicación de la solicitud de devolución y generación de actos administrativos decisorios sobre las mismas, para los conceptos de devolución diferentes a renta y ventas de contribuyentes que cuentan con firma  electrónica."/>
    <s v="a.i) Documento FT SI 2007 Especificación funcional detallada Fase I, entregado a la Subdirección de Gestión de Tecnología para que dicha dependencia realice el análisis y diseño."/>
    <n v="1"/>
    <d v="2016-09-01T00:00:00"/>
    <d v="2017-03-31T00:00:00"/>
    <n v="30.142857142857142"/>
    <n v="1"/>
    <s v="DGI_x000a_NC - Subproceso Recaudo - Devoluciones_x000a_Dirección de Gestión  de Impuestos_x000a_Subdirección de Devoluciones._x000a__x000a_ACTUALIZADO_x000a_30112021"/>
    <n v="1"/>
    <x v="1"/>
  </r>
  <r>
    <x v="1"/>
    <x v="0"/>
    <m/>
    <m/>
    <m/>
    <m/>
    <s v="Desarrollar o adquirir la solución tecnológica "/>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Subdirección de Devoluciones_x000a_Coordinación de Administración de Aplicativos de  Impuestos_x000a_Coordinación de Cobranzas_x000a__x000a_NC - Subproceso Innovación y Tecnología_x000a_Dirección de Gestión de Innovación y Tecnología_x000a_Subdirección de Innovacioón y Proyectos_x000a_Subdirección de Soluciones y Desarrollo"/>
    <n v="1"/>
    <x v="1"/>
  </r>
  <r>
    <x v="1"/>
    <x v="0"/>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Subdirección de Devoluciones_x000a_Coordinación de Administración de Aplicativos de  Impuestos_x000a_Coordinación de Cobranzas_x000a__x000a_"/>
    <n v="0"/>
    <x v="0"/>
  </r>
  <r>
    <x v="1"/>
    <x v="0"/>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de Innovación y Tecnología_x000a_Subdirección de Innovacioón y Proyectos_x000a_Subdirección de Soluciones y Desarrollo"/>
    <n v="0"/>
    <x v="0"/>
  </r>
  <r>
    <x v="1"/>
    <x v="0"/>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ía_x000a_Dirección de Gestión de Innovación y Tecnología_x000a_Subdirección de Innovacioón y Proyectos_x000a_Subdirección de Soluciones y Desarrollo"/>
    <n v="0"/>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Subdirección de Devoluciones_x000a_Coordinación de Administración de Aplicativos de  Impuestos_x000a_Coordinación de Cobranzas_x000a__x000a_"/>
    <n v="0"/>
    <x v="0"/>
  </r>
  <r>
    <x v="1"/>
    <x v="0"/>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ía_x000a_Dirección de Gestión de Innovación y Tecnología_x000a_Subdirección de Innovacioón y Proyectos_x000a_Subdirección de Soluciones y Desarrollo"/>
    <n v="0"/>
    <x v="0"/>
  </r>
  <r>
    <x v="1"/>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Subdirección de Devoluciones_x000a_Coordinación de Administración de Aplicativos de  Impuestos_x000a_Coordinación de Cobranzas_x000a__x000a_NC - Subproceso Innovación y Tecnología_x000a_Dirección de Gestión de Innovación y Tecnología_x000a_Subdirección de Innovacioón y Proyectos_x000a_Subdirección de Soluciones y Desarrollo"/>
    <n v="0"/>
    <x v="0"/>
  </r>
  <r>
    <x v="1"/>
    <x v="0"/>
    <m/>
    <m/>
    <m/>
    <m/>
    <s v="Iniciar el desarrollo de la solución tecnológica."/>
    <s v="Desarrollo de la solución"/>
    <s v="Informes de seguimiento"/>
    <n v="8"/>
    <d v="2025-06-01T00:00:00"/>
    <d v="2027-06-30T00:00:00"/>
    <n v="108.42857142857143"/>
    <n v="0"/>
    <s v="DGI_x000a_NC - Subproceso Innovación y Tecnología_x000a_Dirección de Gestión de Innovación y Tecnología_x000a_Subdirección de Innovacioón y Proyectos_x000a_Subdirección de Soluciones y Desarrollo"/>
    <n v="0"/>
    <x v="0"/>
  </r>
  <r>
    <x v="1"/>
    <x v="0"/>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Subdirección de Devoluciones_x000a_Coordinación de Administración de Aplicativos de  Impuestos_x000a_Coordinación de Cobranzas_x000a__x000a_"/>
    <n v="0"/>
    <x v="0"/>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Subdirección de Devoluciones_x000a_Coordinación de Administración de Aplicativos de  Impuestos_x000a_Coordinación de Cobranzas_x000a__x000a_NC - Subproceso Innovación y Tecnología_x000a_Dirección de Gestión de Innovación y Tecnología_x000a_Subdirección de Innovacioón y Proyectos_x000a_Subdirección de Soluciones y Desarrollo"/>
    <n v="0"/>
    <x v="0"/>
  </r>
  <r>
    <x v="1"/>
    <x v="0"/>
    <m/>
    <m/>
    <m/>
    <m/>
    <s v="b.i.) Adicionar al reporte de Solicitudes Radicadas por Dirección Seccional una columna donde se registre el número de días transcurrido desde la fecha de radicación a la fecha de generación del reporte-"/>
    <s v="b.i.) Adicionar al reporte de Solicitudes Radicadas por Dirección Seccional una columna donde se registre el número de días transcurrido desde la fecha de radicación a la fecha de generación del reporte-"/>
    <s v="b.i) Documento especificación funcional FT SI 2206 Adición columna Días Transcurridos"/>
    <n v="1"/>
    <d v="2017-03-01T00:00:00"/>
    <d v="2017-04-30T00:00:00"/>
    <n v="8.5714285714285712"/>
    <n v="1"/>
    <s v="DGI_x000a_NC - Proceso Recaudo - Devoluciones_x000a_Dirección de Gestión  de Impuestos_x000a_Subdirección de Devoluciones_x000a__x000a_ACTUALIZADO_x000a_30112021"/>
    <n v="1"/>
    <x v="1"/>
  </r>
  <r>
    <x v="1"/>
    <x v="0"/>
    <m/>
    <m/>
    <m/>
    <m/>
    <s v="b.ii) Puesta en producción adición columna días transcurridos desde la fecha de radicación a la fecha de generación del reporte"/>
    <s v="b.ii) Puesta en producción adición columna días transcurridos desde la fecha de radicación a la fecha de generación del reporte"/>
    <s v="b.ii) Reporte en producción"/>
    <n v="1"/>
    <d v="2017-04-30T00:00:00"/>
    <d v="2017-06-30T00:00:00"/>
    <n v="8.7142857142857135"/>
    <n v="1"/>
    <s v="DGI_x000a_NC - Subproceso de Innovación y Tecnologia_x000a_Dirección de Gestión de Innovación y Tecnología_x000a_Subdirección de Soluciones y Desarrollo_x000a__x000a_ACTUALIZADO_x000a_30112021_x000a_  "/>
    <n v="1"/>
    <x v="1"/>
  </r>
  <r>
    <x v="1"/>
    <x v="0"/>
    <s v=" AUDITORÍA CONTROL INTERNO CONTABLE FUNCIÓN RECAUDADORA. - ACC2018-02_x000a__x000a__x000a_Periodo 01/01/2017 al 31/12/2018_x000a__x000a_H3"/>
    <s v="ACC 2018002"/>
    <s v="INADECUADA CONCILIACIÓN DE LA CUENTA FONDOS EN TRÁNSITO:_x000a__x000a_Revisado las conciliaciones de la cuenta 1120 Fondos en Tránsito, se observa que solo se realiza conciliación entre las consignaciones realizadas por las Entidades Autorizadas paras Recaudar y la Dirección del Tesoro Nacional, sin tener en cuenta los registros contables por cada uno de los recibos de pago que realizan los contribuyentes, incumpliendo los establecido en el numeral 4.1 Controles asociados a las actividades del proceso contable de la Resolución 357 de 2008._x000a_Lo anterior, debido a que no se tiene un inventario mensual de documentos que ingresan por la red bancaria y a los continuos reprocesos de la obligación financiera que producen notas contables automáticas, lo que genera el riesgo de no ser identificadas las partidas conciliatorias mensualmente, afectando la confiabilidad de las cifras reflejadas en esta cuenta._x000a_"/>
    <s v="Debido a que no se tiene un inventario mensual de documentos que ingresan por la red bancaria y a los continuos reprocesos de la obligación financiera que producen notas contables automáticas"/>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1"/>
    <x v="1"/>
  </r>
  <r>
    <x v="1"/>
    <x v="0"/>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0"/>
  </r>
  <r>
    <x v="1"/>
    <x v="0"/>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de Innovación y Tecnología_x000a_Subdirección de Innovacioón y Proyectos_x000a_Subdirección de Soluciones y Desarrollo"/>
    <n v="0"/>
    <x v="0"/>
  </r>
  <r>
    <x v="1"/>
    <x v="0"/>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ía_x000a_Dirección de Gestión de Innovación y Tecnología_x000a_Subdirección de Innovacioón y Proyectos_x000a_Subdirección de Soluciones y Desarrollo"/>
    <n v="0"/>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0"/>
  </r>
  <r>
    <x v="1"/>
    <x v="0"/>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ía_x000a_Dirección de Gestión de Innovación y Tecnología_x000a_Subdirección de Innovacioón y Proyectos_x000a_Subdirección de Soluciones y Desarrollo"/>
    <n v="0"/>
    <x v="0"/>
  </r>
  <r>
    <x v="1"/>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0"/>
    <x v="0"/>
  </r>
  <r>
    <x v="1"/>
    <x v="0"/>
    <m/>
    <m/>
    <m/>
    <m/>
    <s v="Iniciar el desarrollo de la solución tecnológica."/>
    <s v="Desarrollo de la solución"/>
    <s v="Informes de seguimiento"/>
    <n v="8"/>
    <d v="2025-06-01T00:00:00"/>
    <d v="2027-06-30T00:00:00"/>
    <n v="108.42857142857143"/>
    <n v="0"/>
    <s v="DGI_x000a_NC - Subproceso Innovación y Tecnología_x000a_Dirección de Gestión de Innovación y Tecnología_x000a_Subdirección de Innovacioón y Proyectos_x000a_Subdirección de Soluciones y Desarrollo"/>
    <n v="0"/>
    <x v="0"/>
  </r>
  <r>
    <x v="1"/>
    <x v="0"/>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0"/>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0"/>
    <x v="0"/>
  </r>
  <r>
    <x v="1"/>
    <x v="0"/>
    <s v="Auditoría al flujo de la información contable que impacta la Función Recaudadora AFR 2023-003_x000a__x000a_Periodo: 01/01/2022 al 30/03/2023_x000a__x000a_H1_x000a_"/>
    <s v="AFR 2023-003"/>
    <s v="Hallazgo No. 1 Inoportunidad y diferencias en las resoluciones de cancelación de obligaciones mediante la adjudicación de bienes a favor de la Nación - DIAN_x000a__x000a_Realizado el cruce de información entre el inventario de bienes inmuebles adjudicados a la nación en procesos concursales o de cobro coactivo, con corte a 31 de diciembre de 2022, las resoluciones “Por la cual se cancelan obligaciones mediante la adjudicación de bienes a favor de la Nación U.A.E.- DIAN”, los registros contables de los inventarios y las cuentas por cobrar en contabilidad, en una muestra de 24 bienes inmuebles adjudicados, se evidenció lo siguiente:_x000a__x000a_a._x0009_Inoportunidad en la expedición de las resoluciones “Por la cual se cancelan obligaciones mediante la adjudicación de bienes a favor de la Nación U.A.E.- DIAN”, evidenciándose demoras entre 1 y 20 años para la expedición del acto administrativo en 16 bienes inmuebles adjudicados, por un valor total de $ 993.007.879,43. NIT: 830.048,245, 860,036, 547, 52.114.454, 891.501.392., 830.017.261, 860.001.330, 860.046.656, 800.190.238, 830.060.292, 830.084.985, 830.121.573 y 860.058.303. (Ver Anexo No.1.H1). DSI Bogotá_x000a__x000a_b._x0009_No se habían expedido y/o se encontraban en trámite de expedición, las resoluciones de cancelación de obligaciones para ocho (8) bienes inmuebles que se encuentran relacionados en los “Inventarios de Bienes Inmuebles Recibidos en Dación de Pago - BIRDP”, dos de ellos, con matrículas inmobiliarias No. 157-11179 y 157-10619 han transcurrido más de 16 años sin que se haya expedido la resolución respectiva, por un valor total de $ 2.494.283.520. NIT: 817.000.203, 830.044.454. _x000a__x000a_Para los NIT 900.594.234, 19.265.957, en desarrollo del ejercicio auditor se profirieron los Autos de trámite para la cancelación de obligaciones mediante la adjudicación de bienes a favor de la Nación, que están pendientes de su contabilización. DSI Bogotá_x000a__x000a_c._x0009_Diferencias entre el porcentaje de adjudicación y cuantía indicadas en la resolución de cancelación de obligaciones con bienes recibidos en dación en pago No. 862 del 27/01/2023 respecto del inventario de bienes BIRDP, por cuanto en los inventarios se registra un valor superior de $18.290.204, para el inmueble con matrícula inmobiliaria con MI 366-9906 del NIT 830.017.261. Partidas conciliatorias que requieren de la depuración a que haya lugar. DSI Bogotá y Coordinación de Contabilidad FR. _x000a__x000a_d._x0009_Resultado del registro contable de las resoluciones de cancelación, se presentan saldos contrarios a su naturaleza en las cuentas por cobrar de la contabilidad Función Recaudadora, así: NIT 860.036.547 cuenta 1305-01-001-01 Renta y Complementarios por $-408.673.891, NIT 860.001.330 cuenta 1305-04-001-01 IVA interno por $-14.636.000; NIT 830.084.985 cuenta 1305-04-001-01 IVA interno por $-5.741.000. DSI Bogotá y Coordinación de Contabilidad FR._x000a__x000a_Con lo evidenciado se desatiende lo establecido en el artículo 5 “Trámite para la cancelación de las obligaciones tributarias a cargo del deudor” del Decreto 4815 de 2007, numerales 4.1.1 “Relevancia” 4.1.2 “Representación fiel” y 4.2.2 “Oportunidad” del acápite 4 “Características cualitativas de la información financiera de propósito general” del Marco conceptual para la preparación y presentación de información financiera de las entidades de gobierno, literal C del “Instructivo para recibir bienes en pago de obligaciones fiscales” - IN-COT-0072, numeral 5.2.3.4 “Cuentas por Cobrar” Manual contable función recaudadora - MN-ADF-0005, numeral 6.3 “Cuentas por Cobrar” del Manual de políticas contables y operativas de la contabilidad de la función recaudadora V.4 y la aplicación de la Dimensión 3ª. Gestión con valores para resultados, Dimensión 4ª. Evaluación de resultados y del componente 3 Actividades de Control de la Dimensión 7ª. Control Interno del Modelo Integrado de Planeación y Gestión - MIPG. _x000a__x000a__x000a_"/>
    <s v="Deficiencias en los controles para la expedición oportuna de las resoluciones de cancelación de obligaciones,_x000a__x000a_Fallas en el flujo de la información hacia el proceso contable y en la depuración de las cuentas por cobrar_x000a__x000a_Ausencia de lineamientos que garanticen la adecuada expedición de los actos administrativos correspondientes. "/>
    <s v="Actualizar, como resulte procedente, el contenido y normatividad aplicables de los procedimientos administrativos relativos a la adjudicación de bienes ijnmuebles a la Nación por concepto de obligaciones tributarias administradas por la DIAN."/>
    <s v="Actualizar, como resulte procedente, el contenido y normatividad aplicables de los procedimientos administrativos relativos a la adjudicación de bienes ijnmuebles a la Nación por concepto de obligaciones tributarias administradas por la DIAN."/>
    <s v="Procedimientos Actualizados (Documentación administrativa actualizada)"/>
    <n v="1"/>
    <d v="2023-08-01T00:00:00"/>
    <d v="2025-02-28T00:00:00"/>
    <n v="82.428571428571431"/>
    <n v="0.4"/>
    <s v="DGI_x000a_NC- Subproceso Administración de Cartera_x000a_ Dirección de Gestión de Impuestos_x000a_ Subdirección Cobranzas y Control Extensivo_x000a_ Coordinación de Cobranzas                                                                                                                                                                                                                                                                                                                                                                                                                                                                                                                                                                                                                                                                                                                                                                                                                                                                                                                                                                                                                                                                                                                                                                                                                                                                                                                                                                                                                             _x000a__x000a_NC - Subproceso Recursos Administrativos_x000a_Dirección de Gestión Corporativa_x000a_Subdirección Administrativa                                                                                                                                                                                                                                                                                                                                                                                                                                                                                                                                                                                                                     _x000a_NC - Subproceso de operación logística                                                                                                          Subdirección logística                                                                                                                                                                                                                                                                                                                                                                                                                                                                                                                                                                                                                                                                                                                                                                                                                                                                                                                                                                                                                                                                                                                                                                                                                                                                                                                                                                                                                                                                                                                                                                                                                                                                                                                                                                                                                                                                                                                                                                                                                                                                                                                                                                                                                                                                                                                                                                                                                                                                                                                                                                                                                                                            NC - Subproceso Administración del Sistema de Gestión_x000a_Dirección de Gestión Estratégica y Analítica_x000a_Subdirección de Procesos        _x000a_Coordinación de Procesos y Riesgos Operacionales                                                                                                                                                                                                                                                                                                                                                                                                                                                                            _x000a__x000a_ELABORACIÓN (dd/mm/aaaa)_x000a_10/08/2023                                                                                                                                                                                                                              18/02/2024"/>
    <n v="0.4"/>
    <x v="0"/>
  </r>
  <r>
    <x v="1"/>
    <x v="0"/>
    <m/>
    <m/>
    <m/>
    <m/>
    <s v="Establecer una base de datos con la información de la totalidad de los bienes adjudicados en favor de la Nación (casos de contribuyentes que se encuentran en procesos y/o procedimientos de relativos a la adjudicación de bienes a la Nación)   por concepto de obligaciones tributarias administradas por la DIAN."/>
    <s v="Establecer una base de datos con la información de la totalidad de los bienes adjudicados en favor de la Nación (casos de contribuyentes que se encuentran en procesos y/o procedimientos de relativos a la adjudicación de bienes a la Nación)   por concepto de obligaciones tributarias administradas por la DIAN."/>
    <s v="Base de datos de bienes actualizada"/>
    <n v="1"/>
    <d v="2023-08-01T00:00:00"/>
    <d v="2024-02-29T00:00:00"/>
    <n v="30.285714285714285"/>
    <n v="1"/>
    <s v="DGI_x000a_DS – Subproceso Administración de Cartera_x000a_Dirección Seccional de Impuestos de Bogotá_x000a_División de Cobranzas_x000a_GIT de Representación Externa de Cobranzas_x000a_GIT Ejecución de Bienes_x000a__x000a_ELABORACIÓN (dd/mm/aaaa)_x000a_10/08/2023"/>
    <n v="1"/>
    <x v="1"/>
  </r>
  <r>
    <x v="1"/>
    <x v="0"/>
    <m/>
    <m/>
    <m/>
    <m/>
    <s v="Realizar seguimiento mensual a la base de bienes adjudicados para garantizar la oportuna expedición de los actos a través de los cuales se cancelan las obligaciones."/>
    <s v="Realizar seguimiento mensual a la base de bienes adjudicados para garantizar la oportuna expedición de los actos a través de los cuales se cancelan las obligaciones."/>
    <s v="Informe mensual"/>
    <n v="6"/>
    <d v="2023-08-01T00:00:00"/>
    <d v="2024-02-29T00:00:00"/>
    <n v="30.285714285714285"/>
    <n v="6"/>
    <s v="DGI_x000a_DS – Subproceso Administración de Cartera_x000a_Dirección Seccional de Impuestos de Bogotá_x000a_División de Cobranzas_x000a_GIT de Representación Externa de Cobranzas_x000a_GIT Ejecución de Bienes_x000a__x000a_ELABORACIÓN (dd/mm/aaaa)_x000a_10/08/2023"/>
    <n v="1"/>
    <x v="1"/>
  </r>
  <r>
    <x v="1"/>
    <x v="0"/>
    <m/>
    <m/>
    <m/>
    <m/>
    <s v="Conciliar y depurar la totalidad de los casos que fueron objeto de hallazgo en la auditoría, salvo aquellos que resulte no procedente su conciliación y depuración."/>
    <s v="Conciliar y depurar la totalidad de los casos que fueron objeto de hallazgo en la auditoría, salvo aquellos que resulte no procedente su conciliación y depuración."/>
    <s v="Notas contables de los casos depurados y conciliados"/>
    <n v="1"/>
    <d v="2023-08-01T00:00:00"/>
    <d v="2024-02-29T00:00:00"/>
    <n v="30.285714285714285"/>
    <n v="1"/>
    <s v="DGI_x000a_NC – Subproceso Función Recaudadora_x000a_Dirección de Gestión de Impuestos_x000a_Subdirección de Recaudo_x000a_Coordinación de Contabilidad de la Función Recaudadora_x000a_                                                                                                                                                                                                                                                                                                                                                                                                                                                                                                                                     NC - Subproceso Recursos Administrativos_x000a_Dirección de Gestión Corporativa_x000a_Subdirección Administrativa                                                                                                                                                                                                                                                                                                                                                                                                                                                                                                                             _x000a__x000a_DS – Subproceso Función Recaudadora_x000a_Dirección Seccional de Impuestos de Bogotá_x000a_División de Recaudo_x000a_GIT Contabilidad_x000a__x000a_ELABORACIÓN (dd/mm/aaaa)_x000a_10/08/2023                                                                                                                                                                                                                                                                                                                                                                                                                                                                                                                          "/>
    <n v="1"/>
    <x v="1"/>
  </r>
  <r>
    <x v="1"/>
    <x v="0"/>
    <m/>
    <m/>
    <m/>
    <m/>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Diagnóstico"/>
    <n v="1"/>
    <d v="2024-01-15T00:00:00"/>
    <d v="2024-07-31T00:00:00"/>
    <n v="28.285714285714285"/>
    <n v="1"/>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_x000a__x000a_DS – Subproceso Administración de Cartera_x000a_Dirección Seccional de Impuestos de Cali                                                                        División de Recaudo y cobranzas                                                                  _x000a_GIT de Contabilidad_x000a__x000a_ELABORACIÓN (dd/mm/aaaa)_x000a_10/08/2023"/>
    <n v="1"/>
    <x v="1"/>
  </r>
  <r>
    <x v="1"/>
    <x v="0"/>
    <m/>
    <m/>
    <m/>
    <m/>
    <s v="Elaborar un plan de trabajo con base en los resultados del diagnóstico, que contemple las posibles alternativas de solución a las fallas detectadas, junto con la viabilidad tecnica para su ejecución en los servicios informaticos actuales o dentro del proyecto de modernización tecnologica de la entidad."/>
    <s v="Elaborar un plan de trabajo con base en los resultados del diagnóstico, que contemple las posibles alternativas de solución a las fallas detectadas, junto con la viabilidad tecnica para su ejecución en los servicios informaticos actuales o dentro del proyecto de modernización tecnologica de la entidad."/>
    <s v="Plan de Trabajo aprobado"/>
    <n v="1"/>
    <d v="2024-08-01T00:00:00"/>
    <d v="2024-10-31T00:00:00"/>
    <n v="13"/>
    <n v="1"/>
    <s v="DGI_x000a_NC - Subproceso Función Recaudadora_x000a_Dirección de Gestión de Impuestos_x000a_Subdirección de Recaudo_x000a_Coordinación de Contabilidad de la Función Recaudadora                             _x000a__x000a_NC - Subproceso Innovación y Tecnología_x000a_Dirección de Gestión de Innovación y Tecnología_x000a_Subdirección de Innovación y Proyectos_x000a_Subdirección de Soluciones y Desarrollo                                                                                                                                 _x000a__x000a_ELABORACIÓN (dd/mm/aaaa)_x000a_10/08/2023"/>
    <n v="1"/>
    <x v="1"/>
  </r>
  <r>
    <x v="1"/>
    <x v="0"/>
    <m/>
    <m/>
    <m/>
    <m/>
    <s v="Aprobar e implentar  la realización de ajustes y/o alternativas de solución de las fallas identificadas en los   servicios informaticos que proveen información al SIE de Contabilidad."/>
    <s v="Aprobar e implentar  la realización de ajustes y/o alternativas de solución de las fallas identificadas en los   servicios informaticos que proveen información al SIE de Contabilidad."/>
    <s v="Acta de aprobación  Formato de aceptación puesta en producción"/>
    <n v="1"/>
    <d v="2024-11-01T00:00:00"/>
    <d v="2025-07-31T00:00:00"/>
    <n v="38.857142857142854"/>
    <n v="0"/>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_x000a__x000a_ELABORACIÓN (dd/mm/aaaa)_x000a_10/08/2023"/>
    <n v="0"/>
    <x v="0"/>
  </r>
  <r>
    <x v="1"/>
    <x v="0"/>
    <m/>
    <m/>
    <m/>
    <m/>
    <s v="Realizar los ajustes contables a que haya lugar, derivados de las actualizaciones a los Sistemas de información"/>
    <s v="Realizar los ajustes contables a que haya lugar, derivados de las actualizaciones a los Sistemas de información"/>
    <s v="Comprobantes de contabilidad"/>
    <n v="1"/>
    <d v="2025-08-01T00:00:00"/>
    <d v="2026-03-31T00:00:00"/>
    <n v="34.571428571428569"/>
    <n v="0"/>
    <s v="DGI_x000a_NC - Subproceso Función Recaudadora_x000a_Dirección de Gestión de Impuestos_x000a_Subdirección de Recaudo                                                            _x000a_Coordinación de Contabilidad de la Función Recaudadora_x000a__x000a_NC - Subproceso Innovación y Tecnología                                _x000a_Dirección de Gestión de Innovación y Tecnología_x000a_Subdirección de Innovación y Proyectos_x000a_Subdirección de Soluciones y Desarrollo_x000a__x000a_ELABORACIÓN (dd/mm/aaaa)_x000a_10/08/2023                                                                                                                                 "/>
    <n v="0"/>
    <x v="0"/>
  </r>
  <r>
    <x v="1"/>
    <x v="0"/>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0"/>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1"/>
    <x v="1"/>
  </r>
  <r>
    <x v="1"/>
    <x v="0"/>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0"/>
  </r>
  <r>
    <x v="1"/>
    <x v="0"/>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de Innovación y Tecnología_x000a_Subdirección de Innovacioón y Proyectos_x000a_Subdirección de Soluciones y Desarrollo"/>
    <n v="0"/>
    <x v="0"/>
  </r>
  <r>
    <x v="1"/>
    <x v="0"/>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ía_x000a_Dirección de Gestión de Innovación y Tecnología_x000a_Subdirección de Innovacioón y Proyectos_x000a_Subdirección de Soluciones y Desarrollo"/>
    <n v="0"/>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0"/>
  </r>
  <r>
    <x v="1"/>
    <x v="0"/>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ía_x000a_Dirección de Gestión de Innovación y Tecnología_x000a_Subdirección de Innovacioón y Proyectos_x000a_Subdirección de Soluciones y Desarrollo"/>
    <n v="0"/>
    <x v="0"/>
  </r>
  <r>
    <x v="1"/>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0"/>
    <x v="0"/>
  </r>
  <r>
    <x v="1"/>
    <x v="0"/>
    <m/>
    <m/>
    <m/>
    <m/>
    <s v="Iniciar el desarrollo de la solución tecnológica."/>
    <s v="Desarrollo de la solución"/>
    <s v="Informes de seguimiento"/>
    <n v="7"/>
    <d v="2026-01-02T00:00:00"/>
    <d v="2027-09-30T00:00:00"/>
    <n v="90.857142857142861"/>
    <n v="0"/>
    <s v="DGI_x000a_NC - Subproceso Innovación y Tecnología_x000a_Dirección de Gestión de Innovación y Tecnología_x000a_Subdirección de Innovacioón y Proyectos_x000a_Subdirección de Soluciones y Desarrollo"/>
    <n v="0"/>
    <x v="0"/>
  </r>
  <r>
    <x v="1"/>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0"/>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0"/>
    <x v="0"/>
  </r>
  <r>
    <x v="1"/>
    <x v="0"/>
    <s v="Auditoría al flujo de la información contable que impacta la Función Recaudadora AFR 2023-003_x000a__x000a_Periodo: 01/01/2022 al 30/03/2023_x000a__x000a_H2_x000a_"/>
    <s v="AFR 2023-003"/>
    <s v="Hallazgo No. 2 Sociedades liquidadas con obligaciones pendientes de normalizar que afectan los saldos de las cuentas por cobrar en la contabilidad función recaudadora._x000a__x000a_Verificados los expedientes con bienes recibidos en dación en pago, la contabilización de las resoluciones de cancelación de obligaciones y el saldo en contabilidad de las cuentas por cobrar de renta y complementarios, ventas, retenciones en la fuente, así como en la obligación financiera, se evidenció que:_x000a__x000a_Dirección Seccional de Impuestos de Cali y Coordinación de Contabilidad Función Recaudadora_x000a__x000a_a._x0009_Sociedad con NIT 890.305.707 con liquidación judicial desde el 06/06/2012 por la Superintendencia de Sociedades, aproximadamente 11 años de haberse liquidado, presenta lo siguiente: _x000a__x000a_• En contabilidad de la función recaudadora en la cuenta por cobrar 1305-04-001-01 - IVA Interno a 31/12/2022, tiene saldo por valor de $ 150.814.000.  _x000a__x000a_• En la obligación financiera presenta saldo en ventas 2010-1 $ 25.748.000 por impuesto, ventas 2009-6 $ 21.775.000 por impuesto, que fueron canceladas según resolución que ordena la cancelación de obligaciones con bienes entregados a la nación en pago de obligaciones fiscales No. 052442014000001 del 13 enero de 2014, las cuales suman $ 47.523.000. _x000a__x000a_• De forma posterior, fue reclasificado en la cuenta de activos retirados 8315-35-001-14 – IVA la suma de $ 47.523.000, según registro nota contable 110871004269020-1 del 30/12/2018, con la justificación “según política operativa de cuentas por cobrar concepto prescritas”, valor que ya había sido cancelado con bienes recibidos en dación en pago. _x000a__x000a_b.   De igual forma, las sociedades con NIT 890.308.535, 805.008.563 y 890.314.904 liquidadas entre el 2007 y 2015, presentan saldos en las cuentas por cobrar 1305-05-001-01-Retenciones y 1305-04-001-01 IVA interno, algunas con saldo contrario a su naturaleza desde el 2019 y/o en la obligación financiera reflejan obligaciones que fueron canceladas con la resolución que ordena la cancelación de obligaciones con bienes recibidos en dación de pago, pendientes de realizar las acciones que correspondan para la normalización de saldos de obligaciones y/o depuración contable respectivamente._x000a__x000a_Dirección Seccional de Impuestos y Aduanas de Pereira y Coordinación de Contabilidad Función Recaudadora_x000a__x000a_c._x0009_Sociedad con NIT 891.400.372 con proceso especial, la liquidación de la sociedad fue declarada mediante Auto 400-19320 desde el 19/11/2013, por la Superintendencia de Sociedades, presentando:_x000a__x000a_•_x0009_En la cuenta 1311-02-009-01 Sanciones Tributarias registra saldo a 31/12/2022 por valor de $4.592.830.000. _x000a_•_x0009_Obligaciones con la acción de cobro prescrita desde hace 9 años, sin que se evidencie la expedición de los actos administrativos para la normalización de los saldos de las obligaciones a que haya lugar y/o de prescripción. _x000a__x000a_d. Sociedad con NIT 816.008.234 con Auto por medio de cual se aprueba la rendición de cuentas finales y declara terminado el proceso de liquidación judicial No. 400-017580 desde el 17/11/2016, por la Superintendencia de Sociedades, presenta:_x000a__x000a_•_x0009_En la cuenta 1305-05-001-01 Retenciones a 31/12/2022 saldo por $ 653.471.000._x000a_•_x0009_Obligaciones por normalizar y/o prescritas por valor de $ 1.638.689.000._x000a__x000a_Con lo anterior se incumple con lo establecido en los numerales 3.2.15 “Depuración contable permanente y sostenible” del Procedimiento para la evaluación del Control Interno Contable establecido en la Resolución 193 de 2016 de la Contaduría General de Nación;  numeral 5.2.3.4 “Cuentas por cobrar” Manual contable función recaudadora MN-ADF-0005, numeral 6.3 “Cuentas por cobrar” del Manual de políticas contables y operativas de la contabilidad de a función recaudadora V.4, las actividades y controles de los procedimientos de Extinción de obligaciones - PR-COT-0330 y Normalización de saldos para la obligación financiera PR-COT-0372; la aplicación de la Dimensión 3ª. Gestión con valores para resultados, Dimensión 4ª. Evaluación de resultados y del componente 3 Actividades de Control de la Dimensión 7ª. Control Interno del Modelo Integrado de Planeación y Gestión - MIPG._x000a_"/>
    <s v="Inadecuados flujos de información entre las áreas que intervienen en el proceso para la depuración de los saldos de los contribuyentes que presentan inconsistencias, no son reales o la acción de cobro esta prescrita._x000a__x000a_"/>
    <s v="Actualizar, como resulte procedente, la documentación del proceso contable de la función recaudadora."/>
    <s v="Actualizar, como resulte procedente, la documentación del proceso contable de la función recaudadora."/>
    <s v="Documentación del proceso contable de la función recaudadora actualizada"/>
    <n v="1"/>
    <d v="2023-08-01T00:00:00"/>
    <d v="2026-02-28T00:00:00"/>
    <n v="134.57142857142858"/>
    <n v="0.4"/>
    <s v="DGI_x000a_NC – Subproceso Función Recaudadora_x000a_Dirección de Gestión de Impuestos_x000a_Subdirección de Recaudo_x000a_Coordinación de Contabilidad de la Función Recaudadora_x000a__x000a_NC - Subproceso Administración del Sistema de Gestión_x000a_Dirección de Gestión Estratégica y Analítica_x000a_Subdirección de Procesos_x000a_Coordinación de Procesos y Riesgos Operacionales_x000a__x000a__x000a_ELABORACIÓN (dd/mm/aaaa)_x000a_10/08/2023                                                                                                                                                   _x000a_18/02/2024"/>
    <n v="0.4"/>
    <x v="0"/>
  </r>
  <r>
    <x v="1"/>
    <x v="0"/>
    <m/>
    <m/>
    <m/>
    <m/>
    <s v="Realizar capacitacion a todos los funcionarios de la Division de Recaudo y Cobranzas de la Seccional de impuestos y Aduanas de Pereira respecto del procedimiento de Normalizacion de Saldos  de Obligacion Financiera. PR-COT-0372, haciendo énfasis en los controles establecidos en el procedimiento y en la matriz de riesgos."/>
    <s v="Realizar capacitacion a todos los funcionarios de la Division de Recaudo y Cobranzas de la Seccional de impuestos y Aduanas de Pereira respecto del procedimiento de Normalizacion de Saldos  de Obligacion Financiera. PR-COT-0372, haciendo énfasis en los controles establecidos en el procedimiento y en la matriz de riesgos."/>
    <s v="Formato 1674 Control Registro de capacitacion diligenciado y firmado"/>
    <n v="1"/>
    <d v="2023-08-01T00:00:00"/>
    <d v="2023-10-31T00:00:00"/>
    <n v="13"/>
    <n v="1"/>
    <s v="DGI_x000a_DS – Subproceso Administración de Cartera_x000a_Dirección seccional de impuestos y aduanas de Pereira_x000a_División de recaudo y cobranzas_x000a__x000a_ELABORACIÓN (dd/mm/aaaa)_x000a_10/08/2023"/>
    <n v="1"/>
    <x v="1"/>
  </r>
  <r>
    <x v="1"/>
    <x v="0"/>
    <m/>
    <m/>
    <m/>
    <m/>
    <s v="Proferir la Resolución de Prescripción previa verificación de los términos establecidos, (30-08-2023)."/>
    <s v="Proferir la Resolución de Prescripción previa verificación de los términos establecidos, (30-08-2023)."/>
    <s v="Resoluciones de Prescripción  proferidas y notificadas  a 30-08-2023.                             "/>
    <n v="2"/>
    <d v="2023-08-01T00:00:00"/>
    <d v="2023-10-31T00:00:00"/>
    <n v="13"/>
    <n v="2"/>
    <s v="DGI_x000a_DS – Subproceso administración de cartera_x000a_DS – Subproceso función recaudadora_x000a_Dirección seccional de impuestos y aduanas de Pereira_x000a_División de recaudo y cobranzas_x000a_GIT de cobranzas_x000a__x000a_ELABORACIÓN (dd/mm/aaaa)_x000a_10/08/2023"/>
    <n v="1"/>
    <x v="1"/>
  </r>
  <r>
    <x v="1"/>
    <x v="0"/>
    <m/>
    <m/>
    <m/>
    <m/>
    <s v="Diligenciar y actualizar el Formato de seguimiento y control de procesos concursales (FT-COT-2615)"/>
    <s v="Diligenciar y actualizar el Formato de seguimiento y control de procesos concursales (FT-COT-2615)"/>
    <s v="Formato  FT-COT-2615 actualizado"/>
    <n v="1"/>
    <d v="2023-08-01T00:00:00"/>
    <d v="2023-10-31T00:00:00"/>
    <n v="13"/>
    <n v="1"/>
    <s v="DGI_x000a_DS – Subproceso administración de cartera_x000a_DS – Subproceso función recaudadora_x000a_Dirección seccional de impuestos y aduanas de Pereira_x000a_División de recaudo y cobranzas_x000a_GIT de cobranzas_x000a__x000a_ELABORACIÓN (dd/mm/aaaa)_x000a_10/08/2023"/>
    <n v="1"/>
    <x v="1"/>
  </r>
  <r>
    <x v="1"/>
    <x v="0"/>
    <s v="Auditoría al flujo de la información contable que impacta la Función Recaudadora AFR 2023-003_x000a__x000a_Periodo: 01/01/2022 al 30/03/2023_x000a__x000a_H3"/>
    <s v="AFR 2023-003"/>
    <s v="Hallazgo No. 3 Bien Inmueble recibido en dación de pago pendiente de contabilizar, sin individualizar y saldos contrarios a su naturaleza._x000a__x000a_Revisado el registro contable de los bienes inmuebles recibidos en dación en pago y las resoluciones de cancelación de obligaciones, se observó que se presenta error en los valores de los bienes inmuebles registrados en contabilidad, los cuales no coinciden con el valor consignado en la resolución de cancelación de obligaciones proferida por Cobranzas, así como un bien inmueble sin registro contable, como se indica: _x000a__x000a_a._x0009_Mediante acto administrativo No. 620001099 del 11/06/2019 de la Superintendencia de Sociedades se adjudicó a la DIAN cinco (5) bienes inmuebles con registro de matrícula inmobiliarias Nros.370-129645; 370-180973; 370-196737; 370-60084 y 370-10367 por un valor total de $1.171.615.966, de los cuales cuatro (4) están contabilizados en la cuenta 1510-02-001-01 Terrenos – Urbanos de fecha 31/10/2020, cuyos valores no corresponden con lo consignado en la resolución de cancelación de obligaciones con BIRDP No. 052442020000001 de fecha 22/01/2020. NIT 890.314.942. DSI Cali_x000a__x000a_Así mismo, la bodega recibida con MI 370-180973 por valor $ 802.510.000 según la resolución de cancelación de obligaciones antes señalada, está pendiente del respectivo registro contable en la cuenta 1510-03-001-05 Bodegas. NIT 890.314.942. DSI Cali_x000a__x000a_b. Se registró el valor total de dos (2) bienes inmuebles con MI 370-0048080 y MI 370-0048107 en un solo registro contable por valor de $ 675.409.000, sin la debida individualización de estos. NIT 890.301.701. Similar situación para el NIT 6.208.127 que en la cuenta 1510-02-001-01 Terrenos - Urbanos se registran sin individualizar siete (7) bienes inmuebles con un valor total de $ 566.085.815. DSI Cali_x000a__x000a_c. Terceros a los cuales se les realiza el registro contable de las resoluciones de cancelación de obligaciones con bienes recibidos en dación en pago y la cuenta por cobrar en contabilidad queda con saldo contrario a su naturaleza:  Con nota contable 110871312248683-1 del 30/04/2021,  se realiza el reconocimiento de la resolución de cancelación de obligaciones con BIRDP  del 6/11/2020 por valor de $ 1.901.888.000 quedando desde esa fecha el saldo de la cuenta 1305-05-001-01 - Retenciones contrario a su naturaleza. A la fecha de revisión presentaba saldo contrario por $ -617.881.000. NIT 805.000.085. DSI Cali y Coordinación de Contabilidad de la Función Recaudadora._x000a__x000a_De igual forma, la cuenta 1305-75-002-01 Impuesto sobre la renta para la Equidad CREE quedó con saldo contrario a su naturaleza por valor de $ -281.942.000, los cuales continúan a la fecha en las mismas condiciones, sin la depuración correspondiente NIT 805.000.085. Situación similar NIT 6.208.127 cuenta 1305-01-001-01 Renta y Complementarios y 1305-04-001-01 Iva Interno y NIT 800.188.238 cuenta 1305-05-001-01 Retenciones. DSI Cali y Coordinación de Contabilidad de la Función Recaudadora._x000a__x000a_d. Al verificar la conciliación de bienes adjudicados a la nación de acuerdo al formato FT-ADF-2328 correspondiente al mes de diciembre de 2022, se observa que existe una diferencia entre el saldo del inventario de bienes recibidos en dación de pago reportado por la División de Gestión de Cobranzas con el saldo en contabilidad de $835.739.440, el cual se viene arrastrando desde el año 2018, sin que se evidencie depuración alguna de esta diferencia, con la siguiente justificación “Diferencia que corresponde por la transición del nuevo marco normativo, por desvalorización de los bienes muebles, disminuyendo el valor de los inventarios.” DSI Cali._x000a__x000a_Con lo anterior se incumple con lo establecido en los numerales 3.2.8 “Eficiencia de los sistemas de información”, 3.2.10 “Registro de la totalidad de las operaciones”, 3.2.11 “Individualización de bienes, derechos y obligaciones” 3.2.14 “Análisis, verificación y conciliación de información”, 3.2.15 “Depuración contable permanente y sostenible” del Procedimiento para la evaluación del control interno contable establecido en la Resolución 193 de 2016 de la Contaduría General de Nación, numerales 6.4 “Bienes adjudicados a la nación – UAE Dian en procesos de cobro coactivo y en procesos concursales” y 7.5.1 “Bienes inmuebles” del Manual de políticas contables y operativas de la contabilidad función recaudadora -MN-ADF-0044 y la aplicación de la Dimensión 3ª. Gestión con valores para resultados, Dimensión 4ª. Evaluación de resultados y del componente 3 Actividades de control de la Dimensión 7ª Control Interno del Modelo Integrado de Planeación y Gestión -MIPG. _x000a__x000a__x000a__x000a_"/>
    <s v="Deficiencias en el flujo de información de los sistemas que son proveedores de información contable de la función recaudadora_x000a__x000a_Insuficiencia en los controles para garantizar que la totalidad de los hechos económicos con incidencia contable queden debidamente registrados y se realicen las actividades que correspondan para la depuración de las cuentas por cobrar."/>
    <s v="Actualizar, como resulte procedente, la documentación del proceso contable de la función recaudadora."/>
    <s v="Actualizar, como resulte procedente, la documentación del proceso contable de la función recaudadora."/>
    <s v="Documentación del proceso contable de la función recaudadora actualizada"/>
    <n v="1"/>
    <d v="2023-08-01T00:00:00"/>
    <d v="2026-02-28T00:00:00"/>
    <n v="134.57142857142858"/>
    <n v="0.4"/>
    <s v="DGI_x000a_NC – Subproceso Función Recaudadora_x000a_Dirección de Gestión de Impuestos_x000a_Subdirección de Recaudo_x000a_Coordinación de Contabilidad de la Función Recaudadora_x000a__x000a_NC - Subproceso Administración del Sistema de Gestión_x000a_Dirección de Gestión Estratégica y Analítica_x000a_Subdirección de Procesos_x000a_Coordinación de Procesos y Riesgos Operacionales_x000a__x000a__x000a_ELABORACIÓN (dd/mm/aaaa)_x000a_10/08/2023                                                                                                                                                 _x000a_18/02/2024"/>
    <n v="0.4"/>
    <x v="0"/>
  </r>
  <r>
    <x v="1"/>
    <x v="0"/>
    <m/>
    <m/>
    <m/>
    <m/>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Diagnóstico"/>
    <n v="1"/>
    <d v="2024-01-15T00:00:00"/>
    <d v="2024-07-31T00:00:00"/>
    <n v="28.285714285714285"/>
    <n v="1"/>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_x000a__x000a_DS – Subproceso Administración de Cartera_x000a_Dirección Seccional de Impuestos de Cali_x000a_División de Recaudo y cobranzas_x000a_GIT de Contabilidad_x000a__x000a_ELABORACIÓN (dd/mm/aaaa)_x000a_10/08/2023"/>
    <n v="1"/>
    <x v="1"/>
  </r>
  <r>
    <x v="1"/>
    <x v="0"/>
    <m/>
    <m/>
    <m/>
    <m/>
    <s v="Elaborar un plan de trabajo con base en los resultados del diagnóstico, que contemple las posibles alternativas de solución a las fallas detectadas, junto con la viabilidad técnica para su ejecución en los servicios informáticos actuales o dentro del proyecto de modernización tecnologica de la entidad."/>
    <s v="Elaborar un plan de trabajo con base en los resultados del diagnóstico, que contemple las posibles alternativas de solución a las fallas detectadas, junto con la viabilidad técnica para su ejecución en los servicios informáticos actuales o dentro del proyecto de modernización tecnologica de la entidad."/>
    <s v="Plan de Trabajo aprobado"/>
    <n v="1"/>
    <d v="2024-08-01T00:00:00"/>
    <d v="2024-10-31T00:00:00"/>
    <n v="13"/>
    <n v="1"/>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                                                                                                                _x000a__x000a_ELABORACIÓN (dd/mm/aaaa)_x000a_10/08/2023"/>
    <n v="1"/>
    <x v="1"/>
  </r>
  <r>
    <x v="1"/>
    <x v="0"/>
    <m/>
    <m/>
    <m/>
    <m/>
    <s v="Aprobar e implentar  la realización de ajustes y/o alternativas de solución de las fallas identificadas en los   servicios informaticos que proveen información al SIE de Contabilidad."/>
    <s v="Aprobar e implentar  la realización de ajustes y/o alternativas de solución de las fallas identificadas en los   servicios informaticos que proveen información al SIE de Contabilidad."/>
    <s v="Acta de aprobación  Formato de aceptación puesta en producción"/>
    <n v="1"/>
    <d v="2024-11-01T00:00:00"/>
    <d v="2025-07-31T00:00:00"/>
    <n v="38.857142857142854"/>
    <n v="0"/>
    <s v="DGI_x000a_NC - Subproceso Función Recaudadora_x000a_Dirección de Gestión de Impuestos_x000a_Subdirección de Recaudo _x000a_Coordinación de Contabilidad de la Función Recaudadora_x000a__x000a_NC - Subproceso Innovación y Tecnología_x000a_Dirección de Gestión e Innovación y Tecnología_x000a_Subdirección de Innovación y Proyectos_x000a_Subdirección de Soluciones y Desarrollo_x000a__x000a_ELABORACIÓN (dd/mm/aaaa)_x000a_10/08/2023_x000a_                                                             "/>
    <n v="0"/>
    <x v="0"/>
  </r>
  <r>
    <x v="1"/>
    <x v="0"/>
    <m/>
    <m/>
    <m/>
    <m/>
    <s v="Realizar los ajustes contables a que haya lugar, derivados de las actualizaciones a los Sistemas de información"/>
    <s v="Realizar los ajustes contables a que haya lugar, derivados de las actualizaciones a los Sistemas de información"/>
    <s v="Comprobantes de contabilidad"/>
    <n v="1"/>
    <d v="2025-08-01T00:00:00"/>
    <d v="2026-03-31T00:00:00"/>
    <n v="34.571428571428569"/>
    <n v="0"/>
    <s v="DGI_x000a_NC - Subproceso Función Recaudadora_x000a_Dirección de Gestión de Impuestos_x000a_Subdirección de Recaudo_x000a_Coordinación de Contabilidad de la Función Recaudadora_x000a__x000a_NC - Subproceso Innovación y Tecnología_x000a_Dirección de Gestión e Innovación y Tecnología_x000a_Subdirección de Innovación y Proyectos_x000a_Subdirección de Soluciones y Desarrollo_x000a__x000a_ELABORACIÓN (dd/mm/aaaa)_x000a_10/08/2023                                                                                                                                "/>
    <n v="0"/>
    <x v="0"/>
  </r>
  <r>
    <x v="1"/>
    <x v="0"/>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1"/>
    <x v="1"/>
  </r>
  <r>
    <x v="1"/>
    <x v="0"/>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0"/>
  </r>
  <r>
    <x v="1"/>
    <x v="0"/>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de Innovación y Tecnología_x000a_Subdirección de Innovacioón y Proyectos_x000a_Subdirección de Soluciones y Desarrollo"/>
    <n v="0"/>
    <x v="0"/>
  </r>
  <r>
    <x v="1"/>
    <x v="0"/>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ía_x000a_Dirección de Gestión de Innovación y Tecnología_x000a_Subdirección de Innovacioón y Proyectos_x000a_Subdirección de Soluciones y Desarrollo"/>
    <n v="0"/>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0"/>
  </r>
  <r>
    <x v="1"/>
    <x v="0"/>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ía_x000a_Dirección de Gestión de Innovación y Tecnología_x000a_Subdirección de Innovacioón y Proyectos_x000a_Subdirección de Soluciones y Desarrollo"/>
    <n v="0"/>
    <x v="0"/>
  </r>
  <r>
    <x v="1"/>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0"/>
    <x v="0"/>
  </r>
  <r>
    <x v="1"/>
    <x v="0"/>
    <m/>
    <m/>
    <m/>
    <m/>
    <s v="Iniciar el desarrollo de la solución tecnológica."/>
    <s v="Desarrollo de la solución"/>
    <s v="Informes de seguimiento"/>
    <n v="8"/>
    <d v="2025-06-01T00:00:00"/>
    <d v="2027-06-30T00:00:00"/>
    <n v="108.42857142857143"/>
    <n v="0"/>
    <s v="DGI_x000a_NC - Subproceso Innovación y Tecnología_x000a_Dirección de Gestión de Innovación y Tecnología_x000a_Subdirección de Innovacioón y Proyectos_x000a_Subdirección de Soluciones y Desarrollo"/>
    <n v="0"/>
    <x v="0"/>
  </r>
  <r>
    <x v="1"/>
    <x v="0"/>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0"/>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0"/>
    <x v="0"/>
  </r>
  <r>
    <x v="1"/>
    <x v="0"/>
    <s v="Auditoría al flujo de la información contable que impacta la Función Recaudadora AFR 2023-003_x000a__x000a_Periodo: 01/01/2022 al 30/03/2023_x000a__x000a_H4"/>
    <s v="AFR 2023-003"/>
    <s v="Hallazgo No.4 Deficiencias en la depuración de terceros según Memorando 193 del 26 octubre de 2022 y en la Reclasificación de cuentas por cobrar._x000a__x000a_Verificadas las acciones para la conciliación a nivel de tercero de saldos de la cuenta por cobrar de la contabilidad de la función recaudadora contra el inventario de cartera de las dependencias de cobranzas de acuerdo con el Memorando 193 de 2022 y la depuración de las partidas conciliatorias, se evidenció que:_x000a__x000a_a._x0009_Admisión de demandas en primera instancia que solo están reconocidas contablemente en la cuenta de orden 8120-05-001-03 - 1ra Instancia por valor $ 4.595.571.000, sin acreditarse la cuenta del balance 1305-01-001-01 - Renta y Complementarios, arrojando saldo cobrable por valor $ 4.595.571.000, el cual no está ejecutoriado por encontrarse en discusión en sede judicial; ocasionando que el valor en mención queda doblemente registrado, tanto en cuentas del balance como en cuentas de orden y presentando diferencias con el inventario de cartera. NIT 900.463.896, 38.852.911, 900.039.901. DSI Cali_x000a__x000a_b._x0009_Contribuyentes a los cuales debe realizarse la normalización de saldos de las obligaciones por saldos irreales, obligaciones canceladas, procesos terminados en SIPAC, prescripción y/o presentan diferencias con el inventario de cartera, los cuales vienen presentando saldo en las cuentas por cobrar en contabilidad: 1305-01-001-01 Renta y Complementarios y 1311-02-009-01 Sanciones Tributarias sobreestimando las mismas. DSI Cali NIT 805.011.229, 800.079.742, 805.026.197, 900.341.531, 890.318.278. (Ver Anexo No.2 H1) DSIA Pereira NIT 816.008.234, 816.002.492, 891.401.711, 900.391.332, 891.401.345. (Ver anexo No.3 H1) _x000a__x000a_c._x0009_Insuficiencias en el seguimiento y depuración de las partidas conciliatorias identificadas a nivel de terceros establecidos en el Memorando 193 del 26/10/2022, por cuanto se evidenció que se identificó el origen de las diferencias entre contabilidad y el inventario de cartera, quedando por realizar las acciones a que hubiere lugar para la depuración correspondiente como lo establece el memorando en mención. NIT 891.400.372, 816.001.596, 901.111.126, 91.277.535, 10.130.358, 816.007.300, 816.008.234, 891.401.345. DSIA Pereira. (Ver anexo No.3 H2)_x000a__x000a_d._x0009_La Coordinación de contabilidad de la FR generó notas contables automáticas (SIE Contabilidad) con fecha 30/12/2022, para la reclasificación a cuentas de orden 8315 “Bienes y Derechos Retirados” un valor total de $ 58.320.720.000 de liquidaciones oficiales de revisión proferidas en la DSIA Pereira en las vigencias 2021 y 2022, ejecutoriadas en la vigencia 2022, y que habían sido reconocidas en las cuentas por cobrar 1305-01-001-01 Renta y Complementarios y 1311-02-009-01 Sanciones Tributarias, sin que se evidencié para dicha reclasificación, el cumplimiento de las políticas contables y operativas para la baja en cuentas en las cuentas por cobrar de la contabilidad de la Función Recaudadora y lo señalado en el Manual Contable MN-ADF-0005 referente a las cuentas de Orden Deudoras de Control - 8315 Bienes y Derechos Retirados, que indica: “Representa el valor de las cuentas por cobrar que no corresponden a derechos ciertos para la entidad por tratarse de saldos sobre los cuales opera la extinción”. NIT 901.111.126, 900.240.289, 900.554.743, 900.100.417. Coordinación de Contabilidad FR._x000a__x000a_e._x0009_La Coordinación de Contabilidad FR, en la vigencia 2022, realizó Reclasificación en las cuentas de baja de activos 8315-35-001-44 Sanciones Tributarias y 8315-35-001-08 Renta y Complementarios, de obligaciones que a la fecha se encuentra prescrita la acción de cobro, por políticas operativas y/o por reclasificación de cuentas por cobrar, en la DSI Cali, por un valor total de $ 63.418.048.000._x000a__x000a_En dicha reclasificación no se evidencia el cumplimiento de la política contable  para la baja en cuentas por cobrar en lo relacionado con: “Se dan de baja las cuentas por cobrar cuando expire la facultad para ejecutar el cobro y se expidan los actos administrativos que reconozcan la ocurrencia de la prescripción u ordenen la remisión de las obligaciones”; y lo señalado en el Manual Contable Función Recaudadora MN-ADF-0005 referente a las cuentas de Orden Deudoras de Control - 8315 Bienes y Derechos Retirados, el cual señala que esta cuenta se debita con “El reconocimiento de las resoluciones de prescripción y resoluciones de remisión expedidas”; así mismo, está pendiente la depuración y/o expedición de los actos administrativos de prescripción cuando corresponda, lo que permite disminuir y/o eliminar el saldo en estas cuentas. NIT 805.011.229, 800.079.742, 900.259.337, 890.318.278, 800.224.288, 805.026.197. DSI Cali y Coordinación de Contabilidad FR_x000a__x000a_Con lo anterior se incumple con lo establecido en los numerales   3.2.14 “Análisis, verificación y conciliación de información”, 3.2.15 “Depuración contable permanente y sostenible” del Procedimiento para la evaluación del Control Interno Contable establecido en la Resolución 193 de 2016 de la Contaduría General de Nación;  numeral 6.3 “Cuentas por cobrar” y 7.3 “Cuentas por cobrar” del Manual de Políticas Contables y Operativas de la Contabilidad de la Función Recaudadora V.4, Manual Contable Función Recaudadora MN-ADF-005 la aplicación de la Dimensión 3ª. Gestión con valores para resultados, Dimensión 4ª. Evaluación de resultados y del componente 3 Actividades de control de la Dimensión 7ª. Control Interno del Modelo Integrado de Planeación y Gestión - MIPG."/>
    <s v="Falta de coordinación y comunicación entre las dependencias proveedoras de información contable y el área de contabilidad para garantizar que las acciones realizadas para depurar los terceros se realice de forma eficaz, oportuna y se logren los objetivos._x000a__x000a__x000a_Deficiencias en la aplicación de las políticas contables y operativas de la contabilidad de la función recaudadora."/>
    <s v="Actualizar, como resulte procedente la documentación que impacte la depuracion de los saldos de cartera, informados al proceso contable de la función recaudadora."/>
    <s v="Actualizar, como resulte procedente la documentación que impacte la depuracion de los saldos de cartera, informados al proceso contable de la función recaudadora."/>
    <s v="Documentación actualizada"/>
    <n v="1"/>
    <d v="2023-08-01T00:00:00"/>
    <d v="2026-02-28T00:00:00"/>
    <n v="134.57142857142858"/>
    <n v="0.4"/>
    <s v="DGI_x000a_NC – Subproceso Función Recaudadora_x000a_Dirección de Gestión de Impuestos_x000a_Subdirección de Recaudo_x000a_Coordinación de Contabilidad de la Función Recaudadora_x000a__x000a_NC - Subproceso Administración del Sistema de Gestión_x000a_Dirección de Gestión Estratégica y Analítica_x000a_Subdirección de Procesos_x000a_Coordinación de Procesos y Riesgos Operacionales_x000a__x000a__x000a_ELABORACIÓN (dd/mm/aaaa)_x000a_10/08/2023                                                                                                                                                  _x000a_18/02/2024"/>
    <n v="0.4"/>
    <x v="0"/>
  </r>
  <r>
    <x v="1"/>
    <x v="0"/>
    <m/>
    <m/>
    <m/>
    <m/>
    <s v="Actualizacion de saldos en los inventarios de cartera"/>
    <s v="Actualizacion de saldos en los inventarios de cartera"/>
    <s v="Saldos Actualizados"/>
    <n v="1"/>
    <d v="2023-08-01T00:00:00"/>
    <d v="2023-10-31T00:00:00"/>
    <n v="13"/>
    <n v="1"/>
    <s v="DGI_x000a_DS – Subproceso administración de cartera_x000a_DS – Subproceso función recaudadora_x000a_Dirección seccional de impuestos y aduanas de Pereira_x000a_División de recaudo y cobranzas_x000a_GIT de cobranzas_x000a__x000a_ELABORACIÓN (dd/mm/aaaa)_x000a_10/08/2023"/>
    <n v="1"/>
    <x v="1"/>
  </r>
  <r>
    <x v="1"/>
    <x v="0"/>
    <m/>
    <m/>
    <m/>
    <m/>
    <s v="Previo concepto de los responsables del proceso de administración de cartera reclasificar los nits / registros  que fueron trasladados a cuentas de orden 8315 “Bienes y Derechos Retirados” , por medio de notas contables automáticas (SIE Contabilidad) con fecha 30/12/2022, correspondientes a la Dirección seccional de impuestos de Cali y de Impuestos y aduanas de Pereira."/>
    <s v="Previo concepto de los responsables del proceso de administración de cartera, de ser procedente, reclasificar los nits / registros  que fueron trasladados a cuentas de orden 8315 “Bienes y Derechos Retirados” , por medio de notas contables automáticas (SIE Contabilidad) con fecha 30/12/2022, correspondientes a la Dirección seccional de impuestos de Cali y de Impuestos y aduanas de Pereira."/>
    <s v="Hoja de trabajo con el concepto sobre la procedencia o improcedencia de la reclasificación contable de los registros de que trata el hallazgo y auxiliar de los terceros reclasificados en la contabilidad FR, en los casos en en que procede."/>
    <n v="1"/>
    <d v="2025-01-07T00:00:00"/>
    <d v="2026-02-28T00:00:00"/>
    <n v="59.571428571428569"/>
    <n v="0"/>
    <s v="DGI_x000a_NC - Subproceso Función Recaudadora_x000a_Dirección de Gestión de Impuestos_x000a_Subdirección de Recaudo _x000a_Coordinación de Administración de Aplicativos de Impuestos_x000a_Coordinación de Contabilidad de la Función Recaudadora_x000a__x000a_NC - Subproceso Administración de Cartera_x000a_Subdirección de Cobranzas y Control Extensivo_x000a_Coordinación de Cobranzas_x000a__x000a_DS – Subproceso administración de cartera_x000a_DS – Subproceso función recaudadora_x000a_Dirección seccional de impuestos y aduanas de Pereira_x000a_División de recaudo y cobranzas_x000a_GIT de cobranzas                                                                                                                                                                                                                                                                                                                                                                                                                                                                                                                                                                                                                              _x000a__x000a_DS – Subproceso administración de cartera_x000a_DS – Subproceso función recaudadora_x000a_Dirección seccional de impuestos de Cali_x000a_División de recaudo y cobranzas_x000a_                                                                                                                                                                                           O la Dirección seccional que resulte competente en razón de los traslados efectuados por competencia_x000a_                                                                                                                                           ELABORACIÓN (dd/mm/aaaa)_x000a_10/08/2023                                                                                                                    18/02/2024"/>
    <n v="0"/>
    <x v="0"/>
  </r>
  <r>
    <x v="1"/>
    <x v="0"/>
    <m/>
    <m/>
    <m/>
    <m/>
    <s v="Actualizar, como resulte procedente, la documentación del proceso contable, de la Función Recaudadora en los aspectos relativos a la baja en cuenta y a la clasificación de cartera contenida en la política operativa."/>
    <s v="Actualizar, como resulte procedente, la documentación del proceso contable, de la Función Recaudadora en los aspectos relativos a la baja en cuenta y a la clasificación de cartera contenida en la política operativa."/>
    <s v="Documentación del proceso contable FR, actualizada y publicada"/>
    <n v="1"/>
    <d v="2023-08-01T00:00:00"/>
    <d v="2026-02-28T00:00:00"/>
    <n v="134.57142857142858"/>
    <n v="0.6"/>
    <s v="DGI_x000a_NC - Subproceso Función Recaudadora_x000a_Dirección de Gestión de Impuestos_x000a_Subdirección de Recaudo _x000a_Coordinación de Administración de Aplicativos de Impuestos_x000a_Coordinación de Contabilidad de la Función Recaudadora_x000a__x000a_NC - Subproceso Administración de Cartera_x000a_Subdirección de Cobranzas y Control Extensivo_x000a_Coordinación de Cobranzas_x000a__x000a_NC - Subproceso Administración del Sistema de Gestión_x000a_Dirección de Gestión Estratégica y Analítica_x000a_Subdirección de Procesos        _x000a_Coordinación de Procesos y Riesgos Operacionales_x000a__x000a_ELABORACIÓN (dd/mm/aaaa)_x000a_10/08/2023"/>
    <n v="0.6"/>
    <x v="0"/>
  </r>
  <r>
    <x v="1"/>
    <x v="0"/>
    <s v="Auditoría al flujo de la información contable que impacta la Función Recaudadora AFR 2023-003_x000a__x000a_Periodo: 01/01/2022 al 30/03/2023_x000a__x000a_H7"/>
    <s v="AFR 2023-003"/>
    <s v="Hallazgo No.7 Documentos sin contabilizar e inoportunidad en el registro contable_x000a__x000a_Verificado el reporte de los actos administrativos proferidos por el Sistema INTEGRA,  relacionados con las resoluciones sanción y liquidaciones oficiales, los formatos FT-ADF-1943, FT-ADF-2325, FT-ADF-2333 que corresponden a los informes de actos administrativos decisorios proferidos, ejecutoriados y acumulados por cada vigencia de Fiscalización y Liquidación Tributaria Intensiva y Extensiva, con el fin de establecer el flujo de información en los sistemas y su correspondiente registro automático en el módulo contable MUISCA, en la vigencia 2022, se evidenció que:_x000a__x000a_a._x0009_ Actos administrativos sin contabilizar_x000a__x000a_• 14 actos administrativos sin registro contable, que corresponden a 10 sanciones independientes tributarias y 4 liquidaciones oficiales por un valor total de $1.924.568.000, donde ha transcurrido entre 9 y 18 meses desde la fecha de ejecutoría. (Ver anexo No.3 H3). DSIA Pereira y Coordinación de Contabilidad de la Función Recaudadora._x000a__x000a_• Igual situación se presenta para la DSI Cali, donde se evidenció 4 liquidaciones oficiales sin registro contable, por un valor total de $ 119.369.000, donde ha transcurrido entre 5 y 8 meses desde la fecha de ejecutoría. (Ver anexo No.2 H4). DSI Cali y Coordinación de Contabilidad de la Función Recaudadora._x000a__x000a_b. Inoportunidad en el registro contable de los actos administrativos _x000a__x000a_• Inoportunidad en el registro contable de 14 actos administrativos que corresponden a resoluciones sanciones independientes tributarias y liquidaciones oficiales, por un valor total de $ 38.170.564.000, por cuanto había transcurrido entre 4 y 9 meses desde la fecha ejecutoria y a 31 de diciembre de 2022 estaban pendientes de contabilizar, los cuales se han venido reconociendo contablemente en la vigencia 2023._x000a__x000a_Así mismo, se evidenció inoportunidad en el reconocimiento contable durante la vigencia 2022 de 11 actos administrativos de sanciones tributarias y liquidaciones oficiales, donde transcurrieron entre 6 y 9 meses desde la fecha de ejecutoría hasta su contabilización. (Ver anexo No.2 H5). DSI Cali y Coordinación de Contabilidad de la Función Recaudadora._x000a__x000a_•_x0009_De igual forma, para la DSIA Pereira se evidenció inoportunidad en el registro contable de 20 actos administrativos de liquidaciones oficiales y sanciones independientes tributarias por un valor total de $ 5.220.226.000, dado que había transcurrido entre 6 y 18 meses desde la fecha de ejecutoría y a 31 de diciembre de 2022 estaban pendientes de contabilizar, las cuales se han venido registrando contablemente en la vigencia 2023. _x000a__x000a_De otra parte, se evidenció inoportunidad en el reconocimiento contable durante la vigencia 2022, de 39 actos administrativos de sanciones independientes tributarias y liquidaciones oficiales, donde transcurrieron entre 4 y 18 meses desde la fecha de ejecutoría hasta su contabilización. (Ver anexo No.3 H4). DSIA Pereira y Coordinación de Contabilidad de la Función Recaudadora._x000a__x000a_Con lo anterior, se incumple con lo establecido en el Marco conceptual para la preparación y presentación de información financiera de las entidades de gobierno, numerales 4.1.2 “Representación fiel” y 4.2.2 “Oportunidad” del acápite 4 “Características cualitativas de la información financiera”, numerales 5.2.2 “Registro de documentos”, 5.2.3.4 “Cuentas por cobrar” del manual MN-ADF-0005 “Manual contable función recaudadora” V4, el numeral 6.3 del manual MN-ADF- 0044 “Políticas contables y operativas de la contabilidad función recaudadora”, la Dimensión 3. Gestión con valores para resultados, la Dimensión 4. Evaluación de resultados, Dimensión 5ª Información y comunicación y del componente 3 Actividades de control de la Dimensión 7ª de Control Interno del Modelo Integrado de Planeación y Gestión -MIPG. "/>
    <s v="Deficiencias en el flujo de información interna con incidencia contable _x000a__x000a_Inconvenientes en los sistemas que impiden el procesamiento automático de los documentos y formatos para que queden a disposición de los servicios de obligación financiera y de contabilidad y se genere el registro oportuno de los actos administrativos proferidos y ejecutoriados, expedidos en el proceso de Fiscalización y Liquidación._x000a__x000a_Fallas en el seguimiento y control sobre los actos administrativos identificados que no han sido reconocidos contablemente."/>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Diagnóstico"/>
    <n v="1"/>
    <d v="2024-01-15T00:00:00"/>
    <d v="2024-07-31T00:00:00"/>
    <n v="28.285714285714285"/>
    <n v="1"/>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_x000a__x000a_DS – Subproceso Administración de Cartera_x000a_Dirección Seccional de Impuestos de Cali_x000a_División de Recaudo y cobranzas_x000a_GIT de Contabilidad_x000a__x000a_ELABORACIÓN (dd/mm/aaaa)_x000a_10/08/2023"/>
    <n v="1"/>
    <x v="1"/>
  </r>
  <r>
    <x v="1"/>
    <x v="0"/>
    <m/>
    <m/>
    <m/>
    <m/>
    <s v="Elaborar un plan de trabajo con base en los resultados del diagnóstico, que contemple las posibles alternativas de solución a las fallas detectadas, junto con la viabilidad tecnica para su ejecución en los servicios informaticos actuales o dentro del proyecto de modernización tecnologica de la entidad."/>
    <s v="Elaborar un plan de trabajo con base en los resultados del diagnóstico, que contemple las posibles alternativas de solución a las fallas detectadas, junto con la viabilidad tecnica para su ejecución en los servicios informaticos actuales o dentro del proyecto de modernización tecnologica de la entidad."/>
    <s v="Plan de Trabajo aprobado"/>
    <n v="1"/>
    <d v="2024-08-01T00:00:00"/>
    <d v="2024-10-31T00:00:00"/>
    <n v="13"/>
    <n v="1"/>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_x000a__x000a_ELABORACIÓN (dd/mm/aaaa)_x000a_10/08/2023                                                                                                                   "/>
    <n v="1"/>
    <x v="1"/>
  </r>
  <r>
    <x v="1"/>
    <x v="0"/>
    <m/>
    <m/>
    <m/>
    <m/>
    <s v="Aprobar e implentar  la realización de ajustes y/o alternativas de solución de las fallas identificadas en los   servicios informaticos que proveen información al SIE de Contabilidad."/>
    <s v="Aprobar e implentar  la realización de ajustes y/o alternativas de solución de las fallas identificadas en los   servicios informaticos que proveen información al SIE de Contabilidad."/>
    <s v="Acta de aprobación  Formato de aceptación puesta en producción"/>
    <n v="1"/>
    <d v="2024-11-01T00:00:00"/>
    <d v="2025-07-31T00:00:00"/>
    <n v="38.857142857142854"/>
    <n v="0"/>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_x000a__x000a_ELABORACIÓN (dd/mm/aaaa)_x000a_10/08/2023"/>
    <n v="0"/>
    <x v="0"/>
  </r>
  <r>
    <x v="1"/>
    <x v="0"/>
    <m/>
    <m/>
    <m/>
    <m/>
    <s v="Realizar los ajustes contables a que haya lugar, derivados de las actualizaciones a los Sistemas de información"/>
    <s v="Realizar los ajustes contables a que haya lugar, derivados de las actualizaciones a los Sistemas de información"/>
    <s v="Comprobantes de contabilidad"/>
    <n v="1"/>
    <d v="2025-08-01T00:00:00"/>
    <d v="2026-03-31T00:00:00"/>
    <n v="34.571428571428569"/>
    <n v="0"/>
    <s v="DGI_x000a_NC - Subproceso Función Recaudadora_x000a_Dirección de Gestión de Impuestos_x000a_Subdirección de Recaudo_x000a_Coordinación de Contabilidad de la Función Recaudadora_x000a__x000a_NC - Subproceso Innovación y Tecnología_x000a_Dirección de Gestión e Innovación y Tecnología_x000a_Subdirección de Innovación y Proyectos_x000a_Subdirección de Soluciones y Desarrollo_x000a__x000a_ELABORACIÓN (dd/mm/aaaa)_x000a_10/08/2023                                                       "/>
    <n v="0"/>
    <x v="0"/>
  </r>
  <r>
    <x v="1"/>
    <x v="0"/>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1"/>
    <x v="1"/>
  </r>
  <r>
    <x v="1"/>
    <x v="0"/>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0"/>
  </r>
  <r>
    <x v="1"/>
    <x v="0"/>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de Innovación y Tecnología_x000a_Subdirección de Innovacioón y Proyectos_x000a_Subdirección de Soluciones y Desarrollo"/>
    <n v="0"/>
    <x v="0"/>
  </r>
  <r>
    <x v="1"/>
    <x v="0"/>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ía_x000a_Dirección de Gestión de Innovación y Tecnología_x000a_Subdirección de Innovacioón y Proyectos_x000a_Subdirección de Soluciones y Desarrollo"/>
    <n v="0"/>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0"/>
  </r>
  <r>
    <x v="1"/>
    <x v="0"/>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ía_x000a_Dirección de Gestión de Innovación y Tecnología_x000a_Subdirección de Innovacioón y Proyectos_x000a_Subdirección de Soluciones y Desarrollo"/>
    <n v="0"/>
    <x v="0"/>
  </r>
  <r>
    <x v="1"/>
    <x v="0"/>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0"/>
    <x v="0"/>
  </r>
  <r>
    <x v="1"/>
    <x v="0"/>
    <m/>
    <m/>
    <m/>
    <m/>
    <s v="Iniciar el desarrollo de la solución tecnológica."/>
    <s v="Desarrollo de la solución"/>
    <s v="Informes de seguimiento"/>
    <n v="8"/>
    <d v="2025-06-01T00:00:00"/>
    <d v="2027-06-30T00:00:00"/>
    <n v="108.42857142857143"/>
    <n v="0"/>
    <s v="DGI_x000a_NC - Subproceso Innovación y Tecnología_x000a_Dirección de Gestión de Innovación y Tecnología_x000a_Subdirección de Innovacioón y Proyectos_x000a_Subdirección de Soluciones y Desarrollo"/>
    <n v="0"/>
    <x v="0"/>
  </r>
  <r>
    <x v="1"/>
    <x v="0"/>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
    <n v="0"/>
    <x v="0"/>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0"/>
    <x v="0"/>
  </r>
  <r>
    <x v="1"/>
    <x v="0"/>
    <m/>
    <m/>
    <m/>
    <m/>
    <s v="Actualizar, como resulte procedente, la documentación del proceso contable de la función recaudadora."/>
    <s v="Actualizar, como resulte procedente, la documentación del proceso contable de la función recaudadora."/>
    <s v="Documentación del proceso contable de la función recaudadora actualizada"/>
    <n v="1"/>
    <d v="2023-08-01T00:00:00"/>
    <d v="2026-02-28T00:00:00"/>
    <n v="134.57142857142858"/>
    <n v="0.4"/>
    <s v="DGI_x000a_NC – Subproceso Función Recaudadora_x000a_Dirección de Gestión de Impuestos_x000a_Subdirección de Recaudo_x000a_Coordinación de Contabilidad de la Función Recaudadora                                                                                                                                                                                                                                                                                                                                                                                                                                                                                                                                                                                                                                                                                                                                                                                                                                                                                                                                                                                                                                                                                                                                                                                                                                                                                                                                                                                                                                                                                                                                                                                                                                                                                                                                                                                                                                                                                                                                                                                                                                                                                                                                                                                                                                                                                                                                                                                                                                                                                                                                                                                             _x000a__x000a_NC - Subproceso Administración del Sistema de Gestión_x000a_Dirección de Gestión Estratégica y Analítica_x000a_Subdirección de Procesos        _x000a_Coordinación de Procesos y Riesgos Operacionales                                                                                                                                                                                                                                                                                                                                                                                                                                                                            _x000a__x000a_DS – Subproceso Administración de Cartera_x000a_Dirección Seccional de Impuestos de Cali_x000a_División de Recaudo_x000a_GIT de Contabilidad_x000a__x000a_ELABORACIÓN (dd/mm/aaaa)_x000a_10/08/2023"/>
    <n v="0.4"/>
    <x v="0"/>
  </r>
  <r>
    <x v="1"/>
    <x v="0"/>
    <s v="Auditoría al flujo de la información contable que impacta la Función Recaudadora AFR 2023-003_x000a__x000a_Periodo: 01/01/2022 al 30/03/2023_x000a__x000a_H5"/>
    <s v="AFR 2023-003"/>
    <s v="Hallazgo No. 5 Inoportunidad en la expedición de los actos administrativos para declarar sin efecto la facilidad de pago._x000a__x000a_Revisado el Inventario de facilidades de pago formato FT-ADF-1954 de enero a diciembre de 2022, las fechas máximas para el pago de la última cuota, el Control Facilidades de Pago FT-COT- 2616 y los registros contables, se evidenció que:_x000a__x000a_a._x0009_Contribuyentes con facilidades de pago relacionadas en el formato FT-COT-2616 “Control facilidades de pago”, que durante el año 2022 no cumplieron con el pago de las cuotas y hasta el mes de febrero de 2023 se profirió la resolución que declara sin vigencia la facilidad de pago, presentando atrasos para declarar el incumplimiento de estas.   NIT 16.606.874. Similar situación para los NIT 80.048.624, 800.104.891, 800.106.548, 805.009.232, 901.096.965, 900.704.712, 900.862.152, 900.318.341, 900.442.577. (Ver Anexo No.2 H2). DSI Cali _x000a__x000a_b._x0009_Inoportunidad en el reporte a contabilidad de la resolución por la cual se declara sin vigencia una facilidad de pago No. 1264 del 31/8/2022, notificada el 05/09/2022, ejecutoriada 20/09/2022, que a la fecha no ha sido registrada contablemente.  NIT 900.793.474. Situación similar NIT 800.104.891 Resolución por la cual se declara sin vigencia una facilidad de pago No. 155 del 11/08/2022, notificada 11/11/2022, la cual fue remitida y registrada en contabilidad en abril de 2023. Igual situación NIT 901.096.965, 900.862.152. DSI Cali_x000a__x000a_c._x0009_Resoluciones de cancelación de facilidad de pago, capturados en el área técnica que no han sido notificados al contribuyente y/o se presentan retrasos en su notificación, así: NIT 890.317.722 Resolución No. 56 del 25/03/2022, NIT 890.327.003 Resolución No. 151 del 09/08/2022, NIT 14.980.335 Resolución No. 193 del 27/12/2022, NIT 901.127.967 Resolución No. 198 del 29/12/2022. (Ver Anexo No.2 H3). DSI Cali _x000a__x000a_Con lo evidenciado se desatiende lo establecido en el artículo 814 del Estatuto Tributario, los numerales 3.1 y 3.2 de las condiciones generales, las actividades 38 y 48 del Procedimiento Facilidades de Pago – PR-COT-0272, la aplicación de la Dimensión 3ª. Gestión con valores para resultados, Dimensión 4ª. Evaluación de resultados y del componente 3 Actividades de control de la Dimensión 7ª Control Interno del Modelo Integrado de Planeación y Gestión - MIPG. "/>
    <s v="Deficiencias en el control, seguimiento y evaluación de los resultados de la gestión a cargo de la primera y segunda línea de defensa._x000a__x000a_Deficiencias en el monitoreo y seguimiento mensual al cumplimiento de las facilidades de pago contenidas en el formato FT-COT-2616 “Control facilidades de pago”._x000a__x000a_Falencias en la expedición oportuna y notificación de las resoluciones  que declaran sin vigencia la facilidad de pago y de cancelación de estas y en los controles para el flujo de la información hacia el proceso contable."/>
    <s v="Realizar nuevamente reinduccion y capacitacion a los funcionarios del GIT de Facilidades de Pago para fortalecer el conocimiento de las actividades de los procedimientos PR-COT-0272 &quot;Facilidades de pago&quot; Y PR-COT-0424 &quot;Facilidades de pago consagradas en normas transitorias&quot;"/>
    <s v="realizar nuevamente reinduccion y capacitacion a los funcionarios del GIT de Facilidades de Pago para fortalecer el conocimiento de las actividades de los procedimientos PR-COT-0272 &quot;Facilidades de pago&quot; Y PR-COT-0424 &quot;Facilidades de pago consagradas en normas transitorias&quot;"/>
    <s v="FT-TAH-1722 Registro de asistencia capacitación interna, TEAMS  o evidencia del servicio tecnológico utilizado"/>
    <n v="1"/>
    <d v="2024-06-01T00:00:00"/>
    <d v="2024-07-31T00:00:00"/>
    <n v="8.5714285714285712"/>
    <n v="1"/>
    <s v="DGI_x000a_DS- Subproceso Administración de Cartera    _x000a_Direccion Seccional de Impuestos de Cali_x000a_División de Recaudo y Cobranzas_x000a_GIT Secretaria de Cobranzas_x000a__x000a_ELABORACIÓN (dd/mm/aaaa)_x000a_10/08/2023"/>
    <n v="1"/>
    <x v="1"/>
  </r>
  <r>
    <x v="1"/>
    <x v="0"/>
    <m/>
    <m/>
    <m/>
    <m/>
    <s v="Realizar bimestralmente verificacion del FT-COT-2616 Control facilidades de pago para certificar que se encuentra debidamente actualizada toda la informacion y gestionada oportunamente las facilidades de pago a cargo de cada funcionario"/>
    <s v="Realizar bimestralmente verificacion del FT-COT-2616 Control facilidades de pago para certificar que se encuentra debidamente actualizada toda la informacion y gestionada oportunamente las facilidades de pago a cargo de cada funcionario"/>
    <s v="certificacion firmada por el jefe de division de informacion actualizada en el FT-COT-2616"/>
    <n v="6"/>
    <d v="2024-07-31T00:00:00"/>
    <d v="2025-07-31T00:00:00"/>
    <n v="52.142857142857146"/>
    <n v="0"/>
    <s v="DGI_x000a_DS- Subproceso Administración de Cartera    _x000a_Direccion Seccional de Impuestos de Cali_x000a_División de Recaudo y Cobranzas_x000a_GIT Secretaria de Cobranzas_x000a__x000a_ELABORACIÓN (dd/mm/aaaa)_x000a_10/08/2023"/>
    <n v="0"/>
    <x v="0"/>
  </r>
  <r>
    <x v="1"/>
    <x v="0"/>
    <m/>
    <m/>
    <m/>
    <m/>
    <s v="Verificar mensualmente la gestión oportuna de las actuaciones de expedientes con facilidad de pago que presenten obligaciones incumplidas, remitiendo a los funcionarios listado de las actuaciones pendientes de adelantar, priorizando las grandes cuantías y facilidades de pago cuyos plazos estén vencidos o próximos a vencer."/>
    <s v="Verificar mensualmente la gestión oportuna de las actuaciones de expedientes con facilidad de pago que presenten obligaciones incumplidas en el FT-COT-2616 “Control facilidades de pago”"/>
    <s v="Relación en excel de los NITs verificados vs vencimiento de términos y archivo PDF con fecha cierta, indicando el objetivo, metodología, selección de la muestra, resultados y conclusiones, debidamente firmado por el jefe de División de Cobranzas"/>
    <n v="12"/>
    <d v="2024-07-01T00:00:00"/>
    <d v="2025-07-31T00:00:00"/>
    <n v="56.428571428571431"/>
    <n v="0"/>
    <s v="DGI_x000a_DS- Subproceso Administración de Cartera_x000a_Direccion Seccional de Impuestos de Cali            _x000a_División de Recaudo y Cobranzas   _x000a_GIT Secretaria de Cobranzas_x000a__x000a_DS- Subproceso Recaudo - Devoluciones_x000a_Dirección Seccional de Impuestos de Cali   _x000a_Divisón de Recaudo y Cobranzas GIT de Contabilidad y Control de Obligaciones_x000a__x000a_ELABORACIÓN (dd/mm/aaaa)_x000a_10/08/2023"/>
    <n v="0"/>
    <x v="0"/>
  </r>
  <r>
    <x v="1"/>
    <x v="0"/>
    <m/>
    <m/>
    <m/>
    <m/>
    <s v="Realizar mensualmente un seguimiento de los actos generados por SIPAC en relación a las   Resoluciones que declaran sin vigencia la facilidad de pago y resoluciones de cancelación, capturados en el área técnica que no han sido notificados y requerir al encargado la gestión pertinente para adelantar la notificación"/>
    <s v="Realizar mensualmente un seguimiento de los actos generados por SIPAC en relación a las   Resoluciones que declaran sin vigencia la facilidad de pago y resoluciones de cancelación, capturados en el área técnica que no han sido notificados y requerir al encargado la gestión pertinente para adelantar la notificación"/>
    <s v="Informe en Excel de seguimiento con el registro de resultados del cumplimiento de las notificaciones de las resoluciones que declaran sin vigencia las facilidades de pago y    resoluciones de cancelación de facilidad de pago y requerimiento  al encargado de adelantar la gestión si es del caso. Archivo PDF indicando objetivo, metodología, selección de la muestra, resultados, conclusiones , fechado y firmado por el jefe de División."/>
    <n v="12"/>
    <d v="2024-07-01T00:00:00"/>
    <d v="2025-07-31T00:00:00"/>
    <n v="56.428571428571431"/>
    <n v="0"/>
    <s v="DGI_x000a_DS- Subproceso Administración de Cartera_x000a_Direccion Seccional de Impuestos de Cali            _x000a_División de Recaudo y Cobranzas  _x000a_GIT Secretaria de Cobranzas_x000a__x000a_ELABORACIÓN (dd/mm/aaaa)_x000a_10/08/2023"/>
    <n v="0"/>
    <x v="0"/>
  </r>
  <r>
    <x v="1"/>
    <x v="0"/>
    <s v="Auditoría a los Mecanismos de Atención al Ciudadano - AMA2024-002 Periodo 01/07/2023 al 29/02/2024"/>
    <s v="AMA2024-002 _x000a_H1"/>
    <s v="Hallazgo 1. Desactualización de procedimiento, cartillas, formatos, así como de la información dispuesta para la atención del ciudadano cliente _x000a__x000a_En la revisión efectuada a los documentos que soportan la prestación del ciclo del servicio en la atención del ciudadano cliente, para el periodo comprendido del 1 de julio de 2023 a 29 de febrero de 2024, respecto de la operatividad en los puntos de contacto auditados:  BCH, La Alpujarra y Sede Centro, en las Direcciones Seccionales de Impuestos de Bogotá, Medellín y Cali, respectivamente, se evidenció lo siguiente:_x000a__x000a_a)_x0009_La última actualización realizada a los documentos: PR-CAC-0265 V8 “Atención en Canales”, CT-CAC-0052 V4 “Agendamiento de citas”, CT-CAC-0054 V3 “Protocolos de Servicio en la Atención”, CT-CAC-0056 V3 “Atención presencial” y CT-CAC-0057 V4 “Evaluación del servicio y atención al ciudadano cliente”, corresponde al 30 de septiembre de 2021, sin embargo, desde esa fecha y hasta el periodo de auditoría, se han venido presentando cambios en el desarrollo de las actividades que contemplan la atención al ciudadano hoy en día, tales como:_x000a__x000a__x0009_El procedimiento PR-CAC-0265 V8 “Atención en Canales”, no contempla la modalidad de atención virtual que se desarrolla en los puntos de contacto, a través de Microsoft Teams, la cual es una plataforma unificada de comunicación y colaboración al servicio de la entidad._x000a__x0009_El correo subdir_asistencia_cliente@dian.gov.co para remitir la solicitud de inicio de agendamiento de citas, señalado en la Cartilla CT-CAC-0052 V4 “Agendamiento de Citas”, no corresponde al usado en la actualidad por las Direcciones Seccionales auditadas (coord_canal_experiencia@dian.gov.co)._x000a__x0009_El formato de agendamiento FT-CAC-2612 V3 “Solicitud agendamiento de citas” publicado en el listado maestro de documentos, no está acorde con los tiempos y trámites establecidos a las Direcciones Seccionales por la Coordinación de Canales de Servicio y Experiencia del Usuario, para la programación mensual del agendamiento de citas presenciales y virtuales, a través de lineamientos impartidos mediante correo electrónico del 20 de octubre del 2023._x000a__x0009_Los acuerdos de niveles de servicio modificados a partir del mes de octubre de 2023 y que se encuentran vigentes, establecidos por la Coordinación de Canales de Servicio y Experiencia del Usuario, difieren de los establecidos en la Cartilla CT-CAC-0057 V4 “Evaluación del servicio y atención al ciudadano cliente”, en cuanto a cantidad, tiempos y trámites._x000a__x0009_Desactualización de la información y trámites publicados en las páginas web SUIT (Sistema Único de Información de Trámites) y el Portal Único del Estado Colombiano GOV.CO, frente a la registrada en la página web de la DIAN, así: los números telefónicos de los puntos de contacto auditados y publicados en las páginas web SUIT y GOV.CO, difieren de los publicados en la página web de la DIAN y además, al establecer contacto se refieren como “número inválido y/o marcación errada”, en los siguientes casos: (Ver Tabla Nro. 1 Números telefónicos publicados páginas web DIAN, SUIT y GOV.CO, página 13  - INFORME AUDITORÍA A LOS MECANISMOS DE ATENCIÓN AL CIUDADANO AMA2024-002)._x000a__x000a_Adicionalmente, el link de SUIT de los siguientes trámites, redirecciona a otras actividades y/o entidades, que no corresponden:  (Ver Tabla Nro. 2  Trámites con direccionamiento errado publicados en página web SUIT, página 13  - INFORME AUDITORÍA A LOS MECANISMOS DE ATENCIÓN AL CIUDADANO AMA2024-002)_x000a__x000a_De la misma forma, el link de GOV.CO de los siguientes trámites, redireccionan a otras actividades y/o enlaces inactivos, que no corresponden:  (Ver Tabla Nro. 3  Trámites con direccionamiento errado en página web GOV.CO, página 14  - INFORME AUDITORÍA A LOS MECANISMOS DE ATENCIÓN AL CIUDADANO AMA2024-002)_x000a_Por último, el horario de atención señalado para el Punto de Contacto - La Alpujarra en las páginas web SUIT y GOV.CO es de 7:45 a.m. a  3:45 p.m., en la página DIAN 6:45 a.m. a 2:45 p.m., lo que no corresponde con lo informado y evidenciado en visita a ese punto de contacto cuyo horario es 6:45 a.m. a 3:00 p.m._x000a__x000a_b)_x0009_El procedimiento PR-CAC-0265 V8 “Atención en Canales”, menciona como documento relacionado el procedimiento PR-PEC-0342 denominado “Gestión de trámites, otros procedimientos administrativos (OPA) y/o consultas”, a su vez la cartilla CT-CAC-0052 V4 “Agendamiento de Citas”,  hacen referencia al mismo procedimiento PR-PEC-0342, pero en este documento esta denominado como: “Creación y/o Racionalización de Trámites y Otros Procedimientos Administrativos”, es decir, con el mismo código se describen dos procedimientos diferentes, los cuales inclusive no se encuentran en el listado maestro de documentos._x000a__x000a_"/>
    <s v="Debido a deficiencias en la aplicación de los controles para la actualización de los lineamientos establecidos en los procedimientos, cartillas, formatos, así como de la información dispuesta para la atención del ciudadano cliente y el insuficiente seguimiento de las publicaciones web de la Entidad."/>
    <s v="Solicitar apoyo metodológico al área competente. "/>
    <s v="Solicitar formalmente a la Subdirección de procesos y riesgos operativos el apoyo metodológico para la modificación de los procedimientos, forma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1"/>
  </r>
  <r>
    <x v="1"/>
    <x v="0"/>
    <m/>
    <m/>
    <m/>
    <m/>
    <s v=" Gestionar la actualización del procedimiento PR-CAC-0265 V8, Atención en Canales"/>
    <s v="_x000a_Revisar los cambios técnicos que requiere El procedimiento PR-CAC-0265 V8, Atención en Canales, para que contemple la atención virtual._x000a_"/>
    <s v="Procedimiento técnicamente ajustado en escrito dirigido a la dependencia competente para proceder con las actualizaciones correspondientes."/>
    <n v="1"/>
    <d v="2024-08-15T00:00:00"/>
    <d v="2025-12-30T00:00:00"/>
    <n v="71.714285714285708"/>
    <n v="0"/>
    <s v="DGI_x000a_NC - Subproceso Asistencia al Usuario_x000a_Dirección de Gestión de Impuestos_x000a_Subdirección de Servicio al Ciudadano en Asuntos Tributarios_x000a_Coordinación de Canales de servicio y experiencia de Usuario_x000a_"/>
    <n v="0"/>
    <x v="0"/>
  </r>
  <r>
    <x v="1"/>
    <x v="0"/>
    <m/>
    <m/>
    <m/>
    <m/>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1"/>
  </r>
  <r>
    <x v="1"/>
    <x v="0"/>
    <m/>
    <m/>
    <m/>
    <m/>
    <s v=" Gestionar la actualización de la cartilla CT-CAC-0052 V4 “Agendamiento de Citas”"/>
    <s v="Revisar los cambios técnicos que requiere la cartilla CT-CAC-0052_x000a_V4 “Agendamiento de Citas”, para que el correo de agendamiento sea coord_canal_experiencia@dian.gov.co, _x000a_"/>
    <s v="Cartilla técnicamente ajustada en escrito dirigido a la dependencia competente para proceder con las actualizaciones correspondientes."/>
    <n v="1"/>
    <d v="2024-08-16T00:00:00"/>
    <d v="2025-12-30T00:00:00"/>
    <n v="71.571428571428569"/>
    <n v="0"/>
    <s v="DGI_x000a_NC - Subproceso Asistencia al Usuario_x000a_Dirección de Gestión de Impuestos_x000a_Subdirección de Servicio al Ciudadano en Asuntos Tributarios_x000a_Coordinación de Canales de servicio y experiencia de Usuario_x000a_"/>
    <n v="0"/>
    <x v="0"/>
  </r>
  <r>
    <x v="1"/>
    <x v="0"/>
    <m/>
    <m/>
    <m/>
    <m/>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1"/>
  </r>
  <r>
    <x v="1"/>
    <x v="0"/>
    <m/>
    <m/>
    <m/>
    <m/>
    <s v=" Gestionar la actualización del formato FT-CAC-2612 V3 “Solicitud agendamiento de_x000a_citas” "/>
    <s v="Revisar los cambios técnicos que requiere El formato  FT-CAC-2612 V3 “Solicitud agendamiento de_x000a_citas” para ajustar el tiempo y tramites que se encuentre acorde a lo establecido para las direcciones seccionales."/>
    <s v="Cartilla técnicamente ajustada en escrito dirigido a la dependencia competente para proceder con las actualizaciones correspondientes."/>
    <n v="1"/>
    <d v="2024-08-15T00:00:00"/>
    <d v="2025-12-30T00:00:00"/>
    <n v="71.714285714285708"/>
    <n v="0"/>
    <s v="DGI_x000a_NC - Subproceso Asistencia al Usuario_x000a_Dirección de Gestión de Impuestos_x000a_Subdirección de Servicio al Ciudadano en Asuntos Tributarios_x000a_Coordinación de Canales de servicio y experiencia de Usuario_x000a_"/>
    <n v="0"/>
    <x v="0"/>
  </r>
  <r>
    <x v="1"/>
    <x v="0"/>
    <m/>
    <m/>
    <m/>
    <m/>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
    <n v="1"/>
    <x v="1"/>
  </r>
  <r>
    <x v="1"/>
    <x v="0"/>
    <m/>
    <m/>
    <m/>
    <m/>
    <s v=" Gestionar la actualización de la cartilla CT-CAC-0057 V4 “Evaluación del servicio y atención al ciudadano cliente”"/>
    <s v=" Revisar los cambios técnicos que requiere La cartilla CT-CAC-0057 V4 “Evaluación del servicio y atención al ciudadano cliente” para que se ajusten a los acuerdos de niveles de servicio actuales."/>
    <s v="Cartilla técnicamente ajustada en escrito dirigido a la dependencia competente para proceder con las actualizaciones correspondientes."/>
    <n v="1"/>
    <d v="2024-08-15T00:00:00"/>
    <d v="2025-12-30T00:00:00"/>
    <n v="71.714285714285708"/>
    <n v="0"/>
    <s v="DGI_x000a_NC - Subproceso Asistencia al Usuario_x000a_Dirección de Gestión de Impuestos_x000a_Subdirección de Servicio al Ciudadano en Asuntos Tributarios_x000a_Coordinación de Canales de servicio y experiencia de Usuario_x000a_"/>
    <n v="0"/>
    <x v="0"/>
  </r>
  <r>
    <x v="1"/>
    <x v="0"/>
    <m/>
    <m/>
    <m/>
    <m/>
    <s v="Revisar y solicitar la actualización de la información de las páginas_x000a_web SUIT (Sistema Único de Información de Trámites) y el Portal Único_x000a_del Estado Colombiano GOV.CO, según su competencia."/>
    <s v=" Solicitar a tecnología la actualización de la información como lo indica el procedimiento PR-IIT-0342.   "/>
    <s v="Solicitar la actualización de la información de las páginas_x000a_web SUIT (Sistema Único de Información de Trámites) y el Portal Único_x000a_del Estado Colombiano GOV.CO, según su competencia."/>
    <n v="1"/>
    <d v="2024-08-15T00:00:00"/>
    <d v="2024-12-31T00:00:00"/>
    <n v="19.714285714285715"/>
    <n v="1"/>
    <s v="DGI_x000a_NC - Subproceso Asistencia al Usuario_x000a_Dirección de Gestión de Impuestos_x000a_Subdirección de Servicio al Ciudadano en Asuntos Tributarios_x000a_Coordinación de Canales de servicio y experiencia de Usuario _x000a__x000a_"/>
    <n v="1"/>
    <x v="1"/>
  </r>
  <r>
    <x v="1"/>
    <x v="0"/>
    <m/>
    <m/>
    <m/>
    <m/>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Reporte de las actualizaciones solicitadas y de la información actualizada"/>
    <n v="1"/>
    <d v="2024-08-15T00:00:00"/>
    <d v="2024-12-31T00:00:00"/>
    <n v="19.714285714285715"/>
    <n v="1"/>
    <s v="DGI_x000a_NC - Subproceso Innovación y Tecnología_x000a_Dirección de Gestión Innovación y Tecnología"/>
    <n v="1"/>
    <x v="1"/>
  </r>
  <r>
    <x v="1"/>
    <x v="0"/>
    <m/>
    <m/>
    <m/>
    <m/>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Reporte de las actualizaciones solicitadas y de la información actualizada"/>
    <n v="1"/>
    <d v="2024-08-15T00:00:00"/>
    <d v="2024-12-31T00:00:00"/>
    <n v="19.714285714285715"/>
    <n v="1"/>
    <s v="DGI_x000a_NC - Subproceso Innovación y Tecnología_x000a_Dirección de Gestión Innovación y Tecnología"/>
    <n v="1"/>
    <x v="1"/>
  </r>
  <r>
    <x v="1"/>
    <x v="0"/>
    <m/>
    <m/>
    <m/>
    <m/>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Reporte de las actualizaciones solicitadas y de la información actualizada"/>
    <n v="1"/>
    <d v="2024-08-15T00:00:00"/>
    <d v="2024-12-31T00:00:00"/>
    <n v="19.714285714285715"/>
    <n v="1"/>
    <s v="DGI_x000a_NC - Subproceso Innovación y Tecnología_x000a_Dirección de Gestión Innovación y Tecnología"/>
    <n v="1"/>
    <x v="1"/>
  </r>
  <r>
    <x v="1"/>
    <x v="0"/>
    <m/>
    <m/>
    <m/>
    <m/>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Reporte de las actualizaciones solicitadas y de la información actualizada"/>
    <n v="1"/>
    <d v="2024-08-16T00:00:00"/>
    <d v="2025-01-01T00:00:00"/>
    <n v="19.714285714285715"/>
    <n v="1"/>
    <s v="DGI_x000a_NC - Subproceso Innovación y Tecnología_x000a_Dirección de Gestión Innovación y Tecnología"/>
    <n v="1"/>
    <x v="1"/>
  </r>
  <r>
    <x v="1"/>
    <x v="0"/>
    <m/>
    <m/>
    <m/>
    <m/>
    <s v="Revisar y solicitar la actualización de la información de las páginas_x000a_web SUIT (Sistema Único de Información de Trámites) y el Portal Único_x000a_del Estado Colombiano GOV.CO, según su competencia."/>
    <s v=" Solicitar a tecnología la actualización de la información como lo indica el procedimiento PR-IIT-0342.   "/>
    <s v="Solicitar la actualización de la información de las páginas_x000a_web SUIT (Sistema Único de Información de Trámites) y el Portal Único_x000a_del Estado Colombiano GOV.CO, según su competencia."/>
    <n v="1"/>
    <d v="2024-08-15T00:00:00"/>
    <d v="2024-12-31T00:00:00"/>
    <n v="19.714285714285715"/>
    <n v="1"/>
    <s v="DGI_x000a_NC - Subproceso Asistencia al Usuario_x000a_Dirección de Gestión de Impuestos_x000a_Subdirección de Servicio al Ciudadano en Asuntos Tributarios_x000a_Coordinación de Canales de servicio y experiencia de Usuario _x000a__x000a__x000a_"/>
    <n v="1"/>
    <x v="1"/>
  </r>
  <r>
    <x v="1"/>
    <x v="0"/>
    <m/>
    <m/>
    <m/>
    <m/>
    <s v="Solicitar apoyo metodológico al área competente "/>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1"/>
  </r>
  <r>
    <x v="1"/>
    <x v="0"/>
    <m/>
    <m/>
    <m/>
    <m/>
    <s v=" Gestionar la actualización de la cartilla CT-CAC-0052 V4 “Agendamiento de Citas”"/>
    <s v="Solicitar los cambios técnicos para Individualizar y ajustar en la cartilla CT-CAC-0052 V4 “Agendamiento de Citas”, el apartado de: &quot;documentos relacionados&quot; con el procedimiento adecuado, que es el PR-IIT-0342  “Gestión de trámites, otros procedimientos administrativos (OPA) y/o consultas&quot;. El procedimiento PR-PEC-0342  no existe._x000a__x000a_"/>
    <s v="Cartilla técnicamente ajustada en escrito dirigido a la dependencia competente para proceder con las actualizaciones correspondientes."/>
    <n v="1"/>
    <d v="2024-08-15T00:00:00"/>
    <d v="2025-12-30T00:00:00"/>
    <n v="71.714285714285708"/>
    <n v="0"/>
    <s v="DGI_x000a_NC - Subproceso Asistencia al Usuario_x000a_Dirección de Gestión de Impuestos_x000a_Subdirección de Servicio al Ciudadano en Asuntos Tributarios_x000a_Coordinación de Canales de servicio y experiencia de Usuario_x000a__x000a__x000a_"/>
    <n v="0"/>
    <x v="0"/>
  </r>
  <r>
    <x v="1"/>
    <x v="0"/>
    <s v="Auditoría a los Mecanismos de Atención al Ciudadano - AMA2024-002 Periodo 01/07/2023 al 29/02/2024"/>
    <s v="AMA2024-002 _x000a_H2"/>
    <s v="Hallazgo 2. Incumplimiento de políticas, normas, lineamientos, procedimientos, formatos y cartillas, dispuestos para la atención del ciudadano cliente_x000a__x000a_Realizadas las validaciones al cumplimiento de las políticas, normas, lineamientos, procedimientos, formatos y cartillas, establecidos para la correcta prestación del ciclo del servicio en la atención del ciudadano cliente, para el periodo comprendido del 1 de julio de 2023 a 29 de febrero de 2024, se evidenció lo siguiente:_x000a__x000a_a)_x0009_Al revisar los 24 correos electrónicos remitidos para la solicitud de agendamiento por parte de las Direcciones Seccionales Auditadas (ocho por seccional), se observó que:_x000a__x000a_DSI Medellín_x000a__x0009_En el punto de contacto La Alpujarra, la solicitud de agendamiento se remite por el jefe Grupo Interno de Trabajo Servicio al Ciudadano._x000a__x000a_DSI Bogotá_x000a__x0009_En el punto de contacto BCH, la solicitud la hace un funcionario del Despacho de la División de Servicio al Ciudadano, precisando que se realiza atendiendo la instrucción del jefe de la División._x000a_Lo anterior, incumple lo dispuesto en el numeral 4 de la Cartilla CT-CAC-0052 V4 “Agendamiento de Citas” la cual indica que la solicitud se debe realizar: “…  por el Director Seccional, y en las ciudades donde se cuenta con más de un punto de atención, esta deberá canalizarse por medio del jefe de la División o quien haga sus veces”._x000a__x000a_b)_x0009_Verificada la fecha de envío de los 24 correos electrónicos remitidos para la solicitud de agendamiento por parte de las Direcciones Seccionales auditadas (ocho por seccional), se observó el incumplimiento en el tiempo de remisión de los 20 días hábiles de antelación a la fecha de inicio del servicio de agendamiento, según lo establece el numeral 4 de la Cartilla CT-CAC-0052 V4 “Agendamiento de Citas”, así:  (Ver Tabla Nro. 4 Solicitud de Agendamiento fuera de término,  página 16  - INFORME AUDITORÍA A LOS MECANISMOS DE ATENCIÓN AL CIUDADANO AMA2024-002)_x000a__x000a_c)_x0009_Observada la operación del punto de contacto Cali – Sede Centro, se determinó que los guardas de seguridad orientan en primera instancia al ciudadano acerca del uso del atril para activar la cita y dirigen a los ciudadanos a la recepción para la asignación del turno; de manera que no se cumple con las actividades descritas en el ciclo de servicio para la atención presencial: el  “filtro” y “Atención con agendamiento”, señaladas en la tabla 1 “Atención con agendamiento” numeral 3.2.1 de la Cartilla CT-CAC-0056 V3 “Atención Presencial”, donde se  especifica, dentro de las acciones a implementar por los servidores públicos, el evitar que los vigilantes “… realicen las actividades propias de filtro y suministro de información a cargo de los servidores públicos de los puntos de contacto”; y lo establecido en el Memorando 9 del 29 de enero de 2024 “Lineamientos para el proceso de Relacionamiento con el ciudadano” Anexo 1 “Lineamientos relacionamiento con el ciudadano” donde se señala que el orientador logístico es el encargado de este rol._x000a__x000a_d)_x0009_En las nueve terminales de auto gestión revisadas en los puntos de contacto auditados no se permite el acceso a cuentas personales de correo electrónico con dominios diferentes a Outlook y Hotmail, restringiendo el uso de otros gestores de correo personal (Tales como: Gmail, Apple, Yahoo!, entre otros);  como consecuencia se limitan el acceso a la información y el contacto formal entre la DIAN con el ciudadano, para la realización de algunos trámites  en los que se requiere el uso del correo electrónico; incumpliendo los artículos 3 y 4, relacionados con los principios de la transparencia y facilitación, de la Ley 1712 de 2014 “Por medio de la cual se crea la ley de transparencia y del derecho de acceso a la información pública nacional y se dictan otras disposiciones”._x000a__x000a_e)_x0009_Confrontada la información allegada por la Subdirección Soluciones y Desarrollo y la Coordinación de Canales de Servicio y Experiencia del Usuario – Subdirección de Servicio al Ciudadano en Asuntos Tributarios, respecto de los registros de solicitudes PST, para las situaciones de tipo técnico que afectan la prestación del servicio, en la atención en las Direcciones Seccionales auditadas, se evidenció que se presentan diferencias en los reportes de la herramienta Aranda  (Muisca y Digiturno) y los casos con “error del sistema” presentados en el reporte A18 de la aplicación Digiturno, denotando el incumplimiento de las actividades 7, 8, 9 y 10 descritas en el procedimiento PR-CAC-0265 V8 “Atención en Canales”,  relacionadas con la creación y respuesta de las solicitudes a la mesa de servicios de tecnología - soporte TIC, así:   (Ver Tabla Nro. 5  Incidentes Tecnológicos Digiturno vs. ARANDA, página 17  - INFORME AUDITORÍA A LOS MECANISMOS DE ATENCIÓN AL CIUDADANO AMA2024-002)_x000a__x000a_Para el período auditado, se observó que solo se registraron por parte de la División de Servicio al Ciudadano 8 casos con PST, correspondientes a errores del sistema Digiturno y 3.669 sin registro de incidente asociado, a pesar de que en la herramienta ARANDA se reportaron 1.432._x000a_Se identificó un número considerable de diferencias en los incidentes no reportados en ARANDA, frente a  los errores en el Digiturno presentados por la DSI Cali (3.276), lo que demuestra que no se están registrando ante la mesa de servicio de tecnología tipificado como un “error de sistema”. Para los incidentes presentados por la DSI Bogotá (774) y la DSI Medellín (257) estos tampoco fueron reportados en el sistema ARANDA._x000a__x000a_f)_x0009_Revisada la implementación de la evaluación de la calidad del servicio percibida en el canal de atención presencial, se observó que la misma no se realiza de forma concurrente y al finalizar la atención del ciudadano cliente en el punto de contacto, incumpliendo lo consignado en el numeral 5.4.1 “Evaluación de Canales de Atención” de la cartilla CT-CAC-0057 V4 “Evaluación del servicio y atención al ciudadano cliente” que establece: “… se asume como una evaluación concurrente, concebida para ser aplicada al finalizar cada interacción del ciudadano cliente con los distintos canales de atención”._x000a__x000a_g)_x0009_Revisados los tiempos de espera de los puntos de contacto auditados se observaron casos que superan la hora de espera en la sala, así:  DSI Bogotá BCH -7.152, DSI Cali Sede Centro 6.539 y DSI Medellín La Alpujarra 5.500; incumpliendo lo establecido en los acuerdos de niveles de servicio."/>
    <s v="Debido a deficiencias en la aplicación de los controles, seguimiento y monitoreo para el cumplimiento de los lineamientos establecidos en los procedimientos, cartillas y formatos; la información dispuesta para la atención del ciudadano cliente y las publicaciones web de la Entidad."/>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1"/>
  </r>
  <r>
    <x v="1"/>
    <x v="0"/>
    <m/>
    <m/>
    <m/>
    <m/>
    <s v=" Gestionar la actualización de la cartilla CT-CAC-0052 V4 “Agendamiento de Citas”"/>
    <s v="_x000a__x000a_Revisar los cambios técnicos que se requieren para ajustar la cartilla de agendamiento CT-CAC-0052 V4 “Agendamiento de Citas” para subsanar la remisión del formato de solicitud de agendamiento, para que el mismo pueda ser efectuado por parte de jefe de división, grupo interno de trabajo, su delegado o quien haga sus veces._x000a__x000a_"/>
    <s v="Cartilla técnicamente ajustada en escrito dirigido a la dependencia competente para proceder con las actualizaciones correspondientes."/>
    <n v="1"/>
    <d v="2024-08-15T00:00:00"/>
    <d v="2025-12-30T00:00:00"/>
    <n v="71.714285714285708"/>
    <n v="0"/>
    <s v="DGI_x000a_NC - Subproceso Asistencia al Usuario_x000a_Dirección de Gestión de Impuestos_x000a_Subdirección de Servicio al Ciudadano en Asuntos Tributarios_x000a_Coordinación de Canales de servicio y experiencia de Usuario_x000a_"/>
    <n v="0"/>
    <x v="0"/>
  </r>
  <r>
    <x v="1"/>
    <x v="0"/>
    <m/>
    <m/>
    <m/>
    <m/>
    <s v="Realizar acción de control"/>
    <s v="Realizar acción de control que permita subsanar los problemas identificados con la solicitud de agendamiento"/>
    <s v="Informe donde se documente la revisión y el control definido."/>
    <n v="1"/>
    <d v="2024-08-01T00:00:00"/>
    <d v="2025-08-01T00:00:00"/>
    <n v="52.142857142857146"/>
    <n v="0"/>
    <s v="DGI_x000a_DS - Subproceso Asistencia al Usuario_x000a_Dirección Seccional de Impuestos de Bogotá _x000a_Dirección Seccional de Impuestos de Medellín "/>
    <n v="0"/>
    <x v="0"/>
  </r>
  <r>
    <x v="1"/>
    <x v="0"/>
    <m/>
    <m/>
    <m/>
    <m/>
    <s v="Programar visita de autoevaluación, auditoría y retroalimentación respecto de la aplicación Cartilla CT-CAC-0052 V4"/>
    <s v="Incorporar en el plan de autoevaluación la visita (virtual o presencial) para verificar el cumplimiento de la CT-CAC-0052 V4 “Agendamiento de Citas”."/>
    <s v="Plan de autoevaluación e Informe de visita."/>
    <n v="1"/>
    <d v="2024-08-15T00:00:00"/>
    <d v="2025-08-16T00:00:00"/>
    <n v="52.285714285714285"/>
    <n v="0"/>
    <s v="DGI_x000a_NC - Subproceso Asistencia al Usuario_x000a_Dirección de Gestión de Impuestos_x000a_Subdirección de Servicio al Ciudadano en Asuntos Tributarios_x000a_Coordinación de Canales de servicio y experiencia de Usuario_x000a__x000a_"/>
    <n v="0"/>
    <x v="0"/>
  </r>
  <r>
    <x v="1"/>
    <x v="0"/>
    <m/>
    <m/>
    <m/>
    <m/>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1"/>
  </r>
  <r>
    <x v="1"/>
    <x v="0"/>
    <m/>
    <m/>
    <m/>
    <m/>
    <s v=" Gestionar la actualización de la cartilla CT-CAC -0052 "/>
    <s v="_x000a_Revisar los cambios técnicos que requieren para ajustar cartilla de agendamiento CT-CAC 052 para subsanar los tiempos de solicitud de agendamiento, de acuerdo con la dinámica de la operación._x000a__x000a_"/>
    <s v="Cartilla técnicamente ajustada en escrito dirigido a la dependencia competente para proceder con las actualizaciones correspondientes."/>
    <n v="1"/>
    <d v="2024-08-15T00:00:00"/>
    <d v="2025-12-30T00:00:00"/>
    <n v="71.714285714285708"/>
    <n v="0"/>
    <s v="DGI_x000a_NC - Subproceso Asistencia al Usuario_x000a_Dirección de Gestión de Impuestos_x000a_Subdirección de Servicio al Ciudadano en Asuntos Tributarios_x000a_Coordinación de Canales de servicio y experiencia de Usuario_x000a_"/>
    <n v="0"/>
    <x v="0"/>
  </r>
  <r>
    <x v="1"/>
    <x v="0"/>
    <m/>
    <m/>
    <m/>
    <m/>
    <s v="Programar visita de autoevaluación, auditoría y retroalimentación respecto de la aplicación Cartilla CT-CAC-0052 V4"/>
    <s v="Incorporar en el plan de autoevaluación la visita (virtual o presencial) para verificar el cumplimiento de la CT-CAC-0052 V4 “Agendamiento de Citas”. Por el incumplimiento en el tiempo de remisión"/>
    <s v="Plan de autoevaluación e Informe de visita."/>
    <n v="1"/>
    <d v="2024-08-15T00:00:00"/>
    <d v="2025-08-16T00:00:00"/>
    <n v="52.285714285714285"/>
    <n v="0"/>
    <s v="DGI_x000a_NC - Subproceso Asistencia al Usuario_x000a_Dirección de Gestión de Impuestos_x000a_Subdirección de Servicio al Ciudadano en Asuntos Tributarios_x000a_Coordinación de Canales de servicio y experiencia de Usuario_x000a__x000a_"/>
    <n v="0"/>
    <x v="0"/>
  </r>
  <r>
    <x v="1"/>
    <x v="0"/>
    <m/>
    <m/>
    <m/>
    <m/>
    <s v="Realizar acción de control"/>
    <s v="Realizar acción de control que permita subsanar los problemas identificados con el tiempo de remisión de la solicitud de agendamiento."/>
    <s v="Informe donde se documente la revisión y el control definido."/>
    <n v="1"/>
    <d v="2024-08-01T00:00:00"/>
    <d v="2025-08-01T00:00:00"/>
    <n v="52.142857142857146"/>
    <n v="0"/>
    <s v="DGI_x000a_DS - Subproceso Asistencia al Usuario_x000a_Dirección Seccional de Impuestos de Bogotá_x000a_Dirección Seccional de Impuestos de Medellín _x000a_Dirección Seccional de Impuestos de Cali"/>
    <n v="0"/>
    <x v="0"/>
  </r>
  <r>
    <x v="1"/>
    <x v="0"/>
    <m/>
    <m/>
    <m/>
    <m/>
    <s v="Realizar acción de control"/>
    <s v="Realizar acción de control que permita subsanar los problemas identificados con los roles de los agentes de servicio."/>
    <s v="Informe donde se documente la revisión y el control definido."/>
    <n v="1"/>
    <d v="2024-08-01T00:00:00"/>
    <d v="2025-08-01T00:00:00"/>
    <n v="52.142857142857146"/>
    <n v="0"/>
    <s v="DGI_x000a_DS - Subproceso Asistencia al Usuario_x000a_Dirección Seccional de Impuestos de Cali"/>
    <n v="0"/>
    <x v="0"/>
  </r>
  <r>
    <x v="1"/>
    <x v="0"/>
    <m/>
    <m/>
    <m/>
    <m/>
    <s v="Programar visita de autoevaluación, auditoría y retroalimentación respecto de la aplicación Cartilla CT-CAC-0056 V3"/>
    <s v="Se adelantará una mesa de trabajo (virtual o presencial) para retroalimentar la aplicación de la Cartilla CT-CAC-0056 V3 en lo relacionado con el Rol de los servidores que realizan funciones de filtro y suministro de información."/>
    <s v="Acta de la mesa de trabajo donde se documente lo tratado."/>
    <n v="1"/>
    <d v="2024-08-15T00:00:00"/>
    <d v="2024-12-31T00:00:00"/>
    <n v="19.714285714285715"/>
    <n v="1"/>
    <s v="DGI_x000a_Dirección de Gestión de Impuestos_x000a_Subdirección de Servicio al Ciudadano en Asuntos Tributarios_x000a_Coordinación de Canales de servicio y experiencia de Usuario_x000a_NS - Subproceso Asistencia al Usuario_x000a_Dirección Seccional de Impuestos de Cali"/>
    <n v="1"/>
    <x v="1"/>
  </r>
  <r>
    <x v="1"/>
    <x v="0"/>
    <m/>
    <m/>
    <m/>
    <m/>
    <s v="Realizar un diagnóstico con el fin de validar las políticas y lineamientos establecidos y configurados en  los equipos de los Kioscos de autogestión, teniendo en cuenta el servicio prestado al ciudadano y el derecho de acceso a la información pública y nacional.  "/>
    <s v="Realizar reuniones con las partes interesadas con el fin de  verificar las políticas y lineamientos establecidos y configurados en los equipos de los kioscos de autogestión, teniendo en cuenta el servicio prestado al ciudadano y el derecho de acceso a la información pública y nacional.  "/>
    <s v="Documento de diagnóstico "/>
    <n v="1"/>
    <d v="2024-09-01T00:00:00"/>
    <d v="2025-03-31T00:00:00"/>
    <n v="30.142857142857142"/>
    <n v="0"/>
    <s v="DGI_x000a_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0"/>
    <x v="0"/>
  </r>
  <r>
    <x v="1"/>
    <x v="0"/>
    <m/>
    <m/>
    <m/>
    <m/>
    <s v="Actualizar los documentos asociados a lineamientos y políticas de seguridad de la información, teniendo en cuenta el servicio prestado al ciudadano y el derecho a la información pública y nacional y realizar la configuración respectiva en los equipos de los kioscos de autogestión "/>
    <s v="Realizar reuniones con las partes interesadas para definir las políticas y lineamientos que se deben establecer, con el fin de actualizar  los documentos asociados a seguridad de la información, así mismo realizar las configuraciones correspondientes a los equipos de los kioscos de autogestión.  "/>
    <s v="Resolución 484 de 2013 actualizada _x000a_Resolución 121 de 2014 actualizada_x000a_MN-ITT-0072 Manual de Políticas y Lineamientos de Seguridad de la Información Actualizado "/>
    <n v="3"/>
    <d v="2025-04-01T00:00:00"/>
    <d v="2025-12-31T00:00:00"/>
    <n v="39.142857142857146"/>
    <n v="0"/>
    <s v="DGI_x000a_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0"/>
    <x v="0"/>
  </r>
  <r>
    <x v="1"/>
    <x v="0"/>
    <m/>
    <m/>
    <m/>
    <m/>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
    <n v="1"/>
    <x v="1"/>
  </r>
  <r>
    <x v="1"/>
    <x v="0"/>
    <m/>
    <m/>
    <m/>
    <m/>
    <s v=" Gestionar la actualización del procedimiento  PR-CAC 0265 V8 “Atención en Canales” en las actividades 7, 8, 9 y 10 "/>
    <s v="Revisar los cambios técnicos que se requieren para ajustar el procedimiento  de atención en canales PR-CAC 0265 V8 “Atención en Canales” en las actividades 7, 8, 9 y 10 . Para complementar las fallas que se presentan en la atención presencial de las actividades descritas. _x000a__x000a_ "/>
    <s v="Procedimiento técnicamente ajustado en escrito dirigido a la dependencia competente para proceder con las actualizaciones correspondientes."/>
    <n v="1"/>
    <d v="2024-08-15T00:00:00"/>
    <d v="2025-12-30T00:00:00"/>
    <n v="71.714285714285708"/>
    <n v="0"/>
    <s v="DGI_x000a_NC - Subproceso Asistencia al Usuario_x000a_Dirección de Gestión de Impuestos_x000a_Subdirección de Servicio al Ciudadano en Asuntos Tributarios_x000a_Coordinación de Canales de servicio y experiencia de Usuario_x000a__x000a_"/>
    <n v="0"/>
    <x v="0"/>
  </r>
  <r>
    <x v="1"/>
    <x v="0"/>
    <m/>
    <m/>
    <m/>
    <m/>
    <s v=" Solicitar la aplicación de la evaluación de experiencia de usuario"/>
    <s v="Requerimiento a la Subdirección de Soluciones y Desarrollo para aplicar la evaluación de experiencia de usuario, junto con los ajustes a los servicios de digiturno y el agendamiento."/>
    <s v="Solicitud a la Dirección de Gestión de Innovación y Tecnología"/>
    <n v="1"/>
    <d v="2024-08-15T00:00:00"/>
    <d v="2024-12-31T00:00:00"/>
    <n v="19.714285714285715"/>
    <n v="1"/>
    <s v="DGI_x000a_Subproceso Innovcaicón y Tecnología_x000a_NC- Dirección de Gestión Innovación y Tecnología_x000a__x000a_NC - Subproceso Asistencia al Usuario_x000a_Dirección de Gestión de Impuestos_x000a_Subdirección de Servicio al Ciudadano en Asuntos Tributarios_x000a_Coordinación de Canales de servicio y experiencia de Usuario_x000a__x000a__x000a_"/>
    <n v="1"/>
    <x v="1"/>
  </r>
  <r>
    <x v="1"/>
    <x v="0"/>
    <m/>
    <m/>
    <m/>
    <m/>
    <s v="Desarrollar el proceso de contratación "/>
    <s v="Desarrollo del proceso de contratación  en sus diferentes etapas "/>
    <s v="Contrato Firmado "/>
    <n v="1"/>
    <d v="2024-08-01T00:00:00"/>
    <d v="2024-09-30T00:00:00"/>
    <n v="8.5714285714285712"/>
    <n v="1"/>
    <s v="DGI_x000a_Subproceso Innovación y Tecnología_x000a_NC-Dirección de Gestión de Innovación y Tecnología – DGIT_x000a__x000a_DS - Subproceso Asistencia al Usuario_x000a_Dirección Seccional de Impuestos de Bogotá _x000a_Dirección Seccional de Impuestos de Medellín _x000a_Dirección Seccional de Impuestos de Cali_x000a_"/>
    <n v="1"/>
    <x v="1"/>
  </r>
  <r>
    <x v="1"/>
    <x v="0"/>
    <m/>
    <m/>
    <m/>
    <m/>
    <s v="Implementación de la solución tecnológica del proyecto "/>
    <s v="Implementación de la solución tecnológica del proyecto "/>
    <s v="Informe de la implementación y puesta en producción de la solución tecnólogica "/>
    <n v="1"/>
    <d v="2024-10-01T00:00:00"/>
    <d v="2025-03-31T00:00:00"/>
    <n v="25.857142857142858"/>
    <n v="0.77"/>
    <s v="DGI_x000a_Subproceso Innovación y Tecnología_x000a_NC- Dirección de Gestión de Innovación y Tecnología – DGIT_x000a__x000a_NS - Subproceso Asistencia al Usuario_x000a_Dirección de Gestión de Impuestos_x000a_Dirección Seccional de Impuestos de Bogotá _x000a_Dirección Seccional de Impuestos de Medellín _x000a_Dirección Seccional de Impuestos de Cali_x000a_"/>
    <n v="0.77"/>
    <x v="0"/>
  </r>
  <r>
    <x v="1"/>
    <x v="0"/>
    <m/>
    <m/>
    <m/>
    <m/>
    <s v="Realizar acción de control"/>
    <s v="Realizar acción de control que permita subsanar los problemas identificados con los tiempos de espera en sala."/>
    <s v="Informe donde se documente la revisión y el control definido."/>
    <n v="1"/>
    <d v="2024-08-01T00:00:00"/>
    <d v="2025-08-01T00:00:00"/>
    <n v="52.142857142857146"/>
    <n v="0"/>
    <s v="DGI_x000a_DS - Subproceso Asistencia al Usuario_x000a_Dirección Seccional de Impuestos de Bogotá _x000a_Dirección Seccional de Impuestos de Medellín "/>
    <n v="0"/>
    <x v="0"/>
  </r>
  <r>
    <x v="1"/>
    <x v="0"/>
    <m/>
    <m/>
    <m/>
    <m/>
    <s v="Programar visita de autoevaluación, auditoría y retroalimentación respecto de los tiempos de espera en la promesa de servicio"/>
    <s v="Incorporar en el plan de autoevaluación la visita (virtual o presencial) para verificar el cumplimiento de los tiempos de espera"/>
    <s v="Plan de autoevaluación e Informe de visita."/>
    <n v="1"/>
    <d v="2024-08-15T00:00:00"/>
    <d v="2025-08-16T00:00:00"/>
    <n v="52.285714285714285"/>
    <n v="0"/>
    <s v="DGI_x000a_NC - Subproceso Asistencia al Usuario_x000a_Dirección de Gestión de Impuestos_x000a_Subdirección de Servicio al Ciudadano en Asuntos Tributarios_x000a_Coordinación de Canales de servicio y experiencia de Usuario_x000a_"/>
    <n v="0"/>
    <x v="0"/>
  </r>
  <r>
    <x v="1"/>
    <x v="0"/>
    <s v="Auditoría a los Mecanismos de Atención al Ciudadano - AMA2024-002 Periodo 01/07/2023 al 29/02/2024"/>
    <s v="AMA2024-002 _x000a_H3"/>
    <s v="Hallazgo 3. Deficiencia de controles en las publicaciones de los documentos del Subproceso Asistencia al Usuario_x000a__x000a_Revisadas las publicaciones realizadas por la Subdirección de Servicio al Ciudadano en Asuntos Tributarios, se evidenció lo siguiente:_x000a__x000a_a)_x0009_El Informe anual “Resultados Encuesta Nacional de Percepción de la Calidad General del Servicio DIAN 2023” Versión 1 enero de 2024, publicado en la página web de la DIAN, de acceso y consulta a la ciudadanía en general presenta:_x000a__x000a_•_x0009_Gráficas incompletas o cortadas que impiden la lectura adecuada. (Págs. 30, 33 y 52)_x000a_•_x0009_No presenta imagen o tabla asociada en el texto. (Págs. 48, 65 y 66)_x000a_•_x0009_Páginas en blanco. (Págs. 52 y 60) _x000a_•_x0009_Falta cuadro o imagen comparativa. (Pág. 71)_x000a_•_x0009_Inexactitud de los datos: La sumatoria de “Genero” no es igual a 14.593. (Pág. 13)_x000a__x000a_b)_x0009_La Política de Servicio publicada en la página de la DIAN  de acceso y consulta a la ciudadanía en general presenta:_x000a__x000a_•_x0009_Errores de ortografía._x000a_•_x0009_Sin numeración de páginas (5 páginas)._x000a_•_x0009_La plantilla publicada se encuentra desactualizada. _x000a_•_x0009_El pie de página hace referencia a la Subdirección de Gestión de Asistencia al Cliente._x000a__x000a_c)_x0009_La Cartilla CT-CAC-0057 V4 “Evaluación del servicio y atención al ciudadano cliente”, en el numeral 4.3 “Tipo de trámite” hace referencia a un enlace cuya ruta electrónica direcciona a una página no encontrada propiedad de la DIAN."/>
    <s v="Debido a deficiencias en la aplicación de los controles, seguimiento y monitoreo por parte de la primera y segunda línea de defensa, en las publicaciones web de los documentos de consulta, tanto interna como externa."/>
    <s v="Implementar control de calidad de los documentos antes de su publicación."/>
    <s v="Comunicar que los documentos a publicar en la red previo a su publicación, deben ser revisados mínimo por dos personas, quienes figurarán en el documento como: &quot;Proyectó y reviso&quot;"/>
    <s v="Comunicación a todas las áreas implicadas de la implementación del control de calidad de los documentos."/>
    <n v="1"/>
    <d v="2024-09-01T00:00:00"/>
    <d v="2024-12-31T00:00:00"/>
    <n v="17.285714285714285"/>
    <n v="1"/>
    <s v="DGI_x000a_NC - Subproceso Asistencia al Usuario_x000a_Dirección de Gestión de Impuestos_x000a_Subdirección de Servicio al Ciudadano en Asuntos Tributarios_x000a_Coordinación de Canales de servicio y experiencia de Usuario_x000a__x000a_"/>
    <n v="1"/>
    <x v="1"/>
  </r>
  <r>
    <x v="1"/>
    <x v="0"/>
    <m/>
    <m/>
    <m/>
    <m/>
    <s v="Presentar proyecto con las correcciones del Informe anual “Resultados Encuesta Nacional de Percepción de la Calidad General del Servicio DIAN 2023” Versión 1 enero de 2024"/>
    <s v="Se acogerán las recomendaciones que suministra la Oficina de Control Interno y se ajustará el documento, se le remitirá a la Subdirección de soluciones y desarrollo para que lo públique en el portal correspondiente."/>
    <s v="Presentación proyecto corregido de los Resultados Encuesta Nacional de Percepción de la Calidad General del Servicio DIAN 2023” Versión 1 enero de 2024"/>
    <n v="1"/>
    <d v="2024-08-01T00:00:00"/>
    <d v="2024-10-01T00:00:00"/>
    <n v="8.7142857142857135"/>
    <n v="1"/>
    <s v="DGI_x000a_NC - Subproceso Asistencia al Usuario_x000a_Dirección de Gestión de Impuestos_x000a_Subdirección de Servicio al Ciudadano en Asuntos Tributarios_x000a_Coordinación de Canales de servicio y experiencia de Usuario"/>
    <n v="1"/>
    <x v="1"/>
  </r>
  <r>
    <x v="1"/>
    <x v="0"/>
    <m/>
    <m/>
    <m/>
    <m/>
    <s v="Implementar control de calidad de los documentos antes de su publicación."/>
    <s v="Comunicar que los documentos a publicar en la red previo a su publicación, deben ser revisados mínimo por dos personas, quienes figurarán en el documento como: &quot;Proyectó y reviso&quot;"/>
    <s v="Comunicación a todas las áreas implicadas de la implementación del control de calidad de los documentos."/>
    <n v="1"/>
    <d v="2024-10-01T00:00:00"/>
    <d v="2024-12-31T00:00:00"/>
    <n v="13"/>
    <n v="1"/>
    <s v="DGI_x000a_NC - Subproceso Asistencia al Usuario_x000a_Dirección de Gestión de Impuestos_x000a_Subdirección de Servicio al Ciudadano en Asuntos Tributarios_x000a_Coordinación de Canales de servicio y experiencia de Usuario_x000a__x000a_"/>
    <n v="1"/>
    <x v="1"/>
  </r>
  <r>
    <x v="1"/>
    <x v="0"/>
    <m/>
    <m/>
    <m/>
    <m/>
    <s v="Presentar proyecto para actualizar la Política de Servicio publicada en la página de la DIAN"/>
    <s v="Se acogerán las recomendaciones que suministra la Oficina de Control Interno para la política y se le remitirá a la Subdirección de Soluciones y Desarrollo para que lo públique en el portal correspondiente."/>
    <s v="Presentar proyecto para actualizar la Política de Servicio publicada en la página de la DIAN y remisión a la Subdirección de Soluciones y Desarrollo"/>
    <n v="1"/>
    <d v="2024-08-15T00:00:00"/>
    <d v="2025-08-14T00:00:00"/>
    <n v="52"/>
    <n v="0"/>
    <s v="DGI_x000a_NC - Subproceso Asistencia al Usuario_x000a_Dirección de Gestión de Impuestos_x000a_Subdirección de Servicio al Ciudadano en Asuntos Tributarios_x000a_Coordinación de Canales de servicio y experiencia de Usuario"/>
    <n v="0"/>
    <x v="0"/>
  </r>
  <r>
    <x v="1"/>
    <x v="0"/>
    <m/>
    <m/>
    <m/>
    <m/>
    <s v="Implementar control de calidad de los documentos antes de su publicación."/>
    <s v="Comunicar que los documentos a publicar en la red previo a su publicación, deben ser revisados mínimo por dos personas, quienes figurarán en el documento como: &quot;Proyectó y reviso&quot;"/>
    <s v="Comunicación a todas las áreas implicadas de la implementación del control de calidad de los documentos."/>
    <n v="1"/>
    <d v="2024-10-01T00:00:00"/>
    <d v="2024-12-31T00:00:00"/>
    <n v="13"/>
    <n v="1"/>
    <s v="DGI_x000a_NC - Subproceso Asistencia al Usuario_x000a_Dirección de Gestión de Impuestos_x000a_Subdirección de Servicio al Ciudadano en Asuntos Tributarios_x000a_Coordinación de Canales de servicio y experiencia de Usuario_x000a__x000a_"/>
    <n v="1"/>
    <x v="1"/>
  </r>
  <r>
    <x v="1"/>
    <x v="0"/>
    <m/>
    <m/>
    <m/>
    <m/>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1"/>
  </r>
  <r>
    <x v="1"/>
    <x v="0"/>
    <m/>
    <m/>
    <m/>
    <m/>
    <s v=" Gestionar la actualización la cartilla de agendamiento CT-CAC-0052 "/>
    <s v="Revisar los cambios técnicos que requieren para ajustar cartilla de agendamiento CT-CAC -0052 para subsanar los enlaces afectados._x000a__x000a_"/>
    <s v="Cartilla técnicamente ajustada en escrito dirigido a la dependencia competente para proceder con las actualizaciones correspondientes."/>
    <n v="1"/>
    <d v="2024-08-15T00:00:00"/>
    <d v="2025-12-30T00:00:00"/>
    <n v="71.714285714285708"/>
    <n v="0"/>
    <s v="DGI_x000a_NC - Subproceso Asistencia al Usuario_x000a_Dirección de Gestión de Impuestos_x000a_Subdirección de Servicio al Ciudadano en Asuntos Tributarios_x000a_Coordinación de Canales de servicio y experiencia de Usuario_x000a_"/>
    <n v="0"/>
    <x v="0"/>
  </r>
  <r>
    <x v="1"/>
    <x v="0"/>
    <s v="Auditoría a los Mecanismos de Atención al Ciudadano - AMA2024-002 Periodo 01/07/2023 al 29/02/2024"/>
    <s v="AMA2024-002 _x000a_H4"/>
    <s v="Hallazgo 4. Incumplimiento de las políticas de privacidad y seguridad de la información, evidenciado en los Kioscos de auto gestión de los Puntos de Contacto, con ocasión de los trámites realizados por los ciudadanos _x000a__x000a_Al revisar un total de nueve estaciones de cómputo destinadas para los servicios de auto gestión, tres por cada uno de los puntos de contacto auditados (BCH, La Alpujarra y Cali – Sede Centro), se evidenció:_x000a__x000a_DSI Bogotá, DSI Medellín y DSI Cali_x000a_a)_x0009_Se permite el acceso a mensajería instantánea (WhatsApp), incumpliendo lo dispuesto en el Capítulo V, artículo 8, numeral 4 “Usos no permitidos” literal g de la Resolución DIAN 484 del 24 de enero de 2013 y el numeral 5.4.23 “Filtros Web” numeral 2 literal d del MN-IIT-0072 “Manual de la Política y Lineamientos de Seguridad de la Información” V5._x000a_b)_x0009_En la totalidad de las terminales revisadas, el sistema operativo no cuenta con las últimas actualizaciones que son esenciales para mantener el sistema operativo seguro, quedando expuestos a vulnerabilidades que podrían ser utilizadas por terceros para acceder a datos personales; incumpliendo lo establecido en el Capítulo III, artículo 6, numeral 4 “Administración de licencias y derechos de uso” de la Resolución DIAN 484 del 24 de enero de 2013 y el numeral 5.1.32 “Derechos de propiedad intelectual” del MN-IIT-0072 “Manual de la Política y Lineamientos de Seguridad de la Información” V5._x000a_c)_x0009_Para todas las terminales verificadas se evidenció que existen archivos alojados en las carpetas de “Documentos”, “Descargas” y “Papelera de reciclaje”, a partir de julio de 2023 y hasta la fecha de la visita, por parte de los ciudadanos que hacen uso de las estaciones de cómputo, tales como: documentos de identificación personal, facturas electrónicas, información exógena, Rut, certificados y otros documentos de cámara de comercio; incumpliendo lo establecido en el Capítulo II, artículo 4 numerales 1 “Mantener en reserva y hacer un uso adecuado de la información” y 5 “Hacer limpieza del disco del computador” de la Resolución DIAN 484 del 24 de enero de 2013 y el numeral 5.3.7 “Escritorio y pantalla despejados” del MN-IIT-0072 “Manual de la Política y Lineamientos de Seguridad de la Información” V5._x000a__x000a_DSI Bogotá y DSI Medellín_x000a__x000a_d)_x0009_En una de las terminales dispuestas en el punto de contacto BCH y en una de La Alpujarra, los puertos USB se encuentran habilitados, lo que puede afectar la privacidad y seguridad de la información que reposa en estos equipos; incumpliendo lo establecido en el Capítulo II, artículo 2, numeral 5 “Medidas de seguridad informática”, literal a) “Control de la red e inhabilitación de dispositivos de transmisión de información” de la Resolución DIAN 484 del 24 de enero de 2013 y del numeral 5.3.10 “Medios de almacenamiento” del MN-IIT-0072 “Manual de la Política y Lineamientos de Seguridad de la Información” V5._x000a__x000a_DSI Medellín_x000a__x000a_e)_x0009_En una de las terminales de auto gestión del punto de contacto La Alpujarra, se encontró instalado Microsoft Office Profesional Plus 2013, sin activación, incrementando la posibilidad de afectar las actualizaciones de seguridad; con lo que se incumple el Capítulo III, artículo 6, numeral 4 “Administración de licencias y derechos de uso” de la Resolución DIAN 484 del 24 de enero de 2013 y el numeral 5.1.32 “Derechos de propiedad intelectual” del MN-IIT-0072 “Manual de la Política y Lineamientos de Seguridad de la Información” V5._x000a__x000a_DSI Cali_x000a__x000a_f)_x0009_En las tres terminales del punto de contacto Cali Sede Centro, se evidenció que la contraseña de acceso a los equipos de auto gestión está impresa y adherida a las bases de los monitores, incrementando la posibilidad de afectar la privacidad y seguridad de la información que reposa en estos equipos; incumpliendo el Capítulo II, artículo 2, numeral 3 “Responsabilidades de los usuarios internos”, literal b “Uso confidencial de la contraseña” de la Resolución DIAN 484 del 24 de enero de 2013 y el numeral 5.3.7 “Escritorio y pantalla despejados”, numeral 3, literal f “Evitar anotar las contraseñas en papeles, evitar colocarlas en el computador o debajo del equipo”  del MN-IIT-0072 “Manual de la Política y Lineamientos de Seguridad de la Información” V5."/>
    <s v="Debido al incumplimiento o deficiencia en la aplicación de las normas, políticas o procedimientos de seguridad digital."/>
    <s v="Realizar un diagnóstico con el fin de validar las políticas y lineamientos establecidos y configurados en  los equipos de los Kioscos de autogestión, teniendo en cuenta el servicio prestado al ciudadano y el derecho de acceso a la información pública y nacional.  "/>
    <s v="Realizar reuniones con las partes interesadas para definir las políticas y lineamientos que se deben establecer, con el fin de actualizar  los documentos asociados a seguridad de la información, así mismo realizar las configuraciones correspondientes a los equipos de los kioscos de autogestión.  "/>
    <s v="Documento de diagnóstico "/>
    <n v="1"/>
    <d v="2024-09-01T00:00:00"/>
    <d v="2025-03-31T00:00:00"/>
    <n v="30.142857142857142"/>
    <n v="0"/>
    <s v="DGI_x000a_NC- 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0"/>
    <x v="0"/>
  </r>
  <r>
    <x v="1"/>
    <x v="0"/>
    <m/>
    <m/>
    <m/>
    <m/>
    <s v="Actualizar los documentos asociados a lineamientos y políticas de seguridad de la información, teniendo en cuenta el servicio prestado al ciudadano y el derecho a la información pública y nacional y realizar la configuración respectiva en los equipos de los kioscos de autogestión "/>
    <s v="Realizar reuniones con las partes interesadas para definir las políticas y lineamientos que se deben establecer, con el fin de actualizar  los documentos asociados a seguridad de la información, así mismo realizar las configuraciones correspondientes a los equipos de los kioscos de autogestión.  "/>
    <s v="Resolución 484 de 2013 actualizada _x000a_Resolución 121 de 2014 actualizada_x000a_MN-ITT-0072 Manual de Políticas y Lineamientos de Seguridad de la Información Actualizado "/>
    <n v="3"/>
    <d v="2025-04-01T00:00:00"/>
    <d v="2025-12-31T00:00:00"/>
    <n v="39.142857142857146"/>
    <n v="0"/>
    <s v="DGI_x000a_NC- 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0"/>
    <x v="0"/>
  </r>
  <r>
    <x v="1"/>
    <x v="0"/>
    <m/>
    <m/>
    <m/>
    <m/>
    <s v="Actualizar el sistema operativo en las versiones que se consideren necesarias para mantener las políticas de seguridad de la información, en los equipos de los kioscos de autogestión "/>
    <s v="Realizar reuniones y visitas técnicas con las partes interesadas para realizar las actualizaciones del sistema operativo en las versiones que se consideren necesarias para mantener las políticas de seguridad de la información "/>
    <s v="Caso registrado con la solución implementada "/>
    <n v="1"/>
    <d v="2024-08-19T00:00:00"/>
    <d v="2025-01-31T00:00:00"/>
    <n v="23.571428571428573"/>
    <n v="0"/>
    <s v="DGI_x000a_NC- 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0"/>
    <x v="0"/>
  </r>
  <r>
    <x v="1"/>
    <x v="0"/>
    <m/>
    <m/>
    <m/>
    <m/>
    <s v="Implementar una política  de GPO para realizar diariamente el borrado seguro de información (temporales, archivo de escritorio, papelera, descargas, historial de navegación, contraseñas) y demás información que este almacenada en los equipos de los kioscos de autogestión"/>
    <s v="Realizar la solicitud a la Subdirección de Infraestructura Tecnológica y de Operaciones para la implementación de una política  de GPO para realizar diariamente borrado de información (temporales, archivo de escritorio, papelera, descargas, historial de navegación, contraseñas) y demás información que este almacenada en los equipos de los kioscos de autogestión_x000a__x000a_"/>
    <s v="Caso registrado con la solución implementada "/>
    <n v="1"/>
    <d v="2024-08-01T00:00:00"/>
    <d v="2024-09-12T00:00:00"/>
    <n v="6"/>
    <n v="1"/>
    <s v="DGI_x000a_NC- Subproceso Innovación y Tecnología_x000a_Dirección de Gestión de Innovación y Tecnología – DGIT_x000a_Subdirección de Infraestructura Tecnológica y de Operaciones_x000a__x000a_DS - Subproceso Asistencia al Usuario_x000a_Dirección Seccional de Impuestos de Bogotá_x000a_Dirección Seccional de Impuestos de Medellín _x000a_Dirección Seccional de Impuestos de Cali"/>
    <n v="1"/>
    <x v="1"/>
  </r>
  <r>
    <x v="1"/>
    <x v="0"/>
    <m/>
    <m/>
    <m/>
    <m/>
    <s v="Implementar una politíca para la inactivación de los puertos USB en los equipos de los kioscos de autogestión"/>
    <s v="Realizar la solicitud a la Subdirección de Infraestructura Tecnológica y de Operaciones para la implementación de una política para la inactivación de los puertos USB en los equipos de los kioscos de autogestión_x000a__x000a_"/>
    <s v="Caso registrado con la solución implementada "/>
    <n v="1"/>
    <d v="2024-08-01T00:00:00"/>
    <d v="2024-09-12T00:00:00"/>
    <n v="6"/>
    <n v="1"/>
    <s v="DGI_x000a_NC- Subproceso Innovación y Tecnología_x000a_Dirección de Gestión de Innovación y Tecnología – DGIT_x000a_Subdirección de Infraestructura Tecnológica y de Operaciones_x000a__x000a_DS - Subproceso Asistencia al Usuario_x000a_Dirección Seccional de Impuestos de Bogotá_x000a_Dirección Seccional de Impuestos de Medellín _x000a_Dirección Seccional de Impuestos de Cali"/>
    <n v="1"/>
    <x v="1"/>
  </r>
  <r>
    <x v="1"/>
    <x v="0"/>
    <m/>
    <m/>
    <m/>
    <m/>
    <s v="Actualizar Microsoft Office en las versiones que se consideren necesarias para mantener las políticas de seguridad de la información, en los equipos de los kioscos de autogestión "/>
    <s v="Realizar reuniones y visitas técnicas con las partes interesadas para realizar las actualizaciones Microsoft Office en las versiones que se consideren necesarias para mantener las políticas de seguridad de la información "/>
    <s v="Caso registrado con la solución implementada "/>
    <n v="1"/>
    <d v="2024-08-19T00:00:00"/>
    <d v="2025-01-31T00:00:00"/>
    <n v="23.571428571428573"/>
    <n v="0"/>
    <s v="DGI_x000a_NC- 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0"/>
    <x v="0"/>
  </r>
  <r>
    <x v="1"/>
    <x v="0"/>
    <m/>
    <m/>
    <m/>
    <m/>
    <s v="Sensibilizar sobre las políticas de seguridad de la información, a los equipos de los kioscos de autogestión con ocasión de los trámites realizados por los ciudadanos. "/>
    <s v="Realizar sesiones de sensibilización con las partes interesadas para revisar las políticas de seguridad con los equipos de los kioscos de autogestión con ocasión de los trámites realizados por los ciudadanos.  "/>
    <s v="Sesiones de Sensibilización"/>
    <n v="3"/>
    <d v="2024-08-12T00:00:00"/>
    <d v="2025-03-31T00:00:00"/>
    <n v="33"/>
    <n v="1"/>
    <s v="DGI_x000a_NC- 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0.33333333333333331"/>
    <x v="0"/>
  </r>
  <r>
    <x v="1"/>
    <x v="0"/>
    <s v="Auditoría a los Mecanismos de Atención al Ciudadano - AMA2024-002 Periodo 01/07/2023 al 29/02/2024"/>
    <s v="AMA2024-002 _x000a_H5"/>
    <s v="Hallazgo 5. Deficiencia en el control de la información registrada en la aplicación  Digiturno_x000a__x000a_Verificada la información allegada por la Subdirección de Servicio al Ciudadano en Asuntos Tributarios y la Coordinación de Canales de Servicio y Experiencia del Usuario, respecto de los registros realizados en el Digiturno en los Puntos de Contacto Auditados, para el periodo objeto de auditoría, en el reporte A18 que incluye las transacciones realizadas en ambiente de producción, se evidenció entre otros:_x000a__x000a_a)_x0009_Identificación errada y con registros en blanco del ciudadano cliente._x000a_b)_x0009_Razón social errada y con registros en blanco._x000a_c)_x0009_Resultado del trámite con registros en blanco._x000a_d)_x0009_Trámites en blanco._x000a_ (Ver Tabla Nro. 6  Registros con inconsistencias en reporte A18- Digiturno, página 22 - INFORME AUDITORÍA A LOS MECANISMOS DE ATENCIÓN AL CIUDADANO AMA2024-002)"/>
    <s v="Debido a deficiencias en la aplicación de los controles, seguimiento y monitoreo por parte de la primera y segunda línea de defensa, en el registro de las operaciones realizadas por los usuarios en el Digiturno y en el reporte de resultados de la gestión frente a la atención al ciudadano."/>
    <s v="Definición de los requerimientos técnicos para ajustar el servicio de agendamiento, digiturno y evaluación de experiencia de usuario."/>
    <s v="Requerimiento técnico a la Subdirección de Soluciones y Desarrollo"/>
    <s v="Solicitud a la Dirección de Gestión de Innovación y Tecnología"/>
    <n v="1"/>
    <d v="2024-08-15T00:00:00"/>
    <d v="2024-12-31T00:00:00"/>
    <n v="19.714285714285715"/>
    <n v="1"/>
    <s v="DGI_x000a_NC - Subproceso Asistencia al Usuario_x000a_Dirección de Gestión de Impuestos_x000a_Subdirección de Servicio al Ciudadano en Asuntos Tributarios_x000a_Coordinación de Canales de servicio y experiencia de Usuario_x000a_Dirección de Gestión Innovación y Tecnología"/>
    <n v="1"/>
    <x v="1"/>
  </r>
  <r>
    <x v="1"/>
    <x v="0"/>
    <m/>
    <m/>
    <m/>
    <m/>
    <s v="Desarrollar el proceso de contratación "/>
    <s v="Desarrollo  del proceso de contratación  en sus diferentes etapas "/>
    <s v="Contrato Firmado "/>
    <n v="1"/>
    <d v="2024-08-01T00:00:00"/>
    <d v="2024-09-30T00:00:00"/>
    <n v="8.5714285714285712"/>
    <n v="1"/>
    <s v="DGI_x000a_NS - Subproceso Innovación y Tecnología_x000a_Dirección de Gestión de Innovación y Tecnología – DGIT"/>
    <n v="1"/>
    <x v="1"/>
  </r>
  <r>
    <x v="1"/>
    <x v="0"/>
    <m/>
    <m/>
    <m/>
    <m/>
    <s v="Implementación de la solución tecnológica del proyecto "/>
    <s v="Implementación de la solución tecnológica del proyecto "/>
    <s v="Informe de implementación y puesta en producción de la solución tecnólogica "/>
    <n v="1"/>
    <d v="2024-10-01T00:00:00"/>
    <d v="2025-03-31T00:00:00"/>
    <n v="25.857142857142858"/>
    <n v="0.77"/>
    <s v="DGI_x000a_Subproceso Innovación y Tecnología_x000a_NC - Dirección de Gestión de Innovación y Tecnología – DGIT _x000a__x000a_NC - Subproceso Asistencia al Usuario_x000a_Dirección de Gestión de Impuestos_x000a_Subdirección de Servicio al Ciudadano en Asuntos Tributarios."/>
    <n v="0.77"/>
    <x v="0"/>
  </r>
  <r>
    <x v="1"/>
    <x v="0"/>
    <s v="Auditoría a los Mecanismos de Atención al Ciudadano - AMA2024-002 Periodo 01/07/2023 al 29/02/2025"/>
    <s v="AMA2024-002 _x000a_H6"/>
    <s v="Hallazgo 6. Incumplimiento de características de operatividad de las zonas de acceso público a internet inalámbrico y señalética en los Puntos de Contacto auditados_x000a__x000a_Verificado el servicio de Wifi en los puntos de contacto auditados: Dirección Seccional Impuestos Bogotá - BCH, Dirección Seccional Impuestos Medellín - La Alpujarra y Dirección Seccional Impuestos Cali – Sede Centro, se evidenciaron incumplimientos tanto en algunas de las características de operatividad como de señalética, así:_x000a__x000a_DSI Bogotá, DSI Medellín y DSI Cali_x000a_a)_x0009_Se logra acceder a la red pública y gratuita de internet inalámbrico Wifi, desde dispositivos móviles, a diferentes páginas de internet sin filtro alguno, incluyendo páginas de contenido “… insultante, ofensivo, injurioso, obsceno, violatorio de los derechos de autor y/o que atente contra la integridad de las personas o instituciones”; incumpliendo lo establecido en el Capítulo V, artículo 8 parágrafo que indica “La Subdirección de Gestión de Tecnología de Información y Telecomunicaciones, o quien haga sus veces, es la responsable de administrar la conexión y el servicio de Internet institucional, por lo tanto está habilitada para limitar el acceso a determinadas páginas de Internet, los horarios de conexión, los servicios ofrecidos por la red y la descarga de archivos ajenos a los fines institucionales”  de la Resolución DIAN 484 del 24 de enero de 2013 y del numeral 5.4.22 “Segregación de redes”, literal d “Lineamientos” del MN-IIT-0072 “Manual de Políticas y Lineamientos de Seguridad de la Información” V5._x000a__x000a_DSI Medellín y DSI Cali_x000a__x000a_b)_x0009_En los Puntos de Contacto La Alpujarra y Sede Centro – Cali, no se cuenta con la señalética  (placa informativa, letreros impresos o manuales) que informe al ciudadano, el acceso público y gratuito de internet; incumpliendo lo establecido en la Resolución  MINTIC 0003436 de 27 de diciembre de 2017, artículo 2.2.9.2.5. referido a las zonas de acceso público a Internet inalámbrico los cuales deberán contar con una adecuada señalización."/>
    <s v="Debido a deficiencias en la aplicación de los controles, seguimiento y monitoreo por parte de la primera y segunda línea de defensa, en la aplicación de las normas, políticas o procedimientos de seguridad digital."/>
    <s v="Realizar control a la totalidad de políticas de control de contenido aplicadas en el proxy para la red gratuita Wifi con la que cuenta la entidad en los puntos de contacto denominada “Zona +Digital Mejor País”."/>
    <s v="Solicitar al proveedor realizar control a la totalidad de políticas de control de contenido aplicadas en el proxy para la red gratuita Wifi con la que cuenta la entidad en los puntos de contacto denominada “Zona +Digital Mejor País”."/>
    <s v="Reporte de filtros configurados en el proxy para la red gratuita WIFI. "/>
    <n v="1"/>
    <d v="2024-08-01T00:00:00"/>
    <d v="2024-08-31T00:00:00"/>
    <n v="4.2857142857142856"/>
    <n v="1"/>
    <s v="DGI_x000a_Subproceso Innovación y Tecnología_x000a_NC - Dirección de Gestión de Innovación y Tecnología – DGIT_x000a__x000a_DS - Subproceso Asistencia al Usuario_x000a_Dirección Seccional de Impuestos de Bogotá_x000a_Dirección Seccional de Impuestos de Medellín _x000a_Dirección Seccional de Impuestos de Cali"/>
    <n v="1"/>
    <x v="1"/>
  </r>
  <r>
    <x v="1"/>
    <x v="0"/>
    <m/>
    <m/>
    <m/>
    <m/>
    <s v="Corrección de los filtros de contenido exigidos en la resolución del  MINTIC 0003436 en todos los puntos de contacto"/>
    <s v="Corrección de los filtros exigidos en la resolución del  MINTIC 0003436 en todos los puntos de contacto. _x000a_Levantamiento de evidencia de los filtros configurados y pruebas de acceso en los puntos de contacto, con la verificación del cumplimiento de  los controles establecidos en el  MN-IIT-0072 “Manual de Políticas y Lineamientos de Seguridad de la Información”. "/>
    <s v="Reporte de evidencias de acceso desde los puntos de contacto"/>
    <n v="1"/>
    <d v="2024-08-01T00:00:00"/>
    <d v="2024-08-31T00:00:00"/>
    <n v="4.2857142857142856"/>
    <n v="1"/>
    <s v="DGI_x000a_NC - 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
    <n v="1"/>
    <x v="1"/>
  </r>
  <r>
    <x v="1"/>
    <x v="0"/>
    <m/>
    <m/>
    <m/>
    <m/>
    <s v="Realizar acción de control"/>
    <s v="Realizar acción de control que permita subsanar los problemas identificados con la señalética."/>
    <s v="Informe donde se documente la revisión y el control definido."/>
    <n v="1"/>
    <d v="2024-08-01T00:00:00"/>
    <d v="2025-08-01T00:00:00"/>
    <n v="52.142857142857146"/>
    <n v="0"/>
    <s v="DGI_x000a_DS - Subproceso Asistencia al Usuario_x000a_Dirección Seccional de Impuestos de Medellín _x000a_Dirección Seccional de Impuestos de Cali"/>
    <n v="0"/>
    <x v="0"/>
  </r>
  <r>
    <x v="1"/>
    <x v="0"/>
    <m/>
    <m/>
    <m/>
    <m/>
    <s v="Programar visita de autoevaluación, auditoría y retroalimentación señaletica"/>
    <s v="Incorporar en el plan de autoevaluación la visita para verificar el cumplimiento de normativa de la señaletica, constatando si ya fue colocada o que acciones fueron adelantadas con la dependencia correspondiente "/>
    <s v="Informe de visita"/>
    <n v="1"/>
    <d v="2024-08-15T00:00:00"/>
    <d v="2024-12-31T00:00:00"/>
    <n v="19.714285714285715"/>
    <n v="1"/>
    <s v="DGI_x000a_NC - Subproceso Asistencia al Usuario_x000a_Dirección de Gestión de Impuestos_x000a_Subdirección de Servicio al Ciudadano en Asuntos Tributarios _x000a_Coordinación de Canales de servicio y experiencia de Usuario_x000a__x000a_DS - Subproceso Asistencia al Usuario_x000a_Dirección Seccional de Impuestos de Medellín _x000a_Dirección Seccional de Impuestos de Cali"/>
    <n v="1"/>
    <x v="1"/>
  </r>
  <r>
    <x v="1"/>
    <x v="0"/>
    <s v="Auditoría a la Gestión de Cartera 2024-001_x000a__x000a_Periodo 01/01/2023 al 30/03/2024"/>
    <s v="AGC2024-001_x000a_H1"/>
    <s v="Hallazgo No.1 Deficiencias en la expedición y notificación de los mandamientos de pago y de la resolución que ordena seguir adelante la ejecución _x000a__x000a_Verificada la oportunidad en la expedición del mandamiento de pago y de la resolución que ordena seguir adelante la ejecución y sus respectivas notificaciones, a fin de establecer la gestión adelantada en el expediente e interrupción de términos en el proceso de cobro, se evidenció:_x000a__x000a__x0009__x0009__x0009__x0009__x0009__x0009__x0009__x0009__x0009__x0009__x0009__x0009__x0009__x0009__x000a_a._x0009_49 mandamientos de pago pendientes del trámite de notificación, en estado en planilla de devolución, capturados en el área técnica o sin registro de notificación, los cuales fueron proferidos entre el 27/02/2023 y el 20/02/2024; y 49 mandamientos de pago que fueron notificados con demoras entre tres (3) meses y un (1) año contado desde la fecha de expedición del acto administrativo. (Ver anexo No.1 MP Sin Notificar). DSI Bogotá._x000a__x000a__x0009__x0009__x0009__x0009__x000a_b._x0009_29 mandamientos de pago pendientes del trámite de notificación, proferidos entre el 29/06/2022 y el 07/03/2024 y 19 fueron notificados con demoras entre dos (2) y cinco (5) meses contados desde la fecha de devolución o de expedición del acto administrativo.  (Ver anexo No.2 MP Sin Notificar). DSI Barranquilla_x0009__x000a__x000a_c._x0009_Cuatro (4) mandamientos de pago pendientes del trámite de notificación, proferidos entre el 05/09/2023 y el 10/01/2024 y para el NIT 77.094.887 y NIT 901.058.547, con demoras entre cuatro (4) y cinco (5) meses respectivamente para efectuar la notificación. (Ver anexo No.3 MP Sin Notificar). DSIA Valledupar_x0009__x000a_d._x0009_En el expediente no obra el mandamiento de pago, están sin firmas y/o la constancia de notificación no reposa en este, que demuestre que se haya librado el mandamiento de pago y su debida notificación. DSI Barranquilla NIT 27.001.732, 72.211.845, 901.172.637, 19.367.732, 88.060.131, 72.195.546, 900.646.311, 800.177.119, 890.113.551, 5.764.861, 72.211.845, 901.172.637, 19.367.732 DSIA Valledupar NIT 901.058.547, 92.258.957, 824.002.380, 824.000.795.  DSI Bogotá NIT 900.223.901, 830.050.525, 800.249.401._x0009__x000a__x0009__x0009__x0009__x000a_e._x0009_Obligaciones contenidas en actos administrativos ejecutoriados y/o en liquidaciones privadas; es decir, títulos ejecutivos donde constan obligaciones claras, expresas y actualmente exigibles, que presentan dilaciones en su gestión de aproximadamente 4 años sobre las cuales no se ha proferido mandamiento de pago y cuentan o no con bienes embargados. De igual forma, en los casos donde el contribuyente persona natural falleció no se han realizado las gestiones para el cobro de las obligaciones tributarias que deben pasar en cabeza de la sucesión ilíquida.  DSIA Valledupar NIT 77.188.544, 901.272.534, 900.932.959, 900.871.261, 77.187.122, 901.092.583, 49.605.792, 900.679.774._x0009__x0009__x000a__x0009__x0009__x0009__x0009__x0009__x0009__x0009__x0009__x0009__x0009__x000a_f._x0009_Deficiencias en el control de la notificación de la resolución que ordena seguir adelante la ejecución, por cuanto en la DSI Bogotá se evidenciaron 79 resoluciones proferidas entre el 17/02/2023 hasta el 29/02/2024 sin notificar y 37 con demoras hasta de un (1) año para su notificación. (Ver anexo No.4 Resoluciones sin notificar). De igual forma, están sin firmas y/o la constancia de haberse notificado no obra en el expediente. DSI Bogotá: NIT 830.061.338, 1.158.833, 900.664.939, 900.223.901 Similar situación se observó en la DSI Barranquilla: NIT 27.001.732, 72.211.845, 900.389.024, 22.368.763, 72.195.546, 900.527.429, 72.211.845, 900.389.024 y DSIA Valledupar NIT 900.073.672, 900.359.618._x000a__x0009__x0009__x0009__x0009__x0009__x0009__x0009__x000a_g._x0009_Dilaciones en la expedición de la resolución que ordena seguir adelante la ejecución, desde la notificación del mandamiento de pago, observando que transcurren hasta 4 años y 10 meses o a la fecha no habían sido proferidas. DSI Bogotá: NIT 80.469.963, 1.158.833, 830.049.117, 900.664.939, 19.129.919, 79.857.283, 900.223.901, 39.775.456, 93.396.253, 860.079.278, 900.209.137, 800.249.401, 830.050.525, 79.555.471, 900.662.664. DSI Barranquilla NIT 5.764.861, 900.527.429, 7.448.225, 27.001.732, 19.367.732, 72.211.845, 900.389.024, 901.172.637. DSIA Valledupar NIT 5.645.982, 77.176.802, 824.004.287, 824.002.380, 49.758.958, 5.645.982, 824.000.425, 77.034.143, 77.176.802, 49.758.858._x000a__x000a_Con lo anterior, se desatienden los principios de publicidad y celeridad que regulan las actuaciones y procedimientos administrativos consagrados en el artículo 209 de la Constitución Política; artículo 3 “Principios de la función administrativa” en  relación con los principios de celeridad, eficacia y publicidad de la Ley 489 de 1998,  numeral 13 “principio de celeridad” del artículo 3 de la Ley 1437 de 2011, artículo 826 “Mandamiento de Pago” del Estatuto Tributario, el procedimiento “Mandamiento de pago” PR-COT-270 actividades: 3. “Proferir el mandamiento de pago”, “4. Enviar a notificar mandamiento de pago”, “5. Controlar la entrega del mandamiento de pago para notificación”, “18. Proferir la resolución que ordena seguir adelante la ejecución y “19. Enviar a notificación resolución que ordena seguir adelante la ejecución”, las condiciones generales y los requisitos de entrada del procedimiento PR-ADF-159 “Notificación, comunicación y/o publicación”; así como, la aplicación de la Dimensión 3 “Gestión con valores para resultados” en relación con la aplicación de los controles por los responsables tal como han sido diseñados a fin de mitigar los riesgos, Dimensión 4 “Evaluación de resultados” - “Política Seguimiento y Evaluación del Desempeño Institucional”, Dimensión 5 “Información y comunicación”- “Política de Gestión Documental”, y el componente 3 “Actividades de control” de la Dimensión 7 “Control Interno” del Modelo Integrado de Planeación y Gestión - MIPG."/>
    <s v="Deficiencias en la supervisión, monitoreo, seguimiento y control que deben ejercer los responsables de su ejecución, que garanticen la expedición oportuna de los mandamientos de pago y de las resoluciones que ordenan seguir adelante la ejecución_x000a__x000a_Insuficiencia en la aplicación de la norma y de los controles establecidos en los procedimientos para la notificación de estos actos administrativos"/>
    <s v="Efectuar seguimiento a la expedicion de mandamientos de pago y resoluciones de seguir la ejecucion de acuerdo con los inventarios de cartera publicados por la Subdireccion de Cobranzas"/>
    <s v="De acuerdo con inventario de obligaciones que se remite a cada seccional, realizar seguimiento a la expedicion oportuna de mandamientos de pago y resoluciones de ejecucion por parte de los funcionarios a cargo de los expedientes"/>
    <s v="Informe mensual ( 6 informes) de seguimiento realizado en PDF en donde se consignen todos los datos del seguimiento efectuado"/>
    <n v="6"/>
    <d v="2024-11-15T00:00:00"/>
    <d v="2025-05-30T00:00:00"/>
    <n v="28"/>
    <n v="0"/>
    <s v="DGI_x000a_NC - Subproceso Administración de Cartera_x000a_Dirección de Gestión de Impuestos_x000a_Subdirección de Cobranzas y Control Extensivo_x000a_Coordinación de Cobranzas_x000a__x000a_ _x000a__x000a_ _x000a__x000a_ _x000a_"/>
    <n v="0"/>
    <x v="0"/>
  </r>
  <r>
    <x v="1"/>
    <x v="0"/>
    <m/>
    <m/>
    <m/>
    <m/>
    <s v="Gestionar aplicando criterios de priorización cada uno de los casos   identificados en la Auditoría AGC 2024 -001 . "/>
    <s v="Revision y solucion de las falencias determinadas en la auditoria respecto a los casos enumerados"/>
    <s v="Informe PDF que contenga la descripcion de solucion dada a cada uno de los casos señalados por la OCI en la auditoria"/>
    <n v="3"/>
    <d v="2024-11-15T00:00:00"/>
    <d v="2025-02-15T00:00:00"/>
    <n v="13.142857142857142"/>
    <n v="0"/>
    <s v="DGI_x000a_DS - Subproceso Administración de Cartera_x000a_Dirección Seccional de Impuestos de Bogotá, Barranquilla y Valledupar_x000a_División de Cobranzas y/o de Recaudo y Cobranzas"/>
    <n v="0"/>
    <x v="0"/>
  </r>
  <r>
    <x v="1"/>
    <x v="0"/>
    <m/>
    <m/>
    <m/>
    <m/>
    <s v="Informar mensualmente a cada Jefe de GIT, los mandamientos de pago y resoluciones de seguir adelante la ejecución notificados y sin fecha de notificación registrada para la gestion a que haya lugar en forma oportuna aplicando criterios de priorizacion respecto a terminos de prescripcion _x000a__x000a__x000a_     _x000a_"/>
    <s v="Enviar mensualmente a cada Jefe de  GIT, una base de datos en donde se evidencian los actos administrativos notificados y no notificados."/>
    <s v="Reporte en archivo excel en el que se identifiquen los mandamientos de pago y resoluciones de seguir adelante la ejecución notificados y sin fecha de notificación registrada remitido por correo electrónico"/>
    <n v="36"/>
    <d v="2024-11-01T00:00:00"/>
    <d v="2025-10-31T00:00:00"/>
    <n v="52"/>
    <n v="0"/>
    <s v="DGI_x000a_DS - Subproceso Administración de Cartera_x000a_Dirección Seccional de Impuestos de Bogotá, Barranquilla y Valledupar_x000a_División de Cobranzas y/o de Recaudo y Cobranzas"/>
    <n v="0"/>
    <x v="0"/>
  </r>
  <r>
    <x v="1"/>
    <x v="0"/>
    <m/>
    <m/>
    <m/>
    <m/>
    <s v="Verificar trimestralmente la notificación de  mandamientos de pago y resoluciones de seguir adelante la ejecución proferidos._x000a__x000a_   "/>
    <s v="Elaborar informe en PDF donde se evidencie el número de actos proferidos, con fecha de notificación registrada en el período"/>
    <s v="Informe en PDF donde se evidencie el número de actos proferidos, con fecha de notificación registrada en el período"/>
    <n v="12"/>
    <d v="2024-12-15T00:00:00"/>
    <d v="2025-12-15T00:00:00"/>
    <n v="52.142857142857146"/>
    <n v="0"/>
    <s v="DGI_x000a_DS - Subproceso Administración de Cartera_x000a_Dirección Seccional de Impuestos de Bogotá, Barranquilla y Valledupar_x000a_División de Cobranzas y/o Recaudo y Cobranzas"/>
    <n v="0"/>
    <x v="0"/>
  </r>
  <r>
    <x v="1"/>
    <x v="0"/>
    <m/>
    <s v="AGC2024-001_x000a_H2"/>
    <s v="Hallazgo No. 2 Dilaciones en las actuaciones que se deben surtir en la gestión de cobro_x000a__x000a_Verificado el cumplimiento normativo y procedimental en la gestión del proceso administrativo de cobro de las obligaciones fiscales a favor de la Nación UAE DIAN, el decreto de medidas cautelares, la investigación de bienes del deudor, el seguimiento a las facilidades de pago, aplicación de los controles y demás actuaciones para la gestión de cobro, se evidenció:_x0009__x0009__x0009__x0009__x0009__x0009__x0009__x0009__x0009__x0009__x0009__x0009__x0009__x0009__x0009__x0009__x000a__x000a_a._x0009_Dilaciones entre el registro de la medida cautelar de los bienes inmuebles, el cálculo de la relación costo beneficio de acuerdo con el artículo 839-4 del Estatuto Tributario, la diligencia de secuestro y/o el remate de bienes, donde transcurren hasta 4 años para decidir si se abstienen o no de practicar la diligencia de secuestro, el levantamiento de medidas cautelares en caso de abstenerse y/o las actuaciones para la venta forzada de los bienes del deudor e inoportunidad en las actuaciones que correspondan para lograr el pago de las obligaciones, en atención a que se observaron expedientes que tienen obligaciones con riesgo de prescripción de la acción de cobro. DSI Barranquilla NIT 88.060.131, 900.335.216, 5.764.861, 19.088.860, 3.675.616, 12.114.845, 900.043.191, 900.468.030, 27.001.732, 800.019.254, 900.047.321, 900.389.024, 8.531.547, 900.306.966._x000a__x0009__x0009__x0009__x0009__x0009__x0009__x0009__x0009__x0009__x000a_b. Expedientes con deficiencias en las órdenes de embargo de sumas de dinero que no se adelantan periódicamente, presentan dilaciones hasta de 2 años, actos administrativos que ordenan el embargo sin firmas. Igualmente, deficiencias en la gestión para decretar medidas cautelares para embargar los activos del deudor y lograr el pago de las obligaciones fiscales de los contribuyentes y/o usuarios. DSI Barranquilla NIT 900.335.216, 72.195.546, 72.211.845, 900.043.191, 19.088.860, 19.367.732, 900.047.321, 901.172.637, 8.531.547. DSIA Valledupar NIT 901.092.583, 900.932.959, 900.679.774, 824.000.795. DSI Bogotá NIT 830.061.338, 830.049.117, 19.129.919, 900.664.939, 79.857.283, 830.050.525, 38.864.317, 79.555.471._x000a__x0009__x0009__x0009__x0009__x0009__x0009__x0009__x0009__x0009__x0009__x0009__x000a_c. Deficiencias en la calidad y veracidad de la información registrada en el formato FT-COT-5255 “Inventario de bienes embargados”, el cual presenta desactualización, no indica el estado real de las actuaciones que se han surtido en el proceso de cobro relacionadas con el bien inmueble, en cuanto a remates, secuestro y avalúo; así como también, bienes inmuebles embargados que no están registrados en el control.  DSI Barranquilla NIT 88.060.131, 72.195.546, 900.527.429, 900.047.321, 901.172.637, 900.389.024, 901.172.637,72.211.845. DSIA Valledupar NIT 824.002.380: (Matrículas inmobiliarias No. 190-24085, 190-8933, 190-8000,190-15145 y 190-39555); y NIT 900.542.303, 900.008.328, 900.272.582, 900.825.151._x000a__x0009__x0009__x0009__x0009__x0009__x0009__x0009__x0009__x0009__x0009__x0009__x0009__x000a_d._x0009_Deficiencias en el control y seguimiento de las actuaciones mediante las cuales se comisionaron a otras direcciones seccionales para que adelantaran las diligencias de secuestro, avalúo y remate, donde transcurrieron hasta cinco años para verificar la gestión adelantada por la seccional que fue comisionada, la cual no fue ejecutada, presentan prescripción de la acción de cobro y/o riesgo de prescripción. DSI Barranquilla NIT 8.531.547, 82.330.349, 900.047.321 (D) (F)._x000a__x0009__x0009__x0009__x000a_e. Facilidades de pago incumplidas que no han sido declaradas sin efecto o presentan dilaciones aproximadamente por dos (2) años para la expedición de la resolución que la declare sin vigencia. Expedientes con resoluciones que declaran sin efecto la facilidad de pago desde el 2022, y/o cuentan con bienes inmuebles entregados en garantía, las cuales no se han hecho efectivas y/o no se han realizado las gestiones de cobro que correspondan. DSI Valledupar NIT 900.008.328, 12.720.906, 900.129.765, 900.664.250, 900.221.435, 824.001.382, 822.006.210. DSI Barranquilla NIT 5.764.861, 890.101.466, 900.343.521._x000a__x000a_f.  Deficiencias en el diligenciamiento y aplicación de los controles de facilidades de pago FT-COT-2616 “Control facilidades de Pago” y FT-COT-2639 “Control facilidades de pago consagradas en normas transitorias”, se encuentran desactualizados y/o no indican la realidad de las actuaciones surtidas. DSI Valledupar NIT 901.308.124, 900.008.328, 900.542.303, 822.006.210, 19.379.230, 17.123.009, 824.001.382, 901.059.733.  DSI Barranquilla NIT 900.842.287, 890.113.551, 5.764.861, 890.101.466, 900.343.521, 802.018.299._x000a__x0009__x0009__x0009__x0009__x0009__x0009__x0009__x0009__x0009__x0009__x0009__x000a_g. Deficiencias en la investigación de bienes de propiedad del deudor, solo se realizan consultas en la Ventanilla Única de Registro – VUR, sin utilizarse entre otras, la información exógena, no obran respuestas en el expediente de las solicitudes de investigación y/o que se haya cumplido con el intervalo de 6 meses establecido en la actividad del procedimiento para adelantar investigaciones sucesivas. DSI Bogotá NIT 830.061.338, 830.049.117, 80.469.963, 900.664.939, 19.129.919, 79.857.283, 900.223.901, 93.396.253, 860.079.278, 900.209.137, 38.864.317, 800.249.401, 830.050.525, 900.662.664, 79.555.471. DSI Barranquilla NIT 27.001.732, 82.330.349, 900.527.429, 900.306.966, 800.019.254, 890.106.778, 19.367.732, 900.047.321, 901.172.637, 8.531.547, 12.114.845, 88.060.131, 72.195.546, 900.646.311, 19.088.860, 5.764.861, 22.368.763, 900.043.191, 900.468.030, 3.675.616, 72.211.845, 900.389.024, DSIA Valledupar NIT 901.308.124, 900.359.618, 900.197.845, 77.188.544, 824.004.287, 900.932.959, 900.871.261, 77.016.480, 49.758.958, 901.092.583, 900.679.774, 5.645.982, 49.605.792, 824.000.795, 824.001.382, 901.059.733, 824.000.425, 77.034.143, 900.129.765, 901.272.534, 900.134.397,  77.176.802, 890.300.016._x000a__x000a_Con lo anterior, se desatiende el principio de celeridad contemplado en el artículo 209 de la Constitución Política, artículo 3 “Principios de la función administrativa” en  relación con el principio de celeridad de la Ley 489 de 1998, numeral 13 del artículo 3 Ley 1437 de 2011, artículo 839-4 del Estatuto Tributario “Relación costo-beneficio en el proceso administrativo de cobro coactivo”, procedimientos: “Levantamiento de medidas cautelares” PR-COT-0345 actividad 1;  “Secuestro de bienes” PR-COT-0388 actividad 4 y numeral 3 Condiciones generales; “Decretar medidas cautelares” PR-COT-0327 actividades 1, 2, 5 y 20; “Facilidades de pago” PR-COT-0272 actividad 38 y 48; “Investigación de bienes” PR-COT-0326 actividad 1, 2 y 5 e “Instructivo comisión en el proceso de cobro” IN-COT-0225 y las dimensiones 3 “Gestión con valores para resultados” en lo relacionado con la aplicación de los controles por los responsables tal como han sido diseñados para la mitigación de los riesgos. 4 “Evaluación de resultados” - “Política Seguimiento y Evaluación del Desempeño Institucional” y 7 “Control Interno” componente 3 “Actividades de control” del Modelo Integrado de Planeación y Gestión - MIPG. _x000a__x000a_"/>
    <s v="Deficiencias en el seguimiento y control a la gestión realizada en el proceso administrativo de cobro, así como en la aplicación de los controles definidos en el procedimiento y matriz de riesgos frente a las actividades ejecutadas, de manera que se garantice que las actuaciones se realicen con oportunidad y celeridad."/>
    <s v="Efectuar seguimiento a la oportuna gestion de cobro de acuerdo con los inventarios de cartera publicados por la Subdireccion de Cobranzas."/>
    <s v="De acuerdo con inventario de obligaciones que se remite a cada seccional, realizar seguimiento a la oportuna gestion procesal por parte de los funcionarios a cargo de los expedientes"/>
    <s v="Informe mensual ( 6 informes) de seguimiento realizado en PDF en donde se consignen todos los datos del seguimiento efectuado"/>
    <n v="6"/>
    <d v="2024-11-01T00:00:00"/>
    <d v="2025-04-30T00:00:00"/>
    <n v="25.714285714285715"/>
    <n v="0"/>
    <s v="DGI_x000a_NC - Subproceso Administración de Cartera_x000a_Dirección de Gestión de Impuestos_x000a_Subdirección de Cobranzas y Control Extensivo_x000a_Coordinación de Cobranzas_x000a__x000a_ _x000a__x000a_ _x000a__x000a_ _x000a_"/>
    <n v="0"/>
    <x v="0"/>
  </r>
  <r>
    <x v="1"/>
    <x v="0"/>
    <m/>
    <m/>
    <m/>
    <m/>
    <s v="Gestionar aplicando criterios de priorización cada uno de los casos   identificados en la Auditoría AGC 2024 -001 . "/>
    <s v="Revision y solucion de las falencias determinadas en la auditoria respecto a los casos enumerados"/>
    <s v="Informe PDF que contenga la descripcion de solucion dada a cada uno de los casos señalados por la OCI en la auditoria"/>
    <n v="3"/>
    <d v="2024-11-15T00:00:00"/>
    <d v="2025-02-15T00:00:00"/>
    <n v="13.142857142857142"/>
    <n v="0"/>
    <s v="DGI_x000a_DS - Subproceso Administración de Cartera_x000a_Dirección Seccional de Impuestos de Bogotá, Barranquilla y Valledupar_x000a_División de Cobranzas y/o de Recaudo y Cobranzas"/>
    <n v="0"/>
    <x v="0"/>
  </r>
  <r>
    <x v="1"/>
    <x v="0"/>
    <m/>
    <m/>
    <m/>
    <m/>
    <s v="Informar mensualmente a cada Jefe de GIT, los expedientes sin gestión de cobro en los últimos tres  meses, priorizados de acuerdo con las mejoras de la metodología identificadas. "/>
    <s v="Enviar mensualmente a cada Jefe de  GIT, una base de datos en donde se evidencian los expedientes de cobro sin gestión en los últimos tres meses."/>
    <s v="Reporte en archivo excel con relación de expedientes sin gestión remitido por correo electrónico"/>
    <n v="36"/>
    <d v="2024-11-01T00:00:00"/>
    <d v="2025-10-31T00:00:00"/>
    <n v="52"/>
    <n v="0"/>
    <s v="DGI_x000a_DS - Subproceso Administración de Cartera_x000a_Dirección Seccional de Impuestos de Bogotá, Barranquilla y Valledupar_x000a_División de Cobranzas y/o Recaudo y Cobranzas"/>
    <n v="0"/>
    <x v="0"/>
  </r>
  <r>
    <x v="1"/>
    <x v="0"/>
    <m/>
    <m/>
    <m/>
    <m/>
    <s v="Verificar en las bases y aplicativos de la División el número de expedientes a los que se les realizó gestión de cobro durante el trimestre, priorizados de acuerdo con las mejoras de la metodología identificadas.  _x000a__x000a_"/>
    <s v="Adelantar verificaciones y elaborar informe donde se identifique el número de expedientes a los que se le realizó gestión de cobro durante el trimestre."/>
    <s v="Informe en PDF donde se identifique el número de expedientes a los que se le realizó gestión de cobro durante el trimestre"/>
    <n v="12"/>
    <d v="2024-12-15T00:00:00"/>
    <d v="2025-12-15T00:00:00"/>
    <n v="52.142857142857146"/>
    <n v="0"/>
    <s v="DGI_x000a_DS - Subproceso Administración de Cartera_x000a_Dirección Seccional de Impuestos de Bogotá, Barranquilla y Valledupar_x000a_División de Cobranzas y/o de Recaudo y Cobranzas"/>
    <n v="0"/>
    <x v="0"/>
  </r>
  <r>
    <x v="1"/>
    <x v="0"/>
    <m/>
    <s v="AGC2024-001_x000a_H3"/>
    <s v="Hallazgo No.3 Depósitos judiciales (DJ) pendientes de gestionar _x000a__x000a_Verificada la gestión de los depósitos judiciales constituidos a favor de la Nación UAE DIAN, la aplicación de estos a las obligaciones objeto del proceso y/o gestión de cobro y el seguimiento y control realizado frente a la gestión ordenada, se evidenció:_x0009__x0009__x0009__x0009__x0009__x0009__x0009__x0009__x0009__x0009__x0009__x0009__x0009__x0009__x0009__x0009__x0009__x0009__x0009__x0009__x000a_a._x0009_Mediante sentencia del 22/08/2012, proferida por el Juzgado Segundo Penal del Circuito Especializado de Extinción de Dominio de Bogotá Radicado No. 2011-01X-XX ED, se ordenó a la Sociedad de Activos Especiales S.A.S S.A.E efectuar a favor de la DIAN el pago de la multa cambiaria contenida en la Resolución No. 2082 del 02/11/2006 y la S.A.E en cumplimiento de dicha orden judicial consignó a favor de la entidad el título judicial 400100007974549 del 10/03/2021 por valor de $117.406.821, procediendo a ordenar su aplicación con autorización del deudor mediante acto número 002869 del 23/06/2021, sin embargo, transcurridos 3 años a la fecha de la auditoría se encuentra pendiente de aplicar. DSI Bogotá NIT 1.577.835._x000a__x0009__x0009__x0009__x0009__x0009__x0009__x000a_b. Procesos de cobro que tienen entre 21 y 106 depósitos judiciales pendientes de gestión, así: NIT 830.075.942 con 33 DJ por valor de $1.262.861.159, NIT 900.100.404  con 106 DJ por valor de $284.772.698, NIT 79.590.599  con 99 DJ por valor de $190.789.797, NIT 830.028.457  con 21 DJ por valor de $305.143.779, NIT 900.300.970 con 23 DJ por valor de $ 639.181.235, de los cuales mediante Auto No. 2023322740701003974 de fecha 11/07/2023 ordenó la aplicación de ocho (8) depósitos por valor de $547.147.963 y pasados ocho (8) meses (a marzo de 2024) el Banco Agrario no ha procedido con la aplicación de éstos a las obligaciones del contribuyente y el NIT 900.075.373 un depósito por valor de $300.000.000. DSI Bogotá. NIT 830.075.942, 900.100.404, 79.590.599, 830.028.457, 900.300.970, 900.075.373._x000a__x000a_De igual forma, procesos de cobro sin gestión de depósitos o pendientes de pago en el Banco Agrario. DSI Bogotá. DSI Bogotá. NIT 830.061.338, 830.049.117, 80.469.963, 1.158.833, 830.126.433, 900.664.939, 19.129.919, 79.857.283, 900.223.901, 93.396.253, 38.864.317, 800.249.401, 79.555.471._x000a__x000a_c._x0009_Los contribuyentes con NIT 800.177.119 y NIT 900.955.501 presentan 28 y nueve (9) depósitos judiciales respectivamente en la base de datos del Banco Agrario pendientes de aplicar por valor de $2.518.475.438 y $247.501.836, respectivamente. DSI Barranquilla._x0009__x000a__x0009__x0009__x0009__x0009__x0009__x0009__x0009__x0009__x0009__x0009__x0009__x0009__x0009__x0009__x0009__x0009__x0009__x0009__x000a_d._x0009_ Depósitos judiciales gestionados que fueron trasladados al “Fondo de Gestión” hoy “Comité de Programas y Promoción de Incentivos” desde el 2018 al 2023, los cuales están pendientes de pago en el Banco Agrario, cuyos  valores se relacionan  a continuación: DJ 424030000540159 por $1,851,665, DJ 424030000568707 por $1,061,404, DJ 424030000654216 por  $1,786,212, DJ 424030000659611 por $1,306,000, DJ 424030000701511 por $1,474,000, DJ 424030000733354 por $1,200,000 de los contribuyentes con NIT 18.929.142, 7.601.847, 12.717.992, 12.724.073, 13.374.554, 77.009.905, respectivamente. De otra parte, el contribuyente con NIT 36.452.380 presenta seis (6) depósitos judiciales producto de remate pendientes de gestión por un valor total de $99.817.081. DSI Valledupar._x000a__x000a_Con lo anterior, se desatiende el principio de celeridad establecido en el artículo 209 de la Constitución Política, artículo 3 “Principios de la función administrativa” en relación con los principio de celeridad y eficacia de la Ley 489 de 1998, y numeral 13 del artículo 3 de la Ley 1437 de 2011, actividades 6 “Generar acto administrativo que ordena aplicación y diligenciar recibo de pago” y 53 “Generar reportes de depósitos judiciales” del procedimiento “Gestión y administración de depósitos judiciales” PR-COT-0275, y la aplicación de las dimensiones 3 “Gestión con valores para resultados” en relación con la aplicación de los controles por los responsables tal como han sido diseñados a fin de mitigar los riesgos, 4 “Evaluación de resultados” - “Política Seguimiento y Evaluación del Desempeño Institucional” y 7  “Control Interno” componente 3 “Actividades de control” del Modelo Integrado de Planeación y Gestión - MIPG. _x000a_ "/>
    <s v="Deficiencias en el seguimiento y control de la gestión de los depósitos judiciales y en los autocontroles a fin de verificar que se haya realizado la gestión según lo ordenado en los actos administrativos, garantizando la aplicación oportuna de los depósitos a las obligaciones en mora"/>
    <s v="Gestionar aplicando  criterios de priorización en la gestión, los depósitos judiciales   identificados en la Auditoría AGC 2024 -001 como &quot;pendientes de gestionar&quot;. "/>
    <s v="Verificar el cumplimiento de requisitos legales para la aplicación, endoso, fraccionamiento y/o conversión, de los depósitos judiciales  identificados en la Auditoría AGC 2024 -001 como &quot;pendientes de gestionar&quot; y proferir los actos administrativos  necesarios para su efectiva gestión, en los casos en que sea procedente."/>
    <s v="Numero de TDJ identificados en el hallazgo gestionados / Total TDJ  identificados en el hallazgo para los que procede gestión"/>
    <n v="1"/>
    <d v="2024-11-10T00:00:00"/>
    <d v="2025-08-15T00:00:00"/>
    <n v="39.714285714285715"/>
    <n v="0"/>
    <s v="DGI_x000a_DS - Subproceso Administración de Cartera_x000a_Dirección Seccional de Impuestos de Bogotá, Barranquilla y Valledupar_x000a_División de Cobranzas y/o Recaudo y Cobranzas"/>
    <n v="0"/>
    <x v="0"/>
  </r>
  <r>
    <x v="1"/>
    <x v="0"/>
    <m/>
    <m/>
    <m/>
    <m/>
    <s v="Informar mensualmente a cada Jefe de GIT los TDJ  sin gestionar, priorizados de acuerdo con las mejoras de la metodología identificadas _x000a_"/>
    <s v="Enviar mensualmente a cada Jefe de GIT, una base en datos en donde se evidencian los TDJ  sin gestionar."/>
    <s v="Reporte remitido por correo electrónico"/>
    <n v="36"/>
    <d v="2024-11-01T00:00:00"/>
    <d v="2025-11-30T00:00:00"/>
    <n v="56.285714285714285"/>
    <n v="0"/>
    <s v="DGI_x000a_DS - Subproceso Administración de Cartera_x000a_Dirección Seccional de Impuestos de Bogotá, Barranquilla y Valledupar_x000a_División de Cobranzas y/o de Recaudo y Cobranzas"/>
    <n v="0"/>
    <x v="0"/>
  </r>
  <r>
    <x v="1"/>
    <x v="0"/>
    <m/>
    <m/>
    <m/>
    <s v="Deficiencias en el seguimiento y control de la gestión de los depósitos judiciales y en los autocontroles a fin de verificar que se haya realizado la gestión según lo ordenado en los actos administrativos, garantizando la aplicación oportuna de los depósitos a las obligaciones en mora"/>
    <s v="Verificar en la base de Administración de  TDJ,  la gestión de depósitos durante el trimestre, priorizados de acuerdo con las mejoras de la metodología identificadas "/>
    <s v="Adelantar verificaciones y elaborar informe en donde se identifique el número de TDJ  gestionados durante el trimestre."/>
    <s v="Informe en PDF donde se evidencie el número de TDJ  gestionados durante el trimestre. En este informe se debe incluir el estado de conciliacion de los titulos gestionados en el periodo"/>
    <n v="12"/>
    <d v="2024-12-15T00:00:00"/>
    <d v="2025-12-15T00:00:00"/>
    <n v="52.142857142857146"/>
    <n v="0"/>
    <s v="DGI_x000a_DS - Subproceso Administración de Cartera_x000a_Dirección Seccional de Impuestos de Bogotá, Barranquilla y Valledupar_x000a_División de Cobranzas y/o Recaudo y Cobranzas"/>
    <n v="0"/>
    <x v="0"/>
  </r>
  <r>
    <x v="1"/>
    <x v="0"/>
    <m/>
    <s v="AGC2024-001_x000a_H4"/>
    <s v="Hallazgo No.4 Deficiencias en el seguimiento y control de los procesos concursales_x000a__x000a_Verificada la intervención en los procesos concursales y las actuaciones adelantadas en la defensa del crédito fiscal a favor de la UAE DIAN, la presentación y oportunidad del memorial de créditos con las obligaciones ciertas y/o condicionales a favor de la entidad en los procesos de Reorganización empresarial, Liquidación judicial, Reorganización abreviado y Liquidación judicial simplificado, se evidenció:_x000a__x000a_a. El formato FT-COT-2615 “Seguimiento y control procesos concursales” se encuentra sin diligenciar de acuerdo con las etapas o actuaciones que se hayan surtido en el proceso concursal en la Superintendencia de Sociedades, suministra información que no guarda coherencia con las actuaciones realizadas, las cuotas pactadas para el pago de las acreencias de la DIAN y demás información relevante que indique el estado del proceso concursal. DSIA Valledupar NIT 88.142.681, 800.002.818, 824.000.263, 12.721.808, 892.301.175, 830.508.513, 900.751.541, 800.075.700, 892.300.222, 892.301.629, 85.460.718, 800.173.673, 892.300.531, 824.004.657, 900.596.875, 807.004.688, 900.502.919, 17.115.786, 26.940.099, 900.587.861, 892.301.090, 824.006.265,  84.040.063, 900.637.017, 900.433.810, 900.606.573, 892.301.629.DSI Bogotá NIT 79.143.675, 830.120.172, 900.298.200, 900.267.095, 900.316.933, 800.001.075, 830.040.332, 900.156.448, 19.412.666, 901.440.527, 900.023.512, 900.480.908, 1.073.512.646, 900.177.976, 900.189.751, 900.201.524, 830.101.778, 830.134.871, 41.773.249, 900.457.077, 860.036.856, 19.348.724, 860.001.113. DSI Barranquilla NIT 800.075.337, 901.177.895, 900.144.157, 900.343.521, 900.763.559, 900.504.965, 900.302.613, 800.205.719, 900.529.637, 900.040.054, 900.073.226, 7.474.651, 890.116.937, 890.107.394, 802.006.132, 900.842.287._x0009__x000a__x0009__x0009__x0009__x0009__x0009__x0009__x0009__x0009__x0009__x0009__x0009__x0009__x0009__x000a_b. El formato FT-COT-1466 “Seguimiento acuerdo de Reorganización”, no se encuentra diligenciado, dificultando evidenciar cual fue la fórmula de pago con el fin de que el área conozca y controle la ejecución del acuerdo. DSI Valledupar NIT 88.142.681, 824.000.263, 12.721.808, 892.301.175, 830.508.513, 900.751.541, 800.075.700, 892.300.222, 892.301.629, 85.460.718, 800.173.673, 892.300.531, 824.004.657, 900.596.875, 807.004.688, 900.502.919, 17.115.786, 900.576.285, 12.644.035, 900.587.861, 892.301.090, 824.006.265, 84.040.063, 900.637.017, 900.433.810, 900.606.573. DSI Bogotá NIT 900.127.114, 800.001.075, 860.051.688, 901.440.527, 900.023.512, 900.480.908, 1.073.512.646, 900.177.976, 900.189.751, 900.201.524, 830.101.778, 830.134.871, 41.773.249, 900.457.077, 860.036.856, 19.348.724, 860.001.113, 900.298.200. DSI Barranquilla NIT 900.452.511, 800.075.337, 900.461.017, 800.038.391, 900.763.559, 900.504.965, 900.302.613, 800.205.719, 900.529.637, 900.040.054, 890.116.937, 890.107.394, 802.006.132, 900.842.287, 72.277.612._x000a__x0009__x000a_c. Procesos concursales en estado terminado o en ejecución con depósitos judiciales pendientes de realizar las gestiones correspondientes para su conversión a la Superintendencia de Sociedades según su procedencia y/o las que haya lugar, así: ocho 8 procesos con 11 depósitos judiciales pendientes de gestión. DSI Bogotá. NIT 860.031.131, 899.999.453, 860.532.520, 860.026.222, 19.424.950, 20.357.968, 79.454.660, 900.156.448._x000a__x0009__x0009__x0009__x0009__x0009__x000a_d._x0009_Inoportunidad en la expedición de la resolución &quot;Por la cual se cancelan obligaciones mediante la adjudicación de bienes a favor de la Nación U.A.E.- DIAN&quot;, de los bienes inmuebles adjudicados con registros de Matricula Inmobiliaria 50N-20286620 y 50N-20286417, la cual desde el 22 de junio de 2023 a la fecha de la auditoría estaba en el buzón del GIT de Representación Externa, para la gestión correspondiente. DSI Bogotá NIT 830.120.172. Similar situación NIT 860.001.113._x000a__x0009__x0009__x0009__x0009__x0009__x0009__x0009__x0009__x0009__x0009__x0009__x0009__x0009__x0009__x0009__x0009__x0009__x0009__x0009__x000a_e._x0009_Procesos concursales de Liquidación Judicial, que presentan rendición de cuentas final y el juez de concurso ordenó la cancelación del RUT, los cuales aún están en estado activo. DSI Bogotá NIT 830.120.172, 830.060.292. DSI Barranquilla NIT 901.177.895, 900.364.771, 900.717.280._x0009__x000a__x0009__x0009__x0009__x0009__x0009__x0009__x0009__x0009__x0009__x0009__x0009__x0009__x0009__x0009__x000a_f._x0009_Deficiencias en la gestión de cobro de las obligaciones posteriores a la admisión al proceso de reorganización en la Superintendencia de Sociedades, por cuanto en el expediente del proceso concursal NIT 800.038.391 reposa Resolución Sanción por infracción aduanera de los declarantes en el régimen de importación No. 669-1184 de 07/06/2018 por valor de $119.937.035 y Resolución Sanción por infracción aduanera de los declarantes en el régimen de importación No. 669-1041 de 21/05/2018 por valor de $137.869.232, sobre las cuales no se libró mandamiento de pago y operó la prescripción de la acción de cobro. DSI Barranquilla (F) (D)._x000a__x000a_Con lo anterior, se desatiende el artículo 826 “Mandamiento de Pago” del Estatuto Tributario,  artículo 5 “Trámite para la cancelación de las obligaciones tributarias a cargo del deudor” del Decreto 4815 de 2007, artículo 1.6.1.2.18 “Cancelación de la inscripción en el Registro Único Tributario – RUT” del Decreto 1625 de 2016, procedimientos:  “Inicio de Procesos Concursales” PR-COT-0431 actividad 2 numeral 3 “Condiciones Generales”, “Reorganización Empresarial” PR-COT-0273 actividades 1, 4, 6, 9,15, 19, 22, 36, 39, 41 y 43; “Gestión y Administración de Depósitos Judiciales” PR-COT-0275, “Extinción de Obligaciones” PR-COT-0330 actividad 21; y la aplicación de las dimensiones 3 “Gestión con valores para resultados” relacionado con la aplicación de los controles por los responsables tal como han sido diseñados a fin de mitigar los riesgos, 4 “Evaluación de resultados” - “Política Seguimiento y Evaluación del Desempeño Institucional” y 7 “Control Interno” componente 3 “Actividades de control” del Modelo Integrado de Planeación y Gestión - MIPG._x000a_ _x000a_"/>
    <s v="Deficiencias en la aplicación de los controles definidos en los procedimientos de los procesos concursales, control de obligaciones post y el registro correspondiente en el formato FT-COT-2615 “Control de Procesos Concursales” y formato FT-COT-1466 “Seguimiento acuerdo de Reorganización” y en el monitoreo para garantizar el cumplimiento de las órdenes impartidas por el juez del concurso._x000a__x000a_"/>
    <s v="Gestionar aplicando criterios de priorización cada uno de los casos   identificados en la Auditoría AGC 2024 -001 . "/>
    <s v="Revision y solucion de las falencias determinadas en la auditoria respecto a los casos enumerados"/>
    <s v="Informe PDF que contenga la descripcion de solucion dada a cada uno de los casos señalados por la OCI en la auditoria"/>
    <n v="3"/>
    <d v="2024-11-15T00:00:00"/>
    <d v="2025-03-15T00:00:00"/>
    <n v="17.142857142857142"/>
    <n v="0"/>
    <s v="DGI_x000a_DS - Subproceso Administración de Cartera_x000a_Dirección Seccional de Impuestos de Bogotá, Barranquilla y Valledupar_x000a_División de Cobranzas y/o de Recaudo y Cobranzas"/>
    <n v="0"/>
    <x v="0"/>
  </r>
  <r>
    <x v="1"/>
    <x v="0"/>
    <m/>
    <m/>
    <m/>
    <m/>
    <s v="Realizar trimestralmente verificación aleatoria a una muestra de 20 expedientes en proceso especial para confirmar la actualización de los registros correspondientes en el Formato FT COT 2615 “Seguimiento y control procesos concursales”.  "/>
    <s v="Adelantar verificaciones a partir de una muestra de expedientes en proceso especial para confirmar actualización de formato de control y elaborar informe en donde se consoliden resultados"/>
    <s v="Informe en PDF en el que se consolide el resultado de la verificación a la actualización del Formato FT COT 2615 “Seguimiento y control procesos concursales”."/>
    <n v="12"/>
    <d v="2024-11-15T00:00:00"/>
    <d v="2025-11-14T00:00:00"/>
    <n v="52"/>
    <n v="0"/>
    <s v="DGI_x000a_DS - Subproceso Administración de Cartera_x000a_Dirección Seccional de Impuestos de Bogotá, Barranquilla y Valledupar_x000a_División de Cobranzas y/o Recaudo y Cobranzas_x000a_GIT de Representación Externa de Cobranzas o quien haga sus veces"/>
    <n v="0"/>
    <x v="0"/>
  </r>
  <r>
    <x v="1"/>
    <x v="0"/>
    <m/>
    <m/>
    <m/>
    <m/>
    <s v="Realizar trimestralmente verificación aleatoria a una muestra de 20 expedientes con proceso especial en etapa de ejecución del acuerdo, para confirmar la actualización de los registros correspondientes en el FT COT 1466 “Seguimiento acuerdo de Reorganización” y su inclusión en el expediente. "/>
    <s v="Adelantar verificaciones a partir de una muestra de expedientes en proceso especial para confirmar actualización de formato de control  y elaborar informe  en donde se consoliden resultados "/>
    <s v="Informe en PDF en el que se consolide el resultado de la verificación a la actualización del FT COT 1466 “Seguimiento acuerdo de Reorganización” . "/>
    <n v="12"/>
    <d v="2024-11-15T00:00:00"/>
    <d v="2025-11-14T00:00:00"/>
    <n v="52"/>
    <n v="0"/>
    <s v="DGI_x000a_DS - Subproceso Administración de Cartera_x000a_Dirección Seccional de Impuestos de Bogotá, Barranquilla y Valledupar_x000a_División de Cobranzas_x000a_GIT de Representación Externa  Cobranzas o quien haga sus veces"/>
    <n v="0"/>
    <x v="0"/>
  </r>
  <r>
    <x v="1"/>
    <x v="0"/>
    <m/>
    <m/>
    <m/>
    <m/>
    <s v="Verificar trimestralmente  en los expedientes en proceso especial en los cuales se ordene la adjudicación de bienes a favor de la Nación U.A.E.- DIAN, la gestión adelantada y/o la oportuna expedición de los actos administrativos que correspondan, cuando proceda la cancelación de obligaciones. "/>
    <s v="Adelantar verificación trimestral en los expedientes en proceso especial en los cuales se ordene la adjudicación de bienes a favor de la Nación U.A.E.- DIAN, la gestión adelantada y/o la oportuna expedición de los actos administrativos que correspondan, cuando proceda la cancelación de obligaciones y elaborar informe  en donde se consoliden resultados de la misma."/>
    <s v="Informe en PDF de la gestión adelantada y/o la oportuna expedición de los actos administrativos en los expedientes en proceso especial en los cuales se ordene la adjudicación de bienes a favor de la Nación U.A.E.- DIAN"/>
    <n v="12"/>
    <d v="2024-11-15T00:00:00"/>
    <d v="2025-11-14T00:00:00"/>
    <n v="52"/>
    <n v="0"/>
    <s v="DGI_x000a_DS - Subproceso Administración de Cartera_x000a_Dirección Seccional de Impuestos de Bogotá, Barranquilla y Valledupar_x000a_División de Cobranzas y/o Recaudo y Cobranzas_x000a_GIT de Representación Externa  Cobranzas o quien haga sus veces"/>
    <n v="0"/>
    <x v="0"/>
  </r>
  <r>
    <x v="1"/>
    <x v="0"/>
    <m/>
    <m/>
    <m/>
    <m/>
    <s v="Adelantar revisión trimestral para establecer la realización por parte del GIT de Representación Externa, de la solicitud de cancelación de RUT de las sociedades en liquidación judicial que tengan orden de cancelación dada por el competente. "/>
    <s v="Adelantar verificación  trimestral para establecer la solicitud de cancelación de RUT de las sociedades en liquidación judicial que tengan orden  dada por el competente y su estado"/>
    <s v="Informe en PDF el que se consolide el resultado de la verificación de solicitud cancelación de RUT, cuando proceda. "/>
    <n v="12"/>
    <d v="2024-11-15T00:00:00"/>
    <d v="2025-11-14T00:00:00"/>
    <n v="52"/>
    <n v="0"/>
    <s v="DGI_x000a_DS - Subproceso Administración de Cartera_x000a_Dirección Seccional de Impuestos de Bogotá, Barranquilla y valledupar_x000a_División de Cobranzas_x000a_GIT de Representación Externa  Cobranzas o quien haga sus veces"/>
    <n v="0"/>
    <x v="0"/>
  </r>
  <r>
    <x v="1"/>
    <x v="0"/>
    <m/>
    <s v="AGC2024-001_x000a_H5"/>
    <s v="Hallazgo No. 5 Inadecuada conformación y/o desactualización de unidades documentales y expedientes de cobro_x000a__x000a_Revisada la gestión documental en los expedientes de cobro, la conformación de las unidades documentales en los procesos concursales, el cumplimiento de las normas emitidas por el Archivo General de la Nación se evidenció:_x0009__x0009__x000a__x000a_a._x0009_Los expedientes del proceso de gestión de cobro presentan deficiencias en su conformación, no contienen la totalidad de las actuaciones que se han surtido, tales como: mandamientos de pago, las notificaciones, resolución que ordena seguir adelante la ejecución, así mismo obran documentos repetidos, sin orden cronológico, sin foliación, documentos sueltos allegados de forma posterior y desactualización del formato FT-ADF-2558 “Hoja de control unidad documental”. DSI Bogotá, DSI Barranquilla, DSIA Valledupar. _x0009__x000a__x0009__x0009__x0009__x0009__x0009__x0009__x0009__x0009__x0009__x0009__x0009__x0009__x0009__x000a_b._x0009_Deficiencias en la organización y conformación de las unidades documentales de los procesos concursales, no obran todos los documentos que evidencien las actuaciones realizadas por parte de la entidad para la presentación del crédito fiscal de manera oportuna, las objeciones presentadas en caso de haberse realizado, el reconocimiento de los créditos, los acuerdos de reorganización, de pago o de adjudicación, los pagos recibidos, el Informe Final de Rendición de Cuentas, certificación de deuda y demás actuaciones relevantes dentro estos, a fin de tener la trazabilidad sobre lo actuado. Así mismo, desactualización del formato FT-ADF-2558 “Hoja de control unidad documental”. DSI Bogotá, DSI Barranquilla, DSIA Valledupar._x000a__x000a_Con lo anterior, se incumple el artículo 12 del Acuerdo 02 de 2014 del Archivo General de la Nación, el procedimiento “Organización de los archivos de gestión en la U.A.E DIAN” PR-ADF-0163 y el numeral 4 del Instructivo “Manejo de los archivos en la DIAN” IN-ADF-132 y la aplicación de la dimensión 5 “Información y Comunicación” – “Política de Gestión Documental” del Modelo Integrado de Planeación y Gestión - MIPG._x000a__x000a__x0009__x0009__x0009__x0009__x0009__x0009__x0009_"/>
    <s v="Deficiencias en la implementación de autocontroles, para que la gestión documental se realice según las normas que rigen la materia, se conformen los expedientes y unidades documentales conservando su trazabilidad"/>
    <s v="Seleccionar en cada GIT de Cobranzas una muestra de 20 expedientes BIMESTRALMENTE para revisar la aplicación de procedimientos de conformacion de expedientes"/>
    <s v="Verificacion en los expedientes seleccionados de correcta conformacion documental "/>
    <s v="Informe en PDF que contenga la descripcion de las muestras seleccionadas, la metodologia empleada y las conclusiones obtenidas"/>
    <n v="3"/>
    <d v="2024-11-15T00:00:00"/>
    <d v="2025-12-15T00:00:00"/>
    <n v="56.428571428571431"/>
    <n v="0"/>
    <s v="DGI_x000a_DS - Subproceso Administración de Cartera_x000a_Dirección Seccional de Impuestos de Bogotá, Barranquilla y Valledupar_x000a_División de Cobranzas y/o Recaudo y Cobranzas"/>
    <n v="0"/>
    <x v="0"/>
  </r>
  <r>
    <x v="1"/>
    <x v="0"/>
    <m/>
    <m/>
    <m/>
    <m/>
    <s v="Desarrollar mesas de Trabajo  para revisar los lineamientos frente a la gestión documental en el proceso administrativo de cobro,  su ejecución, las situaciones observadas como oportunidad de mejora y la competencia frente a éstas, para adoptar acciones que contribuyan a la optimización del mismo.                                             "/>
    <s v="Convocar a la Coordinación de Documentación y la Coordinación  de Cobranzas a mesa de trabajo en donde se revisen los lineamientos frente a la gestión documental en el proceso administrativo de cobro,  su ejecución, se expongan dificultades y necesidades puntuales, y se concerten compromisos y/o plan de trabajo para su adecuado desarrollo."/>
    <s v="Memorias de las mesas de trabajo realizadas"/>
    <n v="2"/>
    <d v="2024-11-15T00:00:00"/>
    <d v="2025-04-15T00:00:00"/>
    <n v="21.571428571428573"/>
    <n v="0"/>
    <s v="DGI_x000a_NC - Subproceso Administración de Cartera_x000a_Dirección de Gestión de Impuestos_x000a_Subdirección de Cobranzas y Control Extensivo_x000a_Coordinación de Cobranzas_x000a__x000a_DS - Subproceso Administración de Cartera_x000a_Dirección Seccional de Impuestos de Bogotá, Barranquilla y Valledupar_x000a_Jefe División de Cobranzas y/o Recaudo y Cobranzas_x000a_"/>
    <n v="0"/>
    <x v="0"/>
  </r>
  <r>
    <x v="1"/>
    <x v="0"/>
    <m/>
    <m/>
    <m/>
    <m/>
    <s v="Implementar plan de trabajo acordado en las mesas de trabajo realizadas"/>
    <s v="cronograma de ejecucion de tareas del plan de trabajo acordado en las mesas de trabajo"/>
    <s v="Informe en PDF donde se indique ele cumplimiento de las acciones  identificadas en las mesas de trabajo realizadas"/>
    <n v="1"/>
    <d v="2025-04-15T00:00:00"/>
    <d v="2025-08-31T00:00:00"/>
    <n v="19.714285714285715"/>
    <n v="0"/>
    <s v="DGI_x000a_NC - Subproceso Administración de Cartera_x000a_Dirección de Gestión de Impuestos_x000a_Subdirección de Cobranzas y Control Extensivo_x000a_Coordinación de Cobranzas_x000a__x000a_DS - Subproceso Administración de Cartera_x000a_Dirección Seccional de Impuestos de Bogotá, Barranquilla y Valledupar_x000a_División de Cobranzas y/o Recaudo y Cobranzas_x000a_"/>
    <n v="0"/>
    <x v="0"/>
  </r>
  <r>
    <x v="1"/>
    <x v="0"/>
    <m/>
    <s v="AGC2024-001_x000a_H6"/>
    <s v="Hallazgo No.6 Deficiencias en la gestión para la inactivación de roles en los sistemas de información Obligación Financiera, SIPAC y aplicativo OBLIGA y en la actualización de los listados._x000a__x000a_Verificada la actualización de los catálogos de roles, los listados de roles activos y la oportunidad en la inactivación de estos, se evidenció:_x0009__x0009__x0009__x0009__x0009__x0009__x0009__x0009__x0009__x0009__x0009__x0009__x0009__x0009__x0009__x0009__x000a_a. 7 de los 8 roles establecidos para el Sistema SIPAC en el catálogo “Anexo Roles de las soluciones tecnológicas según procedimientos y procesos_V3_R054/Soluciones Digitales&quot;, difieren de los 26 roles configurados en el Sistema reportados por la Coordinación de Cobranzas en el documento “Lista de usuarios con roles activos asignados en el Sistema SIPAC”; similar situación se presenta frente a los 2 roles que se muestran en los documentos “Roles_SIE/RR Roles Activos Usuarios DIAN/ROLES_SIAT” para los meses de abril y mayo de 2024 publicados en SharePoint. (Ver anexo No.5 Roles. Hoja a). Dirección de Gestión de Innovación y Tecnología, Dirección de Gestión de Impuestos/Coordinación de Cobranzas._x0009__x0009__x0009__x0009__x0009__x0009__x0009__x0009__x0009__x0009__x0009__x0009__x0009__x0009__x0009__x0009__x0009__x000a_b. Los roles del aplicativo OBLIGA no se encuentran establecidos en el catálogo “Anexo Roles de las soluciones tecnológicas según procedimientos y procesos_V3_R054/Roles Soluciones Digitales” y los roles asignados a los funcionarios no figuran en el “Listado de Roles Activos” publicados en SharePoint en los directorios “Roles_SIE/RR RolesActivos Usuarios DIAN”. Dirección de Gestión de Impuestos/ Coordinación de Cobranzas._x0009__x0009__x0009__x0009__x0009__x0009__x0009__x0009__x000a_c. El documento “Lista de usuarios con roles activos asignados en el Sistema SIPAC”, suministrado por la Coordinación de Cobranzas extractado del Sistema, muestra 496 registros con roles activos distribuidos así: DSI Bogotá: 312, DO Grandes Contribuyentes: 19, DSI Barranquilla: 130, DSIA Valledupar: 35; sin embargo, en los directorios “Roles_SIE/RR RolesActivos Usuarios DIAN” que deberían contener los roles asignados a los usuarios de SIPAC,  muestra solo un (1) registro para DSI Barranquilla el cual no corresponde con el del anexo de roles y en las demás seccionales no se observan registros, lo cual no permite ejercer un control sobre la inactivación de estos roles. (Ver anexo No.5 Roles. Hoja c). Dirección de Gestión de Impuestos/Coordinación de Cobranzas. Dirección de Gestión de Innovación y Tecnología._x0009__x000a__x0009__x0009__x0009__x0009__x0009__x0009__x0009__x000a_d. En el “Listado de Roles Muisca Asignados” generado por la Subdirección de Procesamiento de datos de fecha 07/03/2024, seis (6) personas que no han pertenecido a la planta de personal de la DIAN que estuvieron relacionadas con la entidad mediante contrato del año 2012 y una (1) exfuncionaria figuran con los roles “Funcionario Obligación” en el sistema Obligación Financiera, “Funcionario Básico Intranet” y “Funcionario Básico Extranet”. De igual forma, tres (3) tienen asignado el rol de consulta en el Sistema RUT y una (1) tiene asignados los roles de “Asistencia Documentos”, “Funcionario RA Avanzado” y “Formalizador RUT”, los cuales están activos en la DSI Bogotá. Adicionalmente, se les asignó a los siete (7) el rol de captura en el Sistema SINOT el 07/12/2023. (Ver anexo No.5 Roles. Hoja d). DSI Bogotá, Dirección de Gestión de Innovación y Tecnología, Coordinación de Administración de Aplicativos de Impuestos._x000a__x000a_e. En el aplicativo OBLIGA, el exfuncionario identificado con C.C. 1.042.769.784 mantiene roles activos de consulta, grabación y eliminación. DSI Barranquilla._x0009__x0009__x0009__x0009__x0009__x0009__x0009__x0009__x0009__x0009__x000a_f. En el Sistema SIPAC, según &quot;Lista de usuarios con roles activos asignados en el Sistema SIPAC&quot; suministrado por la Coordinación de Cobranzas, 11 funcionarios de entes de control externo que actualmente no realizan auditoría a la DIAN tienen roles activos, distribuidos así: seis (6) a la base de datos de la DSI Bogotá, tres (3) a la base de datos de la DSI Barranquilla y dos (2) en ambas bases de datos. (Ver anexo No.5 Roles Hoja f). DSI Bogotá, DSI Barranquilla, Dirección de Gestión de Innovación y Tecnología/CO Soporte Técnico al Usuario._x0009__x000a__x000a_g. En el Sistema SIPAC, según el listado en mención, 25 exfuncionarios mantienen roles activos, distribuidos así: 24 en DSI Bogotá y uno (1) en DO Grandes Contribuyentes (Ver anexo No.5 Roles Hoja g). DSI Bogotá, DO Grandes Contribuyentes, Dirección de Gestión de Innovación y Tecnología/CO de Soporte Técnico al Usuario._x000a__x0009__x0009__x0009__x0009__x0009__x0009__x000a__x000a_h. En el Sistema SIPAC, un (1) funcionario figura con roles activos en la DSI Barranquilla con ubicación en la planta de personal en la Dirección de Gestión de Fiscalización/Subdirección de Fiscalización Tributaria; ocho (8) figuran en DSI Bogotá con ubicaciones en la planta de personal de: DSA Bogotá, DSI Medellín, DSIA  Armenia, DSIA Ibagué, DSIA Montería, DSIA Bucaramanga y DSIA Tunja; y un (1) funcionario en la DO Grandes Contribuyentes con ubicación en la planta de personal en la DSI Bogotá/División de Servicio al Ciudadano. (Ver anexo No.5 Roles. Hoja h). DSI Barranquilla, DSI Bogotá, DO Grandes Contribuyentes._x000a__x0009__x000a__x000a_i. En el Sistema SIPAC, dos (2) exfuncionarias de la Dirección de Gestión de Innovación y Tecnología mantienen roles activos con privilegios de consulta sobre las bases de datos, así: uno (1) con acceso a Barranquilla, Bogotá y Valledupar y otra para Barranquilla y Valledupar. (Ver anexo No.5 Roles. Hoja i). Dirección de Gestión de Innovación y Tecnología._x000a__x000a_Con lo anterior, se incumple lo establecido en la directriz No.2 de la Directiva Presidencial 02 de 2022, en cuanto a la actualización de los catálogos de los sistemas de información, el “Manual de Políticas y Lineamientos de Seguridad de la Información” MN-IIT-0072, los controles de la Norma NTC-ISO/IEC 27001:2022 Anexo A y de la Guía GTC-ISO/IEC 27002:2022 relacionados con &quot;Segregación de funciones&quot; y “Gestión de identidad”, el procedimiento “Gestión de accesos” PR-IIT-0455 en cuanto a la vigencia de la activación del rol y la aplicación de la Dimensión 3 “Gestión con Valores para Resultados” en las políticas “Gobierno Digital” establecida en el Decreto 767 de 2022 en donde el habilitador “Seguridad y Privacidad de la Información” busca que se desarrollen capacidades a través de la implementación del Modelo de Seguridad y Privacidad de la Información – MSPI y los controles definidos en el mismo y “Seguridad Digital” establecido en el CONPES 3854 de 2016 que imparte lineamientos sobre gestión del riesgo, del Modelo Integrado de Planeación y Gestión – MIPG."/>
    <s v="Deficiencias en el seguimiento y control de los roles que han sido asignados al personal externo y a los funcionarios; y en los autocontroles para verificar la inactivación de éstos; _x000a__x000a_Desactualización del catálogo de roles &quot;Anexo Roles de las soluciones tecnológicas según procedimientos y procesos_V3_R054&quot;_x000a__x000a_Falta de incorporación de la información de los roles asignados y activos del Sistema SIPAC y aplicativo OBLIGA en el reporte del “Listado de Roles Activos”_x000a__x000a_Ausencia de campos en los “Listados de Roles Activos” que permitan identificar la calidad del usuario relacionado en el reporte (funcionario DIAN, funcionario de ente de control externo, nombre del ente de control externo o contratista) e inoportunidad en la inactivación de roles._x000a__x000a__x0009__x0009__x0009__x0009__x0009_"/>
    <s v="Revisar y gestionar la solucion de cada uno de los casos enumerados en el informe de auditoria en los numerales a,b,c,d,e,f.g.h.i"/>
    <s v="Gestionar con los responsables respectivos la actualizacion a que haya lugar de cada uno de los casos enumerados en el informe de auditoria priorizando los casos de exfuncionarios y/o usuarios externos a la entidad y que aun figuren con algun tipo de rol asignado. realizar verificacion a nivel nacional de estos casos."/>
    <s v="Informe en PDF que contenga la descripcion y solucion de los casos enumerados"/>
    <n v="1"/>
    <d v="2024-11-15T00:00:00"/>
    <d v="2025-03-15T00:00:00"/>
    <n v="17.142857142857142"/>
    <n v="0"/>
    <s v="DGI_x000a_NC - Subproceso Administración de Cartera_x000a_Dirección de Gestión de Impuestos_x000a_Subdirección de Cobranzas y Control Extensivo_x000a_Coordinación de Cobranzas_x000a_ _x000a__x000a_ _x000a__x000a_ _x000a_"/>
    <n v="0"/>
    <x v="0"/>
  </r>
  <r>
    <x v="1"/>
    <x v="0"/>
    <m/>
    <m/>
    <m/>
    <m/>
    <s v="Realizar una auditoria a los roles asignados en aplicativos de cobro para verificar que no se presenten inconsistencias o desactualizaciones"/>
    <s v="Efectuar los cruces y verificaciones necesarios para determinar la correcta asignacion y control de roles de acceso en los aplicativos de cobro"/>
    <s v="Informe en PDF que contenga objetivo, metodologia, muestras  y conclusiones de la auditoria efectuada recomendando efectuar posteriores auditorias periodicas de esta indole"/>
    <n v="1"/>
    <d v="2025-03-15T00:00:00"/>
    <d v="2025-07-15T00:00:00"/>
    <n v="17.428571428571427"/>
    <n v="0"/>
    <s v="DGI_x000a_NC - Subproceso Administración de Cartera_x000a_Dirección de Gestión de Impuestos_x000a_Subdirección de Cobranzas y Control Extensivo_x000a_Coordinación de Cobranzas_x000a_ _x000a__x000a_ _x000a__x000a_ _x000a_"/>
    <n v="0"/>
    <x v="0"/>
  </r>
  <r>
    <x v="1"/>
    <x v="0"/>
    <m/>
    <s v="AGC2024-001_x000a_H8"/>
    <s v="Hallazgo No. 8 Deficiencias de las herramientas tecnológicas que soportan la gestión de cobro_x000a__x000a_Verificados los sistemas de información SIPAC, Obligación Financiera, aplicativo OBLIGA, Candado Aduanero y formatos en hoja de cálculo que soportan tecnológicamente el Subproceso Administración de Cartera, enmarcados dentro de la política de gobierno digital, se evidenció:_x0009__x0009__x0009__x0009__x0009__x0009__x0009__x0009__x000a_a._x0009_Multiplicidad de fuentes de información sin integración automatizada ni consolidada a nivel nacional. Dirección de Gestión de Innovación y Tecnología. Dirección de Gestión de Impuestos/ Coordinación de Cobranzas._x0009__x000a__x000a_b._x0009_Deficiencias en la calidad y confiabilidad de la información registrada en los diferentes sistemas de información que soportan la administración de Cartera e interoperabilidad parcial entre estos. Dirección de Gestión de Impuestos/ Coordinación de Cobranzas._x000a__x000a_c._x0009_El aplicativo OBLIGA y Candado Aduanero están desarrollados en una tecnología antigua y el primero carece de funcionalidades que faciliten la gestión de la información, por ejemplo: la agrupación de obligaciones por expediente. Dirección de Gestión de Innovación y Tecnología, Dirección de Gestión de Impuestos/ Coordinación de Cobranzas._x000a__x000a_d. Formatos construidos en hoja de cálculo que se convierten en sistemas de gestión, sin la observancia de buenas prácticas de construcción de bases de datos, de gestión de accesos y segregación de funciones. Dirección de Gestión de Innovación y Tecnología. Dirección de Gestión de Impuestos/ Coordinación de Cobranzas._x000a__x000a_Con estas situaciones se desatienden los principios y lineamientos del habilitador “Arquitectura” del Marco de Referencia de Arquitectura Empresarial (MRAE) de la Política de Gobierno Digital establecida en el Decreto 767 de 2022, relacionados con “PRI_03-La tecnología como habilitador estratégico”, “PRI_04-Información como activo estratégico”, “PRI_06-Estandarización”, “PRI_07-Interoperabilidad” y “MAE.LI.AI-01 Flujos de información” y la aplicación de la Dimensión 3 “Gestión con Valores para Resultados” en las políticas “Gobierno Digital” y “Seguridad Digital” del Modelo Integrado de Planeación y Gestión – MIPG._x000a_"/>
    <s v="Falta de desarrollos tecnológicos que satisfagan las necesidades del negocio y una arquitectura de datos unificada para el apoyo del subproceso._x000a__x000a_"/>
    <s v="Iniciar el proyecto con la definición de  los requerimientos funcionales"/>
    <s v="Definir los requerimientos funcionales"/>
    <s v="Documento de requerimientos funcionales V1 "/>
    <n v="1"/>
    <d v="2024-02-01T00:00:00"/>
    <d v="2025-03-31T00:00:00"/>
    <n v="60.571428571428569"/>
    <n v="0"/>
    <s v="DGI_x000a_NC - Subproceso Administración de Cartera_x000a_Dirección de Gestión de Impuestos_x000a_Subdirección de Cobranzas y Control Extensivo_x000a_Coordinación de Cobranzas_x000a_Subdirección de Recaudo _x000a_Coordinación de Administración de Aplicativos de Impuestos_x000a_ _x000a_  _x000a_"/>
    <n v="0"/>
    <x v="0"/>
  </r>
  <r>
    <x v="1"/>
    <x v="0"/>
    <m/>
    <m/>
    <m/>
    <m/>
    <s v="Definir los requerimientos no funcionales "/>
    <s v="Definir los requerimientos no funcionales "/>
    <s v="Documento de requerimientos no funcionales V1"/>
    <n v="1"/>
    <d v="2024-02-01T00:00:00"/>
    <d v="2025-03-31T00:00:00"/>
    <n v="60.571428571428569"/>
    <n v="0"/>
    <s v="DGI_x000a_NC- Subproceso Innovación y Tecnología_x000a_Dirección de Gestión de Innovación y Tecnología_x000a__x000a__x000a__x000a_"/>
    <n v="0"/>
    <x v="0"/>
  </r>
  <r>
    <x v="1"/>
    <x v="0"/>
    <m/>
    <m/>
    <m/>
    <m/>
    <s v="Iniciar el proceso de contratación "/>
    <s v="Validar o aceptar el proceso de contratación"/>
    <s v="Documento de validación o aceptación del proceso de contratación"/>
    <n v="1"/>
    <d v="2023-11-01T00:00:00"/>
    <d v="2025-03-31T00:00:00"/>
    <n v="73.714285714285708"/>
    <n v="0"/>
    <s v="DGI_x000a_NC- Subproceso Innovación y Tecnología_x000a_Dirección de Gestión de Innovación y Tecnología_x000a__x000a__x000a__x000a_"/>
    <n v="0"/>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_x000a_NC - Subproceso Administración de Cartera_x000a_Dirección de Gestión de Impuestos_x000a_Subdirección de Cobranzas y Control Extensivo_x000a_Coordinación de Cobranzas_x000a_Subdirección de Recaudo _x000a_Coordinación de Administración de Aplicativos de Impuestos_x000a_ _x000a_ _x000a_"/>
    <n v="0"/>
    <x v="0"/>
  </r>
  <r>
    <x v="1"/>
    <x v="0"/>
    <m/>
    <m/>
    <m/>
    <m/>
    <s v="Definir un plan de trabajo de desarrollo de la solución tecnológica "/>
    <s v="Definir un plan de trabajo de desarrollo de la solución tecnológica "/>
    <s v="Plan de trabajo"/>
    <n v="1"/>
    <d v="2023-11-01T00:00:00"/>
    <d v="2025-03-31T00:00:00"/>
    <n v="73.714285714285708"/>
    <n v="0"/>
    <s v="DGI_x000a_NC- Subproceso Innovación y Tecnología_x000a_Dirección de Gestión de Innovación y Tecnología_x000a_ _x000a_"/>
    <n v="0"/>
    <x v="0"/>
  </r>
  <r>
    <x v="1"/>
    <x v="0"/>
    <m/>
    <m/>
    <m/>
    <m/>
    <s v="Aprobar o validar el plan de trabajo de la implementación de la solución tecnológica "/>
    <s v="Aprobar o validar el plan de trabajo de la implementación de la solución tecnológica "/>
    <s v="Plan de trabajo aprobado "/>
    <n v="1"/>
    <d v="2023-11-01T00:00:00"/>
    <d v="2025-05-31T00:00:00"/>
    <n v="82.428571428571431"/>
    <n v="0"/>
    <s v="DGI_x000a_NC - Subproceso Administración de Cartera_x000a_Dirección de Gestión de Impuestos_x000a_Subdirección de Cobranzas y Control Extensivo_x000a_Coordinación de Cobranzas_x000a_Coordinación de Administración de Aplicativos de Impuestos_x000a_ _x000a_NC- Subproceso Innovación y Tecnología_x000a_Dirección de Gestión de Innovación y Tecnología_x000a_ _x000a_"/>
    <n v="0"/>
    <x v="0"/>
  </r>
  <r>
    <x v="1"/>
    <x v="0"/>
    <m/>
    <m/>
    <m/>
    <m/>
    <s v="Iniciar el desarrollo de la solución tecnológica."/>
    <s v="Desarrollo de la solución"/>
    <s v="Informes de seguimiento"/>
    <n v="7"/>
    <d v="2026-01-02T00:00:00"/>
    <d v="2027-09-30T00:00:00"/>
    <n v="90.857142857142861"/>
    <n v="0"/>
    <s v="DGI_x000a_NC- Subproceso Innovación y Tecnología_x000a_Dirección de Gestión de Innovación y Tecnología_x000a_ _x000a_"/>
    <n v="0"/>
    <x v="0"/>
  </r>
  <r>
    <x v="1"/>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Dirección de Gestión de Impuestos_x000a_Subdirección de Cobranzas y Control Extensivo_x000a_Coordinación de Cobranzas_x000a_Subdirección de Recaudo _x000a_Coordinación de Administración de Aplicativos de Impuestos_x000a_ _x000a_ "/>
    <n v="0"/>
    <x v="0"/>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Dirección de Gestión de Impuestos_x000a_Subdirección de Cobranzas y Control Extensivo_x000a_Coordinación de Cobranzas_x000a_Coordinación de Administración de Aplicativos de Impuestos_x000a_ _x000a_NC- Subproceso Innovación y Tecnología_x000a_Dirección de Gestión de Innovación y Tecnología_x000a_ _x000a_"/>
    <n v="0"/>
    <x v="0"/>
  </r>
  <r>
    <x v="1"/>
    <x v="0"/>
    <s v="Auditoría al Proyecto de Implementación de Factura Electrónica y Controles a Proveedores Tecnológicos _x000a__x000a_AFE 2024-006"/>
    <s v="AFE 2024-006"/>
    <s v="Hallazgo No. 1. Deficiencias en la documentación del sistema de gestión del subproceso y en el seguimiento y control de los actos administrativos proferidos_x000a_ _x000a_Revisados los procedimientos del subproceso y los actos administrativos emitidos por la Subdirección de Factura Electrónica y Soluciones Operativas para la habilitación, renovación, seguimiento y control, cancelación y revocatoria de los Proveedores Tecnológicos - PT, se evidenció que: _x000a_1._x0009_Falta la formalización de un procedimiento para la proyección y firma de los actos administrativos sancionatorios para los PT, ya que usan plantillas y formatos no vinculados a los procedimientos auditados, se cita a manera de ejemplo: (autos comisorios, pliegos de cargos y autos de archivo). _x000a__x000a_2._x0009_Revisados los pliegos de cargos y autos de archivo no existe segregación de funciones, por cuanto es el mismo subdirector de Facturación Electrónica y Soluciones Operativas, quien revisa, firma y emite estos actos administrativos. _x000a__x000a_3._x0009_Analizado el listado de 107 personas jurídicas que tienen en el Registro Único Tributario – RUT la responsabilidad 39 “Proveedor de Servicios Tecnológicos”, 10 están desactualizados, en nueve (9) casos no deberían tener registrada esta responsabilidad y en otro siendo PT habilitado no la tiene. (Anexo_No.2_RUT).  _x000a__x000a_Lo expuesto, desatiende el artículo 209 de la Constitución Política, artículo 3 “Principios de la función administrativa” de la Ley 489 de 1998 en lo relacionado con los principios de eficacia, economía y celeridad, y los numerales 11 a 13 del artículo 3 de la Ley 1437 de 2011, el numeral 4 del artículo 17 del Decreto 1742 de 2020, los procedimientos: PR-PEC-0001 V5 “Documentación del sistema de gestión”; PR-CAC-0010 V7 “Actualización RUT”, Numeral 3.2; PR-CAC-0466 V1 “Habilitación o renovación del proveedor tecnológico”, actividad 19; PR-CAC-0467 V1 “Cancelación de la habilitación del proveedor tecnológico”, actividad 11  y PR-CAC-0468 V1 “Seguimiento y control a proveedores tecnológicos”.  _x000a__x000a_Adicionalmente,  las dimensiones: 3 “Gestión con valores para resultados” -  políticas “Relación Estado Ciudadano”, “Mejora Normativa” y la aplicación de los controles por los responsables tal como han sido diseñados a fin de mitigar los riesgos; 4 “Evaluación de Resultados” - política “Seguimiento y Evaluación del Desempeño Institucional”; 5 “Información y Comunicación” en lo relacionado con “Identificar y gestionar la información y comunicación interna” y los componentes 3 “Actividades de Control” y 5 “Actividades de Monitoreo” de la Dimensión 7 “Control Interno” del Modelo Integrado de Planeación y Gestión - MIPG V5. _x000a_ _x000a_"/>
    <s v="Lo anterior, obedece a deficiencias en la implementación de autocontroles y seguimiento a los procedimientos auditados y actos administrativos emitidos desde la Subdirección de Factura Electrónica y Soluciones Operativas."/>
    <s v="1. Elaborar, aprobar y publicar en el Sistema de Gestión  el procedimiento de determinación de sanciones a Proveedores Tecnológicos. "/>
    <s v="Procedimiento publicado"/>
    <s v="Procedimiento publicado"/>
    <n v="1"/>
    <d v="2024-12-02T00:00:00"/>
    <d v="2025-06-30T00:00:00"/>
    <n v="30"/>
    <n v="0"/>
    <s v="DGI_x000a_Subdirección de Factura Electrónica y Soluciones Operativas"/>
    <n v="0"/>
    <x v="0"/>
  </r>
  <r>
    <x v="1"/>
    <x v="0"/>
    <m/>
    <m/>
    <m/>
    <m/>
    <s v="2. Modificar el procedimiento PR-CAC-0466 &quot;Habilitación o renovación de Proveedor Tecnológico&quot; que incluya  un control para verificar el registro de la responsabilidad generada en el RUT por las resoluciones de habilitación y/ o renovación de los proveedores tecnológicos. "/>
    <s v="Nueva versión de Procedimiento publicada"/>
    <s v="Nueva versión de Procedimiento publicada"/>
    <n v="1"/>
    <d v="2024-12-02T00:00:00"/>
    <d v="2025-06-30T00:00:00"/>
    <n v="30"/>
    <n v="0"/>
    <s v="DGI_x000a_Subdirección de Factura Electrónica y Soluciones Operativas"/>
    <n v="0"/>
    <x v="0"/>
  </r>
  <r>
    <x v="1"/>
    <x v="0"/>
    <m/>
    <m/>
    <m/>
    <m/>
    <s v="3. Modificar el procedimiento PR-CAC-0467 &quot;Cancelación de la Habilitación del Proveedor Tecnológico&quot; que incluya  un control para verificar el registro de la responsabilidad generada en el RUT por las resoluciones de cancelación de los proveedores tecnológicos. "/>
    <s v="Nueva versión de Procedimiento publicada"/>
    <s v="Nueva versión de Procedimiento publicada"/>
    <n v="1"/>
    <d v="2024-12-02T00:00:00"/>
    <d v="2025-06-30T00:00:00"/>
    <n v="30"/>
    <n v="0"/>
    <s v="DGI_x000a_Subdirección de Factura Electrónica y Soluciones Operativas"/>
    <n v="0"/>
    <x v="0"/>
  </r>
  <r>
    <x v="1"/>
    <x v="0"/>
    <m/>
    <s v="AFE 2024-006"/>
    <s v="Hallazgo No. 2. Falencias en la conformación y desactualización de unidades documentales _x000a_ _x000a_Revisada la gestión documental de las solicitudes de habilitación, renovación, cancelación, terminación o revocatoria de proveedores tecnológicos- PT se evidenció: _x000a_ _x000a_1._x0009_En 13 trámites de renovación, 2 de habilitación y 1 de cancelación de PT, no se emplea el registro de FT-ADF-2330 “Testigo de referencia cruzada”; en 3 casos no obra el formato FT-ADF-2558 “Hoja de control unidad documental”, en 2 casos se presentan dos hojas de control documental, una para los documentos aportados por el solicitante y otra para el sustanciador que analiza la respectiva solicitud. Adicionalmente, en 15 casos revisados no reposa la “Lista de chequeo cumplimiento de requisitos para habilitación y mantenimiento de requisitos de proveedores tecnológicos” FT-CAC-2745, ni las actas de visita relacionadas en el instructivo IN-CAC-0260“Visitas a los aspirantes a proveedores tecnológicos para verificación de requisitos de registro y mantenimiento”. (Anexo_No.3_PT). _x000a__x000a_2._x0009_Respecto al seguimiento y control a PT, en el repositorio documental no reposa el soporte de inicio del procedimiento PR-CAC-0468 (correo electrónico u oficio a proveedores tecnológicos, información de proveedores tecnológicos y correo electrónico con la asignación). Tampoco “Lista de chequeo cumplimiento de requisitos para habilitación y mantenimiento de requisitos de proveedores tecnológicos” FT-CAC-2745 ni actas de visita. _x000a_Lo expuesto, desatiende el artículo 12 del Acuerdo 02 de 2014 del Archivo General de la Nación, el procedimiento PR-ADF-0163 V4 “Organización de los archivos de gestión en la U.A.E DIAN”, PR-CAC-0468 V1 “Seguimiento y control a proveedores tecnológicos” actividad 11 y el numeral 4 del Instructivo “Manejo de los archivos en la DIAN” IN-ADF-132 V4 y la aplicación de la dimensión 5 “Información y Comunicación” – “Política de Gestión Documental” del Modelo Integrado de Planeación y Gestión – MIPG V5.  "/>
    <s v="Lo anterior se  debe a deficiencias en la implementación de autocontroles, para que la gestión documental se realice según las normas que rigen la materia, se conformen los expedientes y unidades documentales conservando su trazabilidad; la desactualización de los procedimientos auditados y desarticulación con los procedimientos trasversales de gestión documental."/>
    <s v="1. Capacitar a los servidores (planta y contratistas) de la Subdirección en relacion con la aplicación de los procedimientos, formatos e instructivos transversales de gestión documental de la entidad, en particular respecto de los formatos  FT-ADF-2330 “Testigo de referencia cruzada”;  FT-ADF-2558 “Hoja de control unidad documental”,  “Lista de chequeo cumplimiento de requisitos para habilitación y mantenimiento de requisitos de proveedores tecnológicos” FT-CAC-2745, instructivo IN-CAC-0260“Visitas a los aspirantes a proveedores tecnológicos para verificación de requisitos de registro y mantenimiento”. "/>
    <s v="Listado de asistencia de capacitaciones"/>
    <s v="Listado de asistencia de capacitaciones"/>
    <n v="1"/>
    <d v="2025-02-01T00:00:00"/>
    <d v="2025-03-31T00:00:00"/>
    <n v="8.2857142857142865"/>
    <n v="0"/>
    <s v="DGI_x000a_Subdirección de Factura Electrónica y Soluciones Operativas"/>
    <n v="0"/>
    <x v="0"/>
  </r>
  <r>
    <x v="1"/>
    <x v="0"/>
    <m/>
    <m/>
    <m/>
    <m/>
    <s v="2. Incluir en los compromisos laborales de todos los servidores públicos, así como las obligaciones de los contratistas de la Subdirección, uno que esté relacionado con la observancia y cumplimiento de la gestión documental en el marco del Sistema de Gestión bajo los lineamientos del Modelo Integrado de Planeación y Gestión - MIPG._x000a__x000a_"/>
    <s v="Concertación de compromisos laborales (servidores públicos)_x000a_Obligaciones contractuales (contratistas)"/>
    <s v="Concertación de compromisos laborales (servidores públicos)_x000a_Obligaciones contractuales (contratistas)"/>
    <n v="1"/>
    <d v="2025-01-01T00:00:00"/>
    <d v="2025-02-28T00:00:00"/>
    <n v="8.2857142857142865"/>
    <n v="0"/>
    <s v="DGI_x000a_Subdirección de Factura Electrónica y Soluciones Operativas"/>
    <n v="0"/>
    <x v="0"/>
  </r>
  <r>
    <x v="1"/>
    <x v="0"/>
    <m/>
    <m/>
    <m/>
    <m/>
    <s v="3. Verificar y  ajustar de las unidades documentales de los procedimientos de Habilitación, renovación y/o cancelación de proveedor tecnológico, y sus documentos conexos a procedimientos transversales de gestión documental de la entidad de los responsables de los expedientes y/o unidades documentales, y generar informe trimestral de avance.  En particular respecto de los formatos  FT-ADF-2330 “Testigo de referencia cruzada”;  FT-ADF-2558 “Hoja de control unidad documental”,  “Lista de chequeo cumplimiento de requisitos para habilitación y mantenimiento de requisitos de proveedores tecnológicos” FT-CAC-2745, instructivo IN-CAC-0260“Visitas a los aspirantes a proveedores tecnológicos para verificación de requisitos de registro y mantenimiento”. "/>
    <s v="Informe trimestral de avance de las Unidades documentales ajustadas._x000a__x000a_"/>
    <s v="Informe trimestral de avance de las Unidades documentales ajustadas._x000a__x000a_"/>
    <n v="2"/>
    <d v="2024-12-02T00:00:00"/>
    <d v="2025-06-30T00:00:00"/>
    <n v="30"/>
    <n v="0"/>
    <s v="DGI_x000a_Subdirección de Factura Electrónica y Soluciones Operativas"/>
    <n v="0"/>
    <x v="0"/>
  </r>
  <r>
    <x v="1"/>
    <x v="0"/>
    <m/>
    <s v="AFE 2024-006"/>
    <s v="Hallazgo No. 3. Deficiencias en la planeación y ejecución del premio fiscal 2023 _x000a__x000a_Verificada  la resolución No. 8743 del 18 de octubre de 2023 “Por la cual se reglamenta el procedimiento, plazos, condiciones y requisitos para los sorteos del Premio Fiscal vigencia 2023 “La Factura Electrónica Me Premia”, en esta se indica que la estrategia nació de la necesidad de incentivar a la ciudadanía en general para que exigiera la expedición de la factura electrónica de venta durante las operaciones de compra de bienes y/o servicios, y al compararla con el resultado de la actividad que declaró 277 ganadores de 2800 proyectados inicialmente, se evidenció:  _x000a__x000a_1._x0009_Falta de fijación de indicadores de medición de desempeño y resultado que reflejen si el premio fiscal contribuyó al aumento de la solicitud en forma masiva por parte de la ciudadanía de la expedición de la factura electrónica de venta en las operaciones de compra de bienes o servicios. Tampoco se identificaron riesgos asociados a la ejecución del Premio Fiscal lo que impidió que se le definieran controles.  _x000a_2._x0009_Falencias en la estimación de un periodo adecuado para la divulgación del Premio Fiscal 2023, dado que la reglamentación de “La Factura Electrónica Me Premia” fue expedida el 18 de octubre de 2023 y cuatro días hábiles después, es decir, el 24 de octubre fueron publicados el comunicado 070 “La DIAN premia, hasta con $10 millones, a quienes piden la Factura Electrónica” y divulgación en medios de comunicación mediante los cuales se informó que las facturas electrónicas participantes serían las expedidas entre el 24 de octubre y 23 de noviembre 2023.   _x000a_3._x0009_Falta de coherencia en los lineamientos dados, puesto que en el artículo 5° “Condiciones de las facturas electrónicas de venta válidas para participar en el sorteo” se indicó que solo se tendrían en cuenta las facturas electrónicas que contaran con el correo electrónico del adquirente; sin embargo, en el artículo 16 “Entrega de premios” se establecieron alternativas para contactar a ganadores cuya factura electrónica no tuviera dirección de correo electrónico. Así como, el termino señalado para la entrega de premios. _x000a_4._x0009_El acto administrativo no contempla disposiciones sobre la protección de datos personales, como se evidencia en el inciso 6 del artículo 16, que dispone publicar en diferentes canales los números de las facturas ganadoras. Con esta información cualquier persona puede consultar la factura electrónica y tener acceso a datos informados al momento de la facturación, como dirección de residencia, correo electrónico o teléfono del comprador. _x000a_5._x0009_Deficiencia en la vigilancia y control de todas las etapas del sorteo “La factura electrónica me premia” por parte del “Comité de Control y Seguimiento” teniendo en cuenta que a 31 de julio de 2024 había sesionado una vez, el 15 de diciembre de 2023, fecha en la cual presentaron las generalidades del premio fiscal y designaron los funcionarios delegados de la DIAN para la realización de los sorteos. _x000a_ _x000a_Lo expuesto, desatiende el artículo 209 de la Constitución Política, artículo 3 “Principios de la función administrativa” de la Ley 489 de 1998 en lo relacionado con los principios de eficacia, economía y celeridad, artículo 5 Ley 643 de 2001, numerales 11 a 13 del artículo 3 de la Ley 1437 de 2011, literal f) del artículo 4 “Principios para el Tratamiento de datos personales” de la Ley 1581 de 2012, artículo 2.7.4.10 del Decreto 1068 de 2015, artículos 2.1.2.1.15. y numeral 6 del 2.1.2.1.21 del Decreto 1081 de 2015; el numeral 14 del artículo 17, los numerales 9 y 12 del artículo 18 del Decreto 1742 de 2020. Adicionalmente,  las dimensiones: 2 “Direccionamiento Estratégico y Planeación”  política “Planeación Institucional”, 3 “Gestión con valores para resultados” - políticas “Fortalecimiento organizacional y simplificación de procesos”, “Relación Estado Ciudadano”, “Mejora Normativa”; 4 “Evaluación de Resultados” - política “Seguimiento y Evaluación del Desempeño Institucional”; 5 “Información y Comunicación” Alcance y en lo relacionado con “Identificar y gestionar la información y comunicación interna” y los componentes 3 “Actividades de Control” y 5 “Actividades de Monitoreo” de la Dimensión 7 “Control Interno” del Modelo Integrado de Planeación y Gestión - MIPG V5."/>
    <s v="Lo anterior, debido a deficiencias en la planeación y ejecución del sorteo de premio fiscal por parte de la DIAN, en el autocontrol, monitoreo y seguimiento de las etapas de este."/>
    <s v="1. Elaborar, aprobar y publicar un procedimiento integral y sus documentos conexos para la realización del Premio Fiscal, dentro del Sistema de Gestión bajo los lineamientos del Modelo Integrado de Planeación y Gestión - MIPG_x000a__x000a__x000a_"/>
    <s v="Procedimiento aprobado y publicado en el Sistema de Gestión"/>
    <s v="Procedimiento aprobado y publicado en el Sistema de Gestión"/>
    <n v="1"/>
    <d v="2024-12-02T00:00:00"/>
    <d v="2025-07-31T00:00:00"/>
    <n v="34.428571428571431"/>
    <n v="0"/>
    <s v="DGI_x000a_Subdirección de Factura Electrónica y Soluciones Operativas_x000a_Subdirección de Servicio al Ciudadano_x000a__x000a_Subdirección de Procesamiento de Datos "/>
    <n v="0"/>
    <x v="0"/>
  </r>
  <r>
    <x v="1"/>
    <x v="0"/>
    <m/>
    <m/>
    <m/>
    <m/>
    <s v="2. Citar al comité de seguimiento y control  del premio fiscal 2023, por parte de la Secretaría técnica del comité, para presentar el resultado del proceso adelantado, y establecer las acciones a seguir para concluir con lo  establecido en la Resolución 8743 de 2023, considerando  la vigencia de las garantías contractuales establecidas._x000a_"/>
    <s v="Acta de comité"/>
    <s v="Acta de comité"/>
    <n v="1"/>
    <d v="2024-12-02T00:00:00"/>
    <d v="2025-02-28T00:00:00"/>
    <n v="12.571428571428571"/>
    <n v="0"/>
    <s v="DGI_x000a_Subdirección de Factura electrónica y soluciones operativas_x000a_Subdirección de Servicio al Ciudadano"/>
    <n v="0"/>
    <x v="0"/>
  </r>
  <r>
    <x v="1"/>
    <x v="0"/>
    <m/>
    <s v="AFE 2024-006"/>
    <s v="Hallazgo No. 4. Inconsistencias entre la información depurada y el protocolo de la depuración de bases de datos del Premio Fiscal 2023 _x000a__x000a_Verificada la base de datos depurada sobre la cual se realizó el sorteo del Premio Fiscal 2023 y la aplicación del protocolo relacionado en el artículo 10 de la resolución 8743 de 2023 que reglamentó la ejecución de dicho premio, se encontró lo siguiente: _x000a_ _x000a_Falencias en el “Protocolo Para la Depuración de las Bases de Datos Premio Fiscal 2023” utilizado para el establecimiento de las condiciones de la información a registrar para dicho premio, lo que generó que en la base de datos depurada se registrara información inconsistente así: _x000a__x000a_1._x0009_Campo denominado VAL_CORREO_ELECTRONICO registro de correos sin la sintaxis correcta (nombre@dominio), registro de correos de tipo numérico, registros en blanco, registros de correos sin dominios válidos, más de dos correos registrados en el mismo campo. _x000a__x000a_2._x0009_Campos denominados VAL_TELEFONO_FIJO y VAL_TELEFONO_MOVIL se evidencian datos de tipo NULL, registros con un solo caracter, registros sin estandarización en la captura, por ejemplo: +Número registrado, más de dos datos de teléfono en el mismo campo, datos alfanuméricos, campos con datos tipo texto y campos con caracteres especiales. _x000a__x000a_3._x0009_Campo NUM_IDENTIFICACIÓN se evidencian datos con números incoherentes, por ejemplo: 1111111, campos con datos de NIT. (Anexo_No.4_SI). _x000a_Lo expuesto, desatiende el artículo 2 “Participantes” de la Resolución 8743 de 2023; lo relacionado con “…uso y aprovechamiento de datos que incorporan estándares de calidad y seguridad en su ciclo de vida (generación, recolección, almacenamiento, procesamiento, compartición, entrega, intercambio y eliminación).” establecido en el literal C “Tomar decisiones basadas en datos a partir del aumento en el uso y aprovechamiento de la información” del numeral 1.4. “Propósitos de la política” del “Manual  de Gobierno Digital Implementación de la Política de Gobierno Digital” Decreto 1008 de 2018, adicional los literales i) y n) del ítem 3 literal D - el Numeral 5.1.15 “Control de acceso” del manual MN-IIT-0072 V5 “Manual de Políticas y Lineamientos de Seguridad de la Información”; así mismo el numeral 3.4.2 “Política de Seguridad Digital” de la Dimensión 3 “Gestión con Valores para Resultados”, política “Transparencia, acceso a la información pública y lucha contra la corrupción” de la Dimensión 5 “Información y comunicación” y los componentes 3 “Información y Comunicación” y 4 “Actividades de Monitoreo” de la Dimensión 7 “Control Interno” del Modelo Integrado de Planeación y Gestión – MIPG V5."/>
    <s v="Lo anterior, se debe a deficiencias en la elaboración, aplicación, validación y control de correcto uso del protocolo determinado para la depuración de la base de datos del sorteo del Premio Fiscal “La Factura Electrónica Me Premia” 2023."/>
    <s v="1. Elaborar, aprobar y publicar un procedimiento integral y sus documentos conexos para la realización del Premio Fiscal, dentro del Sistema de Gestión bajo los lineamientos del Modelo Integrado de Planeación y Gestión - MIPG_x000a__x000a__x000a_"/>
    <s v="Procedimiento aprobado y publicado en el Sistema de Gestión "/>
    <s v="Procedimiento aprobado y publicado en el Sistema de Gestión "/>
    <n v="1"/>
    <d v="2024-12-02T00:00:00"/>
    <d v="2025-07-31T00:00:00"/>
    <n v="34.428571428571431"/>
    <n v="0"/>
    <s v="DGI_x000a_Subdirección de Factura electrónica y soluciones operativas_x000a_Subdirección de servicio al ciudadano_x000a__x000a_Subdirección de Procesamiento de Datos "/>
    <n v="0"/>
    <x v="0"/>
  </r>
  <r>
    <x v="1"/>
    <x v="0"/>
    <m/>
    <s v="AFE 2024-006"/>
    <s v="Hallazgo No. 6. Deficiencias en la gestión de roles de los activos sistemas de información del subproceso de Factura Electrónica y Servicios Digitales_x000a__x000a_Realizados los cruces de la información remitida por la Dirección de Gestión de Innovación y Tecnología - DGIT, la subdirección de Factura Electrónica y Soluciones Operativas, y la Subdirección del Empleo Público referente a los roles de las soluciones tecnológicas, los roles asignados, los funcionarios de planta y contratistas de la subdirección de Factura Electrónica y Soluciones Operativas y los logs de registro de los activos sistemas de información se evidenció lo siguiente: (Anexo_No.4_SI)._x000a__x000a_Sistema Premio Fiscal 2023 &quot;La factura electrónica me premia&quot;_x000a__x000a_1._x0009_La base de datos del sistema de información no cuenta con log de auditoría que permita realizar seguimiento a las transacciones realizadas sobre la información registrada en la base de datos del sistema Premio Fiscal 2023, con el fin de validar accesos posteriores y rastro transaccional posterior al sorteo realizado el 15/12/2023. El log activo almacena cambios estructurales a la base de datos y no a las transacciones realizadas por roles y/o usuarios. El archivo de log suministrado por la DGIT para el ejercicio auditor relaciona cambios hasta el 14/12/2023.  _x000a__x000a_2._x0009_El sistema no dispone de un rol de consulta para auditoría de entes internos y externos. _x000a_Sistema de Factura Electrónica - SFESO _x000a__x000a_1._x0009_De los 78 usuarios con asignación de los roles 2242 “Rol básico 4 Administración Catalogo” y 2243 “Rol básico 5 Consulta Auditoria” en el archivo “Roles_Muisca” se evidenciaron 52 funcionarios de áreas distintas al subproceso de Factura Electrónica y Servicios Digitales, lo que representa el 67% de estos._x000a_ _x000a_2._x0009_Al revisar los 78 usuarios con roles habilitados del sistema SFESO, 12 funcionarios reportan un cargo distinto del reportado al archivo de planta de personal tomado como referencia para el ejercicio auditor (01/07/2024) es decir el 15% de ellos. _x000a_3._x0009_Los Log del Sistema de Factura Electrónica se generan y se almacenan por 90 días, sin permitir disponer una trazabilidad a largo plazo sobre las modificaciones que se realicen en las configuraciones del sistema de información y en las bases de datos de usuarios. _x000a__x000a__x000a_4._x0009_Falta de segregación de roles de acceso y funciones para el perfil administrador, todos los usuarios que administran el sistema ingresan con el mismo rol a todas las funcionalidades del sistema. Los roles activos no tienen perfilamiento a pesar de tener dos denominaciones en el Anexo &quot;Roles de las soluciones tecnológicas&quot;, todos son de perfil administrador sin posibilidad de asignar rol de consulta o auditoría. _x000a__x000a_Lo expuesto, desatiende los numerales 1.6, 5.2, 5.3 y 5.6 del “Manual de Gobierno Digital”, el procedimiento  PR-IIT-0455 V3 “Gestión de Accesos”, los instructivos IN-IIT-0203 V6 “Aprobación Gestión de Roles Soluciones Tecnológicas”, IN-IIT-0273 V2 “Operaciones para la gestión de accesos” e IN-IIT-0105 “Modificación del anexo &quot;Roles de las Soluciones Tecnológicas”, así mismo el numeral 5.1 del “Manual de Políticas de Seguridad Digital”, la política 5.4 “Gestión de la Información Estadística” de la Dimensión 5 “Información y comunicación” y los componentes 3 “Actividades de Control”, 4 “Información y Comunicación” y 5 “Actividades de Monitoreo” de la Dimensión 7 “Control Interno” del Modelo Integrado de Planeación y Gestión – MIPG V5._x000a_  _x000a__x000a_ "/>
    <s v="Lo anterior, se debe a deficiencias en el seguimiento, control y monitoreo de los roles que se habilitan a los diferentes funcionarios de la entidad, sin la debida validación de pertinencia de estos. Así mismo, a la ausencia en la implementación de buenas prácticas en el desarrollo y puesta en producción de sistemas de información en donde se debe contar con la infraestructura propia y logs de auditoría que permitan realizar validaciones de transacciones realizadas sobre la data del sistema y su estructura. "/>
    <s v="1. Realizar un documento de diagnóstico de la herramienta y posibles alternativas de desarrollo, compra y evolución, que soporte el premio fiscal, para determinar la viabilidad de incluir un módulo de auditorías, rol de consulta para auditoría de entes internos y externos y lineamientos sobre documentación técnica. "/>
    <s v="Documento de diagnóstico"/>
    <s v="Documento de diagnóstico"/>
    <n v="1"/>
    <d v="2025-01-15T00:00:00"/>
    <d v="2025-06-30T00:00:00"/>
    <n v="23.714285714285715"/>
    <n v="0"/>
    <s v="DGI_x000a_Subdirección de Factura Electrónica y Soluciones Operativas_x000a_Subdirección de Servicio al Ciudadano_x000a__x000a_Subdirección de Innovación y Proyectos"/>
    <n v="0"/>
    <x v="0"/>
  </r>
  <r>
    <x v="1"/>
    <x v="0"/>
    <m/>
    <m/>
    <m/>
    <m/>
    <s v="2. Solicitar la inactivación de los roles 2242 “Rol básico 4 Administración Catalogo” y 2243 “Rol básico 5 Consulta Auditoria” en el archivo “Roles_Muisca” _x000a_"/>
    <s v="Solicitud de inactivación y verificación del Formato con los  Listados de usuarios y roles inactivados"/>
    <s v="Solicitud de inactivación y verificación del Formato con los  Listados de usuarios y roles inactivados"/>
    <n v="1"/>
    <d v="2024-12-02T00:00:00"/>
    <d v="2025-03-30T00:00:00"/>
    <n v="16.857142857142858"/>
    <n v="0"/>
    <s v="DGI_x000a_Subdirección de Factura Electrónica y Soluciones Operativas"/>
    <n v="0"/>
    <x v="0"/>
  </r>
  <r>
    <x v="1"/>
    <x v="0"/>
    <m/>
    <m/>
    <m/>
    <m/>
    <s v="3. Revisar, depurar y hacer seguimiento mensual al listado general de roles del SFESO, para solicitar la inactivación o eliminación de los usuarios y roles que no se requieran con los cargos y dependencias de estos, de acuerdo al procedimiento._x000a_"/>
    <s v="Acta de seguimiento mensual que registre los Listados de usuarios y roles actualizados según Formato de requerimientos realizados_x000a_"/>
    <s v="Acta de seguimiento mensual que registre los Listados de usuarios y roles actualizados según Formato de requerimientos realizados_x000a_"/>
    <n v="13"/>
    <d v="2024-12-02T00:00:00"/>
    <d v="2025-12-31T00:00:00"/>
    <n v="56.285714285714285"/>
    <n v="1"/>
    <s v="DGI_x000a_Subdirección de Factura Electrónica y Soluciones Operativas"/>
    <n v="7.6923076923076927E-2"/>
    <x v="0"/>
  </r>
  <r>
    <x v="1"/>
    <x v="0"/>
    <m/>
    <m/>
    <m/>
    <m/>
    <s v="4. Realizar una mesa de trabajo conjunta con las partes involucradas (Grupo Office 365, la Gerencia de Multinube, la Subdirección de Infraestructura Tecnológica, la Subdirección de Factura Electrónica y Soluciones Operativas), para evaluar la viabilidad técnica, operativa y financiera de la ampliación del tiempo de almacenamiento de los logs del sistema."/>
    <s v="Acta de reunión que evidencie las decisiones"/>
    <s v="Acta de reunión que evidencie las decisiones"/>
    <n v="1"/>
    <d v="2025-01-15T00:00:00"/>
    <d v="2025-02-28T00:00:00"/>
    <n v="6.2857142857142856"/>
    <n v="0"/>
    <s v="DGI_x000a_Subdirección de Factura Electrónica y Soluciones Operativas_x000a__x000a_Subdirección de Infraestructura Tecnológica y de Operaciones"/>
    <n v="0"/>
    <x v="0"/>
  </r>
  <r>
    <x v="1"/>
    <x v="0"/>
    <m/>
    <m/>
    <m/>
    <m/>
    <s v="5. Elaborar un plan de acción derivado de las decisiones tomadas en la mesa de trabajo"/>
    <s v="Plan de acción "/>
    <s v="Plan de acción "/>
    <n v="1"/>
    <d v="2025-03-01T00:00:00"/>
    <d v="2025-04-30T00:00:00"/>
    <n v="8.5714285714285712"/>
    <n v="0"/>
    <s v="DGI_x000a_Subdirección de Factura Electrónica y Soluciones Operativas_x000a__x000a_Subdirección de Infraestructura Tecnológica y de Operaciones"/>
    <n v="0"/>
    <x v="0"/>
  </r>
  <r>
    <x v="1"/>
    <x v="0"/>
    <m/>
    <m/>
    <m/>
    <m/>
    <s v="6. Realizar los terminos de referencia y anexo técnico del módulo de roles y perfiles del Sistema de Facturación Electrónica SFESO"/>
    <s v="Documento de terminos de referencia y anexo técnico"/>
    <s v="Documento de terminos de referencia y anexo técnico"/>
    <n v="1"/>
    <d v="2024-12-02T00:00:00"/>
    <d v="2025-01-31T00:00:00"/>
    <n v="8.5714285714285712"/>
    <n v="0"/>
    <s v="DGI_x000a_Subdirección de Factura Electrónica y Soluciones Operativas_x000a__x000a_Subdirección de Innovación y Proyectos"/>
    <n v="0"/>
    <x v="0"/>
  </r>
  <r>
    <x v="1"/>
    <x v="0"/>
    <m/>
    <m/>
    <m/>
    <m/>
    <s v="7. Adelantar las acciones contractuales del mantenimiento evolutivo de las funcionalidades del sistema de Facturación electrónica que incluya el mejoramiento de roles y perfiles del Sistema de Facturación Electrónica SFESO"/>
    <s v="Contrato Firmado"/>
    <s v="Contrato Firmado"/>
    <n v="1"/>
    <d v="2025-02-01T00:00:00"/>
    <d v="2025-07-30T00:00:00"/>
    <n v="25.571428571428573"/>
    <n v="0"/>
    <s v="DGI_x000a_Subdirección de Factura Electrónica y Soluciones Operativas_x000a__x000a_Subdirección de Innovación y Proyectos"/>
    <n v="0"/>
    <x v="0"/>
  </r>
  <r>
    <x v="1"/>
    <x v="0"/>
    <m/>
    <m/>
    <m/>
    <m/>
    <s v="8. Desarrollar, probar e implementar el módulo de roles y perfiles del Sistema de Facturación Electrónica SFESO"/>
    <s v="Puesta en producción del módulo de roles y perfiles del sistema _x000a_(01) Un Acta de comité de gestión de Cambios de Tecnología del correspondiente software instalado y en producción"/>
    <s v="Puesta en producción del módulo de roles y perfiles del sistema _x000a_(01) Un Acta de comité de gestión de Cambios de Tecnología del correspondiente software instalado y en producción"/>
    <n v="1"/>
    <d v="2025-08-01T00:00:00"/>
    <d v="2025-12-31T00:00:00"/>
    <n v="21.714285714285715"/>
    <n v="0"/>
    <s v="DGI_x000a_Subdirección de Factura Electrónica y Soluciones Operativas_x000a__x000a_Subdirección de Innovación y Proyectos"/>
    <n v="0"/>
    <x v="0"/>
  </r>
  <r>
    <x v="1"/>
    <x v="0"/>
    <m/>
    <s v="AFE 2024-006"/>
    <s v="Hallazgo No. 7. Deficiencias en la documentación y manuales de los sistemas de información _x000a__x000a_Verificados los manuales y soportes técnicos que hacen parte integral de la documentación de los sistemas de información suministrados por Dirección de Gestión de Innovación y Tecnología - DGIT, y la Subdirección de Factura Electrónica y Soluciones Operativas, se evidenció lo siguiente: _x000a__x000a_1._x0009_Falta de Manuales de Administración del Sistema Premio Fiscal 2023 -&quot;La Factura Electrónica Me Premia&quot;. _x000a_2._x0009_En relación con la documentación técnica del Sistema de Facturación Electrónica - SFESO, al igual que los Manuales del Administrador, Diccionario de Datos, y Arquitectura de Software de dicho sistema, se encontró desactualización de esta, documentos con observaciones en formato Word, no se evidencian ajustes y/o actualizaciones de cambios o ajustes que el sistema haya tenido dentro del periodo de la auditoría y falta de detalle de las tablas del diccionario de datos._x000a__x000a_Lo expuesto, desatiende la directriz 2 de la Directiva Presidencial 02 de 2022, en relación con la actualización de los catálogos de los sistemas de información, servicios e información, así como lo establecido en los literales a) y b) del numeral 2. “La Dirección de Gestión de Innovación y Tecnología debe”, el literal D. “Lineamientos” del Numeral 5.1.37 “Procedimientos operativos documentados” del “Manual de Políticas y Lineamientos de Seguridad de la Información” - MN-IIT-0072 V5; el numeral 3.4.2 “Política de Seguridad Digital” de la Dimensión 3 “Gestión con Valores para Resultados”, la política 5.3 “Política Gestión Documental (Política de Archivos y Gestión Documental)” de la Dimensión 5 “Información y Comunicación” y los componentes 3 “Actividades de Control” y 5 “Actividades de Monitoreo” de la Dimensión 7 “Control Interno”, del Modelo Integrado de Planeación y Gestión – MIPG V5. "/>
    <s v="Debido a la falta de monitoreo y gestión en la actualización de la documentación técnica de los sistemas de información que apoyan el subproceso de  Factura Electrónica y Servicios Digitales, "/>
    <s v="1. Realizar un documento de diagnóstico de la herramienta y posibles alternativas de desarrollo, compra y evolución, que soporte el premio fiscal, para determinar la viabilidad de incluir un módulo de auditorías, rol de consulta para auditoría de entes internos y externos y lineamientos sobre manuales de administración del sistema"/>
    <s v="Documento de diagnóstico"/>
    <s v="Documento de diagnóstico"/>
    <n v="1"/>
    <d v="2025-01-15T00:00:00"/>
    <d v="2025-06-30T00:00:00"/>
    <n v="23.714285714285715"/>
    <n v="0"/>
    <s v="DGI_x000a_Subdirección de Factura Electrónica y Soluciones Operativas_x000a_Subdirección de Servicio al Ciudadano_x000a__x000a_Subdirección de Innovación y Proyectos"/>
    <n v="0"/>
    <x v="0"/>
  </r>
  <r>
    <x v="1"/>
    <x v="0"/>
    <m/>
    <m/>
    <m/>
    <m/>
    <s v="2. Actualizar la documentación técnica del Sistema de Facturación Electrónica - SFESO _x000a_-Manual del Administrador._x000a_-Diccionario de Datos. _x000a_- Arquitectura de Software."/>
    <s v="Documentos  técnicos  actualizados "/>
    <s v="Documentos  técnicos  actualizados "/>
    <n v="3"/>
    <d v="2025-01-15T00:00:00"/>
    <d v="2025-09-30T00:00:00"/>
    <n v="36.857142857142854"/>
    <n v="0"/>
    <s v="DGI_x000a_Subdirección de Factura electrónica y Soluciones Operativas_x000a__x000a_Subdirección de Innovación y Proyectos_x000a_Subdirección de Soluciones y Desarrollo_x000a_Subdirección de Procesamiento de Datos"/>
    <n v="0"/>
    <x v="0"/>
  </r>
  <r>
    <x v="1"/>
    <x v="0"/>
    <m/>
    <s v="AFE 2024-006"/>
    <s v="Hallazgo No. 8. Inconsistencias en el cumplimiento de los Acuerdos de Niveles de Servicio - ANS establecidos para la atención de solicitudes en las herramientas Aranda, Service Now y Bugs sobre el Sistema de Factura Electrónica - SFESO_x000a__x000a_Al verificar el cumplimiento de los ANS parametrizados en las distintas herramientas de registro de incidentes funcionales o requerimientos evolutivos, se evidenció incumplimiento en los tiempos de respuesta de los ANS para la solución de incidentes de tipo técnico y funcional registrados en las herramientas Aranda, Service Now y Bugs; además en dichos registros no es posible observar toda la trazabilidad de los casos, así como las gestiones realizadas en los escalamientos. (Anexo_No.4_SI)._x000a__x000a_Lo expuesto, desatiende las “Condiciones Generales”, del proceso de “Gestión de Incidentes” - PR-IIT-0458, el numeral 4.2 “Solución de Incidentes y Problemas” del Instructivo “Gestión de Incidentes y Problemas asociados a las Soluciones Tecnológicas” - IN-IIT-0255 V2, la política 3.4.2 “Política de Seguridad Digital” de la Dimensión 3 “Gestión con Valores para Resultados”, el numeral 5.2 “Recomendaciones para una adecuada gestión de la información y comunicación” de la Dimensión 5 “Información y Comunicación” y los componentes 3 “Actividades de Control” y 5 “Actividades de Monitoreo” de la Dimensión 7 “Control Interno”, del Modelo Integrado de Planeación y Gestión – MIPG V5. "/>
    <s v="Debido a deficiencias en la gestión y monitoreo de los acuerdos de niveles de servicios para la atención de incidentes y requerimientos funcionales y no funcionales para los sistemas de información que apoyan el subproceso "/>
    <s v="1. Diseñar un reporte de seguimiento de ANS por cada integrante del equipo de mesa de soporte para los incidentes registrados en la herramienta SERVICENOW y posterior escalamiento en BUGs. Esta solicitud se hará al área encargada de implementar reportes dentro de la herramienta._x000a__x000a_"/>
    <s v="Reporte de seguimiento de ANS implementado "/>
    <s v="Reporte de seguimiento de ANS implementado "/>
    <n v="1"/>
    <d v="2024-12-02T00:00:00"/>
    <d v="2024-12-31T00:00:00"/>
    <n v="4.1428571428571432"/>
    <n v="1"/>
    <s v="DGI_x000a_Subdirección de Factura Electronica y Soluciones Operativas_x000a__x000a_Subdirección de Soluciones y Desarrollo"/>
    <n v="1"/>
    <x v="1"/>
  </r>
  <r>
    <x v="1"/>
    <x v="0"/>
    <m/>
    <m/>
    <m/>
    <m/>
    <s v="2. Realizar reunión semanal con Administracion Técnica para la validación de incidentes escalados y que estén sin resolver, registrando en un acta dicha situación y la gestiones adelantadas."/>
    <s v="Acta de Reunion de las sesiones semanales realizadas que registren  cumplimiento de los ANS, la documentación, trazabilidad y la gestión de los casos reportados."/>
    <s v="Acta de Reunion de las sesiones semanales realizadas que registren  cumplimiento de los ANS, la documentación, trazabilidad y la gestión de los casos reportados."/>
    <n v="25"/>
    <d v="2025-01-15T00:00:00"/>
    <d v="2025-06-15T00:00:00"/>
    <n v="21.571428571428573"/>
    <n v="0"/>
    <s v="DGI_x000a_Subdirección de Factura Electronica y Soluciones Operativas_x000a__x000a_Subdirección de Soluciones y Desarrollo"/>
    <n v="0"/>
    <x v="0"/>
  </r>
  <r>
    <x v="2"/>
    <x v="0"/>
    <s v="Cumplimiento de Obligaciones Formales de Usuarios  Aduaneros AOF2015005_x000a__x000a_H5_x000a__x000a_Periodo 01/01/2014 a_x000a_31/07/2015  "/>
    <s v="AOF2015005"/>
    <s v="Deficiencias en los sistemas de información para apoyar la gestión de la habilitación, reconocimiento, autorización y control de usuarios._x000a_En la auditoría realizada a la verificación del estado de los sistemas de información que soportan los procedimientos de verificación y control de los usuarios aduaneros se observó lo siguiente:_x000a_1. En la SGRA y las Direcciones Seccionales de Aduanas auditadas de Cali y Cartagena, se evidenció que no existe un SIE para la verificación de las habilitaciones, autorizaciones y reconocimiento de los usuarios aduaneros, y para el control de cumplimiento de requisitos legales, que integre las funcionalidades necesarias para seleccionar, programar, ejecutar y hacer los seguimientos de control de las visitas a los usuarios aduaneros, que incluya la información relacionada con el mantenimiento de los requisitos, para cada tipo de usuario y que realicé interface a los sistemas informáticos de cobranzas para acceder automáticamente a las deudas del usuario, por cualquier tipo de impuesto y que consulte los procesos de sanciones y resoluciones de cancelación y suspensiones provisionales vigentes e históricas. _x000a_2. El control para el vencimiento de las pólizas que se estableció en la carpeta pública &quot;POLIZA&quot; de la SGRA esta actualizado solo hasta el 10 de junio de 2015. sin embargo, existe al carpeta &quot;usuario aduanero&quot; con la relación de usuarios vigentes y su respectiva información de las pólizas. Para lo cual se debe unificar la fuente de información de pólizas._x000a_3. Desactualización de sistemas de información: Se evidenció que la Dirección Seccional de Aduanas de Cali solicitó y reiteró a la Subdirección de Gestión de Registro Aduanero, en septiembre y octubre de 2015, el envío de la copia escaneada de la resolución No. 04394 del 20 de mayo de 2008 del UAP APEX TOOL GROUP S.A.S NIT 890311366, la cual no estaba disponible en la carpeta pública de la SGRA._x000a_4. Con base en la información suministrada por 8 Direcciones seccionales, la Subdirección de Gestión de Registro Aduanero y lo evidenciado en las Visitas de Auditoría a las Direcciones Seccionales de Aduanas Cali y Cartagena, se evidenció que se implementaron herramientas ofimáticas como el EXCEL, para suplir la ausencia de aplicativos institucionales que soporten la gestión de los procedimientos. _x000a_Estas situaciones aumentan los riesgos contemplados en el mapa de riesgos de corrupción como: “Manipulación o adulteración en la información incorporada en las Bases de datos, aplicativos propios”, “pérdida de documentos, bienes y/o información”, “uso indebido de la información”, y “deficiencia en los canales de comunicación”._x000a__x000a_La causa de no contar con un sistema de información desarrollado y actualizado, dificulta la gestión de los responsables del control de usuarios, la trazabilidad de la información de los procedimientos y la toma de decisiones para mantener la calidad de los usuarios aduaneros, adicionalmente, afecta la imagen de la entidad, por cuanto los usuarios aduaneros perciben debilidades en el manejo de la información de la DIAN._x000a__x000a_Las situaciones descritas incumplen con lo establecido en los principios del código de buen gobierno de la DIAN, en su numeral 3.5 “políticas de control y manejo de la información y la comunicación”."/>
    <s v="1)No se ha dado prioridad para el desarrollo de los sistemas informáticos electrónicos que soporten los procedimientos._x000a__x000a_2)Desactualización de la información contenida en las carpetas públicas de la SGRA que son consultadas permanentemente por las Direcciones Seccionales."/>
    <s v="Definir Estrategia de Digitalización del Proyecto._x000a__x000a_NOTA: Reformulación elaborada por cambios normativos de acuerdo a  Decreto 1165 de Junio de 2019 que reemplaza-deroga el Decreto 390 de 2016 y este SIE &quot;RAHC&quot; estaba dentro del Proyecto 390."/>
    <s v="Estrategia de digitalizacion"/>
    <s v="Documento de Estrategia"/>
    <n v="1"/>
    <d v="2023-11-01T00:00:00"/>
    <d v="2024-07-31T00:00:00"/>
    <n v="39"/>
    <n v="1"/>
    <s v="DGIT_x000a_NC - Subproceso Innovación y Tecnología_x000a_Dirección de Gestión de Innovación y Tecnología_x000a_Subdirección de Innovación y Proyectos_x000a__x000a_ACTUALIZADO_x000a_30112021"/>
    <n v="1"/>
    <x v="1"/>
  </r>
  <r>
    <x v="2"/>
    <x v="0"/>
    <m/>
    <m/>
    <m/>
    <m/>
    <s v="Desarrollar o adquirir la solución tecnológica del Proyecto._x000a_NOTA: Reformulación elaborada por cambios normativos de acuerdo a  Decreto 1165 de Junio de 2019 que reemplaza-deroga el Decreto 390 de 2016 y este SIE &quot;RAHC&quot; estaba dentro del Proyecto 390."/>
    <s v="1. Informe de avance del proceso de contratación."/>
    <s v="Informe de avance del proceso"/>
    <n v="1"/>
    <d v="2023-11-01T00:00:00"/>
    <d v="2024-07-31T00:00:00"/>
    <n v="39"/>
    <n v="1"/>
    <s v="DGIT_x000a_NC - Subproceso Innovación y Tecnología_x000a_Dirección de Gestión de Innovación y Tecnología_x000a_Subdirección de Innovación y Proyectos_x000a_Subdirección de Soluciones y Desarrollo_x000a__x000a_REFORMULADO_x000a_30112021_x000a_20052022"/>
    <n v="1"/>
    <x v="1"/>
  </r>
  <r>
    <x v="2"/>
    <x v="0"/>
    <m/>
    <m/>
    <m/>
    <m/>
    <s v="Iniciar el proyecto con la definición de  los requerimientos funcionales"/>
    <s v="Definir los requerimientos funcionales "/>
    <s v="Documento de requerimientos funcionales V1"/>
    <n v="1"/>
    <d v="2024-02-01T00:00:00"/>
    <d v="2025-03-31T00:00:00"/>
    <n v="60.571428571428569"/>
    <n v="0"/>
    <s v="DGIT_x000a_NC – Subproceso Operación Aduanera_x000a_Dirección de Gestión de Aduanas_x000a_Subdirección de Registro y Control Aduanero"/>
    <n v="0"/>
    <x v="0"/>
  </r>
  <r>
    <x v="2"/>
    <x v="0"/>
    <m/>
    <m/>
    <m/>
    <m/>
    <s v="Validar requerimientos funcionales"/>
    <s v="Validar requerimientos funcionales"/>
    <s v="Documento de requerimientos funcionales aprobado  V1"/>
    <n v="1"/>
    <d v="2024-02-01T00:00:00"/>
    <d v="2025-03-31T00:00:00"/>
    <n v="60.571428571428569"/>
    <n v="0"/>
    <s v="DGIT_x000a_NC - Subproceso Innovación y Tecnología_x000a_Dirección de Gestión de Innovación y Tecnología_x000a_Subdirección de Innovación y Proyectos_x000a_Subdirección de Soluciones y Desarrollo"/>
    <n v="0"/>
    <x v="0"/>
  </r>
  <r>
    <x v="2"/>
    <x v="0"/>
    <m/>
    <m/>
    <m/>
    <m/>
    <s v="Iniciar el proceso de contratación "/>
    <s v="Validar o aceptar el proceso de contratación"/>
    <s v="Documento de validación o aceptación del proceso de contratación"/>
    <n v="1"/>
    <d v="2023-11-01T00:00:00"/>
    <d v="2025-03-31T00:00:00"/>
    <n v="73.714285714285708"/>
    <n v="0"/>
    <s v="DGIT_x000a_NC - Subproceso Innovación y Tecnología_x000a_Dirección de Gestión de Innovación y Tecnología_x000a_Subdirección de Innovación y Proyectos_x000a_Subdirección de Soluciones y Desarrollo"/>
    <n v="0"/>
    <x v="0"/>
  </r>
  <r>
    <x v="2"/>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T_x000a_NC – Subproceso Operación Aduanera_x000a_Dirección de Gestión de Aduanas_x000a_Subdirección de Registro y Control Aduanero"/>
    <n v="0"/>
    <x v="0"/>
  </r>
  <r>
    <x v="2"/>
    <x v="0"/>
    <m/>
    <m/>
    <m/>
    <m/>
    <s v="Definir un plan de trabajo de desarrollo de la solución tecnológica "/>
    <s v="Definir un plan de trabajo de desarrollo de la solución tecnológica "/>
    <s v="Plan de trabajo V1"/>
    <n v="1"/>
    <d v="2023-11-01T00:00:00"/>
    <d v="2025-03-31T00:00:00"/>
    <n v="73.714285714285708"/>
    <n v="0"/>
    <s v="DGIT_x000a_NC - Subproceso Innovación y Tecnología_x000a_Dirección de Gestión de Innovación y Tecnología_x000a_Subdirección de Innovación y Proyectos_x000a_Subdirección de Soluciones y Desarrollo"/>
    <n v="0"/>
    <x v="0"/>
  </r>
  <r>
    <x v="2"/>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Registro y Control Aduanero"/>
    <n v="0"/>
    <x v="0"/>
  </r>
  <r>
    <x v="2"/>
    <x v="0"/>
    <m/>
    <m/>
    <m/>
    <m/>
    <s v="Iniciar el desarrollo de la solución tecnológica."/>
    <s v="Desarrollo de la solución"/>
    <s v="Informes de seguimiento"/>
    <n v="12"/>
    <d v="2025-06-01T00:00:00"/>
    <d v="2027-09-30T00:00:00"/>
    <n v="121.57142857142857"/>
    <n v="0"/>
    <s v="DGIT_x000a_NC - Subproceso Innovación y Tecnología_x000a_Dirección de Gestión de Innovación y Tecnología_x000a_Subdirección de Innovación y Proyectos_x000a_Subdirección de Soluciones y Desarrollo_x000a__x000a_REFORMULADO_x000a_30112021_x000a_20052022"/>
    <n v="0"/>
    <x v="0"/>
  </r>
  <r>
    <x v="2"/>
    <x v="0"/>
    <m/>
    <m/>
    <m/>
    <m/>
    <s v="Iniciar la implementación de la solución tecnológica"/>
    <s v="Pruebas y evaluación funcional"/>
    <s v=" (01) Un  formato de Aceptación de Pruebas funcionales y salida a producción - FT-IIT-1851."/>
    <n v="1"/>
    <d v="2025-06-01T00:00:00"/>
    <d v="2027-09-30T00:00:00"/>
    <n v="121.57142857142857"/>
    <n v="0"/>
    <s v="DGIT_x000a_NC – Subproceso Operación Aduanera_x000a_Dirección de Gestión de Aduanas_x000a_Subdirección de Registro y Control Aduanero"/>
    <n v="0"/>
    <x v="0"/>
  </r>
  <r>
    <x v="2"/>
    <x v="0"/>
    <m/>
    <m/>
    <m/>
    <m/>
    <s v="Poner en  producción la solución tecnológica"/>
    <s v="Definir la puesta en producción de la solución tecnológica "/>
    <s v="Puesta en producción de la solución tecnológica:_x000a_a. (01) Un formato información de versión             FT-IIT-2180_x000a_b. (01) Un Acta de comité de gestión de Cambios de Tecnología del correspondiente software instalado y en producción"/>
    <n v="2"/>
    <d v="2025-06-01T00:00:00"/>
    <d v="2027-09-30T00:00:00"/>
    <n v="121.57142857142857"/>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Registro y Control Aduanero_x000a__x000a_REFORMULADO_x000a_30112021_x000a_20052022"/>
    <n v="0"/>
    <x v="0"/>
  </r>
  <r>
    <x v="2"/>
    <x v="0"/>
    <s v="Auditoría a la efectividad de la seguridad y privacidad de la información ASI2018-08_x000a__x000a_H2_x000a__x000a_Período_x000a_01/07/2016 al 31/08/2018"/>
    <s v="ASI 2018008"/>
    <s v="Falta de gobernabilidad sobre los aplicativos no corporativos de la entidad._x000a__x000a_Se evidenció que existen activos de información que se encuentran en la plataforma tecnológica sin el control sobre la administración y gobernabilidad por parte de la SGTIT, como son las bases de datos de los aplicativos no corporativos que contiene información sensible o datos críticos para la entidad, de acuerdo con lo siguiente:_x000a__x000a_a) La administración y accesibilidad de las bases de datos de los aplicativos no corporativos ubicados en los servidores de la entidad, se encuentra bajo la responsabilidad de funcionarios que prestan soporte al aplicativo en las Direcciones Seccionales sin gobernabilidad del Proceso de Servicios Informáticos, evidenciándose en las visitas realizadas a las Direcciones Seccionales de Impuestos y de Aduanas de Bogotá, de acuerdo con el inventario suministrado por los mismos._x000a__x000a_b) Las bases de datos no presentan bitácora de las transacciones que se realizan a través del aplicativo o directamente a la base de datos, que permita realizar control y análisis sobre los cambios efectuados a los mismos._x000a__x000a_c) Las bases de datos sobre las cuales se soportan estos aplicativos, no presentan la robustez , ni seguridad que se requiere para almacenar los datos críticos, tales como Acces, MySQL, Dbase y FoxBase._x000a__x000a_Con esta situación, se incumplen los numerales A.8 “Gestión de Activos”, A.9 “Control de Acceso”, A.12.4 “Registro y seguimiento” y A.12.6.1 “Gestión de vulnerabilidades técnicas&quot; de la norma NTC-ISO-IEC 27001; en el marco del MIPG, se afecta la adecuada implementación de la 3a. dimensión: “Gestión con Valores para Resultados”, numeral 3.2.1.3 “Política de Gobierno Digital” y 3.2.1.4 “Política de Seguridad Digital”, así como de la 7a. Dimensión: Control Interno, en las actividades: Asegurar un ambiente de Control, Efectuar el control a la información y comunicación organizacional e Implementar las actividades de monitoreo y supervisión continua en la entidad._x000a__x000a__x000a__x000a_"/>
    <s v="Lo anterior, se presenta por el no reconocimiento de los aplicativos no corporativos bajo la administración de la SGTIT y la falta de política o lineamiento sobre el uso y administración de estos."/>
    <s v="Realizar informes de seguimiento trimestral del cumplimiento a los memorandos 0203 de 2020 y 0213 de 2021. "/>
    <s v="Realizar informes de seguimiento al cumplimiento de los lineamientos de los memorandos 0203 de 2020 y 0213 de 2021."/>
    <s v="Informes de seguimiento trimestrales"/>
    <n v="13"/>
    <d v="2022-10-01T00:00:00"/>
    <d v="2025-12-31T00:00:00"/>
    <n v="169.57142857142858"/>
    <n v="3"/>
    <s v="DGIT_x000a_NC - Subproceso Seguridad de la Información_x000a_Oficina de Seguridad de la Información_x000a__x000a_REFORMULADO_x000a_22072020_x000a_20102022_x000a_ACTUALIZADO_x000a_30112021"/>
    <n v="0.23076923076923078"/>
    <x v="0"/>
  </r>
  <r>
    <x v="2"/>
    <x v="0"/>
    <m/>
    <m/>
    <m/>
    <m/>
    <s v="Crear repositorios de evidencias por Dirección de Gestión y/o Dirección Seccional del cumplimento de los lineamientos de los memorandos 0203 de 2020 y 0213 de 2021."/>
    <s v="Repositorios de evidencias de las 17 áreas identificadas, se realizaran 34 reuniones divididas en dos fases o momentos,  en el Inventario de Aplicativos No Corporativos que hacen uso de estas herramientas."/>
    <s v="34 Repositorios de evidencias con todo tipo de documentación referente al tema, por ejemplo: actas de asistencias a reunión virtual o presencial, correos electrónicos y formatos de la entidad."/>
    <n v="34"/>
    <d v="2022-10-01T00:00:00"/>
    <d v="2025-12-31T00:00:00"/>
    <n v="169.57142857142858"/>
    <n v="19.72"/>
    <s v="DGIT_x000a_NC - Subproceso Innovación y Tecnología_x000a_Dirección de Gestión de Innovación y Tecnología_x000a__x000a_REFORMULADO_x000a_24102022"/>
    <n v="0.57999999999999996"/>
    <x v="0"/>
  </r>
  <r>
    <x v="2"/>
    <x v="0"/>
    <s v="Auditoría a la Gestión de Cartera 2024-001_x000a__x000a_Periodo 01/01/2023 al 30/03/2024"/>
    <s v="AGC2024-001_x000a_H7"/>
    <s v="Hallazgo No. 7 Manejador de bases de datos (DBMS) sin soporte del proveedor y falta de completitud en el diccionario de datos_x000a__x000a_Verificada las funcionalidades, características y documentación de los Sistemas de Información de Planeación y Administración de Cartera – SIPAC, Obligación Financiera y aplicativo OBLIGA y los controles que han sido implementados, se evidenció:_x0009__x0009__x0009__x0009__x0009__x0009__x0009__x0009__x0009__x0009__x0009__x0009__x0009__x0009__x0009__x0009__x0009__x0009__x0009__x0009__x000a_a. El manejador de la base de datos del Sistema SIPAC y Obligación Financiera opera en una versión antigua y sin soporte del proveedor, en cuanto al &quot;Soporte Premier&quot; y &quot;Soporte Extendido&quot;, que impide que se reciban nuevas actualizaciones, correcciones, alertas de seguridad y parches críticos. Dirección de Gestión de Innovación y Tecnología._x0009__x0009__x0009__x0009__x0009__x0009__x0009__x0009__x000a_b. El diccionario de la base de datos contiene la descripción de los paquetes, sin embargo, no se describe cada tabla y falta completitud en algunos campos. Dirección de Gestión de Innovación y Tecnología._x000a__x000a_Con lo anterior, se incumple con lo establecido en la directriz No. 17 de la Directiva Presidencial No. 02 de 2022 con relación a las actualizaciones de seguridad de los software liberadas por los fabricantes, la directriz 4.3 de la Directiva Presidencial 03 de 2021, en lo pertinente con los documentos de apoyo para la interpretación, uso y aprovechamiento de los datos  y el numeral 2, literal m, del numeral 5.4.19 “Instalación de software en sistemas operativos”  del Manual de políticas y lineamientos de seguridad de la información de la DIAN y la aplicación de la Dimensión 3 “Gestión con Valores para Resultados” en las políticas “Gobierno Digital” establecida en el Decreto 767 de 2022 en donde el habilitador “Seguridad y Privacidad de la Información” busca que se desarrollen capacidades a través de la implementación del Modelo de Seguridad y Privacidad de la Información – MSPI y los controles definidos en el mismo y “Seguridad Digital” establecido en el CONPES 3854 de 2016 que imparte lineamientos sobre gestión del riesgo, del Modelo Integrado de Planeación y Gestión – MIPG._x000a_"/>
    <s v="Falta de renovaciones tecnológicas y actualización de la meta data en el diccionario de las bases de datos"/>
    <s v="Iniciar el proyecto con la definición de  los requerimientos funcionales"/>
    <s v="Definir los requerimientos funcionales"/>
    <s v="Documento de requerimientos funcionales V1 "/>
    <n v="1"/>
    <d v="2024-02-01T00:00:00"/>
    <d v="2025-03-31T00:00:00"/>
    <n v="60.571428571428569"/>
    <n v="0"/>
    <s v="DGIT_x000a_NC - Subproceso Administración de Cartera_x000a_Dirección de Gestión de Impuestos_x000a_Subdirección de Cobranzas y Control Extensivo_x000a_Coordinación de Cobranzas_x000a_Subdirección de Recaudo _x000a_Coordinación de Administración de Aplicativos de Impuestos_x000a_ _x000a_  _x000a_"/>
    <n v="0"/>
    <x v="0"/>
  </r>
  <r>
    <x v="2"/>
    <x v="0"/>
    <m/>
    <m/>
    <m/>
    <m/>
    <s v="Definir los requerimientos no funcionales "/>
    <s v="Definir los requerimientos no funcionales "/>
    <s v="Documento de requerimientos no funcionales V1"/>
    <n v="1"/>
    <d v="2024-02-01T00:00:00"/>
    <d v="2025-03-31T00:00:00"/>
    <n v="60.571428571428569"/>
    <n v="0"/>
    <s v="DGIT_x000a_NC- Subproceso Innovación y Tecnología_x000a_Dirección de Gestión de Innovación y Tecnología_x000a__x000a__x000a__x000a_"/>
    <n v="0"/>
    <x v="0"/>
  </r>
  <r>
    <x v="2"/>
    <x v="0"/>
    <m/>
    <m/>
    <m/>
    <m/>
    <s v="Iniciar el proceso de contratación "/>
    <s v="Validar o aceptar el proceso de contratación"/>
    <s v="Documento de validación o aceptación del proceso de contratación"/>
    <n v="1"/>
    <d v="2023-11-01T00:00:00"/>
    <d v="2025-03-31T00:00:00"/>
    <n v="73.714285714285708"/>
    <n v="0"/>
    <s v="DGIT_x000a_NC- Subproceso Innovación y Tecnología_x000a_Dirección de Gestión de Innovación y Tecnología_x000a__x000a__x000a__x000a_"/>
    <n v="0"/>
    <x v="0"/>
  </r>
  <r>
    <x v="2"/>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T_x000a_NC - Subproceso Administración de Cartera_x000a_Dirección de Gestión de Impuestos_x000a_Subdirección de Cobranzas y Control Extensivo_x000a_Coordinación de Cobranzas_x000a_Subdirección de Recaudo _x000a_Coordinación de Administración de Aplicativos de Impuestos_x000a_ _x000a_ _x000a_"/>
    <n v="0"/>
    <x v="0"/>
  </r>
  <r>
    <x v="2"/>
    <x v="0"/>
    <m/>
    <m/>
    <m/>
    <m/>
    <s v="Definir un plan de trabajo de desarrollo de la solución tecnológica "/>
    <s v="Definir un plan de trabajo de desarrollo de la solución tecnológica "/>
    <s v="Plan de trabajo V1"/>
    <n v="1"/>
    <d v="2023-11-01T00:00:00"/>
    <d v="2025-03-31T00:00:00"/>
    <n v="73.714285714285708"/>
    <n v="0"/>
    <s v="DGIT_x000a_NC- Subproceso Innovación y Tecnología_x000a_Dirección de Gestión de Innovación y Tecnología_x000a_ _x000a_"/>
    <n v="0"/>
    <x v="0"/>
  </r>
  <r>
    <x v="2"/>
    <x v="0"/>
    <m/>
    <m/>
    <m/>
    <m/>
    <s v="Aprobar o validar el plan de trabajo de la implementación de la solución tecnológica "/>
    <s v="Aprobar o validar el plan de trabajo de la implementación de la solución tecnológica "/>
    <s v="Plan de trabajo aprobado  V1"/>
    <n v="1"/>
    <d v="2023-11-02T00:00:00"/>
    <d v="2025-05-31T00:00:00"/>
    <n v="82.285714285714292"/>
    <n v="0"/>
    <s v="DGIT_x000a_NC - Subproceso Administración de Cartera_x000a_Dirección de Gestión de Impuestos_x000a_Subdirección de Cobranzas y Control Extensivo_x000a_Coordinación de Cobranzas_x000a_Coordinación de Administración de Aplicativos de Impuestos_x000a_ _x000a_NC- Subproceso Innovación y Tecnología_x000a_Dirección de Gestión de Innovación y Tecnología_x000a_ _x000a_"/>
    <n v="0"/>
    <x v="0"/>
  </r>
  <r>
    <x v="2"/>
    <x v="0"/>
    <m/>
    <m/>
    <m/>
    <m/>
    <s v="Iniciar el desarrollo de la solución tecnológica."/>
    <s v="Desarrollo de la solución"/>
    <s v="Informes de seguimiento"/>
    <n v="7"/>
    <d v="2026-01-02T00:00:00"/>
    <d v="2027-09-30T00:00:00"/>
    <n v="90.857142857142861"/>
    <n v="0"/>
    <s v="DGIT_x000a_NC- Subproceso Innovación y Tecnología_x000a_Dirección de Gestión de Innovación y Tecnología_x000a_ _x000a_"/>
    <n v="0"/>
    <x v="0"/>
  </r>
  <r>
    <x v="2"/>
    <x v="0"/>
    <m/>
    <m/>
    <m/>
    <m/>
    <s v="Iniciar la implementación de la solución tecnológica"/>
    <s v="Pruebas y evaluación funcional"/>
    <s v=" (01) Un  formato de Aceptación de Pruebas funcionales y salida a producción - FT-IIT-1851."/>
    <n v="1"/>
    <d v="2026-01-02T00:00:00"/>
    <d v="2027-09-30T00:00:00"/>
    <n v="90.857142857142861"/>
    <n v="0"/>
    <s v="DGIT_x000a_NC - Subproceso Administración de Cartera_x000a_Dirección de Gestión de Impuestos_x000a_Subdirección de Cobranzas y Control Extensivo_x000a_Coordinación de Cobranzas_x000a_Subdirección de Recaudo _x000a_Coordinación de Administración de Aplicativos de Impuestos_x000a_ _x000a_ "/>
    <n v="0"/>
    <x v="0"/>
  </r>
  <r>
    <x v="2"/>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T_x000a_NC - Subproceso Administración de Cartera_x000a_Dirección de Gestión de Impuestos_x000a_Subdirección de Cobranzas y Control Extensivo_x000a_Coordinación de Cobranzas_x000a_Coordinación de Administración de Aplicativos de Impuestos_x000a_ _x000a_NC- Subproceso Innovación y Tecnología_x000a_Dirección de Gestión de Innovación y Tecnología_x000a_ _x000a_"/>
    <n v="0"/>
    <x v="0"/>
  </r>
  <r>
    <x v="2"/>
    <x v="0"/>
    <m/>
    <m/>
    <m/>
    <m/>
    <s v="Actualizar el diccionario de datos en el repositorio central de Enterprise Architect"/>
    <s v="Habilitar el repositorio y usuario de acceso para los ingenieros que van a realizar la actualización. Revisar el estado actual  y actualizar  la información de cada una de las tablas que hacen parte del sistema de SIPAC en el repositorio central de Enterprise Architec"/>
    <s v="Diccionario de datos actualizado"/>
    <n v="1"/>
    <d v="2024-08-01T00:00:00"/>
    <d v="2026-06-30T00:00:00"/>
    <n v="99.714285714285708"/>
    <n v="0.217"/>
    <s v="DGIT_x000a_NC- Subproceso Innovación y Tecnología_x000a_Dirección de Gestión de Innovación y Tecnología_x000a__x000a__x000a__x000a_"/>
    <n v="0.217"/>
    <x v="0"/>
  </r>
  <r>
    <x v="3"/>
    <x v="0"/>
    <s v="Auditoría a la Gestión en la Administración de Mercancías ADA y BRDP - AAB 2019003_x000a__x000a_Periodo 01/01/2018 al 15/03/2019_x000a__x000a_H8"/>
    <s v="AAB 2019003"/>
    <s v="Deficiencias para la disposición de bienes recibidos en dación de pago - BRDP_x000a__x000a_Analizada la normatividad vigente para la disposición de BRDP y la información de inventarios de las direcciones seccionales se estableció que:_x000a__x000a_• La entidad recibió bienes en dación de pago por valor inicial de $14.999.060.438 entre los años 2000 y 2018, en el año 2014 realizó avalúo a los mismos quedando estos bienes valorados en $4.844.420.946, aunque la entidad ha efectuado acciones tendientes a la disposición, éstas no han sido efectivas y la mayoría de estos bienes se encuentran en mal estado._x000a_   _x000a_• No existe un procedimiento que garantice la administración oportuna, eficiente y efectiva para la disposición de los BRDP._x000a__x000a_• No se evidencia un control frente al tema observado, por parte de la Subdirección de Gestión Comercial, ya que la Dirección Seccional de Aduanas de Medellín, retiró de los inventarios en el mes de diciembre del año 2018, una máquina hiladora, por valor de $5.600.000, que se encontraba en común y proindiviso con el Instituto del Seguro Social, cuya participación de la DIAN era del 56.95%, este bien fue vendido en el año 2017, sin que la entidad diera el visto bueno para su venta y se recibiera algún ingreso."/>
    <s v="•Debido a la ausencia de un procedimiento que garantice la administración y control de los BRDP _x000a__x000a_•Insuficiente gestión para la disposición de los mismos."/>
    <s v="Disponer y entregar los bienes muebles adjudicados a la Nación- U.A.E. DIAN  por  valor de  $ 1.893.969,819, en custodia de las Direcciones Seccionales de  Impuestos y Aduanas de Manizales, Aduanas de Cúcuta,  Aduanas de Cali, Impuestos y Aduanas de Pasto y Aduanas de Bogotá, que a marzo 31 de 2019 están pendientes por disponer y entregar, continuando con la aplicación de la nueva normatividad establecida para los bienes adjudicados a la Nación - UAE DIAN. "/>
    <s v="Realizar las actas de entrega de los bienes dispuestos de acuerdo a la modalidad de disposición aplicada."/>
    <s v="Valor de los bienes dispuestos en el período / Valor total de los bienes.  "/>
    <n v="1"/>
    <d v="2022-07-01T00:00:00"/>
    <d v="2025-12-31T00:00:00"/>
    <n v="182.71428571428572"/>
    <n v="0.7863"/>
    <s v="DGC_x000a_NC - Subproceso Operación Logística _x000a_Dirección de Gestión Corporativa_x000a_Subdirección Logística_x000a_Coordinación de optimización de Operación Logística_x000a_Coordinación de Gestión Social y Comercialización                                   _x000a_Coordinación de  Chatarrización y Destrucciones_x000a__x000a_DS - Subproceso Operación Logística _x000a_Direcciones Seccionales de Impuestos y Aduanas de:_x000a_Manizales,Aduanas de Cúcuta, Aduanas de Cali, Pasto_x000a_Aduanas de Bogotá _x000a__x000a_REFORMULADO _x000a_18032021_x000a_20052022_x000a_ACTUALIZADO_x000a_30112021"/>
    <n v="0.7863"/>
    <x v="0"/>
  </r>
  <r>
    <x v="3"/>
    <x v="0"/>
    <s v="Auditoría a la Disposición de mercancías aprehendidas, decomisadas o abandonadas a favor de la Nación - ADA.  ADM2022-002_x000a__x000a_Periodo: 1/01/2021 - 28/02/2022_x000a__x000a_H1_x000a__x000a__x000a_"/>
    <s v="ADA.  ADM2022-002"/>
    <s v="1. Inoportunidad en la disposición de las mercancías Aprehendidas, Decomisadas o Abandonadas – ADA a favor de la Nación._x000a__x000a_Sobre un universo de 1.431 Documentos de Ingreso de Mercancías (DIM) con 9.080 ítems se tomó una muestra de 190 DIM con 695 ítems, correspondientes a las existencias de las Direcciones Seccionales de Aduanas de Cartagena y de Impuestos y Aduanas de Buenaventura, los cuales fueron extraídos del inventario de las existencias, reportado por la Subdirección Logística con corte a 28 de febrero de 2022, evidenciando lo siguiente: _x000a__x000a_1.1. Demoras en la disposición de mercancías ADA.  (Ver anexo 1)_x000a__x000a_a. Dirección Seccional de Aduanas de Cartagena_x000a__x000a_De una muestra de 68 DIM con 166 ítems, se validaron las existencias de mercancías ADA y Documentos de Egreso de Mercancías (DEM) con fecha de corte al 30 de abril de 2022, evidenciando que se dispusieron 29 DIM con 85 ítems, los cuales presentaron demoras en la disposición de mercancías almacenadas en los Depósitos y en el recinto de almacén de la Unión Temporal Alianza Logística Avanzada – UT ALA (Tabla No. 5 Infome Auditoría ADM 2022 -002)._x000a__x000a_b. Dirección Seccional de Impuestos y Aduanas de Buenaventura_x000a__x000a_De una muestra de 113 DIM con 513 ítems, se validaron las existencias de mercancías ADA y DEM con fecha de corte al 30 de abril de 2022, evidenciando que fueron dispuestos 30 DIM con 64 ítems, los cuales presentaron demoras para la disposición de mercancías almacenadas en los Depósitos y en el recinto de almacén de la UT ALA (Tabla No. 6  Infome Auditoría ADM 2022 -002)._x000a__x000a_1.2. Mercancías ADA que continúan sin disponer (Ver anexo 2)_x000a__x000a_a. Dirección Seccional de Aduanas de Cartagena _x000a__x000a_De la muestra de 68 DIM con 166 ítems, seleccionada del reporte de existencias de mercancías ADA, se identificaron 39 DIM con 81 ítems que a acorte 30 de abril de 2022 continuaban sin disponer, registrando un tiempo de permanencia entre 64 y 3.426 días (Tabla No. 7 Informe Auditoría ADM 2022 - 002)._x000a__x000a_b. Dirección Seccional de Impuestos y Aduanas de Buenaventura_x000a__x000a_De la muestra de 113 DIM con 513 ítems, seleccionada del reporte de existencias de mercancías ADA, se observó que 83 DIM con 449 ítems a corte del 30 de abril de 2022, estaban sin disponer y registrando un tiempo de permanencia entre 70 a 1.985 días (Tabla No. 8 Informe Auditoría ADM 2022 - 002)."/>
    <s v="Deficiencias en la aplicación de los controles existentes para la oportunidad en la disposición de mercancías ADA a favor de la Nación._x000a__x000a_Debilidades en el monitoreo y seguimiento para la disminución de existencias de mercancías ADA, tanto en el Nivel Central - Subdirección Logística y en el Nivel Local - GIT de Operación Logística de la División de Gestión Administrativa y Financiera de las Direcciones Seccionales de Aduanas de Cartagena e Impuestos y Aduanas de Buenaventura"/>
    <s v="Disponer de las mercancías por valor de  5.403.405.745,52. Discriminados en 39 DIM, que tiene en inventarios la Dirección Seccional de Aduanas de Cartagena, conforme al Anexo 2 del informe OCI, así:  69481100169 It 1,  39481114371 Tt.1, 39481103797, It 3 y 4, 39481105796 It 1, 39481110133 It 1, 39481112408 It 1, 39481112409 It 1, 39481112411 It 1, 39481112604 It 1, 39481112761 It 1 , 39481114283 It 1, 39481114345 It 2, 39481114350 It 1 y 2, 39481114356 It 1 a 9,  39481114372 It 1 y 2 , 39481114398 It 1, 39481114438 It 1 y 2, 39481102291 It 1, 39481106492 It 1, 39481109290 It 1, 39481109777 It 1, 39481109785 It 1, 39481112551 It 1, 39481112834 It 1, 39481112061 It 1, 15481100170 It 1, 15481100171 It 1, 15481100172 It 1 y 2, 15481100173 It 1 y 2, 15481100174 It 1, 15481100175 It 1, 39481113974 It 1, 39481114180 It 1, 39481114494 It 1, 39481114495 It 1 y 2,  39481114502 It 1  al 20, 39481114505 It 1, 39481114520 It 1, 39481114527 It 1 a 9."/>
    <s v="Egresos de mercancía"/>
    <s v="Egresos de mercancía"/>
    <n v="1"/>
    <d v="2022-09-01T00:00:00"/>
    <d v="2025-12-31T00:00:00"/>
    <n v="173.85714285714286"/>
    <n v="0.7863"/>
    <s v="DGC_x000a_NC - Subproceso Operación Logística_x000a_Subdirección Logística_x000a_Coordinación de Gestión Social y Comercialización_x000a_Coordinación de Destrucción y Chatarrización, _x000a__x000a_DS - Subproceso Operación Logística _x000a_Dirección Seccional de Aduanas de Cartagena_x000a_GIT de Operación Logística"/>
    <n v="0.7863"/>
    <x v="0"/>
  </r>
  <r>
    <x v="3"/>
    <x v="0"/>
    <m/>
    <m/>
    <m/>
    <m/>
    <s v="Disponer de las mercancías por valor de 2.612.727.747,28. Discriminados en 89 DIM que tiene en inventarios la Direccion Seccional de Impuestos y Aduanas de Buenaventura, conforme al Anexo 2 del informe OCI, así:15351100088 It 1, 15351100096 It 1, 15351100102 I-1, 75351100189 I-22, 32351105747 I-1, 32351105752 I-1,2, 32351105830 I-4,8,16, 22, 32351105844 I-1, 32352105705 I-5,6,8,11,12,13,14, 32352105876 I-1, 32351104737 I-1, 32352104740 I7, 16, 32351102888  I-1a 64, 32352102842 I-1 a 96, 32352102974- I-1,2,3 32352103098 I-3,4, 32352103168 I-2,17, 32351103495 I-1, 32351103496 I-1, 32352103186 I-17,20,21,24,26,27,28,29,30,38,40,41, 32352103239 I- 1 32351104160 I-1, 2, 32351104547 I-1, 32351104647 I-1, 32351105669 I-1, 32351105671 I-1, 32351105674 I-1, 32351105676 I-1, 15351100088 I-1, 32351102486 I- 1,2, 3, 32351103900 I-1, 32352105456 I-1,2,3,5, 32351102362 I- 1 a 15, 32351102959 I- 4, 32351103074 I- 41,43,50, 32352102712 I-7,9, 32352102877 I-2,3,4,5, 32352103003 I- 8,9,10, 32352103004 I-4, 32352103050 I-1a 9, 32352103056 I- 5,10, 32352103093 I-1 a 13, 32352103117 I-8,31,33,34, 32352103402 I-1, 32351103449 I-40, 32351103625 I-7, 32352103207 I-15, 32352103354 I-40, 32352103402 I 1, 4, 32352103414 I-14, 32352105072 I-1,2,3, 15351100096 I-1, 32351105389 I-4 a 12, 32351105601 I-68,69,70,71,72,99,100, 102,105, 32351105614 I-57,58,60, 32351105615 I-17, 32351105645 I-85,89,175,220,238,241,252, 259,279, 32351105680 I-13,58, 32351105699 I-22, 32351105720 I-44, 32351105722 I-16,34,49, 32351105730 I-20, 32351105732 I-4,10,11, 14, 32351105734 I- 4,22,23, 32351105735 I-1,9,11, 32351105744 I-28,47, 32351105745 I-20,23, 32351105746 I- 13,44,49,61, 32351105753 I- 15 a 20, 21,38,40,54,61,67,85,101,102, 32351105801 I-1, 32351105833 I, 2,6,26,27,28, 32351105834 I-7,34,35,36, 32351105835 I-83,84,86,87,88,89,91,93,95, 32351105836 I-4,25,39,58,68, 32351105840 I-6,11,49, 32351105841 I-12,14 32351105842 I-10,32, 32351105856 I-6,26, 32352105393  I -1,2, 3, 6,7, 32352105429 I-1,3,4,17, 32352105467 I-2,3,4,34,39,54, 32352105503 I- 3,16,19,21,25,28,30,40,41,43,44, 45,47,48,50,51,52 ,53,54,56,58,60,61,64, 32352105795 I-1, 32352105831 I- 1, 32352105832 I-1, 32351102386 I 1 a 14"/>
    <s v="Egresos de mercancía"/>
    <s v="Egresos de mercancía"/>
    <n v="1"/>
    <d v="2022-09-01T00:00:00"/>
    <d v="2025-12-31T00:00:00"/>
    <n v="173.85714285714286"/>
    <n v="0.71"/>
    <s v="DGC_x000a_NC - Subproceso Operación Logística_x000a_Subdirección Logística_x000a_Coordinación de Gestión Social y Comercialización _x000a_Coordinación de Destrucción y Chatarrización, _x000a__x000a_DS - Subproceso Operación Logística_x000a_Dirección Seccional de Impuestos y Aduanas de Buenaventura_x000a_GIT de Operación Logística"/>
    <n v="0.71"/>
    <x v="0"/>
  </r>
  <r>
    <x v="3"/>
    <x v="0"/>
    <m/>
    <m/>
    <m/>
    <m/>
    <s v="Actualizar del procedimiento PR-ADF-312 "/>
    <s v="Publicación del procedimiento PR-ADF-312 "/>
    <s v="Procedimiento"/>
    <n v="1"/>
    <d v="2022-09-01T00:00:00"/>
    <d v="2023-08-31T00:00:00"/>
    <n v="52"/>
    <n v="1"/>
    <s v="DGC_x000a_NC - Subproceso Operación Logística_x000a_Subdirección Logística._x000a_"/>
    <n v="1"/>
    <x v="1"/>
  </r>
  <r>
    <x v="3"/>
    <x v="0"/>
    <s v="AUDITORÍA AL PROCEDIMIENTO DE NOTIFICACIONES AND 2023 002_x000a__x000a_Periodo: 1/01/2022 - 28/02/2023_x000a__x000a_H1"/>
    <s v="AND 2023 002"/>
    <s v="Hallazgo No. 1. Deficiencia en el cumplimiento de los términos para notificar mandamientos de pago y resoluciones de seguir adelante la ejecución – DSIA de Santa Marta y DSI de Cali_x000a__x000a_1. Realizada la comparación de la información suministrada por la Subdirección de Recaudo (SIPAC) con la entregada por la Coordinación de Correspondencia y Notificaciones (Libro radicador - SI Notificar) a corte 28/02/2023 se identificaron:_x000a__x000a_1.1 Dos (2) mandamientos de pago y ocho (8) resoluciones de seguir adelante la ejecución, registradas en el aplicativo SIPAC que no habían sido capturadas por el área técnica en el SI-Notificar para iniciar la notificación. DSIA de Santa Marta. Ver Anexo H1_1.1 (Responsable Proceso de Cobranzas)_x000a__x000a_1.2 61 mandamientos de pago y 23 resoluciones de seguir adelante la ejecución registradas en el aplicativo SIPAC que no habían sido capturadas por el área técnica en el SI-Notificar para iniciar la notificación. DSI de Cali. Ver Anexo H1_1.2 (Responsable Proceso de Cobranzas)_x000a__x000a_2. Verificados los &quot;informes proceso por acto&quot; generados a través el SI Notificar, de los 145 actos administrativos seleccionados en la muestra, se encontraron 15 mandamientos de pago y 15 resoluciones de seguir adelante la ejecución en estado &quot;Capturado en el área técnica&quot;, sin que se surtiera la remisión de estos al GIT de Documentación para iniciar la notificación. DSI de Cali. Ver Anexo H1_2 (Responsable Proceso de Cobranzas) _x000a__x000a_3. Revisados los soportes de notificación de una muestra de 44 mandamientos de pago y 23 resoluciones que ordenan seguir adelante la ejecución, se encontró que no en todos los casos las áreas técnicas remiten la planilla con los actos administrativos el día siguiente hábil contado a partir de su expedición al área competente para su notificación. DSIA de Santa Marta: Ver anexo H1_3 (Responsable Proceso de Cobranzas)_x000a__x000a_Adicionalmente, se observó falta de celeridad en el desarrollo de las notificaciones de 11 actos para los cuales transcurren entre 23 y 198 días hábiles entre la fecha de la guía de devolución del correo y la notificación subsidiaria efectiva. Ver anexo H1_3A._x000a__x000a_4. Revisados los soportes de notificación de una muestra 103 mandamientos de pago y 42 resoluciones de seguir adelante la ejecución, se encontró que no en todos los casos las áreas técnicas remiten la planilla con los actos administrativos el día siguiente hábil contado a partir de su expedición al área competente para su notificación. DSI de Cali. Ver anexo H1_4._x000a__x000a_Adicionalmente, se observó falta de celeridad en el desarrollo de las notificaciones así:_x000a__x000a_- 37 actos administrativos en los cuales su notificación por correo electrónico se surte entre 8 y hasta 158 días hábiles después de ser proferidos. Ver anexo H1_4A._x000a_- 28 actos administrativos en los cuales transcurren de 6 a 111 días hábiles entre la devolución al área técnica y la remisión de la planilla solicitando notificación personal al GIT de Documentación. Ver anexo H1_4B."/>
    <s v="Debido al incumplimiento de la norma, inoportuna remisión de los mandamientos de pago y las resoluciones de seguir adelante la ejecución para ser notificados, deficiente autocontrol y seguimiento a los procedimientos PR-COT-0270 y PR-ADF-159 por parte de los funcionarios con competencia para ejecutar y para notificar, comunicar y/o publicar"/>
    <s v="Notificar los 2 mandamientos de pago y 8 resoluciones de seguir adelante la ejecución registradas en el aplicativo SIPAC, actos administrativos que no habian sido capturados en el area tecnica  que se encuentran pendientes por finalizar su proceso de notificación."/>
    <s v="Notificar los 2 mandamientos de pago y 8 resoluciones de seguir adelante la ejecución registradas en el aplicativo SIPAC, actos administrativos que no habian sido capturados en el area tecnica  que se encuentran pendientes por finalizar su proceso de notificación."/>
    <s v="Lista de Actos administrativos  notificados con constancia de notificación  e informe en pdf del cumplimiento del proceso de  las notificaciones en el SI Notificar "/>
    <n v="2"/>
    <d v="2023-08-01T00:00:00"/>
    <d v="2023-10-01T00:00:00"/>
    <n v="8.7142857142857135"/>
    <n v="2"/>
    <s v="DGC_x000a_DS – Subproceso Administración de Cartera_x000a_Dirección Seccional de Impuestos y Aduanas de Santa Marta_x000a_División de Recaudo y Cobranzas._x000a__x000a_DS - Subproceso de Recursos Administrativos_x000a_Dirección Seccional de Impuestos y Aduanas de Santa Marta_x000a_GIT Documentación_x000a__x000a_ELABORACIÓN (dd/mm/aaaa)_x000a_23/08/2023"/>
    <n v="1"/>
    <x v="1"/>
  </r>
  <r>
    <x v="3"/>
    <x v="0"/>
    <m/>
    <m/>
    <m/>
    <m/>
    <s v="Verificar bimestralmente la gestión oportuna de las notificaciones, en una muestra aleatoria del 20% del reporte generado en SIPAC correspondiente a los mandamientos de pago y resolucion que ordena seguir adelante la ejecución proferidos en el área vs lo reportado en el SI Notificar "/>
    <s v="Verificar bimestralmente la gestión oportuna de las notificaciones, en una muestra aleatoria del 20% del reporte generado en SIPAC correspondiente a los mandamientos de pago y resolucion que ordena seguir adelante la ejecución proferidos en el área vs lo reportado en el SI Notificar "/>
    <s v="Informe en Excel del seguimiento realizado a la muestra seleccionada vs SI Notificar con  los resultados del cumplimiento de las notificaciones en los que se incluya NIT, CONTRIBUYENTE, CONSECUTIVO ACTO, FECHA ACTO, FECHA NOTIFICACION CERTIFICACION, No. PLANILLA, FUNCIONARIO. Archivo PDF indicando objetivo, metodología, selección de la muestra, resultados, conclusiones, fechado y firmado por el jefe de División.        "/>
    <n v="3"/>
    <d v="2023-08-01T00:00:00"/>
    <d v="2024-02-29T00:00:00"/>
    <n v="30.285714285714285"/>
    <n v="3"/>
    <s v="DGC_x000a_DS- Subproceso Administración de Cartera.                _x000a_Dirección Seccional de Impuestos y Aduanas de Santa Marta_x000a_División de Recaudo y Cobranzas                     _x000a__x000a_DS- Subproceso de Recursos Administrativos.          _x000a_Dirección Seccional de Impuestos y Aduanas de Santa Marta_x000a_GIT Documentación_x000a__x000a_ELABORACIÓN (dd/mm/aaaa)_x000a_23/08/2023"/>
    <n v="1"/>
    <x v="1"/>
  </r>
  <r>
    <x v="3"/>
    <x v="0"/>
    <m/>
    <m/>
    <m/>
    <m/>
    <s v="Capturar y generar planilla de remisión para iniciar el trámite de notificación de los 61 mandamientos de pago y 23 resoluciones de seguir adelante la ejecución registradas en el aplicativo SIPAC, actos administrativos que no habian sido capturados en el area tecnica y los 15 mandamientos de pago y 15 resoluciones de seguir adelante la ejecución en estado &quot;Capturado en el área técnica&quot;, seleccionados de la base que no se habian remitido al GIT Documentación que se encuentran pendientes por finalizar su proceso de notificación."/>
    <s v="Capturar y generar planilla de remisión para iniciar el trámite de notificación de los 61 mandamientos de pago y 23 resoluciones de seguir adelante la ejecución registradas en el aplicativo SIPAC, actos administrativos que no habian sido capturados en el area tecnica y los 15 mandamientos de pago y 15 resoluciones de seguir adelante la ejecución en estado &quot;Capturado en el área técnica&quot;, seleccionados de la base que no se habian remitido al GIT Documentación que se encuentran pendientes por finalizar su proceso de notificación."/>
    <s v="Lista de Actos administrativos notificados con constancia de notificación e informe en pdf del cumplimiento del proceso de las notificaciones en el SI Notificar"/>
    <n v="2"/>
    <d v="2023-08-01T00:00:00"/>
    <d v="2023-10-01T00:00:00"/>
    <n v="8.7142857142857135"/>
    <n v="2"/>
    <s v="DGC_x000a_DS- Subproceso Administración de Cartera_x000a_Dirección Seccional de Impuestos de Cali_x000a_División de Recaudo y Cobranzas                     _x000a__x000a_DS- Subproceso de Recursos Administrativos_x000a_Dirección Seccional de Impuestos de Cali_x000a_GIT Documentación_x000a__x000a_ELABORACIÓN (dd/mm/aaaa)_x000a_23/08/2023"/>
    <n v="1"/>
    <x v="1"/>
  </r>
  <r>
    <x v="3"/>
    <x v="0"/>
    <m/>
    <m/>
    <m/>
    <m/>
    <s v="Verificar mensualmente la gestión oportuna de las notificaciones, en una muestra aleatoria del 20% del reporte generado en SIPAC correspondiente a los mandamientos de pago y resolucion que ordena seguir adelante la ejecución proferidos en el área vs lo reportado en el SI Notificar "/>
    <s v="Verificar mensualmente la gestión oportuna de las notificaciones, en una muestra aleatoria del 20% del reporte generado en SIPAC correspondiente a los mandamientos de pago y resolucion que ordena seguir adelante la ejecución proferidos en el área vs lo reportado en el SI Notificar "/>
    <s v="Informe en Excel del seguimiento realizado a la muestra seleccionada vs SI Notificar con  los resultados del cumplimiento de las notificaciones en los que se incluya NIT, CONTRIBUYENTE, CONSECUTIVO ACTO, FECHA ACTO, FECHA NOTIFICACION CERTIFICACION, No. PLANILLA, FUNCIONARIO. Archivo PDF indicando objetivo, metodología, selección de la muestra, resultados, conclusiones, fechado y firmado por el jefe de División.        "/>
    <n v="5"/>
    <d v="2023-08-01T00:00:00"/>
    <d v="2024-01-31T00:00:00"/>
    <n v="26.142857142857142"/>
    <n v="5"/>
    <s v="DGC_x000a_DS – Subproceso Administración de Cartera_x000a_Dirección Seccional de Impuestos CALI_x000a_División de Recaudo y Cobranzas_x000a__x000a_DS - Subproceso de Recursos Administrativos _x000a_Dirección Seccional de Impuestos CALI_x000a_GIT Documentación_x000a__x000a_ELABORACIÓN (dd/mm/aaaa)_x000a_23/08/2023"/>
    <n v="1"/>
    <x v="1"/>
  </r>
  <r>
    <x v="3"/>
    <x v="0"/>
    <m/>
    <m/>
    <m/>
    <m/>
    <s v="Actualizar el Instructivo  0035 &quot;Seguimiento en el aplicativo Notificar y SINOT&quot;, para la optimización de los autocontroles que permitan el seguimiento y culminación del trámite en el Aplicativo notificar y SINOT."/>
    <s v="Actualizar el Instructivo  0035 &quot;Seguimiento en el aplicativo Notificar y SINOT&quot;, para la optimización de los autocontroles que permitan el seguimiento y culminación del trámite en el Aplicativo notificar y SINOT."/>
    <s v="Publicación del instructivo en el Listado Maestro de Documentos"/>
    <n v="1"/>
    <d v="2023-08-01T00:00:00"/>
    <d v="2023-12-31T00:00:00"/>
    <n v="21.714285714285715"/>
    <n v="1"/>
    <s v="DGC_x000a_NC – Subproceso Recursos Administrativos_x000a_Dirección de Gestión Corporativa_x000a_Subdirección Administrativa_x000a__x000a_ELABORACIÓN (dd/mm/aaaa)_x000a_23/08/2023"/>
    <n v="1"/>
    <x v="1"/>
  </r>
  <r>
    <x v="3"/>
    <x v="0"/>
    <m/>
    <m/>
    <m/>
    <m/>
    <s v="Socializar el Instructivo  0035 &quot;Seguimiento en el aplicativo Notificar y SINOT&quot; mediante  capacitación dirigida a las áreas de Documentación o quien haga sus veces a nivel nacional, una vez el mismo se encuentre actualizado y publicado en el Listado Maestro de Documentos"/>
    <s v="Socializar el Instructivo  0035 &quot;Seguimiento en el aplicativo Notificar y SINOT&quot; mediante  capacitación dirigida a las áreas de Documentación o quien haga sus veces a nivel nacional, una vez el mismo se encuentre actualizado y publicado en el Listado Maestro de Documentos"/>
    <s v="Lista de asistencia a capacitación virtual o link de video"/>
    <n v="1"/>
    <d v="2023-08-01T00:00:00"/>
    <d v="2023-12-30T00:00:00"/>
    <n v="21.571428571428573"/>
    <n v="1"/>
    <s v="DGC_x000a_NC – Subproceso Recursos Administrativos_x000a_Dirección de Gestión Corporativa_x000a_Subdirección Administrativa_x000a__x000a_ELABORACIÓN (dd/mm/aaaa)_x000a_23/08/2023"/>
    <n v="1"/>
    <x v="1"/>
  </r>
  <r>
    <x v="3"/>
    <x v="0"/>
    <m/>
    <m/>
    <m/>
    <m/>
    <s v="Generar comunicado para socialización a través de la Oficina de Comunicaciones recordando el cumplimiento a los tiempos de entrega de actos administrativos a las áreas de documentación, establecidos en el Procedimiento PR-ADF-0159 y la obligatoriedad de capturar la información congruente con lo indicado en el artículo de notificación de la parte resolutiva de los actos"/>
    <s v="Generar comunicado para socialización a través de la Oficina de Comunicaciones recordando el cumplimiento a los tiempos de entrega de actos administrativos a las áreas de documentación, establecidos en el Procedimiento PR-ADF-0159 y la obligatoriedad de capturar la información congruente con lo indicado en el artículo de notificación de la parte resolutiva de los actos"/>
    <s v="Tip publicado"/>
    <n v="1"/>
    <d v="2023-08-01T00:00:00"/>
    <d v="2023-10-31T00:00:00"/>
    <n v="13"/>
    <n v="1"/>
    <s v="DGC_x000a_NC – Subproceso Recursos Administrativos_x000a_Dirección de Gestión Corporativa_x000a_Subdirección Administrativa_x000a__x000a_ELABORACIÓN (dd/mm/aaaa)_x000a_23/08/2023"/>
    <n v="1"/>
    <x v="1"/>
  </r>
  <r>
    <x v="3"/>
    <x v="0"/>
    <m/>
    <m/>
    <m/>
    <m/>
    <s v="Implantar el  Sistema SINOT a Nivel Nacional"/>
    <s v="Implantar el  Sistema SINOT a Nivel Nacional"/>
    <s v="Reporte consolidado  generado a través del SINOT, donde se evidencia las direcciones Seccionales donde fue implementado"/>
    <n v="1"/>
    <d v="2023-08-01T00:00:00"/>
    <d v="2025-12-31T00:00:00"/>
    <n v="126.14285714285714"/>
    <n v="0.98"/>
    <s v="DGC_x000a_NC – Subproceso Recursos Administrativos_x000a_Dirección de Gestión Corporativa_x000a_Subdirección Administrativa_x000a__x000a_ELABORACIÓN (dd/mm/aaaa)_x000a_23/08/2023"/>
    <n v="0.98"/>
    <x v="0"/>
  </r>
  <r>
    <x v="3"/>
    <x v="0"/>
    <s v="AUDITORÍA AL PROCEDIMIENTO DE NOTIFICACIONES AND 2023 002_x000a__x000a_Periodo: 1/01/2022 - 28/02/2023_x000a__x000a_H7"/>
    <s v="AND 2023 002"/>
    <s v="Hallazgo No. 7. Deficiencia en la generación y/o archivo de soportes de notificación - DSIA de Santa Marta y DSI de Cali_x000a__x000a_Verificados los expedientes físicos contentivos de los documentos soporte del proceso de cobro relacionados con mandamientos de pago y resoluciones de seguir adelante la ejecución, resoluciones de devolución y/o compensación, autos inadmisorios de devoluciones con notificación subsidiaria y expedientes asociados a actas de aprehensión, se evidenció que:_x000a__x000a_1. Respecto a 18 mandamientos de pago y 13 resoluciones de seguir adelante la ejecución, no se encontró la completitud de los soportes de notificación y/o las certificaciones generadas en el SI Notificar. DSIA de Santa Marta. Ver Anexo H7_1_x000a__x000a_2. Para 22 resoluciones de devolución y/o compensación o autos inadmisorios de devoluciones con notificación subsidiaria, no se había realizado la debida conformación de los expedientes híbridos. DSIA de Santa Marta. Ver Anexo H7_2._x000a__x000a_3. En 126 expedientes asociados a 126 actas de aprehensión, no se encontró la certificación de la notificación y/o publicación de los actos administrativos generada por el aplicativo Notificar. DSIA de Santa Marta. Ver Anexo H7_3._x000a__x000a_4. Respecto a 29 mandamientos de pago y 12 resoluciones de seguir adelante la ejecución, no se encontró la completitud de los soportes de notificación y/o las certificaciones generadas en el SI Notificar. DSI de Cali. Ver Anexo H7_4._x000a__x000a_5. Para 29 resoluciones de devolución y/o compensación o autos inadmisorios de devoluciones con notificación subsidiaria, no se había realizado la debida conformación de los expedientes híbridos. DSI de Cali. Ver Anexo H7_5"/>
    <s v="Debido a deficiente autocontrol y seguimiento a los procedimientos PR-ADF-159, PR-COT-0270, PR-COT-0124 y PR-COA-0396, por parte de los funcionarios con competencia para ejecutar y para notificar, comunicar y/o publicar"/>
    <s v="Capacitar en el tema de Conformar expedientes a los funcionarios que desarrollan funciones en el subproceso de Devoluciones, Instructivo &quot;MANEJO DE LOS ARCHIVOS EN LA UAE DIAN&quot; IN-ADF-0132."/>
    <s v="Capacitar en el tema de Conformar expedientes a los funcionarios que desarrollan funciones en el subproceso de Devoluciones, Instructivo &quot;MANEJO DE LOS ARCHIVOS EN LA UAE DIAN&quot; IN-ADF-0132."/>
    <s v="Formato FT-TAH-1722 diligenciado"/>
    <n v="2"/>
    <d v="2023-09-10T00:00:00"/>
    <d v="2024-03-10T00:00:00"/>
    <n v="26"/>
    <n v="2"/>
    <s v="DGC_x000a_DS - Subproceso de Recaudo y Devoluciones_x000a_Dirección Seccional de Impuestos y Aduanas de Santa Marta_x000a_División de Recaudo y Cobranzas_x000a__x000a_DS - Subproceso Recursos Administrativos_x000a_Dirección Seccional de Impuestos y Aduanas de Santa Marta_x000a_División Administrativa y Financiera_x000a_GIT Documentación_x000a__x000a_DS - Subproceso de Recaudo y Devoluciones_x000a_Dirección Seccional de Impuestos de Cali_x000a_División de Recaudo y Cobranzas_x000a__x000a_DS - Subproceso Recursos Administrativos_x000a_Dirección Seccional de Impuestos de Cali_x000a_GIT Documentación_x000a__x000a_ELABORACIÓN (dd/mm/aaaa)_x000a_23/08/2023"/>
    <n v="1"/>
    <x v="1"/>
  </r>
  <r>
    <x v="3"/>
    <x v="0"/>
    <m/>
    <m/>
    <m/>
    <m/>
    <s v="Realizar seguimiento mensual a la conformación de expedientes que contengan los documentos de las notificaciones y ejecutoria  a los expedientes que ya hayan finalizado el mes anterior, a una muestra del 20% de estos."/>
    <s v="Realizar seguimiento mensual a la conformación de expedientes que contengan los documentos de las notificaciones y ejecutoria  a los expedientes que ya hayan finalizado el mes anterior, a una muestra del 20% de estos."/>
    <s v="Informe mensual del seguimiento de la muestra de los expedientes que ya hayan finalizado el mes anterior de conformidad con el procedimiento, verificando que el expediente cumpla con lo establecido al instructivo IN-ADF-0132."/>
    <n v="12"/>
    <d v="2023-09-01T00:00:00"/>
    <d v="2024-03-31T00:00:00"/>
    <n v="30.285714285714285"/>
    <n v="12"/>
    <s v="DGC_x000a_DS - Subproceso de Recaudo y Devoluciones_x000a_Dirección Seccional de Impuestos y Aduanas de Santa Marta_x000a_División de Recaudo y Cobranzas_x000a__x000a_DS - Subproceso de Recaudo y Devoluciones_x000a_Dirección Seccional de Impuestos de Cali_x000a_División de Recaudo y Cobranzas_x000a__x000a_ELABORACIÓN (dd/mm/aaaa)_x000a_23/08/2023"/>
    <n v="1"/>
    <x v="1"/>
  </r>
  <r>
    <x v="3"/>
    <x v="0"/>
    <m/>
    <m/>
    <m/>
    <m/>
    <s v="Conformar los expedientes de cobro respecto de 18 mandamientos de pago y 13 resoluciones de seguir adelante la ejecución que no se encontró la completitud de los soportes  de notifiación y/o certificaciones  generadas por el SI Notificar. De acuerdo con Anexo H7_1"/>
    <s v="Conformar los expedientes de cobro respecto de 18 mandamientos de pago y 13 resoluciones de seguir adelante la ejecución que no se encontró la completitud de los soportes  de notifiación y/o certificaciones  generadas por el SI Notificar. De acuerdo con Anexo H7_1"/>
    <s v="Informe de los casos verificados vs cumplimiento de la notificación y su inclusión en el expediente, archivo PDF debidamente firmado por el jefe de División de Cobranzas.          "/>
    <n v="1"/>
    <d v="2023-08-01T00:00:00"/>
    <d v="2024-02-29T00:00:00"/>
    <n v="30.285714285714285"/>
    <n v="1"/>
    <s v="DGC_x000a_DS -Subproceso Administración de Cartera_x000a_Dirección Seccional de Impuestos y Aduanas de Santa Marta_x000a_División de Recaudo y Cobranzas_x000a__x000a_ELABORACIÓN (dd/mm/aaaa)_x000a_23/08/2023"/>
    <n v="1"/>
    <x v="1"/>
  </r>
  <r>
    <x v="3"/>
    <x v="0"/>
    <m/>
    <m/>
    <m/>
    <m/>
    <s v="Conformar los expedientes de cobro respecto a 29 mandamientos de pago y 12 resoluciones de seguir adelante la ejecución, que no se encontró la completitud de los soportes de notificación y/o las certificaciones generadas en el SI Notificar  de la base relacionada en el anexo H7_4"/>
    <s v="Conformar los expedientes de cobro respecto a 29 mandamientos de pago y 12 resoluciones de seguir adelante la ejecución, que no se encontró la completitud de los soportes de notificación y/o las certificaciones generadas en el SI Notificar  de la base relacionada en el anexo H7_4"/>
    <s v="Informe de los casos verificados vs cumplimiento de la notificación y su inclusión en el expediente, archivo PDF debidamente firmado por el jefe de División de Cobranzas.          "/>
    <n v="1"/>
    <d v="2023-08-01T00:00:00"/>
    <d v="2024-02-29T00:00:00"/>
    <n v="30.285714285714285"/>
    <n v="1"/>
    <s v="DGC_x000a_DS -Subproceso Administración de Cartera_x000a_Dirección Seccional de Impuestos de Cali_x000a_División de Recaudo y Cobranzas_x000a__x000a_ELABORACIÓN (dd/mm/aaaa)_x000a_23/08/2023"/>
    <n v="1"/>
    <x v="1"/>
  </r>
  <r>
    <x v="3"/>
    <x v="0"/>
    <m/>
    <m/>
    <m/>
    <m/>
    <s v="Realizar seguimiento mensual en una muestra aleatoria del 12% de la conformación de los expedientes de cobro en SIPAC con mandamientos de pago y resoluciones de seguir adelante la ejecución"/>
    <s v="Realizar seguimiento mensual en una muestra aleatoria del 12% de la conformación de los expedientes de cobro en SIPAC con mandamientos de pago y resoluciones de seguir adelante la ejecución"/>
    <s v="Informe mensual de la conformacion segun  el IN ADF 132 , en archivo PDF con fecha cierta, indicando el objetivo, metodología, selección de la muestra, resultados y conclusiones, debidamente firmado por el jefe de División de Cobranzas "/>
    <n v="6"/>
    <d v="2023-08-01T00:00:00"/>
    <d v="2024-02-29T00:00:00"/>
    <n v="30.285714285714285"/>
    <n v="6"/>
    <s v="DGC_x000a_DS -Subproceso Administración de Cartera_x000a_Dirección Seccional de Impuestos de Cali_x000a_División de Recaudo y Cobranzas_x000a__x000a_ELABORACIÓN (dd/mm/aaaa)_x000a_23/08/2023"/>
    <n v="1"/>
    <x v="1"/>
  </r>
  <r>
    <x v="3"/>
    <x v="0"/>
    <m/>
    <m/>
    <m/>
    <m/>
    <s v="Verificar y controlar la conformacion de los expedientes con unidades documentales físicas y digitales (hibridas) con los soportes de notificación subsidiaria de las resoluciones de devolución y/o compensación o autos inadmisorios de la base relacionada en el anexo H7_5"/>
    <s v="Verificar y controlar la conformacion de los expedientes con unidades documentales físicas y digitales (hibridas) con los soportes de notificación subsidiaria de las resoluciones de devolución y/o compensación o autos inadmisorios de la base relacionada en el anexo H7_5"/>
    <s v="Informe de los casos verificados vs cumplimiento del PR ADF 159 e IN ADF 132 y en archivo PDFcon fecha cierta, indicando el objetivo, metodología, selección de la muestra, resultados y conclusiones, debidamente firmado por el jefe de División de Cobranzas"/>
    <n v="1"/>
    <d v="2023-09-01T00:00:00"/>
    <d v="2024-03-31T00:00:00"/>
    <n v="30.285714285714285"/>
    <n v="1"/>
    <s v="DGC_x000a_DS - Subproceso de Recaudo y Devoluciones_x000a_Dirección Seccional de Impuestos de Cali._x000a_División de Recaudo y Cobranzas_x000a__x000a_ELABORACIÓN (dd/mm/aaaa)_x000a_23/08/2023"/>
    <n v="1"/>
    <x v="1"/>
  </r>
  <r>
    <x v="3"/>
    <x v="0"/>
    <m/>
    <m/>
    <m/>
    <m/>
    <s v="Realizar seguimiento mensual con una muestra aleatoria del 20% de la conformación de los expedientes hibridos que requieren de notificacion subsidiaria de las resoluciones de devolución y/o compensación o autos inadmisorios."/>
    <s v="Realizar seguimiento mensual con una muestra aleatoria del 20% de la conformación de los expedientes hibridos que requieren de notificacion subsidiaria de las resoluciones de devolución y/o compensación o autos inadmisorios."/>
    <s v="Informe de los expedientes verificados vs cumplimiento de la notificacion PR ADF 159 y conformacion segun  el IN ADF 132  y en archivo PDF con fecha cierta, indicando el objetivo, metodología, selección de la muestra, resultados y conclusiones, debidamente firmado por el jefe de División de Cobranzas "/>
    <n v="6"/>
    <d v="2023-09-01T00:00:00"/>
    <d v="2024-03-31T00:00:00"/>
    <n v="30.285714285714285"/>
    <n v="6"/>
    <s v="DGC_x000a_DS – Subproceso Recaudo y Devoluciones_x000a_Dirección Seccional de Impuestos y Aduanas de Santa Marta_x000a_División de Recaudo y Cobranzas._x000a__x000a_DS - Subproceso Recaudo y Devoluciones_x000a_Dirección Seccional de Impuestos de Cali_x000a_División de Recaudo y Cobranzas_x000a__x000a_ELABORACIÓN (dd/mm/aaaa)_x000a_23/08/2023"/>
    <n v="1"/>
    <x v="1"/>
  </r>
  <r>
    <x v="3"/>
    <x v="0"/>
    <m/>
    <m/>
    <m/>
    <m/>
    <s v="Implementar Sistema  SINOT&quot; por contener repositorios virtuales para consulta de los soportes por acto administrativo"/>
    <s v="Implementar Sistema  SINOT&quot; por contener repositorios virtuales para consulta de los soportes por acto administrativo"/>
    <s v="Reporte consolidado  generado a través del SINOT, donde se evidencia las direcciones Seccionales donde fue implementado"/>
    <n v="1"/>
    <d v="2023-08-01T00:00:00"/>
    <d v="2025-12-31T00:00:00"/>
    <n v="126.14285714285714"/>
    <n v="0.98"/>
    <s v="DGC_x000a_NC - Subproceso Recursos Administrativos_x000a_Dirección de Gestión Corporativa_x000a_Subdirección Administrativa_x000a__x000a_ELABORACIÓN (dd/mm/aaaa)_x000a_23/08/2023"/>
    <n v="0.98"/>
    <x v="0"/>
  </r>
  <r>
    <x v="3"/>
    <x v="0"/>
    <s v=" Auditoría a la Contratación de la DIAN - ACD 2023-006_x000a_H1"/>
    <s v="ACD 2023-006"/>
    <s v="Hallazgo No. 1 Deficiencias en la planeación y ejecución del contrato No. 00-087-2022 Laboratorio Aduanero – Nivel Central. (D)_x000a__x000a_Subdirección de Laboratorio Aduanero, Subdirección de Compras y Contratos_x000a__x000a_Verificado el objeto del contrato No. 00-087-2022, del proceso de contratación CMA-00-001-2022, el cual está relacionado con “realizar el diagnóstico, planificación e implementación del Sistema de Gestión de Calidad bajo los requisitos de la Norma NTC-ISO/IEC 17025:2017 de una forma documentada, sistemática, estructurada y eficiente, para efectos de obtener la acreditación ante el Organismo Nacional de Acreditación (ONAC)” enfocado en los ensayos que se adelantan en el laboratorio aduanero, se evidenciaron deficiencias en la planeación y ejecución del contrato, así:_x000a__x000a_a. Deficiencias en la planeación de requerimientos, equipamiento, calibraciones y del personal técnico; así como, en la estimación del plazo de ejecución del contrato, el cual no fue suficiente para que el Contratista y la DIAN pudieran cumplir de manera satisfactoria sus obligaciones contractuales, éste tuvo que suspenderse mediante Acta 01 del 01/12/2022, por el término de ocho (8) meses, a partir de 1/12/2022 hasta el 1/08/2023, observándose según los documentos e informes de supervisión publicados en SECOP II, que “no era posible cumplir con la totalidad del alcance del objeto propuesto para el 22 de diciembre, (…) debían adelantarse procesos contractuales de mantenimiento, calibración, compra de reactivos y consumibles necesarios en la consultoría”. De otra parte, el contratista allega informe final manifestando que se presentaron circunstancias que presuntamente le impidieron que el objeto del contrato se cumpliera conforme a lo planeado inicialmente, lo cual será remitido a la Subdirección de Asuntos Disciplinarios para lo de su competencia. (D)_x000a_b. De los 5 ensayos de laboratorio contemplados en los documentos y estudios previos del proceso de contratación, en el Anexo Técnico No. 1 “Especificaciones Técnicas,” y el Anexo No. 4 “Cláusulas Contractuales”, para realizar el diagnóstico, planificación e implementación del Sistema de Gestión de Calidad bajo los requisitos de la Norma NTC-ISO/IEC 17025:2017 a efectos de obtener la acreditación ante el Organismo Nacional de Acreditación (ONAC), se implementó el SGC y la radicación de documentos en la ONAC solo en tres (3) ensayos de laboratorios, quedando dos (2) sin cumplir con los requisitos y la documentación requerida en el sistema, debido a las deficiencias enunciadas en el numeral anterior. (D)._x000a_c. Modificación al contrato que surgió por no contar la DIAN con el equipamiento necesario para la verificación de un ensayo, que consistió en el cambio del ensayo de laboratorio “Análisis de aluminio y aleaciones de aluminio por espectrometría de emisión atómica de chispa. Norma de Referencia: ASTM E1251-17ª” por el de “Análisis de acero al carbono y de baja aleación por espectrometría de emisión atómica de chispa. Norma de Referencia: ASTM E415”._x000a_d. Informes periódicos de supervisión que no cumplen con la periodicidad establecida, el último informe del mes de noviembre del 2022 se elaboró el 15/08/2023, después del levantamiento de la suspensión del contrato._x000a_e. Deficiencias en el monitoreo, seguimiento y actualización de la matriz de riesgos del contrato, toda vez que en los informes de supervisión de fechas 17/08/2022 y 04/11/2022 no se informó sobre la gestión realizada frente a los riesgos, y en la ejecución del contrato, se venían presentando situaciones que afectaban el cumplimiento del objeto contractual; Así mismo, después de la suspensión del contrato, se reportó la materialización de dos (2) riesgos con los tratamientos que se implementaron, los cuales no estaban incluidos en la matriz, denotando deficiencias en la identificación oportuna de riesgos no contemplados en la fase de planeación y en la realización de ajustes al plan de tratamiento._x000a_Con lo anterior, se desatiende el numeral 2 del anexo No. 4 Cláusulas Contractuales del contrato No. 00-087-2022, numeral 2 del Anexo Técnico No. 1 “Especificaciones Técnicas”, Estudio previo y documentos del proceso de contratación, numeral 5 del Manual para la Identificación y Cobertura del Riesgo en los Procesos de Contratación de Colombia Compra Eficiente - CCE, numeral 5.1 y 5.2 del Manual de Contratación - MN-ADF-013, actividad 13 del procedimiento Etapa Contractual PR-ADF-0433, literal a del numeral 1.2 y numeral 1.3 de la Cartilla de Supervisión y/o Interventoría - CT-ADF-0109 versión 3; y la aplicación de la Dimensión 2ª. Direccionamiento estratégico y planeación, Dimensión 3ª. Gestión con valores para resultados, Dimensión 4ª. Evaluación de resultados y del componente 3 Actividades de Control de la Dimensión 7ª. Control Interno del Modelo Integrado de Planeación y Gestión – MIPG V5._x000a__x000a_"/>
    <s v="Deficiencias en la planeación, en la aplicación de los estudios y análisis realizados para conocer lo relativo al objeto del proceso de contratación, prever disponibilidad de recursos y equipamientos adicionales requeridos para su ejecución, que garanticen que existen los recursos y el tiempo suficiente para la adecuada, completa y correcta ejecución del contrato. De igual forma, fallas en la aplicación de los controles para la elaboración y publicación de los informes de supervisión con la periodicidad establecida y en el seguimiento a la matriz de riesgos, a fin de establecer si es necesario hacer ajustes a la matriz y al plan de tratamiento de acuerdo con las circunstancias presentadas."/>
    <s v="Afectación al principio de planeación contractual, suspensión del contrato, posible incumplimiento del objeto, de las obligaciones establecidas en este y en los documentos del proceso e investigaciones disciplinarias; así como, pérdida de imagen institucional y materialización del riesgo R1 “Deficiente planeación y elaboración de los estudios previos” y exposición a la materialización del riesgo R3 “Incumplimiento total o parcial del contrato” de la matriz de riesgos del subproceso de compras y contratos."/>
    <s v="Aldelantar jornadas para actualizar a los supervisores en cambios normativos, problemas frecuentes, recomendaciones, entre otros. En estas reuniones se hará enfasis en lo descrito en el documento Abece del proceso de Supervisión y/o Interventoria en un Contrato Estatal, el cual fue dado a conocer a los supervisores el pasado mes de agosto de 2023. _x000a__x000a_"/>
    <s v="Actas de asistencia a jornadas de actualización "/>
    <n v="4"/>
    <d v="2024-02-01T00:00:00"/>
    <d v="2025-07-31T00:00:00"/>
    <n v="78"/>
    <n v="4"/>
    <s v="DGC_x000a_NC - Subproceso Compras y Contratos_x000a_Dirección de Gestión Corporativa_x000a_Subdirección de Compras y Contratos _x000a__x000a_ELABORACIÓN _x000a_18/01/2024"/>
    <n v="1"/>
    <x v="1"/>
  </r>
  <r>
    <x v="3"/>
    <x v="0"/>
    <m/>
    <m/>
    <m/>
    <m/>
    <m/>
    <s v="Elaborar y divulgar tips relacionados la planeación contractual"/>
    <s v="Publicación trimestral de Tips en los canales de difusión de comunicación interna de la Entidad, recordando aspectos escenciales sobre planeación contractual. "/>
    <n v="4"/>
    <d v="2024-02-01T00:00:00"/>
    <d v="2025-04-30T00:00:00"/>
    <n v="64.857142857142861"/>
    <n v="3"/>
    <s v="DGC_x000a_NC - Subproceso Compras y Contratos_x000a_Dirección de Gestión Corporativa_x000a_Subdirección de Compras y Contratos _x000a__x000a_ELABORACIÓN _x000a_18/01/2024"/>
    <n v="0.75"/>
    <x v="0"/>
  </r>
  <r>
    <x v="3"/>
    <x v="0"/>
    <s v=" Auditoría a la Contratación de la DIAN - ACD 2023-006_x000a_H2"/>
    <s v="ACD 2023-006"/>
    <s v="Hallazgo No. 2 Deficiencias en la aplicación de las reglas establecidas en el pliego de condiciones en la subasta pública presencial No. SAEBSU-00-002-2023_x000a__x000a_Subdirección de Compras y Contratos_x000a__x000a_Verificado el proceso de selección abreviada para la enajenación directa de bienes del estado a través de subasta pública presencial No. SAEBSU-00-002-2023, que tiene por objeto “Venta por peso de chatarra (material ferroso y de cualquier tipo de metal) que resulte del proceso de chatarrización de las mercancías que para tal efecto le sean entregadas por la DIAN, garantizando su fundición o desnaturalización, según sea su naturaleza”, se evidenció que:_x000a__x000a_a. Deficiencias en los controles para la aplicación de las reglas contenidas en el Anexo No. 5 Pliego de condiciones en la subasta pública realizada el 30 de agosto de 2023, relacionadas con los numerales 3.8. “Valor del contrato”, 6.3. “Precio de arranque” y 7.1.1 “Oferta definitiva de precios”, lo que ocasionó que mediante resolución 007511 del 08/09/2023 la DIAN ordenó el saneamiento del proceso de contratación, lo que ocasionó que la Procuraduría General de la Nación mediante oficio PDFP1 No. 0474 del 18/09/2023, en virtud de la función preventiva integral “exhorta a la Entidad a suspender los tramites de contratación, hasta tanto no se haya efectuado un análisis riguroso de la información solicitada por este ente de control, de conformidad con lo estipulado en la Resolución 480 de 2020”._x000a_b. Las reglas contenidas en el pliego de condiciones relacionadas con los numerales 3.8. “Valor del contrato”, 6.3. “Precio de arranque” 7.1 “Oferta económica definitiva” y 7.1.1 “Oferta definitiva de precios”, presentan deficiencias frente a la integridad y coherencia de estas, lo que puede generar la aplicación e interpretación de las reglas contractuales de manera diversa, toda vez que por un lado, se establece en el numeral 3.8 que “el porcentaje finalmente ofertado después de la subasta, se aplicará uniformemente a los precios unitarios de referencia descritos en el Anexo No. 2 “Precios Unitarios de Referencia” en contraposición con lo establecido en el numeral 7.1.1 donde se indica que el proponente favorecido debe presentar un documento firmado por el Representante Legal donde “ajuste todos los precios unitarios de su oferta económica inicial, aplicando uniformemente el porcentaje de incremento obtenido entre la oferta económica definitiva y su oferta económica inicial”, es así que el proponente favorecido mediante oficio de fecha 14/09/2023 presentó la aceptación de la oferta en el 215% sobre su oferta económica inicial, por lo cual fue requerido por la entidad para que ajustara la aceptación de la oferta del proceso en la plataforma SECOP II, indicándole que “la oferta económica definitiva corresponde a la que resulte del último lance valido presentado en la subasta, es decir, una mejora del 215% sobre el valor de arranque ($560) y no sobre la oferta económica inicial ($505)”, lo cual no fue señalado de manera clara, completa y expresa en el pliego de condiciones._x000a_De otra parte, en el numeral 7.1 se indica que “se tomará como definitiva la Oferta económica inicial presentada por el Oferente Habilitado que no presentó lances en la Subasta Pública”, lo cual no guarda relación con las reglas establecidas._x000a_Con lo anterior, no se da plena observancia a lo contemplado en el literal b del numeral 5° del artículo 24 “del principio de transparencia” de la ley 80 de 1993 en lo relacionado con la definición de reglas claras y completas, y la aplicación de la Dimensión 2ª. Direccionamiento estratégico y planeación, Dimensión 3ª. Gestión con valores para resultados y del componente 3 Actividades de Control de la Dimensión 7ª. Control Interno del Modelo Integrado de Planeación y Gestión – MIPG V5."/>
    <s v="Deficiencias en la redacción de las reglas en el pliego de condiciones y la aplicación de los controles para que la subasta pública se realizara conforme a las reglas previamente establecidas en el pliego de condiciones y demás documentos precontractuales, que garantizaran la adecuada aplicación de estas."/>
    <s v="Riesgo de afectación de las reglas aplicables para la subasta pública contenidas en el pliego de condiciones, exposición de la Entidad a pérdida de imagen institucional, solicitudes de suspensión del proceso contractual por las autoridades competentes y la materialización del riesgo R2 “Deficiencias o retardos en la selección y contratación” de la matriz de riesgos del subproceso de compras y contratos."/>
    <s v="Actualizar el modelo de  pliego de condiciones para que las reglas de las subastas presenciales sean ajustadas al proceso de selección que corresponda.  "/>
    <s v="Modelo de pliego de condiciones ajustado y socializado por correo electrónico con los funcionarios de compras y contratos."/>
    <n v="1"/>
    <d v="2024-02-01T00:00:00"/>
    <d v="2025-04-30T00:00:00"/>
    <n v="64.857142857142861"/>
    <n v="0"/>
    <s v="DGC_x000a_NC - Subproceso Compras y Contratos_x000a_Dirección de Gestión Corporativa_x000a_Subdirección de Compras y Contratos _x000a__x000a_ELABORACIÓN _x000a_18/01/2024"/>
    <n v="0"/>
    <x v="0"/>
  </r>
  <r>
    <x v="3"/>
    <x v="0"/>
    <s v=" Auditoría a la Contratación de la DIAN - ACD 2023-006_x000a_H3"/>
    <s v="ACD 2023-006"/>
    <s v="Hallazgo No. 3 Deficiencias en la identificación, tratamiento y monitoreo de riesgos de las matrices de riesgos de los contratos._x000a__x000a_Subdirección de Compras y Contratos y Dirección Seccional de Aduanas de Cúcuta_x000a__x000a_Verificada la identificación, monitoreo y seguimiento realizado a los riesgos contenidos en la matriz del proceso contractual y el plan de tratamiento de estos; así como, la inclusión del resultado del monitoreo en los informes periódicos de supervisión se evidenció que:_x000a__x000a_a. Fallas en el monitoreo y seguimiento de los riesgos con la periodicidad definida, e implementación de los controles y/o tratamientos, según la forma que se estableció en las matrices, toda vez que los informes periódicos de supervisión no reflejan el seguimiento realizado. Así como, deficiencias en la identificación de los riesgos, por cuanto se indica en el acápite de riesgos de los informes de supervisión que &quot;Por tratarse de Contratos de Arrendamientos no aplica Matriz de Riesgos basados en el Análisis de Riesgo realizado en los estudios previos&quot;. DSA Cúcuta: Contratos Mínima Cuantía: 89-012-2023, 89-008-2023, 89-017-2022, 89-011-2022, 89-007-2022, 89-010-2023, 89-013-2022, 89-009-2022, 89-013-2023, 89-009-2023, 89-018-2022, 89-012-2022, 89-008-2022, 89-011-2023, 89-010-2022. Contratación Directa: 89-003-2023, 89-002-2022, 89-006-2022, 89-001-2023, 89-005-2023, 89-003-2022. Nivel Central: Contratación Subasta Pública: 00-098-2022, 00-120-2023, 00-190-2022, 00-184-2022, 00-103-2022, 00-128-2023, 00-158-2022, 00-112-2022, 00-181-2022, 00-099-2022, 00-113-2022, 00-076-2023, 00-178-2022. Contratación Directa: 00-069-2022._x000a__x000a_Con lo anterior se desatiende el numeral 6 del artículo 2.2.1.1.2.1.1. Estudios y documentos previos del Decreto 1082 de 2015, el Manual para la identificación y cobertura del riesgo en los procesos de contratación - M-ICR-01 de Colombia Compra Eficiente y los formatos FT-ADF-2781 Informe periódico de supervisión y FT-ADF-2222 Informe final de supervisión o interventoría, y la aplicación de la Dimensión 2ª. Direccionamiento estratégico y planeación, Dimensión 3ª. Gestión con valores para resultados, Dimensión 4ª. Evaluación de resultados, Dimensión 5ª. Información y comunicación y el componente 3 Actividades de Control de la Dimensión 7ª Control Interno del Modelo Integrado de Planeación y Gestión–MIPG V5."/>
    <s v="Deficiencias para la adecuada identificación de los riesgos específicos del proceso contractual, el establecimiento de los tratamientos y el monitoreo para administrarlos; así como, desconocimiento de los lineamientos impartidos por la Agencia Nacional de Contratación Pública Colombia Compra Eficiente - ANCP CCE, por parte de las áreas encargadas de estructurar las matrices, respecto a la identificación y cobertura de los riesgos en los procesos de contratación."/>
    <s v="Afecta el principio de planeación en la contratación, genera posible incumplimiento del objeto del contrato, pérdida de imagen institucional y de sanciones disciplinarias, con la exposición a la materialización del riesgo R3 “Incumplimiento total o parcial del contrato” de la matriz de riesgos del subproceso de compras y contratos, y a los riesgos identificados en cada proceso contractual."/>
    <s v="Adelantar visitas aleatorias a las Direcciones Seccionales donde se evidencie mayor dificultad en el diligenciamiento de las matrices de riesgo. En estas visitas se reiterará el Abece del proceso de Supervisión o Interventoria en un Contrato Estatal, el cual fue dado a conocer a los supervisores el pasado mes de agosto de 2023. _x000a__x000a_"/>
    <s v="Actas de asistencia a jornadas de actualización "/>
    <n v="4"/>
    <d v="2024-03-01T00:00:00"/>
    <d v="2025-07-31T00:00:00"/>
    <n v="73.857142857142861"/>
    <n v="2"/>
    <s v="DGC_x000a_NC - Subproceso Compras y Contratos_x000a_Dirección de Gestión Corporativa_x000a_Subdirección de Compras y Contratos _x000a__x000a_ELABORACIÓN _x000a_18/01/2024"/>
    <n v="0.5"/>
    <x v="0"/>
  </r>
  <r>
    <x v="3"/>
    <x v="0"/>
    <s v=" Auditoría a la Contratación de la DIAN - ACD 2023-006_x000a_H4"/>
    <s v="ACD 2023-006"/>
    <s v="Hallazgo No.4 Inoportunidad de la Liquidación de contratos y el cierre de expedientes electrónicos en SECOP II_x000a__x000a_Subdirección de Compras y Contratos y Dirección Seccional de Aduanas de Cúcuta_x000a__x000a_Verificado el cumplimiento y oportunidad en el trámite de la liquidación de los contratos atendiendo a los términos establecidos dentro del proceso contractual o en la normatividad vigente, frente a las diferentes modalidades de contratación y el cierre de los expedientes en la plataforma electrónica de SECOP II una vez cumplido con todas las obligaciones post-contractuales, se evidenció:_x000a__x000a_a. Contratos con plazo de ejecución finalizado en la vigencia 2022, a los cuáles se les estableció el término de (seis) 6 meses para su liquidación bilateral, y a la fecha de revisión no se evidenció el trámite adelantado por los supervisores para llevar a cabo dicha liquidación, de acuerdo con lo establecido en la Cartilla de Supervisión que indica que “el Supervisor o Interventor deben presentar a la Subdirección de Compras y Contratos (en el Nivel Central) o al Director Seccional (en el Nivel Local) el proyecto de liquidación del contrato dentro del mes siguiente al vencimiento del plazo de su ejecución, para que las partes puedan revisar el proyecto, discutirlo y firmarlo antes del vencimiento del plazo de seis (6) meses cubierto por los amparos de la garantía única de cumplimiento.&quot;, sobre los cuales se expone a la entidad al riesgo de pérdida de competencia para liquidar los contratos._x000a_Nivel Central: 00-127-2022, 00-103-2022, 00-069-2022, 00-086-2022, 00-112-2022, 00-125-2022, DSA Cúcuta: 89-017-2022, 89-011-2022, 89-007-2022, 89-002-2022, 89-006-2022, 89-004-2022, 89-019-2022, 89-013-2022, 89-009-2022, 89-014-2022, 89-003-2022, 89-018-2022, 89-012-2022, 89-008-2022._x000a_De igual forma, contratos donde la entidad perdió competencia para efectuar la liquidación dado el vencimiento de términos para efectuar el trámite. Nivel Central: 00-167-2017, 00-129-2018, 00-123-2017._x000a__x000a_b. Contratos que se encuentran terminados y sin obligaciones post contractuales pendientes, a los cuales no se les ha realizado el cierre en la plataforma SECOP ll. Nivel Central: 00-167-2017, 00-246-2018, 00-228-2019, 00-086-2017, 00-091-2019. DSA Cúcuta: 89-007-2022, 89-004-2022, 89-019-2022, 89-013-2022, 89-009-2022_x000a__x000a_Con lo anterior se desatiende lo dispuesto en el artículo 60 de la Ley 80 de 1993, modificado por el artículo 217 del Decreto 019 de 2012, el artículo 11 de la Ley 1150 de 2007, el artículo 2.2.1.1.2.4.3 del Decreto 1082 de 2015, el numeral 5.3.1. del Manual de contratación MN-ADF-0013 V4, el numeral 3.3. y las actividades 10 a 27 del procedimiento Etapa post contractual PR-ADF-0434 V2 y las circular externa No.002 del 2023, lineamientos para el cierre del contrato electrónico en SECOP II y el anexo a la circular externa No. 002 de 2023, y la aplicación de la Dimensión 2ª. Direccionamiento estratégico y planeación, Dimensión 3ª. Gestión con valores para resultados, Dimensión 4ª. Evaluación de resultados y del componente 3 Actividades de Control de la Dimensión 7ª. Control Interno del Modelo Integrado de Planeación y Gestión – MIPG V5."/>
    <s v="Deficiencias en el control y seguimiento durante la etapa post contractual, en particular al ejercicio de liquidación y cierre de los expedientes contractuales por parte de los supervisores en los términos establecidos en el contrato y la ley y de acuerdo con los lineamientos impartidos por la Agencia Nacional de Contratación Pública Colombia Compra Eficiente - ANCP CCE, respecto al cierre de los contratos electrónicos."/>
    <s v="Expone a la entidad a la pérdida de competencia para liquidar los contratos, incumplimiento de la obligación de liquidar, riesgo de posibles acciones en contra de la entidad, pérdida de imagen institucional y sanciones disciplinarias; así como, la materialización del riesgo R4 “Deficiencias en la supervisión de la etapa pos contractual” de la matriz de riesgos del subproceso de compras y contratos."/>
    <s v="Adelantar visitas aleatorias a las Seccionales donde se evidencie mayor dificultad en los procesos de liquidación contractual y cargue de información al SECOP._x000a__x000a_En estas visitas se reiterará el Abece del proceso de Supervisión o Interventoria en un Contrato Estatal, el cual fue dado a conocer a los supervisores el pasado mes de agosto de 2023. _x000a__x000a_"/>
    <s v="Actas de asistencia a jornadas de actualización "/>
    <n v="4"/>
    <d v="2024-03-01T00:00:00"/>
    <d v="2025-07-31T00:00:00"/>
    <n v="73.857142857142861"/>
    <n v="2"/>
    <s v="DGC_x000a_NC - Subproceso Compras y Contratos_x000a_Dirección de Gestión Corporativa_x000a_Subdirección de Compras y Contratos _x000a__x000a_ELABORACIÓN _x000a_18/01/2024"/>
    <n v="0.5"/>
    <x v="0"/>
  </r>
  <r>
    <x v="3"/>
    <x v="0"/>
    <m/>
    <m/>
    <m/>
    <m/>
    <m/>
    <s v="Emitir alertas dirigidas a los supervisores respecto de la obligatoriedad en el cumplimiento de las activudades pendientes a la finalización del contrato que se encuentren supervisando. (informe final de supervisión, proyectos de actas de liquidación y actas de cierre) _x000a_"/>
    <s v="Correos electronicos enviados a los supervisores"/>
    <n v="550"/>
    <d v="2024-03-01T00:00:00"/>
    <d v="2024-12-31T00:00:00"/>
    <n v="43.571428571428569"/>
    <n v="550"/>
    <s v="DGC_x000a_NC - Subproceso Compras y Contratos_x000a_Dirección de Gestión Corporativa_x000a_Subdirección de Compras y Contratos _x000a__x000a_ELABORACIÓN _x000a_18/01/2024"/>
    <n v="1"/>
    <x v="1"/>
  </r>
  <r>
    <x v="3"/>
    <x v="0"/>
    <s v=" Auditoría a la Contratación de la DIAN - ACD 2023-006_x000a_H5"/>
    <s v="ACD 2023-006"/>
    <s v="Hallazgo No.5 Deficiencias en el contenido y periodicidad de los informes de supervisión e inoportunidad en la publicación en SECOP II y en el cumplimiento de los requisitos de ejecución de los contratos._x000a__x000a_Subdirección de Compras y Contratos y Dirección Seccional de Aduanas de Cúcuta_x000a__x000a_Verificado el seguimiento y control efectuado por los supervisores, a la ejecución del contrato, así como la elaboración y contenido de los informes periódicos de supervisión, y el informe final de acuerdo con la periodicidad establecida en los documentos del proceso de contratación; de igual forma, la publicación de estos en SECOP II dentro de los tres (3) días hábiles siguientes a su expedición, y el control y verificación del cumplimiento de los requisitos de ejecución del contrato, se evidenció que:_x000a__x000a_a. Informes periódicos de supervisión con deficiencias en el contenido, no se relacionan las actividades adelantadas por el contratista que permitan establecer la real y efectiva ejecución del contrato en los términos y condiciones pactadas. Nivel Central: 00-196-2022 DSA Cúcuta. Contratos: 89-010-2023, 89-019-2022, 89-013-2022, 00-128-2023._x000a__x000a_b. Informes que no cumplen con la periodicidad establecida e informes finales de supervisión sin elaborar o elaborados sin oportunidad desde la terminación del plazo de ejecución del contrato. DSA Cúcuta. Contratos: 89-006-2022, 89-003-2023, 89-011-2022, 89-007-2022, 89-008-2023, 89-004-2022, 89-002-2023, 89-006-2023, 89-001-2022, 89-005-2022, 89-011-2023, 89-007-2023, 89-015-2022, 89-010-2022. Nivel Central Contratos Subasta Inversa: 00-127-2022, 00-098-2022, 00-120-2023, 00-190-2022, 00-191-2022, 00-128-2023, 00-177-2022, 00-158-2022, 00-112-2022, 00-188-2022, 00-099-2022, 00-113-2022, 00-076-2023, 00-089-2022, 00-178-2022, 00-187-2022 Contratación Directa: 00-069-2022_x000a__x000a_c. Inoportunidad en la publicación de los informes periódicos e informe final de supervisión en SECOP II, algunos con demoras hasta de más de 1 año para su publicación. DSA Cúcuta. Contratos: 89-006-2022, 89-003-2023, 89-002-2022, 89-012-2023, 89-008-2023, 89-017-2022, 89-011-2022, 89-007-2022, 89-001-2023, 89-010-2023, 89-019-2022, 89-013-2022, 89-009-2022, 89-013-2023, 89-018-2022, 89-012-2022, 89-008-2022, 89-004-2023, 89-014-2022, 89-003-2022. Nivel Central Contratos Subasta Inversa: 00-191-2022, 00-128-2023, 00-177-2022, 00-158-2022, 00-196-2022 Contratación Directa: 00-064-2023_x000a__x000a_d. Deficiencias en la revisión y aprobación por parte del supervisor de los documentos exigidos como requisitos para la ejecución del contrato establecidos en los anexos de Especificaciones Técnicas y/o cláusulas contractuales, como son la relación del personal, hojas de vida del personal técnico, soportes que acrediten los requisitos de estudio y experiencia, entrega del cronograma de ejecución del contrato, formación y documentación del laboratorio que realizará la toma de muestras, relación de equipos y elementos a utilizar en el proceso, orden de servicio de mantenimiento preventivo y correctivo y/o inspección a las herramientas e insumos. DSA Cúcuta: Contratos: 89-012-2023, 89-008-2023, 89-017-2022, 89-011-2022, 89-006-2022, 89-010-2023, 89-019-2022 Nivel Central Subasta Pública: Contratos: 00-191-2022, 00-128-2023._x000a__x000a_e. Publicación de documentos en SECOP II que no corresponden al proceso de contratación y/o documentos con diligenciamiento incompleto; así como, certificados de bienes y servicios recibidos con espacios en blanco, sin diligenciar y sin publicar en SECOP II de fecha 08/06/2022. DSA Cúcuta: Contratos: 89-010-2023 89-006-2022, 89-005-2023, 89-019-2022, 89-009-2022 Nivel Central. Subasta Pública: 00-103-2022._x000a__x000a_Las situaciones relacionadas con las deficiencias en la supervisión y la publicación de informes en la plataforma SECOP ll son reiterativas tal y como se observa en el informe de auditoría de esta Oficina de Control Interno en la vigencia 2022._x000a__x000a_Con lo anterior, se desatiende lo establecido en el artículo 4 de la ley 80 de 1993, los artículos 83 y 84 de la ley 1474 de 2011, artículo 2.1.1.2.1.8. del decreto 1081 de 2015, el artículo 2.2.1.1.1.7.1. del decreto 1082 de 2015, los principios de: transparencia, calidad de la información, y divulgación proactiva de la información establecidos en el artículo 3 de la ley 1712 de 2014, el numeral 3.2 y la actividad 13 del procedimiento PR-ADF-0433 Etapa Contractual V2, el numeral 3.1 y la actividad 2 del procedimiento PR-ADF-0434 Etapa Post Contractual V2, numeral 1.3 de la cartilla de supervisión y/o interventoría CT-ADF-0109 V3, el memorando No. 000083 del 28 de junio de 2023 y la aplicación de la Dimensión 3ª Gestión con valores para resultados, Dimensión 4ª Evaluación de resultados, Dimensión 5ª Información y comunicación y del componente 3 Actividades de Control de la Dimensión 7ª Control Interno del Modelo Integrado de Planeación y Gestión – MIPG V5."/>
    <s v="Deficiencias frente al cumplimiento de la obligación de los supervisores relacionadas con la vigilancia y monitoreo permanente de la ejecución del objeto contratado, y del cumplimiento de los requisitos de ejecución, así como la calidad y completitud de los informes de supervisión que dan cuenta de la satisfacción de la necesidad que se pretendía suplir con la contratación del bien, obra o servicio referido y del cumplimiento del principio de transparencia y publicación de los documentos del contrato, a través de los cuales se permita la participación de las partes interesadas y/o grupos de valor."/>
    <s v="Posible incumplimiento del objeto del contrato, falta de oportunidad en el requerimiento a los contratistas, pérdida de imagen institucional y de sanciones disciplinarias, con la exposición a la materialización del riesgo R3 “Incumplimiento total o parcial del contrato” de la matriz de riesgos del subproceso de compras y contratos y a los riesgos identificados en la matriz del proceso contractual."/>
    <s v="Adelantar visitas aleatorias a las Seccionales donde se evidencie mayor dificultades en el ejercicio de la supervisión, donde, entre otros los distintos temas a tratar, se  reiterará el Abece del proceso de Supervisión o Interventoria en un Contrato Estatal, el cual fue dado a conocer a los supervisores el pasado mes de agosto de 2023._x000a__x000a__x000a_"/>
    <s v="Actas de asistencia a jornadas de actualización "/>
    <n v="4"/>
    <d v="2024-03-01T00:00:00"/>
    <d v="2025-07-31T00:00:00"/>
    <n v="73.857142857142861"/>
    <n v="2"/>
    <s v="DGC_x000a_NC - Subproceso Compras y Contratos_x000a_Dirección de Gestión Corporativa_x000a_Subdirección de Compras y Contratos _x000a__x000a_ELABORACIÓN _x000a_18/01/2024"/>
    <n v="0.5"/>
    <x v="0"/>
  </r>
  <r>
    <x v="3"/>
    <x v="0"/>
    <s v="AUDITORIA A LA GESTIÓN DOCUMENTAL AGD 2024 004_x000a__x000a_H1"/>
    <s v="AGD 2024 004"/>
    <s v="Hallazgo 1. Vulnerabilidad y deficiencia en el control y administración de los flujos de información de las Soluciones Tecnológicas y los Roles relacionados con la Gestión Documental de la Entidad._x000a__x000a_Verificado el Anexo “Roles de las soluciones tecnológicas V3” del proceso de Información, Innovación y Tecnología, publicado en la Diannet en el listado maestro de documentos de la Entidad en relación con la Gestión Documental y confrontado con el &quot;Concepto Técnico Herramienta SGDIAN - Gestión Documental de septiembre 30 de 2022&quot; de la Dirección de Gestión de Innovación y Tecnología se estableció lo siguiente:_x000a__x000a_1. El proceso de radicación de la gestión documental está operando de manera permanente con la contingencia de la solución tecnológica mencionada, es decir, en archivos o plantillas Excel, sin emplear controles de trazabilidad, confidencialidad, integridad ni disponibilidad de la información. Dicha contingencia se activó desde el 31 de agosto de 2021, debido a que, al consultar la documentación técnica existente desde el 12 de diciembre de 2018 durante la entrega del proyecto SGDIAN a la Subdirección de Gestión de Tecnología de Información y Telecomunicaciones, no se visualizó que la solución tuviese en cuenta los cambios en la estructura organizacional (vigencia de las dependencias) necesarios debido a la reestructuración de la DIAN._x000a__x000a_2. Ambigüedad y no coherencia en la información reportada en el Anexo “Roles de las soluciones tecnológicas V3”, con relación al inventario de las soluciones tecnológicas, estado de estas y sus roles, así:  _x000a_2.1. En el “inventario de las soluciones digitales”, se identifican en estado de producción dos sistemas de información para la Gestión Documental, uno Gestión Documental Muisca – “SICOB 497792” y otro SGDIAN Sistema de Gestión Documental (Comunicaciones Oficiales de Entrada y Salida) – “SICOB 486913”, no obstante, este último según el mencionado Concepto Técnico indica que es de sólo consulta desde el 31 de agosto de 2021._x000a_2.2. En la parametrización de  “roles de soluciones digitales”, se reportan códigos y números de roles idénticos para ambas soluciones: Rol “Radicación de Documentos Físicos” código 637; adicionalmente roles operativos para la solución tecnológica de estado consulta tales como: “Funcionario Básico y Radicador Documentos” código 831, “Generación de Certificaciones de Gestión Documental” código 1101, “Administración de las Tablas de Retención Documental”  código 1104, “Radicación de Documentos No Estructurados” código 1426 (Ver Anexo 1). _x000a__x000a_Lo expuesto, desatiende el numeral 2.2.35.5 del Decreto Único Reglamentario de Función Pública 1083 de 2015, los numerales 3 y 6 del artículo 51, numerales 3 y 5 del artículo 52, numerales 1, 4 y 6 del artículo 54 del Decreto 1742 de 2020; numerales 1.6, 3.2 y 3.3 del Manual de Gobierno Digital, así como, los procedimientos PR-IIT-0366 “Gestión de activos de información”, actividades 1, 2, 20, 21 y 22 del PR-IIT-0455 “Gestión de accesos” y PR-PEC-0339 “Autoevaluación del control y Gestión”, el instructivo IN-IIT-0241 “Monitoreo de Plataforma”, IN-IIT-0105 “Modificación del Anexo Roles de las Soluciones Tecnológicas”, Cartilla CT-IIT-0138 “Guía para el uso aceptable de los activos de información”; numeral 3.4.2 “Política de Seguridad Digital”, Dimensión 5 “Información y comunicación” y los componentes 3. “Actividades de Control”, 4 “Información y Comunicación” y 5 “Actividades de Monitoreo” de la Dimensión 7 “Control Interno” del Modelo Integrado de Planeación y Gestión – MIPG V5."/>
    <s v="Lo anterior, se debe a las deficiencias en el diseño, aplicación y monitoreo de los controles para la administración de la información de las soluciones tecnológicas relacionados con la gestión documental, así como el no contemplar los cambios normativos internos y externos y determinar el tratamiento de estos con el fin de satisfacer la necesidad requerida para la Entidad."/>
    <s v="1. Adquisicion de una nueva herramienta tecnologica para soportar las diferentes etapas de la gestion  documental."/>
    <s v="1. Adquisicion de una nueva herramienta tecnologica para soportar las diferentes etapas de la gestion  documental."/>
    <s v="Contrato Firmado "/>
    <s v="1.00"/>
    <d v="2025-09-01T00:00:00"/>
    <d v="2025-11-30T00:00:00"/>
    <n v="12.857142857142858"/>
    <n v="0"/>
    <s v="DGC_x000a_NC - Subproceso Innovación y Tecnología_x000a_Subdirección de Soluciones y Desarrollo _x000a_Subdirección de Innovación y Proyectos_x000a__x000a_NC - Subproceso Recursos Administrativos_x000a_Direción de Gestión Corporativa"/>
    <n v="0"/>
    <x v="0"/>
  </r>
  <r>
    <x v="3"/>
    <x v="0"/>
    <m/>
    <m/>
    <m/>
    <m/>
    <m/>
    <s v="1. Adquisicion de una nueva herramienta tecnologica para soportar las diferentes etapas de la gestion  documental."/>
    <s v="Plan de trabajo de_x000a_implementación de la solución_x000a_tecnológica. "/>
    <s v="1.00"/>
    <d v="2025-12-01T00:00:00"/>
    <d v="2026-02-28T00:00:00"/>
    <n v="12.714285714285714"/>
    <n v="0"/>
    <s v="DGC_x000a_NC - Subproceso Innovación y Tecnología_x000a_Subdirección de Soluciones y Desarrollo _x000a_Subdirección de Innovación y Proyectos_x000a__x000a_NC - Subproceso Recursos Administrativos_x000a_Direción de Gestión Corporativa"/>
    <n v="0"/>
    <x v="0"/>
  </r>
  <r>
    <x v="3"/>
    <x v="0"/>
    <m/>
    <m/>
    <m/>
    <m/>
    <m/>
    <s v="1. Adquisicion de una nueva herramienta tecnologica para soportar las diferentes etapas de la gestion  documental."/>
    <s v="Informes de seguimiento "/>
    <s v="2.00"/>
    <d v="2026-03-01T00:00:00"/>
    <d v="2026-11-30T00:00:00"/>
    <n v="39.142857142857146"/>
    <n v="0"/>
    <s v="DGC_x000a_NC - Subproceso Innovación y Tecnología_x000a_Subdirección de Soluciones y Desarrollo _x000a_Subdirección de Innovación y Proyectos_x000a__x000a_NC - Subproceso Recursos Administrativos_x000a_Direción de Gestión Corporativa"/>
    <n v="0"/>
    <x v="0"/>
  </r>
  <r>
    <x v="3"/>
    <x v="0"/>
    <m/>
    <m/>
    <m/>
    <m/>
    <m/>
    <s v="1. Adquisicion de una nueva herramienta tecnologica para soportar las diferentes etapas de la gestion  documental."/>
    <s v="Puesta en producción de la solución tecnológica: _x000a_ _x000a_a. (01) Un formato información de versión FT-IIT-1851._x000a_ _x000a_b) (01) Un formato de Aceptación de Pruebas funcionales y salida a producción _x000a_FT-IIT-2180_x000a_ _x000a_b. (01) Un Acta de comité de gestión de Cambios de Tecnología del correspondiente software instalado y en producción"/>
    <s v="3.00"/>
    <d v="2026-03-01T00:00:00"/>
    <d v="2026-12-31T00:00:00"/>
    <n v="43.571428571428569"/>
    <n v="0"/>
    <s v="DGC_x000a_NC - Subproceso Innovación y Tecnología_x000a_Subdirección de Soluciones y Desarrollo _x000a_Subdirección de Innovación y Proyectos_x000a__x000a_NC - Subproceso Recursos Administrativos_x000a_Direción de Gestión Corporativa"/>
    <n v="0"/>
    <x v="0"/>
  </r>
  <r>
    <x v="3"/>
    <x v="0"/>
    <m/>
    <m/>
    <m/>
    <m/>
    <m/>
    <s v="1. Adquisicion de una nueva herramienta tecnologica para soportar las diferentes etapas de la gestion  documental."/>
    <s v="Documento con la solicitud de retiro del sistema SGDIAN del inventario de las soluciones tecnológicas._x000a_Documento de solicitud de retiro de la placa del sistema SGDIAN del inventario de activos de la DIAN."/>
    <n v="2"/>
    <d v="2024-07-19T00:00:00"/>
    <d v="2024-08-18T00:00:00"/>
    <n v="4.2857142857142856"/>
    <n v="2"/>
    <s v="DGC_x000a_NC - Subproceso Innovación y Tecnología_x000a_Subdirección de Soluciones y Desarrollo _x000a_Coordinación de Soporte Técnico al Usuario_x000a__x000a_NC - Subproceso Recursos Administrativos_x000a_Subdirección Administrativa_x000a_Coordinación de Correspondencia y Notificaciones"/>
    <n v="1"/>
    <x v="1"/>
  </r>
  <r>
    <x v="3"/>
    <x v="0"/>
    <m/>
    <m/>
    <m/>
    <m/>
    <m/>
    <s v="1. Adquisicion de una nueva herramienta tecnologica para soportar las diferentes etapas de la gestion  documental."/>
    <s v="Anexo de Roles actualizado y publicado"/>
    <n v="1"/>
    <d v="2024-07-19T00:00:00"/>
    <d v="2024-08-18T00:00:00"/>
    <n v="4.2857142857142856"/>
    <n v="1"/>
    <s v="DGC_x000a_NC - Subproceso Innovación y Tecnología_x000a_Subdirección de Soluciones y Desarrollo _x000a_Coordinación de Soporte Técnico al Usuario"/>
    <n v="1"/>
    <x v="1"/>
  </r>
  <r>
    <x v="3"/>
    <x v="0"/>
    <s v="Auditoría a la Radicación y Trámite de Quejas Disciplinarias ATD 2024-005"/>
    <s v=" ATD 2024-005"/>
    <s v="Hallazgo No. 1. Deficiencias en la gestión, trámite y evaluación de las quejas y/o noticias disciplinarias. _x000a_De una muestra de 81 quejas o noticias disciplinarias recibidas en la Subdirección de Asuntos Disciplinarios y radicadas en VIGIA entre el 01/01/2023 al 30/06/2024 se evidenció que:_x000a__x000a_1.1  _x0009_En 24 casos, se presentó dilación para emitir el auto con el que se evaluó la noticia disciplinaria, entre 30 a 179 días hábiles desde su recepción. (Anexo 1)_x000a__x000a_1.2_x0009_10 quejas y/o noticias disciplinarias que a 30/06/2024 no habían sido tramitadas, transcurriendo entre 56 a 283 días hábiles desde la fecha de recibido en la Subdirección de Asuntos Disciplinarios a ese corte, e incluso al momento de verificación por el equipo auditor a 27/09/2024, no contaban con gestión alguna. (Anexo 1)_x000a__x000a_Adicionalmente, de una muestra de 68 expedientes, asociados a 70 quejas o noticias disciplinarias recibidas entre el 01/01/2023 a 30/06/2024, respecto de los cuales no existe reserva legal por haberse proferido decisiones de terminación o archivo del expediente o formulación de cargos, se evidenció lo siguiente:_x000a__x000a_1.3_x0009_En 43 casos transcurrieron entre 34 a 165 días hábiles desde la recepción de la noticia disciplinaria en la Subdirección de Asuntos Disciplinarios hasta la expedición del auto de Indagación Previa. Así mismo, se identificó que: (Anexo 2)_x000a__x000a_• _x0009_En un expediente, había operado la caducidad de la acción disciplinaria incluso al momento de recibir la noticia; sin embargo, se ordenó la apertura de Indagación Previa. (Anexo 3)_x000a__x000a_•_x0009_En un expediente, que tiene dos quejas asociadas, se expidió el auto de Indagación Previa un día antes del acaecimiento del fenómeno jurídico de caducidad, a pesar de haberse recibido la noticia en términos para ejercer la acción disciplinaria, y de haber transcurrido más de cuatro meses entre la recepción de la noticia y la expedición del auto referido. (Anexo 3)_x000a__x000a_•_x0009_En dos expedientes, el auto de apertura de Indagación Previa se profirió habiendo transcurrido más de cinco y seis meses a partir de la fecha de recepción de la noticia disciplinaria, pese a tenerse identificada la fecha de los hechos y las fechas próximas en que operaría la prescripción de la acción disciplinaria. (Anexo 3)_x000a_ _x000a_1.4  _x0009_En ocho expedientes transcurrieron entre 65 a 123 días hábiles para evaluar la noticia disciplinaria desde su recepción hasta la expedición del auto con el que se dio inicio a la actuación mediante apertura de Investigación Disciplinaria. (Anexo 4)_x000a__x000a_1.5   _x0009_En dos expedientes transcurrieron más de cinco y seis meses desde la recepción de la noticia disciplinaria en la Subdirección de Asuntos Disciplinarios hasta la expedición del auto que ordenó su acumulación a otro expediente o actuación en curso. (Anexo 5)_x000a_"/>
    <s v="Inexistencia, ineficiencia y/o insuficiente aplicación de controles por parte del subproceso auditado, en el seguimiento a la gestión de las noticias disciplinarias que son recibidas en la Subdirección, así como la falta de impulso oficioso y oportuno de las mismas; deficientes mecanismos para el control, seguimiento y priorización de casos con fechas próximas de caducidad o prescripción; desatención normativa frente a la obligación de dar inicio inmediato a la acción disciplinaria, que en algunos casos influyeron en la configuración de la caducidad o prescripción de la acción, cuestión que podría concluir en el desconocimiento de los principios y fines constitucionales y legales que orientan esta actuación."/>
    <s v="Elaborar un lineamiento interno en el que se establezcan los tiempos para el trámite de las quejas disciplinarias, teniendo en cuenta la fecha de los hechos (para calcular la fecha de prescripción de la acción), así como el día de su radicación.  Dicho lineamiento incluirá el tratamiento que se dará a las quejas que a la fecha de su emisión se encuentren en inventario pendientes por cumplir el direccionamiento ordenado._x000a_"/>
    <s v="Documento de lineamiento"/>
    <s v="Documento de lineamiento"/>
    <n v="1"/>
    <d v="2024-12-15T00:00:00"/>
    <d v="2025-02-28T00:00:00"/>
    <n v="10.714285714285714"/>
    <n v="0"/>
    <s v="DGC_x000a_Dirección de Gestión Corporativa_x000a_Subdirección de Asuntos Disciplinarios_x000a_Coordinación de Instrucción "/>
    <n v="0"/>
    <x v="0"/>
  </r>
  <r>
    <x v="3"/>
    <x v="0"/>
    <m/>
    <m/>
    <m/>
    <m/>
    <s v="Efectuar seguimiento a la implementación y cumplimiento del lineamiento interno.  El primer informe incluirá el reporte de gestión de las quejas disciplinarias que al momento de la auditoría estaban pendientes de cumplir el direccionamiento dispuesto. "/>
    <s v="Informe de seguimiento mensual "/>
    <s v="Informe de seguimiento mensual "/>
    <n v="8"/>
    <d v="2025-03-31T00:00:00"/>
    <d v="2025-11-30T00:00:00"/>
    <n v="34.857142857142854"/>
    <n v="0"/>
    <s v="DGC_x000a_Dirección de Gestión Corporativa_x000a_Subdirección de Asuntos Disciplinarios_x000a_Coordinación de Instrucción "/>
    <n v="0"/>
    <x v="0"/>
  </r>
  <r>
    <x v="3"/>
    <x v="0"/>
    <m/>
    <m/>
    <m/>
    <m/>
    <s v="Efectuar, para la vigencia 2025, sensibilización a los Jefes de área y demás personal de la entidad sobre la importancia que reviste la presentación de los informes con incidencia disciplinaria, una vez se tenga conocimiento de la situación irregular."/>
    <s v="Publicaciones"/>
    <s v="Publicaciones"/>
    <n v="2"/>
    <d v="2025-04-01T00:00:00"/>
    <d v="2025-08-31T00:00:00"/>
    <n v="21.714285714285715"/>
    <n v="0"/>
    <s v="DGC_x000a_Dirección de Gestión Corporativa_x000a_Subdirección de Asuntos Disciplinarios_x000a_Coordinación de Instrucción "/>
    <n v="0"/>
    <x v="0"/>
  </r>
  <r>
    <x v="3"/>
    <x v="0"/>
    <s v="Auditoría a la Radicación y Trámite de Quejas Disciplinarias ATD 2024-005"/>
    <m/>
    <s v="Hallazgo No. 2. Deficiencias en la gestión de comunicación y notificación de actos administrativos proferidos en la etapa de instrucción disciplinaria._x000a_De una muestra de 68 expedientes, asociados a 70 quejas recibidas entre el 01/01/2023 a 30/06/2024 se identificaron deficiencias en la gestión de comunicación y notificación de actos administrativos, así:_x000a__x000a_2.1_x0009_En 15 expedientes se excedió el término de 10 días para informar a la Procuraduría General de la Nación sobre el momento en que se avocó conocimiento (siete expedientes), se dispuso apertura de Investigación Disciplinaria (cuatro expedientes) o se profirieron decisiones de terminación y archivo (cuatro expedientes), dado que las comunicaciones se emitieron entre 13 y 83 días hábiles siguientes a la expedición del correspondiente auto. (Anexo 6)_x000a__x000a_2.2  _x0009_En dos expedientes no se dio cumplimiento a la comunicación del auto de terminación y archivo al quejoso, limitando la posibilidad de recurrir esta decisión. (Anexo 7)._x000a_2.3_x0009_  Se observaron deficiencias y dilación en las gestiones para la notificación de actos proferidos en la etapa de instrucción disciplinaria, así:_x000a__x000a_•_x0009_Para cuatro expedientes, el envío de los autos y documentos para efectuar la notificación a través de comisionado se realizó habiendo transcurrido entre 16 y 17 días hábiles posteriores a la expedición de los autos de Investigación Disciplinaria. (Anexo 8)_x000a__x000a_•_x0009_En un expediente reposa notificación del auto de Investigación Disciplinaria realizada por la Dirección Seccional de Aduanas de Barranquilla, no obstante, en el expediente no reposa el auto o soporte mediante el cual se comisionó para tal efecto. (Anexo 8)_x000a__x000a_•_x0009_En un expediente se notificó el auto de prórroga de investigación disciplinaria por estado, pese a que el investigado había autorizado previamente las notificaciones a través de medios electrónicos. Es así que, se envió comunicación el 16/11/2023 citando a notificarse personalmente del referido auto, pero no reposa constancia de la entrega efectiva de la misma para la contabilización de términos de la notificación subsidiaria efectuada el 30/11/2023 a través de estado. (Anexo 9)_x000a__x000a_•_x0009_En un expediente, se presentó la inconsistencia en la comunicación del auto de decreto de pruebas al disciplinado, por cuanto se intentó la comunicación, pero fue devuelta, sin que se subsanara la situación.  Igualmente, este expediente presenta falencias en la gestión para notificar el acto de terminación y archivo, dado que no reposa soporte de entrega de la comunicación, mediante la cual se citó, para la contabilización de términos de la notificación subsidiaria. No obstante, se notificó por estado, pero el acta obrante en el expediente no está firmada, ni en constancia de la fijación y desfijación. (Anexo 9)_x000a__x000a_•_x0009_En un expediente se identificó inoportunidad en la gestión de notificación del auto de apertura de investigación, la cual solo inició con el envío de comunicación transcurridos 14 días hábiles siguientes a la fecha de expedición del auto y la notificación subsidiaria se realizó cinco días hábiles posteriores al término que tenía la investigada para acudir a notificarse personalmente. Adicionalmente, en este expediente en la comunicación que cita a notificarse del auto de cierre de investigación dio término para comparecer de 8 días hábiles siguientes a la entrega de esta, el cual no corresponde con el establecido en la norma, y aunque en el expediente se profirió auto de formulación de pliego de cargos el 28/06/2024, a corte 26/09/2024 no había sido notificado. (Anexo 9)_x000a__x000a_•_x0009_En un expediente se presentó dilación en la gestión de notificación del auto de apertura de Investigación Disciplinaria proferido el 26/04/2023, para el cual se envió una primera comunicación citando a notificarse el 25/05/2023, es decir, 20 días hábiles siguientes a la expedición del acto. Pese a la devolución de esta comunicación, se envió una nueva hasta el 18/07/2023 y la notificación efectiva del auto de Investigación se efectuó el 31/07/2023, esto es, más de 3 meses después de proferido el acto administrativo. (Anexo 9)"/>
    <s v="Insuficiente control y seguimiento a las actividades de comunicación y notificación de las decisiones proferidas al interior de los procesos disciplinarios, que ha dado lugar a la falta de comunicación o comunicación tardía de las decisiones, que para los quejosos, limita la posibilidad de interposición de los recursos de ley en caso de inconformidad frente a las decisiones de terminación y/o archivo, y para los disciplinados, la afectación a su derecho de defensa y contradicción al no enterarse en oportunidad de las decisiones emitidas en los procesos disciplinarios. "/>
    <s v="Realizar seguimiento al 50% de las providencias radicadas para notificaciones y/o comunicaciones registradas en la base de datos dispuesta para tal fin, con el propósito de asegurar la consistencia, oportunidad y completitud de la gestión encomendada. "/>
    <s v="Informe de seguimiento mensual "/>
    <s v="Informe de seguimiento mensual "/>
    <n v="10"/>
    <d v="2025-02-01T00:00:00"/>
    <d v="2025-11-30T00:00:00"/>
    <n v="43.142857142857146"/>
    <n v="0"/>
    <s v="DGC_x000a_Dirección de Gestión Corporativa_x000a_Subdirección de Asuntos Disciplinarios_x000a_Coordinación de Enlace Procesal"/>
    <n v="0"/>
    <x v="0"/>
  </r>
  <r>
    <x v="3"/>
    <x v="0"/>
    <s v="Auditoría a la Radicación y Trámite de Quejas Disciplinarias ATD 2024-005"/>
    <m/>
    <s v="Hallazgo No. 3. Incumplimiento en la conformación, gestión documental y en el manejo de información reservada y/o de datos personales en los expedientes._x000a__x000a_3.1_x0009_Verificada una muestra de 81 quejas y/o noticias disciplinarias recibidas en la Subdirección de Asuntos Disciplinarios durante el período auditado, comprendido entre el 1/01/2023 al 30/06/2024, que fueron objeto de auto inhibitorio, se observó la dificultad en la verificación de la información registrada en el aplicativo VIGIA y de su gestión documental en forma física y digital, así: _x000a__x000a_•_x0009_Una queja sin su correspondiente antecedente de noticia y/o queja disciplinaria que motivó la expedición del acto administrativo de evaluación con auto inhibitorio. (Anexo 10)_x000a__x000a_•_x0009_Una queja que reporta en VIGIA con evaluación de auto inhibitorio, sin allegarse el referido acto administrativo. (Anexo 10) _x000a__x000a_Quejas contenidas en carpeta digital: _x000a__x000a_•_x0009_Dos quejas sin su respectivo antecedente de noticia y/o queja disciplinaria que motivó la expedición del acto administrativo de evaluación con auto inhibitorio. (Anexo 11)_x000a__x000a_Adicionalmente, de la muestra de 68 expedientes, asociados a 70 quejas o noticias disciplinarias recibidas en el período auditado, se encontró lo siguiente:_x000a__x000a_3.2  _x0009_Incumplimiento al deber de garantizar la reserva de la actuación disciplinaria, así:_x000a__x000a_•_x0009_Ocho expedientes contienen información que goza de reserva, pese a lo cual no se dio cumplimiento a la conformación de cuadernos separados. (Anexo 12)_x000a__x000a_•_x0009_En un expediente que se encontraba sujeto a reserva, se remitió el auto de investigación disciplinaria a ser notificado por comisión, a funcionario diferente al comisionado para tal actividad. (Anexo 12)_x000a__x000a_•_x0009_En un expediente, reposa información con datos personales (nombres, direcciones electrónicas y físicas) de investigados de otras actuaciones disciplinarias. (Anexo 12)_x000a__x000a_3.3_x0009_ 67 expedientes no cuentan con el duplicado o copia integral de la actuación disciplinaria.  (Anexo 13) _x000a__x000a_3.4 _x0009_Se identificaron deficiencias en la conformación de las unidades documentales que componen las actuaciones disciplinarias revisadas, así:_x000a__x000a_•_x0009_51 expedientes cuentan con carátula en el formato FT-ADF-2338 “Identificación Unidad Documental”, pero ésta no se encuentra diligenciada. (Anexo 13)_x000a__x000a_•_x0009_En 53 expedientes existe información generada a través de correos electrónicos que se incorpora impresa a las unidades documentales físicas y por ende los expedientes no cuentan con el formato FT-ADF-2330 “Testigo de referencia cruzada” ni se conforman expedientes híbridos. (Anexo 13)"/>
    <s v="Ausencia de controles por parte de la primera línea de defensa frente a la conformación y manejo de las unidades documentales y el seguimiento que compete a la segunda línea de cara al cumplimiento de las políticas de gestión documental, así como a las normas y garantías que regulan la actuación procesal disciplinaria y la protección de datos e información reservada. _x000a_"/>
    <s v="_x000a_Solicitar a la Coordinación de Documentación de la Subdirección Administrativa la realización de una jornada de capacitación para los servidores de la Subdirección de Asuntos Disciplinarios, relacionada con la debida conformación de los expedientes, con énfasis en la correcta gestión de la información reservada, sensible y confidencial._x000a__x000a__x000a_"/>
    <s v="Lista que de cuenta de la asistencia de los servidores SAD a la capacitación._x000a__x000a__x000a__x000a__x000a__x000a__x000a_"/>
    <s v="Lista que de cuenta de la asistencia de los servidores SAD a la capacitación._x000a__x000a__x000a__x000a__x000a__x000a__x000a_"/>
    <n v="1"/>
    <d v="2025-01-15T00:00:00"/>
    <d v="2025-03-31T00:00:00"/>
    <n v="10.714285714285714"/>
    <n v="0"/>
    <s v="DGC_x000a_Dirección de Gestión Corporativa_x000a_Subdirección de Asuntos Disciplinarios_x000a_Coordinación de Instrucción "/>
    <n v="0"/>
    <x v="0"/>
  </r>
  <r>
    <x v="3"/>
    <x v="0"/>
    <m/>
    <m/>
    <m/>
    <m/>
    <s v="Realizar revisión aleatoria mensual de las unidades documentales que se conformen a partir del 1 de abril de 2025, en orden a verificar la adecuada conformación de expedientes -con énfasis en la gestión documental de la información reservada-, así como el duplicado de la actuación."/>
    <s v="Lista de Chequeo físico y/o Virtual "/>
    <s v="Lista de Chequeo físico y/o Virtual "/>
    <n v="8"/>
    <d v="2025-04-01T00:00:00"/>
    <d v="2025-11-30T00:00:00"/>
    <n v="34.714285714285715"/>
    <n v="0"/>
    <s v="DGC_x000a_Dirección de Gestión Corporativa_x000a_Subdirección de Asuntos Disciplinarios_x000a_Coordinación de Instrucción "/>
    <n v="0"/>
    <x v="0"/>
  </r>
  <r>
    <x v="3"/>
    <x v="0"/>
    <m/>
    <m/>
    <m/>
    <m/>
    <s v="Efectuar jornada especial de trabajo para la creación de cuadernos separados con información reservada en relación con los expedientes que fueron identificados en la auditoría, sin esa condición."/>
    <s v="Informe que de cuenta del cumplimiento de la debida conformación del cuaderno separado con información reservada del 100% de los expedientes  a que refiere la acción."/>
    <s v="Informe que de cuenta del cumplimiento de la debida conformación del cuaderno separado con información reservada del 100% de los expedientes  a que refiere la acción."/>
    <n v="1"/>
    <d v="2025-01-02T00:00:00"/>
    <d v="2025-03-31T00:00:00"/>
    <n v="12.571428571428571"/>
    <n v="0"/>
    <s v="DGC_x000a_Dirección de Gestión Corporativa_x000a_Subdirección de Asuntos Disciplinarios_x000a_Coordinación de Instrucción "/>
    <n v="0"/>
    <x v="0"/>
  </r>
  <r>
    <x v="3"/>
    <x v="0"/>
    <m/>
    <m/>
    <m/>
    <m/>
    <s v="Efectuar jornada para realizar la actualización de carátulas o formato FT-ADF-2338, a fin de registrar en éstas la información mínima requerida de cada expediente, de conformidad con las directrices y procedimientos vigentes. "/>
    <s v="Carátulas actualizadas"/>
    <s v="Carátulas actualizadas"/>
    <n v="1"/>
    <d v="2025-02-01T00:00:00"/>
    <d v="2025-02-28T00:00:00"/>
    <n v="3.8571428571428572"/>
    <n v="0"/>
    <s v="DGC_x000a_Dirección de Gestión Corporativa_x000a_Subdirección de Asuntos Disciplinarios_x000a_Coordinación de Instrucción "/>
    <n v="0"/>
    <x v="0"/>
  </r>
  <r>
    <x v="3"/>
    <x v="0"/>
    <m/>
    <m/>
    <m/>
    <m/>
    <s v="Verificar aleatoriamente el cumplimiento del registro de infomación en el formato FT-ADF-2338 en el 50% de los expedientes, de conformidad con las directrices y procedimientos vigentes y el Instructivo IN-ADF-0132 v 5 en materia de gestión documental."/>
    <s v="Informe"/>
    <s v="Informe"/>
    <n v="1"/>
    <d v="2025-03-01T00:00:00"/>
    <d v="2025-03-31T00:00:00"/>
    <n v="4.2857142857142856"/>
    <n v="0"/>
    <s v="DGC_x000a_Dirección de Gestión Corporativa_x000a_Subdirección de Asuntos Disciplinarios_x000a_Coordinación de Instrucción "/>
    <n v="0"/>
    <x v="0"/>
  </r>
  <r>
    <x v="3"/>
    <x v="0"/>
    <m/>
    <m/>
    <m/>
    <m/>
    <s v="_x000a_Solicitar a la Dirección de Gestión de Innovación y Tecnología la ampliación del espacio de SharePoint asignado a la Subdirección de Asuntos Disciplinarios o la asignación de otro espacio. "/>
    <s v="Correo electrónico de solicitud de ampliación de espacio en SharePoint o de asignación de otro espacio para repositorio de archivos digitalizados"/>
    <s v="Correo electrónico de solicitud de ampliación de espacio en SharePoint o de asignación de otro espacio para repositorio de archivos digitalizados"/>
    <n v="1"/>
    <d v="2024-12-15T00:00:00"/>
    <d v="2025-01-31T00:00:00"/>
    <n v="6.7142857142857144"/>
    <n v="0"/>
    <s v="DGC_x000a_Dirección de Gestión Corporativa_x000a_Subdirección de Asuntos Disciplinarios_x000a__x000a_Dirección de Gestión de Innovación y Tecnología   _x000a_Subdirección Innovación y Proyectos "/>
    <n v="0"/>
    <x v="0"/>
  </r>
  <r>
    <x v="3"/>
    <x v="0"/>
    <m/>
    <m/>
    <m/>
    <m/>
    <s v="Realizar la digitalización y almacenamiento progresivo de los expedientes, para contar con una copia de respaldo."/>
    <s v="Captura de imagen de SharePoint "/>
    <s v="Captura de imagen de SharePoint "/>
    <n v="1"/>
    <d v="2025-02-01T00:00:00"/>
    <d v="2025-11-30T00:00:00"/>
    <n v="43.142857142857146"/>
    <n v="0"/>
    <s v="DGC_x000a_Dirección de Gestión Corporativa_x000a_Subdirección de Asuntos Disciplinarios_x000a_Coordinación de Instrucción "/>
    <n v="0"/>
    <x v="0"/>
  </r>
  <r>
    <x v="3"/>
    <x v="0"/>
    <s v="Auditoría a la Radicación y Trámite de Quejas Disciplinarias ATD 2024-005"/>
    <m/>
    <s v="Hallazgo No. 4. Deficiencias en la gestión de accesos al aplicativo VIGIA. _x000a__x000a_Se identificaron funcionarios con roles activos en el aplicativo VIGIA, que no se encuentran adscritos a la Subdirección de Asuntos Disciplinarios, con ocasión al cruce entre los archivos de “Planta activa 01_07_2024.xlsx” suministrado por la Coordinación de Administración de Planta de Personal, el archivo de “Roles_Siat_Corte_1_Julio_2024” publicado por la Coordinación de Soporte Técnico al Usuario y el Anexo &quot;Roles de las soluciones tecnológicas según procedimientos y procesos_V4_R003”,  como se describen a continuación: _x000a__x000a_4.1_x0009_Cuatro funcionarios con roles activos en el aplicativo VIGIA, que no aparecen registrados en la planta de personal activa a 01/07/2024. (Anexo 14)_x000a__x000a_4.2_x0009_Cuatro funcionarios ubicados en Direcciones Seccionales con roles activos del aplicativo VIGIA. (Anexo 15)_x000a__x000a_4.3_x0009_Siete funcionarios que se encuentran ubicados en el Nivel Central, en dependencias diferentes a la Subdirección de Asuntos Disciplinarios y poseen roles activos en el aplicativo VIGIA (Anexo 16)."/>
    <s v="Falta de cumplimiento a los controles establecidos por parte de la primera y segunda línea de defensa en relación con la gestión y seguimiento de roles de acceso a los sistemas de información. "/>
    <s v="Gestionar la cancelación de roles del aplicativo Vigía  de los exfuncionarios de la SAD y de los que no se encuentren adscritos a ella, ante la Subdirección de Soluciones y Desarrollo, a través de la herramienta Aranda."/>
    <s v="Casos registrados y gestionados en la herramienta Aranda "/>
    <s v="Casos registrados y gestionados en la herramienta Aranda "/>
    <n v="1"/>
    <d v="2024-12-01T00:00:00"/>
    <d v="2025-01-31T00:00:00"/>
    <n v="8.7142857142857135"/>
    <n v="0"/>
    <s v="DGC_x000a_Dirección de Gestión Corporativa_x000a_Subdirección de Asuntos Disciplinarios_x000a_Coordinación de Instrucción  _x000a__x000a_Dirección de Gestión de Innovación y Tecnología   _x000a_Subdirección Innovación y Proyectos "/>
    <n v="0"/>
    <x v="0"/>
  </r>
  <r>
    <x v="3"/>
    <x v="0"/>
    <m/>
    <m/>
    <m/>
    <m/>
    <s v="Contrastar mensualmente los reportes de roles que se publican por parte de la DGIT en la DIANNET vs el listado de funcionarios de la Subdirección de Asuntos Disciplinarios."/>
    <s v="Informe mensual de verificación contentivo de lo encontrado y de las acciones a realizar en caso de advertir alguna inconsistencia. "/>
    <s v="Informe mensual de verificación contentivo de lo encontrado y de las acciones a realizar en caso de advertir alguna inconsistencia. "/>
    <n v="9"/>
    <d v="2024-12-01T00:00:00"/>
    <d v="2025-08-31T00:00:00"/>
    <n v="39"/>
    <n v="0"/>
    <s v="DGC_x000a_Dirección de Gestión Corporativa_x000a_Subdirección de Asuntos Disciplinarios_x000a_Coordinación de Instrucción_x000a_Coordinación de Decisiones_x000a_Coordinación de Enlace Procesal                                       "/>
    <n v="0"/>
    <x v="0"/>
  </r>
  <r>
    <x v="3"/>
    <x v="0"/>
    <s v="Auditoría a la Radicación y Trámite de Quejas Disciplinarias ATD 2024-005"/>
    <m/>
    <s v="Hallazgo No. 5. Deficiencias en los Sistemas de Información y archivos que apoyan el Subproceso de Investigaciones Disciplinarias. _x000a__x000a_Revisados los aplicativos SISCO, VIGIA y los archivos Excel empleados por el subproceso de Investigaciones Disciplinarias, se encontraron las siguientes deficiencias:_x000a__x000a_5.1_x0009_Aplicativo SISCO: Conforme a la información suministrada por la Coordinación de   Servicios y Administración Técnica de la Subdirección de Soluciones y Desarrollo  y la consignada en el Informe No. 2 “Aplicativos no corporativos”  de la Dirección de Gestión de Innovación y Tecnología, es un sistema no corporativo, sin gobernanza de esta Dirección, lo que conlleva a que no esté incluido dentro de las políticas de seguridad de la información para el manejo de software, tales como: la toma periódica de Backup, la apropiación y mantenimiento continuo del código fuente, la actualización de tablas paramétricas como funcionarios, dependencias y seccionales. Adicionalmente, se encuentra instalado localmente en un equipo de escritorio de la Subdirección de Asuntos Disciplinarios, que en el evento que el equipo falle, la información del aplicativo se puede perder sin posibilidad de recuperación. Además, los datos que generan los reportes no son fáciles de comprender ni de cruzar, pues la información de las quejas y/o noticias disciplinarias registrada no está desagregada ni cuenta con parámetros estandarizados que permitan la identificación plena del origen de cada caso. _x000a__x000a_5.2_x0009_Aplicativo VIGIA: Es un software que por la tecnología en la que se encuentra desarrollado no cuenta con actualizaciones de seguridad, no es una herramienta eficiente para apoyar las tareas del subproceso, teniendo en cuenta la falta de automatización, su interfaz de usabilidad rígida, la limitación de incluir nuevos servicios o mejorar los existentes y la falta de compatibilidad con otros sistemas y/o herramientas utilizadas por el Subproceso. Adicionalmente, los reportes que genera son en formatos PDF que limitan la posibilidad de seguimiento y control._x000a__x000a_5.3_x0009_Archivos Excel: Se emplean diversidad de archivos para el control de la información de las noticias disciplinarias y de los expedientes que cursan en la Subdirección de Asuntos Disciplinarios; frente a los cuales se encontraron las siguientes situaciones: _x000a__x000a_•_x0009_Estos archivos manejan información sensible y confidencial, que es almacenada en los discos duros de los equipos de escritorio de los funcionarios o en OneDrive, pero no en un repositorio centralizado donde se pueda tener el control en la asignación de permisos y la trazabilidad de los accesos y modificación de la información. (Anexo 17)_x000a__x000a_•_x0009_Los activos de información identificados como “Bases de Datos Excel” en la herramienta GRC de NOVASEC para la Subdirección de Asuntos Disciplinarios, no coinciden con los empleados por el subproceso de Investigaciones Disciplinarias conforme a la información suministrada a las solicitudes efectuadas en el ejercicio de auditoría. (Anexo 17)_x000a__x000a_•_x0009_Consultados los activos de información del subproceso de Investigaciones Disciplinarias en la herramienta GRC de NOVASEC, se encontró que no existe un activo de información que haga referencia a la Base de Datos Excel, en la cual se registran todas las quejas o noticias disciplinarias recibidas en la Subdirección de Asuntos Disciplinarios, que son el principal insumo de entrada de las actividades del subproceso. (Anexo 17)"/>
    <s v="Insuficiencia de las herramientas tecnológicas que apoyan el subproceso auditado y la brecha de seguridad en relación con la confidencialidad, integridad y disponibilidad de la información, falencias en la integración entre las mismas, al igual que la falta de automatización de las tareas y actividades desempeñadas en el subproceso, lo que dificulta su gestión, control y seguimiento, junto con la falta de identificación de activos de información que permitan su adecuado control, tratamiento, conservación y respaldo. "/>
    <s v="Adelantar el proceso de contratación de la solución tecnológica"/>
    <s v="Realizar el proceso de_x000a_contratación de acuerdo_x000a_con sus etapas"/>
    <s v="Contrato Firmado"/>
    <n v="1"/>
    <d v="2025-10-01T00:00:00"/>
    <d v="2025-11-30T00:00:00"/>
    <n v="8.5714285714285712"/>
    <n v="0"/>
    <s v="DGC_x000a_Dirección de Gestión de Innovación y Tecnología_x000a_Coordinación para el apoyo a los sistemas de información._x000a_Dirección de Gestión Corporativa_x000a_Subdirección de Asuntos Disciplinarios            "/>
    <n v="0"/>
    <x v="0"/>
  </r>
  <r>
    <x v="3"/>
    <x v="0"/>
    <m/>
    <m/>
    <m/>
    <m/>
    <s v="Definir un plan de trabajo de desarrollo de la solución tecnológica"/>
    <s v="Definir el plan de_x000a_trabajo de la solución_x000a_tecnológica"/>
    <s v="Plan de trabajo"/>
    <n v="1"/>
    <d v="2025-12-01T00:00:00"/>
    <d v="2026-02-28T00:00:00"/>
    <n v="12.714285714285714"/>
    <n v="0"/>
    <s v="DGC_x000a_Dirección de Gestión de Innovación y Tecnología_x000a_Coordinación para el apoyo a los sistemas de información._x000a_Dirección de Gestión Corporativa_x000a_Subdirección de Asuntos Disciplinarios "/>
    <n v="0"/>
    <x v="0"/>
  </r>
  <r>
    <x v="3"/>
    <x v="0"/>
    <m/>
    <m/>
    <m/>
    <m/>
    <s v="Iniciar el desarrollo de la solución tecnológica."/>
    <s v="Desarrollo de la solución tecnológica"/>
    <s v="Informes de seguimiento/actas de reunión"/>
    <n v="5"/>
    <d v="2026-04-01T00:00:00"/>
    <d v="2027-06-30T00:00:00"/>
    <n v="65"/>
    <n v="0"/>
    <s v="DGC_x000a_Dirección de Gestión de Innovación y Tecnología_x000a_Coordinación para el apoyo a los sistemas de información._x000a_Dirección de Gestión Corporativa_x000a_Subdirección de Asuntos Disciplinarios "/>
    <n v="0"/>
    <x v="0"/>
  </r>
  <r>
    <x v="3"/>
    <x v="0"/>
    <m/>
    <m/>
    <m/>
    <m/>
    <s v="Poner en producción la solución tecnológica"/>
    <s v="Definir la puesta producción de la solución tecnológica"/>
    <s v="a) (01) Un formato de Aceptación de Pruebas funcionales y salida a producción - FT-IIT-1851._x000a_b) (01) Un formato información de versión FT-IIT-2180_x000a_c) (01) Un Acta de comité de gestión de Cambios de Tecnología del correspondiente software instalado y en producción"/>
    <n v="3"/>
    <d v="2026-10-01T00:00:00"/>
    <d v="2027-06-30T00:00:00"/>
    <n v="38.857142857142854"/>
    <n v="0"/>
    <s v="DGC_x000a_Dirección de Gestión de Innovación y Tecnología_x000a_Coordinación para el apoyo a los sistemas de información._x000a_Dirección de Gestión Corporativa_x000a_Subdirección de Asuntos Disciplinarios             "/>
    <n v="0"/>
    <x v="0"/>
  </r>
  <r>
    <x v="3"/>
    <x v="0"/>
    <m/>
    <m/>
    <m/>
    <m/>
    <s v="Almacenar en SharePoint las bases de datos de la Coordinación de Instrucción, otorgar permisos de acceso y modificación exclusivamente al personal que la requiera para el cumplimiento de sus funciones y asignar la responsabilidad de su administración al jefe de dicha dependencia."/>
    <s v="1. Oficio de solicitud al administrador de SharePoint de la SAD para la gestión relacionada con el almacenamiento de Bases de Datos en espacio de la Coordinación de Instrucción, otorgamiento de permisos de acceso y modificación._x000a_2. Captura de imagen de SharePoint que de cuenta del almacenamiento de las bases de datos. "/>
    <s v="1. Oficio de solicitud al administrador de SharePoint de la SAD para la gestión relacionada con el almacenamiento de Bases de Datos en espacio de la Coordinación de Instrucción, otorgamiento de permisos de acceso y modificación._x000a_2. Captura de imagen de SharePoint que de cuenta del almacenamiento de las bases de datos. "/>
    <n v="2"/>
    <d v="2024-12-15T00:00:00"/>
    <d v="2025-01-31T00:00:00"/>
    <n v="6.7142857142857144"/>
    <n v="0"/>
    <s v="DGC_x000a_Dirección de Gestión Corporativa_x000a_Subdirección de Asuntos Disciplinarios_x000a_Coordinación de Instrucción"/>
    <n v="0"/>
    <x v="0"/>
  </r>
  <r>
    <x v="3"/>
    <x v="0"/>
    <m/>
    <m/>
    <m/>
    <m/>
    <s v="Actualizar los nombres de las bases de datos de la Subdirección, según el nombre que se les dio en NOVASEC"/>
    <s v="1. Correo electrónico contentivo de la respectiva instrucción_x000a_2. Captura de imagen del SharePoint que de cuenta del cumplimiento de la actualización de los nombres de las bases de datos"/>
    <s v="1. Correo electrónico contentivo de la respectiva instrucción_x000a_2. Captura de imagen del SharePoint que de cuenta del cumplimiento de la actualización de los nombres de las bases de datos"/>
    <n v="2"/>
    <d v="2024-12-15T00:00:00"/>
    <d v="2025-01-31T00:00:00"/>
    <n v="6.7142857142857144"/>
    <n v="0"/>
    <s v="DGC_x000a_Dirección de Gestión Corporativa_x000a_Subdirección de Asuntos Disciplinarios_x000a_Coordinación de Instrucción"/>
    <n v="0"/>
    <x v="0"/>
  </r>
  <r>
    <x v="3"/>
    <x v="0"/>
    <m/>
    <m/>
    <m/>
    <m/>
    <s v="Realizar la gestión del registro de base de datos de noticias disciplinarias en NOVASEC"/>
    <s v="1. Correo electrónico de solicitud de registro - Pantallazo reporte Novasec_x000a_2. Captura de imagen tomada de la plataforma NOVASEC que de cuenta del registro de la base de datos de noticias disciplinarias. "/>
    <s v="1. Correo electrónico de solicitud de registro - Pantallazo reporte Novasec_x000a_2. Captura de imagen tomada de la plataforma NOVASEC que de cuenta del registro de la base de datos de noticias disciplinarias. "/>
    <n v="2"/>
    <d v="2024-12-15T00:00:00"/>
    <d v="2025-04-30T00:00:00"/>
    <n v="19.428571428571427"/>
    <n v="0"/>
    <s v="DGC_x000a_Dirección de Gestión Corporativa_x000a_Subdirección de Asuntos Disciplinarios"/>
    <n v="0"/>
    <x v="0"/>
  </r>
  <r>
    <x v="4"/>
    <x v="1"/>
    <s v="H. 2 Aud Regular Vig. Primer semestre 2010 F. Recaudadora_x000a__x000a_AEF - Seguimiento PM 2014"/>
    <s v="22 02 001"/>
    <s v="DSA. BOGOTA._x000a_Se evidencian debilidades en los criterios de confidencialidad, cumplimiento y disponibilidad de la información en el sistema SYGA utilizado en el procedimiento de Inspección Aduanera por el Grupo Interno de Trabajo (GIT) de Importaciones de la División de Gestión de la Operación Aduanera, tales como:_x000a_• Permite el acceso a los inspectores de aduanas (usuarios) a todos los depósitos habilitados y por ende a todas las declaraciones de importación seleccionadas para inspección aduanera documental o física, independiente del reparto asignado._x000a_• Permite realizar actuaciones (levante de mercancías, suspensiones, entre otras), independiente del reparto asignado._x000a_• Permite el acceso simultáneo con el mismo usuario desde diferentes terminales y ubicaciones._x000a_"/>
    <s v="Situaciones que se presentan por cuanto el Servicio Informático Aduanero no cuenta dentro de su desarrollo con los correspondientes filtros que impidan que las declaraciones seleccionadas tanto para inspección física como documental puedan ser gestionadas en todos los depósitos habilitados. _x000a__x000a_"/>
    <s v="1. Poner en producción a Nivel Nacional la versión Unificada de SYGA"/>
    <s v="Finalizar las pruebas de aceptación de la versión unificada de SYGA a Nivel Nacional"/>
    <s v="Informe de finalización de pruebas"/>
    <n v="1"/>
    <d v="2016-04-01T00:00:00"/>
    <d v="2016-06-30T00:00:00"/>
    <n v="12.857142857142858"/>
    <n v="1"/>
    <s v="DGA_x000a_NC – Subproceso Operación Aduanera_x000a_Dirección de Gestión de Aduanas_x000a_Subdirección de Registro y Control Aduanero_x000a_Subdirección de Operación Aduanera _x000a__x000a_REFORMULADO_x000a_30042016_x000a_ACTUALIZADO_x000a_30112021"/>
    <n v="1"/>
    <x v="1"/>
  </r>
  <r>
    <x v="4"/>
    <x v="1"/>
    <m/>
    <m/>
    <m/>
    <m/>
    <m/>
    <s v="Realizar ajustes de incidencias reportadas por los usuarios con relación a las pruebas de la Versión Unificada de SYGA"/>
    <s v="Registro en JIRA de solución de incidencias reportadas por los usuarios"/>
    <n v="1"/>
    <d v="2016-04-01T00:00:00"/>
    <d v="2016-10-07T00:00:00"/>
    <n v="27"/>
    <n v="1"/>
    <s v="DGA_x000a_NC- Subproceso Innovación y Tecnología_x000a_Dirección de Gestión de Innovación y Tecnología_x000a_Subdirección de Soluciones y Desarrollo_x000a__x000a_REFORMULADO_x000a_30042016_x000a_30092016_x000a_ACTUALIZADO_x000a_30112021"/>
    <n v="1"/>
    <x v="1"/>
  </r>
  <r>
    <x v="4"/>
    <x v="1"/>
    <m/>
    <m/>
    <m/>
    <m/>
    <m/>
    <s v="Reportar el 100% de las pruebas satisfactorias a la versión unificada de SYGA"/>
    <s v="Formato de Aceptación de pruebas"/>
    <n v="1"/>
    <d v="2016-10-10T00:00:00"/>
    <d v="2016-10-18T00:00:00"/>
    <n v="1.1428571428571428"/>
    <n v="1"/>
    <s v="DGA_x000a_NC – Subproceso Operación Aduanera_x000a_Dirección de Gestión de Aduanas_x000a_Subdirección de Operación Aduanera_x000a__x000a_REFORMULADO_x000a_30042016_x000a_30092016_x000a_ACTUALIZADO_x000a_30112021"/>
    <n v="1"/>
    <x v="1"/>
  </r>
  <r>
    <x v="4"/>
    <x v="1"/>
    <m/>
    <m/>
    <m/>
    <m/>
    <m/>
    <s v="Alistamiento de la Infraestructura necesarias para la salida a producción de SYGA"/>
    <s v="Infraestructura lista para poner en producción el sistema"/>
    <n v="1"/>
    <d v="2016-10-19T00:00:00"/>
    <d v="2016-11-09T00:00:00"/>
    <n v="3"/>
    <n v="1"/>
    <s v="DGA_x000a_NC- Subproceso Innovación y Tecnología_x000a_Dirección de Gestión de Innovación y Tecnología_x000a_Subdirección de Infraestructura Tecnologica y de Operaciones_x000a__x000a_REFORMULADO_x000a_30042016_x000a_30092016_x000a_ACTUALIZADO_x000a_30112021"/>
    <n v="1"/>
    <x v="1"/>
  </r>
  <r>
    <x v="4"/>
    <x v="1"/>
    <m/>
    <m/>
    <m/>
    <m/>
    <m/>
    <s v="Puesta en producción a Nivel Nacional de la versión unificada de SYGA"/>
    <s v="Sistema funcionando a Nivel Nacional"/>
    <n v="1"/>
    <d v="2016-11-10T00:00:00"/>
    <d v="2016-11-24T00:00:00"/>
    <n v="2"/>
    <n v="1"/>
    <s v="DGA_x000a_NC - Subproceso Innovación y Tecnología_x000a_Dirección de Gestión de Innovación y Tecnología_x000a_Subdirección de Soluciones y Desarrollo_x000a_Subdireccion de Infraestructura Tecnologica y de Operaciones_x000a__x000a_REFORMULADO_x000a_30042016_x000a_30092016_x000a_ACTUALIZADO_x000a_30112021"/>
    <n v="1"/>
    <x v="1"/>
  </r>
  <r>
    <x v="4"/>
    <x v="1"/>
    <m/>
    <m/>
    <m/>
    <m/>
    <m/>
    <s v="Estabilización del Sistema en producción"/>
    <s v="Sistema estabilizado"/>
    <n v="1"/>
    <d v="2016-11-25T00:00:00"/>
    <d v="2017-01-25T00:00:00"/>
    <n v="8.7142857142857135"/>
    <n v="1"/>
    <s v="DGA_x000a_NC - Subproceso Innovación y Tecnología_x000a_Dirección de Gestión de Innovación y Tecnología_x000a_Subdirección de Soluciones y Desarrollo_x000a__x000a_REFORMULADO_x000a_30042016_x000a_30092016_x000a_ACTUALIZADO_x000a_30112021"/>
    <n v="1"/>
    <x v="1"/>
  </r>
  <r>
    <x v="4"/>
    <x v="1"/>
    <m/>
    <m/>
    <m/>
    <m/>
    <s v="Definir Estrategia de Digitalización del Proyecto de Desaduanamiento. "/>
    <s v="Estrategia de Digitalización"/>
    <s v="Documento de Estrategia"/>
    <n v="1"/>
    <d v="2023-11-01T00:00:00"/>
    <d v="2024-07-31T00:00:00"/>
    <n v="39"/>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1"/>
  </r>
  <r>
    <x v="4"/>
    <x v="1"/>
    <m/>
    <m/>
    <m/>
    <m/>
    <s v="Desarrollar o adquirir la solucion tecnologica del Proyecto de Desaduanamiento. _x000a_"/>
    <s v="1. Informe de avance del proceso de contratación."/>
    <s v="Informe de avance del proceso"/>
    <n v="1"/>
    <d v="2023-11-01T00:00:00"/>
    <d v="2024-07-31T00:00:00"/>
    <n v="39"/>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1"/>
  </r>
  <r>
    <x v="4"/>
    <x v="1"/>
    <m/>
    <m/>
    <m/>
    <m/>
    <s v="Iniciar el proyecto con la definición de  los requerimientos funcionales _x000a_"/>
    <s v="Definir los requerimientos funcionales "/>
    <s v="Documento de requerimientos funcionales V1"/>
    <n v="1"/>
    <d v="2024-06-01T00:00:00"/>
    <d v="2025-03-31T00:00:00"/>
    <n v="43.285714285714285"/>
    <n v="0"/>
    <s v="DGA_x000a_NC – Subproceso Operación Aduanera,_x000a_Dirección de Gestión de Aduanas_x000a_Subdirección de Operación Aduanera_x000a__x000a_"/>
    <n v="0"/>
    <x v="0"/>
  </r>
  <r>
    <x v="4"/>
    <x v="1"/>
    <m/>
    <m/>
    <m/>
    <m/>
    <s v="Definir los requerimientos no funcionales "/>
    <s v="Definir los requerimientos no funcionales "/>
    <s v="Documento de requerimientos no funcionales V1"/>
    <n v="1"/>
    <d v="2024-06-01T00:00:00"/>
    <d v="2025-03-31T00:00:00"/>
    <n v="43.285714285714285"/>
    <n v="1"/>
    <s v="DGA_x000a_NC - Subproceso Innovacion y Tecnologia_x000a_Direccion de Gestion de Innovacion y Tecnologia_x000a_Subdireccion de Innovacion y Proyectos_x000a_Subdireccion de Soluciones y desarrollo"/>
    <n v="1"/>
    <x v="1"/>
  </r>
  <r>
    <x v="4"/>
    <x v="1"/>
    <m/>
    <m/>
    <m/>
    <m/>
    <s v="Definir la priorización funcional de la implementación"/>
    <s v="Definir la priorización funcional de la implementación"/>
    <s v="Mapa de historias con la priorización funcional de la implementación V1"/>
    <n v="1"/>
    <d v="2024-06-01T00:00:00"/>
    <d v="2025-03-31T00:00:00"/>
    <n v="43.285714285714285"/>
    <n v="0"/>
    <s v="DGA_x000a_NC – Subproceso Operación Aduanera,_x000a_Dirección de Gestión de Aduanas_x000a_Subdirección de Operación Aduanera_x000a__x000a_"/>
    <n v="0"/>
    <x v="0"/>
  </r>
  <r>
    <x v="4"/>
    <x v="1"/>
    <m/>
    <m/>
    <m/>
    <m/>
    <s v="Definir un plan de trabajo de desarrollo de la solución tecnológica "/>
    <s v="Definir un plan de trabajo de desarrollo de la solución tecnológica "/>
    <s v="Plan de trabajo V1"/>
    <n v="1"/>
    <d v="2024-06-01T00:00:00"/>
    <d v="2025-03-31T00:00:00"/>
    <n v="43.285714285714285"/>
    <n v="1"/>
    <s v="DGA_x000a_NC - Subproceso Innovacion y Tecnologia_x000a_Direccion de Gestion de Innovacion y Tecnologia_x000a_Subdireccion de Innovacion y Proyectos_x000a_Subdireccion de Soluciones y desarrollo"/>
    <n v="1"/>
    <x v="1"/>
  </r>
  <r>
    <x v="4"/>
    <x v="1"/>
    <m/>
    <m/>
    <m/>
    <m/>
    <s v="Aprobar o validar el plan de trabajo de la implementación de la solución tecnológica "/>
    <s v="Aprobar o validar el plan de trabajo de la implementación de la solución tecnológica "/>
    <s v="Plan de trabajo aprobado V1"/>
    <n v="1"/>
    <d v="2024-06-01T00:00:00"/>
    <d v="2025-03-31T00:00:00"/>
    <n v="43.285714285714285"/>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1"/>
  </r>
  <r>
    <x v="4"/>
    <x v="1"/>
    <m/>
    <m/>
    <m/>
    <m/>
    <s v="Iniciar el desarrollo de la solución tecnológica."/>
    <s v="Desarrollo de la solución"/>
    <s v="Informes de seguimiento"/>
    <n v="2"/>
    <d v="2025-04-01T00:00:00"/>
    <d v="2025-09-30T00:00:00"/>
    <n v="26"/>
    <n v="2"/>
    <s v="DGA_x000a_NC - Subproceso Innovación y Tecnología_x000a_Dirección de Gestión de Innovación y Tecnología_x000a_Subdirección de Innovación y Proyectos_x000a_Subdirección de Soluciones y Desarrollo. _x000a__x000a_REFORMULADO_x000a_30092016_x000a_30112021_x000a_20052022"/>
    <n v="1"/>
    <x v="1"/>
  </r>
  <r>
    <x v="4"/>
    <x v="1"/>
    <m/>
    <m/>
    <m/>
    <m/>
    <s v="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Dirección de Gestión de Aduanas_x000a_Subdirección de Operación Aduanera_x000a__x000a_"/>
    <n v="0"/>
    <x v="0"/>
  </r>
  <r>
    <x v="4"/>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 Subproceso Innovación y Tecnología_x000a_Dirección de Gestión de Innovación y Tecnología_x000a_Subdirección de Innovación y Proyectos_x000a_Subdirección de Soluciones y Desarrollo. _x000a__x000a_NC – Subproceso Operación Aduanera_x000a_Dirección de Gestión de Aduanas_x000a_Subdirección de Operación Aduanera_x000a__x000a_REFORMULADO_x000a_30092016_x000a_30112021_x000a_20052022"/>
    <n v="0"/>
    <x v="0"/>
  </r>
  <r>
    <x v="4"/>
    <x v="1"/>
    <s v="32 Aud DS ADUANAS, Ipiales, Cartagena, Cucuta, Bogotá, B/ventura, Cali, Urabá Vig P.Semestre 2015"/>
    <s v="22 02 001"/>
    <s v="Hallazgo No. 32: Operatividad Modelos de Información trámites aduaneros importación En la verificación de la operatividad de las transacciones de ingreso de mercancía al territorio aduanero nacional con destino no solo al país sino a otros países y hacia una zona franca, se observó que persiste la interacción con sistemas antiguos, la presentación de las declaraciones de importación aún se continúan realizando a través de los servicios del aplicativo SIGLO XXI o SYGA, de igual manera las operaciones de tránsito aduanero (excepto del transbordo internacional) se siguen realizando manualmente y el registro de la operación en la administración de salida y de llegada se realiza a través de los servicios de este sistema. (…) "/>
    <s v="sin causa"/>
    <s v="Definir Estrategia de Digitalización del Proyecto de Desaduanamiento. _x000a__x000a_NOTA: Reformulación elaborada por cambios normativos de acuerdo a  Decreto 1165 de Junio de 2019 que reemplaza-deroga el Decreto 390 de 2016."/>
    <s v="Estrategia de Digitalización"/>
    <s v="Documento de Estrategia"/>
    <n v="1"/>
    <d v="2023-11-01T00:00:00"/>
    <d v="2024-07-31T00:00:00"/>
    <n v="39"/>
    <n v="1"/>
    <s v="DGA_x000a_NC – Subproceso Operación Aduanera_x000a_Dirección de Gestión de Aduanas_x000a_Subdirección de Operación Aduanera_x000a__x000a_REFORMULADO_x000a_30092016_x000a_30092019_x000a_ACTUALIZADO_x000a_30112021"/>
    <n v="1"/>
    <x v="1"/>
  </r>
  <r>
    <x v="4"/>
    <x v="1"/>
    <m/>
    <m/>
    <m/>
    <m/>
    <s v="Desarrollar o adquirir la solucion tecnologica del Proyecto de Desaduanamiento. _x000a__x000a_NOTA: Reformulación elaborada por cambios normativos de acuerdo a  Decreto 1165 de Junio de 2019 que reemplaza-deroga el Decreto 390 de 2016."/>
    <s v="1. Informe de avance del proceso de contratación."/>
    <s v="Informe de avance del proceso"/>
    <n v="1"/>
    <d v="2023-11-01T00:00:00"/>
    <d v="2024-07-31T00:00:00"/>
    <n v="39"/>
    <n v="1"/>
    <s v="DGA_x000a_NC-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7_x000a_30092019_x000a_30112021_x000a_20052022"/>
    <n v="1"/>
    <x v="1"/>
  </r>
  <r>
    <x v="4"/>
    <x v="1"/>
    <m/>
    <m/>
    <m/>
    <m/>
    <s v="Iniciar el proyecto con la definición de  los requerimientos funcionales _x000a_"/>
    <s v="Definir los requerimientos funcionales "/>
    <s v="Documento de requerimientos funcionales V1"/>
    <n v="1"/>
    <d v="2024-06-01T00:00:00"/>
    <d v="2025-03-31T00:00:00"/>
    <n v="43.285714285714285"/>
    <n v="0"/>
    <s v="DGA_x000a_NC – Subproceso Operación Aduanera,_x000a_Dirección de Gestión de Aduanas_x000a_Subdirección de Operación Aduanera_x000a__x000a_"/>
    <n v="0"/>
    <x v="0"/>
  </r>
  <r>
    <x v="4"/>
    <x v="1"/>
    <m/>
    <m/>
    <m/>
    <m/>
    <s v="Definir los requerimientos no funcionales "/>
    <s v="Definir los requerimientos no funcionales "/>
    <s v="Documento de requerimientos no funcionales V1"/>
    <n v="1"/>
    <d v="2024-06-01T00:00:00"/>
    <d v="2025-03-31T00:00:00"/>
    <n v="43.285714285714285"/>
    <n v="1"/>
    <s v="DGA_x000a_NC - Subproceso Innovacion y Tecnologia_x000a_Direccion de Gestion de Innovacion y Tecnologia_x000a_Subdireccion de Innovacion y Proyectos_x000a_Subdireccion de Soluciones y desarrollo"/>
    <n v="1"/>
    <x v="1"/>
  </r>
  <r>
    <x v="4"/>
    <x v="1"/>
    <m/>
    <m/>
    <m/>
    <m/>
    <s v="Definir la priorización funcional de la implementación"/>
    <s v="Definir la priorización funcional de la implementación"/>
    <s v="Mapa de historias con la priorización funcional de la implementación V1"/>
    <n v="1"/>
    <d v="2024-06-01T00:00:00"/>
    <d v="2025-03-31T00:00:00"/>
    <n v="43.285714285714285"/>
    <n v="0"/>
    <s v="DGA_x000a_NC – Subproceso Operación Aduanera,_x000a_Dirección de Gestión de Aduanas_x000a_Subdirección de Operación Aduanera_x000a__x000a_"/>
    <n v="0"/>
    <x v="0"/>
  </r>
  <r>
    <x v="4"/>
    <x v="1"/>
    <m/>
    <m/>
    <m/>
    <m/>
    <s v="Definir un plan de trabajo de desarrollo de la solución tecnológica "/>
    <s v="Definir un plan de trabajo de desarrollo de la solución tecnológica "/>
    <s v="Plan de trabajo V1"/>
    <n v="1"/>
    <d v="2024-06-01T00:00:00"/>
    <d v="2025-03-31T00:00:00"/>
    <n v="43.285714285714285"/>
    <n v="0.77"/>
    <s v="DGA_x000a_NC - Subproceso Innovacion y Tecnologia_x000a_Direccion de Gestion de Innovacion y Tecnologia_x000a_Subdireccion de Innovacion y Proyectos_x000a_Subdireccion de Soluciones y desarrollo"/>
    <n v="0.77"/>
    <x v="0"/>
  </r>
  <r>
    <x v="4"/>
    <x v="1"/>
    <m/>
    <m/>
    <m/>
    <m/>
    <s v="Aprobar o validar el plan de trabajo de la implementación de la solución tecnológica "/>
    <s v="Aprobar o validar el plan de trabajo de la implementación de la solución tecnológica "/>
    <s v="Plan de trabajo aprobado V1"/>
    <n v="1"/>
    <d v="2024-06-01T00:00:00"/>
    <d v="2025-03-31T00:00:00"/>
    <n v="43.285714285714285"/>
    <n v="0.77"/>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0.77"/>
    <x v="0"/>
  </r>
  <r>
    <x v="4"/>
    <x v="1"/>
    <m/>
    <m/>
    <m/>
    <m/>
    <s v="Iniciar el desarrollo de la solución tecnológica."/>
    <s v="Desarrollo de la solución"/>
    <s v="Informes de seguimiento"/>
    <n v="2"/>
    <d v="2025-04-01T00:00:00"/>
    <d v="2025-09-30T00:00:00"/>
    <n v="26"/>
    <n v="0"/>
    <s v="DGA_x000a_NC- Subproceso Innovación y Tecnología_x000a_Dirección de Gestión de Innovación y Tecnología_x000a_Subdirección de Innovación y Proyectos_x000a_Subdirección de Soluciones y Desarrollo_x000a__x000a_REFORMULADO_x000a_30092017_x000a_30092019_x000a_30112021_x000a_20052022"/>
    <n v="0"/>
    <x v="0"/>
  </r>
  <r>
    <x v="4"/>
    <x v="1"/>
    <m/>
    <m/>
    <m/>
    <m/>
    <s v="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Dirección de Gestión de Aduanas_x000a_Subdirección de Operación Aduanera_x000a__x000a_"/>
    <n v="0"/>
    <x v="0"/>
  </r>
  <r>
    <x v="4"/>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 Subproceso Innovación y Tecnología_x000a_Dirección de Gestión de Innovación y Tecnología_x000a_Subdirección de Innovación y Proyectos_x000a_Subdirección de Soluciones y Desarrollo_x000a_Subdirección de Infraestructura Tecnológica y de Operaciones.                                                                                     _x000a__x000a_NC – Subproceso Operación Aduanera_x000a_Dirección de Gestión de Aduanas_x000a_Subdirección de Operación Aduanera_x000a__x000a_REFORMULADO_x000a_30092017_x000a_30092019_x000a_30112021_x000a_20052022"/>
    <n v="0"/>
    <x v="0"/>
  </r>
  <r>
    <x v="4"/>
    <x v="1"/>
    <m/>
    <m/>
    <m/>
    <m/>
    <s v="3.  Ejecutar el cronograma de definición funcional de los sistema de información para la operación aduanera que se deban ajustar o desarrollar en el marco del Decreto 390 de 2016, específicamente para el Transito Aduanero- Operaciones de Transporte."/>
    <s v="Presentar, de acuerdo al cronograma, los requerimientos funcionales a la Subdirección de Tecnología de Información y Telecomunicaciones siguiendo el procedimiento PR-SI-0002 Centro de Despacho SIE."/>
    <s v="Solicitudes de Requerimientos funcionales"/>
    <n v="1"/>
    <d v="2016-07-01T00:00:00"/>
    <d v="2017-06-30T00:00:00"/>
    <n v="52"/>
    <n v="1"/>
    <s v="DGA_x000a_NC – Subproceso Operación Aduanera_x000a_Dirección de Gestión de Aduanas_x000a_Subdirección de Operación Aduanera_x000a__x000a_REFORMULADO_x000a_30092016_x000a_ACTUALIZADO_x000a_30112021"/>
    <n v="1"/>
    <x v="1"/>
  </r>
  <r>
    <x v="4"/>
    <x v="1"/>
    <m/>
    <m/>
    <m/>
    <m/>
    <s v="4. Implementar dentro del Núcleo Básico -  Fase I del Servicio Informático Electrónico de TRANSITO Y OPERACIONES DE TRANSPORTE , las  funcionalidades que mitiguen los siguientes riegos:_x000a__x000a_- Operaciones realizadas manualmente_x000a_- Registro de operaciones de Tránsito en sistemas antiguos"/>
    <s v="Elaborar el Plan de Trabajo con las actividades definidas  para  la puesta en producción del Sistema de Información de  Transito Aduanero- Operaciones de Transporte  requerido por la Subdirección de Gestión de Comercio Exterior, en el Marco metodologíco del Subproceso &quot;Construcción de Sistemas de Información&quot; del Proceso &quot;Servicios Informáticos&quot;  y acorde con los siguientes Procedimientos :_x000a__x000a_ PR-SI-0148_Análisis de Requerimientos de los Sistemas de Información._x000a_ PR-SI-0149_Análisis y Diseño de los Sistemas de Información _x000a_ PR-SI-0150_Codificación de los Sistemas de Información_x000a_ PR-SI-0151_Ejecución de Pruebas de los Sistemas de Información_x000a_ PR-SI-0152_Implantación de los Sistemas de Información"/>
    <s v="Un (1) Plan de Trabajo aprobado."/>
    <n v="1"/>
    <d v="2016-07-07T00:00:00"/>
    <d v="2016-12-31T00:00:00"/>
    <n v="25.285714285714285"/>
    <n v="1"/>
    <s v="DGA_x000a_NC – Subproceso Operación Aduanera_x000a_Dirección de Gestión de Aduanas_x000a_Subdirección de Operación Aduanera_x000a__x000a_REFORMULADO_x000a_30092016_x000a_ACTUALIZADO_x000a_30112021"/>
    <n v="1"/>
    <x v="1"/>
  </r>
  <r>
    <x v="4"/>
    <x v="1"/>
    <m/>
    <m/>
    <m/>
    <m/>
    <m/>
    <s v="Realizar el análisis y diseño, atendiendo la  solicitud de Creación de Servicio Informático presentada al Centro de Despacho de la Dirección de Gestión Organizacional y el levantamiento de requerimientos funcionales efectuado."/>
    <s v="Formato Modelo de diseño FT-SI-2003_x000a__x000a_Formato Diseño de base de datos FT-SI-2004_x000a__x000a_Formato Diseño de interfaz de usuario FT-SI-2005"/>
    <n v="3"/>
    <d v="2017-04-10T00:00:00"/>
    <d v="2018-03-31T00:00:00"/>
    <n v="50.714285714285715"/>
    <n v="3"/>
    <s v="DGA_x000a_NC - Subproceso Innovación y Tecnología_x000a_Dirección de Gestión de Innovación y Tecnología_x000a_Subdirección de Soluciones y Desarrollo_x000a__x000a_REFORMULADO_x000a_30092017_x000a_ACTUALIZADO_x000a_30112021"/>
    <n v="1"/>
    <x v="1"/>
  </r>
  <r>
    <x v="4"/>
    <x v="1"/>
    <m/>
    <m/>
    <m/>
    <m/>
    <m/>
    <s v="Realizar la codificación"/>
    <s v="Formato Información de Versión 30001  - FT-SI-2180 "/>
    <n v="1"/>
    <d v="2018-12-31T00:00:00"/>
    <d v="2019-12-31T00:00:00"/>
    <n v="52.142857142857146"/>
    <n v="1"/>
    <s v="DGA_x000a_NC - Subproceso Innovación y Tecnología_x000a_Dirección de Gestión de Innovación y Tecnología_x000a_Subdirección de Soluciones y Desarrollo_x000a__x000a_REFORMULADO_x000a_30092017_x000a_30092018_x000a_30092019_x000a_ACTUALIZADO_x000a_30112021"/>
    <n v="1"/>
    <x v="1"/>
  </r>
  <r>
    <x v="4"/>
    <x v="1"/>
    <m/>
    <m/>
    <m/>
    <m/>
    <m/>
    <s v="Realizar las pruebas funcionales"/>
    <s v="Formato Aceptación de Pruebas Funcionales y Salida a Producción - FT-SI-1851"/>
    <n v="1"/>
    <d v="2020-01-01T00:00:00"/>
    <d v="2020-03-30T00:00:00"/>
    <n v="12.714285714285714"/>
    <n v="1"/>
    <s v="DGA_x000a_NC – Subproceso Operación Aduanera,_x000a_Dirección de Gestión de Aduanas _x000a_Subdirección de Operación Aduanera_x000a__x000a_REFORMULADO_x000a_30092017_x000a_30092018_x000a_30092019_x000a_30112021"/>
    <n v="1"/>
    <x v="1"/>
  </r>
  <r>
    <x v="4"/>
    <x v="1"/>
    <m/>
    <m/>
    <m/>
    <m/>
    <m/>
    <s v="Realizar la implantación y puesta en producción "/>
    <s v="Formato Aceptación de Pruebas Funcionales y Salida a Producción FT-SI-1851_x000a__x000a_Acta de comité de cambios"/>
    <n v="2"/>
    <d v="2020-04-01T00:00:00"/>
    <d v="2020-06-30T00:00:00"/>
    <n v="12.857142857142858"/>
    <n v="2"/>
    <s v="DGA_x000a_NC – Subproceso Operación Aduanera_x000a_Dirección de Gestión de Aduanas_x000a_Subdirección de Operación Aduanera_x000a__x000a_REFORMULADO_x000a_30092017_x000a_30092018_x000a_30092019_x000a_ACTUALIZADO_x000a_30112021"/>
    <n v="1"/>
    <x v="1"/>
  </r>
  <r>
    <x v="4"/>
    <x v="1"/>
    <s v="13 Aud Funcion Pagadora y Recaudadora Vig  2015"/>
    <s v="12 01 003"/>
    <s v="Hallazgo No. 13  Control de operaciones aduaneras_x000a_&quot; (...) Pese a estar documentados los procedimientos, para el control de operaciones aduaneras de alto impacto fiscal como: Autorización y Finalización de Tránsitos Aduaneros; el Registro Control de Abandono Legal a favor de la Nación y el Pago Consolidado de las Declaraciones de los UAP que se realicen en cada seccional, las pruebas de auditoria evidencian que los registros informáticos del MUISCA, SYGA o SIFARO, no cuentan con medios de registro y consulta de cada una de estas operaciones aduaneras, que permitan a la DIAN realizar controles periódicos consolidados, como se evidenció en la Dirección Seccional Bucaramanga, sobre las operaciones aduaneras de esta índole que se realizan en su Jurisdicción; así como tampoco están debidamente formalizados y estandarizados cuadros o matrices de control para hacer el monitoreo de estas operaciones, acorde con lo  que indican los respectivos procedimientos (...)&quot;.  _x000a_"/>
    <s v="Lo anterior, se ocasiona por deficiencias en la gestión para la creación, modificación, ajuste, mantenimiento, operación, permisos de acceso e implantación de los sistemas de información corporativos en cada uno de estos procesos aduaneros y la correspondiente supervisión de la DIAN, para velar por la efectiva aplicación de los procedimientos y estándares institucionales vigentes, lo que conlleva a riesgo de operaciones de alto impacto fiscal sin la observancia de las disposiciones aduaneras. "/>
    <s v="1. Ejecutar el cronograma de definición funcional de los sistema de información para la operación aduanera que se deban ajustar o desarrollar en el marco del Decreto 390 de 2016, específicamente para el Transito Aduanero- Operaciones de Transporte."/>
    <s v="1. Presentar, de acuerdo al cronograma, los requerimientos funcionales a la Subdirección de Tecnología de Información y Telecomunicaciones siguiendo el procedimiento PR-SI-0002 Centro de Despacho SIE."/>
    <s v="Solicitudes de Requerimientos funcionales"/>
    <n v="1"/>
    <d v="2016-07-01T00:00:00"/>
    <d v="2017-06-30T00:00:00"/>
    <n v="52"/>
    <n v="1"/>
    <s v="DGA_x000a_C – Subproceso Operación Aduanera_x000a_Dirección de Gestión de Aduanas_x000a_Subdirección de Operación Aduanera_x000a__x000a_REFORMULADO_x000a_30092016_x000a_ACTUALIZADO_x000a_30112021"/>
    <n v="1"/>
    <x v="1"/>
  </r>
  <r>
    <x v="4"/>
    <x v="1"/>
    <m/>
    <m/>
    <m/>
    <m/>
    <s v="2. Implementar dentro del Núcleo Básico - Fase I del Servicio Informático Electrónico de TRANSITO Y OPERACIONES DE TRANSPORTE , las  funcionalidades que mitiguen los siguientes riegos:_x000a__x000a_- Operaciones realizadas manualmente_x000a_- Interacción con sistemas antiguos_x000a_- Ausencia de registros y consultas que permitan realizar controles"/>
    <s v="Elaborar el Plan de Trabajo con las actividades definidas  para  la puesta en producción del Sistema de Información de  Transito Aduanero- Operaciones de Transporte  requerido por la Subdirección de Gestión de Comercio Exterior, en el Marco metodologíco del Subproceso &quot;Construcción de Sistemas de Información&quot; del Proceso &quot;Servicios Informáticos&quot;  y acorde con los siguientes Procedimientos :_x000a__x000a_15. PR-SI-0148_Análisis de Requerimientos de los Sistemas de Información._x000a_16. PR-SI-0149_Análisis y Diseño de los Sistemas de Información _x000a_17. PR-SI-0150_Codificación de los Sistemas de Información_x000a_18. PR-SI-0151_Ejecución de Pruebas de los Sistemas de Información_x000a_19. PR-SI-0152_Implantación de los Sistemas de Información"/>
    <s v="Un (1) Plan de Trabajo aprobado."/>
    <n v="1"/>
    <d v="2016-07-07T00:00:00"/>
    <d v="2016-12-31T00:00:00"/>
    <n v="25.285714285714285"/>
    <n v="1"/>
    <s v="DGA_x000a_NC – Subproceso Operación Aduanera_x000a_Dirección de Gestión de Aduanas_x000a_Subdirección de Operación Aduanera_x000a__x000a_REFORMULADO_x000a_30092016_x000a_ACTUALIZADO_x000a_30112021"/>
    <n v="1"/>
    <x v="1"/>
  </r>
  <r>
    <x v="4"/>
    <x v="1"/>
    <m/>
    <m/>
    <m/>
    <m/>
    <m/>
    <s v="Realizar el análisis y diseño, atendiendo la  solicitud de Creación de Servicio Informático presentada al Centro de Despacho de la Dirección de Gestión Organizacional y el levantamiento de requerimientos funcionales efectuado."/>
    <s v="Formato Modelo de diseño FT-SI-2003_x000a__x000a_Formato Diseño de base de datos FT-SI-2004_x000a__x000a_Formato Diseño de interfaz de usuario FT-SI-2005"/>
    <n v="3"/>
    <d v="2017-04-10T00:00:00"/>
    <d v="2018-03-31T00:00:00"/>
    <n v="50.714285714285715"/>
    <n v="3"/>
    <s v="DGA_x000a_NC - Subproceso Innovación y Tecnología_x000a_Dirección de Gestión de Innovación y Tecnología_x000a_Subdirección de Soluciones y Desarrollo_x000a__x000a_REFORMULADO_x000a_30092017_x000a_ACTUALIZADO_x000a_30112021"/>
    <n v="1"/>
    <x v="1"/>
  </r>
  <r>
    <x v="4"/>
    <x v="1"/>
    <m/>
    <m/>
    <m/>
    <m/>
    <m/>
    <s v="Realizar la codificación"/>
    <s v="Formato Información de Versión 30001  - FT-SI-2180 "/>
    <n v="1"/>
    <d v="2018-12-31T00:00:00"/>
    <d v="2019-12-31T00:00:00"/>
    <n v="52.142857142857146"/>
    <n v="1"/>
    <s v="DGA_x000a_NC - Subproceso Innovación y Tecnología_x000a_Dirección de Gestión de Innovación y Tecnología_x000a_Subdirección de Soluciones y Desarrollo_x000a__x000a_REFORMULADO_x000a_30092017_x000a_30092018_x000a_30092019_x000a_ACTUALIZADO_x000a_30112021_x000a_"/>
    <n v="1"/>
    <x v="1"/>
  </r>
  <r>
    <x v="4"/>
    <x v="1"/>
    <m/>
    <m/>
    <m/>
    <m/>
    <m/>
    <s v="Realizar las pruebas funcionales"/>
    <s v="Formato Aceptación de Pruebas Funcionales y Salida a Producción - FT-SI-1851"/>
    <n v="1"/>
    <d v="2020-01-01T00:00:00"/>
    <d v="2020-03-30T00:00:00"/>
    <n v="12.714285714285714"/>
    <n v="1"/>
    <s v="DGA_x000a_NC – Subproceso Operación Aduanera_x000a_Dirección de Gestión de Aduanas_x000a_Subdirección de Operación Aduanera_x000a__x000a_REFORMULADO_x000a_30092017_x000a_30092018_x000a_30092019_x000a_ACTUALIZADO_x000a_30112021"/>
    <n v="1"/>
    <x v="1"/>
  </r>
  <r>
    <x v="4"/>
    <x v="1"/>
    <m/>
    <m/>
    <m/>
    <m/>
    <m/>
    <s v="Realizar la implantación y puesta en producción "/>
    <s v="Formato Aceptación de Pruebas Funcionales y Salida a Producción FT-SI-1851_x000a__x000a_Acta de comité de cambios"/>
    <n v="2"/>
    <d v="2020-04-01T00:00:00"/>
    <d v="2020-06-30T00:00:00"/>
    <n v="12.857142857142858"/>
    <n v="2"/>
    <s v="DGA_x000a_NC – Subproceso Operación Aduanera_x000a_Dirección de Gestión de Aduanas_x000a_Subdirección de Operación Aduanera_x000a__x000a_REFORMULADO_x000a_30092017_x000a_30092018_x000a_30092019_x000a_ACTUALIZADO_x000a_30112021"/>
    <n v="1"/>
    <x v="1"/>
  </r>
  <r>
    <x v="4"/>
    <x v="1"/>
    <m/>
    <m/>
    <m/>
    <m/>
    <s v="Definir Estrategia de Digitalización del Proyecto de Desaduanamiento._x000a_"/>
    <s v="Estrategia de Digitalización"/>
    <s v="Documento de Estrategia"/>
    <n v="1"/>
    <d v="2023-11-01T00:00:00"/>
    <d v="2024-07-31T00:00:00"/>
    <n v="39"/>
    <n v="1"/>
    <s v="DGA_x000a_NC – Subproceso Operación Aduanera_x000a_Dirección de Gestión de Aduanas_x000a_Subdirección de Operación Aduanera_x000a__x000a_REFORMULADO_x000a_30092019_x000a_ACTUALIZADO_x000a_30112021"/>
    <n v="1"/>
    <x v="1"/>
  </r>
  <r>
    <x v="4"/>
    <x v="1"/>
    <m/>
    <m/>
    <m/>
    <m/>
    <s v="Priorizar y detallar requermimientos Funcionales tecnologicos necesario para la solucion tecnologica  del Proyecto de Desaduanamiento._x000a_"/>
    <s v="Requerimientos Funcionales"/>
    <s v="Documento de requerimientos funcionales"/>
    <n v="1"/>
    <d v="2024-02-01T00:00:00"/>
    <d v="2024-10-31T00:00:00"/>
    <n v="39"/>
    <n v="1"/>
    <s v="DGA_x000a_NC – Subproceso Operación Aduanera_x000a_Dirección de Gestión de Aduanas_x000a_Subdirección de Operación Aduanera_x000a__x000a_REFORMULADO_x000a_30092019_x000a_ACTUALIZADO_x000a_30112021"/>
    <n v="1"/>
    <x v="1"/>
  </r>
  <r>
    <x v="4"/>
    <x v="1"/>
    <m/>
    <m/>
    <m/>
    <m/>
    <s v="Desarrollar o adquirir la solucion tecnologica del Proyecto de Desaduanamiento._x000a_"/>
    <s v="1. Informe de avance del proceso de contratación."/>
    <s v="Informe de avance del proceso"/>
    <n v="1"/>
    <d v="2023-11-01T00:00:00"/>
    <d v="2024-07-31T00:00:00"/>
    <n v="39"/>
    <n v="1"/>
    <s v="DGA_x000a_NC - Subproceso Innovación y Tecnología_x000a_Dirección de Gestión de Innovación y Tecnología_x000a_Subdirección de Innovación y Proyectos _x000a_Subdirección de Soluciones y Desarrollo_x000a__x000a_NC – Subproceso Operación Aduanera_x000a_Dirección de Gestión de Aduanas_x000a_Subdirección de Operación Aduanera_x000a__x000a_REFORMULADO_x000a_30092019_x000a_30112021_x000a_20052022"/>
    <n v="1"/>
    <x v="1"/>
  </r>
  <r>
    <x v="4"/>
    <x v="1"/>
    <m/>
    <m/>
    <m/>
    <m/>
    <m/>
    <s v="2. Plan de trabajo del desarrollo de la solución tecnológica."/>
    <s v="Plan de trabajo"/>
    <n v="1"/>
    <d v="2023-11-01T00:00:00"/>
    <d v="2024-10-31T00:00:00"/>
    <n v="52.142857142857146"/>
    <n v="1"/>
    <s v="DGA_x000a_NC - Subproceso Innovación y Tecnología_x000a_Dirección de Gestión de Innovación y Tecnología_x000a_Subdirección de Innovación y Proyectos _x000a_Subdirección de Soluciones y Desarrollo_x000a__x000a_NC – Subproceso Operación Aduanera_x000a_Dirección de Gestión de Aduanas_x000a_Subdirección de Operación Aduanera_x000a__x000a_REFORMULADO_x000a_30092019_x000a_30112021_x000a_20052022"/>
    <n v="1"/>
    <x v="1"/>
  </r>
  <r>
    <x v="4"/>
    <x v="1"/>
    <m/>
    <m/>
    <m/>
    <m/>
    <s v="Implantar la solucion tecnologica del Proyecto de Desaduanamiento._x000a_"/>
    <s v="1. Iniciar el desarrollo de la solución Tecnológica"/>
    <s v="Seguimiento a la implementación de la solución Tecnológica"/>
    <n v="1"/>
    <d v="2024-08-01T00:00:00"/>
    <d v="2029-12-31T00:00:00"/>
    <n v="282.57142857142856"/>
    <n v="0"/>
    <s v="DGA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n v="0"/>
    <x v="0"/>
  </r>
  <r>
    <x v="4"/>
    <x v="1"/>
    <m/>
    <m/>
    <m/>
    <m/>
    <m/>
    <s v="2. Puesta en producción de la solución tecnológica"/>
    <s v="a. 01) Un Formato  Información de Versión 30001 - FT-IIT-2180_x000a__x000a_b. (01) Un Formato de Aceptación de Pruebas Funcionales y Salida a Producción  - FT-IIT-1851_x000a__x000a_c. (01) Un  Acta de Comité de Gestión de  Cambios de Tecnología del correspondiente Software instalado y en Producción."/>
    <n v="3"/>
    <d v="2024-08-01T00:00:00"/>
    <d v="2029-12-31T00:00:00"/>
    <n v="282.57142857142856"/>
    <n v="3"/>
    <s v="DGA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n v="1"/>
    <x v="1"/>
  </r>
  <r>
    <x v="4"/>
    <x v="1"/>
    <s v="5 Aud  Laboratorio de Aduanas con corte 30/06/2016"/>
    <s v="12 01 001"/>
    <s v="Hallazgo No.5 Análisis de muestras de Laboratorio_x000a_(…) para proteger a los consumidores de ingresos de mercancías peligrosas, proteger el medio ambiente, ayudar a combatir el terrorismo y la detección de importaciones ilegales._x000a_Adicionalmente, refleja deficiencia en los sistemas informáticos para la realización de estadísticas necesarias, para las mediciones totales de muestras analizadas y los ingresos generados, como resultados de dicha operación._x000a_"/>
    <s v="No existe norma interna vinculante para que todos los actores participen en este proceso y poder determinar los resultados de la gestión del laboratorio "/>
    <s v="Capacitar a las Direcciones Seccionales para la toma de muestras"/>
    <s v="Capacitar a través del Plan Institucional PIC 2017 a las principales Direcciones Seccionales de aduanas en la toma de muestras"/>
    <s v="Correo electronico informado a las seccionales el temario y fechas de realización de las tres respectivas capacitaciones. Listas de asistencia de las  capacitaciones dictadas a los funcionarios de la División de Operación Aduanera de las Diecciones Seccional a las cuales se les impartio la capacitación."/>
    <n v="3"/>
    <d v="2017-01-01T00:00:00"/>
    <d v="2017-12-31T00:00:00"/>
    <n v="52"/>
    <n v="3"/>
    <s v="DGA_x000a_NC – Subproceso Operación Aduanera_x000a_Dirección de Gestión de Aduanas_x000a_Subdirección de Operación Aduanera_x000a_Subdirección Técnica Aduanera                         _x000a_Subdirección del Laboratorio Aduanero_x000a__x000a_REFORMULADO_x000a_30092017_x000a_ACTUALIZADO_x000a_30112021"/>
    <n v="1"/>
    <x v="1"/>
  </r>
  <r>
    <x v="4"/>
    <x v="1"/>
    <m/>
    <m/>
    <m/>
    <m/>
    <s v="Asignar la meta mensual de toma de muestras para las Direcciones Seccionales"/>
    <s v="Las Direcciones Seccionales acorde con su tamaño tendrán una meta en cantidad de muestras a tomar al mes."/>
    <s v="Seguimiento trimestral en el plan operativo de las Direcciones Seccionales de muestras tomadas vs muestras asignadas. (marzo, junio, septiembre y diciembre de 2017)"/>
    <n v="4"/>
    <d v="2017-01-01T00:00:00"/>
    <d v="2017-12-31T00:00:00"/>
    <n v="52"/>
    <n v="4"/>
    <s v="DGA_x000a_NC – Subproceso Operación Aduanera_x000a_Dirección de Gestión de Aduanas_x000a_Subdirección Técnica Aduanera_x000a__x000a_ACTUALIZADO_x000a_30112021"/>
    <n v="1"/>
    <x v="1"/>
  </r>
  <r>
    <x v="4"/>
    <x v="1"/>
    <m/>
    <m/>
    <m/>
    <m/>
    <s v="Implementar dentro del Núcleo Básico - Fase I,  el Sistema de Información  Laboratorio"/>
    <s v="Realizar el levantamiento de requerimientos funcionales."/>
    <s v="Formato Especificación Funcional Detallada FT-SI-2007 _x000a__x000a_Formato Casos de Uso FT-SI-2009"/>
    <n v="2"/>
    <d v="2016-10-05T00:00:00"/>
    <d v="2017-07-14T00:00:00"/>
    <n v="40.285714285714285"/>
    <n v="2"/>
    <s v="DGA_x000a_NC-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Técnica Aduanera_x000a__x000a_REFORMULADO_x000a_30/09/2017_x000a_ACTUALIZADO_x000a_30112021"/>
    <n v="1"/>
    <x v="1"/>
  </r>
  <r>
    <x v="4"/>
    <x v="1"/>
    <m/>
    <m/>
    <m/>
    <m/>
    <m/>
    <s v="Realizar el análisis y diseño, atendiendo la  solicitud de Creación de Servicio Informático presentada al Centro de Despacho de la Dirección de Gestión Organizacional y el levantamiento de requerimientos funcionales efectuado."/>
    <s v="Formato Modelo de diseño FT-SI-2003_x000a__x000a_Formato Diseño de base de datos FT-SI-2004_x000a__x000a_Formato Diseño de interfaz de usuario FT-SI-2005"/>
    <n v="3"/>
    <d v="2017-07-17T00:00:00"/>
    <d v="2018-04-30T00:00:00"/>
    <n v="41"/>
    <n v="3"/>
    <s v="DGA_x000a_NC- Subproceso Innovación y Tecnología_x000a_Dirección de Gestión de Innovación y Tecnología_x000a_Subdirección de Innovación y Proyectos_x000a_Subdirección de Soluciones y Desarrollo_x000a__x000a_REFORMULADO_x000a_30092017_x000a_ACTUALIZADO_x000a_30112021"/>
    <n v="1"/>
    <x v="1"/>
  </r>
  <r>
    <x v="4"/>
    <x v="1"/>
    <m/>
    <m/>
    <m/>
    <m/>
    <m/>
    <s v="Elaboración de formatos de acuerdo con los requerimientos efectuados (5 requerimientos) Laboratorio Fase 2.1. "/>
    <s v="Documento: FT-SI-2180-SIE Laboratorio.pdf (INFORMACIÓN DE VERSIÓN – 30001 _x000a_Fecha liberación pruebas: Dos Entregables:_x000a_ 1.         01-05-2021_x000a_ 2.         30-06-2021 _x000a__x000a_Documento: FT-SI-1851- Certificación de Pruebas._x000a_Fecha liberación a producción:  Dos Entregables: _x000a_1.        01-06-2021 2.        01-08-2021 "/>
    <n v="2"/>
    <d v="2021-01-01T00:00:00"/>
    <d v="2021-08-01T00:00:00"/>
    <n v="30.285714285714285"/>
    <n v="2"/>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l Laboratorio Aduanero_x000a__x000a_REFORMULADO_x000a_30092017_x000a_30092018_x000a_07052021_x000a_ACTUALIZADO_x000a_30112021"/>
    <n v="1"/>
    <x v="1"/>
  </r>
  <r>
    <x v="4"/>
    <x v="1"/>
    <m/>
    <m/>
    <m/>
    <m/>
    <m/>
    <s v="Realizar ajustes para mejorar la operación,(9 requerimientos). Laboratorio Fase 2.2"/>
    <s v="Documento: FT-SI-2180-SIE Laboratorio.pdf (INFORMACIÓN DE VERSIÓN – 30001 _x000a_Documento: FT-SI-1851- Certificación de Pruebas._x000a_Liberación a producción"/>
    <n v="2"/>
    <d v="2021-11-15T00:00:00"/>
    <d v="2022-11-16T00:00:00"/>
    <n v="52.285714285714285"/>
    <n v="2"/>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l Laboratorio Aduanero_x000a__x000a_REFORMULADO_x000a_30092017_x000a_30092018_x000a_07052021_x000a_ACTUALIZADO_x000a_30112021"/>
    <n v="1"/>
    <x v="1"/>
  </r>
  <r>
    <x v="4"/>
    <x v="1"/>
    <m/>
    <m/>
    <m/>
    <m/>
    <m/>
    <s v="Efectuar mejoras en la usabilidad y nuevas funcionalidades, (17 requerimientos)​. Laboratorio Fase 2.3"/>
    <s v="Documento: FT-SI-2180-SIE Laboratorio.pdf (INFORMACIÓN DE VERSIÓN – 30001 _x000a_Documento:FT-SI-1851- Certificación de Pruebas._x000a_Liberación a producción"/>
    <n v="2"/>
    <d v="2022-11-17T00:00:00"/>
    <d v="2023-01-11T00:00:00"/>
    <n v="7.8571428571428568"/>
    <n v="2"/>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l Laboratorio Aduanero_x000a__x000a_REFORMULADO_x000a_30092017_x000a_30092018_x000a_07052021_x000a_ACTUALIZADO_x000a_30112021"/>
    <n v="1"/>
    <x v="1"/>
  </r>
  <r>
    <x v="4"/>
    <x v="1"/>
    <m/>
    <m/>
    <m/>
    <m/>
    <m/>
    <s v="Efectuar mejoras en la usabilidad y nuevas funcionalidades, (24 requerimientos)​. Laboratorio Fase 2.4"/>
    <s v="Documento: FT-SI-2180-SIE Laboratorio.pdf (INFORMACIÓN DE VERSIÓN – 30001 _x000a_Documento:FT-SI-1851- Certificación de Pruebas._x000a_Liberación a producción"/>
    <n v="2"/>
    <d v="2024-06-01T00:00:00"/>
    <d v="2025-08-31T00:00:00"/>
    <n v="65.142857142857139"/>
    <n v="0"/>
    <s v="DGA_x000a_NC - Subproceso Innovación y Tecnología_x000a_Dirección de Gestión de Innovación y Tecnología_x000a_Subdirección de Soluciones y Desarrollo_x000a__x000a_NC – Subproceso Operación Aduanera_x000a_Dirección de Gestión de Aduanas_x000a_Subdirección del Laboratorio Aduanero_x000a__x000a_REFORMULADO_x000a_09122022"/>
    <n v="0"/>
    <x v="0"/>
  </r>
  <r>
    <x v="4"/>
    <x v="1"/>
    <m/>
    <m/>
    <m/>
    <m/>
    <m/>
    <s v="Efectuar mejoras en la usabilidad y nuevas funcionalidades, ( 25 requerimientos)​. Laboratorio Fase 2.6"/>
    <s v="Documento: FT-SI-2180-SIE Laboratorio.pdf (INFORMACIÓN DE VERSIÓN – 30001 _x000a_Documento:FT-SI-1851- Certificación de Pruebas._x000a_Liberación a producción"/>
    <n v="2"/>
    <d v="2025-09-01T00:00:00"/>
    <d v="2026-03-31T00:00:00"/>
    <n v="30.142857142857142"/>
    <n v="0"/>
    <s v="DGA_x000a_NC - Subproceso Innovación y Tecnología_x000a_Dirección de Gestión de Innovación y Tecnología_x000a_Subdirección de Soluciones y Desarrollo_x000a__x000a_NC – Subproceso Operación Aduanera_x000a_Dirección de Gestión de Aduanas_x000a_Subdirección del Laboratorio Aduanero"/>
    <n v="0"/>
    <x v="0"/>
  </r>
  <r>
    <x v="4"/>
    <x v="1"/>
    <s v="2  Aud Operación Aduanera -Importaciones Dirección de Aduanas y Direcciones Seccionales de Aduanas de Bogotá, Cali, Buenaventura, Bucaramanga, Cartagena, Barranquilla y Santa Marta Vigencia 2018 y primer semestre de 2019"/>
    <s v="19 02 003"/>
    <s v="Hallazgo 2.  Información Declaraciones de Importación Seccional Bogotá – Nivel Central y Seccional Bucaramanga.  _x000a__x000a_Efectuada la verificación y cruce de datos del listado en Excel (universo de declaraciones descargadas del portal Web) y el listado extraído de la bitácora, se encontró que existen 633 registros de declaraciones de la bitácora, que no aparecen en el universo de declaraciones._x000a__x000a_En la Seccional Bogotá, un total de (676) registros del universo de las declaraciones no se encuentran en el listado extraído de la bitácora._x000a__x000a_(…) se encuentran diferencias entre los números de autoadhesivos, en el código de administración y, se encuentra que el campo Tipo de Declaración está diligenciado en blanco o vacío. _x000a__x000a_(…) analizadas las Declaraciones de Importación, se observa que se presentan 1.175.287 formularios repetidos._x000a__x000a_(…) comparando el archivo de Excel con la relación del aplicativo LUCIA, se evidencia que un total de 1.058.714 registros de la relación de Excel no están en el aplicativo LUCIA._x000a__x000a_En la Seccional Bucaramanga, se constató que existen (81) registros de declaraciones de importación en la base de datos Trámites Manuales que no se encuentran en la base de datos suministrada por Nivel Central._x000a_"/>
    <s v="Deficiencias en el control del registro de la información de las declaraciones de importación."/>
    <s v="1. Impartir instrucción a las direcciones seccionales."/>
    <s v="Expedir lineamientos a las Direcciones Seccionales de Aduanas frente al control de las operaciones relacionados con los trámites manuales. "/>
    <s v="Documento de lineamientos."/>
    <n v="1"/>
    <d v="2020-02-01T00:00:00"/>
    <d v="2020-03-30T00:00:00"/>
    <n v="8.2857142857142865"/>
    <n v="1"/>
    <s v="DGA_x000a_NC – Subproceso Operación Aduanera_x000a_Dirección de Gestión de Aduanas_x000a_Subdirección de Operación Aduanera_x000a__x000a_ACTUALIZADO_x000a_30112021"/>
    <n v="1"/>
    <x v="1"/>
  </r>
  <r>
    <x v="4"/>
    <x v="1"/>
    <m/>
    <m/>
    <m/>
    <m/>
    <s v="2. Definir Estrategia de Digitalización del Proyecto._x000a_"/>
    <s v="Estrategia de Digitalización"/>
    <s v="Documento de Estrategia"/>
    <n v="1"/>
    <d v="2023-11-01T00:00:00"/>
    <d v="2024-07-31T00:00:00"/>
    <n v="39"/>
    <n v="1"/>
    <s v="DGA_x000a_NC – Subproceso Operación Aduanera_x000a_Dirección de Gestión de Aduanas_x000a_Subdirección de Operación Aduanera_x000a__x000a_ACTUALIZADO_x000a_30112021"/>
    <n v="1"/>
    <x v="1"/>
  </r>
  <r>
    <x v="4"/>
    <x v="1"/>
    <m/>
    <m/>
    <m/>
    <m/>
    <s v="3. Desarrollar o adquirir la solucion tecnologica del Proyecto de Desaduanamiento._x000a_"/>
    <s v="1. Informe de avance del proceso de contratación."/>
    <s v="Informe de avance del proceso"/>
    <n v="1"/>
    <d v="2023-11-01T00:00:00"/>
    <d v="2024-07-31T00:00:00"/>
    <n v="39"/>
    <n v="1"/>
    <s v="DGA_x000a_NC - Subproceso Innovación y Tecnología_x000a_Dirección de Gestión de Innovación y Tecnología_x000a_Subdirección de Innovación y Proyectos _x000a_Subdirección de Soluciones y Desarrollo_x000a__x000a_NC – Subproceso Operación Aduanera_x000a_Dirección de Gestión de Aduanas_x000a_Subdirección de Operación Aduanera_x000a__x000a_REFORMULADO_x000a_30092019_x000a_30112021_x000a_20052022"/>
    <n v="1"/>
    <x v="1"/>
  </r>
  <r>
    <x v="4"/>
    <x v="1"/>
    <m/>
    <m/>
    <m/>
    <m/>
    <m/>
    <s v="2. Plan de trabajo del desarrollo de la solución tecnológica."/>
    <s v="Plan de trabajo"/>
    <n v="1"/>
    <d v="2023-11-01T00:00:00"/>
    <d v="2024-10-31T00:00:00"/>
    <n v="52.142857142857146"/>
    <n v="1"/>
    <s v="DGA_x000a_NC - Subproceso Innovación y Tecnología_x000a_Dirección de Gestión de Innovación y Tecnología_x000a_Subdirección de Innovación y Proyectos _x000a_Subdirección de Soluciones y Desarrollo_x000a__x000a_NC – Subproceso Operación Aduanera_x000a_Dirección de Gestión de Aduanas_x000a_Subdirección de Operación Aduanera_x000a__x000a_REFORMULADO_x000a_30092019_x000a_30112021_x000a_20052022"/>
    <n v="1"/>
    <x v="1"/>
  </r>
  <r>
    <x v="4"/>
    <x v="1"/>
    <m/>
    <m/>
    <m/>
    <m/>
    <s v="4. Implantar la solucion tecnologica del Proyecto_x000a_"/>
    <s v="1. Iniciar el desarrollo de la solución Tecnológica"/>
    <s v="Seguimiento  a la implementación de la solución Tecnológica"/>
    <n v="1"/>
    <d v="2024-08-01T00:00:00"/>
    <d v="2029-12-31T00:00:00"/>
    <n v="282.57142857142856"/>
    <n v="0"/>
    <s v="DGA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112021_x000a_20052022"/>
    <n v="0"/>
    <x v="0"/>
  </r>
  <r>
    <x v="4"/>
    <x v="1"/>
    <m/>
    <m/>
    <m/>
    <m/>
    <m/>
    <s v="2. Puesta en producción de la solución tecnológica"/>
    <s v="a. 01) Un Formato  Información de Versión 30001 - FT-IIT-2180_x000a__x000a_b. (01) Un Formato de Aceptación de Pruebas Funcionales y Salida a Producción  - FT-IIT-1851_x000a__x000a_c. (01) Un  Acta de Comité de Gestión de  Cambios de Tecnología del correspondiente Software instalado y en Producción."/>
    <n v="3"/>
    <d v="2024-08-01T00:00:00"/>
    <d v="2029-12-31T00:00:00"/>
    <n v="282.57142857142856"/>
    <n v="3"/>
    <s v="DGA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11202120052022"/>
    <n v="1"/>
    <x v="1"/>
  </r>
  <r>
    <x v="4"/>
    <x v="1"/>
    <s v="14 Aud Funcion Pagadora y Recaudadora Vig  2015"/>
    <s v="12 01 003"/>
    <s v="Hallazgo No. 14  Registro y Control Posterior Actas de Inspección con suspensión o rechazo de Levante_x000a_&quot; (...) Se evidenció que las actas de inspección números 989162, 989561,989453, 989505, 989394, 989234, 989312, 989508, 989324, 989382, 989451, 989431, 989153, 989133 y 989442 del año 2015, fueron realizadas para la modificación de la modalidad de importación temporal a largo plazo a importación ordinaria y finalizaron con suspensión o rechazo de levante, por parte de los funcionarios de Operación Aduanera de la Seccional Bucaramanga; de las cuales, no se encuentran registros en sistema MUISCA, SYGA u otro Sistema Informático electrónico que haga sus veces, ni se configuró otro mecanismo de control debidamente formalizado por la DIAN, que permita verificar en tiempo real la trazabilidad de la operación y la situación jurídica final de los bienes; situación evidenciada  en la Dirección Seccional Bucaramanga (...)&quot;.  _x000a_"/>
    <s v="Esta condición se presenta, debido a deficiencias en la gestión para la creación, modificación, ajuste, mantenimiento, operación, permisos de acceso e implantación de los sistemas de información corporativos en cada uno de estos procesos aduaneros y la correspondiente supervisión, para velar por la efectiva aplicación de los  procedimientos y estándares institucionales vigentes en cada seccional; lo que conlleva a riesgo de pérdida de efectividad y eficacia de los mecanismos de control de fiscalización aduanera"/>
    <s v="1. Elaborar y expedir el memorando donde se informa a las direcciones seccionales sobre el  ajuste al procedimiento PR-OA-0188  y la divulgación del  mismo al interior de las Direcciones Seccionales"/>
    <s v="Expedir memorando donde se informa a las direcciones seccionales sobre el  ajuste al procedimiento PR-OA-0188  y la divulgación del mismo al interior de las Direcciones Seccionales"/>
    <s v="Memorando Expedido"/>
    <n v="1"/>
    <d v="2016-05-01T00:00:00"/>
    <d v="2016-07-31T00:00:00"/>
    <n v="13"/>
    <n v="1"/>
    <s v="DGA_x000a_NC – Subproceso Operación Aduanera_x000a_Dirección de Gestión de Aduanas_x000a_Subdirección de Operación Aduanera_x000a__x000a_ACTUALIZADO_x000a_30112021"/>
    <n v="1"/>
    <x v="1"/>
  </r>
  <r>
    <x v="4"/>
    <x v="1"/>
    <m/>
    <m/>
    <m/>
    <m/>
    <s v="Definir Estrategia de Digitalización del Proyecto de Desaduanamiento."/>
    <s v="Estrategia de Digitalización"/>
    <s v="Documento de Estrategia"/>
    <n v="1"/>
    <d v="2023-11-01T00:00:00"/>
    <d v="2024-07-31T00:00:00"/>
    <n v="39"/>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1"/>
  </r>
  <r>
    <x v="4"/>
    <x v="1"/>
    <m/>
    <m/>
    <m/>
    <m/>
    <s v="Desarrollar o adquirir la solucion tecnologica del Proyecto de Desaduanamiento. _x000a_"/>
    <s v="1. Informe de avance del proceso de contratación."/>
    <s v="Informe de avance del proceso"/>
    <n v="1"/>
    <d v="2023-11-01T00:00:00"/>
    <d v="2024-07-31T00:00:00"/>
    <n v="39"/>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1"/>
  </r>
  <r>
    <x v="4"/>
    <x v="1"/>
    <m/>
    <m/>
    <m/>
    <m/>
    <s v="Iniciar el proyecto con la definición de  los requerimientos funcionales _x000a_"/>
    <s v="Definir los requerimientos funcionales "/>
    <s v="Documento de requerimientos funcionales V1"/>
    <n v="1"/>
    <d v="2024-06-01T00:00:00"/>
    <d v="2025-03-31T00:00:00"/>
    <n v="43.285714285714285"/>
    <n v="0"/>
    <s v="DGA_x000a_NC – Subproceso Operación Aduanera,_x000a_Dirección de Gestión de Aduanas_x000a_Subdirección de Operación Aduanera_x000a__x000a_"/>
    <n v="0"/>
    <x v="0"/>
  </r>
  <r>
    <x v="4"/>
    <x v="1"/>
    <m/>
    <m/>
    <m/>
    <m/>
    <s v="Definir los requerimientos no funcionales "/>
    <s v="Definir los requerimientos no funcionales "/>
    <s v="Documento de requerimientos no funcionales V1"/>
    <n v="1"/>
    <d v="2024-06-01T00:00:00"/>
    <d v="2025-03-31T00:00:00"/>
    <n v="43.285714285714285"/>
    <n v="0.77"/>
    <s v="DGA_x000a_NC - Subproceso Innovacion y Tecnologia_x000a_Direccion de Gestion de Innovacion y Tecnologia_x000a_Subdireccion de Innovacion y Proyectos_x000a_Subdireccion de Soluciones y desarrollo"/>
    <n v="0.77"/>
    <x v="0"/>
  </r>
  <r>
    <x v="4"/>
    <x v="1"/>
    <m/>
    <m/>
    <m/>
    <m/>
    <s v="Definir la priorización funcional de la implementación"/>
    <s v="Definir la priorización funcional de la implementación"/>
    <s v="Mapa de historias con la priorización funcional de la implementación V1"/>
    <n v="1"/>
    <d v="2024-06-01T00:00:00"/>
    <d v="2025-03-31T00:00:00"/>
    <n v="43.285714285714285"/>
    <n v="0"/>
    <s v="DGA_x000a_NC – Subproceso Operación Aduanera,_x000a_Dirección de Gestión de Aduanas_x000a_Subdirección de Operación Aduanera_x000a__x000a_"/>
    <n v="0"/>
    <x v="0"/>
  </r>
  <r>
    <x v="4"/>
    <x v="1"/>
    <m/>
    <m/>
    <m/>
    <m/>
    <s v="Definir un plan de trabajo de desarrollo de la solución tecnológica "/>
    <s v="Definir un plan de trabajo de desarrollo de la solución tecnológica "/>
    <s v="Plan de trabajo V1"/>
    <n v="1"/>
    <d v="2024-06-01T00:00:00"/>
    <d v="2025-03-31T00:00:00"/>
    <n v="43.285714285714285"/>
    <n v="0.77"/>
    <s v="DGA_x000a_NC - Subproceso Innovacion y Tecnologia_x000a_Direccion de Gestion de Innovacion y Tecnologia_x000a_Subdireccion de Innovacion y Proyectos_x000a_Subdireccion de Soluciones y desarrollo"/>
    <n v="0.77"/>
    <x v="0"/>
  </r>
  <r>
    <x v="4"/>
    <x v="1"/>
    <m/>
    <m/>
    <m/>
    <m/>
    <s v="Aprobar o validar el plan de trabajo de la implementación de la solución tecnológica "/>
    <s v="Aprobar o validar el plan de trabajo de la implementación de la solución tecnológica "/>
    <s v="Plan de trabajo aprobado V1"/>
    <n v="1"/>
    <d v="2024-06-01T00:00:00"/>
    <d v="2025-03-31T00:00:00"/>
    <n v="43.285714285714285"/>
    <n v="0.77"/>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0.77"/>
    <x v="0"/>
  </r>
  <r>
    <x v="4"/>
    <x v="1"/>
    <m/>
    <m/>
    <m/>
    <m/>
    <s v="Iniciar el desarrollo de la solución tecnológica."/>
    <s v="Desarrollo de la solución"/>
    <s v="Informes de seguimiento"/>
    <n v="2"/>
    <d v="2025-04-01T00:00:00"/>
    <d v="2025-09-30T00:00:00"/>
    <n v="26"/>
    <n v="0"/>
    <s v="DGA_x000a_NC - Subproceso Innovación y Tecnología_x000a_Dirección de Gestión de Innovación y Tecnología_x000a_Subdirección de Innovación y Proyectos_x000a_Subdirección de Soluciones y Desarrollo_x000a__x000a__x000a_REFORMULADO_x000a_30092019_x000a_30112021_x000a_20052022"/>
    <n v="0"/>
    <x v="0"/>
  </r>
  <r>
    <x v="4"/>
    <x v="1"/>
    <m/>
    <m/>
    <m/>
    <m/>
    <s v="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Dirección de Gestión de Aduanas_x000a_Subdirección de Operación Aduanera_x000a__x000a_"/>
    <n v="0"/>
    <x v="0"/>
  </r>
  <r>
    <x v="4"/>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 Subproceso Operación Aduanera_x000a_Dirección de Gestión de Aduanas_x000a_Subdirección de Operación Aduanera_x000a__x000a_NC - Subproceso Innovación y Tecnología_x000a_Dirección de Gestión de Innovación y Tecnología_x000a_Subdirección de Innovación y Proyectos_x000a_Subdirección de Soluciones y Desarrollo_x000a__x000a__x000a_REFORMULADO_x000a_30092019_x000a_30112021_x000a_20052022"/>
    <n v="0"/>
    <x v="0"/>
  </r>
  <r>
    <x v="4"/>
    <x v="1"/>
    <m/>
    <m/>
    <m/>
    <m/>
    <s v="4. Implementar el diligenciamiento del formato FT-OA-2298 Base de datos de suspensiones, y elaborar mensualmente un informe de  los rechazos a los levantes,  con el fin de efectuar control a la situación jurídica de los bienes."/>
    <s v="1. Diligenciar por parte de los funcionarios aforadores el formato FT-OA-2298 e informar acerca de los rechazos a los levantes con el fin de efectuar un seguimiento mensual a la situación jurídica de los bienes."/>
    <s v="Informe "/>
    <n v="5"/>
    <d v="2016-07-30T00:00:00"/>
    <d v="2016-12-31T00:00:00"/>
    <n v="22"/>
    <n v="5"/>
    <s v="DGA_x000a_DS – Subproceso Operación Aduanera_x000a_Dirección Seccional de Impuestos y Aduanas de Bucaramanga_x000a__x000a_ACTUALIZADO_x000a_30112021"/>
    <n v="1"/>
    <x v="1"/>
  </r>
  <r>
    <x v="4"/>
    <x v="1"/>
    <s v="15 Aud Funcion Pagadora y Recaudadora Vig  2015"/>
    <s v="12 01 100"/>
    <s v="Hallazgo No. 15  Control de pagos de la modalidad de importación temporal_x000a_&quot; (...) Pese a lo documentado en el procedimiento PR-OA-0201, se evidencian importadores con moras sustanciales en el pago de obligaciones, por concepto de tributos aduaneros de las declaraciones de importación temporal 042015M00000218 (cuotas 1, 2 y 4 canceladas con extemporaneidad de hasta tres años) y 062007100327162 del 06/12/2015 (Importación temporal a corto plazo, aprehendida en la vigencia 2015 con resolución de decomiso), sin que se hubiesen iniciado los procesos administrativos correspondientes, para garantizar el pago oportuno de las obligaciones aduaneras y las sanciones correspondientes (...)&quot;. _x000a_"/>
    <s v="Lo anterior, se presenta por la carencia de módulos de consulta y validación en el sistema informático de la DIAN y de mecanismos de supervisión adecuados para el control en tiempo real de los pagos realizados, con ocasión de las importaciones en la modalidad de importación temporal; generando riesgo de menores ingresos favor del Tesoro Nacional, por concepto de tributos y/o sanciones aduaneras a que haya lugar."/>
    <s v="Definir Estrategia de Digitalización del Proyecto de Gestor de Pagos._x000a_"/>
    <s v="Estrategia de Digitalización"/>
    <s v="Documento de Estrategia"/>
    <n v="1"/>
    <d v="2023-11-01T00:00:00"/>
    <d v="2024-07-31T00:00:00"/>
    <n v="39"/>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1"/>
  </r>
  <r>
    <x v="4"/>
    <x v="1"/>
    <m/>
    <m/>
    <m/>
    <m/>
    <s v="Desarrollar o adquirir la solucion tecnologica del Proyecto de Gestor de Pagos. _x000a_"/>
    <s v="1. Informe de avance del proceso de contratación."/>
    <s v="Informe de avance del proceso"/>
    <n v="1"/>
    <d v="2023-11-01T00:00:00"/>
    <d v="2024-07-31T00:00:00"/>
    <n v="39"/>
    <n v="1"/>
    <s v="DGA_x000a_Dirección de Gestión de Innovación y Tecnología_x000a_Subdirección de Innovación y Proyectos_x000a_Subdirección de Soluciones y Desarrollo_x000a__x000a_NC - Dirección de Gestión de Aduanas_x000a_Subdirección de Operación Aduanera_x000a__x000a_NC - Dirección de Gestión de Impuestos_x000a_Subdireccion de Recaudo_x000a_Coordinacion de Administracion de Aplicativos de Impuestos_x000a__x000a_"/>
    <n v="1"/>
    <x v="1"/>
  </r>
  <r>
    <x v="4"/>
    <x v="1"/>
    <m/>
    <m/>
    <m/>
    <m/>
    <s v="Iniciar el proyecto con la definición de  los requerimientos funcionales _x000a_"/>
    <s v="Definir los requerimientos funcionales "/>
    <s v="Documento de requerimientos funcionales V1"/>
    <n v="1"/>
    <d v="2024-02-01T00:00:00"/>
    <d v="2025-03-31T00:00:00"/>
    <n v="60.571428571428569"/>
    <n v="0"/>
    <s v="DGA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
    <n v="0"/>
    <x v="0"/>
  </r>
  <r>
    <x v="4"/>
    <x v="1"/>
    <m/>
    <m/>
    <m/>
    <m/>
    <s v="Definir los requerimientos no funcionales "/>
    <s v="Definir los requerimientos no funcionales "/>
    <s v="Documento de requerimientos no funcionales V1"/>
    <n v="1"/>
    <d v="2024-02-01T00:00:00"/>
    <d v="2025-03-31T00:00:00"/>
    <n v="60.571428571428569"/>
    <n v="0"/>
    <s v="DGA_x000a_NC - Subproceso Innovacion y Tecnologia_x000a_Direccion de Gestion de Innovacion y Tecnologia_x000a_Subdireccion de Innovacion y Proyectos_x000a_Subdireccion de Soluciones y desarrollo"/>
    <n v="0"/>
    <x v="0"/>
  </r>
  <r>
    <x v="4"/>
    <x v="1"/>
    <m/>
    <m/>
    <m/>
    <m/>
    <s v="Iniciar el proceso de contratación "/>
    <s v="Validar o aceptar el proceso de contratación"/>
    <s v="Documento de validación o aceptación del proceso de contratación"/>
    <n v="1"/>
    <d v="2023-11-01T00:00:00"/>
    <d v="2025-03-31T00:00:00"/>
    <n v="73.714285714285708"/>
    <n v="0"/>
    <s v="DGA_x000a_NC - Subproceso Innovacion y Tecnologia_x000a_Direccion de Gestion de Innovacion y Tecnologia_x000a_Subdireccion de Innovacion y Proyectos_x000a_Subdireccion de Soluciones y desarrollo"/>
    <n v="0"/>
    <x v="0"/>
  </r>
  <r>
    <x v="4"/>
    <x v="1"/>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A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
    <n v="0"/>
    <x v="0"/>
  </r>
  <r>
    <x v="4"/>
    <x v="1"/>
    <m/>
    <m/>
    <m/>
    <m/>
    <s v="Definir un plan de trabajo de desarrollo de la solución tecnológica "/>
    <s v="Definir un plan de trabajo de desarrollo de la solución tecnológica "/>
    <s v="Plan de trabajo V1"/>
    <n v="1"/>
    <d v="2023-11-01T00:00:00"/>
    <d v="2025-03-31T00:00:00"/>
    <n v="73.714285714285708"/>
    <n v="0"/>
    <s v="DGA_x000a_NC - Subproceso Innovacion y Tecnologia_x000a_Direccion de Gestion de Innovacion y Tecnologia_x000a_Subdireccion de Innovacion y Proyectos_x000a_Subdireccion de Soluciones y desarrollo"/>
    <n v="0"/>
    <x v="0"/>
  </r>
  <r>
    <x v="4"/>
    <x v="1"/>
    <m/>
    <m/>
    <m/>
    <m/>
    <s v="Aprobar o validar el plan de trabajo de la implementación de la solución tecnológica "/>
    <s v="Aprobar o validar el plan de trabajo de la implementación de la solución tecnológica "/>
    <s v="Plan de trabajo aprobado V1"/>
    <n v="1"/>
    <d v="2023-11-01T00:00:00"/>
    <d v="2025-03-31T00:00:00"/>
    <n v="73.714285714285708"/>
    <n v="0"/>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_x000a__x000a_"/>
    <n v="0"/>
    <x v="0"/>
  </r>
  <r>
    <x v="4"/>
    <x v="1"/>
    <m/>
    <m/>
    <m/>
    <m/>
    <s v="Iniciar el desarrollo de la solución tecnológica."/>
    <s v="Desarrollo de la solución"/>
    <s v="Informes de seguimiento"/>
    <n v="11"/>
    <d v="2026-04-01T00:00:00"/>
    <d v="2028-12-31T00:00:00"/>
    <n v="143.57142857142858"/>
    <n v="0"/>
    <s v="DGA_x000a_NC - Subproceso Innovación y Tecnología_x000a_Dirección de Gestión de Innovación y Tecnología_x000a_Subdirección de Innovación y Proyectos_x000a_Subdirección de Soluciones y Desarrollo_x000a__x000a_REFORMULADO_x000a_30092019_x000a_30112021"/>
    <n v="0"/>
    <x v="0"/>
  </r>
  <r>
    <x v="4"/>
    <x v="1"/>
    <m/>
    <m/>
    <m/>
    <m/>
    <s v="Iniciar la implementación de la solución tecnológica"/>
    <s v="Pruebas y evaluación funcional"/>
    <s v=" (01) Un  formato de Aceptación de Pruebas funcionales y salida a producción - FT-IIT-1851."/>
    <n v="1"/>
    <d v="2026-04-01T00:00:00"/>
    <d v="2028-12-31T00:00:00"/>
    <n v="143.57142857142858"/>
    <n v="0"/>
    <s v="DGA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
    <n v="0"/>
    <x v="0"/>
  </r>
  <r>
    <x v="4"/>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4-01T00:00:00"/>
    <d v="2028-12-31T00:00:00"/>
    <n v="143.57142857142858"/>
    <n v="0"/>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_x000a__x000a_REFORMULADO_x000a_30092019_x000a_30112021"/>
    <n v="0"/>
    <x v="0"/>
  </r>
  <r>
    <x v="4"/>
    <x v="1"/>
    <m/>
    <m/>
    <m/>
    <m/>
    <s v="Definir Estrategia de Digitalización del Proyecto de Obligación Aduanera._x000a_"/>
    <s v="Estrategia de Digitalización"/>
    <s v="Documento de Estrategia"/>
    <n v="1"/>
    <d v="2023-11-01T00:00:00"/>
    <d v="2024-07-31T00:00:00"/>
    <n v="39"/>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1"/>
  </r>
  <r>
    <x v="4"/>
    <x v="1"/>
    <m/>
    <m/>
    <m/>
    <m/>
    <s v="Desarrollar o adquirir la solucion tecnologica del Proyecto de Obligación Aduanera. _x000a_"/>
    <s v="1. Informe de avance del proceso de contratación."/>
    <s v="Informe de avance del proceso"/>
    <n v="1"/>
    <d v="2023-11-01T00:00:00"/>
    <d v="2024-07-31T00:00:00"/>
    <n v="39"/>
    <n v="1"/>
    <s v="DGA_x000a_NC - Dirección de Gestión de Innovación y Tecnología_x000a_Subdirección de Innovación y Proyectos_x000a_Subdirección de Soluciones y Desarrollo_x000a__x000a_NC -Dirección de Gestión de Aduanas_x000a_Subdirección de Operación Aduanera_x000a__x000a_NC - Dirección de Gestión de Impuestos_x000a_Subdireccion de Recaudo_x000a_Coordinacion de Administracion de Aplicativos de Impuestos_x000a__x000a_"/>
    <n v="1"/>
    <x v="1"/>
  </r>
  <r>
    <x v="4"/>
    <x v="1"/>
    <m/>
    <m/>
    <m/>
    <m/>
    <s v="Iniciar el proyecto con la definición de  los requerimientos funcionales _x000a_"/>
    <s v="Definir los requerimientos funcionales "/>
    <s v="Documento de requerimientos funcionales V1"/>
    <n v="1"/>
    <d v="2024-02-01T00:00:00"/>
    <d v="2025-03-31T00:00:00"/>
    <n v="60.571428571428569"/>
    <n v="0"/>
    <s v="DGA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
    <n v="0"/>
    <x v="0"/>
  </r>
  <r>
    <x v="4"/>
    <x v="1"/>
    <m/>
    <m/>
    <m/>
    <m/>
    <s v="Definir los requerimientos no funcionales "/>
    <s v="Definir los requerimientos no funcionales "/>
    <s v="Documento de requerimientos no funcionales V1"/>
    <n v="1"/>
    <d v="2024-02-01T00:00:00"/>
    <d v="2025-03-31T00:00:00"/>
    <n v="60.571428571428569"/>
    <n v="0"/>
    <s v="DGA_x000a_NC - Subproceso Innovacion y Tecnologia_x000a_Direccion de Gestion de Innovacion y Tecnologia_x000a_Subdireccion de Innovacion y Proyectos_x000a_Subdireccion de Soluciones y desarrollo"/>
    <n v="0"/>
    <x v="0"/>
  </r>
  <r>
    <x v="4"/>
    <x v="1"/>
    <m/>
    <m/>
    <m/>
    <m/>
    <s v="Iniciar el proceso de contratación "/>
    <s v="Validar o aceptar el proceso de contratación"/>
    <s v="Documento de validación o aceptación del proceso de contratación "/>
    <n v="1"/>
    <d v="2023-11-01T00:00:00"/>
    <d v="2025-03-31T00:00:00"/>
    <n v="73.714285714285708"/>
    <n v="0"/>
    <s v="DGA_x000a_NC - Subproceso Innovacion y Tecnologia_x000a_Direccion de Gestion de Innovacion y Tecnologia_x000a_Subdireccion de Innovacion y Proyectos_x000a_Subdireccion de Soluciones y desarrollo"/>
    <n v="0"/>
    <x v="0"/>
  </r>
  <r>
    <x v="4"/>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A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
    <n v="0"/>
    <x v="0"/>
  </r>
  <r>
    <x v="4"/>
    <x v="1"/>
    <m/>
    <m/>
    <m/>
    <m/>
    <s v="Definir un plan de trabajo de desarrollo de la solución tecnológica "/>
    <s v="Definir un plan de trabajo de desarrollo de la solución tecnológica "/>
    <s v="Plan de trabajo V1"/>
    <n v="1"/>
    <d v="2023-11-01T00:00:00"/>
    <d v="2025-03-31T00:00:00"/>
    <n v="73.714285714285708"/>
    <n v="0"/>
    <s v="DGA_x000a_NC - Subproceso Innovacion y Tecnologia_x000a_Direccion de Gestion de Innovacion y Tecnologia_x000a_Subdireccion de Innovacion y Proyectos_x000a_Subdireccion de Soluciones y desarrollo"/>
    <n v="0"/>
    <x v="0"/>
  </r>
  <r>
    <x v="4"/>
    <x v="1"/>
    <m/>
    <m/>
    <m/>
    <m/>
    <s v="Aprobar o validar el plan de trabajo de la implementación de la solución tecnológica "/>
    <s v="Aprobar o validar el plan de trabajo de la implementación de la solución tecnológica "/>
    <s v="Plan de trabajo aprobado V1"/>
    <n v="1"/>
    <d v="2023-11-01T00:00:00"/>
    <d v="2025-03-31T00:00:00"/>
    <n v="73.714285714285708"/>
    <n v="0"/>
    <s v="DGA_x000a_NC-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NC - Subproceso Recaudo - Devoluciones_x000a_Dirección de Gestión de impuestos_x000a_Subdireccion de Recaudo_x000a_Coordinacion Administración de Aplicativos de Impuestos_x000a__x000a_"/>
    <n v="0"/>
    <x v="0"/>
  </r>
  <r>
    <x v="4"/>
    <x v="1"/>
    <m/>
    <m/>
    <m/>
    <m/>
    <s v="Iniciar el desarrollo de la solución tecnológica."/>
    <s v="Desarrollo de la solución"/>
    <s v="Informes de seguimiento"/>
    <n v="3"/>
    <d v="2026-04-01T00:00:00"/>
    <d v="2028-12-31T00:00:00"/>
    <n v="143.57142857142858"/>
    <n v="0"/>
    <s v="DGA_x000a_NC- Subproceso Innovación y Tecnología_x000a_Dirección de Gestión de Innovación y Tecnología_x000a_Subdirección de Innovación y Proyectos_x000a_Subdirección de Soluciones y Desarrollo_x000a__x000a_REFORMULADO_x000a_30092019_x000a_ACTUALIZADO_x000a_30112021_x000a_20052022"/>
    <n v="0"/>
    <x v="0"/>
  </r>
  <r>
    <x v="4"/>
    <x v="1"/>
    <m/>
    <m/>
    <m/>
    <m/>
    <s v="Iniciar la implementación de la solución tecnológica"/>
    <s v="Pruebas y evaluación funcional"/>
    <s v=" (01) Un  formato de Aceptación de Pruebas funcionales y salida a producción - FT-IIT-1851."/>
    <n v="1"/>
    <d v="2026-04-01T00:00:00"/>
    <d v="2028-12-31T00:00:00"/>
    <n v="143.57142857142858"/>
    <n v="0"/>
    <s v="DGA_x000a_NC – Subproceso Operación Aduanera_x000a_Dirección de Gestión de Aduanas_x000a_Subdirección de Operación Aduanera_x000a__x000a_NC - Subproceso Recaudo - Devoluciones_x000a_Dirección de Gestión de impuestos_x000a_Subdireccion de Recaudo_x000a_Coordinacion Administración de Aplicativos de Impuestos_x000a_"/>
    <n v="0"/>
    <x v="0"/>
  </r>
  <r>
    <x v="4"/>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4-01T00:00:00"/>
    <d v="2028-12-31T00:00:00"/>
    <n v="143.57142857142858"/>
    <n v="0"/>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NC - Subproceso Recaudo - Devoluciones_x000a_Dirección de Gestión de impuestos_x000a_Subdireccion de Recaudo_x000a_Coordinacion Administración de Aplicativos de Impuestos_x000a__x000a_REFORMULADO_x000a_30092019_x000a_ACTUALIZADO_x000a_30112021_x000a_20052022"/>
    <n v="0"/>
    <x v="0"/>
  </r>
  <r>
    <x v="4"/>
    <x v="1"/>
    <m/>
    <m/>
    <m/>
    <m/>
    <s v="3. Realizar actualización del procedimiento PR-OA-0201 &quot;CONTROL DE PAGOS DE LA  MODALIDAD DE LARGO PLAZO&quot;"/>
    <s v="1. Actualizar el  procedimiento PR-OA-0201 &quot;CONTROL DE PAGOS DE LA MODALIDAD DE LARGO PLAZO&quot;."/>
    <s v="Procedimiento actualizado"/>
    <n v="1"/>
    <d v="2016-08-01T00:00:00"/>
    <d v="2017-03-31T00:00:00"/>
    <n v="34.571428571428569"/>
    <n v="1"/>
    <s v="DGA_x000a_NC – Subproceso Operación Aduanera_x000a_Dirección de Gestión de Aduanas_x000a_Subdirección de Operación Aduanera_x000a__x000a_REFORMULADO_x000a_ACTUALIZADO_x000a_30112021"/>
    <n v="1"/>
    <x v="1"/>
  </r>
  <r>
    <x v="4"/>
    <x v="1"/>
    <m/>
    <m/>
    <m/>
    <m/>
    <s v="4. Efectuar seguimiento al cumplimiento de las cuotas a cancelarse en las importaciones temporales, respecto de las pólizas que son aprobadas por parte de la Dirección Seccional y elaborar informe mensual."/>
    <s v="1. Control a los inventarios de garantías con el fin de que se dé cumplimiento al pago oportuno de las obligaciones garantizadas  y elaborar informe de seguimiento."/>
    <s v="Informe"/>
    <n v="5"/>
    <d v="2016-07-30T00:00:00"/>
    <d v="2016-12-31T00:00:00"/>
    <n v="22"/>
    <n v="5"/>
    <s v="DGA_x000a_DS – Subproceso Operación Aduanera_x000a_Dirección Seccional de Impuestos y Aduanas de Bucaramanga._x000a__x000a_ACTUALIZADO_x000a_30112021"/>
    <n v="1"/>
    <x v="1"/>
  </r>
  <r>
    <x v="4"/>
    <x v="1"/>
    <s v="AUDITORÍA DE CUMPLIMIENTO - Proceso Operación Aduanera, vigencia 2022"/>
    <s v="12  01  003"/>
    <s v="HALLAZGO No. 1. Declaración de Importación No. 872022000152682-1 Vehículo Usado-Dirección Seccional de Aduanas de Barranquilla (A)_x000a__x000a_“La declaración de importación No. 872022000152682-1 de fecha 15 de octubre de 2022, se realizó una importación ordinaria de un vehículo, marca Jeep Wrangler unlimited modelo 2022, tramitado por la Agencia de Aduanas Expomex Limitada Nivel 2, apareciendo como importador, el señor Crispín Fragoso Rondón, persona natural. (…) _x000a__x000a_Se observa que la persona natural no posee las competencias ni tiene la calidad de importador y la actividad económica que se registra en el Rut no se incluye como importador de vehículo, aparece un establecimiento de comidas, actividad economía, elaboración de comidas y platos preparados código 1084; no presenta cámara de comercio y se constató que esta importación se dio mediante levante automático siendo la agencia de aduana NIT. 802000313 la responsable fiscalmente por realizar proceso de importación inobservando la normatividad aduanera."/>
    <s v="Fallas institucionales en la programación del sistema MUISCA para determinar el perfilamiento de los levantes automáticos y de los controles que minimice el riesgo de evasión que permita ser más efectivo"/>
    <s v="Revisar  el cumplimiento de requisitos establecidos en la normatividad aduanera por parte de las Agencias de Aduanas "/>
    <s v="1._x0009_Revisar trimestralmente  y de forma aleatoria el 2%  de las declaraciones de importación con levante automático  de vehículos en los años 2023, 2024 y primer semetre 2025."/>
    <s v="Informe de revision trimestral y/o lista de chequeo "/>
    <n v="6"/>
    <d v="2024-01-01T00:00:00"/>
    <d v="2025-07-30T00:00:00"/>
    <n v="82.285714285714292"/>
    <n v="4"/>
    <s v="DGA_x000a_DS - Subproceso Operación Aduanera_x000a_Dirección de Aduanas de Barranquilla _x000a_Division Operacion Aduanerra GIT Importaciones"/>
    <n v="0.66666666666666663"/>
    <x v="0"/>
  </r>
  <r>
    <x v="4"/>
    <x v="1"/>
    <m/>
    <m/>
    <m/>
    <m/>
    <m/>
    <s v="2._x0009_Remitir a la División de Fiscalización y Liquidación Aduanera los insumos generados de la revisiones a las declaraciones de importación con levante automático de vehículos, que generen presunta infracción administrativa por parte de las agencias de aduanas."/>
    <s v="Informe de los correos electronicos y/o - Oficios remisorio -si procede -"/>
    <n v="1"/>
    <d v="2024-01-01T00:00:00"/>
    <d v="2025-07-30T00:00:00"/>
    <n v="82.285714285714292"/>
    <n v="0"/>
    <s v="DGA_x000a_DS - Subproceso Operación Aduanera_x000a_Dirección de Aduanas de Barranquilla _x000a_Division Operacion Aduanerra GIT Importaciones"/>
    <n v="0"/>
    <x v="0"/>
  </r>
  <r>
    <x v="4"/>
    <x v="1"/>
    <m/>
    <m/>
    <m/>
    <m/>
    <s v="Verificar las validaciones realizadas por el servicio informatico para la importacion especifica, determinar junto con el area funcional si se requiere ajustar o actualizar las validaciones para los levantes automaticos. "/>
    <s v="1) Replicar el caso en el ambiente de pruebas funcionales, realizar pruebas funcionales para este tipo de importación. ( informe de prueba, observaciones, incidentes en producción ). caso registrado en JIRA._x000a_2) Si se requiere un ajuste se  adelantara el procedimiento PR-IIT-0453."/>
    <s v="informe de prueba, caso registrado en JIRA"/>
    <n v="1"/>
    <d v="2024-01-15T00:00:00"/>
    <d v="2024-09-30T00:00:00"/>
    <n v="37"/>
    <n v="1"/>
    <s v="DGA_x000a_NC - Subproceso Operación Aduanera_x000a_Dirección de Gestión de Aduanas_x000a_Subdirección de Operación Aduanera_x000a__x000a_DS - Subproceso Operación Aduanera_x000a_Dirección de Aduanas de Barranquilla_x000a__x000a_DGIT_x000a_NC - Subproceso Innovación y Tecnologia _x000a_Dirección de Gestión de Innovación y Tecnología                                                                                                 _x000a_Subdirección de Innovación y Proyectos_x000a_Subdirección de Soluciones y Desarrollo"/>
    <n v="1"/>
    <x v="1"/>
  </r>
  <r>
    <x v="3"/>
    <x v="1"/>
    <s v="5 Aud Regular Vig 2008 Recaudadora_x000a__x000a_AEF - Seguimiento PM 2014"/>
    <s v="16 03 002"/>
    <s v="HALLAZGO 5. Expedientes: 9600055, 96000357, 96000342 y 20010131. Se recibió en septiembre de 2005 maquinaria en dación en pago por $680 millones y $185,4 millones, trasladados a Almagrario–Bosa, permaneciendo aun en esta a mayo 30 de 2009, evidenciando una gestión ineficaz y antieconómica, al no realizarse su disposición final. Se indica por la DIAN estos bienes fueron incluidos en la Licitación Pública LP-NC-005-2006, por “$679.900.000 y $184.390.000”, estando sobrevaluados repecto al estado de la maquinaria, de acuerdo al Peritaje Técnico su valor actual es de $7,2 y $10,4 millones, respectivamente, no realizando en su momento el avalúo para establecer el valor mínimo de venta de los bienes, segun lo establecido en el parágrafo del artículo 14 del Decreto 855/94._x000a_Se recibió asi mismo en septiembre y noviembre de 2005, elementos de cacharrería en dación en pago por $88 millones y muebles y enseres por $6,7 millones, bienes que fueron trasladados a Almagrario–Bosa, permaneciendo a 30/05/09 aun en la almacenadora, sin que se evidencie gestión de la DIAN para su venta o destino final, toda vez que se trata de elementos nuevos._x000a_Las situaciones anteriores generan desgaste económico y administrativo, en detrimento de las finanzas de la entidad, al incumplir la Orden Administrativa No 006 de Diciembre 31/04, numeral 7, “El proceso de comercialización  de los bienes se debe iniciar máximo dentro  de los (60) días hábiles siguientes al recibo del mismo”."/>
    <s v="Indebida aplicación de la Orden Administrativa No. 06 de 2004, numeral 7, y falta gestión frente a la comercialización y disposición de los bienes recibidos en dación en pago.  "/>
    <s v="Disponer de los bienes muebles adjudicados a la Nación por  valor de $ 83.392.920, en custodia de la Dirección Seccional de Aduanas de Bogotá, a 30 de  noviembre de 2006."/>
    <s v="Realizar las actas de entrega de los bienes dispuestos de acuerdo a la modalidad de disposición aplicada."/>
    <s v="valor de los bienes dispuestos en el periodo / valor total de los bienes. Periodicidad Trimestral."/>
    <n v="1"/>
    <d v="2020-11-01T00:00:00"/>
    <d v="2022-10-31T00:00:00"/>
    <n v="104.14285714285714"/>
    <n v="1"/>
    <s v="DGC_x000a_DS - Subproceso Operación Logística_x000a_Dirección Seccional de Aduanas de Bogotá_x000a_División Administrativa y Financiera_x000a_GIT de Operación Logística de la Dirección Seccional_x000a__x000a_NC - Subproceso Operación Logística_x000a_Dirección de Gestión Corportiva_x000a_Subdirección Logística_x000a__x000a_REFORMULADO_x000a_29052020_x000a_31102020_x000a_30112021"/>
    <n v="1"/>
    <x v="1"/>
  </r>
  <r>
    <x v="3"/>
    <x v="1"/>
    <m/>
    <m/>
    <m/>
    <m/>
    <s v="Disponer de los bienes muebles adjudicados a la Nación por valor de $295.073.969,00, en custodia de la Dirección Seccional de Aduanas de Bogotá. "/>
    <s v="Realizar las actas de entrega de los bienes dispuestos de acuerdo a la modalidad de disposición aplicada."/>
    <s v="valor de los bienes dispuestos en el periodo / valor total de los bienes. Periodicidad Trimestral."/>
    <n v="1"/>
    <d v="2022-11-01T00:00:00"/>
    <d v="2025-12-31T00:00:00"/>
    <n v="165.14285714285714"/>
    <n v="0.59230000000000005"/>
    <s v="DGC_x000a_DS - Subproceso Operación Logística_x000a_Dirección Seccional de Aduanas de Bogotá_x000a_División Administrativa y Financiera_x000a_GIT de Operación Logística de la Dirección Seccional_x000a__x000a_NC - Subproceso Operación Logística_x000a_Dirección de Gestión Corportiva_x000a_Subdirección Logística_x000a__x000a_REFORMULADO_x000a_24102022_x000a_"/>
    <n v="0.59230000000000005"/>
    <x v="0"/>
  </r>
  <r>
    <x v="3"/>
    <x v="1"/>
    <s v="6 Aud Regular Vig 2008 Recaudadora_x000a__x000a_AEF - Seguimiento PM 2014"/>
    <s v="16 03 002"/>
    <s v="Bodegaje Bienes Recibidos en Dación de Pago. Efectuada visita de inspección administrativa ocular a las bodegas Almagrario-Bosa donde la DIAN tiene mercancía en custodia, se estableció que a marzo/09 esta empresa le ha facturado a la Entidad por concepto de bodegaje la suma de $361.5 millones, que equivalen al 38% de los bienes recibidos en dación en pago, hecho que ocasiona gastos adicionales a la entidad en detrimento de sus finanzas, en la medida en que la DIAN no gestione el destino final de estos bienes ocasionando detrimento patrimonial en igual cuantía, lo anterior constituye un hallazgo con presunta incidencia fiscal."/>
    <s v="Indebida aplicación de la Orden Administrativa No. 06 de 2004, numeral 7, y falta gestión frente a la comercialización y disposición de los bienes recibidos en dación en pago. "/>
    <s v="Disponer de los bienes muebles adjudicados a la Nación por valor de $481.033.006,82,en custodia de la dirección Seccional de Aduanas de Bogotá a diciembre 31 de 2009."/>
    <s v="Realizar las actas de entrega de los bienes dispuestos de acuerdo a la modalidad de disposición aplicada."/>
    <s v="valor de los bienes dispuestos en el periodo / valor total de los bienes. Periodicidad Trimestral."/>
    <n v="1"/>
    <d v="2023-01-02T00:00:00"/>
    <d v="2025-12-31T00:00:00"/>
    <n v="156.28571428571428"/>
    <n v="0.97650000000000003"/>
    <s v="DGC_x000a_DS - Subproceso Operación Logística_x000a_Dirección Seccional de Aduanas de Bogotá_x000a_División Administrativa y Financiera_x000a_GIT de Operación Logística de la Dirección Seccional_x000a__x000a_NC - Subproceso Operación Logística_x000a_Dirección de Gestión Corportiva_x000a_Subdirección Logística_x000a__x000a_REFORMULADO_x000a_29052020_x000a_31102020_x000a_30112021_x000a_09122022"/>
    <n v="0.97650000000000003"/>
    <x v="0"/>
  </r>
  <r>
    <x v="3"/>
    <x v="1"/>
    <s v="18 Aud Regular Vig 2009 Recaudadora_x000a__x000a_AEF - Seguimiento PM 2014"/>
    <s v="19 03 001"/>
    <s v="Comercialización de Bienes recibidos en Dación de Pago. La orden administrativa No. 6 de Diciembre 31 de 2004 en su numeral 7.1 señala que el proceso de comercialización de los bienes recibidos en Dación de Pago deberá iniciarse máximo dentro de los 60 días hábiles siguientes al recibo del mismo.  No obstante, se evidenció que para los bienes recibidos por parte de la entidad auditada bajo el concepto de Dación en Pago no se ha iniciado el proceso de comercialización, en el término establecido en la orden administrativa correspondiente."/>
    <s v="Debilidades en la gestión de los funcionarios y de las directivas en el Nivel Central de la Entidad."/>
    <s v="Disponer de los bienes muebles adjudicados a la Nación, asi:  DS de Aduanas de Bogotá $481.033.006,82, DS de Aduanas de Cali $39.366.210.11,  DS de Aduanas de Cúcuta $5.600.000, DS de Impuestos y Aduanas de manizales $27.391.441,  DS de Aduanas de Medellín $56.273.770 a diciembre 31 de 2009."/>
    <s v="Realizar las actas de entrega de los bienes dispuestos de acuerdo a la modalidad de disposición aplicada."/>
    <s v="valor de los bienes dispuestos en el periodo / valor total de los bienes. Periodicidad Trimestral."/>
    <n v="1"/>
    <d v="2023-01-02T00:00:00"/>
    <d v="2025-12-31T00:00:00"/>
    <n v="156.28571428571428"/>
    <n v="0.97650000000000003"/>
    <s v="DGC_x000a_DS - Subproceso Operación Logística_x000a_Dirección Seccional de Aduanas de Bogotá_x000a_Dirección Seccional de Aduanas de Cali_x000a_Dirección Seccional de Impuestos y Aduanas de Cúcuta_x000a_Dirección Seccional de Impuestos y Aduanas de Manizales_x000a_Dirección Seccional de Aduanas de Medellín_x000a_División Administrativa y Financiera_x000a_GIT de Operación Logística _x000a__x000a_NC - Subproceso Operación Logística_x000a_Dirección de Gestión Corportiva_x000a_Subdirección Logística_x000a__x000a_REFORMULADO_x000a_29052020_x000a_31102020_x000a_30112021_x000a_09122022"/>
    <n v="0.97650000000000003"/>
    <x v="0"/>
  </r>
  <r>
    <x v="3"/>
    <x v="1"/>
    <s v="14 Aud DS ADUANAS, Ipiales, Cartagena, Cucuta, Bogotá, B/ventura, Cali, Urabá Vig P.Semestre 2015"/>
    <s v="19 03 002"/>
    <s v="Hallazgo No.14: Actas de destrucción de mercancías 1o semestre 2015_x000a_En la revisión efectuada a las actividades del Grupo de Comercialización, no se evidenciaron las correspondientes actas de destrucción de la vigencia auditada. No obstante, haberse definido su situación aproximadamente hace más de seis (6) meses. Por debilidades en la función de planeación, seguimiento y control del grupo, no se realizó oportunamente la gestión para su destrucción y baja del inventario, incurriendo en el pago adicional por el servicio de depósito o bodegaje._x000a_"/>
    <s v="Debilidades en la función de planeación, seguimiento y control de grupo"/>
    <s v="Disponer de las Mercancias con situación jurídica definida por valor de $ 439.166.576, correspondiente a mercancias ingresadas antes del 31 de diciembre de 2015."/>
    <s v="Realizar Egresos de las mercancias registradas en el sistema ADA."/>
    <s v="Valor de la mercancía dispuesta en el periodo/valor total de las mercancias a disponer. Periodicidad Trimestral."/>
    <n v="1"/>
    <d v="2023-01-02T00:00:00"/>
    <d v="2025-12-31T00:00:00"/>
    <n v="156.28571428571428"/>
    <n v="0.6482"/>
    <s v="DGC_x000a_DS - Subproceso Operación Logística_x000a_GIT de Operación Logística _x000a_Dirección Seccional de Aduanas de Cali_x000a__x000a_REFORMULADO _x000a_29052020_x000a_30102020_x000a_30112021_x000a_09122022"/>
    <n v="0.6482"/>
    <x v="0"/>
  </r>
  <r>
    <x v="3"/>
    <x v="1"/>
    <s v="5 Aud. Reg.  Función Recaudadora Vig. 2010_x000a__x000a_AEF - Seguimiento PM 2014"/>
    <s v="19 05 100"/>
    <s v="En los depósitos Almagrario y Almaviva se encuentran mercancías almacenadas con situación jurídica definida que tienen más de tres años de antigüedad cuyo valor aduanero asciende a la suma de $2.713,3 millones"/>
    <s v="Demoras en la aprobación por parte del nivel central de los eventos de disposición de mercancías"/>
    <s v="Disponer de las Mercancias con situación jurídica definida y registradas en el sistema ADA por valor de $ 2.589.186.195, con corte a diciembre 31 de 2016._x000a_"/>
    <s v="Realizar Egresos de las mercancias registradas en el sistema ADA."/>
    <s v="valor de la mercancía dispuesta en el periodo / valor total de las mercancias a disponer. Periodicidad Trimestral."/>
    <n v="1"/>
    <d v="2023-01-02T00:00:00"/>
    <d v="2025-12-31T00:00:00"/>
    <n v="156.28571428571428"/>
    <n v="0.99"/>
    <s v="DGC_x000a_DS - Subproceso Operación Logística_x000a_GIT de Operación Logística _x000a_Dirección Seccional de Aduanas de Cartagena_x000a_Área que apoya Subdirección Logística_x000a__x000a_REFORMULADO_x000a_29052020_x000a_31102020_x000a_30112021_x000a_09122022"/>
    <n v="0.99"/>
    <x v="0"/>
  </r>
  <r>
    <x v="3"/>
    <x v="1"/>
    <s v="1 Aud. Regular Vigencia 2010_x000a_(Recaudadora)_x000a__x000a_AEF - Seguimiento PM 2014"/>
    <s v="14 04 004"/>
    <s v="Hallazgo No. 1_x000a_En los archivos de la seccional no se encontraron reportes de evaluación del contrato que evidencien seguimiento a las observaciones formuladas por parte de la seccional de conformidad con el memorando 000655 de octubre 6 de 2009, como se observa en los formatos de evaluación bimestral en los cuales se consignan las observaciones de diferente naturaleza y que en el caso de las  facturas CU-0000916 de 08-07-2010, presenta dos descuentos por $ 168.228. _x000a_Así mismo, no se encontraron  en la dirección seccional reportes de seguimiento y evaluación de la ejecución del contrato, que complementen las actividades de control y seguimiento  a la contratación de almacenamiento de mercancías. _x000a_De otra parte, se  pudo determinar la existencia de vehículos en estado de abandono y alguna chatarra que por  su precaria condición actual  no representa un activo con posibilidades de comercialización y antes por el contrario le generan al estado unos costos de bodegaje que para el caso de Almaviva para la vigencia 2010 ascendió a $ 55.5 millones y Alpopular $ 132.04 millones y que en algunos casos datan desde el 2003.  Estos hechos adicionalmente al costo de almacenaje que representan generan un incumplimiento a los lineamientos del indicador de control de tiempos de almacenamientos (I.P.M.A) contemplados en el numeral 5.1  de la orden Administrativa 003 de 2001, que establece como referencia del indicador un término de (90) días como referencia para la permanencia de la mercancía en depósito.  _x000a_"/>
    <s v="Deficiencias de control interno de gestión administrativa en la aplicación de normatividad y procedimientos internos."/>
    <s v="Realizar y remitir un informe de gestión adelantantada en calidad de supervisor de ejecución del contrato de almacenamiento, en donde se refleje cada una de las actuaciones realizadas y las evidencias frente a los hallazgos encontrados."/>
    <s v="Realizar y enviar informe de gestión a la supervision."/>
    <s v="Informes de supervisón"/>
    <n v="1"/>
    <d v="2015-03-01T00:00:00"/>
    <d v="2015-09-30T00:00:00"/>
    <n v="30.428571428571427"/>
    <n v="1"/>
    <s v="DGC_x000a_DS -  Dirección Seccional de Cucúta_x000a_División  Administrativa y financiera_x000a_GIT de Operación Logística de la _x000a__x000a_ACTUALIZADO_x000a_30112021"/>
    <n v="1"/>
    <x v="1"/>
  </r>
  <r>
    <x v="3"/>
    <x v="1"/>
    <m/>
    <m/>
    <m/>
    <m/>
    <m/>
    <s v="Consolidar y verificar los informes de gestión presentados, y tramitar lo correspondiente de acuerdo con el resultado obtenido."/>
    <s v="Informes de resultados y observaciones"/>
    <n v="1"/>
    <d v="2015-03-01T00:00:00"/>
    <d v="2015-10-31T00:00:00"/>
    <n v="34.857142857142854"/>
    <n v="1"/>
    <s v="DGC_x000a_NC - Dirección de Gestión Corportiva_x000a_Subdirección Logística_x000a_Coordinación de Optimización de la Operación Logística_x000a__x000a_ACTUALIZADO_x000a_30112021"/>
    <n v="1"/>
    <x v="1"/>
  </r>
  <r>
    <x v="3"/>
    <x v="1"/>
    <m/>
    <m/>
    <m/>
    <m/>
    <s v="Gestionar la disposición de mercancias con SJD a corte 30 de abril de 2025 cuyo valor asciende a $ 2.874.988.645, y registran un término de bodegaje superior a 2 años."/>
    <s v="Elaborar y remitir a la Subdirección Logistica los proyectos para la Disposición de Mercancías."/>
    <s v="Oficios o correos"/>
    <n v="2874988645"/>
    <d v="2025-07-01T00:00:00"/>
    <d v="2026-07-01T00:00:00"/>
    <n v="52.142857142857146"/>
    <n v="0"/>
    <s v="DGC_x000a_DS - Dirección Seccional de Cucúta_x000a_División Administrativa y Financiera_x000a_GIT de Operación Logística  _x000a__x000a_NC -  Dirección de Gestión Corporativa_x000a_Subdirección Logística_x000a_Coordinacional de Gestión Social y Comercialización _x000a_Coordinación de Destrucciones y Chatarrización_x000a__x000a_REFORMULADO_x000a_30092016_x000a_31092017_x000a_30032018_x000a_30032019_x000a_30042020_x000a_05052021_x000a_30112021_x000a_09122022"/>
    <n v="0"/>
    <x v="0"/>
  </r>
  <r>
    <x v="3"/>
    <x v="1"/>
    <m/>
    <m/>
    <m/>
    <m/>
    <m/>
    <s v="Gestionar la entrega de las mercancías dispuestas bajo la modalidad de donación, destrucción, chatarrización, venta y/o asignación)"/>
    <s v="Egresos de mercancías ADA"/>
    <n v="2874988645"/>
    <d v="2025-07-01T00:00:00"/>
    <d v="2026-07-01T00:00:00"/>
    <n v="52.142857142857146"/>
    <n v="0"/>
    <s v="DGC_x000a_DS - Dirección Seccional de Cucúta_x000a_División Administrativa y Financiera_x000a_GIT de Operación Logística  _x000a__x000a_NC - Subproceso Operación Logística_x000a_Dirección de Gestión Corporativa_x000a_Subdirección Logística_x000a_Coordinacional de Gestión Social y Comercialización _x000a_Coordinación de Destrucciones y Chatarrización_x000a__x000a_REFORMULADO_x000a_30092016_x000a_31092017_x000a_30032018_x000a_30032019_x000a_30042020_x000a_05052021_x000a_30112021_x000a_09122022"/>
    <n v="0"/>
    <x v="0"/>
  </r>
  <r>
    <x v="3"/>
    <x v="1"/>
    <m/>
    <m/>
    <m/>
    <m/>
    <s v="Revisar, actualizar y publicar los procedimientos relacionados con la disposición de mercancías."/>
    <s v="Ajustar los procedimientos relacionados con la disposición de mercancías a las necesidades actuales de la entidad."/>
    <s v="Procedimiento ajustado"/>
    <n v="1"/>
    <d v="2020-05-01T00:00:00"/>
    <d v="2020-12-31T00:00:00"/>
    <n v="34.857142857142854"/>
    <n v="1"/>
    <s v="DGC_x000a_NC - Dirección de Gestión Corportiva_x000a_Subdirección Logística_x000a__x000a_Dirección de Gestión Estrategica y Analítica_x000a_Subdirección de Procesos_x000a__x000a_REFORMULADO_x000a_30042020_x000a_ACTUALIZADO_x000a_30112021"/>
    <n v="1"/>
    <x v="1"/>
  </r>
  <r>
    <x v="3"/>
    <x v="1"/>
    <s v="11 Aud  Proceso Comercialización_x000a_Subproceso Control y Administración de Mercancías Aprehendidas, Decomisadas y Abandonadas a Favor de la Nación Vigencia 2018 - 2019 - a 30 de junio de 2020"/>
    <s v="12  02  002"/>
    <s v="HALLAZGO No. 11. DISPOSICION DE MERCANCIAS: PERECEDEROS, EN ABANDONO Y OTROS _x000a__x000a_DS de Aduanas de Bogotá - DS de Aduanas de Cúcuta            _x000a__x000a_(…) las acciones ejecutadas por la DIAN no han sido efectivas para cumplir con la función de disposición de las mercancías aprehendidas, decomisadas o abandonadas a favor de la Nación."/>
    <s v="(…) inobservancia de los principios de eficacia y celeridad, así como del incumplimiento del procedimiento de disposición de mercancías y la falta de control y seguimiento a través del sistema de información"/>
    <s v="DS Cúcuta: Proceder con la Disposición de la Mercancía en Abondono (Bomba de agua según DIIAM 38071117605)"/>
    <s v="1. Remitir a la Subdireción de Gestión Comercial  el proyecto de resolución de Disposición por la modalidad de Chatarrización."/>
    <s v="Oficio de remisión del proyecto resolución  a la Coordinación de Disposición de Mercancías."/>
    <n v="1"/>
    <d v="2020-12-07T00:00:00"/>
    <d v="2021-01-15T00:00:00"/>
    <n v="5.5714285714285712"/>
    <n v="1"/>
    <s v="DGC_x000a_NC - Subproceso Operación Logística_x000a_Dirección de Gestión Corportiva_x000a_Subdirección Logística_x000a__x000a_DS - Subproceso Operación Logística_x000a_Dirección Seccional de Aduanas de Cúcuta_x000a_GIT de Operación Logística     _x000a__x000a_ACTUALIZADO_x000a_30112021"/>
    <n v="1"/>
    <x v="1"/>
  </r>
  <r>
    <x v="3"/>
    <x v="1"/>
    <m/>
    <m/>
    <m/>
    <m/>
    <s v="DS Cúcuta: Proceder con la Disposición 346 items de Mercancía consistente en Vehículos nuevos, usados, motocicletas nuevas y usadas, por valor de $2,166,171,383, "/>
    <s v="Elaborar y remitir a la Subdirección de Gestión  Comercial los proyectos para la Disposición de Mercancías."/>
    <s v="Oficios o correos"/>
    <n v="1"/>
    <d v="2023-01-02T00:00:00"/>
    <d v="2025-12-31T00:00:00"/>
    <n v="156.28571428571428"/>
    <n v="1"/>
    <s v="DGC_x000a_NC - Subproceso Operación Logística_x000a_Dirección de Gestión Corportiva_x000a_Subdirección Logística_x000a__x000a_DS - Subproceso Operación Logística_x000a_Dirección Seccional de Aduanas de Cúcuta_x000a_GIT de Operación Logística     _x000a__x000a_REFORMULADO_x000a_30112021_x000a_09122022"/>
    <n v="1"/>
    <x v="1"/>
  </r>
  <r>
    <x v="3"/>
    <x v="1"/>
    <m/>
    <m/>
    <m/>
    <m/>
    <m/>
    <s v="Disponer de las mercancías remitidas en los proyectos de disposisión   a la Subdirección de Gestión Comercial."/>
    <s v="Egresos de mercancías"/>
    <n v="1"/>
    <d v="2023-01-02T00:00:00"/>
    <d v="2025-12-31T00:00:00"/>
    <n v="156.28571428571428"/>
    <n v="0.96850000000000003"/>
    <s v="DGC_x000a_NC - Subproceso Operación Logística_x000a_Dirección de Gestión Corportiva_x000a_Subdirección Logística_x000a_Coordinación de  Chatarrización y Destrucciones                            _x000a_Coordinación de Gestión Social y Comercialización_x000a__x000a_DS - Subproceso Operación Logística_x000a_Dirección Seccional de Aduanas de Cúcuta         _x000a_GIT de Operación Logística     _x000a__x000a_REFORMULADO_x000a_30112021_x000a_09122022"/>
    <n v="0.96850000000000003"/>
    <x v="0"/>
  </r>
  <r>
    <x v="3"/>
    <x v="1"/>
    <m/>
    <m/>
    <m/>
    <m/>
    <s v="DS Cúcuta: Proceder con la Disposición de 144 items de Mercancía varias consistente en Hogar,Vestuario,Accesorios Personal; Industriales; Perecederos; Joyas; perecederos, artículos para deporte,etc, por valor de $894,025,751. "/>
    <s v="Elaborar y remitir a la Subdirección de Gestión  Comercial los proyectos para la Disposición de Mercancías."/>
    <s v="Oficio o correo "/>
    <n v="1"/>
    <d v="2023-01-02T00:00:00"/>
    <d v="2024-12-31T00:00:00"/>
    <n v="104.14285714285714"/>
    <n v="1"/>
    <s v="DGC_x000a_NC - Subproceso Operación Logística_x000a_Dirección de Gestión Corportiva_x000a_Subdirección Logística_x000a__x000a_DS - Subproceso Operación Logística_x000a_Dirección Seccional de Aduanas de Cúcuta_x000a_GIT de Operación Logística     _x000a__x000a_REFORMULADO_x000a_05052021_x000a_30112021_x000a_09122022"/>
    <n v="1"/>
    <x v="1"/>
  </r>
  <r>
    <x v="3"/>
    <x v="1"/>
    <m/>
    <m/>
    <m/>
    <m/>
    <m/>
    <s v="Disponer de las mercancías remitidas en los proyectos de disposisión   a la Subdirección de Gestión Comercial."/>
    <s v="Egresos de mercancías"/>
    <n v="1"/>
    <d v="2023-01-02T00:00:00"/>
    <d v="2025-12-31T00:00:00"/>
    <n v="156.28571428571428"/>
    <n v="1"/>
    <s v="DGC_x000a_NC - Subproceso Operación Logística_x000a_Dirección de Gestión Corportiva_x000a_Subdirección Logística_x000a_Coordinación de Gestión Social y Comercialización                                    _x000a_Coordinación de  Chatarrización y Destrucciones _x000a__x000a_DS - Subproceso Operación Logística_x000a_Dirección Seccional de Aduanas de Cúcuta         _x000a_GIT de Operación Logística     _x000a__x000a_REFORMULADO_x000a_30112021_x000a_09122022"/>
    <n v="1"/>
    <x v="1"/>
  </r>
  <r>
    <x v="3"/>
    <x v="1"/>
    <m/>
    <m/>
    <m/>
    <m/>
    <s v="DS Bogotá: Adelantar las inspecciones de las mercancias que se encuentran en existencias por valor de $1.576.476.588"/>
    <s v="Mercancia sin inspeccionar: Elaborar programación de inspección de mercancias clasificadas como perecederos correspondiente a 23 DIM por valor de $3.846.720,  48 DIM con situación jurídica definida en abandono por valor de $43.528.402 y 185 DIM en decomiso por valor de $1.529.101.466 con el fin de determinar la modalidad de disposición de las mercancias. "/>
    <s v="Actas de Inspección y Oficios de remisión de los proyectos de disposición a la Coordinación de Disposición de Mercancías por valor de $1.576.476.588"/>
    <n v="1"/>
    <d v="2023-01-02T00:00:00"/>
    <d v="2025-12-31T00:00:00"/>
    <n v="156.28571428571428"/>
    <n v="1.29E-2"/>
    <s v="DGC_x000a_NC - Subproceso Operación Logística_x000a_Dirección de Gestión Corportiva_x000a_Subdirección Logística_x000a__x000a_DS - Subproceso Operación Logística_x000a_Dirección Seccional de Aduanas de Bogotá   _x000a_GIT de Operación Logística   _x000a__x000a_REFORMULADO_x000a_30112021  _x000a_09122022"/>
    <n v="1.29E-2"/>
    <x v="0"/>
  </r>
  <r>
    <x v="3"/>
    <x v="1"/>
    <m/>
    <m/>
    <m/>
    <m/>
    <s v="DS Bogotá: Elaborar y remitir los proyectos de disposición de mercancías por valor de  $. 2.011.386.590"/>
    <s v="Proyecto de Venta (Joyas): Remitir a la Coordinación de Disposición de Mercancías los proyectos de venta  4 DIM por valor de $7.834.734, 47 DIIAM por valor de $739.132.154  y 38 DIM por valor de $846.896.307 para ser incluidos en el contrato de venta con Intermediario Idoneo vigencia 2021.   Proyecto de Disposición (Vehiculos): Remitir a la Coordinación de Disposición de Mercancías los proyectos de donación 2 DIM por valor de $105.000.000.  Mercancias varias inspeccionadas (Joyas y Vehiculos): Elaborar los proyectos de Resolución de venta teniendo en cuenta las caracteristicas de las mercancias de 4 DIIAM por valor de $166.409.390 y remitir a la Coordinación de disposición de Mercancías para ser incluidos en el contrato de venta con Intermediario Idoneo vigencia 2021. "/>
    <s v="Oficios de remisión de los proyectos de disposición a la Coordinación de Disposición de Mercancías por valor de $2.011.386.590"/>
    <n v="1"/>
    <d v="2023-01-02T00:00:00"/>
    <d v="2025-12-31T00:00:00"/>
    <n v="156.28571428571428"/>
    <n v="0.1573"/>
    <s v="DGC_x000a_NC - Subproceso Operación Logística_x000a_Dirección de Gestión Corportiva_x000a_Subdirección Logística_x000a_Coordinación de Gestión Social y Comercialización                         _x000a_Coordinación de  Chatarrización y Destrucciones_x000a__x000a_DS - Subproceso Operación Logística_x000a_Dirección Seccional de Aduanas de Bogotá        _x000a_GIT de Operación Logística_x000a__x000a_REFORMULADO_x000a_30112021_x000a_09122022"/>
    <n v="0.1573"/>
    <x v="0"/>
  </r>
  <r>
    <x v="3"/>
    <x v="1"/>
    <m/>
    <m/>
    <m/>
    <m/>
    <m/>
    <s v="Mercancias en proyecto de destrucción por valor de $146.114.005: Gestionar las Resoluciones de destrucción ordinaria que se encuentran en proyecto de 127 DIIAM y culminar con su disposición.  "/>
    <s v="Actas de destrucción"/>
    <n v="3"/>
    <d v="2021-01-01T00:00:00"/>
    <d v="2022-03-31T00:00:00"/>
    <n v="64.857142857142861"/>
    <n v="3"/>
    <s v="DGC_x000a_NC - Subproceso Operación Logística_x000a_Dirección de Gestión Corportiva_x000a_Subdirección Logística_x000a__x000a_DS - Subproceso Operación Logística_x000a_Dirección Seccional de Aduanas de Bogotá_x000a_GIT de Operación Logística_x000a__x000a_REFORMULADO_x000a_30112021"/>
    <n v="1"/>
    <x v="1"/>
  </r>
  <r>
    <x v="3"/>
    <x v="1"/>
    <s v="“Auditoría Financiera a la UAE Dirección de Impuestos y Aduanas Nacionales - DIAN vigencia 2022”"/>
    <s v="14  05 00"/>
    <s v="Hallazgo No. 4. Informes de Supervisión Contratos. De la revisión realizada a los contratos suscritos por la DIAN en la vigencia 2022, se evidenciaron deficiencias relacionadas con las obligaciones derivadas de la supervisión de los mismos; en el entendido que, verificado el aplicativo SECOPII, no se encontró información cargada y/o registrada, como fue el caso de informes producidos por"/>
    <s v="“(…) deficiencias en la labor de supervisión; toda vez que, se omitió la aplicación de la normatividad vigente anotada en precedencia, al igual que se inaplicó parcialmente lo establecido en el manual de contratación y la cartilla de supervisión y/o interventoría de la DIAN;(…)   Aunado a estas situaciones, se observó la falta de suscripción de las actas de recibo finales de obra, que ga"/>
    <s v="Realizar el documento ABC de la Supervisión."/>
    <s v="Elaborar y divulgar el documento ABC de la supervisión, mediante el cual se recordará a los supervisores los lineamientos basicos a aplicar en el seguimiento a la ejecución de los contratos que suscriba la DIAN. La divulgación de este documento se realizará mediante los canales de comunicación interna de la Entidad."/>
    <s v="Documento ABC de la Supervisión"/>
    <n v="1"/>
    <d v="2023-07-01T00:00:00"/>
    <d v="2023-09-01T00:00:00"/>
    <n v="8.8571428571428577"/>
    <n v="1"/>
    <s v="DGC_x000a_NC - Subproceso Compras y Contratos_x000a_Subdirección de Compras y Contratos _x000a_Oficina de Comunicaciones  _x000a__x000a_ELABORACIÓN 19062023"/>
    <n v="1"/>
    <x v="1"/>
  </r>
  <r>
    <x v="3"/>
    <x v="1"/>
    <m/>
    <m/>
    <m/>
    <s v="“(…) deficiencias en la labor de supervisión; toda vez que, se omitió la aplicación de la normatividad vigente anotada en precedencia, al igual que se inaplicó parcialmente lo establecido en el manual de contratación y la cartilla de supervisión y/o interventoría de la DIAN;(…)   Aunado a estas situaciones, se observó la falta de suscripción de las actas de recibo finales de obra, que ga"/>
    <s v="Llevar a cabo jornadas de actualización para supervisores ubicados en las distintas unidades ejecutoras de la Entidad"/>
    <s v="Jornadas para actualizar a los supervisores en cambios normativos, problemas frecuentes, recomendaciones, entre otros."/>
    <s v="Registro de asistencia a las jornadas de actualización-"/>
    <n v="12"/>
    <d v="2023-08-16T00:00:00"/>
    <d v="2025-07-31T00:00:00"/>
    <n v="102.14285714285714"/>
    <n v="8"/>
    <s v="DGC_x000a_NC - Subproceso Compras y Contratos_x000a_Subdirección de Compras y Contratos _x000a_Oficina de Comunicaciones  _x000a__x000a_ELABORACIÓN 19062023"/>
    <n v="0.66666666666666663"/>
    <x v="0"/>
  </r>
  <r>
    <x v="3"/>
    <x v="1"/>
    <m/>
    <m/>
    <m/>
    <s v="“(…) deficiencias en la labor de supervisión; toda vez que, se omitió la aplicación de la normatividad vigente anotada en precedencia, al igual que se inaplicó parcialmente lo establecido en el manual de contratación y la cartilla de supervisión y/o interventoría de la DIAN;(…)   Aunado a estas situaciones, se observó la falta de suscripción de las actas de recibo finales de obra, que ga"/>
    <s v="Elaborar y divulgar tips relacionados con el rol de supervisor en la UAE DIAN"/>
    <s v="Publicación trimestral de Tips en los canales de difusión de comunicación interna de la Entidad, con fin recordar a los supervisores el cumplimiento de sus deberes y demás aspectos que deben  tener en cuenta en el desarrollo de la supervisión."/>
    <s v="Tips publicados trimestralmente"/>
    <n v="4"/>
    <d v="2023-07-01T00:00:00"/>
    <d v="2024-06-30T00:00:00"/>
    <n v="52.142857142857146"/>
    <n v="4"/>
    <s v="DGC_x000a_NC - Subproceso Compras y Contratos_x000a_Subdirección de Compras y Contratos _x000a_Oficina de Comunicaciones  _x000a__x000a_ELABORACIÓN 19062023"/>
    <n v="1"/>
    <x v="1"/>
  </r>
  <r>
    <x v="3"/>
    <x v="1"/>
    <s v="“Auditoría Financiera a la UAE Dirección de Impuestos y Aduanas Nacionales - DIAN vigencia 2022”"/>
    <s v="16  04 00"/>
    <s v="Hallazgo No. 6. Reconocimiento y Revelación BIRDP Transferidos (D) “(…)El saldo de las cuentas de inventarios de terrenos y construcciones suma $135.054.040.464, saldo que genera incertidumbre debido a que, una vez verificada la información remitida por CISA y por la SNR, frente a la suministrada por la DIAN, no es posible establecer de manera cierta y fiel que los bienes inmuebles regis"/>
    <s v="“(…) falta de control, tanto administrativo como contable de los bienes inmuebles y de las cuentas contables que intervienen en el proceso; así como, deficiencias en la revelación de los estados financieros de la entidad, que no muestran la situación de dichos bienes; situación que impide a usuarios de la información financiera, conocer aspectos relevantes y de importancia relativa. Adic"/>
    <s v="Establecer los controles administrativos y contables necesarios que reflejen o revelen la situación y/o movimientos de los bienes  inmuebles recibidos en dación de pago BIRDP, con el fin de evidenciar de manera real, verídica  y confiable, la información administrativa, económica y financiera de dichos bienes ."/>
    <s v="Realizar un diagnóstico con el fin de  Identificar los BIRDP y establecer su información administrativa,  económica, financiera y contable y como resultado del mismo realizar los registros contables y/o conciliaciones necesarias."/>
    <s v="1.Informe de conciliación  2.Registros contables"/>
    <n v="2"/>
    <d v="2023-06-15T00:00:00"/>
    <d v="2025-06-30T00:00:00"/>
    <n v="106.57142857142857"/>
    <n v="0.6"/>
    <s v="DGC _x000a_NC - Subproceso RecursosAdministrativos _x000a_Dirección de Gestión Corporativa _x000a_Subdirección Administrativa    _x000a_Subdirección Logistica _x000a__x000a_NC - Subproceso Recaudo - Devoluciones  Dirección de Gestión de Impuestos  Subdirección de Recaudo _x000a_Coordinacion de Contabilidad Recaudadora  _x000a__x000a_ELABORACIÓN 19062023"/>
    <n v="0.3"/>
    <x v="0"/>
  </r>
  <r>
    <x v="3"/>
    <x v="1"/>
    <m/>
    <m/>
    <m/>
    <s v="“(…) falta de control, tanto administrativo como contable de los bienes inmuebles y de las cuentas contables que intervienen en el proceso; así como, deficiencias en la revelación de los estados financieros de la entidad, que no muestran la situación de dichos bienes; situación que impide a usuarios de la información financiera, conocer aspectos relevantes y de importancia relativa. Adic"/>
    <s v="Establecer los controles administrativos y contables necesarios que reflejen o revelen la situación y/o movimientos de los bienes  inmuebles recibidos en dación de pago BIRDP, con el fin de evidenciar de manera real, verídica  y confiable, la información administrativa, económica y financiera de dichos bienes ."/>
    <s v="Como resultado del diagnóstico, generar un  procedimiento que permita establecer la trazabilidad y control de los bienes inmuebles desde su adjudicación hasta su disposición final."/>
    <s v="Procedimiento"/>
    <n v="1"/>
    <d v="2023-07-16T00:00:00"/>
    <d v="2025-06-30T00:00:00"/>
    <n v="102.14285714285714"/>
    <n v="0.4"/>
    <s v="DGC _x000a_NC - Subproceso RecursosAdministrativos _x000a_Dirección de Gestión Corporativa _x000a_Subdirección Administrativa    _x000a_Subdirección Logistica _x000a__x000a_NC - Subproceso Recaudo - Devoluciones  Dirección de Gestión de Impuestos  Subdirección de Recaudo _x000a_Coordinacion de Contabilidad Recaudadora  _x000a__x000a_ELABORACIÓN 19062023"/>
    <n v="0.4"/>
    <x v="0"/>
  </r>
  <r>
    <x v="3"/>
    <x v="1"/>
    <s v="“Auditoría Financiera a la UAE Dirección de Impuestos y Aduanas Nacionales - DIAN vigencia 2022”"/>
    <s v="14  04 00"/>
    <s v="Hallazgo No. 11.Arrendamiento de BIRDP (D)  (…) En visita realizada por el equipo auditor, los días 16 y 17 de marzo de 2023 a los 31 inmuebles recibidos en dación en pago, se evidenció que los locales ubicados en la Tv. 93 no. 64G-13 y Tv. 93 no. 64G-15, fueron adjudicados a la DIAN en proceso concursal con Auto No. 405-012901 del 1 de septiembre de 2017, por $235.604.076 y $155.460.458"/>
    <s v="“(…)  falta de gestión en la legalización y suscripción del contrato de arrendamiento; (…) debilidades de control interno contable, por cuanto la información de los bienes no es recibida en las cualidades y cantidades para ser registrada en los estados financieros de manera oportuna y veraz.”"/>
    <s v="Formular mecanismos efectivos y eficientes de administración, y disposición final (Venta y comercialización) para los BIRDP"/>
    <s v="Suscribir el contrato interadministrativo con el colector de activos estatal CISA, con el fin de enajenar y comercializar los BIRDP. Ejercer el seguimiento y control a través de la supervisión del contrato."/>
    <s v="Contrato interadministrativo CISA -DIAN"/>
    <n v="1"/>
    <d v="2023-07-15T00:00:00"/>
    <d v="2023-12-15T00:00:00"/>
    <n v="21.857142857142858"/>
    <n v="1"/>
    <s v="DGC _x000a_NC - Subproceso RecursosAdministrativos _x000a_Dirección de Gestión Corporativa _x000a_Subdirección Administrativa    _x000a_Subdirección Logistica _x000a__x000a_NC - Subproceso Recaudo - Devoluciones  Dirección de Gestión de Impuestos  Subdirección de Recaudo _x000a_Coordinacion de Contabilidad Recaudadora  _x000a__x000a_ELABORACIÓN 19062023"/>
    <n v="1"/>
    <x v="1"/>
  </r>
  <r>
    <x v="3"/>
    <x v="1"/>
    <m/>
    <m/>
    <m/>
    <s v="“(…)  falta de gestión en la legalización y suscripción del contrato de arrendamiento; (…) debilidades de control interno contable, por cuanto la información de los bienes no es recibida en las cualidades y cantidades para ser registrada en los estados financieros de manera oportuna y veraz.”"/>
    <s v="Formular mecanismos efectivos y eficientes de administración, y disposición final (Venta y comercialización) para los BIRDP"/>
    <s v="Tramite contrato de arrendamiento, soporte cuentas por cobrar, y reportar y realizar los registros contables y/o conciliaciones de información necesarias."/>
    <s v="1.Contrato de arrendamieno de BIRDP.                                     2. Registros contables"/>
    <n v="2"/>
    <d v="2023-08-01T00:00:00"/>
    <d v="2025-06-30T00:00:00"/>
    <n v="99.857142857142861"/>
    <n v="1"/>
    <s v="DGC _x000a_NC - Subproceso RecursosAdministrativos _x000a_Dirección de Gestión Corporativa _x000a_Subdirección Administrativa    _x000a_Subdirección Logistica _x000a__x000a_NC - Subproceso Recaudo - Devoluciones  Dirección de Gestión de Impuestos  Subdirección de Recaudo _x000a_Coordinacion de Contabilidad Recaudadora  _x000a__x000a_ELABORACIÓN 19062023"/>
    <n v="0.5"/>
    <x v="0"/>
  </r>
  <r>
    <x v="3"/>
    <x v="1"/>
    <s v="“Auditoría Financiera a la UAE Dirección de Impuestos y Aduanas Nacionales - DIAN vigencia 2022”"/>
    <s v="16  04 10"/>
    <s v="Hallazgo No. 13. Mercancías ADA – Arauca (F-D)  Al realizar la evaluación al expediente, el cual contiene la información relacionada con los faltantes en el departamento de Arauca; se observó que, las mercancías antes de la vigencia 2020 se almacenaban en depósitos sin contrato; los cuales, pertenecían a la Fuerza Pública, estaciones de servicio y/o Defensa Civil; lo anterior, conforme a"/>
    <s v="(…)Debilidades en la aplicación de los procedimientos “PR-FI-163 Organización documental”, por cuanto los controles son insuficientes para garantizar la totalidad de la información correspondiente a la disposición de las mercancías ADA.(…) deficiencias en la administración de las mercancías almacenadas en bodegas de la DIAN y/o en estaciones de policía, debido a que no se realizó el segu"/>
    <s v="Realizar seguimiento al inventario de mercancías ADA que se encuentran almacenadas en depósitos sin contrato."/>
    <s v="Implementar formulario FORMS a Nivel Nacional para el seguimiento de las mercancías ADA almacenadas en depósitos sin contrato."/>
    <s v="Formulario FORMS"/>
    <n v="1"/>
    <d v="2023-07-01T00:00:00"/>
    <d v="2023-12-31T00:00:00"/>
    <n v="26.142857142857142"/>
    <n v="1"/>
    <s v="DGC_x000a_NC - Subproceso Operación Logísitca_x000a_Dirección de Gestión Corporativa _x000a_Subdirección Logistica_x000a_Coordinación de Optimización de la Operación Logística_x000a__x000a_ELABORACIÓN 19062023"/>
    <n v="1"/>
    <x v="1"/>
  </r>
  <r>
    <x v="3"/>
    <x v="1"/>
    <m/>
    <m/>
    <m/>
    <s v="(…)Debilidades en la aplicación de los procedimientos “PR-FI-163 Organización documental”, por cuanto los controles son insuficientes para garantizar la totalidad de la información correspondiente a la disposición de las mercancías ADA.(…) deficiencias en la administración de las mercancías almacenadas en bodegas de la DIAN y/o en estaciones de policía, debido a que no se realizó el segu"/>
    <s v="Realizar seguimiento al inventario de mercancías ADA almacenadas en depósitos sin contrato, dando aplicación al procedimiento “PR-FI-163 Organización documental” y al instructivo IN-ADF-0167 &quot;Inspección de mercancías ADA y bienes adjudicados a la Nación&quot;"/>
    <s v="Realizar inspecciones físicas semestrales"/>
    <s v="Actas de Inspección"/>
    <n v="2"/>
    <d v="2024-10-01T00:00:00"/>
    <d v="2025-09-30T00:00:00"/>
    <n v="52"/>
    <n v="0"/>
    <s v="DGC _x000a_NC - Subproceso Operación Logísitca _x000a_Dirección de Gestión Corporativa_x000a_Subdirección Logistica_x000a_Coordinación de Optimización de la Operación Logística.  _x000a__x000a_DS - Subproceso Operación Logísitca_x000a_Dirección Seccional de Impuestos y Aduanas de Arauca. _x000a__x000a_ ELABORACIÓN 19062023"/>
    <n v="0"/>
    <x v="0"/>
  </r>
  <r>
    <x v="3"/>
    <x v="1"/>
    <m/>
    <m/>
    <m/>
    <s v="(…)Debilidades en la aplicación de los procedimientos “PR-FI-163 Organización documental”, por cuanto los controles son insuficientes para garantizar la totalidad de la información correspondiente a la disposición de las mercancías ADA.(…) deficiencias en la administración de las mercancías almacenadas en bodegas de la DIAN y/o en estaciones de policía, debido a que no se realizó el segu"/>
    <m/>
    <s v="Elabora Informe semestral resultado de la inspección física"/>
    <s v="Informe"/>
    <n v="2"/>
    <d v="2024-10-01T00:00:00"/>
    <d v="2025-09-30T00:00:00"/>
    <n v="52"/>
    <n v="0"/>
    <s v="DGC _x000a_NC - Subproceso Operación Logísitca _x000a_Dirección de Gestión Corporativa_x000a_Subdirección Logistica_x000a_Coordinación de Optimización de la Operación Logística.  _x000a__x000a_DS - Subproceso Operación Logísitca_x000a_Dirección Seccional de Impuestos y Aduanas de Arauca. _x000a__x000a_ ELABORACIÓN 19062023"/>
    <n v="0"/>
    <x v="0"/>
  </r>
  <r>
    <x v="3"/>
    <x v="1"/>
    <s v="AUDITORÍA DE CUMPLIMIENTO - Proceso Operación Aduanera, vigencia 2022"/>
    <s v="19  04 003   "/>
    <s v="HALLAZGO No. 2. Tablas de Retención Documental TRD y Tablas De Valoración Documental TVD del Git De Importaciones - Dirección Seccional de Aduanas de Cartagena.(OI)_x000a__x000a_“Se observa que la entidad auditada no ha actualizado, aprobado, publicado e inscrito en el Registro Único de Series Documentales – RUSD y convalidado por el Archivo General de la Nación - AGN las tablas de retención documental – TRD de manera acorde a la nueva estructura orgánica funcional de la DIAN, derivada del decreto 1742 del 22 de diciembre de 2020, tampoco ha elaborado, aprobado, publicado, inscrito en el Registro Único de Series Documentales – RUSD y convalidado por el AGN la tablas de valoración documental – TVD de la DIAN y en especial del grupo interno de trabajo – GIT de importaciones de la SDA Cartagena”. (…) _x000a__x000a_“Esta situación genera incumplimiento a lo establecido en el Acuerdo 04 del 30 de abril de 2019 del archivo general de la nación – AGN y ley 594 de 2000 y genera dificultad para establecer la trazabilidad de la información pública generada por el GIT de importaciones de la SDA de Cartagena de la DIAN”"/>
    <s v="Debilidades de control en el sistema de gestión documental de la DIAN, al no actualizar, aprobar, convalidar, publicar e inscribir oportunamente en el RUSD las TRD y TVD."/>
    <s v="1.Elaborar y presentar las TRD correspondientes al Decreto 1742 de 2020 para aprobación ante el Comité Institucional de Gestión y Desempeño de DIAN."/>
    <s v="1. Elaboración de 789 TRD a nivel nacional_x000a_"/>
    <s v="Una carpeta de SharePoint que contiene las TRD -Tablas de Retención Documental_x000a_"/>
    <n v="789"/>
    <d v="2023-12-18T00:00:00"/>
    <d v="2024-12-31T00:00:00"/>
    <n v="54.142857142857146"/>
    <n v="789"/>
    <s v="DGC_x000a_NC - Subproceso Recursos Administrativos_x000a_Dirección de Gestión Corporativa_x000a_Subdirección Administrativa_x000a_Coordinación de Documentación_x000a__x000a_DS - Subproceso Recursos Administrativos_x000a_Dirección Seccional de Aduanas Cartagena "/>
    <n v="1"/>
    <x v="1"/>
  </r>
  <r>
    <x v="3"/>
    <x v="1"/>
    <m/>
    <m/>
    <m/>
    <m/>
    <m/>
    <s v="2. Aprobación de las TRD por el CIGD_x000a_"/>
    <s v="Acta de aprobación del CIGD_x000a_"/>
    <n v="1"/>
    <d v="2023-12-18T00:00:00"/>
    <d v="2024-12-31T00:00:00"/>
    <n v="54.142857142857146"/>
    <n v="1"/>
    <s v="DGC_x000a_NC - Subproceso Recursos Administrativos_x000a_Dirección de Gestión Corporativa_x000a_Subdirección Administrativa_x000a_Coordinación de Documentación_x000a__x000a_DS - Subproceso Recursos Administrativos_x000a_Dirección Seccional de Aduanas Cartagena "/>
    <n v="1"/>
    <x v="1"/>
  </r>
  <r>
    <x v="3"/>
    <x v="1"/>
    <m/>
    <m/>
    <m/>
    <m/>
    <s v="2.Radicar ante el AGN para proceso de convalidación, aprobación e inscripción en el RUSD, las TRD."/>
    <s v="1. Radicación de las TRD ante el AGN para convalidación, aprobación e inscripción en el RUSD"/>
    <s v="Concepto Técnico del AGN"/>
    <n v="1"/>
    <d v="2023-12-18T00:00:00"/>
    <d v="2025-06-30T00:00:00"/>
    <n v="80"/>
    <n v="1"/>
    <s v="DGC_x000a_NC - Subproceso Recursos Administrativos_x000a_Dirección de Gestión Corporativa_x000a_Subdirección Administrativa_x000a_Coordinación de Documentación_x000a__x000a_DS - Subproceso Recursos Administrativos_x000a_Dirección Seccional de Aduanas Cartagena "/>
    <n v="1"/>
    <x v="1"/>
  </r>
  <r>
    <x v="3"/>
    <x v="1"/>
    <m/>
    <m/>
    <m/>
    <m/>
    <m/>
    <s v="2.Socialización e implementación de las TRD según Decreto 1742 de 2020."/>
    <s v="Sesiones de Socialización"/>
    <n v="1"/>
    <d v="2023-12-18T00:00:00"/>
    <d v="2025-06-30T00:00:00"/>
    <n v="80"/>
    <n v="0"/>
    <s v="DGC_x000a_NC - Subproceso Recursos Administrativos_x000a_Dirección de Gestión Corporativa_x000a_Subdirección Administrativa_x000a_Coordinación de Documentación_x000a__x000a_DS - Subproceso Recursos Administrativos_x000a_Dirección Seccional de Aduanas Cartagena "/>
    <n v="0"/>
    <x v="0"/>
  </r>
  <r>
    <x v="3"/>
    <x v="1"/>
    <m/>
    <m/>
    <m/>
    <m/>
    <s v="3.Elaboración Plan de Trabajo para implementar las 4 etapas de elaboración de las TVD-Tablas de Valoración Documental de la DIAN."/>
    <s v="Elaborar Plan de Trabajo"/>
    <s v="Plan de Trabajo"/>
    <n v="1"/>
    <d v="2024-01-15T00:00:00"/>
    <d v="2024-04-30T00:00:00"/>
    <n v="15.142857142857142"/>
    <n v="1"/>
    <s v="DGC_x000a_NC - Subproceso Recursos Administrativos_x000a_Dirección de Gestión Corporativa_x000a_Subdirección Administrativa_x000a_Coordinación de Documentación_x000a__x000a_DS - Subproceso Recursos Administrativos_x000a_Dirección Seccional de Aduanas Cartagena "/>
    <n v="1"/>
    <x v="1"/>
  </r>
  <r>
    <x v="3"/>
    <x v="1"/>
    <s v="AUDITORÍA DE CUMPLIMIENTO - Proceso Operación Aduanera, vigencia 2022"/>
    <s v="22  03 006   "/>
    <s v="HALLAZGO No. 4. Disposición de Mercancías ADA (D-F)- Dirección Seccional de Impuestos y Aduanas de Buenaventura.(F y D)_x000a__x000a_“(…)Del cruce de base de datos realizados de la información reportada por la Dirección Seccional de Aduanas de Buenaventura, a la información referente a existencias de las mercancías ADA, con fecha de corte 15 de noviembre del 2022, evidenciándose lo siguiente:_x000a_Documentos de ingreso de mercancías - DIM, con situación jurídica definida (Decomiso) sin disponer, al corte presentaban bodegajes superiores a los 730 días._x000a__x000a_Documento de ingreso de mercancías - DIM, en abandono sin disponer, al corte presentaban bodegajes superiores a los 730 días. _x000a__x000a_Aprobación de eventos de donación, destrucción, chatarrización y venta de mercancías decomisadas o abandonadas a favor de la Nación, las cuales registraron un tiempo de bodegaje superaban 730 días. _x000a_(…) _x000a_Como consecuencia de lo expuesto, se produjo daño en el patrimonio público, por el pago de mayores costos de bodegaje por $1.656.338.410,43 discriminado de la siguiente manera. (…).”"/>
    <s v="Deficiencias en el seguimiento y control para la proyección y aprobación de eventos de disposición (Donación, destrucción, chatarrización y venta) de mercancías ADA, con situación jurídica definida y abandonadas a favor de la Nación, en la Seccional Buenaventura - GIT de Operación Logística de la División de Gestión Administrativa y Financiera"/>
    <s v="Gestionar la disposición de mercancias con SJD a corte 30 de abril de 2025 cuyo valor asciende a $ 7.188.141.254,13, y registran un término de bodegaje superior a 2 años."/>
    <s v="Gestionar la entrega de las mercancías dispuestas bajo la modalidad de donación, destrucción, chatarrización, venta y/o asignación."/>
    <s v="Egresos de mercancías ADA"/>
    <n v="7188141254.1300001"/>
    <d v="2025-07-01T00:00:00"/>
    <d v="2026-12-31T00:00:00"/>
    <n v="78.285714285714292"/>
    <n v="0"/>
    <s v="DGC_x000a_NC - Dirección de Gestión Corporativa_x000a_Subdirección Logistica_x000a__x000a_DS -  Dirección Seccional de Impuestos y Aduanas de Buenaventura_x000a_  _x000a_"/>
    <n v="0"/>
    <x v="0"/>
  </r>
  <r>
    <x v="3"/>
    <x v="1"/>
    <s v="AUDITORÍA DE CUMPLIMIENTO - Proceso Operación Aduanera, vigencia 2022"/>
    <s v="13  01 002   "/>
    <s v="HALLAZGO No. 9. Disposición de Divisas -Dirección Seccional de Aduanas de Bogotá (A)_x000a__x000a_“El equipo Auditor a través del requerimiento No AG8-1-042-2023EE0160709, solicitó a la DIAN una muestra selectiva de actas de aprehensión, con los expedientes que contengan la totalidad de información, acompañadas del acto administrativo que define la situación jurídica, información del Recinto y/o depósito de ubicación y dirección específica del lugar donde se encuentra la mercancía (…) _x000a__x000a_Dentro del desarrollo de la visita, se verificó la existencia de billetes con denominación de 100 dólares de los Estados unidos de América, los cuales fueron aprehendidos mediante acta No 301107 del 10 de septiembre de 2013, por un valor de CIENTO OCHENTA Y OCHO MILLONES TRESCIENTOS MIL PESOS MCTE ($188.300.000) (…)_x000a__x000a_Mediante requerimiento No AG8-1-056 2023EE0182501, se solicitó a la DIAN, procesos de disposición realizados a 31 de diciembre de 2022 y procedimientos y/o instructivos para la disposición de divisas aprehendidas por tráfico postal. En respuesta29 la DIAN indica que el ITEM 1 del DIM 24032100614 no ha participado en ningún proceso de disposición; con respecto a los procedimientos y/o instructivos para la disposición de divisas aprehendidas por tráfico postal, informa lo siguiente: “Se adjunta correo electrónico remitido por este despacho a la Subdirección Logística solicitando lineamientos para la correcta disposición de las divisas a cargo de la Dirección Seccional de Aduanas de Bogotá”. La respuesta enviada por la DIAN no resuelve lo requerido por la CGR, por cuanto no se adjunta el procedimiento. (…)_x000a__x000a_Respecto al estado de los billetes que se encuentran almacenados en el Banco de la República de Colombia, descritos en la tabla; no se encontró dentro del acta de aprehensión No 301107 y resolución No 5416 del 25 de septiembre de 2013 “Por medio de la cual se decomisa una mercancía” observaciones en las cuales se indicará que algunos billetes se encontraban con cinta pegante, quemados o manchados. (…)_x000a__x000a_Conforme lo anterior, se evidencia que el estado de los billetes, en la visita efectuada por el equipo Auditor el día 12 de octubre de 2023 al BRC; no coincide con lo descrito en acta de aprehensión y resolución mediante la cual se decomisa la mercancía; así como tampoco se encuentra actas de inspección dentro de la documentación entregada por la DIAN y requerida por la CGR30, que pruebe que las divisas ingresaron en mal estado.”_x000a__x000a__x000a__x000a__x000a__x000a__x000a__x000a_"/>
    <s v="“Debilidades en la inspección física que debe realizar la entidad en el momento en que se aprehende la mercancía, así como en la práctica de inventarios periódicos para detectar las condiciones en que se encuentra la mercancía y/o definir el momento en que cambia su condición. _x000a_Por otra parte, aunque la entidad cuenta con los procedimientos para la disposición de este tipo de activos, estos continúan atesorados por un tiempo indefinido, pudiendo afectarse su valor y/o su estado de conservación y por tanto su disposición final”."/>
    <s v="Proponer cambio normativo para la disposición de divisas y realizar el inventario de las divisas por valor $ 399.648.949 para determinar su estado. _x000a_"/>
    <s v="Elaborar documento con propuesta de cambio normativo para la disposición de dividas"/>
    <s v="Documento con propuesta normativa"/>
    <n v="1"/>
    <d v="2025-06-01T00:00:00"/>
    <d v="2026-12-31T00:00:00"/>
    <n v="82.571428571428569"/>
    <n v="0"/>
    <s v="DGC_x000a_NC - Subproceso Operación Logística_x000a_Dirección de Gestión Corporativa_x000a_Subdirección Logistica_x000a_Coordinación de Gestión Social y Comercialización_x000a_Coordinación de Chatarrización y Destrucciones_x000a__x000a_DS -  Subproceso Operación Logística_x000a_Dirección Seccional de Aduanas de Bogotá"/>
    <n v="0"/>
    <x v="0"/>
  </r>
  <r>
    <x v="3"/>
    <x v="1"/>
    <m/>
    <m/>
    <m/>
    <m/>
    <m/>
    <s v="Realizar inspección física al inventario de divisas para determinar su estado"/>
    <s v="Actas de inpección"/>
    <n v="399648949"/>
    <d v="2025-06-01T00:00:00"/>
    <d v="2026-06-01T00:00:00"/>
    <n v="52.142857142857146"/>
    <n v="0"/>
    <s v="DGC_x000a_NC - Subproceso Operación Logística_x000a_Dirección de Gestión Corporativa_x000a_Subdirección Logistica_x000a__x000a_DS -  Subproceso Operación Logística_x000a_Dirección Seccional de Aduanas de Bogotá"/>
    <n v="0"/>
    <x v="0"/>
  </r>
  <r>
    <x v="3"/>
    <x v="1"/>
    <s v="AUDITORÍA DE CUMPLIMIENTO - Proceso Operación Aduanera, vigencia 2022"/>
    <s v="13  01 002   "/>
    <s v="HALLAZGO No. 10. Mecanismos de Control a Disposición de Mercancías ADA _x000a_Dirección Seccional de Aduanas de Bogotá. (A)_x000a__x000a_“De acuerdo con información suministrada por la DIAN, se estableció que la Dirección Seccional de Aduanas Bogotá cuenta con un inventario de mercancías ADA a 31 de diciembre de 2022, con situación jurídica definida a favor de la nación, ingresadas entre las vigencias 2008 y 2022, el cual se encuentra valorado en $126.640 millones_x000a__x000a_Para muestra selectiva de estas mercancías se evidenciaron las siguientes situaciones:_x000a__x000a_Joyería _x000a__x000a_(…)Como resultado de la visita, para muestra selectiva de DIM valorados en $5.108,7 millones, que corresponden a joyería, se estableció que tienen una duración en inventario promedio 3.053 días, mercancías que se encuentran depositadas en cajillas de seguridad sin que a la fecha hayan sido efectivamente dispuestas. A continuación, se presenta la relación de estas mercancías: (…)_x000a__x000a_Vehículos y Otros (…)_x000a__x000a_Como resultado de la visita se estableció para muestra selectiva de mercancías valoradas en $3.734,3 millones, que estas mercancías han permanecido almacenadas un promedio de 1.264 días, tal como se detalla a continuación (..)"/>
    <s v="Debilidades en la identificación, programación y gestión de las necesidades de servicios a contratar en la entidad, toda vez, que no fueron incluidos en el plan anual de adquisiciones."/>
    <s v="Disponer de mercancías valoradas en $20.021.334.751 discriminados así: _x000a_a) Vehículos y otros valorados en $4.190.567.766. _x000a_b) Joyeria, relojería, piedras y metales valorados en $15.830.766.985, los cuales registran un término de bodegaje superior a 2 años."/>
    <s v="Elaborar y remitir a la Subdirección Logistica los proyectos para la Disposición de Mercancías."/>
    <s v="Oficios o correos"/>
    <n v="20021334751"/>
    <d v="2025-06-01T00:00:00"/>
    <d v="2027-06-01T00:00:00"/>
    <n v="104.28571428571429"/>
    <n v="0"/>
    <s v="DGC_x000a_NC - Subproceso Operación Logística_x000a_Dirección de Gestión Corporativa_x000a_Subdirección Logistica_x000a__x000a_DS -  Subproceso Operación Logística_x000a_Dirección Seccional de Aduanas de Bogotá"/>
    <n v="0"/>
    <x v="0"/>
  </r>
  <r>
    <x v="3"/>
    <x v="1"/>
    <m/>
    <m/>
    <m/>
    <m/>
    <m/>
    <s v="Gestionar la entrega de las mercancías dispuestas bajo la modalidad de donación, destrucción, chatarrización, venta y/o asignación)"/>
    <s v="Egresos de mercancías ADA"/>
    <n v="20021334751"/>
    <d v="2025-06-01T00:00:00"/>
    <d v="2027-06-01T00:00:00"/>
    <n v="104.28571428571429"/>
    <n v="0"/>
    <s v="DGC_x000a_NC - Subproceso Operación Logística_x000a_Dirección de Gestión Corporativa_x000a_Subdirección Logistica_x000a__x000a_DS -  Subproceso Operación Logística_x000a_Dirección Seccional de Aduanas de Bogotá"/>
    <n v="0"/>
    <x v="0"/>
  </r>
  <r>
    <x v="3"/>
    <x v="1"/>
    <s v="Auditoría Financiera DIAN Vigencia 2023 - PNVCF Sem I 2024"/>
    <s v="16  01 003   "/>
    <s v="Hallazgo No. 4. Custodia y Control de inventarios Maquina Extrusora (F)_x000a__x000a_(…) En anexo de dicho informe la OCI – DIAN remite el siguiente caso en el ramo de todo riesgo daños materiales TRDM, referido a pérdida de mercancía aprehendidas, decomisadas o abandonadas ADA (…)_x000a__x000a_(…) Acorde con lo señalado, se presentaron fallas al momento de atender las reclamaciones presentadas a las aseguradoras en los tiempos y con los requisitos establecidos en las pólizas para obtener la reparación de los siniestros presentados sobre bienes que estaban en custodia de la DIAN y que se encontraban dentro su patrimonio. Es de señalar que, de acuerdo al informe, los funcionarios responsables de las seccionales realizaron el reporte de los respectivos siniestros 3 o más años después de ocurridos los incidentes, de lo cual se infiere una omisión a los procedimientos PR-ADF 0294 Control de inventario de mercancías ADA y bienes adjudicados a la Nación, así como el procedimiento de reclamación ante un siniestro PR-ADF-0017. No solo por parte de los Jefes Divisiones Administrativas de las DSA si no del jefe del área Administrativa y Financiera del nivel central. De igual manera debe señalarse que en la auditoría realizada por parte de la OCI de la DIAN, se presentaron 4 casos de una muestra de 18, lo que implica que en un 22% de los casos analizados, las reclamaciones presentadas por la DIAN ante las aseguradoras en el periodo auditado fueron inoportunas y conllevaron la pérdida de recursos por parte de las Seccionales._x000a__x000a_Producto del análisis, y validación de la información remitida por la OCI de la DIAN, se evidenció un detrimento patrimonial por valor de $822.898.116, por concepto del siguiente bien: “Maquina extrusora - máquina de tratamiento de residuos hospitalarios”, que se encontraba en custodia e incorporado en el patrimonio de la DIAN y que con ocasión(…) , lo que ocasionó la imposibilidad de recuperar las sumas por los bienes. En cuanto al traslado en materia disciplinaria no se considera pertinente dado que la OCI ya adelantó el mismo._x000a__x000a__x000a__x000a_"/>
    <s v="La omisión de los funcionarios encargados de dar a conocer los siniestros y adelantar las respectivas reclamaciones ante las aseguradoras, lo realizaron 3 años después de ocurridos los incidentes y sin el lleno de los requisitos establecidos en los contratos de seguro"/>
    <s v="1. Revisar trimestralmente  y mantener actualizado la totalidad del inventario de mercancías aprehendidas, decomisadas o abandonadas ADA ubicadas en los depósitos sin contrato  "/>
    <s v="Elaborar un  informe Trimestral,  del inventario de mercancias revisadas."/>
    <s v="Informe"/>
    <n v="4"/>
    <d v="2024-07-02T00:00:00"/>
    <d v="2025-06-27T00:00:00"/>
    <n v="51.428571428571431"/>
    <n v="2"/>
    <s v="DGC_x000a_NC - Subproceso Función Pagadora_x000a_Dirección de Gestión Corporativa_x000a_Subdirección de Logística_x000a__x000a_DS - Subproceso Función Pagadora_x000a_Dirección Seccional de Aduanas de Cali_x000a__x000a__x000a_"/>
    <n v="0.5"/>
    <x v="0"/>
  </r>
  <r>
    <x v="3"/>
    <x v="1"/>
    <m/>
    <m/>
    <m/>
    <m/>
    <s v=" 2, Realizar 1 (una) jornada de capacitación y sensibilización a los funcionarios del GIT de Operación Logística encargados de realizar la inspección física de la mercancía, actualización de inventario, a fin fortalecer las gestiones a adelantar ante eventos de identificación de faltantes, atendiendo a lo expuesto en el informe de la CGR y aplicando el procedimiento e instructivo establecido por la entidad."/>
    <s v="Remitir el listado de asistencia a la capacitación  y de los temas expuestos para la socialización de los  procedimientos,  a la Subdirección Logísico .  "/>
    <s v="Lista Asistencia"/>
    <n v="1"/>
    <d v="2024-07-02T00:00:00"/>
    <d v="2025-06-27T00:00:00"/>
    <n v="51.428571428571431"/>
    <n v="1"/>
    <s v="DGC_x000a_NC - Subproceso Función Pagadora_x000a_Dirección de Gestión Corporativa_x000a_Subdirección de Logística_x000a__x000a_DS - Subproceso Función Pagadora_x000a_Dirección Seccional de Aduanas de Cali_x000a__x000a__x000a_"/>
    <n v="1"/>
    <x v="1"/>
  </r>
  <r>
    <x v="3"/>
    <x v="1"/>
    <m/>
    <m/>
    <m/>
    <m/>
    <s v="3, Realizar 1 (una) jornada de capacitación y sensibilización a los funcionarios del GIT de Operación Logística en el tema de seguros, atendiendo a lo expuesto en el informe de la CGR y aplicando el procedimiento e instructivo establecido por la Entidad."/>
    <s v="Remitir el  listado de asistencia y socialización en temas de seguros"/>
    <s v="Lista Asistencia"/>
    <n v="1"/>
    <d v="2024-07-02T00:00:00"/>
    <d v="2025-06-27T00:00:00"/>
    <n v="51.428571428571431"/>
    <n v="1"/>
    <s v="DGC_x000a_NC - Subproceso Función Pagadora_x000a_Dirección de Gestión Corporativa_x000a_Subdirección de Logística_x000a__x000a_DS - Subproceso Función Pagadora_x000a_Dirección Seccional de Aduanas de Cali_x000a__x000a__x000a_"/>
    <n v="1"/>
    <x v="1"/>
  </r>
  <r>
    <x v="3"/>
    <x v="1"/>
    <s v="Auditoría Financiera DIAN Vigencia 2023 - PNVCF Sem I 2024"/>
    <s v="16  01 003   "/>
    <s v="Hallazgo No. 5. Custodia y Control de inventarios Cabezas de ganado (F)._x000a__x000a_(…)  anexo de dicho informe la OCI – DIAN remite el siguiente caso en el ramo de todo riesgo daños materiales TRDM, referido a pérdida de mercancía aprehendidas, decomisadas o abandonadas ADA(…) _x000a__x000a_(…) Acorde con lo señalado, se presentaron fallas al momento de atender las reclamaciones presentadas a las aseguradoras en los tiempos y con los requisitos establecidos en las pólizas para obtener la reparación de los siniestros presentados sobre bienes que estaban en custodia de la DIAN y que se encontraban dentro su patrimonio. Es de señalar que, de acuerdo al informe, los funcionarios responsables de las seccionales realizaron el reporte de los respectivos siniestros 3 o más años después de ocurridos los incidentes, de lo cual se infiere una omisión a los procedimientos PR-ADF 0294 Control de inventario de mercancías ADA y bienes adjudicados a la Nación, así como el procedimiento de reclamación ante un siniestro PR-ADF-0017. No solo por parte de los Jefes Divisiones Administrativas de las DSA si no del jefe del área Administrativa y Financiera del nivel central. De igual manera debe señalarse que en la auditoría realizada por parte de la OCI de la DIAN, se presentaron 4 casos de una muestra de 18, lo que implica que en un 22% de los casos analizados, las reclamaciones presentadas por la DIAN ante las aseguradoras en el periodo auditado fueron inoportunas y conllevaron la pérdida de recursos por parte de las Seccionales. Producto del análisis, y validación de la información remitida por la OCI de la DIAN se evidenció un detrimento patrimonial por valor de $5.576.384, por concepto de los siguientes bienes: “Ocho (8) cabezas de ganado bovino” que se encontraban en custodia e incorporados en el patrimonio de la DIAN y que con ocasión (…) , lo que ocasionó la imposibilidad de recuperar las sumas por los bienes. En cuanto al traslado en materia disciplinaria no se considera pertinente dado que la OCI ya adelantó el mismo._x000a__x000a__x000a_"/>
    <s v="La omisión de los funcionarios encargados de dar a conocer los siniestros y adelantar las respectivas reclamaciones ante las aseguradoras lo realizaron 3 años después de ocurridos los incidentes y sin el lleno de los requisitos establecidos en los contratos de seguro."/>
    <s v="1. Revisar trimestralmente  y mantener actualizado la totalidad del inventario de mercancías aprehendidas, decomisadas o abandonadas ADA ubicadas en los depósitos sin contrato  "/>
    <s v="Elaborar un  informe Trimestral,  del inventario de mercancias revisadas."/>
    <s v="Informe"/>
    <n v="4"/>
    <d v="2024-07-02T00:00:00"/>
    <d v="2025-06-27T00:00:00"/>
    <n v="51.428571428571431"/>
    <n v="2"/>
    <s v="DGC_x000a_NC - Subproceso Función Pagadora_x000a_Dirección de Gestión Corporativa_x000a_Subdirección de Logística_x000a_Subdirección Administrativa_x000a__x000a_DS - Subproceso Función Pagadora_x000a_Dirección Seccional de Impuestos y Aduanas de Leticia_x000a__x000a_"/>
    <n v="0.5"/>
    <x v="0"/>
  </r>
  <r>
    <x v="3"/>
    <x v="1"/>
    <m/>
    <m/>
    <m/>
    <m/>
    <s v=" 2, Realizar 1 (una) jornada de capacitación y sensibilización a los funcionarios del GIT de Operación Logística encargados de realizar la inspección física de la mercancía, actualización de inventario, a fin fortalecer las gestiones a adelantar ante eventos de identificación de faltantes, atendiendo a lo expuesto en el informe de la CGR y aplicando el procedimiento e instructivo establecido por la entidad."/>
    <s v="Remitir el listado de asistencia a la capacitación  y de los temas expuestos para la socialización de los  procedimientos,  a la Subdirección Logísico .  "/>
    <s v="Lista Asistencia"/>
    <n v="1"/>
    <d v="2024-07-02T00:00:00"/>
    <d v="2025-06-27T00:00:00"/>
    <n v="51.428571428571431"/>
    <n v="0"/>
    <s v="DGC_x000a_NC - Subproceso Función Pagadora_x000a_Dirección de Gestión Corporativa_x000a_Subdirección de Logística_x000a_Subdirección Administrativa_x000a__x000a_DS - Subproceso Función Pagadora_x000a_Dirección Seccional de Impuestos y Aduanas de Leticia_x000a__x000a_"/>
    <n v="0"/>
    <x v="0"/>
  </r>
  <r>
    <x v="3"/>
    <x v="1"/>
    <m/>
    <m/>
    <m/>
    <m/>
    <s v="3, Realizar 1 (una) jornada de capacitación y sensibilización a los funcionarios del GIT de Operación Logística en el tema de seguros, atendiendo a lo expuesto en el informe de la CGR y aplicando el procedimiento e instructivo establecido por la Entidad."/>
    <s v="Remitir el  listado de asistencia y socialización en temas de seguros"/>
    <s v="Lista Asistencia"/>
    <n v="1"/>
    <d v="2024-07-02T00:00:00"/>
    <d v="2025-06-27T00:00:00"/>
    <n v="51.428571428571431"/>
    <n v="0"/>
    <s v="DGC_x000a_NC - Subproceso Función Pagadora_x000a_Dirección de Gestión Corporativa_x000a_Subdirección de Logística_x000a_Subdirección Administrativa_x000a__x000a_DS - Subproceso Función Pagadora_x000a_Dirección Seccional de Impuestos y Aduanas de Leticia_x000a__x000a_"/>
    <n v="0"/>
    <x v="0"/>
  </r>
  <r>
    <x v="3"/>
    <x v="1"/>
    <s v="Auditoría Financiera DIAN Vigencia 2023 - PNVCF Sem I 2024"/>
    <s v="16  01 003  "/>
    <s v="Hallazgo No. 6. Custodia y Control de inventarios Pantalonetas (F)_x000a__x000a_(…) En anexo de dicho informe la OCI – DIAN remite el siguiente caso en el ramo de todo riesgo daños materiales TRDM, referido a pérdida de mercancía aprehendidas, decomisadas o abandonadas ADA: (…)_x000a_Acorde con lo señalado, se presentaron fallas al momento de atender las reclamaciones presentadas a las aseguradoras en los tiempos y con los requisitos establecidos en las pólizas para obtener la reparación de los siniestros presentados sobre bienes que estaban en custodia de la DIAN y que se encontraban dentro su patrimonio Es de señalar que, de acuerdo al informe, los funcionarios responsables de las seccionales realizaron el reporte de los respectivos siniestros 3 o más años después de ocurridos los incidentes, de lo cual se infiere una omisión a los procedimientos PR-ADF-0294 Control de inventario de mercancías ADA y bienes adjudicados a la Nación, así como el procedimiento de reclamación ante un siniestro PR-ADF-0017. No solo por parte de los Jefes Divisiones Administrativas de las DSA si no del jefe del área Administrativa y Financiera del nivel central. De igual manera debe señalarse que en la auditoría realizada por parte de la OCI de la DIAN, se presentaron 4 casos de una muestra de 18, lo que implica que en un 22% de los casos analizados, las reclamaciones presentadas por la DIAN ante las aseguradoras en el periodo auditado fueron inoportunas y conllevaron la pérdida de recursos por parte de las Seccionales. Producto del análisis y validación de la información remitida por la OCI de la DIAN con un posible detrimento patrimonial por valor de $1.460.664, por concepto de los siguientes bienes: “-Tibú Pantaloneta deportiva - Chevrolet Silverado” que se encontraban en custodia e incorporados en el patrimonio de la DIAN y que con ocasión (…), lo que ocasionó la imposibilidad de recuperar las sumas por los bienes._x000a__x000a_En cuanto al traslado en materia disciplinaria no se considera pertinente dado que la OCI ya adelantó el mismo_x000a__x000a__x000a__x000a__x000a__x000a_"/>
    <s v="La omisión de los funcionarios encargados de dar a conocer los siniestros y adelantar las respectivas reclamaciones ante las aseguradoras lo realizaron 3 años después de ocurridos los incidentes y sin el lleno de los requisitos establecidos en los contratos de seguro."/>
    <s v="1. Revisar trimestralmente  y mantener actualizado la totalidad del inventario de mercancías aprehendidas, decomisadas o abandonadas ADA ubicadas en los depósitos sin contrato  "/>
    <s v="Elaborar un  informe Trimestral,  del inventario de mercancias revisadas."/>
    <s v="Informe"/>
    <n v="4"/>
    <d v="2024-07-02T00:00:00"/>
    <d v="2025-06-27T00:00:00"/>
    <n v="51.428571428571431"/>
    <n v="2"/>
    <s v="DGC_x000a_NC - Subproceso Función Pagadora_x000a_Dirección de Gestión Corporativa_x000a_Subdirección de Logística_x000a_Subdirección Administrativa_x000a__x000a_DS - Subproceso Función Pagadora_x000a_Dirección Seccional de Aduanas de Cúcuta_x000a__x000a__x000a_"/>
    <n v="0.5"/>
    <x v="0"/>
  </r>
  <r>
    <x v="3"/>
    <x v="1"/>
    <m/>
    <m/>
    <m/>
    <m/>
    <s v=" 2, Realizar 1 (una) jornada de capacitación y sensibilización a los funcionarios del GIT de Operación Logística encargados de realizar la inspección física de la mercancía, actualización de inventario, a fin fortalecer las gestiones a adelantar ante eventos de identificación de faltantes, atendiendo a lo expuesto en el informe de la CGR y aplicando el procedimiento e instructivo establecido por la entidad."/>
    <s v="Remitir el listado de asistencia a la capacitación  y de los temas expuestos para la socialización de los  procedimientos,  a la Subdirección Logísico .  "/>
    <s v="Lista Asistencia"/>
    <n v="1"/>
    <d v="2024-07-02T00:00:00"/>
    <d v="2025-06-27T00:00:00"/>
    <n v="51.428571428571431"/>
    <n v="1"/>
    <s v="DGC_x000a_NC - Subproceso Función Pagadora_x000a_Dirección de Gestión Corporativa_x000a_Subdirección de Logística_x000a_Subdirección Administrativa_x000a__x000a_DS - Subproceso Función Pagadora_x000a_Dirección Seccional de Aduanas de Cúcuta_x000a__x000a__x000a_"/>
    <n v="1"/>
    <x v="1"/>
  </r>
  <r>
    <x v="3"/>
    <x v="1"/>
    <m/>
    <m/>
    <m/>
    <m/>
    <s v="3, Realizar 1 (una) jornada de capacitación y sensibilización a los funcionarios del GIT de Operación Logística en el tema de seguros, atendiendo a lo expuesto en el informe de la CGR y aplicando el procedimiento e instructivo establecido por la Entidad."/>
    <s v="Remitir el  listado de asistencia y socialización en temas de seguros"/>
    <s v="Lista Asistencia"/>
    <n v="1"/>
    <d v="2024-07-02T00:00:00"/>
    <d v="2025-06-27T00:00:00"/>
    <n v="51.428571428571431"/>
    <n v="1"/>
    <s v="DGC_x000a_NC - Subproceso Función Pagadora_x000a_Dirección de Gestión Corporativa_x000a_Subdirección de Logística_x000a_Subdirección Administrativa_x000a__x000a_DS - Subproceso Función Pagadora_x000a_Dirección Seccional de Aduanas de Cúcuta_x000a__x000a__x000a_"/>
    <n v="1"/>
    <x v="1"/>
  </r>
  <r>
    <x v="2"/>
    <x v="1"/>
    <s v="4 Aud Especial Vig 2005- Jun 2009_x000a__x000a_AEF - Seguimiento PM 2014"/>
    <s v="22 02 001"/>
    <s v="Hallazgo No. 4 Cumplimiento cronograma._x000a_El desarrollo del Modelo Muisca programado inicialmente para terminar el 31 de diciembre de 2009, tuvo que ser reprogramado hasta el año 2012."/>
    <s v="Fallas de la planeación, falta de seguimiento, control y monitoreo a la ejecución del proyecto."/>
    <s v="Definir Estrategia de Digitalización del Proyecto de Desaduanamiento._x000a_"/>
    <s v="Estrategia de Digitalización"/>
    <s v="Documento de Estrategia"/>
    <n v="1"/>
    <d v="2023-11-01T00:00:00"/>
    <d v="2024-07-31T00:00:00"/>
    <n v="39"/>
    <n v="1"/>
    <s v="DGIT_x000a_NC - Subproceso Innovación y Tecnología_x000a_Dirección de Gestión de Innovación y Tecnología_x000a_Subdirección de Innovación y Proyectos_x000a_Subdirección de Soluciones y Desarrollo_x000a__x000a_NC - Proceso Cumplimiento de Obligaciones Aduaneras y Cambiarias_x000a_Dirección de Gestión de Aduanas_x000a_Subdirección de Operación Aduanera_x000a__x000a_REFORMULADO_x000a_30092019_x000a_ACTUALIZADO_x000a_30112021"/>
    <n v="1"/>
    <x v="1"/>
  </r>
  <r>
    <x v="2"/>
    <x v="1"/>
    <m/>
    <m/>
    <m/>
    <m/>
    <s v="Desarrollar o adquirir la solución tecnológica del Proyecto de Desaduanamiento._x000a__x000a_"/>
    <s v="1. Informe de avance del proceso de contratación."/>
    <s v="Informe de avance del proceso"/>
    <n v="1"/>
    <d v="2023-11-01T00:00:00"/>
    <d v="2024-07-31T00:00:00"/>
    <n v="39"/>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 _x000a_20052022_x000a_"/>
    <n v="1"/>
    <x v="1"/>
  </r>
  <r>
    <x v="2"/>
    <x v="1"/>
    <m/>
    <m/>
    <m/>
    <m/>
    <s v="Iniciar el proyecto con la definición de  los requerimientos funcionales _x000a_"/>
    <s v="Definir los requerimientos funcionales "/>
    <s v="Documento de requerimientos funcionales V1"/>
    <n v="1"/>
    <d v="2024-03-01T00:00:00"/>
    <d v="2025-03-31T00:00:00"/>
    <n v="56.428571428571431"/>
    <n v="0"/>
    <s v="DGIT_x000a_NC - Proceso Cumplimiento de Obligaciones Aduaneras y Cambiarias_x000a_Dirección de Gestión de Aduanas_x000a_Subdirección de Operación Aduanera_x000a_"/>
    <n v="0"/>
    <x v="0"/>
  </r>
  <r>
    <x v="2"/>
    <x v="1"/>
    <m/>
    <m/>
    <m/>
    <m/>
    <s v="Definir los requerimientos no funcionales "/>
    <s v="Definir los requerimientos no funcionales "/>
    <s v="Documento de requerimientos no funcionales V1"/>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
    <n v="0.77"/>
    <x v="0"/>
  </r>
  <r>
    <x v="2"/>
    <x v="1"/>
    <m/>
    <m/>
    <m/>
    <m/>
    <s v="Definir la priorización funcional de la implementación"/>
    <s v="Definir la priorización funcional de la implementación"/>
    <s v="Mapa de historias con la priorización funcional de la implementación V1"/>
    <n v="1"/>
    <d v="2024-03-01T00:00:00"/>
    <d v="2025-03-31T00:00:00"/>
    <n v="56.428571428571431"/>
    <n v="0"/>
    <s v="DGIT_x000a_NC - Proceso Cumplimiento de Obligaciones Aduaneras y Cambiarias_x000a_Dirección de Gestión de Aduanas_x000a_Subdirección de Operación Aduanera_x000a_"/>
    <n v="0"/>
    <x v="0"/>
  </r>
  <r>
    <x v="2"/>
    <x v="1"/>
    <m/>
    <m/>
    <m/>
    <m/>
    <s v="Definir un Plan de trabajo de desarrollo de la solución tecnológica "/>
    <s v="Definir un Plan de trabajo de desarrollo de la solución tecnológica "/>
    <s v="Plan de trabajo V1"/>
    <n v="1"/>
    <d v="2024-03-01T00:00:00"/>
    <d v="2025-03-31T00:00:00"/>
    <n v="56.428571428571431"/>
    <n v="0.77"/>
    <s v="DGIT_x000a_NC - Subproceso Innovación y Tecnología_x000a_Dirección de Gestión de Innovación y Tecnología_x000a_Subdirección de Innovación y Proyectos_x000a_Subdirección de Soluciones y Desarrollo"/>
    <n v="0.77"/>
    <x v="0"/>
  </r>
  <r>
    <x v="2"/>
    <x v="1"/>
    <m/>
    <m/>
    <m/>
    <m/>
    <s v="Aprobar o validar el Plan de trabajo de la implementación de la solución tecnológica "/>
    <s v="Aprobar o validar el Plan de trabajo de la implementación de la solución tecnológica "/>
    <s v="Plan de trabajo aprobado V1 "/>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_x000a_NC - Proceso Cumplimiento de Obligaciones Aduaneras y Cambiarias_x000a_Dirección de Gestión de Aduanas_x000a_Subdirección de Operación Aduanera"/>
    <n v="0.77"/>
    <x v="0"/>
  </r>
  <r>
    <x v="2"/>
    <x v="1"/>
    <m/>
    <m/>
    <m/>
    <m/>
    <s v="Iniciar el desarrollo de la solución tecnológica."/>
    <s v="Desarrollo de la solución"/>
    <s v="Informes de seguimiento"/>
    <n v="2"/>
    <d v="2025-04-01T00:00:00"/>
    <d v="2025-09-30T00:00:00"/>
    <n v="26"/>
    <n v="0"/>
    <s v="DGIT_x000a_NC - Subproceso Innovación y Tecnología_x000a_Dirección de Gestión de Innovación y Tecnología_x000a_Subdirección de Innovación y Proyectos_x000a_Subdirección de Soluciones y Desarrollo_x000a__x000a__x000a_REFORMULADO_x000a_30092019_x000a_ACTUALIZADO_x000a_30112021"/>
    <n v="0"/>
    <x v="0"/>
  </r>
  <r>
    <x v="2"/>
    <x v="1"/>
    <m/>
    <m/>
    <m/>
    <m/>
    <s v="Iniciar la implementación de la solución tecnológica"/>
    <s v="Pruebas y evaluación funcional"/>
    <s v=" (01) Un  formato de Aceptación de Pruebas funcionales y salida a producción - FT-IIT-1851."/>
    <n v="1"/>
    <d v="2025-04-01T00:00:00"/>
    <d v="2025-09-30T00:00:00"/>
    <n v="26"/>
    <n v="0"/>
    <s v="DGIT_x000a_NC - Proceso Cumplimiento de Obligaciones Aduaneras y Cambiarias_x000a_Dirección de Gestión de Aduanas_x000a_Subdirección de Operación Aduanera"/>
    <n v="0"/>
    <x v="0"/>
  </r>
  <r>
    <x v="2"/>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ACTUALIZADO_x000a_30112021"/>
    <n v="0"/>
    <x v="0"/>
  </r>
  <r>
    <x v="2"/>
    <x v="1"/>
    <s v="PROYECTO CSNI - DIAN . Entregado a la DIAN por el Minhacienda según oficio 2-2014-004964 del 11/02/2014_x000a__x000a_AEF - Seguimiento PM 2014"/>
    <s v="22 02 100"/>
    <s v="El cronograma estimado de disposición de nuevos servicios informáticos electrónicos Proyecto Expansión MUISCA 2010 - 2012  no presenta avance para los servicios de Administración de Muestras, Zonas Francas, Administración de Bienes Aprehendidos-Decomisados-Abandonados, Facilidades de Pago, Intervención en Procesos Especiales y Representación Externa."/>
    <s v="Debilidades en la planeación, seguimiento, control y monitoreo a la ejecución del Proyecto."/>
    <s v="1. Aplicar lo definido en el Procedimiento PR-SI-0002_Gestión de Solicitudes para la Creación o Ajuste de Sistemas de Información,   para la puesta en producción del Proyecto Núcleo Básico - Fase I - Proyecto de Zonas Francas, que integra la culminación de los Proyectos inicialmente conceptualizados para la Expansión MUISCA 2010 - 2012. _x000a__x000a_NOTA:_x000a__x000a_LA PRESENTE PROPUESTA ESTÁ  SUPEDITADA A CAMBIOS, POR  LOS NUEVOS LINEAMIENTOS QUE DETERMINE LA DIRECCIÓN GENERAL SOBRE EL  PROYECTO DEL NUCLEO BÁSICO - FASE I  - ZONAS FRANCAS."/>
    <s v="1. Realizar el análisis y diseño para la puesta en producción del Proyecto  Núcleo Básico - Fase I - Proyecto de Zonas Francas, debidamente  formalizados en los Formatos de Modelo de Diseño -  FT-SI-2003, Diseño de Base de Datos - FT-SI-2004 y Diseño de Interfaz de Usuario - FT-SI-2005."/>
    <s v="a. (01) un Formato de  Modelo de Diseño -  FT-SI-2003_x000a__x000a_b. (01) un Formato de Diseño de Base de Datos - FT-SI-2004_x000a__x000a_c. (01) un Formato de Diseño de Interfaz de Usuario - FT-SI-2005"/>
    <n v="3"/>
    <d v="2019-01-16T00:00:00"/>
    <d v="2020-01-15T00:00:00"/>
    <n v="52"/>
    <n v="3"/>
    <s v="DGIT_x000a_NC - Subproceso Innovación y Tecnología_x000a_Dirección de Gestión de Innovación y Tecnología_x000a_Subdirección de Soluciones y Desarrollo_x000a__x000a_REFORMULADO_x000a_30092017_x000a_ACTUALIZADO_x000a_30112021"/>
    <n v="1"/>
    <x v="1"/>
  </r>
  <r>
    <x v="2"/>
    <x v="1"/>
    <m/>
    <m/>
    <m/>
    <m/>
    <m/>
    <s v="2. Realizar la codificación para la puesta en producción del Proyecto  Núcleo Básico - Fase I - Proyecto de Zonas Francas, debidamente  formalizados en el  Formato  Información de Versión 300001 -  FT-SI-2180 ."/>
    <s v="a. (01) un de Formato Información de Versión 300001 -  FT-SI-2180 "/>
    <n v="1"/>
    <d v="2020-01-16T00:00:00"/>
    <d v="2021-01-17T00:00:00"/>
    <n v="52.428571428571431"/>
    <n v="1"/>
    <s v="DGIT_x000a_NC - Subproceso Innovación y Tecnología_x000a_Dirección de Gestión de Innovación y Tecnología_x000a_Subdirección de Soluciones y Desarrollo_x000a__x000a_REFORMULADO_x000a_30092017_x000a_ACTUALIZADO_x000a_30112021"/>
    <n v="1"/>
    <x v="1"/>
  </r>
  <r>
    <x v="2"/>
    <x v="1"/>
    <m/>
    <m/>
    <m/>
    <m/>
    <m/>
    <s v="3. 1. Ejecutar  las pruebas funcionales y realizar el despliegue  en producción del Proyecto Núcleo Básico - Fase I - Proyecto de Zonas Francas, debidamente  formalizados en el  Formato  Aceptación de Pruebas Funcionales y Salida a Producción  - FT-SI-1851 y autorizado mediante Acta de Comité de Gestión de  Cambios de Tecnología."/>
    <s v="a. (01) un Formato  de Aceptación de Pruebas Funcionales y Salida a Producción  - FT-SI-1851_x000a__x000a_b. (01) un Acta de Comité de Gestión de  Cambios de Tecnología del  Software instalado y en Producción."/>
    <n v="1"/>
    <d v="2021-01-18T00:00:00"/>
    <d v="2022-01-19T00:00:00"/>
    <n v="52.285714285714285"/>
    <n v="1"/>
    <s v="DGIT_x000a_NC - Subproceso Innovación y Tecnología_x000a_Dirección de Gestión de Innovación y Tecnología_x000a_Subdirección de Soluciones y Desarrollo_x000a__x000a_REFORMULADO_x000a_30/09/2017_x000a_ACTUALIZADO_x000a_30112021"/>
    <n v="1"/>
    <x v="1"/>
  </r>
  <r>
    <x v="2"/>
    <x v="1"/>
    <m/>
    <m/>
    <m/>
    <m/>
    <s v="Priorizar y detallar requerimientos funcionales tecnológicos necesario para la solución tecnológica para el proceso de Comercialización."/>
    <s v="Requerimientos Funcionales"/>
    <s v="Documento de requerimientos funcionales V1"/>
    <n v="1"/>
    <d v="2019-11-01T00:00:00"/>
    <d v="2020-10-30T00:00:00"/>
    <n v="52"/>
    <n v="1"/>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ACTUALIZADO_x000a_30112021"/>
    <n v="1"/>
    <x v="1"/>
  </r>
  <r>
    <x v="2"/>
    <x v="1"/>
    <m/>
    <m/>
    <m/>
    <m/>
    <s v="Desarrollar o adquirir la solución tecnológica  para el proceso de Comercialización."/>
    <s v="Adelantar el proceso de contratación de la solución tecnológica."/>
    <s v="Contrato Firmado "/>
    <n v="1"/>
    <d v="2025-10-01T00:00:00"/>
    <d v="2025-11-30T00:00:00"/>
    <n v="8.5714285714285712"/>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0"/>
  </r>
  <r>
    <x v="2"/>
    <x v="1"/>
    <m/>
    <m/>
    <m/>
    <m/>
    <s v="Inicio de la_x000a_implementación de la_x000a_solución tecnológica del_x000a_Proyecto."/>
    <s v="Definir un Plan de trabajo de desarrollo de la solución tecnológica "/>
    <s v="Plan de trabajo"/>
    <n v="1"/>
    <d v="2025-12-01T00:00:00"/>
    <d v="2026-02-28T00:00:00"/>
    <n v="12.714285714285714"/>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0"/>
  </r>
  <r>
    <x v="2"/>
    <x v="1"/>
    <m/>
    <m/>
    <m/>
    <m/>
    <m/>
    <s v="Iniciar el desarrollo de la solución tecnológica."/>
    <s v="Informes de seguimiento"/>
    <n v="5"/>
    <d v="2026-04-01T00:00:00"/>
    <d v="2027-06-30T00:00:00"/>
    <n v="65"/>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0"/>
  </r>
  <r>
    <x v="2"/>
    <x v="1"/>
    <m/>
    <m/>
    <m/>
    <m/>
    <s v="Implantación de la_x000a_solución tecnológica"/>
    <s v="Poner en producción la solución tecnológica"/>
    <s v="a) (01) Un  formato de Aceptación de Pruebas funcionales y salida a producción - FT-IIT-1851._x000a_b) (01) Un formato información de versión  FT-IIT-2180_x000a_c) (01) Un Acta de comité de gestión de Cambios de Tecnología del correspondiente software instalado y en producción"/>
    <n v="3"/>
    <d v="2026-10-01T00:00:00"/>
    <d v="2027-06-30T00:00:00"/>
    <n v="38.857142857142854"/>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0"/>
  </r>
  <r>
    <x v="2"/>
    <x v="1"/>
    <m/>
    <m/>
    <m/>
    <m/>
    <s v="1. Aplicar lo definido en el Procedimiento PR-SI-0002_Gestión de Solicitudes para la Creación o Ajuste de Sistemas de Información,   para la puesta en producción del Proyecto Representación Externa, que integra la culminación de los Proyectos inicialmente conceptualizados para la Expansión MUISCA 2010 - 2012. _x000a_"/>
    <s v="1. Realizar el análisis y diseño para la puesta en producción del Proyecto Representación Externa, debidamente  formalizados en los Formatos de Modelo de Diseño -  FT-SI-2003, Diseño de Base de Datos - FT-SI-2004 y Diseño de Interfaz de Usuario - FT-SI-2005."/>
    <s v="a. (01) un Formato Modelo de Diseño - FT-SI-2003_x000a__x000a_b. (01) un Formato Diseño de Base de Datos - FT-SI-2004_x000a__x000a_c. (01) un Formato Diseño de Interfaz de Usuario - FT-SI-2005"/>
    <n v="3"/>
    <d v="2019-09-18T00:00:00"/>
    <d v="2020-07-30T00:00:00"/>
    <n v="45.142857142857146"/>
    <n v="3"/>
    <s v="DGIT_x000a_NC - Subproceso Innovación y Tecnología_x000a_Dirección de Gestión de Innovación y Tecnología_x000a_Subdirección de Soluciones y Desarrollo_x000a__x000a_NC - Subproceso Gestión Jurídica_x000a_Dirección de Gestión Jurídica_x000a_Subdirección de Representación Externa_x000a__x000a_REFORMULADO_x000a_30092017_x000a_ACTUALIZADO_x000a_30112021"/>
    <n v="1"/>
    <x v="1"/>
  </r>
  <r>
    <x v="2"/>
    <x v="1"/>
    <m/>
    <m/>
    <m/>
    <m/>
    <m/>
    <s v="3. 1. Ejecutar  las pruebas funcionales y realizar el despliegue  en producción del Proyecto  Representación Externa, debidamente  formalizados en el  Formato  Aceptación de Pruebas Funcionales y Salida a Producción  - FT-SI-1851 y autorizado mediante Acta de Comité de Gestión de  Cambios de Tecnología."/>
    <s v="_x000a_a. (01) un Formato  de Aceptación de Pruebas Funcionales y Salida a Producción  - FT-SI-1851_x000a__x000a_b. (01) un Acta de Comité de Gestión de  Cambios de Tecnología del Software instalado y en Producción."/>
    <n v="3"/>
    <d v="2020-08-01T00:00:00"/>
    <d v="2020-10-30T00:00:00"/>
    <n v="12.857142857142858"/>
    <n v="3"/>
    <s v="DGIT_x000a_NC - Subproceso Innovación y Tecnología_x000a_Dirección de Gestión de Innovación y Tecnología_x000a_Subdirección de Soluciones y Desarrollo_x000a__x000a_NC - Subproceso Gestión Jurídica_x000a_Dirección de Gestión Jurídica_x000a_Subdirección de Representación Externa_x000a__x000a_REFORMULADO_x000a_30092017_x000a_ACTUALIZADO_x000a_30112021"/>
    <n v="1"/>
    <x v="1"/>
  </r>
  <r>
    <x v="2"/>
    <x v="1"/>
    <s v="2 Aud Funcion pagadora Vig  2014"/>
    <s v="14  04 004"/>
    <s v="Hallazgo No. 2 Planeación Contrato Fábrica de Software Externa (D)_x000a_Se evidenció que de la veinticuatro (24) soluciones informáticas definidas por la DIAN a implementar según los pliegos de condiciones, quince (15) de dichas soluciones se encuentran en la fase de elaboración que incluye únicamente el levantamiento de requerimientos de alto nivel representados en documentos (artefactos) y no software en producción al usuario final con sus fases de estabilización y garantía. También se observa que las soluciones informáticas que llegarán a la fase construcción (nueve -9), todos los casos de uso levantados no serán implementados en producción ya que la entidad definió que únicamente los casos de uso de urgencia y relevancia llegarán a dicha fase._x000a_Adicionalmente se observó que de los veintiocho (28) servicios o trámites que se debían actualizar, complementar o mantener, a la fecha se han efectuado seis (6) que representan el 21.4% del total. _x000a_Las anteriores situaciones se presentan por debilidades en la planeación contractual, ya que se definió que las soluciones informáticas a implementar se entregarían por fases y se facturaría por horas debidamente prestadas y no por producto terminado o software en producción al usuario final, pese a los recursos invertidos en cuantía de $14.894 millones incluida reserva para el año 2015 en $1.257 millones."/>
    <s v="Deficiencias en la puesta en producción de las veinticuatro (24) soluciones informáticas a implementar definidas en los pliegos de condiciones y a los cuales se acogió el contratista._x000a__x000a_Deficiencia en la actividad de supervisión contractual y de control."/>
    <s v="Enviar por parte del Supervisor del Contrato DIAN - INDRA de la Subdirección de Gestión de Tecnología de Información y Telecomunicaciones a cada uno de las Áreas Usuarias,    la documentación con la información y el estado final de cada uno de sus Proyectos   de acuerdo a sus competencias de Negocios, con el fin de determinar la correspondiente puesta en producción de los Sistemas de Información."/>
    <s v="1.1. Remitir al Subdirector de Gestión de Recaudo y Cobranzas, los documentos con la información del Levantamiento de Requerimientos, que están relacionados con el Proyecto de Cartera._x000a_1.2. Remitir al  Subdirector de Gestión de Comercio Exterior,  los documentos con la información del Levantamiento de Requerimientos, que están  relacionados con los Proyectos de Zonas Francas y el de  Tráfico Postal._x000a_1.3. Remitir al Subdirector de Gestión Técnica Aduanera, los documentos con la información del Desarrollo, que están relacionados con el Proyecto de Laboratorio de Aduanas._x000a_1.4. Remitir al Subdirector de Gestión de Registro Aduanero, los documentos con la información de Desarrollo, que están relacionados con el Proyecto de SEIEX (Sistemas Especiales de Importación - Exportación)._x000a_1.5. Remitir al Director de Gestión Jurídica, los documentos con la información del Levantamiento de Requerimientos, que están relacionados con el Proyecto de Jurídica._x000a_1.6. Remitir al Subdirector de Gestión de Representación Externa, los documentos con la información en lo que le corresponde al  Levantamiento de Requerimientos del Proyecto de  Jurídica y al Desarrollo del Proyecto de Representación Externa._x000a_1.7. Remitir al Subdirector de Gestión de Recursos Jurídicos los documentos con la información en lo que le corresponde al  Levantamiento de Requerimientos del Proyecto de  Jurídica  y al Desarrollo del Proyecto de Recursos Jurídicos._x000a_1.8. Remitir al  Subdirector de Gestión de Normativa y Doctrina, los documentos con la información en lo que le corresponde al  Levantamiento de Requerimientos del Proyecto de  Jurídica  y al Desarrollo del Proyecto de Normativa Doctrina._x000a_1.9. Remitir al Subdirector de Gestión de Procesos y Competencias Laborales, los documentos con la información del Levantamiento de Requerimientos, que están relacionados con el   Proyecto de Calidad._x000a_1.10. Remitir al Subdirector de Gestión de Fiscalización Tributaria, los documentos con la información del Levantamiento de Requerimientos, que están relacionados con los Proyectos de Anotaciones Fiscales Fase II, el de Factura Electrónica y el de Proveedores Fase II; y los documentos con la información del Desarrollo, que están relacionados con los Proyectos de Anotaciones Fiscales Fase I, el de Factura Electrónica y el de Proveedores Fase I._x000a_1.11. Remitir al Coordinador RILO y Auditoría de Denuncias, los documentos con la información del Desarrollo, que están relacionado con el Proyecto de Denuncias de Fiscalización._x000a_1.12. Remitir al Subdirector de Gestión de Asistencia al Cliente, los documentos con la información del Desarrollo, que están relacionados con el Proyecto Numeración de Facturación._x000a_1.13. Remitir al Subdirector de Gestión de Recursos Físicos, los documentos con la información del Levantamiento de Requerimientos, que están relacionados con los Proyectos de Infraestructura, el de Inventarios Fase I, y el de Inventarios Fase II; los documentos con la información del Desarrollo y Puesta en Producción, que está relacionado con el Proyecto de Inventarios Fase I; y los documentos con la información del Desarrollo que está relacionado con el Proyecto de Contratación._x000a_1.14. Remitir al Subdirector de Gestión Comercial, los documentos con la información del Levantamiento de Requerimientos  relacionados con el Proyecto de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_x000a_1.15. Remitir al Subdirector de Gestión de Análisis Operacional, los documentos con la información del Levantamiento de Requerimientos, que están relacionados con el Proyecto de Planeación."/>
    <s v="Documentos"/>
    <n v="24"/>
    <d v="2015-10-01T00:00:00"/>
    <d v="2016-04-30T00:00:00"/>
    <n v="30.285714285714285"/>
    <n v="24"/>
    <s v="DGIT_x000a_NC - Subproceso Innovación y Tecnología_x000a_Dirección de Gestión de Innovación y Tecnología_x000a_Subdirección de Soluciones y Desarrollo_x000a__x000a_REFORMULADO_x000a_30042016_x000a_ACTUALIZADO_x000a_30112021_x000a_"/>
    <n v="1"/>
    <x v="1"/>
  </r>
  <r>
    <x v="2"/>
    <x v="1"/>
    <m/>
    <m/>
    <m/>
    <m/>
    <s v="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_x000a__x000a_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_x000a__x000a_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_x000a__x000a_"/>
    <s v="Presentar  ante el Centro de Despacho  por  parte del Área Usuaria,  el requerimiento del Proyecto correspondiente a su negocio y determinar la prioridad  para la puesta en producción del mismo; proyectos que se relacionan de la siguiente manera:_x000a__x000a_1.1. Subdirector de Gestión de Recaudo y Cobranzas - Proyecto de Cartera._x000a_1.2. Subdirector de Gestión de Comercio Exterior - Proyectos de Zonas Francas y el de  Tráfico Postal._x000a_1.3. Subdirector de Gestión Técnica Aduanera - Proyecto de Laboratorio de Aduanas._x000a_1.4. Subdirector de Gestión de Representación Externa -  Proyecto de  Jurídica/Representación Externa._x000a_1.5. Subdirector de Gestión de Recursos Jurídicos -  Proyecto de  Jurídica/Recursos Jurídicos._x000a_1.6. Subdirector de Gestión de Normativa y Doctrina -  Proyecto de  Jurídica/ Normativa y Doctrina._x000a_1.7. Subdirector de Gestión de Fiscalización Tributaria - Proyectos de Anotaciones Fiscales Fase I,  Anotaciones Fiscales Fase II, de Factura Electrónica,  de Proveedores Fase I y el de Proveedores Fase II._x000a_1.8. Coordinador RILO y Auditoría de Denuncias - Proyecto de Denuncias de Fiscalización._x000a_1.9. Subdirector de Gestión de Asistencia al Cliente - Proyecto Numeración de Facturación._x000a_1.10. Subdirector de Gestión de Recursos Físicos - Proyectos de Infraestructura,  de Inventarios Fase I y el de Inventarios Fase II._x000a_1.11. Subdirector de Gestión Comercial - Proyecto de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_x000a_1.12. Subdirector de Gestión de Análisis Operacional - Proyecto de Planeación._x000a_"/>
    <s v="Actas de Centro de Despacho con el registro de  los requerimientos aprobados,     para  la puesta en producción por cada uno de los  Sistemas de Información,  presentados por las  respectivas Áreas Usuarias de Negocio."/>
    <n v="19"/>
    <d v="2016-05-02T00:00:00"/>
    <d v="2016-12-31T00:00:00"/>
    <n v="34.714285714285715"/>
    <n v="19"/>
    <s v="DGIT_x000a_NC - Subproceso Innovación y Tecnología_x000a_Dirección de Gestión de Innovación y Tecnología_x000a_Subdirección de Soluciones y Desarrollo_x000a__x000a_REFORMULADO_x000a_30042016_x000a_ACTUALIZADO_x000a_30112021"/>
    <n v="1"/>
    <x v="1"/>
  </r>
  <r>
    <x v="2"/>
    <x v="1"/>
    <m/>
    <m/>
    <m/>
    <m/>
    <m/>
    <s v="2. Realizar el análisis correspondiente a la valoración de las Especificaciones Funcionales presentadas incialmente y como resultado del mismo, elaborar el correspondiente cronograma de actividades para  la puesta en producción de  cada uno de los Sistemas de Información requeridos por las siguientes Áreas Usuarias:  Subdirección  de Gestión de Recaudo y Cobranzas,  Subdirector de Gestión de Comercio Exterior , Subdirección de Gestión de Representación Externa, Subdirección de Gestión de Fiscalización Tributaria, Coordinación RILO y Auditoría de Denuncias, Subdirección de Gestión de Recursos Físicos, Subdirección de Gestión Comercial y la Subdirección de Gestión de Análisis Operacional;  en el Marco del Subproceso &quot;Construcción de Sistemas de Información&quot;  del Proceso &quot;Servicios Informáticos&quot;  y acorde con los siguientes Procedimientos :_x000a__x000a_15. PR-SI-0148_Análisis de Requerimientos de los Sistemas de Información._x000a__x000a__x000a_EXCEPTO LOS SIGUIENTES PROYECTOS : _x000a__x000a_LABORATORIO DE ADUANAS -  Se encuentra en Producción_x000a_SEIEX - SISTEMAS ESPECIALES DE IMPORTACIÓN  - EXPORTACIÓN - Informan de la No continuidad _x000a_RECURSOS JURÍDICOS - Informan  de la No continuidad _x000a_NORMATIVA Y DOCTRINA - Informan de la No continuidad _x000a_CALIDAD - Informan de la No continuidad _x000a_FACTURA ELECTRÓNICA - Se encuentra en Producción_x000a_NUMERACIÓN DE FACTURACIÓN - Se encuentra en Producción"/>
    <s v="1. Elaboración y aprobación de Cronograma de Actividades elaborado y formallizado  para la puesta en producción de los  siguientes Proyectos: _x000a__x000a_1. Cartera_x000a_2. Núcleo Básico - Fase I - Sistema de Información de  Zonas Francas_x000a_2.1. Núcleo Básico - Fase I - Sistema de Información de  Tráfico Postal_x000a_3.  Núcleo Básico - Fase I - Sistema de Información deTráfico Postal. Jurídica/Representación Externa_x000a_4. Anotaciones Fiscales Fase I_x000a_4.1. Anotaciones Fiscales Fase II_x000a_4.2. Proveedores Fase I_x000a_4.3. Proveedores Fase II_x000a_5. Denuncias de Fiscalización_x000a_6. Infraestructura_x000a_6.1. Inventarios Fase I _x000a_6.2 . Inventarios Fase II_x000a_7.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_x000a_8. Planeación_x000a__x000a_1. (14) catorce Cronogramas de Actividades, de acuerdo con cada procedimiento  para la construcción de los sistemas de información."/>
    <n v="14"/>
    <d v="2017-07-01T00:00:00"/>
    <d v="2018-06-30T00:00:00"/>
    <n v="52"/>
    <n v="14"/>
    <s v="DGIT_x000a_NC - Subproceso Innovación y Tecnología_x000a_Dirección de Gestión de Innovación y Tecnología_x000a_Subdirección de Soluciones y Desarrollo_x000a__x000a_REFORMULADO_x000a_30092017_x000a_ACTUALIZADO_x000a_30112021"/>
    <n v="1"/>
    <x v="1"/>
  </r>
  <r>
    <x v="2"/>
    <x v="1"/>
    <m/>
    <m/>
    <m/>
    <m/>
    <m/>
    <s v="3. Realizar el levantamiento de requerimientos funcionales para la puesta en producción del Proyecto depuesta en producción del   Núcleo Básico - Fase I - Proyectos de Zonas Francas y el de Tráfico Postal, debidamente  formalizados en los Formatos de Especificación Funcional Detallada -  FT-SI-2007  y Casos de Uso -  FT-SI-2009."/>
    <s v="1. Generación de (02) dos formatos debidamente formalizados para la puesta en producción del Proyecto de Núcleo Básico - Fase I - Proyectos de Zonas Francas y el de Tráfico Postal:_x000a__x000a_1. (02) dos Formato de Especificación Funcional Detallada -  FT-SI-2007 _x000a__x000a_2.(02) dos Formato de Casos de Uso -  FT-SI-2009"/>
    <n v="4"/>
    <d v="2017-07-03T00:00:00"/>
    <d v="2017-07-31T00:00:00"/>
    <n v="4"/>
    <n v="4"/>
    <s v="DGIT_x000a_NC - Subproceso Innovación y Tecnología_x000a_Dirección de Gestión de Innovación y Tecnología_x000a_Subdirección de Soluciones y Desarrollo_x000a__x000a_REFORMULADO_x000a_30092017_x000a_ACTUALIZADO_x000a_30112021"/>
    <n v="1"/>
    <x v="1"/>
  </r>
  <r>
    <x v="2"/>
    <x v="1"/>
    <m/>
    <m/>
    <m/>
    <m/>
    <s v="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_x000a__x000a_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_x000a__x000a_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_x000a__x000a_NOTA:_x000a__x000a__x000a_LA PRESENTE PROPUESTA ESTÁ  SUPEDITADA A CAMBIOS, POR  LOS NUEVOS LINEAMIENTOS QUE DETERMINE LA DIRECCIÓN GENERAL SOBRE LOS PROYECTOS DEL  NUCLEO BÁSICO - FASE I  - ZONAS FRANCAS Y EL DE TRÁFICO POSTAL."/>
    <s v="4. Realizar el análisis y diseño para la puesta en producción del Proyecto   Núcleo Básico - Fase I - Proyecto de Zonas Francas , debidamente  formalizados en los Formatos de Modelo de Diseño -  FT-SI-2003, Diseño de Base de Datos - FT-SI-2004 y Diseño de Interfaz de Usuario - FT-SI-2005."/>
    <s v="a. (01) Un Formato de  Modelo de Diseño -  FT-SI-2003_x000a__x000a_b. ((01) Un Formato de Diseño de Base de Datos - FT-SI-2004_x000a__x000a_c. (01) Un Formato de Diseño de Interfaz de Usuario - FT-SI-2005"/>
    <n v="3"/>
    <d v="2019-01-16T00:00:00"/>
    <d v="2020-01-15T00:00:00"/>
    <n v="52"/>
    <n v="3"/>
    <s v="DGIT_x000a_NC - Subproceso Innovación y Tecnología_x000a_Dirección de Gestión de Innovación y Tecnología_x000a_Subdirección de Soluciones y Desarrollo_x000a__x000a_REFORMULADO_x000a_30092017_x000a_30092018_x000a_30042020_x000a_ACTUALIZADO_x000a_30112021"/>
    <n v="1"/>
    <x v="1"/>
  </r>
  <r>
    <x v="2"/>
    <x v="1"/>
    <m/>
    <m/>
    <m/>
    <m/>
    <m/>
    <s v="5. Realizar la codificación para la puesta en producción del Proyecto   Núcleo Básico - Fase I - Proyecto de Zonas Francasl, debidamente  formalizados en el  Formato  Información de Versión 300001 -  FT-SI-2180 ."/>
    <s v="a. (01) un de Formato Información de Versión 300001 -  FT-SI-2180 "/>
    <n v="1"/>
    <d v="2020-01-16T00:00:00"/>
    <d v="2021-01-17T00:00:00"/>
    <n v="52.428571428571431"/>
    <n v="1"/>
    <s v="DGIT_x000a_NC - Subproceso Innovación y Tecnología_x000a_Dirección de Gestión de Innovación y Tecnología_x000a_Subdirección de Soluciones y Desarrollo_x000a__x000a_REFORMULADO_x000a_30092017_x000a_30092018_x000a_ACTUALIZADO_x000a_30112021"/>
    <n v="1"/>
    <x v="1"/>
  </r>
  <r>
    <x v="2"/>
    <x v="1"/>
    <m/>
    <m/>
    <m/>
    <m/>
    <m/>
    <s v="6. Ejecutar  las pruebas funcionales y realizar el despliegue  en producción del Proyecto  Núcleo Básico - Fase I - Proyecto de Zonas Franca, debidamente  formalizados en el  Formato  Aceptación de Pruebas Funcionales y Salida a Producción  - FT-SI-1851 y autorizado mediante Acta de Comité de Gestión de  Cambios de Tecnología."/>
    <s v="a. (01) un Formato  de Aceptación de Pruebas Funcionales y Salida a Producción  - FT-SI-1851_x000a__x000a_b. (01) un Acta de Comité de Gestión de  Cambios de Tecnología del  Software instalado y en Producción."/>
    <n v="2"/>
    <d v="2021-01-18T00:00:00"/>
    <d v="2022-01-19T00:00:00"/>
    <n v="52.285714285714285"/>
    <n v="2"/>
    <s v="DGIT_x000a_NC - Subproceso Innovación y Tecnología_x000a_Dirección de Gestión de Innovación y Tecnología_x000a_Subdirección de Soluciones y Desarrollo_x000a__x000a_REFORMULADO_x000a_30/09/2017_x000a_30/09/2018_x000a_30/04/2020_x000a_ACTUALIZADO_x000a_30112021_x000a_"/>
    <n v="1"/>
    <x v="1"/>
  </r>
  <r>
    <x v="2"/>
    <x v="1"/>
    <m/>
    <m/>
    <m/>
    <m/>
    <m/>
    <s v="7. Realizar el análisis y diseño para la puesta en producción del Proyecto   Núcleo Básico - Fase I - Proyecto de   Tráfico Postal, debidamente  formalizados en los Formatos de Modelo de Diseño -  FT-SI-2003, Diseño de Base de Datos - FT-SI-2004 y Diseño de Interfaz de Usuario - FT-SI-2005."/>
    <s v="a. (01) Un Formato de  Modelo de Diseño -  FT-SI-2003_x000a__x000a_b. ((01) Un Formato de Diseño de Base de Datos - FT-SI-2004_x000a__x000a_c. (01) Un Formato de Diseño de Interfaz de Usuario - FT-SI-2005"/>
    <n v="3"/>
    <d v="2020-04-01T00:00:00"/>
    <d v="2020-07-30T00:00:00"/>
    <n v="17.142857142857142"/>
    <n v="3"/>
    <s v="DGIT_x000a_NC - Subproceso Innovación y Tecnología_x000a_Dirección de Gestión de Innovación y Tecnología_x000a_Subdirección de Soluciones y Desarrollo_x000a__x000a_ACTUALIZADO_x000a_30112021"/>
    <n v="1"/>
    <x v="1"/>
  </r>
  <r>
    <x v="2"/>
    <x v="1"/>
    <m/>
    <m/>
    <m/>
    <m/>
    <m/>
    <s v="8. Realizar la codificación para la puesta en producción del Proyecto   Núcleo Básico - Fase I - Proyecto de  Tráfico Postal, debidamente  formalizados en el  Formato  Información de Versión 300001 -  FT-SI-2180 ."/>
    <s v="a. (01) un de Formato Información de Versión 300001 -  FT-SI-2180 "/>
    <n v="1"/>
    <d v="2020-08-01T00:00:00"/>
    <d v="2021-01-17T00:00:00"/>
    <n v="24.142857142857142"/>
    <n v="1"/>
    <s v="DGIT_x000a_NC - Subproceso Innovación y Tecnología_x000a_Dirección de Gestión de Innovación y Tecnología_x000a_Subdirección de Soluciones y Desarrollo_x000a__x000a_ACTUALIZADO_x000a_30112021"/>
    <n v="1"/>
    <x v="1"/>
  </r>
  <r>
    <x v="2"/>
    <x v="1"/>
    <m/>
    <m/>
    <m/>
    <m/>
    <m/>
    <s v="9. Ejecutar  las pruebas funcionales y realizar el despliegue  en producción del Proyecto  Núcleo Básico - Fase I - l de  Tráfico Postal, debidamente  formalizados en el  Formato  Aceptación de Pruebas Funcionales y Salida a Producción  - FT-SI-1851 y autorizado mediante Acta de Comité de Gestión de  Cambios de Tecnología."/>
    <s v="a. (01) un Formato  de Aceptación de Pruebas Funcionales y Salida a Producción  - FT-SI-1851_x000a__x000a_b. (01) un Acta de Comité de Gestión de  Cambios de Tecnología del  Software instalado y en Producción."/>
    <n v="2"/>
    <d v="2021-01-18T00:00:00"/>
    <d v="2022-01-19T00:00:00"/>
    <n v="52.285714285714285"/>
    <n v="2"/>
    <s v="DGIT_x000a_NC - Subproceso Innovación y Tecnología_x000a_Dirección de Gestión de Innovación y Tecnología_x000a_Subdirección de Soluciones y Desarrollo_x000a__x000a_ACTUALIZADO_x000a_30112021"/>
    <n v="1"/>
    <x v="1"/>
  </r>
  <r>
    <x v="2"/>
    <x v="1"/>
    <m/>
    <m/>
    <m/>
    <m/>
    <s v="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_x000a__x000a_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_x000a__x000a_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_x000a__x000a_NOTAS:_x000a__x000a_1. LOS  SISTEMAS DE INFORMACIÓN ALINV10, INFRAESTRUCTURA, INVENTARIO FASE I  E INVENTARIO FASE II, SE SE REEMPLAZARON  Y SE  EJECUTARON  MEDIANTE CONVENIO POR EL NUEVO  SISTEMA DE INFORMACIÓN SICOB._x000a__x000a__x000a_2. LA PRESENTE PROPUESTA ESTÁ  SUPEDITADA A CAMBIOS, POR  LOS NUEVOS LINEAMIENTOS QUE DETERMINE LA DIRECCIÓN GENERAL Y LAS  CORRESPONDIENTES ÁREAS DE NEGOCIO SOBRE LOS PROYECTOS PARA EL PROCESO DE COMERCIALIZACIÓN, CARTERA Y EL DE PLANEACIÓN, EN LO RELACIONADO CON LA VIABILIDAD Y ASIGNACIÓN DE RECURSOS._x000a_"/>
    <s v="1. Ejecutar el cronogama de  actividades  para  la puesta en producción del  Sistema de Información SICOB, requerido por la  Subdirección de Gestión de Recursos Físicos;  en el Marco del Subproceso &quot;Construcción de Sistemas de Información&quot;  del Proceso &quot;Servicios Informáticos&quot;."/>
    <s v="a. (01) un Formato Modelo de Diseño - FT-SI-2003_x000a__x000a_b. (01) un Formato Diseño de Base de Datos - FT-SI-2004_x000a__x000a_c. (01) un Formato Diseño de Interfaz de Usuario - FT-SI-2005"/>
    <n v="3"/>
    <d v="2018-09-18T00:00:00"/>
    <d v="2019-08-31T00:00:00"/>
    <n v="49.571428571428569"/>
    <n v="3"/>
    <s v="DGIT_x000a_NC - Subproceso Innovación y Tecnología_x000a_Dirección de Gestión de Innovación y Tecnología_x000a_Subdirección de Soluciones y Desarrollo_x000a__x000a_REFORMULADO_x000a_30042016_x000a_30092017_x000a_30092018_x000a_ACTUALIZADO_x000a_30112021"/>
    <n v="1"/>
    <x v="1"/>
  </r>
  <r>
    <x v="2"/>
    <x v="1"/>
    <m/>
    <m/>
    <m/>
    <m/>
    <m/>
    <s v="1. Ejecutar el cronogama de  actividades  para  la puesta en producción del  Sistema de Información SICOB, requerido por la  Subdirección de Gestión de Recursos Físicos;  en el Marco del Subproceso &quot;Construcción de Sistemas de Información&quot;  del Proceso &quot;Servicios Informáticos&quot;."/>
    <s v="a. (01) un Formato Información de Versión 300001 - FT-SI-2180 _x000a__x000a_b. (01) un Formato  de Aceptación de Pruebas Funcionales y Salida a Producción  - FT-SI-1851_x000a__x000a_c. (01) un Acta de Comité de Gestión de  Cambios de Tecnología del Software instalado y en Producción."/>
    <n v="3"/>
    <d v="2019-09-01T00:00:00"/>
    <d v="2019-12-31T00:00:00"/>
    <n v="17.285714285714285"/>
    <n v="3"/>
    <s v="DGIT_x000a_NC - Subproceso Innovación y Tecnología_x000a_Dirección de Gestión de Innovación y Tecnología_x000a_Subdirección de Soluciones y Desarrollo_x000a__x000a_REFORMULADO_x000a_30042016_x000a_30092017_x000a_30092018_x000a_ACTUALIZADO_x000a_30112021"/>
    <n v="1"/>
    <x v="1"/>
  </r>
  <r>
    <x v="2"/>
    <x v="1"/>
    <m/>
    <m/>
    <m/>
    <m/>
    <m/>
    <s v="Priorizar y detallar requerimientos funcionales tecnológicos necesario para la solución tecnológica para el proceso de Comercialización."/>
    <s v="Documento de requerimientos funcionales V1"/>
    <n v="1"/>
    <d v="2019-11-01T00:00:00"/>
    <d v="2020-10-30T00:00:00"/>
    <n v="52"/>
    <n v="1"/>
    <s v="DGIT_x000a_NC - Subproceso Innovación y Tecnología_x000a_Dirección de Gestión de Innovación y Tecnología_x000a_Subdirección de Soluciones y Desarrollo_x000a__x000a_NC - Subproceso Operación Logística_x000a_Dirección de Gestión Corporativa_x000a_Subdirección Logística_x000a__x000a_REFORMULADO_x000a_30092017_x000a_30092018_x000a_30092019_x000a_31102020_x000a_ACTUALIZADO_x000a_30112021"/>
    <n v="1"/>
    <x v="1"/>
  </r>
  <r>
    <x v="2"/>
    <x v="1"/>
    <m/>
    <m/>
    <m/>
    <m/>
    <m/>
    <s v="Adelantar el proceso de contratación de la solución tecnológica."/>
    <s v="Contrato Firmado "/>
    <n v="1"/>
    <d v="2025-10-01T00:00:00"/>
    <d v="2025-11-30T00:00:00"/>
    <n v="8.5714285714285712"/>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
    <n v="0"/>
    <x v="0"/>
  </r>
  <r>
    <x v="2"/>
    <x v="1"/>
    <m/>
    <m/>
    <m/>
    <m/>
    <m/>
    <s v="Definir un Plan de trabajo de desarrollo de la solución tecnológica "/>
    <s v="Plan de trabajo V1 "/>
    <n v="1"/>
    <d v="2025-12-01T00:00:00"/>
    <d v="2026-02-28T00:00:00"/>
    <n v="12.714285714285714"/>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Logística_x000a_Dirección de Gestión Corporativa_x000a_Subdirección Logística_x000a__x000a_REFORMULADO_x000a_30092017_x000a_30092018_x000a_30092019_x000a_21102020_x000a_30112021_x000a_20052022_x000a_09122022_x000a_15052024"/>
    <n v="0"/>
    <x v="0"/>
  </r>
  <r>
    <x v="2"/>
    <x v="1"/>
    <m/>
    <m/>
    <m/>
    <m/>
    <m/>
    <s v="Iniciar el desarrollo de la solución tecnológica."/>
    <s v="Informes de seguimiento"/>
    <n v="5"/>
    <d v="2026-04-01T00:00:00"/>
    <d v="2027-06-30T00:00:00"/>
    <n v="65"/>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Logística_x000a_Dirección de Gestión Corporativa_x000a_Subdirección Logística_x000a__x000a_REFORMULADO_x000a_30092017_x000a_30092018_x000a_30092019_x000a_21102020_x000a_30112021_x000a_20052022_x000a_09122022_x000a_15052024"/>
    <n v="0"/>
    <x v="0"/>
  </r>
  <r>
    <x v="2"/>
    <x v="1"/>
    <m/>
    <m/>
    <m/>
    <m/>
    <m/>
    <s v="Poner en producción la solución tecnológica"/>
    <s v="a) (01) Un  formato de Aceptación de Pruebas funcionales y salida a producción - FT-IIT-1851._x000a_b) (01) Un formato información de versión  FT-IIT-2180_x000a_c) (01) Un Acta de comité de gestión de Cambios de Tecnología del correspondiente software instalado y en producción_x000a_"/>
    <n v="3"/>
    <d v="2026-10-01T00:00:00"/>
    <d v="2027-06-30T00:00:00"/>
    <n v="38.857142857142854"/>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Logística_x000a_Dirección de Gestión Corporativa_x000a_Subdirección Logística_x000a__x000a_REFORMULADO_x000a_30092017_x000a_30092018_x000a_30092019_x000a_21102020_x000a_30112021_x000a_20052022_x000a_09122022_x000a_15052024"/>
    <n v="0"/>
    <x v="0"/>
  </r>
  <r>
    <x v="2"/>
    <x v="1"/>
    <m/>
    <m/>
    <m/>
    <m/>
    <m/>
    <s v="3.1. Ejecutar el cronogama de  actividades  para  la puesta en producción de  cada uno de los Sistemas de Información:  Jurídica/Representación Externa, en el Marco del Subproceso &quot;Construcción de Sistemas de Información&quot;  del Proceso &quot;Servicios Informáticos&quot;._x000a_"/>
    <s v="a. (01) Un Formato Modelo de Diseño - FT-SI-2003_x000a__x000a_b. (01) Un Formato Diseño de Base de Datos - FT-SI-2004_x000a__x000a_c. (01) Un Formato Diseño de Interfaz de Usuario - FT-SI-2005"/>
    <n v="3"/>
    <d v="2019-09-18T00:00:00"/>
    <d v="2020-07-30T00:00:00"/>
    <n v="45.142857142857146"/>
    <n v="3"/>
    <s v="DGIT_x000a_NC - Subproceso Innovación y Tecnología_x000a_Dirección de Gestión de Innovación y Tecnología_x000a_Subdirección de Soluciones y Desarrollo_x000a__x000a_REFORMULADO_x000a_30092017_x000a_30092018_x000a_30042020_x000a_ACTUALIZADO_x000a_30112021"/>
    <n v="1"/>
    <x v="1"/>
  </r>
  <r>
    <x v="2"/>
    <x v="1"/>
    <m/>
    <m/>
    <m/>
    <m/>
    <m/>
    <m/>
    <s v="a. 01) Un Formato  Información de Versión 300001 - FT-SI-2180 _x000a__x000a_b. (01) Un Formato de Aceptación de Pruebas Funcionales y Salida a Producción  - FT-SI-1851_x000a__x000a_c. (01) Un  Acta de Comité de Gestión de  Cambios de Tecnología del correspondiente Software instalado y en Producción."/>
    <n v="3"/>
    <d v="2020-08-01T00:00:00"/>
    <d v="2020-10-30T00:00:00"/>
    <n v="12.857142857142858"/>
    <n v="3"/>
    <s v="DGIT_x000a_NC - Subproceso Innovación y Tecnología_x000a_Dirección de Gestión de Innovación y Tecnología_x000a_Subdirección de Soluciones y Desarrollo_x000a__x000a_NC - Subproceso Gestión Jurídica_x000a_Dirección de Gestión Jurídica_x000a_Subdirección de Representación Externa_x000a__x000a_REFORMULADO_x000a_30092017_x000a_30092018_x000a_30042020_x000a_ACTUALIZADO_x000a_30112021"/>
    <n v="1"/>
    <x v="1"/>
  </r>
  <r>
    <x v="2"/>
    <x v="1"/>
    <m/>
    <m/>
    <m/>
    <m/>
    <m/>
    <s v="3.2. Ejecutar el cronogama de  actividades  para  la puesta en producción de  cada uno de los Sistemas de Información:  Anotaciones Fiscales , en el Marco del Subproceso &quot;Construcción de Sistemas de Información&quot;  del Proceso &quot;Servicios Informáticos&quot;._x000a_"/>
    <s v="a. (01) Un Formato Modelo de Diseño - FT-SI-2003_x000a__x000a_b. (01) Un Formato Diseño de Base de Datos - FT-SI-2004_x000a__x000a_c. (01) Un Formato Diseño de Interfaz de Usuario - FT-SI-2005"/>
    <n v="3"/>
    <d v="2020-06-01T00:00:00"/>
    <d v="2021-05-30T00:00:00"/>
    <n v="51.857142857142854"/>
    <n v="3"/>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Fiscalización Tributaria_x000a__x000a_ACTUALIZADO_x000a_30112021"/>
    <n v="1"/>
    <x v="1"/>
  </r>
  <r>
    <x v="2"/>
    <x v="1"/>
    <m/>
    <m/>
    <m/>
    <m/>
    <s v="Iniciar el proyecto con la definición de  los requerimientos funcionales de Anotaciones Fiscales _x000a_"/>
    <s v="Definir los requerimientos funcionales "/>
    <s v="Documento de requerimientos funcionales V1"/>
    <n v="1"/>
    <d v="2024-02-01T00:00:00"/>
    <d v="2025-03-31T00:00:00"/>
    <n v="60.571428571428569"/>
    <n v="0"/>
    <s v="DGIT_x000a_NC - Subproceso Fiscalización y Liquidación_x000a_Dirección de Gestión de Fiscalización_x000a_Subdirección de Fiscalización Tributaria_x000a__x000a_"/>
    <n v="0"/>
    <x v="0"/>
  </r>
  <r>
    <x v="2"/>
    <x v="1"/>
    <m/>
    <m/>
    <m/>
    <m/>
    <s v="Definir los requerimientos no funcionales "/>
    <s v="Definir los requerimientos no funcionales "/>
    <s v="Documento de requerimientos no funcionales V1"/>
    <n v="1"/>
    <d v="2024-02-01T00:00:00"/>
    <d v="2025-03-31T00:00:00"/>
    <n v="60.571428571428569"/>
    <n v="0"/>
    <s v="DGIT_x000a_NC - Subproceso Innovación y Tecnología_x000a_Dirección de Gestión de Innovación y Tecnología_x000a_Subdirección de Soluciones y Desarrollo_x000a__x000a_"/>
    <n v="0"/>
    <x v="0"/>
  </r>
  <r>
    <x v="2"/>
    <x v="1"/>
    <m/>
    <m/>
    <m/>
    <m/>
    <s v="Iniciar el proceso de contratación "/>
    <s v="Validar o aceptar el proceso de contratación"/>
    <s v="Documento de validación o aceptación del proceso de contratación"/>
    <n v="1"/>
    <d v="2023-11-01T00:00:00"/>
    <d v="2025-03-31T00:00:00"/>
    <n v="73.714285714285708"/>
    <n v="0"/>
    <s v="DGIT_x000a_NC - Subproceso Innovación y Tecnología_x000a_Dirección de Gestión de Innovación y Tecnología_x000a_Subdirección de Soluciones y Desarrollo_x000a__x000a_"/>
    <n v="0"/>
    <x v="0"/>
  </r>
  <r>
    <x v="2"/>
    <x v="1"/>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T_x000a_NC - Subproceso Fiscalización y Liquidación_x000a_Dirección de Gestión de Fiscalización_x000a_Subdirección de Fiscalización Tributaria_x000a__x000a_"/>
    <n v="0"/>
    <x v="0"/>
  </r>
  <r>
    <x v="2"/>
    <x v="1"/>
    <m/>
    <m/>
    <m/>
    <m/>
    <s v="Definir un Plan de trabajo de desarrollo de la solución tecnológica "/>
    <s v="Definir un Plan de trabajo de desarrollo de la solución tecnológica "/>
    <s v="Plan de trabajo V1"/>
    <n v="1"/>
    <d v="2023-11-01T00:00:00"/>
    <d v="2025-03-31T00:00:00"/>
    <n v="73.714285714285708"/>
    <n v="0"/>
    <s v="DGIT_x000a_NC - Subproceso Innovación y Tecnología_x000a_Dirección de Gestión de Innovación y Tecnología_x000a_Subdirección de Soluciones y Desarrollo_x000a__x000a_"/>
    <n v="0"/>
    <x v="0"/>
  </r>
  <r>
    <x v="2"/>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0"/>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Fiscalización Tributaria_x000a__x000a__x000a_"/>
    <n v="0"/>
    <x v="0"/>
  </r>
  <r>
    <x v="2"/>
    <x v="1"/>
    <m/>
    <m/>
    <m/>
    <m/>
    <s v="Iniciar el desarrollo de la solución tecnológica."/>
    <s v="Desarrollo de la solución"/>
    <s v="Informes de seguimiento"/>
    <n v="12"/>
    <d v="2026-01-02T00:00:00"/>
    <d v="2028-12-31T00:00:00"/>
    <n v="156.28571428571428"/>
    <n v="0"/>
    <s v="DGIT_x000a_NC - Subproceso Innovación y Tecnología_x000a_Dirección de Gestión de Innovación y Tecnología_x000a_Subdirección de Soluciones y Desarrollo_x000a__x000a_REFORMULADO_x000a_12072023_x000a_15052024"/>
    <n v="0"/>
    <x v="0"/>
  </r>
  <r>
    <x v="2"/>
    <x v="1"/>
    <m/>
    <m/>
    <m/>
    <m/>
    <s v="Iniciar la implementación de la solución tecnológica"/>
    <s v="Pruebas y evaluación funcional"/>
    <s v=" (01) Un  formato de Aceptación de Pruebas funcionales y salida a producción - FT-IIT-1851."/>
    <n v="1"/>
    <d v="2026-01-02T00:00:00"/>
    <d v="2028-12-31T00:00:00"/>
    <n v="156.28571428571428"/>
    <n v="0"/>
    <s v="DGIT_x000a_NC - Subproceso Fiscalización y Liquidación_x000a_Dirección de Gestión de Fiscalización_x000a_Subdirección de Fiscalización Tributaria_x000a__x000a_"/>
    <n v="0"/>
    <x v="0"/>
  </r>
  <r>
    <x v="2"/>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Fiscalización Tributaria_x000a__x000a_REFORMULADO_x000a_12072023_x000a_15052024"/>
    <n v="0"/>
    <x v="0"/>
  </r>
  <r>
    <x v="2"/>
    <x v="1"/>
    <m/>
    <m/>
    <m/>
    <m/>
    <s v="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_x000a__x000a_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_x000a__x000a_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_x000a__x000a_NOTAS:_x000a__x000a_1. LOS  SISTEMAS DE INFORMACIÓN ALINV10, INFRAESTRUCTURA, INVENTARIO FASE I  E INVENTARIO FASE II, SE SE REEMPLAZARON  Y SE  EJECUTARON  MEDIANTE CONVENIO POR EL NUEVO  SISTEMA DE INFORMACIÓN SICOB._x000a__x000a__x000a_2. LA PRESENTE PROPUESTA ESTÁ  SUPEDITADA A CAMBIOS, POR  LOS NUEVOS LINEAMIENTOS QUE DETERMINE LA DIRECCIÓN GENERAL Y LAS  CORRESPONDIENTES ÁREAS DE NEGOCIO SOBRE LOS PROYECTOS PARA EL PROCESO DE COMERCIALIZACIÓN, CARTERA Y EL DE PLANEACIÓN, EN LO RELACIONADO CON LA VIABILIDAD Y ASIGNACIÓN DE RECURSOS._x000a_"/>
    <s v="3.3. Ejecutar el cronogama de  actividades  para  la puesta en producción de  cada uno de los Sistemas de Información:  Prooveedores, en el Marco del Subproceso &quot;Construcción de Sistemas de Información&quot;  del Proceso &quot;Servicios Informáticos&quot;._x000a_"/>
    <s v="a. (01) Un Formato Modelo de Diseño - FT-SI-2003_x000a__x000a_b. (01) Un Formato Diseño de Base de Datos - FT-SI-2004_x000a__x000a_c. (01) Un Formato Diseño de Interfaz de Usuario - FT-SI-2005"/>
    <n v="3"/>
    <d v="2020-06-01T00:00:00"/>
    <d v="2021-05-30T00:00:00"/>
    <n v="51.857142857142854"/>
    <n v="3"/>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Fiscalización Tributaria_x000a__x000a_ACTUALIZADO_x000a_30112021"/>
    <n v="1"/>
    <x v="1"/>
  </r>
  <r>
    <x v="2"/>
    <x v="1"/>
    <m/>
    <m/>
    <m/>
    <m/>
    <m/>
    <m/>
    <s v="a. 01) Un Formato  Información de Versión 300001 - FT-SI-2180 _x000a__x000a_b. (01) Un Formato de Aceptación de Pruebas Funcionales y Salida a Producción  - FT-SI-1851_x000a__x000a_c. (01) Un  Acta de Comité de Gestión de  Cambios de Tecnología del correspondiente Software instalado y en Producción."/>
    <n v="3"/>
    <d v="2023-01-01T00:00:00"/>
    <d v="2023-07-30T00:00:00"/>
    <n v="30"/>
    <n v="3"/>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Fiscalización Tributaria_x000a__x000a_ACTUALIZADO_x000a_30112021_x000a_RFORMULADO_x000a_20052022_x000a_09122022"/>
    <n v="1"/>
    <x v="1"/>
  </r>
  <r>
    <x v="2"/>
    <x v="1"/>
    <m/>
    <m/>
    <m/>
    <m/>
    <m/>
    <s v="3.4. Ejecutar el cronogama de  actividades  para  la puesta en producción de  cada uno de los Sistemas de Información:  Denuncias de Fiscalización, en el Marco del Subproceso &quot;Construcción de Sistemas de Información&quot;  del Proceso &quot;Servicios Informáticos&quot;._x000a_"/>
    <s v="a. (01) Un Formato Modelo de Diseño - FT-SI-2003_x000a__x000a_b. (01) Un Formato Diseño de Base de Datos - FT-SI-2004_x000a__x000a_c. (01) Un Formato Diseño de Interfaz de Usuario - FT-SI-2005"/>
    <n v="3"/>
    <d v="2019-09-18T00:00:00"/>
    <d v="2020-07-30T00:00:00"/>
    <n v="45.142857142857146"/>
    <n v="3"/>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Apoyo en la Lucha contra el Delito Aduanero y Fiscal_x000a__x000a_ACTUALIZADO_x000a_30112021"/>
    <n v="1"/>
    <x v="1"/>
  </r>
  <r>
    <x v="2"/>
    <x v="1"/>
    <m/>
    <m/>
    <m/>
    <m/>
    <m/>
    <m/>
    <s v="a. 01) Un Formato  Información de Versión 300001 - FT-SI-2180 _x000a__x000a_b. (01) Un Formato de Aceptación de Pruebas Funcionales y Salida a Producción  - FT-SI-1851_x000a__x000a_c. (01) Un  Acta de Comité de Gestión de  Cambios de Tecnología del correspondiente Software instalado y en Producción."/>
    <n v="3"/>
    <d v="2020-08-01T00:00:00"/>
    <d v="2020-12-31T00:00:00"/>
    <n v="21.714285714285715"/>
    <n v="3"/>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Apoyo en la Lucha contra el Delito Aduanero y Fiscal_x000a__x000a_ACTUALIZADO_x000a_30112021"/>
    <n v="1"/>
    <x v="1"/>
  </r>
  <r>
    <x v="2"/>
    <x v="1"/>
    <m/>
    <m/>
    <m/>
    <m/>
    <m/>
    <s v="Priorizar y detallar requerimientos Funcionales tecnológicos necesario para la solución tecnológica  del Proyecto de Cartera._x000a__x000a_"/>
    <s v="Documento de requerimientos funcionales V1"/>
    <n v="1"/>
    <d v="2020-07-01T00:00:00"/>
    <d v="2020-12-31T00:00:00"/>
    <n v="26.142857142857142"/>
    <n v="1"/>
    <s v="DGIT_x000a_NC - Subproceso Innovación y Tecnología_x000a_Dirección de Gestión de Innovación y Tecnología_x000a_Subdirección de Soluciones y Desarrollo_x000a_Subdirección de Innovación y Proyectos_x000a__x000a_NC - Subproceso Recaudo - Devoluciones_x000a_Dirección de Gestión de Impuestos_x000a_Subdirección de Recaudo_x000a__x000a_REFORMULADO_x000a_30092017_x000a_30092018_x000a_31102020_x000a_ACTUALIZADO_x000a_30112021"/>
    <n v="1"/>
    <x v="1"/>
  </r>
  <r>
    <x v="2"/>
    <x v="1"/>
    <m/>
    <m/>
    <m/>
    <m/>
    <m/>
    <s v="Adelantar el proceso de contratación de la solución tecnológica."/>
    <s v="Contrato Firmado "/>
    <n v="1"/>
    <d v="2025-10-01T00:00:00"/>
    <d v="2025-11-30T00:00:00"/>
    <n v="8.5714285714285712"/>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
    <n v="0"/>
    <x v="0"/>
  </r>
  <r>
    <x v="2"/>
    <x v="1"/>
    <m/>
    <m/>
    <m/>
    <m/>
    <m/>
    <s v="Definir un Plan de trabajo de desarrollo de la solución tecnológica "/>
    <s v="Plan de trabajo"/>
    <n v="1"/>
    <d v="2025-12-01T00:00:00"/>
    <d v="2026-02-28T00:00:00"/>
    <n v="12.714285714285714"/>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0"/>
  </r>
  <r>
    <x v="2"/>
    <x v="1"/>
    <m/>
    <m/>
    <m/>
    <m/>
    <m/>
    <s v="Iniciar el desarrollo de la solución tecnológica."/>
    <s v="Informes de seguimiento"/>
    <n v="5"/>
    <d v="2026-04-01T00:00:00"/>
    <d v="2027-06-30T00:00:00"/>
    <n v="65"/>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0"/>
  </r>
  <r>
    <x v="2"/>
    <x v="1"/>
    <m/>
    <m/>
    <m/>
    <m/>
    <m/>
    <s v="Poner en producción la solución tecnológica"/>
    <s v="a) (01) Un  formato de Aceptación de Pruebas funcionales y salida a producción - FT-IIT-1851._x000a_b) (01) Un formato información de versión  FT-IIT-2180_x000a_c) (01) Un Acta de comité de gestión de Cambios de Tecnología del correspondiente software instalado y en producción_x000a_"/>
    <n v="3"/>
    <d v="2026-10-01T00:00:00"/>
    <d v="2027-06-30T00:00:00"/>
    <n v="38.857142857142854"/>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0"/>
  </r>
  <r>
    <x v="2"/>
    <x v="1"/>
    <m/>
    <m/>
    <m/>
    <m/>
    <m/>
    <s v="Presentar Informe Semanal "/>
    <s v="Documentos"/>
    <n v="19"/>
    <d v="2015-05-22T00:00:00"/>
    <d v="2015-10-10T00:00:00"/>
    <n v="20.142857142857142"/>
    <n v="19"/>
    <s v="DGIT_x000a_NC - Subproceso Innovación y Tecnología_x000a_Dirección de Gestión de Innovación y Tecnología_x000a_Subdirección de Soluciones y Desarrollo_x000a__x000a_ACTUALIZADO_x000a_30112021_x000a_"/>
    <n v="1"/>
    <x v="1"/>
  </r>
  <r>
    <x v="2"/>
    <x v="1"/>
    <s v="18 Aud Funcion Pagadora y Recaudadora Vig  2015"/>
    <s v="22 02 002"/>
    <s v="Hallazgo No. 18  Operaciones Sobre Bases de Datos SYGA _x000a_&quot;Se observó que el sistema utilizado para la operación aduanera SYGA, en lo relacionado con los trámites de nacionalización y levante de mercancías, carece de seguimiento o auditoria en la base de datos transaccional en donde se pueda observar el usuario(s) que realizó operaciones CRUD  sobre dicha base de datos.&quot;_x000a_"/>
    <s v="Esta situación se presenta por debilidades en las políticas e iniciativas,  incluidas en el  Plan Estratégico de Tecnología de la Información y Comunicaciones-PETIC de la DIAN, referente al mejoramiento  del sistema  de Gestión de la seguridad  de la información; así como debilidades en la gestión y monitoreo de riesgos relacionados con el acceso no autorizado a los sistemas de información corporativos y uso indebido y/o inadecuado  de los datos  contenidos  en las bases de datos del sistema SYGA."/>
    <s v="Aplicar lo definido en el Procedimiento PR-SI-0002_CENTRO DE DESPACHO - SIE por parte de la Subdirección de Gestión de Comercio Exterior,   para la puesta en producción del Sistema de Información de Desaduanamiento. Sistema de Información que integra la culminación del Proyecto C-2010-001 - Declaración de Importación Electrónica (Ingreso de Mercancía - Desaduanamiento y el de Nacionalización de Mercancías)."/>
    <s v="Elaborar el Plan de Trabajo con las actividades a ejecutar   para  la puesta en producción del Sistema de Información de  Desaduanamiento,  requerido por la Subdirección de Gestión de Comercio Exterior, en el Marco del Subproceso &quot;Construcción de Sistemas de Información&quot; del Proceso &quot;Servicios Informáticos&quot;  y acorde con los siguientes Procedimientos :_x000a__x000a_15. PR-SI-0148_Análisis de Requerimientos de los Sistemas de Información._x000a_16. PR-SI-0149_Análisis y Diseño de los Sistemas de Información _x000a_17. PR-SI-0150_Codificación de los Sistemas de Información_x000a_18. PR-SI-0151_Ejecución de Pruebas de los Sistemas de Información_x000a_19. PR-SI-0152_Implantación de los Sistemas de Información"/>
    <s v="1. Un (1) Plan de Trabajo aprobado."/>
    <n v="1"/>
    <d v="2016-06-01T00:00:00"/>
    <d v="2016-12-31T00:00:00"/>
    <n v="30.428571428571427"/>
    <n v="1"/>
    <s v="DGIT_x000a_NC - Subproceso Innovación y Tecnología_x000a_Dirección de Gestión de Innovación y Tecnología_x000a_Subdirección de Soluciones y Desarrollo_x000a__x000a_ACTUALIZADO_x000a_30112021"/>
    <n v="1"/>
    <x v="1"/>
  </r>
  <r>
    <x v="2"/>
    <x v="1"/>
    <m/>
    <m/>
    <m/>
    <m/>
    <m/>
    <s v="2. Realizar el levantamiento de requerimientos funcionales para la puesta en producción del Proyecto de Desaduanamiento, debidamente  formalizados en los Formatos de Especificación Funcional Detallada -  FT-SI-2007  y Casos de Uso -  FT-SI-2009."/>
    <s v="1. Generación de (02) dos formatos debidamente formalizados para la puesta en producción del Proyecto de Desaduanamiento:_x000a__x000a_1. (01) un Formato de Especificación Funcional Detallada -  FT-SI-2007 _x000a__x000a_2.(01) un Formato de Casos de Uso -  FT-SI-2009"/>
    <n v="2"/>
    <d v="2017-01-02T00:00:00"/>
    <d v="2017-07-31T00:00:00"/>
    <n v="30"/>
    <n v="2"/>
    <s v="DGIT_x000a_NC - Subproceso Innovación y Tecnología_x000a_Dirección de Gestión de Innovación y Tecnología_x000a_Subdirección de Soluciones y Desarrollo_x000a__x000a_REFORMULADO_x000a_30092017_x000a_ACTUALIZADO_x000a_30112021"/>
    <n v="1"/>
    <x v="1"/>
  </r>
  <r>
    <x v="2"/>
    <x v="1"/>
    <m/>
    <m/>
    <m/>
    <m/>
    <m/>
    <s v="3. Realizar el análisis y diseño para la puesta en producción del Proyecto de Desaduanamiento, debidamente  formalizados en los Formatos de Modelo de Diseño -  FT-SI-2003, Diseño de Base de Datos - FT-SI-2004 y Diseño de Interfaz de Usuario - FT-SI-2005."/>
    <s v="1. Generación de (03) tres formatos debidamente formalizados para la puesta en producción del Proyecto de Desaduanamiento:_x000a__x000a_1. (01) un Formato de  Modelo de Diseño -  FT-SI-2003_x000a__x000a_2. (01) un Formato de Diseño de Base de Datos - FT-SI-2004_x000a__x000a_3. (01) un Formato de Diseño de Interfaz de Usuario - FT-SI-2005"/>
    <n v="3"/>
    <d v="2017-08-01T00:00:00"/>
    <d v="2018-04-30T00:00:00"/>
    <n v="38.857142857142854"/>
    <n v="3"/>
    <s v="DGIT_x000a_NC- Subproceso Innovación y Tecnología_x000a_Dirección de Gestión de Innovación y Tecnología_x000a_Subdirección de Soluciones y Desarrollo_x000a__x000a_REFORMULADO_x000a_30092017_x000a_ACTUALIZADO_x000a_30112021"/>
    <n v="1"/>
    <x v="1"/>
  </r>
  <r>
    <x v="2"/>
    <x v="1"/>
    <m/>
    <m/>
    <m/>
    <m/>
    <s v="Definir Estrategia de Digitalización del Proyecto de Desaduanamiento._x000a__x000a_"/>
    <s v="Estrategia de Digitalización"/>
    <s v="Documento de Estrategia"/>
    <n v="1"/>
    <d v="2023-11-01T00:00:00"/>
    <d v="2024-07-31T00:00:00"/>
    <n v="39"/>
    <n v="1"/>
    <s v="DGIT_x000a_NC - Subproceso Innovación y Tecnología_x000a_Dirección de Gestión de Innovación y Tecnología_x000a_Subdirección de Innovación y Proyectos_x000a_Subdirección de Soluciones y Desarrollo_x000a__x000a_NC - Proceso Cumplimiento de Obligaciones Aduaneras y Cambiarias_x000a_Dirección de Gestión de Aduanas_x000a_Subdirección de Operación Aduanera_x000a__x000a_REFORMULADO_x000a_30092019_x000a_ACTUALIZADO_x000a_30112021"/>
    <n v="1"/>
    <x v="1"/>
  </r>
  <r>
    <x v="2"/>
    <x v="1"/>
    <m/>
    <m/>
    <m/>
    <m/>
    <s v="Desarrollar o adquirir la solucion tecnologica del Proyecto de Desaduanamiento._x000a__x000a_"/>
    <s v="1. Informe de avance del proceso de contratación."/>
    <s v="Informe de avance del proceso"/>
    <n v="1"/>
    <d v="2023-11-01T00:00:00"/>
    <d v="2024-07-31T00:00:00"/>
    <n v="39"/>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_x000a_20052022"/>
    <n v="1"/>
    <x v="1"/>
  </r>
  <r>
    <x v="2"/>
    <x v="1"/>
    <m/>
    <m/>
    <m/>
    <m/>
    <s v="Iniciar el proyecto con la definición de  los requerimientos funcionales _x000a_"/>
    <s v="Definir los requerimientos funcionales "/>
    <s v="Documento de requerimientos funcionales V1"/>
    <n v="1"/>
    <d v="2024-03-01T00:00:00"/>
    <d v="2025-03-31T00:00:00"/>
    <n v="56.428571428571431"/>
    <n v="0"/>
    <s v="DGIT_x000a_NC - Proceso Cumplimiento de Obligaciones Aduaneras y Cambiarias_x000a_Dirección de Gestión de Aduanas_x000a_Subdirección de Operación Aduanera_x000a_"/>
    <n v="0"/>
    <x v="0"/>
  </r>
  <r>
    <x v="2"/>
    <x v="1"/>
    <m/>
    <m/>
    <m/>
    <m/>
    <s v="Definir los requerimientos no funcionales "/>
    <s v="Definir los requerimientos no funcionales "/>
    <s v="Documento de requerimientos no funcionales V1"/>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_x000a__x000a_"/>
    <n v="0.77"/>
    <x v="0"/>
  </r>
  <r>
    <x v="2"/>
    <x v="1"/>
    <m/>
    <m/>
    <m/>
    <m/>
    <s v="Definir la priorización funcional de la implementación"/>
    <s v="Definir la priorización funcional de la implementación"/>
    <s v="Mapa de historias con la priorización funcional de la implementación V1"/>
    <n v="1"/>
    <d v="2024-03-01T00:00:00"/>
    <d v="2025-03-31T00:00:00"/>
    <n v="56.428571428571431"/>
    <n v="0"/>
    <s v="DGIT_x000a_NC - Proceso Cumplimiento de Obligaciones Aduaneras y Cambiarias_x000a_Dirección de Gestión de Aduanas_x000a_Subdirección de Operación Aduanera_x000a_"/>
    <n v="0"/>
    <x v="0"/>
  </r>
  <r>
    <x v="2"/>
    <x v="1"/>
    <m/>
    <m/>
    <m/>
    <m/>
    <s v="Definir un Plan de trabajo de desarrollo de la solución tecnológica "/>
    <s v="Definir un Plan de trabajo de desarrollo de la solución tecnológica "/>
    <s v="Plan de trabajo V1"/>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_x000a__x000a_"/>
    <n v="0.77"/>
    <x v="0"/>
  </r>
  <r>
    <x v="2"/>
    <x v="1"/>
    <m/>
    <m/>
    <m/>
    <m/>
    <s v="Aprobar o validar el Plan de trabajo de la implementación de la solución tecnológica "/>
    <s v="Aprobar o validar el Plan de trabajo de la implementación de la solución tecnológica "/>
    <s v="Plan de trabajo aprobado V1 "/>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_x000a__x000a_NC - Proceso Cumplimiento de Obligaciones Aduaneras y Cambiarias_x000a_Dirección de Gestión de Aduanas_x000a_Subdirección de Operación Aduanera_x000a__x000a__x000a_"/>
    <n v="0.77"/>
    <x v="0"/>
  </r>
  <r>
    <x v="2"/>
    <x v="1"/>
    <m/>
    <m/>
    <m/>
    <m/>
    <s v="Iniciar el desarrollo de la solución tecnológica."/>
    <s v="Desarrollo de la solución"/>
    <s v="Informes de seguimiento"/>
    <n v="3"/>
    <d v="2025-04-01T00:00:00"/>
    <d v="2025-09-30T00:00:00"/>
    <n v="26"/>
    <n v="0"/>
    <s v="DGIT_x000a_NC - Subproceso Innovación y Tecnología_x000a_Dirección de Gestión de Innovación y Tecnología_x000a_Subdirección de Innovación y Proyectos_x000a_Subdirección de Soluciones y Desarrollo_x000a__x000a__x000a_REFORMULADO_x000a_30092019_x000a_ACTUALIZADO_x000a_30112021"/>
    <n v="0"/>
    <x v="0"/>
  </r>
  <r>
    <x v="2"/>
    <x v="1"/>
    <m/>
    <m/>
    <m/>
    <m/>
    <s v="Iniciar la implementación de la solución tecnológica"/>
    <s v="Pruebas y evaluación funcional"/>
    <s v=" (01) Un  formato de Aceptación de Pruebas funcionales y salida a producción - FT-IIT-1851."/>
    <n v="1"/>
    <d v="2025-04-01T00:00:00"/>
    <d v="2025-09-30T00:00:00"/>
    <n v="26"/>
    <n v="0"/>
    <s v="DGIT_x000a_NC - Proceso Cumplimiento de Obligaciones Aduaneras y Cambiarias_x000a_Dirección de Gestión de Aduanas_x000a_Subdirección de Operación Aduanera_x000a_"/>
    <n v="0"/>
    <x v="0"/>
  </r>
  <r>
    <x v="2"/>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n v="0"/>
    <x v="0"/>
  </r>
  <r>
    <x v="2"/>
    <x v="1"/>
    <s v="19 Aud Función Pagadora y Recaudadora Vig  2015"/>
    <s v="22 02 001"/>
    <s v="Hallazgo No. 19  Rezago tecnológico Sistema Informático Electrónico Gestión Aduanera_x000a__x000a_&quot;El Plan Estratégico de la DIAN de Tecnología de la Información y Comunicaciones- PETIC (2015-2018) en el numeral 3. Marco Estratégico establece (...)_x000a_El Servicio Informático Electrónico aduanero SYGA, está basado en herramientas de software que presentan rezago tecnológico, lo que no permite una actualización de las mismas._x000a_Las herramientas de software que soportan el sistema SYGA, en lo relacionado con el soporte técnico extendido del fabricante expiraron , así (...)_x000a_Las situaciones descritas generan riesgo en la oportunidad de los registros de la información en el sistema informático electrónico aduanero, incremento de trámites manuales, riesgos en la confiabilidad e integridad de la información registrada en el sistema informático; así como, inoportunidad en las decisiones por parte de la alta dirección, situaciones que impactan directamente el proceso aduanero.&quot;_x000a_"/>
    <s v="&quot;Como causales para la autorización de presentación de declaraciones en forma manual y relacionada o atribuibles al sistema informático electrónico SIGLO XXI (SYGA) se identifican (…)&quot;"/>
    <s v="Aplicar lo definido en el Procedimiento PR-SI-0002_CENTRO DE DESPACHO - SIE por parte de la Subdirección de Gestión de Comercio Exterior,   para la puesta en producción del Sistema de Información de Desaduanamiento. Sistema de Información que integra la culminación del Proyecto C-2010-001 - Declaración de Importación Electrónica (Ingreso de Mercancía - Desaduanamiento y el de Nacionalización de Mercancías)."/>
    <s v="Elaborar el Plan de Trabajo con las actividades a ejecutar   para  la puesta en producción del Sistema de Información de  Desaduanamiento,  requerido por la Subdirección de Gestión de Comercio Exterior, en el Marco del Subproceso &quot;Construcción de Sistemas de Información&quot; del Proceso &quot;Servicios Informáticos&quot;  y acorde con los siguientes Procedimientos :_x000a__x000a_15. PR-SI-0148_Análisis de Requerimientos de los Sistemas de Información._x000a_16. PR-SI-0149_Análisis y Diseño de los Sistemas de Información _x000a_17. PR-SI-0150_Codificación de los Sistemas de Información_x000a_18. PR-SI-0151_Ejecución de Pruebas de los Sistemas de Información_x000a_19. PR-SI-0152_Implantación de los Sistemas de Información"/>
    <s v="1. Un (1) Plan de Trabajo aprobado."/>
    <n v="1"/>
    <d v="2016-06-01T00:00:00"/>
    <d v="2016-12-31T00:00:00"/>
    <n v="30.428571428571427"/>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7_x000a_ACTUALIZADO_x000a_30112021"/>
    <n v="1"/>
    <x v="1"/>
  </r>
  <r>
    <x v="2"/>
    <x v="1"/>
    <m/>
    <m/>
    <m/>
    <m/>
    <m/>
    <s v="2. Realizar el levantamiento de requerimientos funcionales para la puesta en producción del Proyecto de Desaduanamiento, debidamente  formalizados en los Formatos de Especificación Funcional Detallada -  FT-SI-2007  y Casos de Uso -  FT-SI-2009."/>
    <s v="1. Generación de (02) dos formatos debidamente formalizados para la puesta en producción del Proyecto de Desaduanamiento:_x000a__x000a_1. (01) un Formato de Especificación Funcional Detallada -  FT-SI-2007 _x000a__x000a_2.(01) un Formato de Casos de Uso -  FT-SI-2009"/>
    <n v="2"/>
    <d v="2017-01-02T00:00:00"/>
    <d v="2017-07-31T00:00:00"/>
    <n v="30"/>
    <n v="2"/>
    <s v="DGIT_x000a_NC - Subproceso Innovación y Tecnología_x000a_Dirección de Gestión de Innovación y Tecnología_x000a_Subdirección de Soluciones y Desarrollo_x000a__x000a_NC – Subproceso Operación Aduanera_x000a_Dirección de Gestión de Aduanas_x000a_Subdirección de Operación Aduanera_x000a__x000a_REFORMULADO_x000a_30092017_x000a_ACTUALIZADO_x000a_30112021"/>
    <n v="1"/>
    <x v="1"/>
  </r>
  <r>
    <x v="2"/>
    <x v="1"/>
    <m/>
    <m/>
    <m/>
    <m/>
    <m/>
    <s v="3. Realizar el análisis y diseño para la puesta en producción del Proyecto de Desaduanamiento, debidamente  formalizados en los Formatos de Modelo de Diseño -  FT-SI-2003, Diseño de Base de Datos - FT-SI-2004 y Diseño de Interfaz de Usuario - FT-SI-2005."/>
    <s v="1. Generación de (03) tres formatos debidamente formalizados para la puesta en producción del Proyecto de Desaduanamiento:_x000a__x000a_1. (01) un Formato de  Modelo de Diseño -  FT-SI-2003_x000a__x000a_2. (01) un Formato de Diseño de Base de Datos - FT-SI-2004_x000a__x000a_3. (01) un Formato de Diseño de Interfaz de Usuario - FT-SI-2005"/>
    <n v="3"/>
    <d v="2017-08-01T00:00:00"/>
    <d v="2018-04-30T00:00:00"/>
    <n v="38.857142857142854"/>
    <n v="3"/>
    <s v="DGIT_x000a_NC - Subproceso Innovación y Tecnología_x000a_Dirección de Gestión de Innovación y Tecnología_x000a_Subdirección de Innovación y Proyectos_x000a__x000a__x000a_NC – Subproceso Operación Aduanera_x000a_Dirección de Gestión de Aduanas_x000a_Subdirección de Operación Aduanera_x000a__x000a_REFORMULADO_x000a_30092019_x000a_ACTUALIZADO_x000a_30112021"/>
    <n v="1"/>
    <x v="1"/>
  </r>
  <r>
    <x v="2"/>
    <x v="1"/>
    <m/>
    <m/>
    <m/>
    <m/>
    <s v="Definir Estrategia de Digitalización del Proyecto de Desaduanamiento._x000a_"/>
    <s v="Estrategia de Digitalización"/>
    <s v="Documento de Estrategia"/>
    <n v="1"/>
    <d v="2023-11-01T00:00:00"/>
    <d v="2024-07-31T00:00:00"/>
    <n v="39"/>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ACTUALIZADO_x000a_30112021"/>
    <n v="1"/>
    <x v="1"/>
  </r>
  <r>
    <x v="2"/>
    <x v="1"/>
    <m/>
    <m/>
    <m/>
    <m/>
    <s v="Desarrollar o adquirir la solución tecnológica del Proyecto de Desaduanamiento._x000a__x000a_"/>
    <s v="1. Informe de avance del proceso de contratación."/>
    <s v="Informe de avance del proceso"/>
    <n v="1"/>
    <d v="2023-11-01T00:00:00"/>
    <d v="2024-07-31T00:00:00"/>
    <n v="39"/>
    <n v="1"/>
    <s v="DGIT_x000a_NC-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_x000a_20052022"/>
    <n v="1"/>
    <x v="1"/>
  </r>
  <r>
    <x v="2"/>
    <x v="1"/>
    <m/>
    <m/>
    <m/>
    <m/>
    <s v="Iniciar el proyecto con la definición de  los requerimientos funcionales _x000a_"/>
    <s v="Definir los requerimientos funcionales "/>
    <s v="Documento de requerimientos funcionales V1"/>
    <n v="1"/>
    <d v="2024-03-01T00:00:00"/>
    <d v="2025-03-31T00:00:00"/>
    <n v="56.428571428571431"/>
    <n v="0"/>
    <s v="DGIT_x000a_NC – Subproceso Operación Aduanera_x000a_Dirección de Gestión de Aduanas_x000a_Subdirección de Operación Aduanera_x000a_"/>
    <n v="0"/>
    <x v="0"/>
  </r>
  <r>
    <x v="2"/>
    <x v="1"/>
    <m/>
    <m/>
    <m/>
    <m/>
    <s v="Definir los requerimientos no funcionales "/>
    <s v="Definir los requerimientos no funcionales "/>
    <s v="Documento de requerimientos no funcionales V1"/>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_x000a__x000a__x000a_"/>
    <n v="0.77"/>
    <x v="0"/>
  </r>
  <r>
    <x v="2"/>
    <x v="1"/>
    <m/>
    <m/>
    <m/>
    <m/>
    <s v="Definir la priorización funcional de la implementación"/>
    <s v="Definir la priorización funcional de la implementación"/>
    <s v="Mapa de historias con la priorización funcional de la implementación V1"/>
    <n v="1"/>
    <d v="2024-03-01T00:00:00"/>
    <d v="2025-03-31T00:00:00"/>
    <n v="56.428571428571431"/>
    <n v="0"/>
    <s v="DGIT_x000a_NC – Subproceso Operación Aduanera_x000a_Dirección de Gestión de Aduanas_x000a_Subdirección de Operación Aduanera_x000a_"/>
    <n v="0"/>
    <x v="0"/>
  </r>
  <r>
    <x v="2"/>
    <x v="1"/>
    <m/>
    <m/>
    <m/>
    <m/>
    <s v="Definir un Plan de trabajo de desarrollo de la solución tecnológica "/>
    <s v="Definir un Plan de trabajo de desarrollo de la solución tecnológica "/>
    <s v="Plan de trabajo V1"/>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_x000a__x000a__x000a_"/>
    <n v="0.77"/>
    <x v="0"/>
  </r>
  <r>
    <x v="2"/>
    <x v="1"/>
    <m/>
    <m/>
    <m/>
    <m/>
    <s v="Aprobar o validar el Plan de trabajo de la implementación de la solución tecnológica "/>
    <s v="Aprobar o validar el Plan de trabajo de la implementación de la solución tecnológica "/>
    <s v="Plan de trabajo aprobado V1 "/>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_x000a__x000a_"/>
    <n v="0.77"/>
    <x v="0"/>
  </r>
  <r>
    <x v="2"/>
    <x v="1"/>
    <m/>
    <m/>
    <m/>
    <m/>
    <s v="Iniciar el desarrollo de la solución tecnológica."/>
    <s v="Desarrollo de la solución"/>
    <s v="Informes de seguimiento"/>
    <n v="3"/>
    <d v="2025-04-01T00:00:00"/>
    <d v="2025-09-30T00:00:00"/>
    <n v="26"/>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_x000a_REFORMULADO_x000a_30092019_x000a_30112021_x000a_20052022"/>
    <n v="0"/>
    <x v="0"/>
  </r>
  <r>
    <x v="2"/>
    <x v="1"/>
    <m/>
    <m/>
    <m/>
    <m/>
    <s v="Iniciar la implementación de la solución tecnológica"/>
    <s v="Pruebas y evaluación funcional"/>
    <s v=" (01) Un  formato de Aceptación de Pruebas funcionales y salida a producción - FT-IIT-1851."/>
    <n v="1"/>
    <d v="2025-04-01T00:00:00"/>
    <d v="2025-09-30T00:00:00"/>
    <n v="26"/>
    <n v="0"/>
    <s v="DGIT_x000a_NC – Subproceso Operación Aduanera_x000a_Dirección de Gestión de Aduanas_x000a_Subdirección de Operación Aduanera_x000a_"/>
    <n v="0"/>
    <x v="0"/>
  </r>
  <r>
    <x v="2"/>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n v="0"/>
    <x v="0"/>
  </r>
  <r>
    <x v="2"/>
    <x v="1"/>
    <s v="20 Aud Función Pagadora y Recaudadora Vig  2015"/>
    <s v="22 02 100"/>
    <s v="Hallazgo No. 20  Caídas Sistema Informático Siglo XXI_x000a_&quot;Mediante análisis y solicitud de información, se evidenció que el sistema aduanero SIGLO XXI, tuvo un total de 354 horas de caída durante la vigencia 2015, teniendo los usuarios que acudir a la contingencia de trámites en forma manual, sin registrar la información respectiva en el sistema. _x000a_Entre las causas presentadas y relacionadas con las caídas del sistema informático electrónico aduanero, que representan un 90% del total de las caídas, se identifican (...) &quot;_x000a_"/>
    <s v="Lo anterior, evidencia debilidades en la aplicación de los objetivos tácticos incluidos en el Plan Estratégico de Tecnología de la Información y Comunicaciones, referente al rediseño estructural de la arquitectura tecnológica.  "/>
    <s v="Aplicar lo definido en el Procedimiento PR-SI-0002_CENTRO DE DESPACHO - SIE por parte de la Subdirección de Gestión de Comercio Exterior,   para la puesta en producción del Sistema de Información de Desaduanamiento. Sistema de Información que integra la culminación del Proyecto C-2010-001 - Declaración de Importación Electrónica (Ingreso de Mercancía - Desaduanamiento y el de Nacionalización de Mercancías)."/>
    <s v="Elaborar el Plan de trabajo V1 con las actividades a ejecutar   para  la puesta en producción del Sistema de Información de  Desaduanamiento,  requerido por la Subdirección de Gestión de Comercio Exterior, en el Marco del Subproceso &quot;Construcción de Sistemas de Información&quot; del Proceso &quot;Servicios Informáticos&quot;  y acorde con los siguientes Procedimientos :_x000a__x000a_15. PR-SI-0148_Análisis de Requerimientos de los Sistemas de Información._x000a_16. PR-SI-0149_Análisis y Diseño de los Sistemas de Información_x000a_17. PR-SI-0150_Codificación de los Sistemas de Información_x000a_18. PR-SI-0151_Ejecución de Pruebas de los Sistemas de Información_x000a_19. PR-SI-0152_Implantación de los Sistemas de Información"/>
    <s v="1. Un (1) Plan de trabajo V1 aprobado."/>
    <n v="1"/>
    <d v="2016-06-01T00:00:00"/>
    <d v="2016-12-31T00:00:00"/>
    <n v="30.428571428571427"/>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ACTUALIZADO_x000a_30112021"/>
    <n v="1"/>
    <x v="1"/>
  </r>
  <r>
    <x v="2"/>
    <x v="1"/>
    <m/>
    <m/>
    <m/>
    <m/>
    <m/>
    <s v="2. Realizar el levantamiento de requerimientos funcionales para la puesta en producción del Proyecto de Desaduanamiento, debidamente  formalizados en los Formatos de Especificación Funcional Detallada -  FT-SI-2007  y Casos de Uso -  FT-SI-2009."/>
    <s v="1. Generación de (02) dos formatos debidamente formalizados para la puesta en producción del Proyecto de Desaduanamiento:_x000a__x000a_1. (01) un Formato de Especificación Funcional Detallada -  FT-SI-2007 _x000a__x000a_2.(01) un Formato de Casos de Uso -  FT-SI-2009"/>
    <n v="2"/>
    <d v="2017-01-02T00:00:00"/>
    <d v="2017-07-31T00:00:00"/>
    <n v="30"/>
    <n v="2"/>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7_x000a_ACTUALIZADO_x000a_30112021"/>
    <n v="1"/>
    <x v="1"/>
  </r>
  <r>
    <x v="2"/>
    <x v="1"/>
    <m/>
    <m/>
    <m/>
    <m/>
    <m/>
    <s v="3. Realizar el análisis y diseño para la puesta en producción del Proyecto de Desaduanamiento, debidamente  formalizados en los Formatos de Modelo de Diseño -  FT-SI-2003, Diseño de Base de Datos - FT-SI-2004 y Diseño de Interfaz de Usuario - FT-SI-2005."/>
    <s v="1. Generación de (03) tres formatos debidamente formalizados para la puesta en producción del Proyecto de Desaduanamiento:_x000a__x000a_1. (01) un Formato de  Modelo de Diseño -  FT-SI-2003_x000a__x000a_2. (01) un Formato de Diseño de Base de Datos - FT-SI-2004_x000a__x000a_3. (01) un Formato de Diseño de Interfaz de Usuario - FT-SI-2005"/>
    <n v="3"/>
    <d v="2017-08-01T00:00:00"/>
    <d v="2018-04-30T00:00:00"/>
    <n v="38.857142857142854"/>
    <n v="3"/>
    <s v="DGIT_x000a_NC- Subproceso Innovación y Tecnología_x000a_Dirección de Gestión de Innovación y Tecnología_x000a_Subdirección de Soluciones y Desarrollo_x000a__x000a_NC – Subproceso Operación Aduanera_x000a_Dirección de Gestión de Aduanas_x000a_Subdirección de Operación Aduanera_x000a__x000a_REFORMULADO_x000a_30092017_x000a_ACTUALIZADO_x000a_30112021"/>
    <n v="1"/>
    <x v="1"/>
  </r>
  <r>
    <x v="2"/>
    <x v="1"/>
    <m/>
    <m/>
    <m/>
    <m/>
    <s v="Definir Estrategia de Digitalización del Proyecto de Desaduanamiento._x000a__x000a_"/>
    <s v="Estrategia de Digitalización"/>
    <s v="Documento de Estrategia"/>
    <n v="1"/>
    <d v="2023-11-01T00:00:00"/>
    <d v="2024-07-31T00:00:00"/>
    <n v="39"/>
    <n v="1"/>
    <s v="DGIT_x000a_NC - Subproceso Innovación y Tecnología_x000a_Dirección de Gestión de Innovación y Tecnología_x000a_Subdirección de Innovación y Proyectos_x000a__x000a__x000a_NC – Subproceso Operación Aduanera_x000a_Dirección de Gestión de Aduanas_x000a_Subdirección de Operación Aduanera_x000a__x000a__x000a_REFORMULADO_x000a_30092019_x000a_ACTUALIZADO_x000a_30112021"/>
    <n v="1"/>
    <x v="1"/>
  </r>
  <r>
    <x v="2"/>
    <x v="1"/>
    <m/>
    <m/>
    <m/>
    <m/>
    <s v="Desarrollar o adquirir la solución tecnológica del Proyecto de Desaduanamiento._x000a__x000a_"/>
    <s v="1. Informe de avance del proceso de contratación."/>
    <s v="Informe de avance del proceso"/>
    <n v="1"/>
    <d v="2023-11-01T00:00:00"/>
    <d v="2024-07-31T00:00:00"/>
    <n v="39"/>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
    <n v="1"/>
    <x v="1"/>
  </r>
  <r>
    <x v="2"/>
    <x v="1"/>
    <m/>
    <m/>
    <m/>
    <m/>
    <s v="Iniciar el proyecto con la definición de  los requerimientos funcionales _x000a_"/>
    <s v="Definir los requerimientos funcionales "/>
    <s v="Documento de requerimientos funcionales V1"/>
    <n v="1"/>
    <d v="2024-03-01T00:00:00"/>
    <d v="2025-03-31T00:00:00"/>
    <n v="56.428571428571431"/>
    <n v="0"/>
    <s v="DGIT_x000a_NC – Subproceso Operación Aduanera_x000a_Dirección de Gestión de Aduanas_x000a_Subdirección de Operación Aduanera_x000a_"/>
    <n v="0"/>
    <x v="0"/>
  </r>
  <r>
    <x v="2"/>
    <x v="1"/>
    <m/>
    <m/>
    <m/>
    <m/>
    <s v="Definir los requerimientos no funcionales "/>
    <s v="Definir los requerimientos no funcionales "/>
    <s v="Documento de requerimientos no funcionales V1"/>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
    <n v="0.77"/>
    <x v="0"/>
  </r>
  <r>
    <x v="2"/>
    <x v="1"/>
    <m/>
    <m/>
    <m/>
    <m/>
    <s v="Definir la priorización funcional de la implementación"/>
    <s v="Definir la priorización funcional de la implementación"/>
    <s v="Mapa de historias con la priorización funcional de la implementación V1"/>
    <n v="1"/>
    <d v="2024-03-01T00:00:00"/>
    <d v="2025-03-31T00:00:00"/>
    <n v="56.428571428571431"/>
    <n v="0"/>
    <s v="DGIT_x000a_NC – Subproceso Operación Aduanera_x000a_Dirección de Gestión de Aduanas_x000a_Subdirección de Operación Aduanera_x000a_"/>
    <n v="0"/>
    <x v="0"/>
  </r>
  <r>
    <x v="2"/>
    <x v="1"/>
    <m/>
    <m/>
    <m/>
    <m/>
    <s v="Definir un Plan de trabajo de desarrollo de la solución tecnológica "/>
    <s v="Definir un Plan de trabajo de desarrollo de la solución tecnológica "/>
    <s v="Plan de trabajo V1"/>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
    <n v="0.77"/>
    <x v="0"/>
  </r>
  <r>
    <x v="2"/>
    <x v="1"/>
    <m/>
    <m/>
    <m/>
    <m/>
    <s v="Aprobar o validar el Plan de trabajo de la implementación de la solución tecnológica "/>
    <s v="Aprobar o validar el Plan de trabajo de la implementación de la solución tecnológica "/>
    <s v="Plan de trabajo aprobado V1 "/>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
    <n v="0.77"/>
    <x v="0"/>
  </r>
  <r>
    <x v="2"/>
    <x v="1"/>
    <m/>
    <m/>
    <m/>
    <m/>
    <s v="Iniciar el desarrollo de la solución tecnológica."/>
    <s v="Desarrollo de la solución"/>
    <s v="Informes de seguimiento"/>
    <n v="3"/>
    <d v="2025-04-01T00:00:00"/>
    <d v="2025-09-30T00:00:00"/>
    <n v="26"/>
    <n v="0"/>
    <s v="DGIT_x000a_NC - Subproceso Innovación y Tecnología_x000a_Dirección de Gestión de Innovación y Tecnología_x000a_Subdirección de Innovación y Proyectos_x000a_Subdirección de Soluciones y Desarrollo_x000a_"/>
    <n v="0"/>
    <x v="0"/>
  </r>
  <r>
    <x v="2"/>
    <x v="1"/>
    <m/>
    <m/>
    <m/>
    <m/>
    <s v="Iniciar la implementación de la solución tecnológica"/>
    <s v="Pruebas y evaluación funcional"/>
    <s v=" (01) Un  formato de Aceptación de Pruebas funcionales y salida a producción - FT-IIT-1851."/>
    <n v="1"/>
    <d v="2025-04-01T00:00:00"/>
    <d v="2025-09-30T00:00:00"/>
    <n v="26"/>
    <n v="0"/>
    <s v="DGIT_x000a_NC – Subproceso Operación Aduanera_x000a_Dirección de Gestión de Aduanas_x000a_Subdirección de Operación Aduanera_x000a_"/>
    <n v="0"/>
    <x v="0"/>
  </r>
  <r>
    <x v="2"/>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n v="0"/>
    <x v="0"/>
  </r>
  <r>
    <x v="2"/>
    <x v="1"/>
    <s v="1  Aud Operación Aduanera -Importaciones Dirección de Aduanas y Direcciones Seccionales de Aduanas de Bogotá, Cali, Buenaventura, Bucaramanga, Cartagena, Barranquilla y Santa Marta Vigencia 2018 y primer semestre de 2019"/>
    <s v="22 02 002"/>
    <s v="Hallazgo 1.  Declaraciones de Importación Duplicadas Seccional Bogotá – Nivel Central.  (D - P)_x000a__x000a_(…) se evidencio 724 registros de declaraciones con número de formulario y número de aceptación repetidos (…)._x000a__x000a_(…) se verifico que solo a una de las dos declaraciones (032018000155471-6 duplicada en SYGA) se le aplicó el proceso de selectividad en el sistema LUCIA (…) se constató que sólo la declaración que hizo tránsito por el sistema LUCIA, se encuentra registrada contablemente."/>
    <s v="Vulnerabilidad de los sistemas informáticos electrónicos de la DIAN en cuanto al control de la integridad y seguridad de la información aduanera lo cual va en contravía de los procedimientos internos para la nacionalización de mercancías en relación con la identificación única que debe tener cada declaración de importación para efectos de su registro y control en los sistemas informáticos electrónicos de la entidad."/>
    <s v="1. Definir Estrategia de Digitalización del Proyecto._x000a_"/>
    <s v="Estrategia de Digitalización"/>
    <s v="Documento de Estrategia"/>
    <n v="1"/>
    <d v="2023-11-01T00:00:00"/>
    <d v="2024-07-31T00:00:00"/>
    <n v="39"/>
    <n v="1"/>
    <s v="DGIT_x000a_NC - Subproceso Innovación y Tecnología_x000a_Dirección de Gestión de Innovación y Tecnología_x000a_Subdirección de Innovación y Proyectos_x000a_Subdirección de Soluciones y Desarrollo_x000a__x000a_NC - Proceso Cumplimiento de Obligaciones Aduaneras y Cambiarias_x000a_Dirección de Gestión de Aduanas_x000a_Subdirección de Operación Aduanera_x000a__x000a_REFORMULADO_x000a_30092019_x000a_ACTUALIZADO_x000a_30112021"/>
    <n v="1"/>
    <x v="1"/>
  </r>
  <r>
    <x v="2"/>
    <x v="1"/>
    <m/>
    <m/>
    <m/>
    <m/>
    <s v="Desarrollar o adquirir la solución tecnológica del Proyecto de Desaduanamiento._x000a__x000a_"/>
    <s v="1. Informe de avance del proceso de contratación."/>
    <s v="Informe de avance del proceso"/>
    <n v="1"/>
    <d v="2023-11-01T00:00:00"/>
    <d v="2024-07-31T00:00:00"/>
    <n v="39"/>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_x000a_20052022"/>
    <n v="1"/>
    <x v="1"/>
  </r>
  <r>
    <x v="2"/>
    <x v="1"/>
    <m/>
    <m/>
    <m/>
    <m/>
    <s v="Iniciar el proyecto con la definición de  los requerimientos funcionales _x000a_"/>
    <s v="Definir los requerimientos funcionales "/>
    <s v="Documento de requerimientos funcionales V1"/>
    <n v="1"/>
    <d v="2024-03-01T00:00:00"/>
    <d v="2025-03-31T00:00:00"/>
    <n v="56.428571428571431"/>
    <n v="0"/>
    <s v="DGIT_x000a_NC – Subproceso Operación Aduanera_x000a_Dirección de Gestión de Aduanas_x000a_Subdirección de Operación Aduanera_x000a__x000a_"/>
    <n v="0"/>
    <x v="0"/>
  </r>
  <r>
    <x v="2"/>
    <x v="1"/>
    <m/>
    <m/>
    <m/>
    <m/>
    <s v="Definir los requerimientos no funcionales "/>
    <s v="Definir los requerimientos no funcionales "/>
    <s v="Documento de requerimientos no funcionales V1"/>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_x000a_"/>
    <n v="0.77"/>
    <x v="0"/>
  </r>
  <r>
    <x v="2"/>
    <x v="1"/>
    <m/>
    <m/>
    <m/>
    <m/>
    <s v="Definir la priorización funcional de la implementación"/>
    <s v="Definir la priorización funcional de la implementación"/>
    <s v="Mapa de historias con la priorización funcional de la implementación V1"/>
    <n v="1"/>
    <d v="2024-03-01T00:00:00"/>
    <d v="2025-03-31T00:00:00"/>
    <n v="56.428571428571431"/>
    <n v="0"/>
    <s v="DGIT_x000a_NC – Subproceso Operación Aduanera_x000a_Dirección de Gestión de Aduanas_x000a_Subdirección de Operación Aduanera_x000a__x000a_"/>
    <n v="0"/>
    <x v="0"/>
  </r>
  <r>
    <x v="2"/>
    <x v="1"/>
    <m/>
    <m/>
    <m/>
    <m/>
    <s v="Definir un Plan de trabajo de desarrollo de la solución tecnológica "/>
    <s v="Definir un Plan de trabajo de desarrollo de la solución tecnológica "/>
    <s v="Plan de trabajo V1"/>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_x000a_"/>
    <n v="0.77"/>
    <x v="0"/>
  </r>
  <r>
    <x v="2"/>
    <x v="1"/>
    <m/>
    <m/>
    <m/>
    <m/>
    <s v="Aprobar o validar el Plan de trabajo de la implementación de la solución tecnológica "/>
    <s v="Aprobar o validar el Plan de trabajo de la implementación de la solución tecnológica "/>
    <s v="Plan de trabajo aprobado V1 "/>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
    <n v="0.77"/>
    <x v="0"/>
  </r>
  <r>
    <x v="2"/>
    <x v="1"/>
    <m/>
    <m/>
    <m/>
    <m/>
    <s v="Iniciar el desarrollo de la solución tecnológica."/>
    <s v="Desarrollo de la solución"/>
    <s v="Informes de seguimiento"/>
    <n v="3"/>
    <d v="2025-04-01T00:00:00"/>
    <d v="2025-09-30T00:00:00"/>
    <n v="26"/>
    <n v="0"/>
    <s v="DGIT_x000a_NC - Subproceso Innovación y Tecnología_x000a_Dirección de Gestión de Innovación y Tecnología_x000a_Subdirección de Innovación y Proyectos_x000a_Subdirección de Soluciones y Desarrollo_x000a__x000a_30112021_x000a_20052022_x000a__x000a_"/>
    <n v="0"/>
    <x v="0"/>
  </r>
  <r>
    <x v="2"/>
    <x v="1"/>
    <m/>
    <m/>
    <m/>
    <m/>
    <s v="Iniciar la implementación de la solución tecnológica"/>
    <s v="Pruebas y evaluación funcional"/>
    <s v=" (01) Un  formato de Aceptación de Pruebas funcionales y salida a producción - FT-IIT-1851."/>
    <n v="1"/>
    <d v="2025-04-01T00:00:00"/>
    <d v="2025-09-30T00:00:00"/>
    <n v="26"/>
    <n v="0"/>
    <s v="DGIT_x000a_NC – Subproceso Operación Aduanera_x000a_Dirección de Gestión de Aduanas_x000a_Subdirección de Operación Aduanera_x000a__x000a_"/>
    <n v="0"/>
    <x v="0"/>
  </r>
  <r>
    <x v="2"/>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112021_x000a_20052022"/>
    <n v="0"/>
    <x v="0"/>
  </r>
  <r>
    <x v="2"/>
    <x v="1"/>
    <m/>
    <m/>
    <m/>
    <m/>
    <s v="3. Realizar un seguimiento mensual al sistema informático electrónico  "/>
    <s v="Realizar un seguimiento mensual conjunta con el area de tecnología al sistema informático electrónico el ultimo día hábil del mes."/>
    <s v="Informe de resultados"/>
    <n v="6"/>
    <d v="2020-02-01T00:00:00"/>
    <d v="2020-07-30T00:00:00"/>
    <n v="25.714285714285715"/>
    <n v="6"/>
    <s v="DGIT_x000a_NC - Subproceso Innovación y Tecnología_x000a_Dirección de Gestión de Innovación y Tecnología_x000a_Subdirección de Soluciones y Desarrollo_x000a__x000a_NC – Subproceso Operación Aduanera_x000a_Dirección de Gestión de Aduanas_x000a_Subdirección de Operación Aduanera_x000a__x000a_ACTUALIZADO_x000a_30112021"/>
    <n v="1"/>
    <x v="1"/>
  </r>
  <r>
    <x v="2"/>
    <x v="1"/>
    <s v="AUDITORÍA DE CUMPLIMIENTO - Proceso Operación Aduanera, vigencia 2022"/>
    <s v="17  01 008   "/>
    <s v="HALLAZGO No. 11. Sistema SYGA - Sistema informático de Gestión Aduanera (A)_x000a__x000a_En desarrollo del ejercicio auditor, la CGR para la muestra selectiva de terceros, solicitó a la UAE-DIAN la base de datos del universo de las declaraciones de importación presentadas y tramitadas a través del Sistema SYGA en la vigencia 2022 y la relación de las declaraciones manuales a nivel nacional de la misma vigencia (…)_x000a_De un total de 379.969 registros de importaciones y 176.737 registros de pagos consignados en las Bases de datos para los Nits de la muestra seleccionada y que corresponden a la vigencia 2022, se encontró lo siguiente:_x000a_1.Se observa un gran número de registros en los archivos de pago, que si bien un número de formulario de importación no proveen información del pago correspondiente porque los campos denominados: “No_Recibo”, “Arancel_Recibo, “Iva_Recbo”, “valor_docums_edi”, “Valor_aplicado”, “Recibo_consolidado”, “Valor_Recibo_Consolidado” tienen valor NULL, repitiéndose la situación observada en las mesas de trabajo. _x000a_2.Treinta y seis (36) Declaraciones de importación sobre las cuales no se obtiene datos de su correspondiente de pago en los archivos suministrados por los Nits que se relacionan a continuación (…)_x000a_3.Se obtiene un total de nueve (9) Nits de terceros para los cuales no se encuentra información de formularios de declaración de importación en la vigencia 2022, ni tampoco en las bases de datos de pagos suministradas por las seccionales, pese a que reportan saldo al cierre de la vigencia 2022, los cuales se relacionan a continuación (…)_x000a_4.Imprecisiones e Inexactitudes en los datos que se registran en SYGA para el campo “RAZON_SOCIAL_IMPORTADOR”, campo que ha sido poblado en la vigencia 2022 con diferencias en la Razón Social, incluso en el mismo mes para los siguientes NITS: _x000a_Situación similar ocurre con Nombres que incluyen una Ñ en la Razón Social como es el caso de los Nits. 800125639, 900123408, 900123408, los cuales en algunos casos es reconocido el carácter de forma correcta y en otros se observa con una interrogación “?”._x000a_Así mismo, en consultas realizadas por el equipo auditor de la CGR en el Sistema SYGA por la opción: Importaciones y a partir del reporte denominado “recaudo de usuarios aduaneros permanentes” para los pagos asociados de 19 importadores para el periodo 1 de enero a 31 de diciembre de 2022, se evidenció en 15 de ellos que corresponden al 78.94% del total analizado, que el valor que se encuentra en el campo denominado &quot;Recaudo reportado en este período por los bancos&quot; no está aplicado en 41 casos en el campo denominado &quot;Estado de saldos&quot;, por un valor total de $81.264.409.000.(…)"/>
    <s v="Falta de seguimiento por parte de la DIAN en la aplicación correcta de los saldos en el APLICATIVO SYGA para estos 15 importadores durante el periodo 1 enero a 31 diciembre de 2022. (…)_x000a__x000a_vulnerabilidad en el Sistema SYGA importaciones en la validación de los datos de entrada al permitir la captura de Razones sociales diferentes para un mismo Nit permitiendo el error humano, así como ausencia de integración con el sistema muisca en este punto del trámite del formulario para proveer la información del Importador y/o declarante a partir de su número de identificación, así como debilidades en la codificación y validación de caracteres especiales._x000a__x000a_Adicionalmente Inconsistencias e imprecisiones en la calidad de los datos, impidiendo que las consultas arrojen información de los pagos; así mismo debilidades durante el procesamiento de los datos, que arrojan salidas inexactas en el reporte de SYGA; y el incumplimiento de las Políticas de seguridad de la información. (…)"/>
    <s v="Implementa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T_x000a_NC - Subproceso Innovación y Tecnologia _x000a_Dirección de Gestión de Innovación y Tecnología                                                                                                 _x000a_Subdirección de Innovación y Proyectos_x000a_Subdirección de Soluciones y Desarrollo_x000a_"/>
    <n v="1"/>
    <x v="1"/>
  </r>
  <r>
    <x v="2"/>
    <x v="1"/>
    <m/>
    <m/>
    <m/>
    <m/>
    <m/>
    <s v="Desarrollar o adquirir la solución tecnologíca"/>
    <s v="1. Informe del avance del proceso de contratación"/>
    <n v="1"/>
    <d v="2023-11-01T00:00:00"/>
    <d v="2024-07-31T00:00:00"/>
    <n v="39"/>
    <n v="1"/>
    <s v="DGIT_x000a_NC - Subproceso Innovación y Tecnologia _x000a_Dirección de Gestión de Innovación y Tecnología                                                                                                 _x000a_Subdirección de Innovación y Proyectos_x000a_Subdirección de Soluciones y Desarrollo_x000a__x000a_NC - Subproceso Operación Aduanera_x000a_Dirección de Gestión de Aduanas_x000a_Subdirección de Operación Aduanera"/>
    <n v="1"/>
    <x v="1"/>
  </r>
  <r>
    <x v="2"/>
    <x v="1"/>
    <m/>
    <m/>
    <m/>
    <m/>
    <s v="Iniciar el proyecto con la definición de  los requerimientos funcionales _x000a_"/>
    <s v="Definir los requerimientos funcionales "/>
    <s v="Documento de requerimientos funcionales V1"/>
    <n v="1"/>
    <d v="2024-02-01T00:00:00"/>
    <d v="2025-03-31T00:00:00"/>
    <n v="60.571428571428569"/>
    <n v="0"/>
    <s v="DGIT_x000a_NC - Subproceso Operación Aduanera_x000a_Dirección de Gestión de Aduanas_x000a_Subdirección de Operación Aduanera_x000a__x000a_"/>
    <n v="0"/>
    <x v="0"/>
  </r>
  <r>
    <x v="2"/>
    <x v="1"/>
    <m/>
    <m/>
    <m/>
    <m/>
    <s v="Definir los requerimientos no funcionales "/>
    <s v="Definir los requerimientos no funcionales "/>
    <s v="Documento de requerimientos no funcionales V1"/>
    <n v="1"/>
    <d v="2024-02-01T00:00:00"/>
    <d v="2025-03-31T00:00:00"/>
    <n v="60.571428571428569"/>
    <n v="0"/>
    <s v="DGIT_x000a_NC - Subproceso Innovación y Tecnologia _x000a_Dirección de Gestión de Innovación y Tecnología_x000a_Subdirección de Innovación y Proyectos_x000a_Subdirección de Soluciones y Desarrollo"/>
    <n v="0"/>
    <x v="0"/>
  </r>
  <r>
    <x v="2"/>
    <x v="1"/>
    <m/>
    <m/>
    <m/>
    <m/>
    <s v="Iniciar el proceso de contratación "/>
    <s v="Validar o aceptar el proceso de contratación"/>
    <s v="Documento de validación o aceptación del proceso de contratación"/>
    <n v="1"/>
    <d v="2023-11-01T00:00:00"/>
    <d v="2025-03-31T00:00:00"/>
    <n v="73.714285714285708"/>
    <n v="0"/>
    <s v="DGIT_x000a_NC - Subproceso Innovación y Tecnologia _x000a_Dirección de Gestión de Innovación y Tecnología_x000a_Subdirección de Innovación y Proyectos_x000a_Subdirección de Soluciones y Desarrollo"/>
    <n v="0"/>
    <x v="0"/>
  </r>
  <r>
    <x v="2"/>
    <x v="1"/>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T_x000a_NC - Subproceso Operación Aduanera_x000a_Dirección de Gestión de Aduanas_x000a_Subdirección de Operación Aduanera_x000a__x000a_"/>
    <n v="0"/>
    <x v="0"/>
  </r>
  <r>
    <x v="2"/>
    <x v="1"/>
    <m/>
    <m/>
    <m/>
    <m/>
    <s v="Definir un Plan de trabajo de desarrollo de la solución tecnológica "/>
    <s v="Definir un Plan de trabajo de desarrollo de la solución tecnológica "/>
    <s v="Plan de trabajo V1"/>
    <n v="1"/>
    <d v="2023-11-01T00:00:00"/>
    <d v="2025-03-31T00:00:00"/>
    <n v="73.714285714285708"/>
    <n v="0"/>
    <s v="DGIT_x000a_NC - Subproceso Innovación y Tecnologia _x000a_Dirección de Gestión de Innovación y Tecnología_x000a_Subdirección de Innovación y Proyectos_x000a_Subdirección de Soluciones y Desarrollo"/>
    <n v="0"/>
    <x v="0"/>
  </r>
  <r>
    <x v="2"/>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0"/>
    <s v="DGIT_x000a_NC - Subproceso Innovación y Tecnologia 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
    <n v="0"/>
    <x v="0"/>
  </r>
  <r>
    <x v="2"/>
    <x v="1"/>
    <m/>
    <m/>
    <m/>
    <m/>
    <s v="Iniciar el desarrollo de la solución tecnológica."/>
    <s v="Desarrollo de la solución"/>
    <s v="Informes de seguimiento"/>
    <n v="12"/>
    <d v="2026-01-02T00:00:00"/>
    <d v="2028-12-31T00:00:00"/>
    <n v="156.28571428571428"/>
    <n v="0"/>
    <s v="DGIT_x000a_NC - Subproceso Innovación y Tecnologia _x000a_Dirección de Gestión de Innovación y Tecnología_x000a_Subdirección de Innovación y Proyectos_x000a_Subdirección de Soluciones y Desarrollo"/>
    <n v="0"/>
    <x v="0"/>
  </r>
  <r>
    <x v="2"/>
    <x v="1"/>
    <m/>
    <m/>
    <m/>
    <m/>
    <s v="Iniciar la implementación de la solución tecnológica"/>
    <s v="Pruebas y evaluación funcional"/>
    <s v=" (01) Un  formato de Aceptación de Pruebas funcionales y salida a producción - FT-IIT-1851."/>
    <n v="1"/>
    <d v="2026-01-02T00:00:00"/>
    <d v="2028-12-31T00:00:00"/>
    <n v="156.28571428571428"/>
    <n v="0"/>
    <s v="DGIT_x000a_NC - Subproceso Operación Aduanera_x000a_Dirección de Gestión de Aduanas_x000a_Subdirección de Operación Aduanera_x000a__x000a_"/>
    <n v="0"/>
    <x v="0"/>
  </r>
  <r>
    <x v="2"/>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T_x000a_NC - Subproceso Innovación y Tecnologia 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
    <n v="0"/>
    <x v="0"/>
  </r>
  <r>
    <x v="1"/>
    <x v="1"/>
    <s v="59 Aud. Reg. Vig 2008-2011_x000a__x000a_AEF - Seguimiento PM 2014"/>
    <s v="19 03 006"/>
    <s v="Razonabilidad o consistencia de los saldos en los Aplicativo. Respecto de los expedientes Nos. 200400010; 200900122; 200400444; 201101343; 200500733; 200501786; 200900122; 201101343, que se encuentran en etapa  persuasiva, la DIAN adelanta cobro sobre saldos irreales registrados en los diferentes módulos y/o aplicativos, (SIPAC, SISCOBRA Candado, Cuenta corriente Contribuyentes, Obligación Financiera), pese a que las obligaciones han sido objeto de pago, compensación, sanciones reducidas, conciliaciones, modificaciones a través de liquidaciones oficiales, o generadas por el sistema al no tomar las fechas especiales._x000a__x000a_Se evidenció que el contribuyente en diferentes oportunidades ha aportado los comprobantes respectivos, así como que el funcionario que tiene a cargo del expediente ha solicitado ajustes a la CCC o de Reproceso con el fin de depurar la cartera; sin embargo, estas solicitudes no han sido atendidas.Lo anterior, demuestra que los sistemas son deficientes, así como falta de integralidad de los diferentes módulos y/o aplicativos que administran cartera, los cuales reflejan saldos irreales, falta de confiabilidad de la Cartera, desgaste administrativo y traslado de cargas administrativas a los contribuyentes."/>
    <s v="Lo anterior, demuestra que los sistemas son deficientes, así como falta de integralidad de los diferentes módulos y/o aplicativos que administran cartera"/>
    <s v="Contar con un sistema de información integrado que refleje la situación fiscal y procesal real de los contribuyentes"/>
    <s v="Definir estrategia de digitalización"/>
    <s v="Documento"/>
    <n v="1"/>
    <d v="2020-07-01T00:00:00"/>
    <d v="2020-08-31T00:00:00"/>
    <n v="8.714285714285713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
    <n v="1"/>
    <x v="1"/>
  </r>
  <r>
    <x v="1"/>
    <x v="1"/>
    <m/>
    <m/>
    <m/>
    <m/>
    <m/>
    <s v="Priorizar y detallar requerimientos"/>
    <s v="Documento de requerimientos funcionales"/>
    <n v="1"/>
    <d v="2020-09-01T00:00:00"/>
    <d v="2020-12-31T00:00:00"/>
    <n v="17.28571428571428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ACTUALIZADO_x000a_30112021"/>
    <n v="1"/>
    <x v="1"/>
  </r>
  <r>
    <x v="1"/>
    <x v="1"/>
    <m/>
    <m/>
    <m/>
    <m/>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ia_x000a_Dirección de Gestión de Innovación y Tecnología_x000a_Subdirección de Innovación y Proyectos_x000a_Subdirección de Soluciones y Desarrollo_x000a_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1"/>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
    <n v="0"/>
    <x v="0"/>
  </r>
  <r>
    <x v="1"/>
    <x v="1"/>
    <m/>
    <m/>
    <m/>
    <m/>
    <s v="Iniciar el desarrollo de la solución tecnológica."/>
    <s v="Desarrollo de la solución"/>
    <s v="Informes de seguimiento"/>
    <n v="7"/>
    <d v="2026-01-02T00:00:00"/>
    <d v="2027-09-30T00:00:00"/>
    <n v="90.857142857142861"/>
    <n v="0"/>
    <s v="DGI_x000a_NC - Subproceso Innovación y Tecnologia_x000a_Dirección de Gestión de Innovación y Tecnología_x000a_Subdirección de Innovación y Proyectos_x000a_Subdirección de Soluciones y Desarrollo_x000a__x000a_REFORMULADO _x000a_31102020_x000a_ACTUALIZADO_x000a_30112021_x000a__x000a_"/>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_x000a__x000a_"/>
    <n v="0"/>
    <x v="0"/>
  </r>
  <r>
    <x v="1"/>
    <x v="1"/>
    <s v="18 Aud Vig  2012-2013 Función Recaudadora"/>
    <s v="22 02 001"/>
    <s v="Hallazgo No. 18: Sistemas de Información - Aplicativos Expedientes_x000a__x000a_En desarrollo de la revisión de los procesos de cobro coactivo, se observó que la información y los documentos correspondientes a cada uno de los expedientes no se encuentran digitalizados en su totalidad. _x000a__x000a_Igualmente, se evidenció falta de integralidad entre los aplicativos, la cual no permite que las actuaciones adelantadas y registradas en cada proceso alimenten y/o actualicen la información en los demás aplicativos, toda vez que el  proceso de Cobro Coactivo, tiene los siguientes aplicativos: SISCOBRA (Administración de expedientes), SIPAC (Sistema de Planeación y Administración de Cartera), Cuenta Corriente (antes de 2007), Obligación Financiera y Normaliza (Grupo normalización de cartera)._x000a_"/>
    <s v="La falta de integración de los aplicativos no permite el registro en línea y en tiempo real de las diferentes actuaciones ni su consulta, haciendo difícil el acceso a información oportuna y actualizada de los procesos de cobro coactivo.  _x000a_"/>
    <s v="Contar con un sistema de información integrado que refleje la situación fiscal y procesal real de los contribuyentes"/>
    <s v="Definir estrategia de digitalización"/>
    <s v="Documento"/>
    <n v="1"/>
    <d v="2020-07-01T00:00:00"/>
    <d v="2020-08-31T00:00:00"/>
    <n v="8.714285714285713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
    <n v="1"/>
    <x v="1"/>
  </r>
  <r>
    <x v="1"/>
    <x v="1"/>
    <m/>
    <m/>
    <m/>
    <m/>
    <m/>
    <s v="Priorizar y detallar requerimientos"/>
    <s v="Documento de requerimientos funcionales"/>
    <n v="1"/>
    <d v="2020-09-01T00:00:00"/>
    <d v="2020-12-31T00:00:00"/>
    <n v="17.28571428571428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ACTUALIZADO_x000a_30112021"/>
    <n v="1"/>
    <x v="1"/>
  </r>
  <r>
    <x v="1"/>
    <x v="1"/>
    <m/>
    <m/>
    <m/>
    <m/>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ia_x000a_Dirección de Gestión de Innovación y Tecnología_x000a_Subdirección de Innovación y Proyectos_x000a_Subdirección de Soluciones y Desarrollo_x000a_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1"/>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_x000a_"/>
    <n v="0"/>
    <x v="0"/>
  </r>
  <r>
    <x v="1"/>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
    <n v="0"/>
    <x v="0"/>
  </r>
  <r>
    <x v="1"/>
    <x v="1"/>
    <m/>
    <m/>
    <m/>
    <m/>
    <s v="Iniciar el desarrollo de la solución tecnológica."/>
    <s v="Desarrollo de la solución"/>
    <s v="Informes de seguimiento"/>
    <n v="7"/>
    <d v="2026-01-02T00:00:00"/>
    <d v="2027-09-30T00:00:00"/>
    <n v="90.857142857142861"/>
    <n v="0"/>
    <s v="DGI_x000a_NC - Subproceso Innovación y Tecnologia_x000a_Dirección de Gestión de Innovación y Tecnología_x000a_Subdirección de Innovación y Proyectos_x000a_Subdirección de Soluciones y Desarrollo_x000a__x000a_REFORMULADO _x000a_31102020_x000a_ACTUALIZADO_x000a_30112021_x000a__x000a_"/>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_x000a__x000a_"/>
    <n v="0"/>
    <x v="0"/>
  </r>
  <r>
    <x v="1"/>
    <x v="1"/>
    <s v="29 Aud Vig  2012-2013 Función Recaudadora"/>
    <s v="22 02 001"/>
    <s v="Hallazgo No. 29: Sistemas de Información – Administración de Cartera_x000a_Consultados los diferentes sistemas de información que operan en la Seccional de Grandes Contribuyentes se presentan las siguientes debilidades:_x000a_1. Para el proceso de Administración de cartera no existe a abril de 2014 un único aplicativo que registre las actuaciones de este proceso. Se utiliza un alterno denominado Siscobra candado y Aduanero, en el cual se registra la información manualmente, no genera los actos administrativos como los mandamientos de pago, ni alarmas de prescripciones, y no está integrado con Obligación Financiera. _x000a_2. Se evidenció que a 31 de diciembre de 2013, por deficiencias en los sistemas de información, los aplicativos Obligación Financiera y Cuenta Corriente reflejan saldos irreales pendientes de ajuste por $62.591.2 millones._x000a_3. Para la liquidación de intereses  la seccional acude a Liquidiario, que es básicamente un libro de Excel, herramienta que genera riesgos de seguridad y vulnerabilidad para obtener cuentas de cobro confiables y así evitar reprocesos manuales._x000a_"/>
    <s v="No contar con sistemas de información funcionales, óptimos, confiables y flexibles (beneficios tributarios)._x000a__x000a_Debilidades en los sistemas de información, para la liquidación de intereses_x000a_"/>
    <s v="Contar con un sistema de información integrado que refleje la situación fiscal y procesal real de los contribuyentes"/>
    <s v="Definir estrategia de digitalización"/>
    <s v="Documento"/>
    <n v="1"/>
    <d v="2020-07-01T00:00:00"/>
    <d v="2020-08-31T00:00:00"/>
    <n v="8.714285714285713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
    <n v="1"/>
    <x v="1"/>
  </r>
  <r>
    <x v="1"/>
    <x v="1"/>
    <m/>
    <m/>
    <m/>
    <m/>
    <m/>
    <s v="Priorizar y detallar requerimientos"/>
    <s v="Documento de requerimientos funcionales"/>
    <n v="1"/>
    <d v="2020-09-01T00:00:00"/>
    <d v="2020-12-31T00:00:00"/>
    <n v="17.28571428571428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ACTUALIZADO_x000a_30112021"/>
    <n v="1"/>
    <x v="1"/>
  </r>
  <r>
    <x v="1"/>
    <x v="1"/>
    <m/>
    <m/>
    <m/>
    <m/>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ia_x000a_Dirección de Gestión de Innovación y Tecnología_x000a_Subdirección de Innovación y Proyectos_x000a_Subdirecció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1"/>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
    <n v="0"/>
    <x v="0"/>
  </r>
  <r>
    <x v="1"/>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
    <n v="0"/>
    <x v="0"/>
  </r>
  <r>
    <x v="1"/>
    <x v="1"/>
    <m/>
    <m/>
    <m/>
    <m/>
    <s v="Iniciar el desarrollo de la solución tecnológica."/>
    <s v="Desarrollo de la solución"/>
    <s v="Informes de seguimiento"/>
    <n v="7"/>
    <d v="2026-01-02T00:00:00"/>
    <d v="2027-09-30T00:00:00"/>
    <n v="90.857142857142861"/>
    <n v="0"/>
    <s v="DGI_x000a_NC - Subproceso Innovación y Tecnologia_x000a_Dirección de Gestión de Innovación y Tecnología_x000a_Subdirección de Innovación y Proyectos_x000a_Subdirección de Soluciones y Desarrollo_x000a_"/>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0"/>
  </r>
  <r>
    <x v="1"/>
    <x v="1"/>
    <s v="35 Aud Vig  2012-2013 Función Recaudadora"/>
    <s v="22 02 100"/>
    <s v="Hallazgo No. 35 Plan de migración aplicativa no incluida en la plataforma MUISCA.  _x000a__x000a_Realizadas las visitas a los puntos de control de las Direcciones Seccionales Impuestos Bogotá y Grandes Contribuyentes, se observa la existencia de cinco (5) aplicativos denominados: Obligación financiera (plataforma Muisca), Cuenta Corriente (Plataforma SIAT), Siscobra Candado (Plataforma SIAT), Siscobra Aduanero (Plataforma SIAT), Normaliza (Plataforma SIAT) que alimentan el sistema de cartera de la entidad denominado SIPAC, el cual pertenece a la plataforma SIAT.   Dada la diversidad de plataformas y aplicativos se presenta falta de integridad de la información, debido al reproceso de información en estos aplicativos a la vez que algunos de ellos como Siscobra es un aplicativo cuyas herramientas de construcción (Clipper, Dbase) son obsoletas, además, no se ha realizado migración de información y se registra un pobre mantenimiento de las mismas. _x000a_De otra parte, se evidencia que el aplicativo SIPAC, presenta en la Dirección Seccional de impuestos Bogotá, deficiencias en el procesamiento, debido al volumen de transacciones y existe un represamiento de solicitudes de adecuación al aplicativo por parte del área usuaria._x000a_"/>
    <s v="Materialización del riesgo de la integridad de la información y el reprocesamiento de la misma,  y la ausencia de un plan que permita determinar la existencia de una única plataforma que se viene estructurando en la entidad desde 2003 como lo es el Muisca"/>
    <s v="Contar con un sistema de información integrado que refleje la situación fiscal y procesal real de los contribuyentes"/>
    <s v="Definir estrategia de digitalización"/>
    <s v="Documento"/>
    <n v="1"/>
    <d v="2020-07-01T00:00:00"/>
    <d v="2020-08-31T00:00:00"/>
    <n v="8.714285714285713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
    <n v="1"/>
    <x v="1"/>
  </r>
  <r>
    <x v="1"/>
    <x v="1"/>
    <m/>
    <m/>
    <m/>
    <m/>
    <m/>
    <s v="Priorizar y detallar requerimientos"/>
    <s v="Documento de requerimientos funcionales"/>
    <n v="1"/>
    <d v="2020-09-01T00:00:00"/>
    <d v="2020-12-31T00:00:00"/>
    <n v="17.28571428571428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30112021"/>
    <n v="1"/>
    <x v="1"/>
  </r>
  <r>
    <x v="1"/>
    <x v="1"/>
    <m/>
    <m/>
    <m/>
    <m/>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ia_x000a_Dirección de Gestión de Innovación y Tecnología_x000a_Subdirección de Innovación y Proyectos_x000a_Subdirecció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1"/>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
    <n v="0"/>
    <x v="0"/>
  </r>
  <r>
    <x v="1"/>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_x000a_"/>
    <n v="0"/>
    <x v="0"/>
  </r>
  <r>
    <x v="1"/>
    <x v="1"/>
    <m/>
    <m/>
    <m/>
    <m/>
    <s v="Iniciar el desarrollo de la solución tecnológica."/>
    <s v="Desarrollo de la solución"/>
    <s v="Informes de seguimiento"/>
    <n v="7"/>
    <d v="2026-01-02T00:00:00"/>
    <d v="2027-09-30T00:00:00"/>
    <n v="90.857142857142861"/>
    <n v="0"/>
    <s v="DGI_x000a_NC - Subproceso Innovación y Tecnologia_x000a_Dirección de Gestión de Innovación y Tecnología_x000a_Subdirección de Innovación y Proyectos_x000a_Subdirección de Soluciones y Desarrollo_x000a_"/>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16 Aud Vig  2012-2013 Función Recaudadora"/>
    <s v="11 02 002"/>
    <s v="Hallazgo No. 16: Gestión Documental de los expedientes de Cobro Coactivo_x000a_Realizada la revisión de la muestra de los procesos de Cobro Coactivo adelantados durante las vigencias 2012 y 2013, se evidenció incumplimiento de las normas antes mencionadas, pues dentro de los expedientes no obran todos los documentos relacionados con la actuación, ni se encuentran en el orden en que fueron producidos o allegados al proceso. _x000a__x000a_Asimismo, en algunos casos, los expedientes físicos no corresponden ni coinciden con las actuaciones registradas en el Sistema de Planeación y Administración de Cartera Morosa - SIPAC, por cuanto en el expediente físico reposan documentos que no se encuentran en el aplicativo y viceversa. _x000a__x000a_También se observa que los documentos relacionados con la búsqueda de bienes de los contribuyentes y las respectivas respuestas generalmente no obran dentro de los expedientes, mientras que en el aplicativo SIPAC sólo se encuentra registrada la relación de las solicitudes enviadas."/>
    <s v="Deficiencias de control interno, debilidades en el seguimiento y monitoreo por parte de la Dirección_x000a__x000a_Las irregularidades relacionadas con manejo documental de los expedientes de cobro coactivo durante el periodo evaluado obedecen a problemas, deficiencias y limitantes de orden institucional_x000a_"/>
    <s v="Gestionar ante la dependencia competente la viabilidad de adelantar campañas de cultura de gestión documental. "/>
    <s v="Requerir a la dependencia competente a fin de que se acuerden los temas a socializar así como la periodicidad de las mismas, con base en lo manifestado en el oficio 1-32-244-201-0898 del 30 de septiembre de 2019 enviado a la subdirección de gestión de recaudo y cobranzas"/>
    <s v="Documento soporte del requerimeinto"/>
    <n v="1"/>
    <d v="2019-11-01T00:00:00"/>
    <d v="2020-04-30T00:00:00"/>
    <n v="25.857142857142858"/>
    <n v="1"/>
    <s v="DGI_x000a_DS - Subproceso Administación de Cartera_x000a_Direccion Seccional de Impuestos de Bogota_x000a_División de Cobranzas _x000a_ _x000a_REFORMULADO_x000a_29052020_x000a_ACTUALIZADO_x000a_30112021"/>
    <n v="1"/>
    <x v="1"/>
  </r>
  <r>
    <x v="1"/>
    <x v="1"/>
    <m/>
    <m/>
    <m/>
    <m/>
    <s v="Gestionar ante la dependencia competente la viabilidad de crear un grupo de apooyo de gestión documental y la asignación de pacticantes del SENA para el apoyo de la gestión documental."/>
    <s v="Requerir a la dependencia competente a fin acordar las actividades necesarias para estudiar la viabilidad de la creación de un grupo de trabajo para apoyar las tareas de gestión documental y la asignación de practicantes del SENA con base en lo manifestado en el oficio 1-32-244-201-0897 del 30 de septiembre de 2019 enviado a la Dirección de Gestión de Recursos y Administración Económica."/>
    <s v="Documento soporte del requerimeinto"/>
    <n v="1"/>
    <d v="2019-11-01T00:00:00"/>
    <d v="2020-04-30T00:00:00"/>
    <n v="25.857142857142858"/>
    <n v="1"/>
    <s v="DGI_x000a_DS - Subproceso Administación de Cartera_x000a_Direccion Seccional de Impuestos de Bogota_x000a_División de Cobranzas _x000a_ _x000a_REFORMULADO_x000a_29052020_x000a_ACTUALIZADO_x000a_30112021"/>
    <n v="1"/>
    <x v="1"/>
  </r>
  <r>
    <x v="1"/>
    <x v="1"/>
    <m/>
    <m/>
    <m/>
    <m/>
    <s v="Contar con un sistema de información integrado que refleje la situación fiscal y procesal real de los contribuyentes"/>
    <s v="Definir estrategia de digitalización"/>
    <s v="Documento"/>
    <n v="1"/>
    <d v="2020-07-01T00:00:00"/>
    <d v="2020-08-31T00:00:00"/>
    <n v="8.714285714285713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
    <n v="1"/>
    <x v="1"/>
  </r>
  <r>
    <x v="1"/>
    <x v="1"/>
    <m/>
    <m/>
    <m/>
    <m/>
    <m/>
    <s v="Priorizar y detallar requerimientos"/>
    <s v="Documento de requerimientos funcionales"/>
    <n v="1"/>
    <d v="2020-09-01T00:00:00"/>
    <d v="2020-12-31T00:00:00"/>
    <n v="17.28571428571428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ACTUALIZADO_x000a_30112021"/>
    <n v="1"/>
    <x v="1"/>
  </r>
  <r>
    <x v="1"/>
    <x v="1"/>
    <m/>
    <m/>
    <m/>
    <m/>
    <m/>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ia_x000a_Dirección de Gestión de Innovación y Tecnología_x000a_Subdirección de Innovación y Proyectos_x000a_Subdirecció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1"/>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
    <n v="0"/>
    <x v="0"/>
  </r>
  <r>
    <x v="1"/>
    <x v="1"/>
    <m/>
    <m/>
    <m/>
    <m/>
    <s v="Iniciar el desarrollo de la solución tecnológica."/>
    <s v="Desarrollo de la solución"/>
    <s v="Informes de seguimiento"/>
    <n v="7"/>
    <d v="2026-01-02T00:00:00"/>
    <d v="2027-09-30T00:00:00"/>
    <n v="90.857142857142861"/>
    <n v="0"/>
    <s v="DGI_x000a_NC - Subproceso Innovación y Tecnologia_x000a_Dirección de Gestión de Innovación y Tecnología_x000a_Subdirección de Innovación y Proyectos_x000a_Subdirección de Soluciones y Desarrollo_x000a__x000a_REFORMULADO _x000a_31102020_x000a_ACTUALIZADO_x000a_30112021"/>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Auditoría de Cumplimiento, U.A.E DIAN Devoluciones y Compensaciones gestionadas a 31 de diciembre de 2020"/>
    <s v="19  03 00"/>
    <s v="Hallazgo No. 1. Devolución con firmeza NIT 860.511.098-4  “Devolución con firmeza NIT 860 511 098-4. Devolución de la DSI Grandes Contribuyentes en la cual se evidenció perfilamiento de Riesgo alto y marcas del SIE devoluciones que reflejaban inconsistencias en los valores reportados en la declaración de renta objeto de devolución, así mismo, el contribuyente registraba requerimientos y"/>
    <s v="“(…) los funcionarios que sustanciaron la devolución en el área de Gestión de Recaudo de la DSI de Grandes Contribuyentes, no tuvieron en cuenta las marcas originadas en el proceso de revisión y continuaron con el trámite y el área de Fiscalización y Liquidación (…), no adelantó la investigación tributaria durante el estudio de la devolución, (…)"/>
    <s v="1. Elaborar una herramienta para consulta de indicadores que mejoren el análisis y la elaboración del plan de auditoría, de los casos seleccionados para investigación a las devoluciones y/o compensaciones y demás investigaciones efectuadas en el subproceso de Fiscalización y Liquidación."/>
    <s v="1. Poner a disposición la información y las consultas para el cálculo de los indicadores de fiscalización "/>
    <s v="Documento sobre la información puesta a disposición, incluyendo la lógica del cálculo de los indicadores"/>
    <n v="1"/>
    <d v="2023-01-01T00:00:00"/>
    <d v="2024-07-31T00:00:00"/>
    <n v="82.428571428571431"/>
    <n v="1"/>
    <s v="DGI_x000a_NC - Subproceso de Fiscalización y Liquidación_x000a_Subdirección de Fiscalización Tributaria_x000a__x000a_NC - Subproceso Innovación y Tecnología_x000a_Subdirección de Procesamiento de Datos_x000a__x000a_REFORMULADO _x000a_09122022"/>
    <n v="1"/>
    <x v="1"/>
  </r>
  <r>
    <x v="1"/>
    <x v="1"/>
    <m/>
    <m/>
    <m/>
    <m/>
    <m/>
    <s v="2. Elaborar una herramienta para consulta que despliegue la información de los indicadores de auditoria."/>
    <s v="Herramienta para consulta de indicadores de auditoria"/>
    <n v="1"/>
    <d v="2023-08-01T00:00:00"/>
    <d v="2025-12-31T00:00:00"/>
    <n v="126.14285714285714"/>
    <n v="0"/>
    <s v="DGI_x000a_NC - Subproceso de Fiscalización y Liquidación_x000a_Subdirección de Fiscalización Tributaria_x000a__x000a_NC - Subproceso Gobernanza de datos, Analítica y Estudios Económicos _x000a_Subdirección de Información y Analítica_x000a__x000a_REFORMULADO _x000a_09122022"/>
    <n v="0"/>
    <x v="0"/>
  </r>
  <r>
    <x v="1"/>
    <x v="1"/>
    <m/>
    <m/>
    <m/>
    <m/>
    <s v="2. Diseñar y enviar a las Seccionales acción de control sobre aquellos solicitantes de devolución que  tienen calificación de riesgo alto o muy alto y no fueron seleccionados por el SI de capacidad operativa, según criterios específicos de selección que se apliquen y conforme a la capacidad operativa de las divisiones de Fiscalización y Liquidación."/>
    <s v="1. Enviar a las seccionales la acción de control y los seleccionados."/>
    <s v="Memorando de lineamientos de auditoría."/>
    <n v="1"/>
    <d v="2022-01-01T00:00:00"/>
    <d v="2022-12-31T00:00:00"/>
    <n v="52"/>
    <n v="1"/>
    <s v="DGI_x000a_NC - Subproceso de Fiscalización y Liquidación_x000a_Coordinación de Pensamiento Estratégico de Fiscalización Tributaria"/>
    <n v="1"/>
    <x v="1"/>
  </r>
  <r>
    <x v="1"/>
    <x v="1"/>
    <s v="Auditoría de Cumplimiento, U.A.E DIAN Devoluciones y Compensaciones gestionadas a 31 de diciembre de 2020"/>
    <s v="19  03 00"/>
    <s v="Hallazgo No. 3. Devolución sin investigación por Fiscalización  “(..) dos (2) devoluciones de la DSI Medellín relacionadas con facturas de proveedores ficticios que presentaban marcas de auditoría y perfilamiento de riesgo alto, las cuales adquirieron firmeza y, por tanto, hoy no pueden ser objeto de fiscalización, situaciones que no permiten establecer la procedencia y si el valor devue"/>
    <s v="“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
    <s v="1. Elaborar una herramienta para consulta de indicadores que mejoren el análisis y la elaboración del plan de auditoría, de los casos seleccionados para investigación a las devoluciones y/o compensaciones y demás investigaciones efectuadas en el subproceso de Fiscalización y Liquidación."/>
    <s v="1. Poner a disposición la información y las consultas para el cálculo de los indicadores de fiscalización "/>
    <s v="Documento sobre la información puesta a disposición, incluyendo la lógica del cálculo de los indicadores"/>
    <n v="1"/>
    <d v="2023-01-01T00:00:00"/>
    <d v="2024-07-31T00:00:00"/>
    <n v="82.428571428571431"/>
    <n v="1"/>
    <s v="DGI_x000a_NC - Subproceso de Fiscalización y Liquidación_x000a_Subdirección de Fiscalización Tributaria_x000a__x000a_NC - Subproceso Innovación y Tecnología_x000a_Subdirección de Procesamiento de Datos_x000a__x000a_REFORMULADO _x000a_09122022"/>
    <n v="1"/>
    <x v="1"/>
  </r>
  <r>
    <x v="1"/>
    <x v="1"/>
    <m/>
    <m/>
    <m/>
    <s v="“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
    <m/>
    <s v="2. Elaborar una herramienta para consulta que despliegue la información de los indicadores de auditoria."/>
    <s v="Herramienta para consulta de indicadores de auditoria"/>
    <n v="1"/>
    <d v="2023-08-01T00:00:00"/>
    <d v="2025-12-31T00:00:00"/>
    <n v="126.14285714285714"/>
    <n v="0"/>
    <s v="DGI_x000a_NC - Subproceso de Fiscalización y Liquidación_x000a_Subdirección de Fiscalización Tributaria_x000a__x000a_NC - Subproceso Gobernanza de datos, Analítica y Estudios Económicos _x000a_Subdirección de Información y Analítica_x000a__x000a_REFORMULADO _x000a_09122022"/>
    <n v="0"/>
    <x v="0"/>
  </r>
  <r>
    <x v="1"/>
    <x v="1"/>
    <m/>
    <m/>
    <m/>
    <s v="“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
    <s v="2. Revisar y ajustar el procedimiento PR-COT-0465 «INVESTIGACIÓN Y DETERMINACIÓN DE TRIBUTOS E IMPOSICIÓN DE SANCIONES», en y/o documentos asociados, en lo referente a la depuración de las cargas de servicio."/>
    <s v="1. Analizar y evaluar  el procedimiento, y/o documentos asociados respecto a los parámetros de depuración."/>
    <s v="Documento de análisis y evaluación"/>
    <n v="1"/>
    <d v="2022-02-01T00:00:00"/>
    <d v="2022-06-30T00:00:00"/>
    <n v="21.285714285714285"/>
    <n v="1"/>
    <s v="DGI_x000a_NC - Subproceso de Fiscalización y Liquidación_x000a_Coordinación de Sistemas de Información y Procedimiento de Fiscalización Tributaria_x000a_Coordinación de Pensamiento Estratégico de Fiscalización Tributaria_x000a_Coordinación de Supervisión, control y seguimiento de Fiscalización."/>
    <n v="1"/>
    <x v="1"/>
  </r>
  <r>
    <x v="1"/>
    <x v="1"/>
    <m/>
    <m/>
    <m/>
    <s v="“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
    <m/>
    <s v="2. Efectuar los ajustes al procedimiento,  y/o documentos asociados con base en el resultado del análisis efectuado."/>
    <s v="Procedimiento y/o documentos asociados, ajustados y publicados."/>
    <n v="1"/>
    <d v="2023-01-01T00:00:00"/>
    <d v="2023-07-31T00:00:00"/>
    <n v="30.142857142857142"/>
    <n v="1"/>
    <s v="DGI_x000a_NC - Subproceso de Fiscalización y Liquidación_x000a_Coordinación de Sistemas de Información y Procedimiento de Fiscalización Tributaria_x000a__x000a_REFORMULADO _x000a_09122022"/>
    <n v="1"/>
    <x v="1"/>
  </r>
  <r>
    <x v="1"/>
    <x v="1"/>
    <m/>
    <m/>
    <m/>
    <s v="“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
    <s v="3. Diseñar y enviar a las Seccionales acción de control sobre aquellos solicitantes de devolución que  tienen calificación de riesgo alto o muy alto y no fueron seleccionados por el SI de capacidad operativa, según criterios específicos de selección que se apliquen y conforme a la capacidad operativa de las divisiones de Fiscalización y Liquidación."/>
    <s v="1. Enviar a las seccionales la acción de control y los seleccionados."/>
    <s v="Memorando de lineamientos de auditoría."/>
    <n v="1"/>
    <d v="2022-01-01T00:00:00"/>
    <d v="2022-12-31T00:00:00"/>
    <n v="52"/>
    <n v="1"/>
    <s v="DGI_x000a_NC - Subproceso de Fiscalización y Liquidación_x000a_Coordinación de Pensamiento Estratégico de Fiscalización Tributaria"/>
    <n v="1"/>
    <x v="1"/>
  </r>
  <r>
    <x v="1"/>
    <x v="1"/>
    <s v="Auditoría de Cumplimiento, U.A.E DIAN Devoluciones y Compensaciones gestionadas a 31 de diciembre de 2020"/>
    <s v="19  03 00"/>
    <s v="Hallazgo No. 7. Intereses Doble Compensación - Expediente NIT 860.068.121-6   .&quot; (…) el pago de los intereses moratorios que se causan intereses en el período del 19 de diciembre de 2017 al 19 de febrero de 2019 por valor de $143.314.920 debido a que la División de Gestión de Recaudo de la DSI Grandes Contribuyentes profirió resolución de compensación No. 6282-1576 del 18 de diciembre de"/>
    <s v="&quot;(…) originado por la falta de actualización del aplicativo SIE devoluciones por parte de los funcionarios encargados de notificar los actos administrativos en el subproceso de devoluciones y compensaciones&quot;"/>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ia_x000a_Dirección de Gestión de Innovación y Tecnología_x000a_Subdirección de Innovación y Proyectos_x000a_Subdirección de Soluciones y Desarrollo_x000a_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
    <n v="0"/>
    <x v="0"/>
  </r>
  <r>
    <x v="1"/>
    <x v="1"/>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 _x000a__x000a_NC - Subproceso Innovación y Tecnología_x000a_Dirección de Gestión de Innovación y Tecnología_x000a_Subdirección de Innovación y Proyectos_x000a_Subdirección de Soluciones y Desarrollo_x000a__x000a_"/>
    <n v="0"/>
    <x v="0"/>
  </r>
  <r>
    <x v="1"/>
    <x v="1"/>
    <m/>
    <m/>
    <m/>
    <m/>
    <s v="Iniciar el desarrollo de la solución tecnológica."/>
    <s v="Desarrollo de la solución"/>
    <s v="Informes de seguimiento"/>
    <n v="8"/>
    <d v="2025-07-01T00:00:00"/>
    <d v="2027-06-30T00:00:00"/>
    <n v="104.14285714285714"/>
    <n v="0"/>
    <s v="DGI_x000a_NC - Subproceso Innovación y Tecnologia_x000a_Dirección de Gestión de Innovación y Tecnología_x000a_Subdirección de Innovación y Proyectos_x000a_Subdirecció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5-07-01T00:00:00"/>
    <d v="2027-06-30T00:00:00"/>
    <n v="104.14285714285714"/>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7-06-30T00:00:00"/>
    <n v="104.14285714285714"/>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Auditoría de Cumplimiento, U.A.E DIAN Devoluciones y Compensaciones gestionadas a 31 de diciembre de 2020"/>
    <s v="19  03 00"/>
    <s v="Hallazgo No. 8. Pago de Intereses Moratorios  “Pago de intereses moratorios por $201.491.880 al contribuyente con NIT 900.215.823-3 para la DSI Bogotá, y por $82.027.000 al contribuyente con NIT 890.911.431-1 de la DSI Medellín; para un total de $283.518.880. Estas situaciones se presentaron debido a las falencias en la expedición de las certificaciones generadas por la División de cobra"/>
    <s v="“(…) el pago de intereses moratorios se originó por deficiencias en la expedición de la certificación de deudas a cargo de la División de Gestión de Cobranzas quien certificó una deuda que no existía a cargo del contribuyente, (…)  falta de interoperabilidad de los sistemas de información con los procedimientos implementados en la DIAN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ia_x000a_Dirección de Gestión de Innovación y Tecnología_x000a_Subdirección de Innovación y Proyectos_x000a_Subdirección de Soluciones y Desarrollo_x000a_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
    <n v="0"/>
    <x v="0"/>
  </r>
  <r>
    <x v="1"/>
    <x v="1"/>
    <m/>
    <s v="19  03 00"/>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_x000a_"/>
    <n v="0"/>
    <x v="0"/>
  </r>
  <r>
    <x v="1"/>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ón y Tecnología_x000a_Dirección de Gestión de Innovación y Tecnología_x000a_Subdirección de Innovacioón y Proyectos_x000a_Subdirección de Soluciones y Desarrollo"/>
    <n v="0"/>
    <x v="0"/>
  </r>
  <r>
    <x v="1"/>
    <x v="1"/>
    <m/>
    <m/>
    <m/>
    <m/>
    <s v="Iniciar el desarrollo de la solución tecnológica."/>
    <s v="Desarrollo de la solución"/>
    <s v="Informes de seguimiento"/>
    <n v="7"/>
    <d v="2026-01-02T00:00:00"/>
    <d v="2027-09-30T00:00:00"/>
    <n v="90.857142857142861"/>
    <n v="0"/>
    <s v="DGI_x000a_NC - Subproceso Innovación y Tecnologia_x000a_Dirección de Gestión de Innovación y Tecnología_x000a_Subdirección de Innovación y Proyectos_x000a_Subdirección de Soluciones y Desarrollo_x000a__x000a_REFORMULADO _x000a_31102020_x000a_30112021_x000a_20052022_x000a_09122022_x000a_"/>
    <n v="0"/>
    <x v="0"/>
  </r>
  <r>
    <x v="1"/>
    <x v="1"/>
    <m/>
    <s v="19  03 00"/>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
    <n v="0"/>
    <x v="0"/>
  </r>
  <r>
    <x v="1"/>
    <x v="1"/>
    <m/>
    <s v="19  03 00"/>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Auditoría de Cumplimiento, U.A.E DIAN Devoluciones y Compensaciones gestionadas a 31 de diciembre de 2020"/>
    <s v="19  03 00"/>
    <s v="Hallazgo No. 9. Gestión de Cobro Improcedentes  “Pérdida de oportunidad de cobro de las devoluciones improcedentes como quiera que operó el fenómeno jurídico de la prescripción de obligaciones claras, expresas y exigibles por valor de $905.057.500, que no fueron declaradas remisibles, mandamiento de pago proferidos con inconsistencias y falta de oportunidad para proferir mandamiento de p"/>
    <s v="&quot;(…) deficiencias en el control por parte de los responsables en la gestión persuasiva, coactiva y de cobro de los recursos producto de las devoluciones improcedentes de la DSI Bogotá, en el seguimiento y oportuna expedición de los mandamientos de pago, así como en la implementación de acciones tendientes al fortalecimiento de controles, metodologías y procedimientos que mitiguen el ries"/>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ia_x000a_Dirección de Gestión de Innovación y Tecnología_x000a_Subdirección de Innovación y Proyectos_x000a_Subdirección de Soluciones y Desarrollo_x000a_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
    <n v="0"/>
    <x v="0"/>
  </r>
  <r>
    <x v="1"/>
    <x v="1"/>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_x000a_"/>
    <n v="0"/>
    <x v="0"/>
  </r>
  <r>
    <x v="1"/>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
    <n v="0"/>
    <x v="0"/>
  </r>
  <r>
    <x v="1"/>
    <x v="1"/>
    <m/>
    <s v="19  03 00"/>
    <m/>
    <m/>
    <s v="Iniciar el desarrollo de la solución tecnológica."/>
    <s v="Desarrollo de la solución"/>
    <s v="Informes de seguimiento"/>
    <n v="8"/>
    <d v="2025-07-01T00:00:00"/>
    <d v="2027-06-30T00:00:00"/>
    <n v="104.14285714285714"/>
    <n v="0"/>
    <s v="DGI_x000a_NC - Subproceso Innovación y Tecnologia_x000a_Dirección de Gestión de Innovación y Tecnología_x000a_Subdirección de Innovación y Proyectos_x000a_Subdirección de Soluciones y Desarrollo_x000a__x000a_REFORMULADO _x000a_31102020_x000a_30112021_x000a_20052022_x000a_09122022_x000a__x000a_"/>
    <n v="0"/>
    <x v="0"/>
  </r>
  <r>
    <x v="1"/>
    <x v="1"/>
    <m/>
    <s v="19  03 00"/>
    <m/>
    <m/>
    <s v="Iniciar la implementación de la solución tecnológica"/>
    <s v="Pruebas y evaluación funcional"/>
    <s v=" (01) Un  formato de Aceptación de Pruebas funcionales y salida a producción - FT-IIT-1851."/>
    <n v="1"/>
    <d v="2025-07-01T00:00:00"/>
    <d v="2027-06-30T00:00:00"/>
    <n v="104.14285714285714"/>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
    <n v="0"/>
    <x v="0"/>
  </r>
  <r>
    <x v="1"/>
    <x v="1"/>
    <m/>
    <s v="19  03 00"/>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7-06-30T00:00:00"/>
    <n v="104.14285714285714"/>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23 Aud Regular Vigencia 2010_x000a_(Recaudadora)_x000a__x000a_AEF - Seguimiento PM 2014"/>
    <s v="18 01 002"/>
    <s v="Deudores - Sanciones_x000a_El saldo de la cuenta Deudores presenta incertidumbre debido a que en las subcuentas 140104-02 y 140104-03 Sanciones Aduaneras y Cambiarias, según informe del aplicativo MUISCA, registra saldo final negativo, contrario a la naturaleza de la cuenta, por $106.686,3 millones."/>
    <s v="La anterior situación afecta la razonabilidad de de la cuenta contraviniendo lo dispuesto en el parágrafo 104 del numeral 2.7 referente a la característica de razonabilidad de la información contable pública."/>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Subproceso Innovación y Tecnología_x000a_Dirección de Gestión e Innovación y Tecnología_x000a_Subdirección de Innovación y Proyectos_x000a_Subdirección de Soluciones y Desarrollo_x000a__x000a_NC- Subproceso Función Recaudadora_x000a_Dirección de Gestión de Impuestos_x000a_Subdirección de Recaudo_x000a_Coordinación de Contabilidad de la Función Recaudadora     _x000a__x000a_REFORMULADO_x000a_30092017_x000a_30032018_x000a_30042020_x000a_31102020_x000a_ACTALIZADO_x000a_30112021                                                                            "/>
    <n v="1"/>
    <x v="1"/>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e Innovación y Tecnología_x000a_Subdirección de Innovación y Proyectos_x000a_Subdirecció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ón y Tecnología_x000a_Dirección de Gestión e Innovación y Tecnología_x000a_Subdirección de Innovación y Proyectos_x000a_Subdirecció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11"/>
    <d v="2025-10-01T00:00:00"/>
    <d v="2027-06-30T00:00:00"/>
    <n v="91"/>
    <n v="0"/>
    <s v="DGI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5-10-01T00:00:00"/>
    <d v="2027-06-30T00:00:00"/>
    <n v="9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10-01T00:00:00"/>
    <d v="2027-06-30T00:00:00"/>
    <n v="9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s v="1  Aud Vig  2012 Aduanas e Impuestos Bogota_x000a_(Recaudadora)_x000a__x000a_AEF - Seguimiento PM 2014"/>
    <s v="19 04 002"/>
    <s v="Control Interno: Se evidencio que el Manual Contable no es aplicado por las diferentes áreas involucradas en el proceso contable._x000a_-       Se observó que la información contable no es procesada de manera oportuna, toda vez que se presenta un atraso de hasta cinco meses cuando se comienza año fiscal, y deben permanentemente recurrir a solicitar plazos para la entrega de información a los diferentes entes de control._x000a_-       Los aplicativos que sirven de soporte a los registros contables no son confiables y no generan la información que se requiere, como en el caso de los documentos por validar que integran los diversos saldos de los estados contables._x000a_-       Con relación a los comprobantes automáticos para reclasificar los documentos por validar, se evidencio que presenta fallas ya que existen documentos desde la vigencia 2005._x000a_-       Aunque se realizan las conciliaciones bancarias no se depuran las partidas conciliatorias, igual sucede con la información que reportan las diferentes dependencias que no registran documentos en el mes del suceso y lo dejan pendiente para el siguiente mes._x000a_-       La oficina de sistemas no ha vuelto a reportar el total de documentos recibidos y procesados en los diferentes períodos, no permitiendo conocer cuántos documentos quedaron pendientes de incorporar al sistema."/>
    <s v="El  Manual contable  no es aplicado por las dependencias involucradas."/>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d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IZADO_x000a_30112021                                                                            "/>
    <n v="1"/>
    <x v="1"/>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e Innovación y Tecnología_x000a_Subdirección de Innovación y Proyectos_x000a_Subdirecció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ón y Tecnología_x000a_Dirección de Gestión e Innovación y Tecnología_x000a_Subdirección de Innovación y Proyectos_x000a_Subdirecció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
    <n v="0"/>
    <x v="0"/>
  </r>
  <r>
    <x v="1"/>
    <x v="1"/>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2  Aud Vig  2012 Aduanas e Impuestos Bogota_x000a_(Recaudadora)_x000a__x000a_AEF - Seguimiento PM 2014"/>
    <s v="18 01 004"/>
    <s v="Fondo Rotatorio – Partidas conciliatorias:  En la Cuenta Efectivo, con saldo a 31 de diciembre de 2012, de $367.747 millones, de los cuales  en la subcuenta  fondo rotatorio  se presenta una diferencia en el saldo de $6.517 millones, con los saldos de los extractos bancarios, que corresponden a partidas conciliatorias de las cuales $1.046 millones, vienen con más de seis meses de permanencia, sin que las gestiones adelantadas sean adecuadas, lo cual no permite que la información reflejada en los estados contables sea útil y pertinente. Incidiendo en las cuentas de patrimonio."/>
    <s v="Gestiones inadecuadas en la depuración de partidas conciliatorias."/>
    <s v="Realizar la depuración de partidas conciliatorias,con antigüedad superior a dos meses contables, y efectuar los ajustes contables pertinentes."/>
    <s v="Adelantar, por lo menos, una mesa de trabajo virtual, con la participación de la Subdirección de devoluciones, la Coordinación de Contabilidad de la función recaudadora,  la Dirección seccional de impuestos y aduanas de Arauca y  funcionarios expertos  en correcciones de registros en CIN 20 , dirigida a realizar a diagnosticar y corregir, de resultar tecnicamente posible,  la totalidad de los casos que constituyen partidas conciliatorias, con antigüedad superior a dos meses contables, que aparecen en la contabilidad de la mencionada dirección seccional."/>
    <s v="Diagnóstico de cada caso de si es posible tecnicamente su corrección o no."/>
    <n v="1"/>
    <d v="2023-06-01T00:00:00"/>
    <d v="2025-07-31T00:00:00"/>
    <n v="113"/>
    <n v="0"/>
    <s v="DGI_x000a_NC -  Subproceso Recaudo - Devoluciones _x000a_Dirección de Gestión de Impuestos_x000a_                                                                                                                                                                                                                                                                                                                                                                                                 Subproceso NC -  Subproceso Función Recaudadora_x000a_Dirección de Gestión de Impuestos_x000a_Subdirección de Recaudo_x000a_Coordinación de Contabilidad de la Función Recaudadora_x000a__x000a_DS - Subproceso Función Recaudadora_x000a_Dirección Seccional de Impuestos y Aduanas de  Arauca_x000a_División de Recaudo y Cobranzas _x000a_Grupo Interno de Trabajo de Contabilidad _x000a__x000a_REFORMULADO _x000a_30042020_x000a_10052021_x000a_09122022_x000a__x000a_ACTUALIZADO_x000a_30112021"/>
    <n v="0"/>
    <x v="0"/>
  </r>
  <r>
    <x v="1"/>
    <x v="1"/>
    <m/>
    <m/>
    <m/>
    <m/>
    <m/>
    <s v="Realizar las actividades administrativas y contables necesarias para concluir la depuración  y ajuste de los valores de las partidas conciliatorias del Fondo Rotatorio de Devoluciones  con antigüedad superior a dos meses contables, por parte de la Dirección seccional de impuestos y aduanas de Arauca."/>
    <s v="formato FT- ADF – 1938 “CONCILIACIÓN CONTABLE FONDO ROTATORIO DE DEVOLUCIONES DE IMPUESTOS” del último mes contable cerrado"/>
    <n v="1"/>
    <d v="2025-01-08T00:00:00"/>
    <d v="2026-02-28T00:00:00"/>
    <n v="59.428571428571431"/>
    <n v="0"/>
    <s v="DGI_x000a_NC - Subproceso Función Recaudadora_x000a_Dirección de Gestión de Impuestos_x000a_Subdirección de Recaudo_x000a_Coordinación de Contabilidad de la Función Recaudadora_x000a__x000a_DS - Subproceso Función Recaudadora_x000a_Dirección Seccional de Impuestos y Aduanas de  Arauca_x000a_División de Recaudo y Cobranzas _x000a_Grupo Interno de Trabajo de Contabilidad _x000a__x000a_REFORMULADO _x000a_30042020_x000a_10052021_x000a_30112021_x000a_20052022_x000a_09122022"/>
    <n v="0"/>
    <x v="0"/>
  </r>
  <r>
    <x v="1"/>
    <x v="1"/>
    <m/>
    <m/>
    <m/>
    <m/>
    <m/>
    <s v="Depurar las partidas conciliatorias del Fondo Rotatorio de Devoluciones, con antigüedad superior a dos meses contables, para que no se reflejen en el informe del mes contable  de las direcciones seccionales, a excepción de la DSIA de Arauca.  "/>
    <s v="formato FT- ADF – 1938 “CONCILIACIÓN CONTABLE FONDO ROTATORIO DE DEVOLUCIONES DE IMPUESTOS” del mes contable de octubre de 2024"/>
    <n v="1"/>
    <d v="2024-11-01T00:00:00"/>
    <d v="2025-02-28T00:00:00"/>
    <n v="17"/>
    <n v="0.25"/>
    <s v="DGI_x000a_NC - Subproceso Función Recaudadora_x000a_Dirección de Gestión de Impuestos_x000a_Subdirección de Recaudo_x000a_Coordinación de Contabilidad de la Función Recaudadora_x000a__x000a_DS - Subproceso Función Recaudadora_x000a_Direcciones seccionales de Impuestos  y Direcciones seccionales de Impuestos  Aduanas _x000a_División de Recaudo y Cobranzas _x000a_Grupo Interno de Trabajo de Contabilidad _x000a__x000a_REFORMULADO _x000a_30042020_x000a_10052021_x000a_30112021_x000a_20052022_x000a_09122022"/>
    <n v="0.25"/>
    <x v="0"/>
  </r>
  <r>
    <x v="1"/>
    <x v="1"/>
    <s v="3  Aud Vig  2012 Aduanas e Impuestos Bogota_x000a_(Recaudadora)_x000a__x000a_AEF - Seguimiento PM 2014"/>
    <s v="18 01 002"/>
    <s v="Rentas por Cobrar: Se presenta Incertidumbre sobre el saldo de $15.063.412 millones  en Rentas por Cobrar a diciembre 31 de 2012 y que inciden en el patrimonio, debido a que no se tiene certeza del valor real de los derechos tributarios a favor de la DIAN por concepto de las obligaciones adeudadas por cada tipo de impuesto. Así mismo, no se pudieron establecer los documentos procesados y pendientes de procesar en la vigencia, los registros que integran los valores de los documentos por validar, y los terceros que integran el aplicativo SIAT,  sobre los cuales la entidad puede ejercer el derecho de cobro, teniendo en cuenta: _x000a_-       Los valores registrados en los aplicativos de cobro y Obligación financiera - Cuenta Corriente, difieren de los registrados en contabilidad, no existen conciliaciones que permitan explicar dichas diferencias,  por tanto la entidad no cuenta con una base de datos o sistema que sea soporte de los saldos contables._x000a_-       El Aplicativo SIAT, no cuenta con libros auxiliares a nivel de terceros,  registra un saldo de $504.055 millones en rentas por cobrar, que corresponden a vigencias anteriores al 2006, sobre las cuales no se tiene certeza de su realización de cobro por cuanto pueden estar prescitas._x000a_-     En las rentas por cobrar, vigencia actual, se registran rentas por validar, atendiendo los conceptos emitidos por la CGN, sin embargo, el saldo contiene inconsistencias desde el año 2005, sobre los cuales la entidad debió adelantar su proceso de validación, según lo estipulado en el Manual Contable de Dian Recaudadora."/>
    <s v="No se encuentra registrada la totalidad de la información financiera  en los sistemas de información de la DIAN, lo que afecta la realidad de las cifras presentadas  en los Estados Financieros. Además del atraso administrativo y falta de soportes de los documentos y falta de gestión en los procesos  involucrados."/>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IZADO_x000a_30112021                                                                         "/>
    <n v="1"/>
    <x v="1"/>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e Innovación y Tecnología_x000a_Subdirección de Innovación y Proyectos_x000a_Subdirecció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ón y Tecnología_x000a_Dirección de Gestión e Innovación y Tecnología_x000a_Subdirección de Innovación y Proyectos_x000a_Subdirecció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s v="4  Aud Vig  2012 Aduanas e Impuestos Bogota_x000a_(Recaudadora)_x000a__x000a_AEF - Seguimiento PM 2014"/>
    <s v="18 01 002"/>
    <s v="Deudores: Se presenta Incertidumbre sobre el saldo de $5.599.683 millones,  en la cuenta deudores a diciembre 31 de 2012, que incide en el patrimonio, debido a que no se tiene certeza del valor real de los derechos tributarios a favor de la DIAN por concepto de las obligaciones adeudadas por cada tipo de impuesto, así mismo, no se pudieron establecer los documentos procesados y pendientes de procesar en la vigencia, y los registros que integran los valores de los documentos por validar, sobre los cuales la entidad puede ejercer el derecho de cobro, teniendo en cuenta: _x000a__x000a_-       Los valores registrados en los aplicativos de cobro y Obligación financiera - Cuenta Corriente, difieren de los registrados en contabilidad, no existen conciliaciones que permitan explicar dichas diferencias, y por tanto la entidad no cuenta con una base de datos o sistema que sea soporte de los saldos contables. _x000a__x000a_-       El Aplicativo SIAT, no cuenta con libros auxiliares a nivel de terceros,  registra un saldo de $1.380.244 millones en deudores, que corresponden a vigencias anteriores al 2005, sobre las cuales no se tiene certeza de su realización de cobro por cuanto pueden estar prescitas. _x000a__x000a_Así mismo, en el aplicativo de la función comercial se evidencian saldos de vigencias anteriores a los cuales no se observa una adecuada gestión de cobro."/>
    <s v="Falta de gestión por parte de la DIAN para establecer la veracidad de las cifras contables, además, inadecuado uso de los diferentes aplicativos con que cuenta y   decisiones inoportunas al  ejercer la gestión de cobro."/>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42020_x000a_31102020_x000a_ACTUALIZADO_x000a_30112021                                                                             "/>
    <n v="1"/>
    <x v="1"/>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los requerimientos no funcionales "/>
    <s v="Definir los requerimientos no funcionales "/>
    <s v="Documento de requerimientos no funcionales V1"/>
    <n v="1"/>
    <d v="2024-02-01T00:00:00"/>
    <d v="2025-03-31T00:00:00"/>
    <n v="60.571428571428569"/>
    <n v="0"/>
    <s v="DGI_x000a__x000a_NC - Subproceso Innovacion y Tecnologia_x000a_Direccion de Gestion de Innovacion y Tecnologia_x000a_Subdireccion de Innovacion y Proyectos_x000a_Subdireccio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6  Aud Vig  2012 Aduanas e Impuestos Bogota_x000a_(Recaudadora)_x000a__x000a_AEF - Seguimiento PM 2014"/>
    <s v="18 01 002"/>
    <s v="Hallazgo No. 6: Cuentas por Pagar: _x000a_Se presenta Incertidumbre sobre el saldo de $12.193.069 millones,  en la cuenta por pagar a diciembre 31 de 2012, e incide en el patrimonio, debido a que no se tiene certeza del valor real de los derechos tributarios a favor de los Contribuyentes por concepto de las obligaciones adeudadas por cada tipo de impuesto, así mismo, no se pudieron establecer los documentos procesados y pendientes de procesar en la vigencia, los registros que integran los valores de los documentos por validar por $215.082 millones y el saldo en el aplicativo SIAT a 31 de diciembre es contrario a la naturaleza de la cuenta por $185.468.millones de los cuales se desconocen los terceros por cuanto no se cuenta con libros auxiliares que permiten identificarlos y pueden estar prescritos a la fecha."/>
    <s v="Ausencia de controles para el manejo de la información financiera, lo que impide  conocer los documentos procesados y los pendientes; así como carencia de documentos básicos (libros auxiliares) que permitan esclarecer los hechos financieros. "/>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IZADO_x000a_30112021                                                                              "/>
    <n v="1"/>
    <x v="1"/>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7  Aud Vig  2012 Aduanas e Impuestos Bogota_x000a_(Recaudadora)_x000a__x000a_AEF - Seguimiento PM 2014"/>
    <s v="18 01 002"/>
    <s v="Otros Pasivos _x000a_Se presenta Incertidumbre sobre el saldo de $53.715.420 millones,  en la cuenta por pagar a diciembre 31 de 2012, e incide en el patrimonio, debido a que no se tiene certeza del valor real de los derechos tributarios a favor de los contribuyentes por concepto de las obligaciones adeudadas por cada tipo de impuesto, así mismo, no se pudieron establecer los documentos procesados y pendientes de procesar en la vigencia, y los registros que integran los valores de los documentos por validar de $109.939 millones . El saldo en el aplicativo SIAT a 31 de diciembre es $1.289.012 millones de los cuales se desconocen los terceros por cuanto no se cuenta con libros auxiliares que permiten identificarlos y pueden estar prescritos a la fecha. "/>
    <s v="Ausencia de controles para el manejo de la información financiera, lo que impide  conocer los documentos procesados y los pendientes; así como carencia de documentos básicos (libros auxiliares) que permitan esclarecer los hechos financieros."/>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IZADO_x000a_30112021                                                                      "/>
    <n v="1"/>
    <x v="1"/>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0"/>
    <x v="0"/>
  </r>
  <r>
    <x v="1"/>
    <x v="1"/>
    <m/>
    <m/>
    <m/>
    <m/>
    <s v="Iniciar el desarrollo de la solución tecnológica."/>
    <s v="Desarrollo de la solución"/>
    <s v="Informes de seguimiento"/>
    <n v="7"/>
    <d v="2026-01-02T00:00:00"/>
    <d v="2027-09-30T00:00:00"/>
    <n v="90.857142857142861"/>
    <n v="0"/>
    <s v="DGI_x000a_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2 Aud Vig  2012-2013 Función Recaudadora"/>
    <s v="18 01 004"/>
    <s v="Hallazgo No. 2:  Depósitos en Instituciones Financieras – Conciliaciones Bancarias_x000a_El saldo de la cuenta 101105-01 Cuenta Corriente – Fondo Rotatorio de Devoluciones por $16.561,5 millones, al cierre de la vigencia 2013 presenta partidas conciliatorias antiguas por $2.785 millones, equivalentes al 17% del saldo de la cuenta, que no han sido depuradas y saldos embargados en años anteriores por $1.197 millones, debido a que no se ha dado cumplimiento al Plan de Mejoramiento establecido por la entidad, lo que afecta la razonabilidad de las cifras contables."/>
    <s v="No se ha dado cumplimiento al Plan de Mejoramiento establecido por la entidad"/>
    <s v="Realizar la depuración de partidas conciliatorias,con antigüedad superior a dos meses contables, y efectuar los ajustes contables pertinentes."/>
    <s v="Adelantar, por lo menos, una mesa de trabajo virtual, con la participación de la Subdirección de devoluciones, la Coordinación de Contabilidad de la función recaudadora,  la Dirección seccional de impuestos y aduanas de Arauca y  funcionarios expertos  en correcciones de registros en CIN 20 , dirigida a realizar a diagnosticar y corregir, de resultar tecnicamente posible,  la totalidad de los casos que constituyen partidas conciliatorias, con antigüedad superior a dos meses contables, que aparecen en la contabilidad de la mencionada dirección seccional."/>
    <s v="Diagnóstico de cada caso de si es posible tecnicamente su corrección o no."/>
    <n v="1"/>
    <d v="2023-06-01T00:00:00"/>
    <d v="2025-07-31T00:00:00"/>
    <n v="113"/>
    <n v="0"/>
    <s v="DGI_x000a_NC -  Subproceso Recaudo - Devoluciones _x000a_Dirección de Gestión de Impuestos_x000a_                                                                                                                                                                                                                                                                                                                                                                                                 Subproceso NC -  Subproceso Función Recaudadora_x000a_Dirección de Gestión de Impuestos_x000a_Subdirección de Recaudo_x000a_Coordinación de Contabilidad de la Función Recaudadora_x000a__x000a_DS - Subproceso Función Recaudadora_x000a_Dirección Seccional de Impuestos y Aduanas de  Arauca_x000a_División de Recaudo y Cobranzas _x000a_Grupo Interno de Trabajo de Contabilidad _x000a__x000a_REFORMULADO _x000a_30042020_x000a_10052021_x000a_09122022_x000a__x000a_ACTUALIZADO_x000a_30112021"/>
    <n v="0"/>
    <x v="0"/>
  </r>
  <r>
    <x v="1"/>
    <x v="1"/>
    <m/>
    <m/>
    <m/>
    <m/>
    <m/>
    <s v="Realizar las actividades administrativas y contables necesarias para concluir la depuración  y ajuste de los valores de las partidas conciliatorias del Fondo Rotatorio de Devoluciones  con antigüedad superior a dos meses contables, por parte de la Dirección seccional de impuestos y aduanas de Arauca."/>
    <s v="formato FT- ADF – 1938 “CONCILIACIÓN CONTABLE FONDO ROTATORIO DE DEVOLUCIONES DE IMPUESTOS” del último mes contable cerrado"/>
    <n v="1"/>
    <d v="2025-01-08T00:00:00"/>
    <d v="2026-02-28T00:00:00"/>
    <n v="59.428571428571431"/>
    <n v="0"/>
    <s v="DGI_x000a_NC - Subproceso Función Recaudadora_x000a_Dirección de Gestión de Impuestos_x000a_Subdirección de Recaudo_x000a_Coordinación de Contabilidad de la Función Recaudadora_x000a__x000a_DS - Subproceso Función Recaudadora_x000a_Dirección Seccional de Impuestos y Aduanas de  Arauca_x000a_División de Recaudo y Cobranzas _x000a_Grupo Interno de Trabajo de Contabilidad _x000a__x000a_REFORMULADO _x000a_30042020_x000a_10052021_x000a_30112021_x000a_20052022_x000a_09122022"/>
    <n v="0"/>
    <x v="0"/>
  </r>
  <r>
    <x v="1"/>
    <x v="1"/>
    <m/>
    <m/>
    <m/>
    <m/>
    <m/>
    <s v="Depurar las partidas conciliatorias del Fondo Rotatorio de Devoluciones, con antigüedad superior a dos meses contables, para que no se reflejen en el informe del mes contable  de las direcciones seccionales, a excepción de la DSIA de Arauca.  "/>
    <s v="formato FT- ADF – 1938 “CONCILIACIÓN CONTABLE FONDO ROTATORIO DE DEVOLUCIONES DE IMPUESTOS” del mes contable de octubre de 2024"/>
    <n v="1"/>
    <d v="2024-11-01T00:00:00"/>
    <d v="2025-02-28T00:00:00"/>
    <n v="17"/>
    <n v="0.25"/>
    <s v="DGI_x000a_NC - Subproceso Función Recaudadora_x000a_Dirección de Gestión de Impuestos_x000a_Subdirección de Recaudo_x000a_Coordinación de Contabilidad de la Función Recaudadora_x000a__x000a_DS - Subproceso Función Recaudadora_x000a_Direcciones seccionales de Impuestos  y Direcciones seccionales de Impuestos  Aduanas _x000a_División de Recaudo y Cobranzas _x000a_Grupo Interno de Trabajo de Contabilidad _x000a__x000a_REFORMULADO _x000a_30042020_x000a_10052021_x000a_30112021_x000a_20052022_x000a_09122022"/>
    <n v="0.25"/>
    <x v="0"/>
  </r>
  <r>
    <x v="1"/>
    <x v="1"/>
    <s v="3 Aud Vig  2012-2013 Función Recaudadora"/>
    <s v="18 01 001"/>
    <s v="Hallazgo No. 3: Sobreestimación Cuenta Retención en la fuente._x000a_… los valores registrados en las cuentas 1305-05 y 1310-05 Retención en la fuente – Vigencia actual y vigencia anterior cuenta 13 -Rentas por cobrar por declaraciones de retención en fuente, no se soportan en documento que contenga una obligación clara, expresa y exigible a cargo del deudor._x000a_Las rentas por cobrar por concepto de retención en la fuente, se encuentran sobreestimadas en $1.068.518,2 millones considerando:_x000a_• Conforme los artículos 382 y 580-1 del Estatuto Tributario las declaraciones de retención en la fuente, presentadas sin pago total no producen efecto legal alguno sin necesidad de acto administrativo que así lo declare y por tanto no constituyen una obligación clara, expresa y exigible a cargo de los contribuyentes que las presentaron, en los registros contables se tienen declaraciones presentadas sin pago por un valor estimado de $571.883,2 millones. _x000a_• La entidad reconoce que la cuenta se encuentra sobreestimada en un valor de $213.000 millones, como consecuencia de una declaración presentada (sin pago), en el mes de diciembre con un error de digitación al registrar un saldo a pagar de $213.000.213.000 pesos._x000a_• La cuenta registra declaraciones de retención en la fuente presentadas sin pago por agentes de retención que cumplen la condición de ser titular de saldo a favor susceptible de compensar con el saldo a pagar de la respectiva declaración, las cuales suman $283.635 millones._x000a__x000a_Lo anterior genera una sobrestimación del activo en un 5,6%, al encontrarse sobreestimadas las cuentas 2917-02 Retención en la fuente impuesto sobre la renta y complementarios y 2917-03 Retención impuesto al valor agregado IVA en cuantía de $784.883,2 millones considerando la dinámica establecida en el Manual Contable de la UAE-DIAN Función Recaudadora, observando que en las rentas por cobrar no se discriminan estos conceptos de retención._x000a__x000a_De igual forma, la Cuenta 2425-12 Saldos a Favor de Contribuyentes presenta sobreestimación por valor $283.635 millones, por concepto de los saldos a favor susceptible de compensar con los saldos de las declaración de retención en la fuente presentadas sin pago."/>
    <s v="Al encontrarse sobreestimadas las cuentas 2917-02 Retención en la fuente impuesto sobre la renta y complementarios y 2917-03 Retención impuesto al valor agregado IVA en cuantía de $784.883,2 millones considerando la dinámica establecida en el Manual Contable de la UAE-DIAN Función Recaudadora, observando que en las rentas por cobrar no se discriminan estos conceptos de retención"/>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REFORMULADO_x000a_30/03/2019_x000a_30042020_x000a_31102020_x000a_ACTUALIZADO                                                                                 _x000a_30112021"/>
    <n v="1"/>
    <x v="1"/>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4 Aud Vig  2012-2013 Función Recaudadora"/>
    <s v="18 01 008"/>
    <s v="Hallazgo No. 4. Razonabilidad  Rentas por Cobrar_x000a_Respecto de los saldos registrados, se realizan las siguientes observaciones:_x000a_• Impuesto al Valor Agregado IVA – Vigencia actual. Presenta un saldo de $994.040,7 millones, de los cuales $459.313,1 millones se registran en “IVA Interno por Validar” correspondiendo a “documentos que no cumplen con los requisitos para ingresar a los diferentes aplicativos, mientras son gestionados en el  “Proceso de corrección de Inconsistencias” , y sobre los cuales no se tiene certeza de la vigencia a la que pertenecen y del valor de las obligaciones a cargo de los contribuyentes, presentado por tanto incertidumbre sobre este saldo_x000a_• Subcuenta Impuesto Preservar Seguridad Democrática – vigencia Actual. Presenta un saldo de $2,6 millones registrado en la cuenta auxiliar “Recaudos por Validar Seguridad Democrática”  que viene desde la vigencia 2009, sin evidenciar depuración de este saldo ni movimiento alguno._x000a_• Gravamen a los Movimientos Financieros – GMF – Vigencia actual y anterior. La cuenta presenta el siguiente comportamiento en las tres últimas vigencias, con un saldo total de $50.222,1 millones al final de la vigencia 2013, observando que al final de 2012 se tiene un saldo $40.237,8 millones y en la última vigencia se reclasifican $20.881,4 millones a la subcuenta de vigencias anteriores, pero incrementándose el saldo total frente al año inmediatamente anterior._x000a_Al Confrontar la cifra total de pagos ($6.036.032.956.000) de recaudo presentada en el libro auxiliar por contribuyentes del Gravamen a los Movimientos Financieros de la vigencia 2013, con el total del reporte de Conciliaciones entre el Banco de la Republica y la DIAN ($5.930.666.139.934), para el mismo periodo, se presenta una diferencia de ($105.366.816.066). Por la naturaleza del impuestos y la periodicidad en la presentación y pago de las declaraciones su saldo debe estar conciliado entre contabilidad – DIAN y Banco de la Republica siempre._x000a__x000a_En la información remitida, se observa que existen entidades que reportaron recaudo en la vigencia 2012 y en el periodo 2013 no presentan información, es el caso de algunas Cooperativas como las identificadas con los NIT: 890206107, 890002377, 890907710, 860514823 y algunos fondos como 860007647 – con un saldo por pagar de lo declarado en el 2012-, 860518842, 830141778 y 860029396 entre otras. _x000a_…….. se pudo evidenciar que la DIAN, dentro de la administración de este impuesto que lo cumple desarrollando labores de investigación, control, determinación, discusión, cobro, devolución del impuesto y las demás funciones que le son propias de acuerdo con las facultades otorgadas en el Estatuto Tributario, que la entidad ha entregada todo la confianza del recaudo y su posterior reporte a la DIAN, en el  sistema financiero, sin mayores controles en la verificación si lo recaudado semanalmente por estas instituciones es lo realmente reportado, si se gravan todas las operaciones sujetas al mismo y si el impuesto se está pagando en cabeza del verdadero responsable."/>
    <s v="Las notas a los estados financieros no se revela el origen y composición del saldo, ni se hace referencia a las situaciones específicas que lo afectan."/>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REFORMULADO_x000a_30032019_x000a_30042020_x000a_31102020_x000a_ACTUALIZADO_x000a_30112021_x000a_                                                                                 "/>
    <n v="1"/>
    <x v="1"/>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10 Aud Vig  2012-2013 Función Recaudadora"/>
    <s v="18 01 002"/>
    <s v="Hallazgo No. 10 Registros Auxiliares Cuenta 291702 Retención en la Fuente del impuesto sobre la renta y Complementarios_x000a_El saldo de la cuenta Retención en la Fuente del impuesto sobre la renta y Complementarios por $39.118.133 millones, es el resultado del consolidado de los saldos en MUISCA y SIAT.  El SIAT no tiene registros auxiliares. El MUISCA presenta registros auxiliares por tercero con saldos contrarios a la naturaleza de la Cuenta, por valor indeterminado, por tanto se genera una incertidumbre y que podría afectar la cuenta 41-05-01 Impuesto Sobre la Renta y Complementarios, debido a que la causación se contabiliza con el pago mensual de una cifra global que realizan los Agentes Retenedores y el registro auxiliar de descuento se hace con base en las declaraciones anuales de los contribuyentes.  De igual manera, y producto del mencionado procedimiento, se presentan saldos de Retención en la Fuente a nombre de los Agentes Retenedores, saldos que en realidad corresponden a los sujetos de retención, situación que afecta las características cualitativas de la Información contable Pública: Confiabilidad, Razonabilidad, objetividad y veracidad."/>
    <s v="El SIAT no tiene registros auxiliares"/>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42020_x000a_31102020_x000a_ACTUALZIADO_x000a_30112021_x000a_                                                                      "/>
    <n v="1"/>
    <x v="1"/>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12 Aud Vig  2012-2013 Función Recaudadora"/>
    <s v="18 01 004"/>
    <s v="Hallazgo No. 12:  Conciliaciones Cuentas Rentas por Cobrar_x000a__x000a_Debilidad en el control interno contable de las Rentas por cobrar, por cuanto no se adelantan acciones que permitan asegurar y controlar el saldo real de los saldos adeudados._x000a_"/>
    <s v="No se adelantan acciones que permitan asegurar y controlar el saldo real de los saldos adeudados"/>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ZIADO_x000a_30112021                                                                                "/>
    <n v="1"/>
    <x v="1"/>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Consecutivo 34 Impuestos Medellín)        34 Aud Regular Vig 2007 Recaudadora_x000a_(Consecutivo 10 Bucaramanga)    10 Aud Regular Vig 2007 Recaudadora_x000a__x000a_(Consecutivo 1  Neiva)         1 Aud Regular Vig 2007 Recaudadora_x000a_(Consecutivo 11 Neiva)         11 Aud Regular Vig 2007 Recaudadora_x000a_(Consecutivo 11 Neiva)         12 Aud Regular Vig 2007 Recaudadora_x000a_(Consecutivo 13 Neiva)         13 Aud Regular Vig 2007 Recaudadora_x000a_(Consecutivo 14 Neiva)         14 Aud Regular Vig 2007 Recaudadora_x000a_(Consecutivo 1 Impuestos Cali)    9 Aud Regular Vig 2008 Recaudadora_x000a_(Consecutivo 1 Impuestos Cartagena)     4 Aud Regular Vig 2008 Función Recaudadora_x000a_(Consecutivo 1 Ibague)    26 Aud Regular  Vig 2008 Recaudadora_x000a_Consecutivo 7 Tunja)          7 Aud. Especial Recaudación  Vig 2006 a 2008_x000a_H 2 Manizales 2 Aud Regular Vigencia 2010_x000a_(Consecutivo 40)                     79 Plan Unificado      (1  Aud Prescripcione Vig. 2005) _x000a__x000a_AEF - Seguimiento PM 2014_x000a_"/>
    <s v="22 02 001"/>
    <s v="Migración de datos aplicativo SIPAC: Las obligaciones vigentes de los contribuyentes que registra el aplicativo Cuenta Corriente no coinciden con las que reporta el aplicativo SIPAC,_x000a__x000a_Los aplicativos de Cuenta Corriente del Contribuyente, Sipac, Siscobra Candado y Siscobra Aduanero no son una herramienta confiable, oportuna e íntegra que permitan tomar decisiones gerenciales, de control y supervisión de los procesos de cobro_x000a__x000a_El articulo 43 de la ley 962 de 2005 y Circular No. 00061 de mayo de 2007, permite la corrección de inconsistencias en las declaraciones y recibos oficiales de pago. El contribuyente con NIT 813,003,184 efectuó dos solicitudes de corrección de cuenta corriente radicadas el 01/10/2007, por error en la información del bimestre declarado por lo cual a la fecha no ha sido corregido por la DIAN, por deficiencias en el manejo de la información, lo que genera que los recibos oficiales de pago en bancos Nos. 40540001017834 y 1318401065486 de junio y julio de 2007 por $3,1 millones y $13,9 millones respectivamente presenten saldos crédito, mostrando inconsistencias en la cuenta corriente (A1)_x000a__x000a_La cuenta corriente  de todo contribuyente debe presentar saldos reales, con el registro oportuno de la información generada. En la cuenta corriente del contribuyente con NIT. 813.001.122 por impoventas 1999 P1 se presentan saldos irreales, al registrarse dos veces el mismo pago uno con la aplicación del titulo NO. 439050000 156335 del 06/01/2005 y otro coD63D64D69D66n el registro del recibo oficial de pago en bancos del 21/04/2005, por $30,9 millones por impuesto y $42,9 millones por interés, de igual manera se registró otro pago con la aplicación del titulo No. 439050000155658 del 06/01/2005 y el recibo oficial de pago en bancos del 21/04/2005 por $2,1 millones por interés, por falta de control y seguimiento en el registro de los pagos, que afectan el sistema de información de la cuenta y desvirtúa la exigibilidad real de las deudas contraídas por los contribuyentes (A11)_x000a__x000a_La cuenta corriente de todo contribuyente debe presentar saldos reales, con registro oportuno de la información generada. La cuenta corriente del contribuyente con NIT. 813.001.122 correspondiente a una sanción independiente por no declarar ventas 1999 P1 por 19,3 millones presenta un saldo inconsistente de $1 millón, resultante del ajuste al titulo, por afectar doblemente al pago a través del titulo _x000a_La cuenta corriente de todo contribuyente debe presentar saldos reales con el registro oportuno de la información generada.  La cuenta corriente del contribuyente con NIT. 813.001.122 por renta 1998 P1  presenta acreditación  doble de  $0,1 millones, tanto en impuesto como en intereses, al aplicar el recibo oficial de pago en bancos del 21/04/2005 a impuesto y el titulo No. 4390500000112794 del 26/02/2004 a interés; por deficiencias de control, seguimiento y cumplimiento de lo ordenado en el auto No. 20050702000012 del 05/04/2005; alterando el saldo real de la cuenta y falta de claridad en la misma (A13)recibo oficial del pago en bancos, registrando este saldo sin soporte legal ; por falta de control y seguimiento de los registros realizados en la cuenta corriente que afectan el sistema de información de la cuenta y desvirtúa la exigibilidad real de las deudas contraídas por los contribuyentes. ( A12) En el expediente  9900331 NIT  , mediante resolución 20- 82 del 28 de octubre de 2005, se declaró la supresión de obligaciones fiscales objeto de depuración contable por $5.023.318 miles y se ordenó la supresión de los registros  de la entidad de los saldos de la obligación relacionada en la resolución... sin embargo a la fecha siguen figurando  en la relación de SISCOBRA reporte de reparto a funcionarios como activos pendientes de cobro._x000a__x000a_Se encontraron diferencias entre los registros de los aplicativos SIPAC y Cuenta Corriente con sus respectivos soportes documentales. Lo anterior evidenciado en los siguientes casos: - El aplicativo SIPAC reporta $3,771,60 miilones a un contribuyente, mientras que sus soportes corresponden realmente a $235,73 millones - El aplicativo Cuenta Corriente reporta un saldo de $209,53 a un contribuyente mientras que su valor real de acuerdo con sus soportes corresponde a $5,67 millones _x000a_La cuenta corriente de los contribuyentes presenta las siguientes deficiencias:   · No se han aplicado las resoluciones de prescripción por sanciones proferidas durante el 2008, por lo que el sistema sigue calculando intereses y actualizaciones.             · Se presentan saldos de obligaciones inexistentes.                         · Los valores registrados para las facilidades de pago no coinciden con los establecidos en las resoluciones correspondientes.        · En las empresas con deudas concordatarias se reflejan saldos irreales producto de la diferencia en la tasa de interés moratorio que del acuerdo concordatario corresponde al DTF.    · En contribuyentes de bienes exentos se reflejan saldos a pagar que corresponde realmente a saldos a favor._x000a_Lo ordenado en todo acto administrativo debe ser de cabal cumplimiento. EL auto No. 20070702000025 y el respectivo comunicado del 20/04/2007ordena la aplicación del titulo judicial No. 43905000000269096 a renta 1998 P1  para cancelar las obligaciones a cargo del contribuyente con NIT. 813,001,122, por impuesto  $0,01millones, por interés $0,03 millones y por sanción $0,003 millones, los cuales no se encuentran reflejados en la cuenta corriente  tal como lo dispone el respectivo auto; por omisión de lo ordenado , que genera inconsistencias y falta de claridad en la información. (A 14)_x000a_(N 4) Los aplicativos Sipac, Siscobra y Cuenta Corriente son independientes, y no están en red con recaudación que maneja el SIAT, dificultando que la coordinación entre las áreas sea oportuna, presentándose diferencias entre los reportes de vigencias anteriores por depurar e identificar a quien pertenece la obligación y comparar con contabilidad. _x000a_Demora en las actuaciones de la Administración respecto a la expedición de mandamientos de pago, su notificación, investigación de bienes de los deudores, en la toma de medidas cautelares y la ejecución de éstas (registro, avalúo, remate de bienes y aplicación de títulos judiciales).  El riesgo alto del subcomponente proceso contable corresponde al efecto que sobre la calidad y confiabilidad de la contabilidad de la Función Recaudadora, tienen las partidas pendientes de gestionar en cuantía  indeterminada, en razón a los controles que se establecieron en la implementación del nuevo proceso de validación de la información recibida a través de la red bancaria, tales como: declaraciones tributarias, aduaneras y recibos oficiales de pago._x000a_Consecuentemente, el riesgo alto del subcomponente negocio misional se debe a la falta de eficiencia, eficacia y oportunidad de las acciones de cobro, fiscalización, devolución y recaudación, generada por la información pendiente de validar y gestionar y a que la Administración no ha implementado correctivos tendientes a su solución._x000a_Al verificar el estado de la CCC entre los aplicativos cuenta corriente y SIPAC, se observó que se presentan inconsistencias entre las obligaciones que reportan cada uno de ellos; existen obligaciones que aparecen en SIPAC pero no figuran en cuenta corriente y viceversa, "/>
    <s v="debido a problemas técnicos de migración y a inconsistencias de la Cuenta Corriente._x000a__x000a_Debido a que los sistemas de información de la DIAN no reflejan en su oportunidad los montos reales de las obligaciones a cargo de los contribuyentes que se han acogido a los beneficios otorgados legalmente, no incorporan las deudas por concepto de bonos de solidaridad para la paz, no tienen en cuenta las situaciones que dan lugar a la interrupción de la prescripción y los pagos no se registran con oportunidad. _x000a_Por error del contribuyente se genera error en la cuenta corriente _x000a_Error en la cuenta corriente _x000a_situación que es ocasionada porque algunos actos administrativos no se  remiten oportunamente a estas divisiones para lo de su competencia, no se efectúan cruces de información entre ambas divisiones con la frecuencia requerida, lo que permitiría presentar información real, _x000a_Lo que dificulta los procesos e impide que la coordinación entre las áreas sea efectiva y oportuna debido a que envían la información manualmente, presentándose diferencias entre los reportes e informes que generan dichos aplicativos._x000a_Esta debilidad fue ocasionada por deficiencias funcionales de los aplicativos_x000a_Esta debilidad fue ocasionada por deficiencias funcionales de los aplicativos_x000a_Falta de control y seguimiento a los actos administrativos"/>
    <s v="Implementar una solución informatica que permita contar con la información integrada, actualizada y confiable para el proceso de Administración de Cartera.  , sujetas a la implementación del plan de modernización tecnologica de la DIAN.(LEY 1819 DEL 2016)"/>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_x000a_REFORMULADO _x000a_2005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de Innovación y Tecnología_x000a_Subdirección de Innovación y Proyectos_x000a_Subdirecció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ón y Tecnología_x000a_Dirección de Gestión de Innovación y Tecnología_x000a_Subdirección de Innovación y Proyectos_x000a_Subdirección de Soluciones y Desarrollo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
    <n v="0"/>
    <x v="0"/>
  </r>
  <r>
    <x v="1"/>
    <x v="1"/>
    <m/>
    <m/>
    <m/>
    <m/>
    <s v="Iniciar el desarrollo de la solución tecnológica."/>
    <s v="Desarrollo de la solución"/>
    <s v="Informes de seguimiento"/>
    <n v="7"/>
    <d v="2026-01-02T00:00:00"/>
    <d v="2027-09-30T00:00:00"/>
    <n v="90.857142857142861"/>
    <n v="0"/>
    <s v="DGI_x000a_NC - Subproceso Innovación y Tecnología_x000a_Dirección de Gestión de Innovación y Tecnología_x000a_Subdirección de Innovación y Proyectos_x000a_Subdirecció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35 Aud. Reg Vig 2008-2009_x000a__x000a_AEF - Seguimiento PM 2014"/>
    <s v="19 03 006"/>
    <s v="Elementos de información y comunicación. Los sistemas de cargue, registro y actualización de la información que tiene la DIAN, no son oportunos  y efectivos para registrar, actualizar y reportar las obligaciones y  pagos del contribuyente, los realizados entre las Entidades Autorizadas para Recaudar y la DIAN, ni de aquellas obligaciones conciliadas; como se verificó en los expedientes de devoluciones y/o compensaciones de IVA No. DI 2008-2008-351, DI 2006-2008-183, DI 2006-2008-181, DI 2008-2008-299 y DI 2008-2008-173;   igual situación se presentó en octubre de 2011, en donde la DIAN profirió  medida cautelar a la cuenta corriente del  contribuyente con NIT 817.000.170 sin tener obligaciones pendientes,"/>
    <s v="Situación que se presentó por deficiencias de las actividades de control y de evaluación del riesgo, que debe aplicar la administración en el desarrollo de los procedimientos a seguir; "/>
    <s v="Implementar  una solución informática que permita disponer de información controlada con relevancia contable, a través del monitoreo y control del flujo de documentos que ingresan y salen de la totalidad del SIE de la Obligación Financiera y de los dema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2 Aud Funcion Pagadora y Recaudadora Vig  2015"/>
    <s v="17 01 011"/>
    <s v="Hallazgo No. 2  Razonabilidad Rentas por Cobrar_x000a_A 31 de diciembre de 2015, el grupo Rentas por Cobrar, presenta un saldo de $12.515.829 millones el cual genera subestimación, sobrestimación e incertidumbre por las situaciones descritas a continuación:_x000a_1. El Grupo 13 Rentas por Cobrar de acuerdo a los auxiliares por cuenta y terceros según el aplicativo MUISCA, presentan saldos créditos siendo contrarios a la naturaleza de la cuenta (...)_x000a_2. En el auxiliar 1305-01-01-Rentas por cobrar- Vigencia Actual, se presenta sobreestimación (...) _x000a_3. De otra parte genera incertidumbre por:_x000a_•Partidas registradas en el aplicativo SIAT (...)_x000a_• Errores por parte de los contribuyentes en el diligenciamiento de las declaraciones (...)_x000a_• En los libros auxiliares de las cuentas evaluadas, se evidenció que se utilizan terceros que no son reales (...)_x000a_• En la subcuenta 1305-01-90-Rentas por validar por $245.206 millones se registran los documentos con inconsistencias por errores de parte del contribuyente, sin que se evidencie depuración y reclasificación a las respectivas cuentas._x000a_"/>
    <s v="Las situaciones descritas se originan por la falta de depuración, conciliación de manera permanente y de gestión ante los contribuyentes, lo que afecta el saldo de la cuenta y por contrapartida las cuentas del patrimonio."/>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 _x000a_30032019_x000a_30042020_x000a_31102020_x000a_30112021                                                                    "/>
    <n v="1"/>
    <x v="1"/>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e Innovación y Tecnología_x000a_Subdirección de Innovación y Proyectos_x000a_Subdirecció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3 Aud Funcion Pagadora y Recaudadora Vig  2015"/>
    <s v="17 01 009"/>
    <s v="Hallazgo No. 3  Razonabilidad Deudores_x000a_A 31 de diciembre de 2015, el grupo 14-Deudores reportó un saldo por $10.773.235.6 millones; en este grupo se registran las cuentas por cobrar pendientes de recaudo por concepto de Ingresos no tributarios, venta de bienes y faltantes de bienes aprehendidos o incautados. Dentro de los ingresos no tributarios se registran las tasas, multas, intereses, sanciones tributarias, aduaneras y cambiarias entre otras. El saldo de la cuenta presenta subestimación e incertidumbre por (...) _x000a_(...) El grupo Deudores presenta incertidumbre por $771.118.2 millones, valor registrado en el aplicativo SIAT, que al no contar con un auxiliar por terceros no se tiene certeza si los títulos ejecutivos válidos para iniciar la acción de cobro se encuentran prescritos(...) _x000a_"/>
    <s v="Lo anteriormente descrito, se presenta por la falta de conciliación, depuración y análisis de las partidas reportadas en las cuentas que conforman el grupo deudores afectando su saldo y por contrapartida las cuentas del patrimonio."/>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0112021"/>
    <n v="1"/>
    <x v="1"/>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e Innovación y Tecnología_x000a_Subdirección de Innovación y Proyectos_x000a_Subdirecció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ón y Tecnología_x000a_Dirección de Gestión e Innovación y Tecnología_x000a_Subdirección de Innovación y Proyectos_x000a_Subdirecció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s v="4 Aud Funcion Pagadora y Recaudadora Vig  2015"/>
    <s v="17 02 009"/>
    <s v="Hallazgo No. 4  Saldos a Favor de Contribuyentes_x000a_A 31 de diciembre de 2015, la cuenta 2425- Saldos a Favor de Contribuyentes, registra saldo por $22.372.809,6 millones, valor que presenta subestimación, sobrestimación e incertidumbre por lo evidenciado, así:_x000a_1. Subestimación por $2.068.853 millones, que corresponden a terceros que presentan saldos débitos (...)  _x000a_2. Esta cuenta a su vez, presenta sobreestimación por $507.72 millones, por registros erróneos al reconocer el saldo a favor del contribuyente, lo que afecta por contrapartida la cuenta Rentas por Cobrar y el patrimonio._x000a_3. Incertidumbre por $651.528 millones, saldo registrado en el aplicativo SIAT que al no poderse establecer los terceros, no es posible determinar si corresponde a una obligación cierta para la DIAN Recaudadora._x000a_4. Así mismo, se genera incertidumbre por lo evidenciado en los libros auxiliares (...)  _x000a_"/>
    <s v="Estas situaciones se presentan por la falta de depuración y conciliación de manera permanente y de gestión para reflejar cifras reales, afectando la razonabilidad del saldo presentado en la cuenta. Estos errores tienen incidencia en el Patrimonio"/>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IZADO_x000a_30112021_x000a_                                                              "/>
    <n v="1"/>
    <x v="1"/>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12"/>
    <d v="2026-01-02T00:00:00"/>
    <d v="2028-12-31T00:00:00"/>
    <n v="156.28571428571428"/>
    <n v="0"/>
    <s v="DGI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6 Aud Funcion Pagadora y Recaudadora Vig  2015"/>
    <s v="18 01 004"/>
    <s v="Hallazgo No. 6  Anticipo de Impuestos_x000a_A 31 de diciembre de 2015, el saldo de la cuenta 2917- Anticipo de Impuestos, presenta un saldo de $72.551.705 millones, valor que genera incertidumbre por las siguientes deficiencias:_x000a_1. Saldo registrado en el aplicativo SIAT por (...) _x000a_2. En los libros auxiliares de las subcuentas evaluadas, se evidenció que se utilizan terceros que no son reales.  (...)  _x000a_"/>
    <s v="Estas situaciones se presentan por falta de conciliación, depuración y análisis de las cifras reportadas en los Estados Contables, lo que afecta el saldo de la cuenta y por contrapartida la cuenta del patrimonio."/>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 _x000a_30032019_x000a_30042020_x000a_31102020_x000a_30112021"/>
    <n v="1"/>
    <x v="1"/>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3 Aud Auditoria Regular Dirección de Impuestos y Aduanas (F. Pagadora y Recaudadora) vig 2016"/>
    <s v="18 02 004"/>
    <s v="Hallazgo No. 3:   Documentos Inconsistentes_x000a_Al solicitar la información (…) al cierre de Ia vigencia 2016, (…) reporta documentos a partir de Ia vigencia 2012, (…) en Ia contabilidad existen partidas desde Ia vigencia 2006 (…) _x000a_La información (…) difiere en lo relacionado a los documentos (…) y denota falta de control y conciliación (…), valores de fecha superior a los dos años de presentados (…) sin que se hayan realizado los traslados automáticos a las cuentas reales. _x000a_"/>
    <s v="(…), incoherencia entre la base de datos de gestión masiva y la información contable y a la existencia de documentos inconsistentes de vigencias de hasta 10 años atrás sin reclasificación"/>
    <s v="Diseñar, construir y desplegar un Ajuste en el SIE de Flujo de Dcomentos con el fin de Establecer el universo de documentos inconsistentes represados en el SIE de Gestión Masiva "/>
    <s v="Presentar la necesidad en el Centro de Despacho."/>
    <s v="Acta de Centro de Despacho co el  PST radicado"/>
    <n v="1"/>
    <d v="2020-06-01T00:00:00"/>
    <d v="2020-07-31T00:00:00"/>
    <n v="8.5714285714285712"/>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 Subproceso Recaudo - Devoluciones_x000a_Dirección de Gestión de Impuestos_x000a_Subdirección de Recaudo_x000a_Coordinación de Administración de Aplicativos de Impuestos_x000a__x000a_REFORMULADO_x000a_30042020_x000a_ACTUALIZADO_x000a_30112021"/>
    <n v="1"/>
    <x v="1"/>
  </r>
  <r>
    <x v="1"/>
    <x v="1"/>
    <m/>
    <m/>
    <m/>
    <m/>
    <s v="Diseñar, construir y desplegar un Ajuste en el SIE de Flujo de Dcomentos con el fin de Establecer el universo de documentos inconsistentes represados en el SIE de Gestión Masiva "/>
    <s v="Elaboración espeficiación funcional Tecnica de Alto Nivel"/>
    <s v="Especificaciones funcionales de alto nivel"/>
    <n v="1"/>
    <d v="2020-08-01T00:00:00"/>
    <d v="2020-09-30T00:00:00"/>
    <n v="8.5714285714285712"/>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 Subproceso Recaudo - Devoluciones_x000a_Dirección de Gestión de Impuestos_x000a_Subdirección de Recaudo_x000a_Coordinación de Administración de Aplicativos de Impuestos_x000a__x000a_REFORMULADO_x000a_30042020_x000a_ACTUALIZADO_x000a_30112021"/>
    <n v="1"/>
    <x v="1"/>
  </r>
  <r>
    <x v="1"/>
    <x v="1"/>
    <m/>
    <m/>
    <m/>
    <m/>
    <s v="Diseñar, construir y desplegar un Ajuste en el SIE de Flujo de Dcomentos con el fin de Establecer el universo de documentos inconsistentes represados en el SIE de Gestión Masiva "/>
    <s v="Determinar la prioridad en los desarrollos para garantizar la atención de los requerimientos en las fechas acordadas"/>
    <s v="Acta de Centro de Despacho con la lista de prioridades de la SGRC"/>
    <n v="1"/>
    <d v="2020-10-01T00:00:00"/>
    <d v="2020-11-30T00:00:00"/>
    <n v="8.5714285714285712"/>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Subproceso Recaudo - Devoluciones_x000a_Dirección de Gestión de Impuestos_x000a_Subdirección de Recaudo_x000a_Coordinación de Administración de Aplicativos de Impuestos_x000a__x000a_REFORMULADO_x000a_30042020_x000a_ACTUALIZADO_x000a_30112021"/>
    <n v="1"/>
    <x v="1"/>
  </r>
  <r>
    <x v="1"/>
    <x v="1"/>
    <m/>
    <m/>
    <m/>
    <m/>
    <s v="Diseñar, construir y desplegar un Ajuste en el SIE de Flujo de Dcomentos con el fin de Establecer el universo de documentos inconsistentes represados en el SIE de Gestión Masiva "/>
    <s v="Realizar análisis y diseño del ajuste"/>
    <s v="Formato de análisis y diseño"/>
    <n v="1"/>
    <d v="2021-01-01T00:00:00"/>
    <d v="2021-11-30T00:00:00"/>
    <n v="47.571428571428569"/>
    <n v="1"/>
    <s v="DGI_x000a_NC - Subproceso Innovación y Tecnología_x000a_Dirección de Gestión e Innovación y Tecnología_x000a_Subdirección de Soluciones y Desarrollo_x000a__x000a_REFORMULADO_x000a_30042020_x000a_10052021_x000a_ACTUALIZADO_x000a_30112021"/>
    <n v="1"/>
    <x v="1"/>
  </r>
  <r>
    <x v="1"/>
    <x v="1"/>
    <m/>
    <m/>
    <m/>
    <m/>
    <s v="Diseñar, construir y desplegar un Ajuste en el SIE de Flujo de Dcomentos con el fin de Establecer el universo de documentos inconsistentes represados en el SIE de Gestión Masiva "/>
    <s v="Puesta en producción ajuste construido"/>
    <s v="Formato Aceptación de Pruebas Funcionales_x000a__x000a_Acta de comité de cambios_x000a_"/>
    <n v="2"/>
    <d v="2021-12-01T00:00:00"/>
    <d v="2022-10-01T00:00:00"/>
    <n v="43.428571428571431"/>
    <n v="2"/>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 Subproceso Recaudo - Devoluciones_x000a_Dirección de Gestión de Impuestos_x000a_Subdirección de Recaudo_x000a_Coordinación de Administración de Aplicativos de Impuestos_x000a__x000a_REFORMULADO_x000a_30042020_x000a_10052021_x000a_09122022_x000a__x000a_ACTUALIZADO_x000a_30112021"/>
    <n v="1"/>
    <x v="1"/>
  </r>
  <r>
    <x v="1"/>
    <x v="1"/>
    <m/>
    <m/>
    <m/>
    <m/>
    <s v="Diseñar, construir y desplegar un Ajuste en el SIE de Flujo de Dcomentos con el fin de Establecer el universo de documentos inconsistentes represados en el SIE de Gestión Masiva "/>
    <s v="Evaluar el universo de documentos generados  y establecer posibles alternativas de mejora o la gestión a realizar conforme a los documentos inconsistentes."/>
    <s v="Informe"/>
    <n v="1"/>
    <d v="2024-11-01T00:00:00"/>
    <d v="2025-10-31T00:00:00"/>
    <n v="52"/>
    <n v="0"/>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 _x000a_NC - Subproceso Recaudo - Devoluciones_x000a_Dirección de Gestión de Impuestos_x000a_Subdirección de Recaudo_x000a_Coordinación de Administración de Aplicativos de Impuestos_x000a__x000a_REFORMULADO_x000a_30042020_x000a_10052021_x000a_09122022_x000a__x000a_ACTUALIZADO_x000a_30112021"/>
    <n v="0"/>
    <x v="0"/>
  </r>
  <r>
    <x v="1"/>
    <x v="1"/>
    <s v="5 Aud Auditoria Regular Dirección de Impuestos y Aduanas (F. Pagadora y Recaudadora) vig 2016"/>
    <s v="18 01 001"/>
    <s v="Hallazgo No. 5 Saldos Contables VS Saldos Obligación Financiera_x000a_Efectuado el cruce de los saldos contables a 31 de diciembre de 2016 frente a los saldos reportados en el módulo de la Obligación Financiera se evidenció que se presentan diferencias, lo cual evidencia debilidades de control y conlleva a no tener certeza de los valores adeudados ante la DIAN para cada contribuyente, afectando la confiabilidad de las cifras y generando incertidumbre en cuanto a la exactitud de las dos fuentes de información._x000a_(…) los saldos de la Obligación Financiera no sirven de soporte contable siendo este el documento oficial el que muestra el estado de los contribuyentes"/>
    <s v="No se especificó"/>
    <s v="Implementar  una solución informática que permita disponer de información controlada con relevancia contable, a través del monitoreo y control del flujo de documentos que ingresan y salen de la totalidad del SIE de la Obligación Financiera y de los dema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 Subproceso Recaudo - Devoluciones_x000a_Dirección de Gestión de Impuestos_x000a_Subdirección de Recaudo_x000a_Coordinación de Administración de Aplicativos de Impuestos_x000a__x000a_REFORMULADO_x000a_30042020_x000a_10052021_x000a_ACTUALIZADO_x000a_30112021"/>
    <n v="1"/>
    <x v="1"/>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s v="10 Aud Financiera Independiente  (F Pagadora -Recaudadora)Vigencia 2017"/>
    <s v="18 01 002"/>
    <s v="Hallazgo No. 10: Reconocimiento Liquidación Oficial_x000a__x000a_“(…) En la vigencia 2017, la DIAN realiza liquidación oficial de revisión (…), en la cual corrige la declaración objeto de devolución y determina saldo a pagar (…)_x000a_(…)  se contabiliza la liquidación oficial con los registros respectivos, incrementando el saldo de la cuenta (…). Al realizar los registros de la liquidación oficial, se debita nuevamente (…) el saldo a favor del contribuyente._x000a_(…) mediante nota de contabilidad (…), se disminuye la cuenta por cobrar y se realiza reclasificación (…) sin embargo no se realizó el ajuste respectivo en la cuenta saldos a favor._x000a__x000a_“(…) la liquidación oficial genera un menor valor de la cuenta 2425-12-01 - Saldos a Favor, dejando el saldo del contribuyente a 31 de diciembre de 2017 contrario a la naturaleza de la cuenta (…)”_x000a_"/>
    <s v="“(…) la liquidación oficial genera un menor valor de la cuenta 2425-12-01 (…) contrario a la naturaleza de la cuenta (…)”"/>
    <s v="Revisar y establecer el estado del caso en particular actualmente  para determinar el ajuste o la reclasifación que corresponda y remitirlo a la Dirección Seccional que corresponda."/>
    <s v="Conciliar el tercero reportado en el informe de la CGR y proyectar la nota o notas contables que se desprendan de la revisión y análisis."/>
    <s v="Nota (s) contable (s) proyectada(s) y enviada (s)."/>
    <n v="1"/>
    <d v="2019-06-01T00:00:00"/>
    <d v="2019-07-31T00:00:00"/>
    <n v="8.5714285714285712"/>
    <n v="1"/>
    <s v="DGI_x000a_NC - Subproceso Función Recaudadora_x000a_Dirección de Gestión de Impuestos_x000a_Subdirección de Recaudo_x000a_Coordinación de Contabilidad de la Función Recaudadora_x000a__x000a_REFORMULADO_x000a_30032019_x000a_ACTUALIZADO_x000a_30112021_x000a_"/>
    <n v="1"/>
    <x v="1"/>
  </r>
  <r>
    <x v="1"/>
    <x v="1"/>
    <m/>
    <m/>
    <m/>
    <m/>
    <s v="Capturar la (s) nota (s) contable (s) proyectada (s) correspondiente (s), para el debido ajuste del tercero y los estados financieros de la entidad"/>
    <s v="Captura de la (s) Nota (s) contable (s) ."/>
    <s v="Nota (s) contable (s) capturada (s)."/>
    <n v="1"/>
    <d v="2019-08-01T00:00:00"/>
    <d v="2019-09-30T00:00:00"/>
    <n v="8.5714285714285712"/>
    <n v="1"/>
    <s v="DGI_x000a_NC - Subproceso Función Recaudadora_x000a_Dirección de Gestión de Impuestos_x000a_Subdirección de Recaudo_x000a_Coordinación de Contabilidad de la Función Recaudadora_x000a__x000a_DS - Subproceso Función Recaudadora_x000a_Dirección Seccional de Impuestos de Barranquilla_x000a_División de Recaudo y Cobranzas _x000a_Grupo Interno de Trabajo de Contabilidad_x000a__x000a_REFORMULADO_x000a_30032019_x000a_ACTUALIZADO_x000a_30112021"/>
    <n v="1"/>
    <x v="1"/>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 _x000a_30032019_x000a_30042020_x000a_31102020_x000a_ACTUALIZADO_x000a_30112021_x000a_                                                                        "/>
    <n v="1"/>
    <x v="1"/>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12 Aud Financiera Independiente  (F Pagadora -Recaudadora)Vigencia 2017"/>
    <s v="22 02 003"/>
    <s v="Hallazgo No. 12 Revisión y monitoreo de Logs BD SIE Contabilidad Recaudadora_x000a_“(…) no existe registro de operaciones sobre objetos de la Base de Datos del SiE-Sistema Informático Electrónico de Contabilidad Recaudadora o de los SIE's con los cuales tiene interface, por medio de auditoria estándar, FGA (Auditoria de Grano Fino) o logs que permitan realizar el monitoreo y análisis respectivo con el fin de prevenir riesgos.(…) y en general todo tipo de alarma basada en logs o auditoria que permita realizar análisis y generación de alertas con el fin de asegurar la confiabilidad e integridad de la información._x000a__x000a_La DIAN no esté realizando auditorias por medio del motor de base de datos de tipo estándar, FGA o monitoreo de logs que permitan detectar oportunamente las diferentes amenazas a la información del SIE de Contabilidad Recaudadora y de los SIE's con los cuales tiene interface”. (…)_x000a__x000a_"/>
    <s v="“(…) debilidades de control interno contable en el seguimiento y monitoreo del registro de la información, así como deficiencias en la gestión de eventos de seguridad de la información relacionados con los Sistemas informáticos Electrónicos, y el incumplimiento de las políticas específicas para el sistema de gestión de seguridad de la información establecidas por la Dían (…)”"/>
    <s v="Conseguir  una solución informática que genere y conserve logs BD de auditoría sobre 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Recaudo-Devoluciones _x000a_Dirección de Gestión de Impuestos_x000a_Subdirección de Recaudo_x000a_Coordinación de Administración de Aplicativos de  Impuestos_x000a_Coordinación de Contabilidad de la Función Recaudadora_x000a__x000a_NC - Subproceso Innovacion y Tecnologia_x000a_Direccion de Gestion de Innovacion y Tecnologia_x000a_Subdireccion de Innovacion y Proyectos_x000a_Subdireccion de Soluciones y Desarrollo"/>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Recaudo-Devoluciones _x000a_Dirección de Gestión de Impuestos_x000a_Subdirección de Recaudo_x000a_Coordinación de Administración de Aplicativos de  Impuestos_x000a_Coordinación de Contabilidad de la Función Recaudadora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Recaudo-Devoluciones _x000a_Dirección de Gestión de Impuestos_x000a_Subdirección de Recaudo_x000a_Coordinación de Administración de Aplicativos de  Impuestos_x000a_Coordinación de Contabilidad de la Función Recaudadora_x000a_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Recaudo-Devoluciones _x000a_Dirección de Gestión de Impuestos_x000a_Subdirección de Recaudo_x000a_Coordinación de Administración de Aplicativos de  Impuesto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
    <n v="0"/>
    <x v="0"/>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Recaudo-Devoluciones _x000a_Dirección de Gestión de Impuestos_x000a_Subdirección de Recaudo_x000a_Coordinación de Administración de Aplicativos de  Impuestos_x000a_Coordinación de Contabilidad de la Función Recaudadora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Recaudo-Devoluciones _x000a_Dirección de Gestión de Impuestos_x000a_Subdirección de Recaudo_x000a_Coordinación de Administración de Aplicativos de  Impuesto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s v="6 Aud Financiera Independiente  (F Pagadora -Recaudadora)Vigencia 2018"/>
    <s v="17 01 001"/>
    <s v="Hallazgo No. 6: Cuentas por Cobrar Renta e IVA interno _x000a__x000a_Del examen realizado a los saldos por cobrar a 31 de diciembre de 2018 por concepto de Impuesto de Renta y Complementarios e Impuesto al Valor Agregado (IVA), para los contribuyentes detallados en el archivo Excel ANEXO-CUENTAS POR COBRAR RENTA E IVA se determinó lo siguiente:_x000a__x000a_(…) Incorrecciones materiales netas en la cuenta 1305-01-001-01- Renta y complementarios por $130.635.264.819 (…) _x000a__x000a_(…) Incorrecciones materiales netas en la cuenta 1305-04-001-01- IVA Interno por $352.900.320.332 (…) _x000a__x000a_(…) Incorrecciones materiales por $68.876.063.937 en la cuenta 1386-13-001-Deterioro acumulado de cuentas por cobrar de impuestos (…) _x000a_"/>
    <s v="(…) Lo anterior generado por la continua causación y reversión de documentos, errores generados en la contabilización y falta de interconexión efectiva entre el SIE Contabilidad y los demás aplicativos que permita tener información financiera uniforme, comparable y verificable, (…) "/>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d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42020_x000a_31102020_x000a_ACTUALIZADO_x000a_30112021                                                                          "/>
    <n v="1"/>
    <x v="1"/>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7 Aud Financiera Independiente  (F Pagadora -Recaudadora)Vigencia 2018"/>
    <s v="17 03 006"/>
    <s v="Hallazgo No. 7: Cuentas por Cobrar Sanciones _x000a__x000a_De acuerdo al análisis de una muestra selectiva de contribuyentes relacionados en el archivo excell ANEXO-SANCIONES, se evidenció que los saldos por cobrar a 31 de diciembre de 2018 por concepto de Sanciones Tributarias, contienen incorrecciones materiales netas por $ 202.926.589.886 afectando la razonabilidad del estado financiero_x000a_"/>
    <s v="(…) Lo anterior originado principalmente en:_x000a__x000a_- Errores en los registros contables de los formatos 1075._x000a_-Causación y reversión constante de documentos._x000a_-Causación de notas contables en las cuales se acredita la cuenta por demandas interpuestas por los contribuyentes, disminución por beneficios de ley, ajustes contables, sobre saldos inexistentes o inferiores._x000a_-Duplicidad en la causación de notas contables._x000a_-Registro de documentos con formato 1074 y numero de comprobante null, mediante los cuales se aplican pagos, sin la causación previa del valor por cobrar por concepto de sanción. Esta situación se presentó en varios contribuyentes con documentos con idéntico valor.                                                                                                                                                                                                                                                                                                                             -Retiros por ajustes e inconsistencias._x000a_"/>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42020_x000a_31102020_x000a_ACTUALIZADO_x000a_30112021                                                                             "/>
    <n v="1"/>
    <x v="1"/>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9 Aud Financiera Independiente  (F Pagadora -Recaudadora)Vigencia 2018"/>
    <s v="17 03 002"/>
    <s v="Hallazgo No. 9:  Saldos IVA Externo _x000a__x000a_ “(…) De la evaluación realizada a la cuenta 1305-04-002-01 – IVA Externo, se evidenció que el saldo a 31 de diciembre de 2018, está compuesto por saldos contrarios a la naturaleza de la cuenta (negativos) por terceros (…), valor que se encuentra concentrado en los terceros._x000a__x000a_En examen realizado a los libros auxiliares de los terceros que componen el saldo de la cuenta, se observa la causación repetida de documentos con formato 1108 – Notas de contabilidad, mediante los cuales se reversan saldos inexistentes o se registran inconsistencias. El registro de inconsistencias mediante estos documentos no atiende a la regulación contable que para el caso estableció la Contaduría General de la Nación. _x000a_"/>
    <s v="“(…) falta de control sobre el registro de documentos relacionados con el IVA generado en importaciones, generando una subestimación de la cuenta 1305-04-002-01 – IVA Externo "/>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0"/>
    <x v="0"/>
  </r>
  <r>
    <x v="1"/>
    <x v="1"/>
    <m/>
    <m/>
    <m/>
    <m/>
    <s v="Definir los requerimientos no funcionales "/>
    <s v="Definir los requerimientos no funcionales "/>
    <s v="Documento de requerimientos no funcionales V1"/>
    <n v="1"/>
    <d v="2024-02-01T00:00:00"/>
    <d v="2025-03-31T00:00:00"/>
    <n v="60.571428571428569"/>
    <n v="0"/>
    <s v="DGI_x000a__x000a_NC - Subproceso Innovacion y Tecnologia_x000a_Direccion de Gestion de Innovacion y Tecnologia_x000a_Subdireccion de Innovacion y Proyectos_x000a_Subdireccion de Soluciones y desarrollo_x000a_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NC - Subproceso Innovacion y Tecnologia_x000a_Direccion de Gestion de Innovacion y Tecnologia_x000a_Subdireccion de Innovacion y Proyectos_x000a_Subdireccion de Soluciones y desarrollo_x000a_"/>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8  Aud Operación Aduanera -Importaciones Dirección de Aduanas y Direcciones Seccionales de Aduanas de Bogotá, Cali, Buenaventura, Bucaramanga, Cartagena, Barranquilla y Santa Marta Vigencia 2018 y primer semestre de 2019"/>
    <s v="18 01 100"/>
    <s v="Hallazgo 8.  Declaraciones de Importación sin Solicitud de Levante Seccional Bogotá – Nivel Central.  _x000a__x000a_(…) se detectaron 110.821 declaraciones para las cuales el importador no solicito el levante de la mercancía, (…). Así mismo, se evidencio que posteriormente fueron presentadas nuevas declaraciones mediante las cuales se dio el levante efectivo de las mercancías objeto de importación._x000a__x000a_(…) las declaraciones sin levante no producen efectos legales, sin embargo, éstas se encuentran registradas contablemente (…). En la verificación adelantada no se evidencio reversión o ajuste contable alguno por las declaraciones que se encuentran en las condiciones descritas anteriormente, es decir, sin solicitud de levante._x000a_"/>
    <s v="Incumplimiento de la normatividad contable evidenciando falta de control, seguimiento, análisis y depuración de las declaraciones de importación, además falta de comunicación y conciliación entre las áreas responsables del manejo de la información aduanera."/>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9  Aud Operación Aduanera -Importaciones Dirección de Aduanas y Direcciones Seccionales de Aduanas de Bogotá, Cali, Buenaventura, Bucaramanga, Cartagena, Barranquilla y Santa Marta Vigencia 2018 y primer semestre de 2019"/>
    <s v="18 01 100"/>
    <s v="Hallazgo 9.  Registros de las Declaraciones de Importación – Seccional Bucaramanga.  _x000a__x000a_La DIAN en la Operación Aduanera, registró durante la vigencia 2019 por concepto de IVA Externo un valor de $ 2.992.844.000 a la cuenta contable “Cuentas por Cobrar Aduanas y Recargos por Validar” y a la cuenta de “Ingresos Indirectos IVA Externo por validar”, debido a que las declaraciones presentan inconsistencias, y no han sido validadas por la entidad con el fin de registrar las cuentas respectivas tales como: “Cuentas por Cobrar IVA Externo” e “Ingresos Indirectos IVA Externo”.  Así mismo al ingresar el pago de estos ingresos, los acredita a la cuenta “Cuentas por Cobrar Aduanas y Recargos por Validar”, lo que genera incertidumbre por cuanto no se ven reflejadas las cuentas contables pertinentes “Cuentas por cobrar IVA Externo” e “Ingresos Indirectos IVA Externo”_x000a_"/>
    <s v="Debilidades de control interno contable, al no analizarse y verificarse la información contable registrada con el fin de ajustarla a o reclasificarla acorde con el hecho económico dado inicialmente."/>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0"/>
    <x v="0"/>
  </r>
  <r>
    <x v="1"/>
    <x v="1"/>
    <m/>
    <m/>
    <m/>
    <m/>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8 Auditoria Financiera    Vig 2019 _x000a_(F Pagadora y Recaudadora)"/>
    <s v="18 01 001"/>
    <s v="Hallazgo No. 8. Cuentas por Cobrar _x000a_(…) sobrestimación neta de los saldos de la cuenta 1305- Impuestos, Retención en la Fuente y Anticipos de Impuestos por $609.975.750.937 y en la cuenta 1311-Contribuciones, Tasas e Ingresos no Tributarios por $118.831.314.720, y por tanto una sobrestimación en la 3105-06-001 – Capital Fiscal Nación por $728.807.065.657."/>
    <s v="(…) la falta de control y seguimiento de las Cuentas por Cobrar de DIAN Recaudadora, así como de la inobservancia de la normatividad aplicable para el reconocimiento, registro, preparación y revelación de estas cuentas, (…)"/>
    <s v="Conseguir  una solución informática mediante el plan de Modernizacion Tecnologica que permita disponer de información controlada con relevancia contable, a través del monitoreo y control del flujo de documentos que ingresan y salen de la totalidad de los SIES de la Entidad y que afectan el SIE de contabilidad."/>
    <s v="Definir estrategia de digitalización"/>
    <s v="Documento"/>
    <n v="1"/>
    <d v="2020-07-01T00:00:00"/>
    <d v="2020-07-30T00:00:00"/>
    <n v="4.1428571428571432"/>
    <n v="1"/>
    <s v="DGI_x000a_NC - Subproceso Innovación y Tecnología_x000a_Dirección de Gestión e Innovación y Tecnología_x000a_Subdirección de Innovación y Proyectos_x000a_Subdirección de Soluciones y Desarrollo_x000a__x000a_ACTUALIZADO_x000a_30112021_x000a__x000a_                                                                           "/>
    <n v="1"/>
    <x v="1"/>
  </r>
  <r>
    <x v="1"/>
    <x v="1"/>
    <m/>
    <m/>
    <m/>
    <m/>
    <m/>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ACTUALIZADO_x000a_30112021                                                                             "/>
    <n v="1"/>
    <x v="1"/>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s v="10 Auditoria Financiera    Vig 2019 _x000a_(F Pagadora y Recaudadora)"/>
    <s v="18 01 002"/>
    <s v="Hallazgo No. 10. Cuentas por pagar _x000a__x000a_“(…) subestimación contable por $5.156.659.000 en la cuenta 2407-03-Recursos a favor de terceros por impuestos y por $ 245.019.251.000 en la cuenta 2490-39- Saldos a favor contribuyentes, lo anterior genera una sobrestimación patrimonial neta por $250.175.910.000 en la cuenta 3105-Capital Fiscal._x000a_Así mismo se presentan incorrecciones cualitativas por $40.710.338.000 correspondientes a los saldos a favor arrastrados en procesos de fusiones de entes económicos."/>
    <s v="(…) falta de control y seguimiento de los saldos a favor de los contribuyentes, así como la inobservancia de las características cualitativas de la información financiera, de representación fiel y de mejora de verificabilidad, a la Ley 962 de 2005 y el Estatuto Tributario;"/>
    <s v="Conseguir  una solución informática mediante el plan de Modernizacion Tecnologica que permita disponer de información controlada con relevancia contable, a través del monitoreo y control del flujo de documentos que ingresan y salen de la totalidad de los SIES de la Entidad y que afectan el SIE de contabilidad."/>
    <s v="Definir estrategia de digitalización"/>
    <s v="Documento"/>
    <n v="1"/>
    <d v="2020-07-01T00:00:00"/>
    <d v="2020-07-30T00:00:00"/>
    <n v="4.1428571428571432"/>
    <n v="1"/>
    <s v="DGI_x000a_NC - Subproceso Innovación y Tecnología_x000a_Dirección de Gestión e Innovación y Tecnología_x000a_Subdirección de Innovación y Proyectos_x000a_Subdirección de Soluciones y Desarrollo_x000a_ACTUALIZADO_x000a_30112021_x000a__x000a_                                                                           "/>
    <n v="1"/>
    <x v="1"/>
  </r>
  <r>
    <x v="1"/>
    <x v="1"/>
    <m/>
    <m/>
    <m/>
    <m/>
    <m/>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ACTUALIZADO_x000a_30112021                                                                         "/>
    <n v="1"/>
    <x v="1"/>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Auditoria Financiera Independiente a la UAE Dirección de Impuestos y Aduanas Nacionales – DIAN, Vigencia 2020_x000a__x000a_H5"/>
    <s v="19  03 00"/>
    <s v="HALLAZGO No. 5. ANTICIPO IMPUESTO DE RENTA.  &quot;(…) las actividades de depuración contable permanente y sostenible, no han sido efectivas, permitiendo que se incumplan los objetivos de la información financiera y las características fundamentales de relevancia y representación fiel, establecidas en la normatividad para las Entidades de Gobierno  (…)&quot;"/>
    <s v="“(…) debilidades de control interno contable (…)”"/>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
    <n v="0"/>
    <x v="0"/>
  </r>
  <r>
    <x v="1"/>
    <x v="1"/>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Auditoria Financiera Independiente a la UAE Dirección de Impuestos y Aduanas Nacionales – DIAN, Vigencia 2020_x000a__x000a_H6"/>
    <s v="19  03 00"/>
    <s v="HALLAZGO No. 6. CUENTAS POR COBRAR ADUANA E IVA EXTERNO  “(…) incorrección material determinada como sobrestimación de la cuenta 1305- Cuentas por cobrar por 3.112.737.629.081 y por el mismo valor una subestimación del patrimonio institucional. (…)  (…) los saldos por cobrar de los contribuyentes no solo contemplan transacciones de la vigencia 2020 (..)&quot;"/>
    <s v="(…)” deficiencias en el aplicativo SYGA, (…)  debilidades de control interno contable, (…)”"/>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0"/>
  </r>
  <r>
    <x v="1"/>
    <x v="1"/>
    <m/>
    <s v="19  03 00"/>
    <s v="HALLAZGO No. 6. CUENTAS POR COBRAR ADUANA E IVA EXTERNO  “(…) incorrección material determinada como sobrestimación de la cuenta 1305- Cuentas por cobrar por 3.112.737.629.081 y por el mismo valor una subestimación del patrimonio institucional. (…)  (…) los saldos por cobrar de los contribuyentes no solo contemplan transacciones de la vigencia 2020 (..)&quot;"/>
    <s v="(…)” deficiencias en el aplicativo SYGA, (…)  debilidades de control interno contable,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Auditoria Financiera Independiente a la UAE Dirección de Impuestos y Aduanas Nacionales – DIAN, Vigencia 2020_x000a__x000a_H7"/>
    <s v="19  03 00"/>
    <s v="HALLAZGO No. 7. SALDOS POR DEVOLUCIONES  “Del examen realizado a una muestra selectiva de 23 NIT, para los cuales se ejecutaron devoluciones por $4.959.686 millones donde se comprobó su registro contable en la vigencia 2020, (…); se estableció que, al cierre de 31 de diciembre de 2020, existen terceros cuyo saldo contable (…) presenta valores negativos, contrarios a su naturaleza (…)&quot;"/>
    <s v="“(...)La situación se origina por debilidades de Control Interno Contable (…)”"/>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0"/>
    <x v="0"/>
  </r>
  <r>
    <x v="1"/>
    <x v="1"/>
    <m/>
    <m/>
    <m/>
    <m/>
    <s v="Iniciar el desarrollo de la solución tecnológica."/>
    <s v="Desarrollo de la solución"/>
    <s v="Informes de seguimiento"/>
    <n v="10"/>
    <d v="2025-06-01T00:00:00"/>
    <d v="2027-06-30T00:00:00"/>
    <n v="108.42857142857143"/>
    <n v="0"/>
    <s v="DGI_x000a_DGI_x000a_NC - Subproceso Innovacion y Tecnologia_x000a_Direccion de Gestion de Innovacion y Tecnologia_x000a_Subdireccion de Innovacion y Proyectos_x000a_Subdireccion de Soluciones y desarrollo_x000a_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0"/>
  </r>
  <r>
    <x v="1"/>
    <x v="1"/>
    <m/>
    <s v="19  03 00"/>
    <s v="HALLAZGO No. 7. SALDOS POR DEVOLUCIONES  “Del examen realizado a una muestra selectiva de 23 NIT, para los cuales se ejecutaron devoluciones por $4.959.686 millones donde se comprobó su registro contable en la vigencia 2020, (…); se estableció que, al cierre de 31 de diciembre de 2020, existen terceros cuyo saldo contable (…) presenta valores negativos, contrarios a su naturaleza (…)&quot;"/>
    <s v="“(...)La situación se origina por debilidades de Control Interno Contable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Auditoria Financiera Independiente a la UAE Dirección de Impuestos y Aduanas Nacionales – DIAN, Vigencia 2020_x000a__x000a_H8"/>
    <s v="19  03 00"/>
    <s v="HALLAZGO No. 8. CONSISTENCIA DE LA INFORMACION  “(…) la información oficial suministrada por la DIAN, formato FT-RE-2614 denominado “ARCHIVO HISTÓRICO DE RESOLUCIONES DE DEVOLUCIÓN Y/O COMPENSACIÓN”, no cuenta con un registro del número de formulario del “Formato Interno de Información de solicitud de Devolución y/o compensación “identificado con número 701 (...)&quot;"/>
    <s v="“(…) debilidades de control interno relacionadas con el seguimiento y monitoreo de la información administrada en el proceso de devoluciones, (…)”"/>
    <s v="Complementar el reporte de las resoluciones proferidas a través del Servicio Informático de Devoluciones con la información de No. y Fecha de giro a cuenta o No. Expedición de TIDIS y fecha, con el fin de conformar la información insumo para el formato FT RE 2614, con todas sus variables de información."/>
    <s v="Requerimientos y diseño del ajuste tecnológico para complementar el reporte"/>
    <s v="FT-FI 2006 Especificación Funcional_x000a_FT-FI 2004 Diseño de base de datos_x000a_"/>
    <n v="2"/>
    <d v="2021-07-01T00:00:00"/>
    <d v="2021-12-31T00:00:00"/>
    <n v="26.142857142857142"/>
    <n v="2"/>
    <s v="DGI_x000a_NC - Subproceso Recaudo - Devoluciones_x000a_Direccion de Gestion de Impuestos_x000a_Subdirección de Devoluciones_x000a__x000a_ACTUALIZADO_x000a_30112021"/>
    <n v="1"/>
    <x v="1"/>
  </r>
  <r>
    <x v="1"/>
    <x v="1"/>
    <m/>
    <s v="19  03 00"/>
    <s v="HALLAZGO No. 8. CONSISTENCIA DE LA INFORMACION  “(…) la información oficial suministrada por la DIAN, formato FT-RE-2614 denominado “ARCHIVO HISTÓRICO DE RESOLUCIONES DE DEVOLUCIÓN Y/O COMPENSACIÓN”, no cuenta con un registro del número de formulario del “Formato Interno de Información de solicitud de Devolución y/o compensación “identificado con número 701 (...)&quot;"/>
    <s v="“(…) debilidades de control interno relacionadas con el seguimiento y monitoreo de la información administrada en el proceso de devoluciones, (…)”"/>
    <s v="Complementar el reporte de las resoluciones proferidas a través del Servicio Informático de Devoluciones con la información de No. y Fecha de giro a cuenta o No. Expedición de TIDIS y fecha, con el fin de conformar la información insumo para el formato FT RE 2614, con todas sus variables de información."/>
    <s v="Puesta en producción del ajuste tecnológico"/>
    <s v="FT-SI 1851 Aceptación de pruebas de funcionalidad y salida a producción_x000a_Acta de Comité de cambios_x000a_"/>
    <n v="2"/>
    <d v="2024-01-01T00:00:00"/>
    <d v="2025-12-31T00:00:00"/>
    <n v="104.28571428571429"/>
    <n v="0"/>
    <s v="DGI_x000a_NC - Subproceso Recaudo - Devoluciones_x000a_Direccion de Gestion de Impuestos_x000a_Subdirección de Devoluciones_x000a_ _x000a_NC - Subproceso Innovación y Tecnología_x000a_Dirección de Gestión e Innovación y Tecnología_x000a_Subdirección de Innovación y Proyectos_x000a_Subdirección de Soluciones y Desarrollo_x000a_ _x000a_ACTUALIZADO_x000a_30112021_x000a_REFORMULACIÓN EXCEPCIONAL _x000a_18072022_x000a_ _x000a_REFORMULADO_x000a_09122022"/>
    <n v="0"/>
    <x v="0"/>
  </r>
  <r>
    <x v="1"/>
    <x v="1"/>
    <s v="Auditoria Financiera Independiente a la UAE Dirección de Impuestos y Aduanas Nacionales – DIAN, Vigencia 2020_x000a__x000a_H9"/>
    <s v="19  03 00"/>
    <s v="HALLAZGO No. 9. SALDOS A NIVEL DE TERCERO &quot; (…) de 71 cuentas contables, se evidenció la existencia de saldos negativos a nivel de terceros, contrarios a la naturaleza de las cuentas, valorados en un total de $(20.239.911) millones (…) afectando los saldos consolidados de cada una de las cuentas, la representación fiel de los hechos económicos y el saldo de cuenta (...)&quot;"/>
    <s v="Deficiencias en los sistemas de información"/>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
    <n v="0"/>
    <x v="0"/>
  </r>
  <r>
    <x v="1"/>
    <x v="1"/>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0"/>
  </r>
  <r>
    <x v="1"/>
    <x v="1"/>
    <m/>
    <s v="19  03 00"/>
    <s v="HALLAZGO No. 9. SALDOS A NIVEL DE TERCERO &quot; (…) de 71 cuentas contables, se evidenció la existencia de saldos negativos a nivel de terceros, contrarios a la naturaleza de las cuentas, valorados en un total de $(20.239.911) millones (…) afectando los saldos consolidados de cada una de las cuentas, la representación fiel de los hechos económicos y el saldo de cuenta (...)&quot;"/>
    <s v="Deficiencias en los sistemas de información"/>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Auditoría Financiera Independiente a la UAE Dirección de Impuestos y Aduanas Nacionales – DIAN, Vigencia 2021"/>
    <s v="17 01 007"/>
    <s v="Hallazgo No. 2. CARTERA PRESCRITA_x000a_“Saldos reclasificados por tercero de Cuentas por Cobrar a Cuentas de Orden de Bienes y Derechos - cuentas por cobrar 8315-35 por concepto de “Prescripción”, no se evidenciaron los actos administrativos y/o resoluciones que dieran cuenta de la ocurrencia de la prescripción, (…)”"/>
    <s v="(…) inobservando de esta manera, lo dispuesto en los Manuales y procedimientos de DIAN Función Recaudadora para el retiro y/o baja de Cuentas por Cobrar. (…)"/>
    <s v="Actualizar, como resulte procedente, la documentación del proceso contable, de la Función Recaudadora en los aspectos relativos a la baja en cuenta y a la clasificación de cartera contenida en la política operativa."/>
    <s v="Elaborar un diagnóstico respecto de la pertinencia del tratamiento de la baja en cuentas en los Manuales MN-RE 0044 y ADF-0005, y a la clasificación de la cartera contenida en la política operativa de la DIAN FR."/>
    <s v="Diagnóstico"/>
    <n v="1"/>
    <d v="2022-07-01T00:00:00"/>
    <d v="2022-09-30T00:00:00"/>
    <n v="13"/>
    <n v="1"/>
    <s v="DGI_x000a_NC - Subproceso Función Recaudadora_x000a_Dirección de Gestión de Impuestos_x000a_Subdirección de Recaudo _x000a_Coordinación de Administración de Aplicativos de Impuestos_x000a_Coordinación de Contabilidad de la Función Recaudadora     _x000a__x000a_NC - Subproceso Administración de Cartera_x000a_Subdirección de Cobranzas y Control Extensivo_x000a_Coordinación de Cobranzas _x000a__x000a_ELABORACIÓN_x000a_15062022"/>
    <n v="1"/>
    <x v="1"/>
  </r>
  <r>
    <x v="1"/>
    <x v="1"/>
    <m/>
    <m/>
    <m/>
    <m/>
    <m/>
    <s v="Realizar los mejoras establecidas mediante el diagnóstico, en la documentación pertinente."/>
    <s v="Documentación del proceso contable FR, actualizada y publicada"/>
    <n v="1"/>
    <d v="2023-06-01T00:00:00"/>
    <d v="2026-02-28T00:00:00"/>
    <n v="143.28571428571428"/>
    <n v="0.6"/>
    <s v="DGI_x000a_NC - Subproceso Función Recaudadora_x000a_Dirección de Gestión de Impuestos_x000a_Subdirección de Recaudo _x000a_Coordinación de Administración de Aplicativos de Impuestos_x000a_Coordinación de Contabilidad de la Función Recaudadora_x000a__x000a_NC - Subproceso Administración de Cartera_x000a_Subdirección de Cobranzas y Control Extensivo_x000a_Coordinación de Cobranzas_x000a__x000a_NC - Subproceso Administración del Sistema de Gestión_x000a_Dirección de Gestión Estratégica y Analítica_x000a_Subdirección de Procesos        _x000a_Coordinación de Procesos y Riesgos Operacionales_x000a__x000a_ELABORACIÓN_x000a_15062022_x000a__x000a_REFORMULADO_x000a_09122022"/>
    <n v="0.6"/>
    <x v="0"/>
  </r>
  <r>
    <x v="1"/>
    <x v="1"/>
    <s v="Auditoría Financiera Independiente a la UAE Dirección de Impuestos y Aduanas Nacionales – DIAN, Vigencia 2021"/>
    <s v="17 04 002"/>
    <s v="Hallazgo No. 3. CUENTAS POR COBRAR IMPUESTO DE RENTA Y_x000a_COMPLEMENTARIOS Y OTROS_x000a_“Saldos por terceros que componen las Cuentas por Cobrar a 31 de diciembre de 2021 en el Estado de Situación Financiera de DIAN – Recaudadora, donde se evidenciaron incorrecciones materiales que generaron una subestimación neta por $669.190.009.010. (…)"/>
    <s v="&quot;(...) las cuales se originaron principalmente por las siguientes causas, entre otras:_x000a_•Aplicación de pagos sin tener la correspondiente contrapartida de la obligación tributaria a cargo del contribuyente, en la respectiva cuenta por cobrar._x000a_• Saldos negativos por depurar de vigencias anteriores_x000a_•Causación y reversión constante de documentos_x000a_•Duplicidad de registros._x000a_•Saldos prescritos_x000a_•Ajustes de inconsistencias incorrectos._x000a_•Ausencia, de reconocimiento de declaraciones tributarias (…)_x000a__x000a_(…) debilidades en el control interno contable relacionadas con la depuración permanente de las partidas conciliatorias por terceros, el control y seguimiento de las Cuentas por Cobrar de DIAN Recaudadora, así como de la inobservancia de la normatividad aplicable para el reconocimiento, registro, preparación y revelación de estas cuentas, que permitan de esta manera, que la información financiera cumpla con los objetivos de rendición de cuentas, toma de decisiones y control, así como_x000a_con sus características fundamentales de relevancia y representación fiel. (...)&quot;"/>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Auditoría Financiera Independiente a la UAE Dirección de Impuestos y Aduanas Nacionales – DIAN, Vigencia 2021"/>
    <s v="17 01 007"/>
    <s v="Hallazgo No. 4. CLASIFICACION DE LA CARTERA_x000a__x000a_“(…) Insuficiencia del Manual de Políticas Contables y Operativas de la_x000a_Contabilidad de DIAN Función Recaudadora, en los aspectos que regulan la depuración de la cartera, que permita hacer la evaluación y el seguimiento al detalle, del análisis y el resultado de las actividades que fueron desarrolladas por cada una de las obligaciones que fueron reclasificadas por determinado concepto. (…)”"/>
    <s v="“(…) debilidades en el control interno contable de la entidad relacionado con la insuficiencia del Manual de Política Contable y Operativa, en los_x000a_aspectos que regula la depuración de la cartera y su clasificación (…)&quot;"/>
    <s v="Elaborar y adoptar el documento idóneo que conforme con la Resolución 006004 de 2018 o la que la modifique y que permitirá documentar la ejecución de la clasificación de cartera adoptada por el MN-RE- 0044"/>
    <s v="Documentar y relacionar las actividades administrativas y técnicas que se requieren para aplicar la clasificación de la cartera adoptada por el Manual de Políticas Contables y Operativas  de la Función Recaudadora MN-RE 0044"/>
    <s v="Documento publicado "/>
    <n v="1"/>
    <d v="2023-06-01T00:00:00"/>
    <d v="2025-02-28T00:00:00"/>
    <n v="91.142857142857139"/>
    <n v="0.5"/>
    <s v="DGI_x000a_NC - Subproceso Función Recaudadora_x000a_Dirección de Gestión de Impuestos_x000a_Subdirección de Recaudo _x000a_Coordinación de Administración de Aplicativos de Impuestos_x000a_Coordinación de Contabilidad de la Función Recaudadora     _x000a__x000a_NC - Subproceso Administración de Cartera_x000a_Subdirección de Cobranzas y Control Extensivo_x000a_Coordinación de Cobranzas_x000a__x000a_NC - Subproceso Administración del Sistema de Gestión_x000a_Dirección de Gestión Estratégica y Analítica_x000a_Subdirección de Procesos        _x000a_Coordinación de Procesos y Riesgos Operacionales _x000a__x000a_ELABORACIÓN_x000a_15062022_x000a__x000a_REFORMULADO_x000a_09122022"/>
    <n v="0.5"/>
    <x v="0"/>
  </r>
  <r>
    <x v="1"/>
    <x v="1"/>
    <s v="Auditoría de Cumplimiento. Proceso de Cobro Coactivo, corte a 31 de diciembre de 2021 – DIAN"/>
    <s v="17  01 011   "/>
    <s v="Hallazgo Nro. 1. Expediente 200814698 Investigación de Bienes y Cobro a Deudores Solidarios de la Unión Temporal Nit. 900191711. (D) (F)_x000a__x000a_“(…)La DIAN no realizó investigación de bienes, ni decretó medidas cautelares de embargo como tampoco libró mandamiento de pago contra los deudores solidarios, como lo disponen los Artículos 793 Literal e) y 794 del Estatuto Tributario, para el caso que nos ocupa a las sociedades con NIT´s 900.068.896-1, 830.147.142-09 y 830.066.001-2, las cuales conformaban la Unión Temporal (…) _x000a__x000a_(…)Lo anterior, no obstante, la DIAN contar con las declaraciones tributarias de las sociedades con NIT´s 900.068.896-1 y 830.066.001-2, integrantes de la UT y por ende deudores solidarios de las obligaciones citadas.(…)_x000a__x000a_(…)Con lo anterior, se generó daño al patrimonio del Estado en la suma de $1.222.592.000 correspondiente al valor de las obligaciones mencionadas más la actualización e intereses, desde la fecha de exigibilidad de cada obligación hasta la fecha en que operó la prescripción(…)(…) En consecuencia, el presente hallazgo se registra con connotación fiscal y, de conformidad con los artículos 34 y 35 de Ley 734 de 2002, presunta incidencia disciplinaria”"/>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Capacitar a los funcionarios de la División de Cobranzas de la Dirección Seccional de Impuestos de Bogotá en los procedimientos de cobro persuasivo, coactivo, y deudores solidarios."/>
    <s v="Realizar  capacitación (3) a toda la División de Cobranzas sobre los procedimientos de cobro persuasivo, coactivo, y la vinculación de deudores solidarios."/>
    <s v="Registro de asistencia a capacitación"/>
    <n v="3"/>
    <d v="2023-02-01T00:00:00"/>
    <d v="2023-03-31T00:00:00"/>
    <n v="8.2857142857142865"/>
    <n v="3"/>
    <s v="DGI_x000a_DS - Subproceso de Administración de Cartera_x000a_Dirección Seccional de Impuestos de Bogotá_x000a_División de Cobranzas_x000a__x000a_ELABORACIÓN_x000a_30122022_x000a__x000a_"/>
    <n v="1"/>
    <x v="1"/>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 _x000a__x000a_ELABORACIÓN_x000a_30122022"/>
    <n v="1"/>
    <x v="1"/>
  </r>
  <r>
    <x v="1"/>
    <x v="1"/>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
    <n v="0"/>
    <x v="0"/>
  </r>
  <r>
    <x v="1"/>
    <x v="1"/>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Presentar una propuesta de ajuste a la estructura administrativa de la División de Cobranzas de la Dirección Seccional de Impuestos de Bogotá."/>
    <s v="Análisis de la propuesta presentada por la División de Cobranzas de la Dirección Seccional de Impuestos de Bogotá y mesas de trabajo con la Dirección Seccional de impuestos de Bogotá"/>
    <s v="Documento"/>
    <n v="1"/>
    <d v="2023-04-01T00:00:00"/>
    <d v="2023-07-31T00:00:00"/>
    <n v="17.285714285714285"/>
    <n v="1"/>
    <s v="DGI_x000a_NC -  Subproceso de Administración de Cartera_x000a_Dirección de Gestión de Impuestos_x000a_Subdirección de Cobranzas y Control Extensivo_x000a__x000a_DS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Informar mensualmente a los Jefes de GIT, los posibles deudores solidarios para ser vinculados a los procesos de cobro, priorizados de acuerdo con las mejoras de la metodología identificadas en las mesas de trabajo junto con el nivel central."/>
    <s v="Enviar mensualmente a cada Jefe de GIT, una base de datos, en donde se evidencian los posibles deudores solidarios, para ser vinculados a los procesos de cobro."/>
    <s v="Documento"/>
    <n v="12"/>
    <d v="2023-02-01T00:00:00"/>
    <d v="2024-02-01T00:00:00"/>
    <n v="52.142857142857146"/>
    <n v="12"/>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Reporte donde se evidencia el número de deudores solidarios vinculados durante el trimestre, priorizados de acuerdo con las mejoras de la metodología identificadas en las mesas de trabajo junto con el nivel central."/>
    <s v="Informe en donde se evidencia el número de deudores solidarios vinculados a procesos de cobro durante el trimestre."/>
    <s v="Documento"/>
    <n v="4"/>
    <d v="2023-02-01T00:00:00"/>
    <d v="2024-02-01T00:00:00"/>
    <n v="52.142857142857146"/>
    <n v="4"/>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Revisar los procedimientos del subproceso de administración de cartera, sus actividades, frecuencia y términos establecidos, de acuerdo con la capacidad operativa y relación costo-beneficio."/>
    <s v="Elaborar un informe con los resultados obtenidos de la revisión efectuada a los procedimientos del subproceso de administración de cartera, y proponer los ajustes requeridos de acuerdo con la capacidad operativa y costo-beneficio."/>
    <s v="Documento"/>
    <n v="1"/>
    <d v="2023-02-01T00:00:00"/>
    <d v="2023-02-28T00:00:00"/>
    <n v="3.8571428571428572"/>
    <n v="1"/>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s v="Hallazgo Nro. 2. Expediente 200318863 -Embargo y secuestro de bienes del contribuyente con NIT 19.384.581 (D) (F)_x000a__x000a_“(…) la DIAN no realizó gestiones oportunas para decretar las medidas cautelares, toda vez que se observó que, los tres primeros inmuebles de esta tabla no contaban con restricciones al dominio desde la fecha que se hizo exigible la obligación (21 de octubre de 2015). (…)_x000a_Para los inmuebles con MI Nro. 070-53299 y 53297 no se evidenciaron gestiones oportunas por parte de la DIAN, toda vez, que desde el 31 de agosto de 2015 se canceló el embargo de Bancafé según anotación Nro. 6, de la medida cautelar que limitaba el dominio de los bienes. La administración tributaria, solamente actuó hasta el 6 de enero de 2021 fecha en la que profirió la resolución antes anotada(…)_x000a_(…)En cuanto al predio identificado con MI Nro. 070-53288 como se observa, desde el 31 de agosto de 2015 no registra ninguna medida. La DIAN decretó y realizó solicitud de embargo en enero de 2021, medida que fue inscrita el 16 de junio de 2021 en el certificado de tradición y libertad(…)_x000a_(…)Para los inmuebles identificados con MI Nro. 076-10317 y 076-6098 no obstante, estar registrada la medida cautelar, la DIAN no realizó gestión oportuna al respecto, y al igual que el inmueble 076-13831 solo hasta el 17 de junio de 2021 decretó la medida cautelar, la cual fue anotada el 17 de junio de 2021, cuando ya la obligación objeto de estudio se encontraba prescrita, haciendo nugatoria la recuperación del recurso.(…)_x000a_Los hechos expuestos generaron daño al patrimonio del Estado en la suma de $479.286.000(…)producido por una gestión fiscal ineficaz, ineficiente e inoportuna, al tenor de lo dispuesto en el artículo 6º de la Ley 610 de 2000.(…)_x000a_(…)El hallazgo se comunica con connotación fiscal y, de conformidad con los artículos 34 y 35 de Ley 734 de 2002, con presunta incidencia disciplinaria(…)”"/>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_x000a__x000a_ELABORACIÓN_x000a_30122022"/>
    <n v="1"/>
    <x v="1"/>
  </r>
  <r>
    <x v="1"/>
    <x v="1"/>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Informar mensualmente a los Jefes de GIT, los expedientes de cobro con investigación de bienes, medidas de embargo, secuestro y remate, priorizados de acuerdo con las mejoras de la metodología identificadas en las mesas de trabajo junto con el nivel central."/>
    <s v="Enviar mensualmente a cada Jefe de GIT, una base en Excel donde se evidencian los expedientes de cobro con investigación de bienes, medidas de embargo, secuestro y remate."/>
    <s v="Documento"/>
    <n v="12"/>
    <d v="2023-02-01T00:00:00"/>
    <d v="2024-02-01T00:00:00"/>
    <n v="52.142857142857146"/>
    <n v="12"/>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Reporte donde se evidencia el número de embargos a bienes inmuebles realizados, número de diligencias de secuestro y de remate efectuadas durante el trimestre, priorizados de acuerdo con las mejoras de la metodología identificadas en las mesas de trabajo junto con el nivel central."/>
    <s v="Informe en donde se evidencia el número de embargos a bien inmueble realizados, número de diligencias de secuestro y de remate efectuadas durante el trimestre"/>
    <s v="Documento"/>
    <n v="4"/>
    <d v="2023-02-01T00:00:00"/>
    <d v="2024-02-01T00:00:00"/>
    <n v="52.142857142857146"/>
    <n v="4"/>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Revisar los procedimientos del subproceso de administración de cartera, sus actividades, frecuencia y términos establecidos, de acuerdo con la capacidad operativa y relación costo-beneficio."/>
    <s v="Elaborar un informe con los resultados obtenidos de la revisión efectuada a los procedimientos del subproceso de administración de cartera, y proponer los ajustes requeridos de acuerdo con la capacidad operativa y costo-beneficio."/>
    <s v="Documento"/>
    <n v="1"/>
    <d v="2023-02-01T00:00:00"/>
    <d v="2023-02-28T00:00:00"/>
    <n v="3.8571428571428572"/>
    <n v="1"/>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s v="Hallazgo Nro. 3. Consistencia de la información del proceso de administración de cartera-cobro coactivo- en los aplicativos y reportes generados_x000a__x000a_“(…)se evidencia que los sistemas de información SIPAC y SISCOBRA CANDADO, en los cuales reposa la información del trámite adelantado en el proceso de administración de cartera en la vigencia 2021 y, que por lo tanto son la fuente de información vigentes en la DIAN, no garantizan la confiabilidad de la información almacenada (…)en donde se encontró coincidencia en 138 obligaciones entre las dos bases de datos, tanto en NIT, impuesto, año gravable y período, y que tienen fecha de prescripción anterior a la fecha de cierre del aplicativo SISCOBRA. (El resultado indicado se incluye en archivo Excel Anexo a la presente comunicación denominado, Anexo hallazgo Consistencia Información, hoja 3.)(…)_x000a_Por su parte, el aplicativo SIPAC, que actualmente es el único sistema que soporta el proceso, luego del cierre de SISCOBRA, presenta falencias en sus funcionalidades, ya que en algunos casos impiden al usuario adelantar el trámite de las actuaciones en el sistema, por lo cual, las adelanta de forma manual y las incorpora en el expediente físico; como consecuencia se genera desactualización del estado del trámite en el sistema, frente a la realidad del avance en el proceso. (…)_x000a__x000a_(…) no se encuentra registro de actuaciones en SIPAC para las obligaciones correspondientes al NIT 830080102, entre el 2016/09/08 y el 2021/07/14, asociado a la dificultad para adelantar el traslado en el sistema (…)”_x000a__x000a_"/>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
    <n v="0"/>
    <x v="0"/>
  </r>
  <r>
    <x v="1"/>
    <x v="1"/>
    <s v="Auditoría de Cumplimiento. Proceso de Cobro Coactivo, corte a 31 de diciembre de 2021 – DIAN"/>
    <s v="17  01 011   "/>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Auditoría insitu y/o de escritorio"/>
    <s v="Realizar audioritas insitu y/o de escritorio para veririfcar la funcionalidad y adecuado registro en los servicios informaticos de administración de cartera por parte de las Direcciones Seccionales y Dirección Operativa de Grandes Contribuyentes."/>
    <s v="Informe de auditoria"/>
    <n v="6"/>
    <d v="2023-01-01T00:00:00"/>
    <d v="2024-09-30T00:00:00"/>
    <n v="91.142857142857139"/>
    <n v="6"/>
    <s v="DGI_x000a_NC - Subproceso  Recaudo _x000a_Dirección de Gestión de Impuestos_x000a_Subdirección de Recaudo_x000a_Coordinación de Administración de Aplicativos de  Impuestos_x000a__x000a_ELABORACIÓN_x000a_30122022_x000a_"/>
    <n v="1"/>
    <x v="1"/>
  </r>
  <r>
    <x v="1"/>
    <x v="1"/>
    <s v="Auditoría de Cumplimiento. Proceso de Cobro Coactivo, corte a 31 de diciembre de 2021 – DIAN"/>
    <s v="17  01 011   "/>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mplementar en el SIPAC la versión II del traslado electrónico de expedientes"/>
    <s v="Elaboración de la especificación funcional y radicación ante mesa PIT"/>
    <s v="Formato 2206 radicado a traves de PST"/>
    <n v="1"/>
    <d v="2023-01-01T00:00:00"/>
    <d v="2023-02-15T00:00:00"/>
    <n v="6.4285714285714288"/>
    <n v="1"/>
    <s v="DGI_x000a_NC - Subproceso  Recaudo-Devoluciones _x000a_Dirección de Gestión de Impuestos_x000a_Subdirección de Recaudo_x000a_Coordinación de Administración de Aplicativos de  Impuestos_x000a__x000a_ELABORACIÓN_x000a_30122022"/>
    <n v="1"/>
    <x v="1"/>
  </r>
  <r>
    <x v="1"/>
    <x v="1"/>
    <s v="Auditoría de Cumplimiento. Proceso de Cobro Coactivo, corte a 31 de diciembre de 2021 – DIAN"/>
    <s v="17  01 011   "/>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mplementar en el SIPAC la versión II del traslado electrónico de expedientes"/>
    <s v="Contextualización y desarrollo de la solución"/>
    <s v="Plan de trabajo de_x000a_implementación de la solución_x000a_tecnológica."/>
    <n v="1"/>
    <d v="2023-02-16T00:00:00"/>
    <d v="2023-03-15T00:00:00"/>
    <n v="3.8571428571428572"/>
    <n v="1"/>
    <s v="DGI_x000a_NC - Subproceso  Recaudo-Devoluciones _x000a_Dirección de Gestión de Impuestos_x000a_Subdirección de Recaudo_x000a_Coordinación de Administración de Aplicativos de  Impuestos_x000a__x000a_NC - Subproceso Innovacion y Tecnologia_x000a_Direccion de Gestion de Innovacion y Tecnologia_x000a_Subdireccion de Innovacion y Proyectos_x000a_Subdireccion de Soluciones y desarrollo_x000a__x000a_ELABORACIÓN_x000a_30122022"/>
    <n v="1"/>
    <x v="1"/>
  </r>
  <r>
    <x v="1"/>
    <x v="1"/>
    <s v="Auditoría de Cumplimiento. Proceso de Cobro Coactivo, corte a 31 de diciembre de 2021 – DIAN"/>
    <s v="17  01 011   "/>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mplementar en el SIPAC la versión II del traslado electrónico de expedientes"/>
    <s v="Implementación de la solución"/>
    <s v="Formato de Aceptación de Pruebas de Funcioonalidad"/>
    <n v="1"/>
    <d v="2023-03-16T00:00:00"/>
    <d v="2024-04-30T00:00:00"/>
    <n v="58.714285714285715"/>
    <n v="1"/>
    <s v="DGI_x000a_NC - Subproceso  Recaudo-Devoluciones _x000a_Dirección de Gestión de Impuestos_x000a_Subdirección de Recaudo_x000a_Coordinación de Administración de Aplicativos de  Impuestos_x000a__x000a_NC - Subproceso Innovacion y Tecnologia_x000a_Direccion de Gestion de Innovacion y Tecnologia_x000a_Subdireccion de Innovacion y Proyectos_x000a_Subdireccion de Soluciones y desarrollo_x000a__x000a_ELABORACIÓN_x000a_30122022"/>
    <n v="1"/>
    <x v="1"/>
  </r>
  <r>
    <x v="1"/>
    <x v="1"/>
    <s v="Auditoría de Cumplimiento. Proceso de Cobro Coactivo, corte a 31 de diciembre de 2021 – DIAN"/>
    <s v="17  01 011   "/>
    <s v="Hallazgo Nro. 4. NIT 860511236 -Actividad procesal (D) (F)_x000a__x000a_“(…) El contribuyente identificado con NIT 860511236 presentó Liquidación Privada de la Declaración de Impuesto sobre las Ventas –IVA, el 17 de enero de 2015 correspondiente a la vigencia 2014 período 1, en la cual liquidó un impuesto a pagar por $35.143.000 mediante formulario No. 3001607489327(…)_x000a__x000a_(…) no se evidenciaron gestiones en la etapa persuasiva, como tampoco mediante cobro coactivo por parte de la DIAN para esta obligación en particular, es decir no se realizó investigación de bienes, no se libró mandamiento de pago, no se realizaron visitas de cobro; adicionalmente, no se encontró registro en el aplicativo SIPAC para dicha obligación. (…)_x000a__x000a_(…) Los hechos expuestos generaron daño al patrimonio del Estado en la suma de $17.250.000 (…) esto de acuerdo con la información registrada en el SI Obligación Financiera. Lo anterior, debido a que no se adelantaron actuaciones necesarias desde la fecha de exigibilidad de la obligación (17 de enero de 2015), hasta la fecha en que operó la prescripción, evidenciando una gestión fiscal ineficaz, ineficiente e inoportuna en la administración de cartera, al tenor de lo dispuesto en el artículo 6º de la Ley 610 de 2000. _x000a__x000a_En consecuencia, el hallazgo se registra con connotación fiscal y, de conformidad con los artículos 34 y 35 de la ley 734 de 2002, presunta incidencia disciplinaria”._x000a_"/>
    <s v="“la DIAN inobservó lo dispuesto en la normatividad citada para la efectiva gestión de cartera (…)_x000a__x000a_“no se adelantaron actuaciones necesarias desde la fecha de exigibilidad de la obligación (…), hasta la fecha en que operó la prescripción”"/>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_x000a__x000a_ELABORACIÓN_x000a_30122022"/>
    <n v="1"/>
    <x v="1"/>
  </r>
  <r>
    <x v="1"/>
    <x v="1"/>
    <m/>
    <m/>
    <m/>
    <s v="“la DIAN inobservó lo dispuesto en la normatividad citada para la efectiva gestión de cartera (…)_x000a__x000a_“no se adelantaron actuaciones necesarias desde la fecha de exigibilidad de la obligación (…), hasta la fecha en que operó la prescripción”"/>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la DIAN inobservó lo dispuesto en la normatividad citada para la efectiva gestión de cartera (…)_x000a__x000a_“no se adelantaron actuaciones necesarias desde la fecha de exigibilidad de la obligación (…), hasta la fecha en que operó la prescripción”"/>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la DIAN inobservó lo dispuesto en la normatividad citada para la efectiva gestión de cartera (…)_x000a__x000a_“no se adelantaron actuaciones necesarias desde la fecha de exigibilidad de la obligación (…), hasta la fecha en que operó la prescripción”"/>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la DIAN inobservó lo dispuesto en la normatividad citada para la efectiva gestión de cartera (…)_x000a__x000a_“no se adelantaron actuaciones necesarias desde la fecha de exigibilidad de la obligación (…), hasta la fecha en que operó la prescripción”"/>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la DIAN inobservó lo dispuesto en la normatividad citada para la efectiva gestión de cartera (…)_x000a__x000a_“no se adelantaron actuaciones necesarias desde la fecha de exigibilidad de la obligación (…), hasta la fecha en que operó la prescripción”"/>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m/>
    <m/>
    <m/>
    <s v="“la DIAN inobservó lo dispuesto en la normatividad citada para la efectiva gestión de cartera (…)_x000a__x000a_“no se adelantaron actuaciones necesarias desde la fecha de exigibilidad de la obligación (…), hasta la fecha en que operó la prescripción”"/>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la DIAN inobservó lo dispuesto en la normatividad citada para la efectiva gestión de cartera (…)_x000a__x000a_“no se adelantaron actuaciones necesarias desde la fecha de exigibilidad de la obligación (…), hasta la fecha en que operó la prescripción”"/>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m/>
    <m/>
    <m/>
    <s v="“la DIAN inobservó lo dispuesto en la normatividad citada para la efectiva gestión de cartera (…)_x000a__x000a_“no se adelantaron actuaciones necesarias desde la fecha de exigibilidad de la obligación (…), hasta la fecha en que operó la prescripción”"/>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de Administración de Cartera_x000a_Dirección de Gestión de Impuestos_x000a_Subdirección de Cobranzas y Control Extensivo_x000a__x000a_N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Informar mensualmente a cada Jefe de GIT, los expedientes sin gestión de cobro en los últimos seis meses, priorizados de acuerdo con las mejoras de la metodología identificadas en las mesas de trabajo junto con el nivel central."/>
    <s v="Enviar mensualmente a cada Jefe de  GIT, una base de datos en donde se evidencian los expedientes de cobro sin gestión en los últimos seis meses."/>
    <s v="Documento"/>
    <n v="12"/>
    <d v="2023-02-01T00:00:00"/>
    <d v="2024-02-01T00:00:00"/>
    <n v="52.142857142857146"/>
    <n v="12"/>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Reporte donde se evidencia el número de expedientes a los que se les realizó gestión de cobro durante el trimestre, priorizados de acuerdo con las mejoras de la metodología identificadas en las mesas de trabajo junto con el nivel central."/>
    <s v="Informe en donde se evidencia el número de expedientes a los que se le realizó gestión de cobro durante el trimestre."/>
    <s v="Documento"/>
    <n v="4"/>
    <d v="2023-02-01T00:00:00"/>
    <d v="2024-02-01T00:00:00"/>
    <n v="52.142857142857146"/>
    <n v="4"/>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Revisar los procedimientos del subproceso de administración de cartera, sus actividades, frecuencia y términos establecidos, de acuerdo con la capacidad operativa y relación costo-beneficio."/>
    <s v="Elaborar un informe con los resultados obtenidos de la revisión efectuada a los procedimientos del subproceso de administración de cartera, y proponer los ajustes requeridos de acuerdo con la capacidad operativa y costo-beneficio."/>
    <s v="Documento"/>
    <n v="1"/>
    <d v="2023-02-01T00:00:00"/>
    <d v="2023-02-28T00:00:00"/>
    <n v="3.8571428571428572"/>
    <n v="1"/>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s v="Hallazgo Nro. 5. Falta de oportunidad en la notificación del mandamiento de pago Nro. 20210302003695 (F) (D)_x000a__x000a_“(…) Falta de oportunidad en la notificación del mandamiento de pago Nro. 20210302003695 de fecha 28 de septiembre de 2021, dentro del término para adelantar la acción de cobro, ya que, de acuerdo con certificación allegada por la DIAN, se notificó el 22 de diciembre de 2021 por publicación, cuando la acción de cobro prescribió desde el 24 de noviembre de 2021. Situación que no permitió la interrupción de conformidad con el artículo 818 de Estatuto Tributario, operando la prescripción de la acción de cobro imposibilitando la recuperación de los recursos.(…)_x000a__x000a_(…) la acción de cobro de la obligación Nro. 91000376508964, por concepto de Renta año 2015, de acuerdo con el artículo 817 del Estatuto Tributario, prescribió el 24 de noviembre de 2021. Es decir, se notificó en debida forma, cuando la obligación ya se encontraba prescrita(…)”_x000a_(…) Con lo anterior, se generó daño al patrimonio del Estado en la suma de $1.294.481.000, correspondiente al valor de la obligación analizada(…) _x000a__x000a_(…) el hallazgo se comunica con connotación fiscal, de conformidad con el artículo 6o de la Ley 610 de 2022 y, de acuerdo con los artículos 34 y 35 de Ley 734 de 2002, con presunta incidencia disciplinaria.(…)"/>
    <s v="“(…) al no adelantarse las actuaciones procesales que correspondían, como quiera que(…) no se adelantaron las actuaciones tendientes a lograr el pago de la obligación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 _x000a__x000a_ELABORACIÓN_x000a_30122022"/>
    <n v="1"/>
    <x v="1"/>
  </r>
  <r>
    <x v="1"/>
    <x v="1"/>
    <m/>
    <m/>
    <m/>
    <s v="“(…) al no adelantarse las actuaciones procesales que correspondían, como quiera que(…) no se adelantaron las actuaciones tendientes a lograr el pago de la obligación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 al no adelantarse las actuaciones procesales que correspondían, como quiera que(…) no se adelantaron las actuaciones tendientes a lograr el pago de la obligación (…)”."/>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 al no adelantarse las actuaciones procesales que correspondían, como quiera que(…) no se adelantaron las actuaciones tendientes a lograr el pago de la obligación (…)”."/>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 al no adelantarse las actuaciones procesales que correspondían, como quiera que(…) no se adelantaron las actuaciones tendientes a lograr el pago de la obligación (…)”."/>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 al no adelantarse las actuaciones procesales que correspondían, como quiera que(…) no se adelantaron las actuaciones tendientes a lograr el pago de la obligación (…)”."/>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al no adelantarse las actuaciones procesales que correspondían, como quiera que(…) no se adelantaron las actuaciones tendientes a lograr el pago de la obligación (…)”."/>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 al no adelantarse las actuaciones procesales que correspondían, como quiera que(…) no se adelantaron las actuaciones tendientes a lograr el pago de la obligación (…)”."/>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al no adelantarse las actuaciones procesales que correspondían, como quiera que(…) no se adelantaron las actuaciones tendientes a lograr el pago de la obligación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m/>
    <m/>
    <m/>
    <s v="“(…) al no adelantarse las actuaciones procesales que correspondían, como quiera que(…) no se adelantaron las actuaciones tendientes a lograr el pago de la obligación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al no adelantarse las actuaciones procesales que correspondían, como quiera que(…) no se adelantaron las actuaciones tendientes a lograr el pago de la obligación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m/>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 al no adelantarse las actuaciones procesales que correspondían, como quiera que(…) no se adelantaron las actuaciones tendientes a lograr el pago de la obligación (…)”."/>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de Administración de Cartera_x000a_Direccción de Gestión de Impuestos_x000a_Subdirector de Cobranzas y Control Extensivo_x000a_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 al no adelantarse las actuaciones procesales que correspondían, como quiera que(…) no se adelantaron las actuaciones tendientes a lograr el pago de la obligación (…)”."/>
    <s v="Capacitar a los funcionarios de la División de Cobranzas de la Dirección Seccional de Impuestos de Bogotá en el contenido de actos administrativos y su notificación."/>
    <s v="Impartir una capacitación sobre el contenido de actos administrativos y su notificación."/>
    <s v="Registro de asistencia a capacitación"/>
    <n v="1"/>
    <d v="2023-02-01T00:00:00"/>
    <d v="2023-02-28T00:00:00"/>
    <n v="3.8571428571428572"/>
    <n v="1"/>
    <s v="DGI_x000a_Dirección Seccional de Impuestos de Bogotá_x000a_División de Cobranzas _x000a__x000a_ELABORACIÓN_x000a_30122022"/>
    <n v="1"/>
    <x v="1"/>
  </r>
  <r>
    <x v="1"/>
    <x v="1"/>
    <s v="Auditoría de Cumplimiento. Proceso de Cobro Coactivo, corte a 31 de diciembre de 2021 – DIAN"/>
    <s v="17  01 011   "/>
    <m/>
    <s v="“(…) al no adelantarse las actuaciones procesales que correspondían, como quiera que(…) no se adelantaron las actuaciones tendientes a lograr el pago de la obligación (…)”."/>
    <s v="Solicitar a la Dirección de Impuestos se gestione ante Tecnología el desarrollo de la interface entre el  SIPAC y el notificar."/>
    <s v="Elaborar un informe en donde se evidencian las necesidades de una interfaz que permita que la información que reposa en el notificar sea consistente con la información dispuesta en el SIPAC."/>
    <s v="Documento"/>
    <n v="1"/>
    <d v="2023-02-01T00:00:00"/>
    <d v="2023-02-28T00:00:00"/>
    <n v="3.8571428571428572"/>
    <n v="1"/>
    <s v="DGI_x000a_DS - Subproceso de Administración de Cartera_x000a_Dirección Seccional de Impuestos de Bogotá_x000a_División de Cobranzas_x000a__x000a_ELABORACIÓN_x000a_30122022 "/>
    <n v="1"/>
    <x v="1"/>
  </r>
  <r>
    <x v="1"/>
    <x v="1"/>
    <s v="Auditoría de Cumplimiento. Proceso de Cobro Coactivo, corte a 31 de diciembre de 2021 – DIAN"/>
    <s v="17  01 011   "/>
    <m/>
    <s v="“(…) al no adelantarse las actuaciones procesales que correspondían, como quiera que(…) no se adelantaron las actuaciones tendientes a lograr el pago de la obligación (…)”."/>
    <s v="Informar mensualmente a cada Jefe de GIT, los mandamientos de pago sin fecha de notificación registrada, priorizados de acuerdo con las mejoras de la metodología identificadas en las mesas de trabajo junto con el nivel central."/>
    <s v="Enviar mensualmente a cada Jefe de  GIT, una base de datos en donde se evidencian los mandamientos de pago sin fecha de notificación registrada."/>
    <s v="Documento"/>
    <n v="12"/>
    <d v="2023-02-01T00:00:00"/>
    <d v="2024-02-01T00:00:00"/>
    <n v="52.142857142857146"/>
    <n v="12"/>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 al no adelantarse las actuaciones procesales que correspondían, como quiera que(…) no se adelantaron las actuaciones tendientes a lograr el pago de la obligación (…)”."/>
    <s v="Reporte donde se evidencia el número de mandamientos de pago con fecha de notificación registrada durante el trimestre, priorizados de acuerdo con las mejoras de la metodología identificadas en las mesas de trabajo junto con el nivel central."/>
    <s v="Informe en donde se evidencia el número de mandamientos de pago con fecha de notificación registrada durante el trimestre."/>
    <s v="Documento"/>
    <n v="4"/>
    <d v="2023-02-01T00:00:00"/>
    <d v="2024-02-01T00:00:00"/>
    <n v="52.142857142857146"/>
    <n v="4"/>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m/>
    <s v="“(…) al no adelantarse las actuaciones procesales que correspondían, como quiera que(…) no se adelantaron las actuaciones tendientes a lograr el pago de la obligación (…)”."/>
    <s v="Revisar los procedimientos del subproceso de administración de cartera, sus actividades, frecuencia y términos establecidos, de acuerdo con la capacidad operativa y relación costo-beneficio."/>
    <s v="Elaborar un informe con los resultados obtenidos de la revisión efectuada a los procedimientos del subproceso de administración de cartera, y proponer los ajustes requeridos de acuerdo con la capacidad operativa y costo-beneficio."/>
    <s v="Documento"/>
    <n v="1"/>
    <d v="2023-02-01T00:00:00"/>
    <d v="2023-02-28T00:00:00"/>
    <n v="3.8571428571428572"/>
    <n v="1"/>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s v="Hallazgo Nro. 7. Investigación de Bienes, Cobro Sanción Independiente, Expediente Nro. 200928615 (D) (F)_x000a__x000a_“(…) De la evaluación al expediente No. 200928615, contribuyente con NIT 12136637, relacionado con el cobro de la obligación tributaria contenida en la Resolución Sanción No 322412013000036 del 4 de febrero de 2013, (…), se evidencian las siguientes situaciones: _x000a__x000a_a)La DSI de Bogotá no adelantó actuaciones de cobro persuasivo como tampoco investigación de bienes del Contribuyente antes del mandamiento de pago No. 20130302006932 (…). _x000a__x000a_(…) durante los años 2014, 2015, 2016 y 2017 tampoco se buscaron oportunamente otros bienes del contribuyente, ni se decretaron medidas de embargo de sumas de dinero en los años citados (…)_x000a__x000a_(…) b) La acción de cobro respecto a esta obligación prescribió, el 25 de diciembre de 2018 (…)._x000a__x000a_Sin embargo, al 7 de octubre de 2022 aún no se ha proferido la Resolución de Prescripción (…)._x000a_Se generó daño al patrimonio del Estado en la suma de $984.560.000 correspondiente al valor de la obligación mencionada (…) _x000a__x000a_(…)Se comunica con connotación fiscal y, de conformidad con los artículos 34 y 35 de Ley 734 de 200247, presunta incidencia disciplinaria(…)”"/>
    <s v="“(…) falta de seguimiento y control para emitir el acto de prescripción oportunamente (…)_x000a__x000a_(…)falta de gestión y celeridad en la búsqueda de bienes del contribuyente, así como en el decreto de medidas de embargo de manera ágil y oportuna(…)”_x000a__x000a_"/>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_x000a_Coordinación y Administración de Aplicativos de Recaudo_x000a__x000a_DS - Subproceso de Administración de Cartera._x000a_Dirección Seccional de Impuestos de Bogotá._x000a_División de Cobranzas _x000a__x000a_ELABORACIÓN_x000a_30122022"/>
    <n v="1"/>
    <x v="1"/>
  </r>
  <r>
    <x v="1"/>
    <x v="1"/>
    <m/>
    <m/>
    <m/>
    <s v="“(…) falta de seguimiento y control para emitir el acto de prescripción oportunamente (…)_x000a__x000a_(…)falta de gestión y celeridad en la búsqueda de bienes del contribuyente, así como en el decreto de medidas de embargo de manera ágil y oportuna(…)”_x000a__x000a_"/>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 falta de seguimiento y control para emitir el acto de prescripción oportunamente (…)_x000a__x000a_(…)falta de gestión y celeridad en la búsqueda de bienes del contribuyente, así como en el decreto de medidas de embargo de manera ágil y oportuna(…)”_x000a__x000a_"/>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 falta de seguimiento y control para emitir el acto de prescripción oportunamente (…)_x000a__x000a_(…)falta de gestión y celeridad en la búsqueda de bienes del contribuyente, así como en el decreto de medidas de embargo de manera ágil y oportuna(…)”_x000a__x000a_"/>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 falta de seguimiento y control para emitir el acto de prescripción oportunamente (…)_x000a__x000a_(…)falta de gestión y celeridad en la búsqueda de bienes del contribuyente, así como en el decreto de medidas de embargo de manera ágil y oportuna(…)”_x000a__x000a_"/>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falta de seguimiento y control para emitir el acto de prescripción oportunamente (…)_x000a__x000a_(…)falta de gestión y celeridad en la búsqueda de bienes del contribuyente, así como en el decreto de medidas de embargo de manera ágil y oportuna(…)”_x000a__x000a_"/>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 falta de seguimiento y control para emitir el acto de prescripción oportunamente (…)_x000a__x000a_(…)falta de gestión y celeridad en la búsqueda de bienes del contribuyente, así como en el decreto de medidas de embargo de manera ágil y oportuna(…)”_x000a__x000a_"/>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falta de seguimiento y control para emitir el acto de prescripción oportunamente (…)_x000a__x000a_(…)falta de gestión y celeridad en la búsqueda de bienes del contribuyente, así como en el decreto de medidas de embargo de manera ágil y oportuna(…)”_x000a__x000a_"/>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m/>
    <m/>
    <m/>
    <s v="“(…) falta de seguimiento y control para emitir el acto de prescripción oportunamente (…)_x000a__x000a_(…)falta de gestión y celeridad en la búsqueda de bienes del contribuyente, así como en el decreto de medidas de embargo de manera ágil y oportuna(…)”_x000a__x000a_"/>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de Administración de Cartera_x000a_Dirección de Gestión de Impuestos_x000a_Subdirección de Cobranzas y Control Extensivo_x000a__x000a_DS - Subproceso de Administración de Cartera_x000a_Dirección Seccional de Impuestos de Bogotá_x000a_División de Cobranzas_x000a__x000a_ELABORACIÓN_x000a_30122022 "/>
    <n v="1"/>
    <x v="1"/>
  </r>
  <r>
    <x v="1"/>
    <x v="1"/>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Informar mensualmente a cada Jefe de GIT, los expedientes sin gestión de cobro en los últimos seis meses, priorizados de acuerdo con las mejoras de la metodología identificadas en las mesas de trabajo junto con el nivel central."/>
    <s v="Enviar mensualmente a cada Jefe de  GIT, una base de datos en donde se evidencian los expedientes de cobro sin gestión en los últimos seis meses."/>
    <s v="Documento"/>
    <n v="12"/>
    <d v="2023-02-01T00:00:00"/>
    <d v="2024-02-01T00:00:00"/>
    <n v="52.142857142857146"/>
    <n v="12"/>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Reporte donde se evidencia el número de expedientes a los que se les realizó gestión de cobro durante el trimestre, priorizados de acuerdo con las mejoras de la metodología identificadas en las mesas de trabajo junto con el nivel central."/>
    <s v="Informe en donde se evidencia el número de expedientes a los que se le realizó gestión de cobro durante el trimestre."/>
    <s v="Documento"/>
    <n v="4"/>
    <d v="2023-02-01T00:00:00"/>
    <d v="2024-02-01T00:00:00"/>
    <n v="52.142857142857146"/>
    <n v="4"/>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Revisar los procedimientos del subproceso de administración de cartera, sus actividades, frecuencia y términos establecidos, de acuerdo con la capacidad operativa y relación costo-beneficio."/>
    <s v="Elaborar un informe con los resultados obtenidos de la revisión efectuada a los procedimientos del subproceso de administración de cartera, y proponer los ajustes requeridos de acuerdo con la capacidad operativa y costo-beneficio."/>
    <s v="Documento"/>
    <n v="1"/>
    <d v="2023-02-01T00:00:00"/>
    <d v="2023-02-28T00:00:00"/>
    <n v="3.8571428571428572"/>
    <n v="1"/>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s v="Hallazgo Nro. 8. Oportunidad en la Investigación de Bienes y Medidas Cautelares, Expediente Nro. 201115065 (D) (F)_x000a__x000a_“(…)Los hechos descritos en los literales a) y b) denotan la falta de oportunidad y alcance para investigar los bienes del contribuyente, así como de celeridad para decretar las medidas de embargo de los inmuebles con MI 001-1034573 y MI 001-1034567, lo cual conllevó a que no obstante perfeccionarse la medida de embargo de los inmuebles citados, el 28 de marzo de 2019, la acción de cobro de las obligaciones por IVA 2013 periodos 1,2 y 3 prescribió el 22 de abril de 2019, sin recaudar ningún valor de lo adeudado, la cual fue declarada mediante Resolución No 2021114611005000241 del 13 de mayo de 2021 (Folio. 181) (…)_x000a__x000a_(…) Los anteriores hechos también evidencian que además de no haber actuado oportunamente para embargar los inmuebles citados del contribuyente tampoco hubo comunicación con el Juzgado que adelanta el proceso ejecutivo hipotecario en relación con el inmueble con MI Nro. 001-1034567, ni se procedió a embargar el vehículo de placas TIW 919, dando espacio para que operara la prescripción de la acción de cobro de las obligaciones por los Impuestos del IVA año gravable 2013 periodos 1,2 y 3; IVA 2014-3 e IVA 2015-152, sin lograr recuperar los recursos con la posibilidad de hacerlo con el producto del remate del inmueble con MI Nro. 001-1034567, a sabiendas que la DIAN contaba con información que la contribuyente era la titular del mismo, desde el año 2016 y que fue corroborada en marzo de 2017 como resultado de la investigación de bienes que realizó la DSI-Medellín (…)_x000a__x000a_(…)se generó daño al patrimonio del Estado en la suma de $119.618.000, correspondiente al valor de las obligaciones mencionadas(…)_x000a__x000a_(…)En consecuencia, el presente hallazgo tiene connotación fiscal y, de conformidad con los artículos 34 y 35 de Ley 734 de 200253, presunta incidencia disciplinaria(…)”_x000a__x000a_"/>
    <s v="“(…)falta de gestión y celeridad en la búsqueda de bienes del contribuyente, así como para decretar las medidas de embargo sobre los inmuebles del contribuyente y el vehículo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_x000a__x000a_ELABORACIÓN_x000a_30122022"/>
    <n v="1"/>
    <x v="1"/>
  </r>
  <r>
    <x v="1"/>
    <x v="1"/>
    <m/>
    <m/>
    <m/>
    <s v="“(…)falta de gestión y celeridad en la búsqueda de bienes del contribuyente, así como para decretar las medidas de embargo sobre los inmuebles del contribuyente y el vehículo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falta de gestión y celeridad en la búsqueda de bienes del contribuyente, así como para decretar las medidas de embargo sobre los inmuebles del contribuyente y el vehículo (…)”"/>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falta de gestión y celeridad en la búsqueda de bienes del contribuyente, así como para decretar las medidas de embargo sobre los inmuebles del contribuyente y el vehículo (…)”"/>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m/>
    <m/>
    <m/>
    <s v="“(…)falta de gestión y celeridad en la búsqueda de bienes del contribuyente, así como para decretar las medidas de embargo sobre los inmuebles del contribuyente y el vehículo (…)”"/>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falta de gestión y celeridad en la búsqueda de bienes del contribuyente, así como para decretar las medidas de embargo sobre los inmuebles del contribuyente y el vehículo (…)”"/>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falta de gestión y celeridad en la búsqueda de bienes del contribuyente, así como para decretar las medidas de embargo sobre los inmuebles del contribuyente y el vehículo (…)”"/>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m/>
    <m/>
    <m/>
    <s v="“(…)falta de gestión y celeridad en la búsqueda de bienes del contribuyente, así como para decretar las medidas de embargo sobre los inmuebles del contribuyente y el vehículo (…)”"/>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falta de gestión y celeridad en la búsqueda de bienes del contribuyente, así como para decretar las medidas de embargo sobre los inmuebles del contribuyente y el vehículo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falta de gestión y celeridad en la búsqueda de bienes del contribuyente, así como para decretar las medidas de embargo sobre los inmuebles del contribuyente y el vehículo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falta de gestión y celeridad en la búsqueda de bienes del contribuyente, así como para decretar las medidas de embargo sobre los inmuebles del contribuyente y el vehículo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s v="Auditoría de Cumplimiento. Proceso de Cobro Coactivo, corte a 31 de diciembre de 2021 – DIAN"/>
    <s v="17  01 011   "/>
    <m/>
    <s v="“(…)falta de gestión y celeridad en la búsqueda de bienes del contribuyente, así como para decretar las medidas de embargo sobre los inmuebles del contribuyente y el vehículo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falta de gestión y celeridad en la búsqueda de bienes del contribuyente, así como para decretar las medidas de embargo sobre los inmuebles del contribuyente y el vehículo (…)”"/>
    <s v="Presentar una propuesta de ajuste a la estructura administrativa de la División de Recaudo y Cobranzas de la Dirección Seccional de Impuestos de Medellin."/>
    <s v="Elaborar diagnóstico y radicarlo ante la Dirección de Gestión de Impuestos"/>
    <s v="Documento radicado"/>
    <n v="1"/>
    <d v="2023-01-01T00:00:00"/>
    <d v="2023-03-31T00:00:00"/>
    <n v="12.714285714285714"/>
    <n v="1"/>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m/>
    <s v="“(…)falta de gestión y celeridad en la búsqueda de bienes del contribuyente, así como para decretar las medidas de embargo sobre los inmuebles del contribuyente y el vehículo (…)”"/>
    <s v="Presentar una propuesta de ajuste a la estructura administrativa de la División de Recaudo y Cobranzas de la Dirección Seccional de Impuestos de Medellin."/>
    <s v="Análisis de la propuesta presentada por la División de Recaudo y Cobranzas de la Dirección Seccional de Impuestos de Medellin "/>
    <s v="Documento"/>
    <n v="1"/>
    <d v="2023-04-01T00:00:00"/>
    <d v="2023-07-31T00:00:00"/>
    <n v="17.285714285714285"/>
    <n v="1"/>
    <s v="DGI_x000a_NC - Subproceso de Administración de Cartera_x000a_Dirección de Gestión de Impuestos_x000a_Subdirección de Cobranzas y Control Extensivo_x000a__x000a_DS - Subproceso de Administración de Cartera_x000a_Dirección Seccional de Impuestos de Medellin_x000a_División de Recaudo y  Cobranzas _x000a__x000a_ELABORACIÓN_x000a_30122022"/>
    <n v="1"/>
    <x v="1"/>
  </r>
  <r>
    <x v="1"/>
    <x v="1"/>
    <s v="Auditoría de Cumplimiento. Proceso de Cobro Coactivo, corte a 31 de diciembre de 2021 – DIAN"/>
    <s v="17  01 011   "/>
    <m/>
    <s v="“(…)falta de gestión y celeridad en la búsqueda de bienes del contribuyente, así como para decretar las medidas de embargo sobre los inmuebles del contribuyente y el vehículo (…)”"/>
    <s v="Informar mensualmente a los Jefes de GIT, los expedientes de cobro con investigación de bienes, medidas de embargo, secuestro y remate, priorizados de acuerdo con las mejoras de la metodología identificadas en las mesas de trabajo junto con el nivel central."/>
    <s v="Enviar mensualmente a cada Jefe de GIT, una base en Excel donde se evidencian los expedientes de cobro con investigación de bienes, medidas de embargo, secuestro y remate."/>
    <s v="Documento"/>
    <n v="12"/>
    <d v="2023-02-01T00:00:00"/>
    <d v="2024-02-01T00:00:00"/>
    <n v="52.142857142857146"/>
    <n v="12"/>
    <s v="DGI_x000a_DS - Subproceso de Administración de Cartera._x000a_Dirección Seccional de Impuestos de Medellin_x000a_División de Recaudo y Cobranzas _x000a__x000a_ELABORACIÓN_x000a_30122022"/>
    <n v="1"/>
    <x v="1"/>
  </r>
  <r>
    <x v="1"/>
    <x v="1"/>
    <s v="Auditoría de Cumplimiento. Proceso de Cobro Coactivo, corte a 31 de diciembre de 2021 – DIAN"/>
    <s v="17  01 011   "/>
    <s v="Hallazgo Nro. 9. Custodia y administración de bienes secuestrados, Expediente Nro. 200404830 del contribuyente identificado con NIT 811026755 (D)_x000a__x000a_(…)Analizados los documentos obrantes en el expediente, se observa que la DIAN realizó actuaciones con el fin de dar impulso al proceso de cobro coactivo Nro. 200404830, no obstante, con respecto al bien entregado a la secuestre el 20 de agosto de 2013, no hizo seguimiento oportuno, en razón a que desde el momento en que se dejó a disposición del secuestre el vehículo en mención, tardó un (1) año y seis (6) meses para nombrar al perito avaluador, inobservando lo dispuesto en el Procedimiento PR-CA- 0271- Cobro Coactivo – Ejecución de bienes del deudor; donde la administración Tributaria tenía, que a partir de 20 días hábiles después de la diligencia de secuestro, ordenar el avalúo y realizar la designación del perito avaluador(…)_x000a__x000a_(…)De igual forma, se tiene que ni en el momento del conocimiento de los hechos, ni a 15 de noviembre de 2022, la Administración Tributaria, no ha instaurado denuncia alguna ante las entidades competentes en contra de la auxiliar de la justicia (secuestre), por los hechos ya mencionados, inobservando la normatividad existente en precedencia(…)_x000a__x000a_(…)el hallazgo se comunica de conformidad con los artículos 34 y 35 de Ley 734 de 200258, con presunta incidencia disciplinaria.(…)”  _x000a_"/>
    <s v="“(...)deficiencias en la gestión, en el entendido que la DIAN no realizó seguimiento y control alguno del vehículo aprehendido y entregado al secuestre, y, además, no ha instaurado denuncia de los hechos ocurridos con el fin de la recuperación del bien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_x000a__x000a_ELABORACIÓN_x000a_30122022"/>
    <n v="1"/>
    <x v="1"/>
  </r>
  <r>
    <x v="1"/>
    <x v="1"/>
    <m/>
    <m/>
    <m/>
    <s v="“(...)deficiencias en la gestión, en el entendido que la DIAN no realizó seguimiento y control alguno del vehículo aprehendido y entregado al secuestre, y, además, no ha instaurado denuncia de los hechos ocurridos con el fin de la recuperación del bien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deficiencias en la gestión, en el entendido que la DIAN no realizó seguimiento y control alguno del vehículo aprehendido y entregado al secuestre, y, además, no ha instaurado denuncia de los hechos ocurridos con el fin de la recuperación del bien (…)”"/>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deficiencias en la gestión, en el entendido que la DIAN no realizó seguimiento y control alguno del vehículo aprehendido y entregado al secuestre, y, además, no ha instaurado denuncia de los hechos ocurridos con el fin de la recuperación del bien (…)”"/>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deficiencias en la gestión, en el entendido que la DIAN no realizó seguimiento y control alguno del vehículo aprehendido y entregado al secuestre, y, además, no ha instaurado denuncia de los hechos ocurridos con el fin de la recuperación del bien (…)”"/>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deficiencias en la gestión, en el entendido que la DIAN no realizó seguimiento y control alguno del vehículo aprehendido y entregado al secuestre, y, además, no ha instaurado denuncia de los hechos ocurridos con el fin de la recuperación del bien (…)”"/>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deficiencias en la gestión, en el entendido que la DIAN no realizó seguimiento y control alguno del vehículo aprehendido y entregado al secuestre, y, además, no ha instaurado denuncia de los hechos ocurridos con el fin de la recuperación del bien (…)”"/>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deficiencias en la gestión, en el entendido que la DIAN no realizó seguimiento y control alguno del vehículo aprehendido y entregado al secuestre, y, además, no ha instaurado denuncia de los hechos ocurridos con el fin de la recuperación del bien (…)”"/>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deficiencias en la gestión, en el entendido que la DIAN no realizó seguimiento y control alguno del vehículo aprehendido y entregado al secuestre, y, además, no ha instaurado denuncia de los hechos ocurridos con el fin de la recuperación del bien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deficiencias en la gestión, en el entendido que la DIAN no realizó seguimiento y control alguno del vehículo aprehendido y entregado al secuestre, y, además, no ha instaurado denuncia de los hechos ocurridos con el fin de la recuperación del bien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deficiencias en la gestión, en el entendido que la DIAN no realizó seguimiento y control alguno del vehículo aprehendido y entregado al secuestre, y, además, no ha instaurado denuncia de los hechos ocurridos con el fin de la recuperación del bien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deficiencias en la gestión, en el entendido que la DIAN no realizó seguimiento y control alguno del vehículo aprehendido y entregado al secuestre, y, además, no ha instaurado denuncia de los hechos ocurridos con el fin de la recuperación del bien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deficiencias en la gestión, en el entendido que la DIAN no realizó seguimiento y control alguno del vehículo aprehendido y entregado al secuestre, y, además, no ha instaurado denuncia de los hechos ocurridos con el fin de la recuperación del bien (…)”"/>
    <s v="Presentar una propuesta de ajuste a la estructura administrativa de la División de Recaudo y Cobranzas de la Dirección Seccional de Impuestos de Medellin."/>
    <s v="Elaborar diagnóstico y radicarlo ante la Dirección de Gestión de Impuestos"/>
    <s v="Documento radicado"/>
    <n v="1"/>
    <d v="2023-01-01T00:00:00"/>
    <d v="2023-03-31T00:00:00"/>
    <n v="12.714285714285714"/>
    <n v="1"/>
    <s v="DGI_x000a_Dirección Seccional de Impuestos de Medellin_x000a_División de Recaudo y Cobranzas_x000a__x000a_ELABORACIÓN_x000a_30122022"/>
    <n v="1"/>
    <x v="1"/>
  </r>
  <r>
    <x v="1"/>
    <x v="1"/>
    <s v="Auditoría de Cumplimiento. Proceso de Cobro Coactivo, corte a 31 de diciembre de 2021 – DIAN"/>
    <s v="17  01 011   "/>
    <m/>
    <s v="“(...)deficiencias en la gestión, en el entendido que la DIAN no realizó seguimiento y control alguno del vehículo aprehendido y entregado al secuestre, y, además, no ha instaurado denuncia de los hechos ocurridos con el fin de la recuperación del bien (…)”"/>
    <s v="Presentar una propuesta de ajuste a la estructura administrativa de la División de Recaudo y Cobranzas de la Dirección Seccional de Impuestos de Medellin."/>
    <s v="Análisis de la propuesta presentada por la División de Recaudo y Cobranzas de la Dirección Seccional de Impuestos de Medellin "/>
    <s v="Documento"/>
    <n v="1"/>
    <d v="2023-04-01T00:00:00"/>
    <d v="2023-07-31T00:00:00"/>
    <n v="17.285714285714285"/>
    <n v="1"/>
    <s v="DGI_x000a_NC - Subproceso de Administración de Cartera_x000a_Dirección de Gestión de Impuestos_x000a_Subdirección de Cobranzas y Control Extensivo_x000a__x000a_DS - Subproceso Administracion de Cartera_x000a_Dirección Seccional de Impuestos de Medellin_x000a_División de Recaudo y  Cobranzas_x000a__x000a_ELABORACIÓN_x000a_30122022"/>
    <n v="1"/>
    <x v="1"/>
  </r>
  <r>
    <x v="1"/>
    <x v="1"/>
    <s v="Auditoría de Cumplimiento. Proceso de Cobro Coactivo, corte a 31 de diciembre de 2021 – DIAN"/>
    <s v="17  01 011   "/>
    <m/>
    <s v="“(...)deficiencias en la gestión, en el entendido que la DIAN no realizó seguimiento y control alguno del vehículo aprehendido y entregado al secuestre, y, además, no ha instaurado denuncia de los hechos ocurridos con el fin de la recuperación del bien (…)”"/>
    <s v="Informar mensualmente a los Jefes de GIT, los expedientes de cobro con investigación de bienes, medidas de embargo, secuestro y remate, priorizados de acuerdo con las mejoras de la metodología identificadas en las mesas de trabajo junto con el nivel central."/>
    <s v="Enviar mensualmente a cada Jefe de GIT, una base en Excel donde se evidencian los expedientes de cobro con investigación de bienes, medidas de embargo, secuestro y remate."/>
    <s v="Correo electrónico"/>
    <n v="12"/>
    <d v="2023-02-01T00:00:00"/>
    <d v="2024-02-01T00:00:00"/>
    <n v="52.142857142857146"/>
    <n v="12"/>
    <s v="DGI_x000a_DS - Subproceso de Administración de Cartera_x000a_Dirección Seccional de Impuestos de Medellin_x000a_División de Recaudo y Cobranzas _x000a__x000a_ELABORACIÓN_x000a_30122022"/>
    <n v="1"/>
    <x v="1"/>
  </r>
  <r>
    <x v="1"/>
    <x v="1"/>
    <s v="Auditoría de Cumplimiento. Proceso de Cobro Coactivo, corte a 31 de diciembre de 2021 – DIAN"/>
    <s v="17  01 011   "/>
    <s v="Hallazgo Nro. 10. Expedientes Nro. 201500860 NIT. 900419548, 2003035320 NIT. 802014863. (D)_x000a__x000a_“(…) A partir de lo anterior la CGR determina que durante todo el proceso de acción de cobro adelantado por la DIAN mediante expediente Nro. 201500860, la cual prescribió el 27 de abril de 2021, se evidencia una sola investigación de bienes con resultado negativo el 14 de noviembre de 2019(…) _x000a__x000a_(…) respecto de los expedientes Nros. 201500860 NIT. 900419548 y 2003035320 NIT. 862014863, si bien se detecta la aplicación de otras medidas cautelares, de igual forma se ponen de manifiesto deficiencias relacionadas con la investigación de bienes que debió surtirse a fin de lograr el pago de las obligaciones, dentro del término de vigencia de la acción de cobro, y con la periodicidad establecida en los procedimientos aplicables. _x000a__x000a_El hallazgo se registra con presunta incidencia disciplinaria, de conformidad con los artículos 34 y 35 de Ley 734 de 200262 (vigente hasta 28 de marzo de 2022), derogada por la Ley 1952 de 2019.(…)”"/>
    <s v="“(…)deficiencias relacionadas con la investigación de bienes que debió surtirse a fin de lograr el pago de las obligaciones (…)”"/>
    <s v="Ejecución del procedimiento de investigación de bienes PR-COT-0326"/>
    <s v="Del inventario de cartera, entre las obligaciones con antigüedad mayor a un (1) año y clasificadas como cobrables, se tomará semestralmente una muestra de 1000 contribuyentes con mayor puntaje de priorización a efectos de verificar que se haya realizado la investigación de bienes y repose en el expediente la evidencia documental de su ejecución con periodicidad semestral o cuando se observe la ocurrencia de alguna de las situaciones contempladas en el numeral 1 del flujograma del PR-COT-0326"/>
    <s v="FT-COT-2263 Solicitud de investigación de bienes, FT-COT-2264 Control investigación de bienes, informe de control y seguimiento"/>
    <n v="3"/>
    <d v="2024-07-01T00:00:00"/>
    <d v="2025-12-31T00:00:00"/>
    <n v="78.285714285714292"/>
    <n v="1"/>
    <s v="DGI_x000a_DS - Subproceso de Administración de Cartera_x000a_Dirección Seccional de Impuestos de Barranquilla _x000a_División Recaudo y Cobranzas                                              _x000a__x000a_ELABORACIÓN_x000a_30122022"/>
    <n v="0.33333333333333331"/>
    <x v="0"/>
  </r>
  <r>
    <x v="1"/>
    <x v="1"/>
    <s v="Auditoría de Cumplimiento. Proceso de Cobro Coactivo, corte a 31 de diciembre de 2021 – DIAN"/>
    <s v="17  01 011   "/>
    <s v="Hallazgo Nro. 11. Expediente 2012531450 Prescripción de obligación en etapa persuasiva NIT. 900531962. (D)(F)_x000a__x000a_“(…)De los hechos anteriores se determina que la DIAN, en este caso, no realizó de forma oportuna y efectiva cobro persuasivo ni libró mandamiento de pago para ordenar y hacer exigible la cancelación de la obligación. Es decir, no se desplegaron los mecanismos y actividades indicadas en los procedimientos aplicables para garantizar el recaudo de los recursos vinculados a la obligación indicada antes de perder la posibilidad de hacerla exigible, no existió oportunidad para la búsqueda de bienes, así como una efectiva cobertura y alcance en las medidas cautelares previas y concomitantes permitiendo la prescripción de la acción de cobro (…)_x000a__x000a_(…) Con lo anterior, se generó daño al patrimonio del Estado en la suma de $141.691.000 (…)_x000a__x000a_(…)El hallazgo se comunica con incidencia fiscal al tenor de lo dispuesto en el artículo 6º de la Ley 610 de 2000 y con presunta incidencia disciplinaria conforme a lo dispuesto en los artículos 34 y 35 de Ley 734 de 2002”.(…)”"/>
    <s v="“(…) falta de celeridad y eficacia en las acciones adelantadas frente al deudor y el incumplimiento de las normas y procedimientos aplicables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 _x000a__x000a_ELABORACIÓN_x000a_30122022"/>
    <n v="1"/>
    <x v="1"/>
  </r>
  <r>
    <x v="1"/>
    <x v="1"/>
    <m/>
    <m/>
    <m/>
    <s v="“(…) falta de celeridad y eficacia en las acciones adelantadas frente al deudor y el incumplimiento de las normas y procedimientos aplicables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 falta de celeridad y eficacia en las acciones adelantadas frente al deudor y el incumplimiento de las normas y procedimientos aplicables (…)”"/>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 falta de celeridad y eficacia en las acciones adelantadas frente al deudor y el incumplimiento de las normas y procedimientos aplicables (…)”"/>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m/>
    <m/>
    <m/>
    <s v="“(…) falta de celeridad y eficacia en las acciones adelantadas frente al deudor y el incumplimiento de las normas y procedimientos aplicables (…)”"/>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 falta de celeridad y eficacia en las acciones adelantadas frente al deudor y el incumplimiento de las normas y procedimientos aplicables (…)”"/>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falta de celeridad y eficacia en las acciones adelantadas frente al deudor y el incumplimiento de las normas y procedimientos aplicables (…)”"/>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m/>
    <m/>
    <m/>
    <s v="“(…) falta de celeridad y eficacia en las acciones adelantadas frente al deudor y el incumplimiento de las normas y procedimientos aplicables (…)”"/>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falta de celeridad y eficacia en las acciones adelantadas frente al deudor y el incumplimiento de las normas y procedimientos aplicables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falta de celeridad y eficacia en las acciones adelantadas frente al deudor y el incumplimiento de las normas y procedimientos aplicables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falta de celeridad y eficacia en las acciones adelantadas frente al deudor y el incumplimiento de las normas y procedimientos aplicables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s v="Auditoría de Cumplimiento. Proceso de Cobro Coactivo, corte a 31 de diciembre de 2021 – DIAN"/>
    <s v="17  01 011   "/>
    <m/>
    <s v="“(…) falta de celeridad y eficacia en las acciones adelantadas frente al deudor y el incumplimiento de las normas y procedimientos aplicables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falta de celeridad y eficacia en las acciones adelantadas frente al deudor y el incumplimiento de las normas y procedimientos aplicables (…)”"/>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 falta de celeridad y eficacia en las acciones adelantadas frente al deudor y el incumplimiento de las normas y procedimientos aplicables (…)”"/>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de Administración de Cartera_x000a_Dirección de Gestión de Impuestos_x000a_Subdirección de Cobranzas y Control Extensivo_x000a_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m/>
    <s v="“(…) falta de celeridad y eficacia en las acciones adelantadas frente al deudor y el incumplimiento de las normas y procedimientos aplicables (…)”"/>
    <s v="Informar mensualmente a cada Jefe de GIT, los expedientes de cobro sin investigación de bienes, priorizados de acuerdo con las mejoras de la metodología identificadas en las mesas de trabajo junto con el nivel central."/>
    <s v="Enviar mensualmente a cada Jefe de GIT, una base en datos en donde se evidencian los expedientes de cobro sin investigaciones de bienes."/>
    <s v="Documento"/>
    <n v="12"/>
    <d v="2023-02-01T00:00:00"/>
    <d v="2024-02-01T00:00:00"/>
    <n v="52.142857142857146"/>
    <n v="12"/>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 falta de celeridad y eficacia en las acciones adelantadas frente al deudor y el incumplimiento de las normas y procedimientos aplicables (…)”"/>
    <s v="Reporte en donde se evidencia el número de expedientes de cobro con investigaciones de bienes realizadas durante el trimestre, priorizados de acuerdo con las mejoras de la metodología identificadas en las mesas de trabajo junto con el nivel central."/>
    <s v="Informe en donde se evidencia el número de expedientes de cobro a los que se les realizó investigaciones de bienes durante el trimestre."/>
    <s v="Documento"/>
    <n v="4"/>
    <d v="2023-02-01T00:00:00"/>
    <d v="2024-02-01T00:00:00"/>
    <n v="52.142857142857146"/>
    <n v="4"/>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s v="Hallazgo Nro. 12. Gestión de cobro Expediente Nro. 201103469 (F) (D)_x000a__x000a_“(…)Pese a la aplicación de títulos de depósito judicial a las obligaciones verificadas por CGR, no fue posible obtener el pago total de éstas, y el 18 de julio de 2021 prescribió la acción de cobro para la Administración tributaria, de acuerdo con lo establecido en el artículo 817 del Estatuto Tributario, modificado por el artículo 53 de la Ley 739 de 2014, y de la suspensión decretada con ocasión de la pandemia generada por el covid-19, mediante la Resolución 000022 del 18 de marzo de 2020 proferida por la Dian, la cual suspendió a partir del 19 de marzo, los términos en los procesos y actuaciones administrativas en materia tributaria, aduanera y cambiaria de su competencia, posteriormente, y mediante la Resolución 0055 del 29 de mayo, la Dian levantó la suspensión de términos a partir del 2 de junio de 2020. En suma, los citados términos estuvieron suspendidos desde el 19 de marzo y hasta el 1 de junio de 2020 (75 días)._x000a__x000a_(…)Así las cosas, no se dispone de la resolución de prescripción, no obstante, las obligaciones se encuentran prescritas(…)_x000a__x000a_(…)se generó daño al patrimonio del Estado en la suma de $198.577.602 correspondiente al valor de las obligaciones mencionadas más la actualización e intereses(…)_x000a__x000a_(…)En consecuencia, el presente hallazgo se comunica con connotación fiscal y, de conformidad con los artículos 34 y 35 de Ley 734 de 2002, presunta incidencia disciplinaria(…)”.  "/>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 _x000a__x000a_ELABORACIÓN_x000a_30122022"/>
    <n v="1"/>
    <x v="1"/>
  </r>
  <r>
    <x v="1"/>
    <x v="1"/>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Presentar una propuesta de ajuste a la estructura administrativa de la División de Recaudo y Cobranzas de la Dirección Seccional de Impuestos de Medellin."/>
    <s v="Elaborar diagnóstico y radicarlo ante la Dirección de Gestión de Impuestos"/>
    <s v="Documento radicado"/>
    <n v="1"/>
    <d v="2023-01-01T00:00:00"/>
    <d v="2023-03-31T00:00:00"/>
    <n v="12.714285714285714"/>
    <n v="1"/>
    <s v="DGI_x000a_DS - Subproceso Administracion de Cartera_x000a_Dirección Seccional de Impuestos de Medellin_x000a_División de Recaudo y Cobranzas _x000a__x000a_ELABORACIÓN_x000a_30122022"/>
    <n v="1"/>
    <x v="1"/>
  </r>
  <r>
    <x v="1"/>
    <x v="1"/>
    <s v="Auditoría de Cumplimiento. Proceso de Cobro Coactivo, corte a 31 de diciembre de 2021 – DIAN"/>
    <s v="17  01 011   "/>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Presentar una propuesta de ajuste a la estructura administrativa de la División de Recaudo y Cobranzas de la Dirección Seccional de Impuestos de Medellin."/>
    <s v="Análisis de la propuesta presentada por la División de Recaudo y Cobranzas de la Dirección Seccional de Impuestos de Medellin "/>
    <s v="Documento"/>
    <n v="1"/>
    <d v="2023-04-01T00:00:00"/>
    <d v="2023-07-31T00:00:00"/>
    <n v="17.285714285714285"/>
    <n v="1"/>
    <s v="DGI_x000a_NC - Subproceso Administracion de Cartera_x000a_Dirección de Gestión de Impuestos_x000a_Subdirección de Cobranzas y Control Extensivo_x000a__x000a_DS -  Subproceso Administracion de Cartera_x000a_Dirección Seccional de Impuestos de Medellin_x000a_División de Recaudo y  Cobranzas _x000a__x000a_ELABORACIÓN_x000a_30122022"/>
    <n v="1"/>
    <x v="1"/>
  </r>
  <r>
    <x v="1"/>
    <x v="1"/>
    <s v="Auditoría de Cumplimiento. Proceso de Cobro Coactivo, corte a 31 de diciembre de 2021 – DIAN"/>
    <s v="17  01 011   "/>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Informar mensualmente a los Jefes de GIT, los expedientes de cobro con investigación de bienes, medidas de embargo, secuestro y remate, priorizados de acuerdo con las mejoras de la metodología identificadas en las mesas de trabajo junto con el nivel central."/>
    <s v="Enviar mensualmente a cada Jefe de GIT, una base en Excel donde se evidencian los expedientes de cobro con investigación de bienes, medidas de embargo, secuestro y remate."/>
    <s v="Correo electrónico"/>
    <n v="12"/>
    <d v="2023-02-01T00:00:00"/>
    <d v="2024-02-01T00:00:00"/>
    <n v="52.142857142857146"/>
    <n v="12"/>
    <s v="DGI_x000a_DS - Subproceso de Administración de Cartera_x000a_Dirección Seccional de Impuestos de Medellin_x000a_División de Recaudo y Cobranzas_x000a__x000a_ELABORACIÓN_x000a_30122022"/>
    <n v="1"/>
    <x v="1"/>
  </r>
  <r>
    <x v="1"/>
    <x v="1"/>
    <s v="Auditoría de Cumplimiento. Proceso de Cobro Coactivo, corte a 31 de diciembre de 2021 – DIAN"/>
    <s v="17  01 011   "/>
    <s v=" Hallazgo Nro. 13. Expediente nro. 201416563 NIT. 890926272. Embargo y secuestro de bienes. (D) (F)_x000a__x000a_“(…) la DIAN durante la vigencia de la acción de cobro no realizó gestiones oportunas para secuestrar y rematar los vehículos embargados mediante resoluciones Nros. 20160201000025, 20160201000026, 20160201000027, 20160201000028, 20160201000029, 20160201000030, 20160201000031, 20160201000032 y 20160201000033; así como tampoco se evidenció auto de trámite que justifique y decida sobre la relación costo-beneficio conforme con el artículo 839- 4 del E.T. _x000a_Igual situación ocurrió con el embargo de establecimiento comercial Nro. 20180207000005. De igual forma, la DIAN no adelantó las acciones tendientes a rematar las acciones embargadas mediante resoluciones Nros. 20180221000105, 20180221000106 y 20180221000107, solo indicaron que era necesario realizarlo por bolsa. _x000a_En consecuencia, la gestión de cobro respecto de la sanción impuesta mediante Resolución Nro. 112412012000799 del 20 de noviembre de 2012, no se adelantó en los términos dispuestos por el Estatuto Tributario, los procedimientos dispuestos por la DIAN y normatividad aplicable, como quiera que, no se adelantó el secuestro y remate de los bienes y acciones embargados, operando la prescripción de la acción de cobro sin el recaudo de los recursos vinculados.(…)_x000a__x000a_(…) se generó daño al patrimonio del Estado en la suma de $450.157.661,_x000a__x000a_En consecuencia, el hallazgo se registra con connotación fiscal, de conformidad con el artículo 6º de la Ley 610 de 2022 y, de acuerdo con los artículos 34 y 35 de Ley 734 de 2002, con presunta incidencia disciplinaria(…)” "/>
    <s v="“(…) no se adelantó en los términos dispuestos por el Estatuto Tributario, los procedimientos dispuestos por la DIAN y normatividad aplicable(…)”"/>
    <s v="Desarrollar mesas de Trabajo con el Nivel Central que permitan identificar mejoras en la metodología para la priorización y Segmentación de la Cartera basada en la capacidad operativa y en el costo beneficio."/>
    <s v="convocar y participar en las mesas de trabajo cuatrimestrales junto con el nivel central, en donde se expongan las dificultades y necesidades puntuale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 _x000a__x000a_ELABORACIÓN_x000a_30122022"/>
    <n v="1"/>
    <x v="1"/>
  </r>
  <r>
    <x v="1"/>
    <x v="1"/>
    <m/>
    <m/>
    <m/>
    <s v="“(…) no se adelantó en los términos dispuestos por el Estatuto Tributario, los procedimientos dispuestos por la DIAN y normatividad aplicable(…)”"/>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 no se adelantó en los términos dispuestos por el Estatuto Tributario, los procedimientos dispuestos por la DIAN y normatividad aplicable(…)”"/>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 no se adelantó en los términos dispuestos por el Estatuto Tributario, los procedimientos dispuestos por la DIAN y normatividad aplicable(…)”"/>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 no se adelantó en los términos dispuestos por el Estatuto Tributario, los procedimientos dispuestos por la DIAN y normatividad aplicable(…)”"/>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 no se adelantó en los términos dispuestos por el Estatuto Tributario, los procedimientos dispuestos por la DIAN y normatividad aplicable(…)”"/>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no se adelantó en los términos dispuestos por el Estatuto Tributario, los procedimientos dispuestos por la DIAN y normatividad aplicable(…)”"/>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 no se adelantó en los términos dispuestos por el Estatuto Tributario, los procedimientos dispuestos por la DIAN y normatividad aplicable(…)”"/>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no se adelantó en los términos dispuestos por el Estatuto Tributario, los procedimientos dispuestos por la DIAN y normatividad aplicable(…)”"/>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no se adelantó en los términos dispuestos por el Estatuto Tributario, los procedimientos dispuestos por la DIAN y normatividad aplicable(…)”"/>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no se adelantó en los términos dispuestos por el Estatuto Tributario, los procedimientos dispuestos por la DIAN y normatividad aplicable(…)”"/>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 no se adelantó en los términos dispuestos por el Estatuto Tributario, los procedimientos dispuestos por la DIAN y normatividad aplicable(…)”"/>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no se adelantó en los términos dispuestos por el Estatuto Tributario, los procedimientos dispuestos por la DIAN y normatividad aplicable(…)”"/>
    <s v="Presentar una propuesta de ajuste a la estructura administrativa de la División de Recaudo y Cobranzas de la Dirección Seccional de Impuestos de Medellin."/>
    <s v="Elaborar diagnóstico y radicarlo ante la Dirección de Gestión de Impuestos"/>
    <s v="Documento radicado"/>
    <n v="1"/>
    <d v="2023-01-01T00:00:00"/>
    <d v="2023-03-31T00:00:00"/>
    <n v="12.714285714285714"/>
    <n v="1"/>
    <s v="DGI_x000a_DS -  Subproceso Administracion de Cartera_x000a_Dirección Seccional de Impuestos de Medellin_x000a_División de Recaudo y Cobranzas _x000a__x000a_ELABORACIÓN_x000a_30122022"/>
    <n v="1"/>
    <x v="1"/>
  </r>
  <r>
    <x v="1"/>
    <x v="1"/>
    <s v="Auditoría de Cumplimiento. Proceso de Cobro Coactivo, corte a 31 de diciembre de 2021 – DIAN"/>
    <s v="17  01 011   "/>
    <m/>
    <s v="“(…) no se adelantó en los términos dispuestos por el Estatuto Tributario, los procedimientos dispuestos por la DIAN y normatividad aplicable(…)”"/>
    <s v="Presentar una propuesta de ajuste a la estructura administrativa de la División de Recaudo y Cobranzas de la Dirección Seccional de Impuestos de Medellin."/>
    <s v="Análisis de la propuesta presentada por la División de Recaudo y Cobranzas de la Dirección Seccional de Impuestos de Medellin "/>
    <s v="Documento"/>
    <n v="1"/>
    <d v="2023-04-01T00:00:00"/>
    <d v="2023-07-31T00:00:00"/>
    <n v="17.285714285714285"/>
    <n v="1"/>
    <s v="DGI_x000a_NC -  Subproceso Administracion de Cartera_x000a_Dirección de Gestión de Impuestos_x000a_Subdirección de Cobranzas y Control Extensivo_x000a__x000a_DS - Subproceso Administración de Cartera_x000a_Dirección Seccional de Impuestos de Medellin_x000a_División de Recaudo y  Cobranzas _x000a__x000a_ELABORACIÓN_x000a_30122022"/>
    <n v="1"/>
    <x v="1"/>
  </r>
  <r>
    <x v="1"/>
    <x v="1"/>
    <s v="Auditoría de Cumplimiento. Proceso de Cobro Coactivo, corte a 31 de diciembre de 2021 – DIAN"/>
    <s v="17  01 011   "/>
    <m/>
    <s v="“(…) no se adelantó en los términos dispuestos por el Estatuto Tributario, los procedimientos dispuestos por la DIAN y normatividad aplicable(…)”"/>
    <s v="Informar mensualmente a los Jefes de GIT, los expedientes de cobro con investigación de bienes, medidas de embargo, secuestro y remate, priorizados de acuerdo con las mejoras de la metodología identificadas en las mesas de trabajo junto con el nivel central."/>
    <s v="Enviar mensualmente a cada Jefe de GIT, una base en Excel donde se evidencian los expedientes de cobro con investigación de bienes, medidas de embargo, secuestro y remate."/>
    <s v="Correo electrónico"/>
    <n v="12"/>
    <d v="2023-02-01T00:00:00"/>
    <d v="2024-02-01T00:00:00"/>
    <n v="52.142857142857146"/>
    <n v="12"/>
    <s v="DGI_x000a_DS - Subproceso de Administración de Cartera_x000a_Dirección Seccional de Impuestos de Medellin_x000a_División de Recaudo y Cobranzas_x000a__x000a_ELABORACIÓN_x000a_30122022"/>
    <n v="1"/>
    <x v="1"/>
  </r>
  <r>
    <x v="1"/>
    <x v="1"/>
    <s v="Auditoría de Cumplimiento. Proceso de Cobro Coactivo, corte a 31 de diciembre de 2021 – DIAN"/>
    <s v="17  01 011   "/>
    <s v="Hallazgo Nro. 14. Garantías reales de las Facilidades de Pago del Art. 45 Ley 2155/2021 (D)_x000a__x000a_“(…)En el trámite de algunas facilidades de pago otorgadas en virtud del Artículo 45 de la Ley 2155 de 202174, se evidencia que, la Dirección Seccional de Impuestos de Bogotá, aprobó a los contribuyentes con NITs 3183588, 11343667, 14881692 y 10060583, el plazo solicitado por los mismos para dar cumplimiento a obligaciones que se encontraban en mora al 30 de junio de 2021. _x000a_La totalidad de las facilidades relacionadas con los NITs referidos, fueron solicitadas y aprobadas con un plazo superior a 12 meses, por lo cual se requería el respaldo de una garantía conforme a lo dispuesto en el Art. 814 del ET. _x000a_(…)Sin embargo, los soportes allegados indican que, las facilidades fueron aprobadas mediante las resoluciones 2021322740808011138, 2021322740808011141 y, 2021322740808011143 todas del 31/12/2021 y Nro. 2022322740808000402 del 26 de enero de 2022, respectivamente, sin que las garantías ofrecidas por los contribuyentes y que respaldaban el pago de estas obligaciones, se hubieran perfeccionado previamente, es decir, sin contar con el registro de la medida cautelar, como lo evidencian los registros en los certificados de libertad aportados(…)_x000a__x000a_(…)El presente hallazgo tiene presunta incidencia disciplinaria, de conformidad con los artículos 34 y 35 de Ley 734 de 2002 76 (vigente hasta 28 de marzo de 2022), derogada por la Ley 1952 de 2019(…)”"/>
    <s v="“(…) deficiencias en la aplicación de las medidas de control por parte de la DSI Bogotá , para garantizar el otorgamiento de las facilidades de pago con el cumplimiento de las condiciones establecidas en la normativa y procedimientos antes descritos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_x000a__x000a_ELABORACIÓN_x000a_30122022_x000a_"/>
    <n v="1"/>
    <x v="1"/>
  </r>
  <r>
    <x v="1"/>
    <x v="1"/>
    <m/>
    <m/>
    <m/>
    <s v="“(…) deficiencias en la aplicación de las medidas de control por parte de la DSI Bogotá , para garantizar el otorgamiento de las facilidades de pago con el cumplimiento de las condiciones establecidas en la normativa y procedimientos antes descritos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 deficiencias en la aplicación de las medidas de control por parte de la DSI Bogotá , para garantizar el otorgamiento de las facilidades de pago con el cumplimiento de las condiciones establecidas en la normativa y procedimientos antes descritos  (…)”"/>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 deficiencias en la aplicación de las medidas de control por parte de la DSI Bogotá , para garantizar el otorgamiento de las facilidades de pago con el cumplimiento de las condiciones establecidas en la normativa y procedimientos antes descritos  (…)”"/>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 deficiencias en la aplicación de las medidas de control por parte de la DSI Bogotá , para garantizar el otorgamiento de las facilidades de pago con el cumplimiento de las condiciones establecidas en la normativa y procedimientos antes descritos  (…)”"/>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 deficiencias en la aplicación de las medidas de control por parte de la DSI Bogotá , para garantizar el otorgamiento de las facilidades de pago con el cumplimiento de las condiciones establecidas en la normativa y procedimientos antes descritos  (…)”"/>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deficiencias en la aplicación de las medidas de control por parte de la DSI Bogotá , para garantizar el otorgamiento de las facilidades de pago con el cumplimiento de las condiciones establecidas en la normativa y procedimientos antes descritos  (…)”"/>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 deficiencias en la aplicación de las medidas de control por parte de la DSI Bogotá , para garantizar el otorgamiento de las facilidades de pago con el cumplimiento de las condiciones establecidas en la normativa y procedimientos antes descritos  (…)”"/>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deficiencias en la aplicación de las medidas de control por parte de la DSI Bogotá , para garantizar el otorgamiento de las facilidades de pago con el cumplimiento de las condiciones establecidas en la normativa y procedimientos antes descritos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Administracion de Cartera_x000a_Dirección Seccional de Impuestos de Bogotá_x000a_División de Cobranzas_x000a__x000a_ELABORACIÓN_x000a_30122022"/>
    <n v="1"/>
    <x v="1"/>
  </r>
  <r>
    <x v="1"/>
    <x v="1"/>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Administracion de Cartera_x000a_Dirección de Gestión de Impuestos_x000a_Subdirección de Cobranzas y Control Extensivo_x000a__x000a_DS -  Subproceso Administracion de Cartera_x000a_Dirección Seccional de Impuestos de Bogotá_x000a_División de Cobranzas_x000a__x000a_ELABORACIÓN_x000a_30122022"/>
    <n v="1"/>
    <x v="1"/>
  </r>
  <r>
    <x v="1"/>
    <x v="1"/>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Revisar los procedimientos: PR-COT-0272 Facilidades de pago, PR-COT-0424 Facilidades de pago consagradas en normas transitorias y el Instructivo de garantías IN-COT-0070, sus actividades, frecuencia y términos establecidos."/>
    <s v="Elaborar un informe con los resultados obtenidos de la revisión efectuada a los procedimientos e instructivo referenciados, y proponer los ajustes requeridos."/>
    <s v="Documento"/>
    <n v="1"/>
    <d v="2023-02-01T00:00:00"/>
    <d v="2023-02-28T00:00:00"/>
    <n v="3.8571428571428572"/>
    <n v="1"/>
    <s v="DGI_x000a_DS -  Subproceso Administracion de Cartera_x000a_Dirección Seccional de Impuestos de Bogotá_x000a_División de Cobranzas_x000a__x000a_ELABORACIÓN_x000a_30122022"/>
    <n v="1"/>
    <x v="1"/>
  </r>
  <r>
    <x v="1"/>
    <x v="1"/>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Liderar mesas de trabajo para revision de terminos de cumplimiento en los procedimientos,  analizando la dependencia de órganos externos para el perfeccionamiento de la garantía._x000a_"/>
    <s v="Programar mesa de trabajo con el nivel central, en donde se exponen los resultados obtenidos de las revisiones de los procedimientos, y las posibilidades de ajustar los términos de cumplimiento."/>
    <s v="Memoria de la mesa de trabajo realizada."/>
    <n v="1"/>
    <d v="2023-03-01T00:00:00"/>
    <d v="2023-03-30T00:00:00"/>
    <n v="4.1428571428571432"/>
    <n v="1"/>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s v=" Hallazgo Nro. 15. Aplicación Depósitos de Títulos Judiciales (D)_x000a__x000a_“(…)Se estableció que al cierre de la vigencia 2021, la entidad contaba con 15.890 títulos de depósito judicial sin gestionar, en cuantía total de $65.406.923.863, de los cuales 3.011 títulos que representan el 18,95% del total de los títulos por valor de $11.183.409.062, fueron constituidos en vigencias anteriores al año 2021. _x000a__x000a_A 31 de diciembre de 2021, los títulos pendientes por gestionar presentaban en promedio 328,680 días desde que fueron constituidos; así mismo dentro de la base de datos se encuentran 3.717 títulos de cuantía menor o igual a $100.000, de los cuales 1.030 títulos presentan un valor menor a $1.000.(…)_x000a__x000a_(..)con corte a 31 de diciembre de 2021, presentan datos erróneos, ya que para los siguientes títulos ya se profirió Auto de conversión, endoso, aplicación y fraccionamiento antes del 31 de diciembre de 2021 (…)_x000a__x000a_(…)El presente hallazgo tiene presunta incidencia disciplinaria, de conformidad con los artículos 34 y 35 de Ley 734 de 2002 81 (vigente hasta 28 de marzo de 2022), derogada por la Ley 1952 de 2019(…)”_x000a_"/>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1"/>
  </r>
  <r>
    <x v="1"/>
    <x v="1"/>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0"/>
  </r>
  <r>
    <x v="1"/>
    <x v="1"/>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Administracion de Cartera_x000a_Dirección Seccional de Impuestos de Bogotá_x000a_División de Cobranzas _x000a__x000a_ELABORACIÓN_x000a_30122022"/>
    <n v="1"/>
    <x v="1"/>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Administracion de Cartera_x000a_Dirección de Gestión de Impuestos_x000a_Subdirección de Cobranzas y Control Extensivo_x000a__x000a_DS -  Subproceso Administracion de Cartera_x000a_Dirección Seccional de Impuestos de Bogotá_x000a_División de Cobranzas_x000a__x000a_ELABORACIÓN_x000a_30122022"/>
    <n v="1"/>
    <x v="1"/>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Elaborar un estudio en donde se identifique el número de  funcionarios requeridos para gestionar el 100% de los TDJ de la vigencia 2022 y anteriores."/>
    <s v="Informe en donde se evidencia el recurso humano necesario para gestionar el 100% de los TDJ de la vigencia 2022 y anteriores."/>
    <s v="Documento"/>
    <n v="1"/>
    <d v="2023-02-01T00:00:00"/>
    <d v="2023-03-31T00:00:00"/>
    <n v="8.2857142857142865"/>
    <n v="1"/>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Revisar el procedimiento PR-COT-0275 Gestión y administración de depósitos judiciales, sus actividades,  frecuencia y términos establecidos, de acuerdo con la capacidad operativa y relación costo beneficio, articulando la revisión del procedimiento con los indicadores de gestión de TDJ."/>
    <s v="Elaborar un informe con los resultados obtenidos de la revisión efectuada al procedimiento referenciado y proponer los ajustes requeridos."/>
    <s v="Documento"/>
    <n v="1"/>
    <d v="2023-02-01T00:00:00"/>
    <d v="2023-02-28T00:00:00"/>
    <n v="3.8571428571428572"/>
    <n v="1"/>
    <s v="DGI_x000a_DS -  Subproceso Administracion de Cartera_x000a_Dirección Seccional de Impuestos de Bogotá_x000a_División de Cobranzas_x000a__x000a_ELABORACIÓN_x000a_30122022"/>
    <n v="1"/>
    <x v="1"/>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Informar mensualmente a cada Jefe de GIT los TDJ anteriores a 2022 sin gestionar, priorizados de acuerdo con las mejoras de la metodología identificadas en las mesas de trabajo junto con el nivel central._x000a_"/>
    <s v="Enviar mensualmente a cada Jefe de GIT, una base en datos en donde se evidencian los TDJ anteriores a 2022 sin gestionar."/>
    <s v="Documento"/>
    <n v="12"/>
    <d v="2023-02-01T00:00:00"/>
    <d v="2024-02-01T00:00:00"/>
    <n v="52.142857142857146"/>
    <n v="12"/>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Reporte donde se evidencia el número de TDJ anteriores a 2022 que se van a gestionar  durante el período, priorizados de acuerdo con las mejoras de la metodología identificadas en las mesas de trabajo junto con el nivel central."/>
    <s v="Informe en donde se evidencia el número de TDJ anteriores a 2022 gestionados durante el trimestre."/>
    <s v="Documento"/>
    <n v="4"/>
    <d v="2023-02-01T00:00:00"/>
    <d v="2024-02-01T00:00:00"/>
    <n v="52.142857142857146"/>
    <n v="4"/>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s v=" Hallazgo Nro. 16. Saldos de obligaciones cobro coactivo_x000a__x000a_“(…) En la DIAN se tramitó el expediente de cobro coactivo Nro. 200329610 del contribuyente identificado con NIT 890900107, por medio del cual se cobraron las obligaciones correspondientes al impuesto sobre las ventas –IVA de los años gravables 2014 periodo 2, 2015 periodo 1 y 2.(…)_x000a__x000a_(…)Se registró consulta el 19 de julio de 2019 en el SI obligación Financiera, encontrando que las obligaciones antes anotadas, siguen mostrando saldos, y teniendo en cuenta que, de acuerdo con la información reportada por el SIPAC, se habían agotado los términos para ejercer la acción de cobro, decretó la prescripción mediante Resolución Nro. 2021114611005000337 del 25 de junio del 2021 de las tres obligaciones en comento, dando por terminado el proceso de cobro coactivo en contra del contribuyente.(…)_x000a__x000a_(…)Ahora bien, con respecto a las obligaciones del contribuyente objeto de análisis, se determinó una afectación de los estados financieros de las cuentas por cobrar y por pagar por $60.002.000 al cierre de la vigencia 2016 y siguientes hasta la fecha cuando se profirió la resolución de prescripción (25 de junio de 2021) por cuanto se registraban partidas que no correspondían por un lado a deudas exigibles a cargo del contribuyente, como tampoco a saldos a favor del mismo, por cuanto ya fueron objeto de compensación mediante resolución 1276 del 21 de junio del 2016(…)."/>
    <s v="“(..)Deficiencias en la comunicación entre las diferentes dependencias de la entidad, donde den cuenta del inicio, ejecución y terminación del proceso(…)”"/>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 _x000a__x000a_ELABORACIÓN_x000a_30122022"/>
    <n v="1"/>
    <x v="1"/>
  </r>
  <r>
    <x v="1"/>
    <x v="1"/>
    <m/>
    <m/>
    <m/>
    <s v="“(..)Deficiencias en la comunicación entre las diferentes dependencias de la entidad, donde den cuenta del inicio, ejecución y terminación del proceso(…)”"/>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Deficiencias en la comunicación entre las diferentes dependencias de la entidad, donde den cuenta del inicio, ejecución y terminación del proceso(…)”"/>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1"/>
  </r>
  <r>
    <x v="1"/>
    <x v="1"/>
    <m/>
    <m/>
    <m/>
    <s v="“(..)Deficiencias en la comunicación entre las diferentes dependencias de la entidad, donde den cuenta del inicio, ejecución y terminación del proceso(…)”"/>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Deficiencias en la comunicación entre las diferentes dependencias de la entidad, donde den cuenta del inicio, ejecución y terminación del proceso(…)”"/>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Deficiencias en la comunicación entre las diferentes dependencias de la entidad, donde den cuenta del inicio, ejecución y terminación del proceso(…)”"/>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Deficiencias en la comunicación entre las diferentes dependencias de la entidad, donde den cuenta del inicio, ejecución y terminación del proceso(…)”"/>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Deficiencias en la comunicación entre las diferentes dependencias de la entidad, donde den cuenta del inicio, ejecución y terminación del proceso(…)”"/>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Deficiencias en la comunicación entre las diferentes dependencias de la entidad, donde den cuenta del inicio, ejecución y terminación del proceso(…)”"/>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Deficiencias en la comunicación entre las diferentes dependencias de la entidad, donde den cuenta del inicio, ejecución y terminación del proceso(…)”"/>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Deficiencias en la comunicación entre las diferentes dependencias de la entidad, donde den cuenta del inicio, ejecución y terminación del proceso(…)”"/>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
    <n v="0"/>
    <x v="0"/>
  </r>
  <r>
    <x v="1"/>
    <x v="1"/>
    <s v="Auditoría de Cumplimiento. Proceso de Cobro Coactivo, corte a 31 de diciembre de 2021 – DIAN"/>
    <s v="17  01 011   "/>
    <m/>
    <s v="“(..)Deficiencias en la comunicación entre las diferentes dependencias de la entidad, donde den cuenta del inicio, ejecución y terminación del proceso(…)”"/>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s v="Hallazgo Nro. 17. Expedición Resolución que ordena seguir adelante la ejecución de los expedientes 201103469, 199901896, 201016997 y 200810022 (D)_x000a__x000a_“(…) Expediente Nro. 201103469 (…)Se profirió Mandamiento de Pago Nro. 20160302001602 de fecha 20 de abril de 2016, notificado personalmente el 03 de mayo de 2016, en el cual se incluyeron las siguientes obligaciones  _x000a__x000a_(…)Y de acuerdo con los documentos que reposan en el expediente allegado, el contribuyente no presentó excepciones.(…) (…)la Resolución que ordena seguir adelante la ejecución Nro. 20180309001595 fue proferida hasta el 21 de septiembre de 2018, dos años después de vencidos los 15 días de la notificación del mandamiento de pago; adicionalmente la prueba de notificación de dicha resolución, no reposa en el expediente, la cual fue solicitada en mesa de trabajo adelantada con la DSI- Medellín el día 19 de octubre de 2022(…) _x000a__x000a_(…) Expediente Nro. 199901896 (…)No obstante, la Resolución que ordena seguir adelante la ejecución Nro. 20180309002022 fue proferida hasta el 07 de noviembre de 2018 y notificada el 26 de noviembre de 2018 a través de la página web de la DIAN, casi tres años después de la notificación del mandamiento de pago, nótese que el contribuyente no interpuso excepciones a éste(…). _x000a__x000a_(…) Expediente nro. 201016997 (…)No obstante, la Resolución que ordena seguir adelante la ejecución Nro. 20170309001576 fue expedida el 27 de julio de 2017, notificada el 01 de agosto de 2018 a través de la página web de la DIAN, transcurrido más de dos años de la notificación del mandamiento de pago.(…)  _x000a_(…) Expediente Nro. 200810022 (…)La Resolución que ordena seguir adelante la ejecución Nro. 20170309002063 fue proferida el 7 de septiembre de 2017, notificada el 19 de septiembre de 2017, cuatro años después de notificado el mandamiento de pago.(…)  _x000a__x000a_En consecuencia, el hallazgo se registra con presunta incidencia disciplinaria, de conformidad con los artículos 34 y 35 de Ley 734 de 2002(…)”  _x000a__x000a__x000a_"/>
    <s v="“(…)falta de control, deficiencias en la gestión del proceso de cobro coactivo entre la notificación del mandamiento de pago y la expedición y notificación de la resolución que ordena seguir adelante con la ejecución(…)"/>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Administracion de Cartera_x000a_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_x000a__x000a_ELABORACIÓN_x000a_30122022"/>
    <n v="1"/>
    <x v="1"/>
  </r>
  <r>
    <x v="1"/>
    <x v="1"/>
    <m/>
    <m/>
    <m/>
    <s v="“(…)falta de control, deficiencias en la gestión del proceso de cobro coactivo entre la notificación del mandamiento de pago y la expedición y notificación de la resolución que ordena seguir adelante con la ejecución(…)"/>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falta de control, deficiencias en la gestión del proceso de cobro coactivo entre la notificación del mandamiento de pago y la expedición y notificación de la resolución que ordena seguir adelante con la ejecución(…)"/>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1"/>
  </r>
  <r>
    <x v="1"/>
    <x v="1"/>
    <m/>
    <m/>
    <m/>
    <s v="“(…)falta de control, deficiencias en la gestión del proceso de cobro coactivo entre la notificación del mandamiento de pago y la expedición y notificación de la resolución que ordena seguir adelante con la ejecución(…)"/>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falta de control, deficiencias en la gestión del proceso de cobro coactivo entre la notificación del mandamiento de pago y la expedición y notificación de la resolución que ordena seguir adelante con la ejecución(…)"/>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falta de control, deficiencias en la gestión del proceso de cobro coactivo entre la notificación del mandamiento de pago y la expedición y notificación de la resolución que ordena seguir adelante con la ejecución(…)"/>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falta de control, deficiencias en la gestión del proceso de cobro coactivo entre la notificación del mandamiento de pago y la expedición y notificación de la resolución que ordena seguir adelante con la ejecución(…)"/>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falta de control, deficiencias en la gestión del proceso de cobro coactivo entre la notificación del mandamiento de pago y la expedición y notificación de la resolución que ordena seguir adelante con la ejecución(…)"/>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falta de control, deficiencias en la gestión del proceso de cobro coactivo entre la notificación del mandamiento de pago y la expedición y notificación de la resolución que ordena seguir adelante con la ejecución(…)"/>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falta de control, deficiencias en la gestión del proceso de cobro coactivo entre la notificación del mandamiento de pago y la expedición y notificación de la resolución que ordena seguir adelante con la ejecución(…)"/>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falta de control, deficiencias en la gestión del proceso de cobro coactivo entre la notificación del mandamiento de pago y la expedición y notificación de la resolución que ordena seguir adelante con la ejecución(…)"/>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falta de control, deficiencias en la gestión del proceso de cobro coactivo entre la notificación del mandamiento de pago y la expedición y notificación de la resolución que ordena seguir adelante con la ejecución(…)"/>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falta de control, deficiencias en la gestión del proceso de cobro coactivo entre la notificación del mandamiento de pago y la expedición y notificación de la resolución que ordena seguir adelante con la ejecución(…)"/>
    <s v="Presentar una propuesta de ajuste a la estructura administrativa de la División de Recaudo y Cobranzas de la Dirección Seccional de Impuestos de Medellin."/>
    <s v="Elaborar diagnóstico y radicarlo ante la Dirección de Gestión de Impuestos"/>
    <s v="Documento radicado"/>
    <n v="1"/>
    <d v="2023-01-01T00:00:00"/>
    <d v="2023-03-31T00:00:00"/>
    <n v="12.714285714285714"/>
    <n v="1"/>
    <s v="DGI_x000a_Dirección Seccional de Impuestos de Bogotá_x000a_División de Cobranzas _x000a__x000a_ELABORACIÓN_x000a_30122022"/>
    <n v="1"/>
    <x v="1"/>
  </r>
  <r>
    <x v="1"/>
    <x v="1"/>
    <s v="Auditoría de Cumplimiento. Proceso de Cobro Coactivo, corte a 31 de diciembre de 2021 – DIAN"/>
    <s v="17  01 011   "/>
    <m/>
    <s v="“(…)falta de control, deficiencias en la gestión del proceso de cobro coactivo entre la notificación del mandamiento de pago y la expedición y notificación de la resolución que ordena seguir adelante con la ejecución(…)"/>
    <s v="Presentar una propuesta de ajuste a la estructura administrativa de la División de Recaudo y Cobranzas de la Dirección Seccional de Impuestos de Medellin."/>
    <s v="Análisis de la propuesta presentada por la División de Recaudo y Cobranzas de la Dirección Seccional de Impuestos de Medellin "/>
    <s v="Documento"/>
    <n v="1"/>
    <d v="2023-04-01T00:00:00"/>
    <d v="2023-07-31T00:00:00"/>
    <n v="17.285714285714285"/>
    <n v="1"/>
    <s v="DGI_x000a_NC -  Subproceso Administracion de Cartera_x000a_Dirección de Gestión de Impuestos_x000a_Subdirección de Cobranzas y Control Extensivo_x000a__x000a_DS -  Subproceso Administracion de Cartera_x000a_Dirección Seccional de Impuestos de Medellin_x000a_División de Recaudo y  Cobranzas_x000a__x000a_ELABORACIÓN_x000a_30122022"/>
    <n v="1"/>
    <x v="1"/>
  </r>
  <r>
    <x v="1"/>
    <x v="1"/>
    <s v="Auditoría de Cumplimiento. Proceso de Cobro Coactivo, corte a 31 de diciembre de 2021 – DIAN"/>
    <s v="17  01 011   "/>
    <m/>
    <s v="“(…)falta de control, deficiencias en la gestión del proceso de cobro coactivo entre la notificación del mandamiento de pago y la expedición y notificación de la resolución que ordena seguir adelante con la ejecución(…)"/>
    <s v="Informar mensualmente a los Jefes de GIT, los expedientes de cobro con investigación de bienes, medidas de embargo, secuestro y remate, priorizados de acuerdo con las mejoras de la metodología identificadas en las mesas de trabajo junto con el nivel central."/>
    <s v="Enviar mensualmente a cada Jefe de GIT, una base en Excel donde se evidencian los expedientes de cobro con investigación de bienes, medidas de embargo, secuestro y remate."/>
    <s v="Correo electrónico"/>
    <n v="12"/>
    <d v="2023-02-01T00:00:00"/>
    <d v="2024-02-01T00:00:00"/>
    <n v="52.142857142857146"/>
    <n v="12"/>
    <s v="DGI_x000a_DS - Subproceso de Administración de Cartera_x000a_Dirección Seccional de Impuestos de Medellin_x000a_División de Recaudo y Cobranzas_x000a__x000a_ELABORACIÓN_x000a_30122022"/>
    <n v="1"/>
    <x v="1"/>
  </r>
  <r>
    <x v="1"/>
    <x v="1"/>
    <s v="Auditoría de Cumplimiento. Proceso de Cobro Coactivo, corte a 31 de diciembre de 2021 – DIAN"/>
    <s v="17  01 011   "/>
    <s v="Hallazgo Nro. 18 Consistencia estado obligaciones cobro coactivo (D)_x000a__x000a_“(…) Analizado el expediente Nro. 200428000 correspondiente al contribuyente identificado con NIT 8300009816, se estableció que con relación a obligaciones de los años 2004 a 2012 se decreta medida de embargo de sumas de dinero, el 02 de mayo de 2012(…) _x000a__x000a_(…) No se registran actuaciones en SIPAC posteriores a las gestiones relacionadas con la facilidad de pago anteriormente indicada, vinculada a obligaciones previas a las obligaciones objeto de análisis (…)._x000a__x000a_(…) En el expediente físico obra mandamiento de pago Nro. 000050 del 22 de febrero de 2019 (folio 281), el cual fue expedido de manera manual y no afectó el aplicativo de cobro SIPAC, es decir, el acto administrativo no se reflejó en el sistema (…)_x000a_(…) No se registra en el expediente gestión de investigación de bienes sobre el contribuyente, únicamente obra el embargo de sumas de dinero, emitida con anterioridad a la generación de las obligaciones en comento, no obstante, se aplicaron depósitos judiciales puestos a disposición (…)_x000a__x000a_(…) En consulta efectuada en el aplicativo SIPAC respecto al estado de las obligaciones relacionadas ventas 2013, 2014 y 2015, las mismas se reflejan canceladas con saldo cero (0) (…)._x000a__x000a_(…)En consulta efectuada al Servicio Informático Electrónico de la Obligación Financiera las obligaciones relacionadas con Ventas 2013, 2014 y 2015 y Renta CREE 2014 se muestran “Al día” con saldo de obligación cero (0). _x000a_(…) presunta incidencia disciplinaria, de conformidad con los artículos 34 y 35 de Ley 734 de 2002(…)”_x000a_"/>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_x000a__x000a_ELABORACIÓN_x000a_30122022"/>
    <n v="1"/>
    <x v="1"/>
  </r>
  <r>
    <x v="1"/>
    <x v="1"/>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Administracion de Cartera_x000a_Dirección Seccional de Impuestos de Bogotá_x000a_División de Cobranzas_x000a__x000a_ELABORACIÓN_x000a_30122022"/>
    <n v="1"/>
    <x v="1"/>
  </r>
  <r>
    <x v="1"/>
    <x v="1"/>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Administracion de Cartera_x000a_Dirección de Gestión de Impuestos_x000a_Subdirección de Cobranzas y Control Extensivo_x000a__x000a_DS -  Subproceso Administracion de Cartera_x000a_Dirección Seccional de Impuestos de Bogotá_x000a_División de Cobranzas_x000a__x000a_ELABORACIÓN_x000a_30122022"/>
    <n v="1"/>
    <x v="1"/>
  </r>
  <r>
    <x v="1"/>
    <x v="1"/>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Revisar los procedimientos del subproceso de administración de cartera, sus actividades, frecuencia y términos establecidos, de acuerdo con la capacidad operativa y relación costo-beneficio."/>
    <s v="Elaborar un informe con los resultados obtenidos de la revisión efectuada a los procedimientos del subproceso de administración de cartera, y proponer los ajustes requeridos de acuerdo con la capacidad operativa y costo-beneficio."/>
    <s v="Documento"/>
    <n v="1"/>
    <d v="2023-02-01T00:00:00"/>
    <d v="2023-02-28T00:00:00"/>
    <n v="3.8571428571428572"/>
    <n v="1"/>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Informar mensualmente a cada Jefe de GIT los actos administrativos para cobro que se encuentran por fuera de los aplicativos, priorizados de acuerdo con las mejoras de la metodología identificadas en las mesas de trabajo junto con el nivel central._x000a_"/>
    <s v="Enviar mensualmente a cada Jefe de GIT, una base de datos en donde se evidencian los actos administrativos para cobro que se encuentran por fuera de los aplicativos."/>
    <s v="Documento"/>
    <n v="12"/>
    <d v="2023-02-01T00:00:00"/>
    <d v="2024-02-01T00:00:00"/>
    <n v="52.142857142857146"/>
    <n v="12"/>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Reporte donde se evidencia el número de actos administrativos con gestión de cobro que se encuentran por fuera de los aplicativos durante el trimestre, priorizados de acuerdo con las mejoras de la metodología identificadas en las mesas de trabajo junto con el nivel central."/>
    <s v="Informe en donde se evidencia el número de actos administrativos con gestión de cobro que se encuentran por fuera de los aplicativos durante el trimestre."/>
    <s v="Documento"/>
    <n v="4"/>
    <d v="2023-02-01T00:00:00"/>
    <d v="2024-02-01T00:00:00"/>
    <n v="52.142857142857146"/>
    <n v="4"/>
    <s v="DGI_x000a_DS - Subproceso de Administración de Cartera._x000a_Dirección Seccional de Impuestos de Bogotá_x000a_División de Cobranzas_x000a__x000a_ELABORACIÓN_x000a_30122022"/>
    <n v="1"/>
    <x v="1"/>
  </r>
  <r>
    <x v="1"/>
    <x v="1"/>
    <s v="Auditoria de Cumplimiento Intersectorial Estampilla pro Universidad Nacional de Colombia y demás universidades públicas. Vigencias 2014 a junio 30 de 2022"/>
    <s v="17  03 004   "/>
    <s v="HALLAZGO No. 16 REGISTRO OBLIGACIONES ESTAMPILLA HERRAMIENTA OBLIGA _x000a__x000a_“El presente hallazgo está relacionado con deficiencias en el registro de obligaciones del proceso de cobranza por parte de la DIAN en la herramienta tecnológica para inicio del proceso de cobro de las obligaciones, lo que induce a error a los usuarios de la información y no se tiene claridad sobre el estado real de las obligaciones.(…)_x000a__x000a_(…) Así las cosas, se logró evidenciar inconsistencia en el registro y actualización de los títulos asociados a expedientes que una vez tramitados en fiscalización, se les emite título ejecutivo para su posterior cobro por parte las áreas responsables de esta actividad en la DIAN. Lo que conlleva a que la información reportada por las diferentes seccionales sobre títulos ejecutivos no se encuentre actualizada en la herramienta OBLIGA dispuesta por la DIAN para la gestión del proceso de cobro coactivo.(…) "/>
    <s v="“(…)deficiencias en la identificación, registro, seguimiento y control de los expedientes contentivos de obligaciones sujetas a cobro, así como inobservancia de los lineamientos para la utilización de la solución tecnológica adoptada.(…)”"/>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deficiencias en la identificación, registro, seguimiento y control de los expedientes contentivos de obligaciones sujetas a cobro, así como inobservancia de los lineamientos para la utilización de la solución tecnológica adoptada.(…)”"/>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1"/>
  </r>
  <r>
    <x v="1"/>
    <x v="1"/>
    <m/>
    <m/>
    <m/>
    <s v="“(…)deficiencias en la identificación, registro, seguimiento y control de los expedientes contentivos de obligaciones sujetas a cobro, así como inobservancia de los lineamientos para la utilización de la solución tecnológica adoptada.(…)”"/>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deficiencias en la identificación, registro, seguimiento y control de los expedientes contentivos de obligaciones sujetas a cobro, así como inobservancia de los lineamientos para la utilización de la solución tecnológica adoptada.(…)”"/>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deficiencias en la identificación, registro, seguimiento y control de los expedientes contentivos de obligaciones sujetas a cobro, así como inobservancia de los lineamientos para la utilización de la solución tecnológica adoptada.(…)”"/>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deficiencias en la identificación, registro, seguimiento y control de los expedientes contentivos de obligaciones sujetas a cobro, así como inobservancia de los lineamientos para la utilización de la solución tecnológica adoptada.(…)”"/>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deficiencias en la identificación, registro, seguimiento y control de los expedientes contentivos de obligaciones sujetas a cobro, así como inobservancia de los lineamientos para la utilización de la solución tecnológica adoptada.(…)”"/>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deficiencias en la identificación, registro, seguimiento y control de los expedientes contentivos de obligaciones sujetas a cobro, así como inobservancia de los lineamientos para la utilización de la solución tecnológica adoptada.(…)”"/>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0"/>
  </r>
  <r>
    <x v="1"/>
    <x v="1"/>
    <m/>
    <m/>
    <m/>
    <s v="“(…)deficiencias en la identificación, registro, seguimiento y control de los expedientes contentivos de obligaciones sujetas a cobro, así como inobservancia de los lineamientos para la utilización de la solución tecnológica adoptada.(…)”"/>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
    <n v="0"/>
    <x v="0"/>
  </r>
  <r>
    <x v="1"/>
    <x v="1"/>
    <m/>
    <m/>
    <m/>
    <s v="“(…)deficiencias en la identificación, registro, seguimiento y control de los expedientes contentivos de obligaciones sujetas a cobro, así como inobservancia de los lineamientos para la utilización de la solución tecnológica adoptada.(…)”"/>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m/>
    <m/>
    <m/>
    <s v="“(…)deficiencias en la identificación, registro, seguimiento y control de los expedientes contentivos de obligaciones sujetas a cobro, así como inobservancia de los lineamientos para la utilización de la solución tecnológica adoptada.(…)”"/>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0"/>
  </r>
  <r>
    <x v="1"/>
    <x v="1"/>
    <m/>
    <m/>
    <m/>
    <s v="“(…)deficiencias en la identificación, registro, seguimiento y control de los expedientes contentivos de obligaciones sujetas a cobro, así como inobservancia de los lineamientos para la utilización de la solución tecnológica adoptada.(…)”"/>
    <s v="Auditoría insitu y/o de escritorio"/>
    <s v="Realizar una auditoria insitu y/o de escritorio para verificar el adecuado registro de los Títulos Ejecutivos en el OBLIGA por parte de las Direcciones Seccionales de: Impuestos Barranquilla, Impuestos de Cartagena, Impuestos y Aduanas de Valledupar, Impuestos y Aduanas de Riohacha, Impuestos de Neiva, Popayán, Pereira, Florencia y Quibdó y Dirección Operativa de Grandes Contribuyentes."/>
    <s v="Informe de auditoria"/>
    <n v="10"/>
    <d v="2023-01-01T00:00:00"/>
    <d v="2023-12-31T00:00:00"/>
    <n v="52"/>
    <n v="10"/>
    <s v="DGI_x000a_NC - Subproceso  Recaudo-Devoluciones _x000a_Dirección de Gestión de Impuestos_x000a_Subdirección de Recaudo_x000a_Coordinación de Administración de Aplicativos de  Impuestos_x000a_"/>
    <n v="1"/>
    <x v="1"/>
  </r>
  <r>
    <x v="1"/>
    <x v="1"/>
    <s v="“Auditoría Financiera a la UAE Dirección de Impuestos y Aduanas Nacionales - DIAN vigencia 2022”"/>
    <s v="18  01 00"/>
    <s v="Hallazgo No. 5. Cuentas por Cobrar y Cuentas por Pagar “(…)De acuerdo con la evaluación realizada a una muestra selectiva de los saldos por terceros, que componen las Cuentas por Cobrar y las Cuentas por Pagar a 31 de diciembre de 2022 en el Estado de Situación Financiera de la Función Recaudadora, se evidenciaron incorrecciones materiales, originadas por la aplicación de pagos sin tener"/>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Identificar las posibles fallas en el procesamiento de los documentos con incidencia contable, en los servicios informaticos que generan insumos para la contabilidad, a través del monitoreo y control del flujo de información (entradas y salidas) de los SIES que afectan el SIE de Contabilidad."/>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Diagnóstico"/>
    <n v="1"/>
    <d v="2024-01-15T00:00:00"/>
    <d v="2024-07-30T00:00:00"/>
    <n v="28.142857142857142"/>
    <n v="1"/>
    <s v="DGI _x000a_NC - Subproceso Función Recaudadora _x000a_Dirección de Gestión de Impuestos _x000a_Subdirección de Recaudo _x000a_Coordinación de Contabilidad de la Función Recaudadora  _x000a__x000a_NC - Subproceso Innovación y Tecnología _x000a_Dirección de Gestión e Innovación y Tecnología _x000a_Subdirección de Innovación y Proyectos _x000a_Subdirección de Soluciones y Desarrollo _x000a_Subdirección de Infraestructura Tecnológica y de Operaciones_x000a__x000a_ELABORACIÓN 19062023_x000a_"/>
    <n v="1"/>
    <x v="1"/>
  </r>
  <r>
    <x v="1"/>
    <x v="1"/>
    <m/>
    <m/>
    <m/>
    <m/>
    <m/>
    <s v="Elaborar un plan de trabajo con base en los resultados del diagnostico, que contemple las posibles alternativas de solución a las fallas detectadas, junto con la viabilidad tecnica para su ejecución en los servicios informaticos actuales o dentro del proyecto de modernización tecnologica de la entidad."/>
    <s v="Plan de Trabajo aprobado"/>
    <n v="1"/>
    <d v="2024-08-01T00:00:00"/>
    <d v="2024-10-30T00:00:00"/>
    <n v="12.857142857142858"/>
    <n v="1"/>
    <s v="DGI _x000a_NC - Subproceso Función Recaudadora _x000a_Dirección de Gestión de Impuestos _x000a_Subdirección de Recaudo _x000a_Coordinación de Contabilidad de la Función Recaudadora  _x000a__x000a_NC - Subproceso Innovación y Tecnología _x000a_Dirección de Gestión e Innovación y Tecnología _x000a_Subdirección de Innovación y Proyectos _x000a_Subdirección de Soluciones y Desarrollo _x000a_Subdirección de Infraestructura Tecnológica y de Operaciones_x000a__x000a_ELABORACIÓN 19062023_x000a_"/>
    <n v="1"/>
    <x v="1"/>
  </r>
  <r>
    <x v="1"/>
    <x v="1"/>
    <m/>
    <m/>
    <m/>
    <m/>
    <m/>
    <s v="Aprobar e implentar  la realización de ajustes y/o alternativas de solución de las fallas identificadas en los   servicios informaticos que proveen información al SIE de Contabilidad."/>
    <s v="Acta de aprobación  Formato de aceptación puesta en producción"/>
    <n v="1"/>
    <d v="2024-11-01T00:00:00"/>
    <d v="2025-07-30T00:00:00"/>
    <n v="38.714285714285715"/>
    <n v="0"/>
    <s v="DGI _x000a_NC - Subproceso Función Recaudadora _x000a_Dirección de Gestión de Impuestos _x000a_Subdirección de Recaudo _x000a_Coordinación de Contabilidad de la Función Recaudadora  _x000a__x000a_NC - Subproceso Innovación y Tecnología _x000a_Dirección de Gestión e Innovación y Tecnología _x000a_Subdirección de Innovación y Proyectos _x000a_Subdirección de Soluciones y Desarrollo _x000a_Subdirección de Infraestructura Tecnológica y de Operaciones_x000a__x000a_ELABORACIÓN 19062023_x000a_"/>
    <n v="0"/>
    <x v="0"/>
  </r>
  <r>
    <x v="1"/>
    <x v="1"/>
    <m/>
    <m/>
    <m/>
    <m/>
    <m/>
    <s v="Realizar los ajustes contables a que haya lugar, derivados de las actualizaciones a los Sistemas de información"/>
    <s v="Comprobantes de contabilidad"/>
    <n v="1"/>
    <d v="2025-08-01T00:00:00"/>
    <d v="2026-03-31T00:00:00"/>
    <n v="34.571428571428569"/>
    <n v="0"/>
    <s v="DGI _x000a_NC - Subproceso Función Recaudadora _x000a_Dirección de Gestión de Impuestos _x000a_Subdirección de Recaudo _x000a_Coordinación de Contabilidad de la Función Recaudadora  _x000a__x000a_NC - Subproceso Innovación y Tecnología _x000a_Dirección de Gestión e Innovación y Tecnología _x000a_Subdirección de Innovación y Proyectos _x000a_Subdirección de Soluciones y Desarrollo _x000a_Subdirección de Infraestructura Tecnológica y de Operaciones_x000a__x000a_ELABORACIÓN 19062023_x000a_"/>
    <n v="0"/>
    <x v="0"/>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0"/>
  </r>
  <r>
    <x v="1"/>
    <x v="1"/>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Iniciar el desarrollo de la solución tecnológica."/>
    <s v="Desarrollo de la solución"/>
    <s v="Informes de seguimiento"/>
    <n v="8"/>
    <d v="2025-06-01T00:00:00"/>
    <d v="2027-06-30T00:00:00"/>
    <n v="108.42857142857143"/>
    <n v="0"/>
    <s v="DGI_x000a_NC - Subproceso Innovacion y Tecnologia_x000a_Direccion de Gestion de Innovacion y Tecnologia_x000a_Subdireccion de Innovacion y Proyectos_x000a_Subdireccion de Soluciones y Desarrollo"/>
    <n v="0"/>
    <x v="0"/>
  </r>
  <r>
    <x v="1"/>
    <x v="1"/>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0"/>
  </r>
  <r>
    <x v="1"/>
    <x v="1"/>
    <s v="“Auditoría Financiera a la UAE Dirección de Impuestos y Aduanas Nacionales - DIAN vigencia 2022”"/>
    <s v="17  01 01"/>
    <s v="Hallazgo No. 7. Prescripción NIT 900.325.847 Barranquilla (F-D) “(…)La acción de cobro prescribió el 15 de febrero de 2022 y desde el 15 de febrero de 2017, fecha de la notificación del mandamiento de pago; en el expediente, no se evidenciaron actividades que conllevaran al cobro y recaudo de la obligación tributaria para la recuperación de los recursos públicos. Es decir, no hubo ningun"/>
    <s v="“(…)La prescripción de la acción de cobro de la obligación se presentó, al no adelantarse las actuaciones procesales como lo establece el Estatuto Tributario y dar cabal cumplimiento a los procedimientos citados para lograr recuperar los recursos dentro del término previsto en el Artículo 817 del mismo Estatuto (…)”."/>
    <s v="Control a la generación de las actuaciones propias del proceso de cobro en los expediente de gestión manual"/>
    <s v="Verificación semestral aleatoria de un 30% de los expedientes de gestión manual, precisando que se encuentre dentro de ellos como mínimo una investigación de bienes, cruce de información con terceros, medidas de embargo y denuncias penales cuando sea del caso. dentro del semestre. Se prioriza en este 30% los expedientes de mayores cuantias."/>
    <s v="Informe gerencial que contenga claramente los objetivos, metodologia, muestra seleccionada, conclusiones y medidas de control ejecutadas"/>
    <n v="3"/>
    <d v="2024-07-01T00:00:00"/>
    <d v="2025-12-31T00:00:00"/>
    <n v="78.285714285714292"/>
    <n v="0"/>
    <s v="DGI _x000a_DS - Subproceso de Administracion de Cartera Dirección _x000a_Seccional de Impuestos de Barranquilla  _x000a_Jefe de División de Recaudo y Cobranzas _x000a__x000a_ELABORACIÓN 19062023"/>
    <n v="0"/>
    <x v="0"/>
  </r>
  <r>
    <x v="1"/>
    <x v="1"/>
    <s v="“Auditoría Financiera a la UAE Dirección de Impuestos y Aduanas Nacionales - DIAN vigencia 2022”"/>
    <s v="17  01 01"/>
    <s v="Hallazgo No. 9. Acciones de Cobro NIT 830.084.939 (F-D) “(…)  El Acto Administrativo No. 20160811000151 del 12 de septiembre de 2016 que declara sin vigencia la facilidad de pago No. 20160808000035 por incumplimiento en el pago de dicho acuerdo, en el numeral 2 indica que “el interesado adeuda las siguientes obligaciones posteriores al plazo concedido”:(…) Dentro del expediente se eviden"/>
    <s v="“(…)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
    <s v="Desarrollar mesas de Trabajo con la Coordinacion de Cobranzas y el despacho de la Subdireccion de Cobranzas y Control Extensivo del Nivel Central que permitan identificar mejoras en la metodología para la priorización y Segmentación de la Cartera basada en la capacidad operativa y en el costo beneficio."/>
    <s v="Convocar y participar en las mesas de trabajo cuatrimestral junto con la Coordinacion de Cobranzas y el despacho de la Subdireccion de Cobranzas y Control Extensivo del nivel central, en donde se expongan las dificultades y necesidades puntuales, así como se concerten compromisos en aras de cumplir con lo establecido en el plan de cobro 2023 y 2024"/>
    <s v="Acta de Memoria de las mesas de trabajo realizadas en donde se especifiquen los compromisos, responsables y fechas de cumplimientos"/>
    <n v="3"/>
    <d v="2023-08-01T00:00:00"/>
    <d v="2024-07-31T00:00:00"/>
    <n v="52.142857142857146"/>
    <n v="3"/>
    <s v="DGI _x000a_DS - Subproceso Administracion de Cartera _x000a_Dirección Seccional de Impuestos de Bogotá_x000a_Jefe de División de Cobranzas  _x000a__x000a_ELABORACIÓN 19062023"/>
    <n v="1"/>
    <x v="1"/>
  </r>
  <r>
    <x v="1"/>
    <x v="1"/>
    <m/>
    <m/>
    <m/>
    <m/>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0"/>
  </r>
  <r>
    <x v="1"/>
    <x v="1"/>
    <m/>
    <m/>
    <m/>
    <s v="“(…)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
    <n v="0"/>
    <x v="0"/>
  </r>
  <r>
    <x v="1"/>
    <x v="1"/>
    <m/>
    <m/>
    <m/>
    <s v="“(…)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m/>
    <m/>
    <m/>
    <s v="“(…)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0"/>
  </r>
  <r>
    <x v="1"/>
    <x v="1"/>
    <s v="AUDITORÍA DE CUMPLIMIENTO - Proceso Operación Aduanera, vigencia 2022"/>
    <s v="17  01 007   "/>
    <s v="HALLAZGO No. 3. Cartera de Arancel e Iva Externo (A)_x000a__x000a_“La evaluación a realizar consistía en la verificación y análisis de las obligaciones a cargo de los usuarios aduaneros derivadas de las Declaraciones de Importación y, por tanto, correspondientes a los Impuestos de Arancel e Iva Externo, a partir de una muestra selectiva de terceros de las Cuentas por Cobrar por estos conceptos, cuyos saldos conforman el valor de las Cuentas por Cobrar que se encuentran registradas en el Estado de Situación Financiera a 31 de diciembre de 2022 de la DIAN Función Recaudadora. (…)._x000a_De la muestra de los terceros registrados en las cuentas contables de 1305-03-001-01- “Cuentas por Cobrar de Arancel” y 1305-04-002-01 – “Cuentas por Cobrar IVA Externo”, que en su conjunto reflejaron un saldo al cierre de dicha vigencia por $61.058.810.617 y $250.168.457.543 respectivamente, no se puede determinar la composición del saldo por estos terceros y por cada concepto. Es decir, la DIAN no cuenta con el desagregado por cada uno de los terceros, que le permita identificar el detalle de las obligaciones, es decir de las declaraciones que componen dichos saldos a 31 de diciembre de 2022. (…)_x000a_La DIAN, aunque realiza verificaciones aleatorias con los pagos realizados de Usuarios Aduaneros Permanentes -UAP, no tiene la certeza sobre el valor del saldo registrado por terceros a 31 de diciembre de 2022 de la muestra seleccionada y que conforman las cuentas contables 1305-03-001-01- “Arancel” y 1305-04-002-01 – “IVA Externo”. (…)_x000a__x000a_Las validaciones que realiza la DIAN, operan de forma masiva sobre los documentos que corresponden al Formato 500 – Declaraciones de Importación y al Formato 690 – Recibos de Pago, que presentan error; esto es generalmente inconsistencias en el Nombre o Razón Social del contribuyente, o, en el número del Registro Único Tributario - RUT. _x000a__x000a_Las aplicaciones utilizadas por la DIAN para el registro de las operaciones aduaneras de importación, tales como: SYGA y Gestión Masiva, contienen el registro de todas las operaciones realizadas por los contribuyentes en un periodo determinado; sin embargo, no generan un reporte de “Estado de Cuenta”, que contenga de manera veraz, cierta y concreta, el saldo pendiente de pago por concepto de Arancel e Iva Externo, de las Declaraciones de Importación y los periodos de estas, que sustenten el saldo del contribuyente por un periodo determinado. _x000a__x000a_Los saldos reflejados en la Contabilidad de la DIAN Función Recaudadora, de los terceros seleccionados en la muestra de las Cuentas por Cobrar por concepto de Arancel e IVA Externo (…)_x000a__x000a_Lo anterior implica, que estos recursos no sean aplicados de manera efectiva sobre las obligaciones aduaneras reales y existentes por Arancel e Iva Externo, de contribuyentes plenamente identificados y verídicos, afectando la presentación y revelación de las obligaciones reales a favor de la Administración Tributaria en un periodo determinado(…)_x000a_"/>
    <s v="Debilidades en el sistema de control interno de la entidad, relacionada con la administración, control y actualización permanente de los saldos por terceros de las Cuentas por Cobrar de Arancel e Iva Externo, así como la carencia de un procedimiento conciliatorio detallado y desagregado que dé cuenta de la efectividad de las acciones realizadas por la Administración Tributaria y que determine con certeza los saldos por terceros de estas Cuentas por Cobrar, en las que participen las Áreas que proveen y generan la información tales como: Operación Aduanera, la Coordinación Administrativa de Aplicativos, la Coordinación de Contabilidad entre otras áreas; para que de esta manera, la información financiera cumpla con los objetivos de rendición de cuentas, toma de decisiones y control"/>
    <s v="Implementar una solución informática que permita disponer de información controlada con relevancia contable, a través del monitoreo y control del flujo de documentos que ingresan y salen de la totalidad de los sistemas de la Entidad y que afectan el sistema de contabilidad."/>
    <s v="Definir estrategia de Digitalización del proyecto"/>
    <s v="Documento de Estrategia de Digitalización"/>
    <n v="1"/>
    <d v="2023-11-01T00:00:00"/>
    <d v="2024-07-31T00:00:00"/>
    <n v="39"/>
    <n v="1"/>
    <s v="DGI_x000a_NC - Subproceso Innovación y Tecnologia _x000a_Dirección de Gestión de Innovación y Tecnología                                                                                                 _x000a_Subdirección de Innovación y Proyectos_x000a_Subdirección de Soluciones y Desarrollo_x000a_"/>
    <n v="1"/>
    <x v="1"/>
  </r>
  <r>
    <x v="1"/>
    <x v="1"/>
    <m/>
    <m/>
    <m/>
    <m/>
    <s v="Implementar una solución informática que permita disponer de información controlada con relevancia contable, a través del monitoreo y control del flujo de documentos que ingresan y salen de la totalidad de los sistemas de la Entidad y que afectan el sistema de contabilidad."/>
    <s v="Desarrollar o adquirir la solución tecnologíca"/>
    <s v="1. Informe del avance del proceso de contratación"/>
    <n v="1"/>
    <d v="2023-11-01T00:00:00"/>
    <d v="2024-07-31T00:00:00"/>
    <n v="39"/>
    <n v="1"/>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NC - Subproceso Innovacion y Tecnologia_x000a_Direccion de Gestion de Innovacion y Tecnologia_x000a_Subdireccion de Innovacion y Proyectos_x000a_Subdireccion de Soluciones y Desarrollo_x000a_"/>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NC - Subproceso Innovacion y Tecnologia_x000a_Direccion de Gestion de Innovacion y Tecnologia_x000a_Subdireccion de Innovacion y Proyectos_x000a_Subdireccion de Soluciones y Desarrollo_x000a_"/>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NC - Subproceso Innovacion y Tecnologia_x000a_Direccion de Gestion de Innovacion y Tecnologia_x000a_Subdireccion de Innovacion y Proyectos_x000a_Subdireccion de Soluciones y Desarrollo_x000a_"/>
    <n v="0"/>
    <x v="0"/>
  </r>
  <r>
    <x v="1"/>
    <x v="1"/>
    <s v="Auditoría Financiera DIAN Vigencia 2023 - PNVCF Sem I 2024"/>
    <s v="17  02 009   "/>
    <s v="Hallazgo No. 7 Saldos por terceros (A)_x000a__x000a_(…)Del análisis realizado a los libros auxiliares de una muestra selectiva de contribuyentes que integran el saldo de las cuentas por cobrar y las cuentas por pagar de la UAE Dirección de Impuestos y Aduana Nacionales – DIAN Recaudadora, se evidenciaron incorrecciones en los saldos por contribuyente por $1.454.063.370.326 por concepto de sobrestimaciones y subestimaciones en las cuentas relacionadas a continuación y que se presentan en detalle por tercero en el Anexo 5 del presente informe Saldos por tercero, y en forma resumida así: (…)_x000a__x000a_• Inconsistencias que generaron subestimaciones hace más de cinco vigencias y no han sido depuradas. • Falta de reconocimiento de certificaciones de pago de impuestos por obras. • Reproceso de documentos cuando los contribuyentes hacen correcciones a sus declaraciones, lo cual genera reversiones y reimputaciones reiteradas."/>
    <s v="Lo anterior por debilidades de control interno contable, por cuanto las actividades de depuración contable permanente y sostenible, no han sido efectivas, permitiendo que se incumplan los objetivos de la información financiera y las características fundamentales de relevancia y representación fiel, establecidas en la normatividad para las Entidades de Gobierno."/>
    <s v="Identificar las posibles fallas en el procesamiento de los documentos con incidencia contable, en los servicios informáticos que generan insumos para la contabilidad, a través del monitoreo y control del flujo de información (entradas y salidas) de los SIES que afectan el SIE de Contabilidad."/>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Diagnóstico"/>
    <n v="1"/>
    <d v="2024-07-01T00:00:00"/>
    <d v="2025-02-28T00:00:00"/>
    <n v="34.571428571428569"/>
    <n v="1"/>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_x000a__x000a_NC - Subproceso Innovación y Tecnología_x000a_Dirección de Gestión de Innovación y Tecnología_x000a_Subdirección de Innovación y Proyectos_x000a_Subdirección de Soluciones y Desarrollo"/>
    <n v="1"/>
    <x v="1"/>
  </r>
  <r>
    <x v="1"/>
    <x v="1"/>
    <m/>
    <m/>
    <m/>
    <m/>
    <m/>
    <s v="Elaborar un plan de trabajo con base en los resultados del diagnóstico, que contemple las posibles alternativas de solución a las fallas detectadas, junto con la viabilidad técnica para su ejecución en los servicios informáticos actuales o dentro del proyecto de modernización tecnológica de la entidad."/>
    <s v="Plan de Trabajo aprobado"/>
    <n v="1"/>
    <d v="2025-03-01T00:00:00"/>
    <d v="2025-05-31T00:00:00"/>
    <n v="13"/>
    <n v="1"/>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_x000a__x000a_NC - Subproceso Innovación y Tecnología_x000a_Dirección de Gestión de Innovación y Tecnología_x000a_Subdirección de Innovación y Proyectos_x000a_Subdirección de Soluciones y Desarrollo"/>
    <n v="1"/>
    <x v="1"/>
  </r>
  <r>
    <x v="1"/>
    <x v="1"/>
    <m/>
    <m/>
    <m/>
    <m/>
    <m/>
    <s v="Aprobar e implementar  la realización de ajustes y/o alternativas de solución de las fallas identificadas en los servicios informáticos que proveen información al SIE de Contabilidad."/>
    <s v="Acta de aprobación  Formato de aceptación puesta en producción"/>
    <n v="1"/>
    <d v="2025-06-01T00:00:00"/>
    <d v="2025-11-30T00:00:00"/>
    <n v="26"/>
    <n v="0"/>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_x000a__x000a_NC - Subproceso Innovación y Tecnología_x000a_Dirección de Gestión de Innovación y Tecnología_x000a_Subdirección de Innovación y Proyectos_x000a_Subdirección de Soluciones y Desarrollo"/>
    <n v="0"/>
    <x v="0"/>
  </r>
  <r>
    <x v="1"/>
    <x v="1"/>
    <m/>
    <m/>
    <m/>
    <m/>
    <m/>
    <s v="Realizar los ajustes contables a que haya lugar, derivados de las actualizaciones a los Sistemas de información"/>
    <s v="Comprobantes de contabilidad"/>
    <n v="1"/>
    <d v="2025-12-01T00:00:00"/>
    <d v="2026-05-30T00:00:00"/>
    <n v="25.714285714285715"/>
    <n v="0"/>
    <s v="DGI _x000a_NC - Subproceso Función Recaudadora _x000a_Dirección de Gestión de Impuestos _x000a_Subdirección de Recaudo _x000a_Coordinación de Contabilidad de la Función Recaudadora  _x000a__x000a_NC - Subproceso Innovación y Tecnología _x000a_Dirección de Gestión e Innovación y Tecnología _x000a_Subdirección de Innovación y Proyectos _x000a_Subdirección de Soluciones y Desarrollo _x000a_Subdirección de Infraestructura Tecnológica y de Operaciones_x000a__x000a__x000a_"/>
    <n v="0"/>
    <x v="0"/>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NC - Subproceso Innovacion y Tecnologia_x000a_Direccion de Gestion de Innovacion y Tecnologia_x000a_Subdireccion de Innovacion y Proyectos_x000a_Subdireccion de Soluciones y Desarrollo_x000a_"/>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                                                      _x000a_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ón y Tecnología_x000a_Dirección de Gestión de Innovación y Tecnología_x000a_Subdirección de Innovación y Proyectos_x000a_Subdirecció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_x000a__x000a_NC - Subproceso Innovación y Tecnología_x000a_Dirección de Gestión de Innovación y Tecnología_x000a_Subdirección de Innovación y Proyectos_x000a_Subdirección de Soluciones y Desarrollo"/>
    <n v="0"/>
    <x v="0"/>
  </r>
  <r>
    <x v="1"/>
    <x v="1"/>
    <m/>
    <m/>
    <m/>
    <m/>
    <s v="Iniciar el desarrollo de la solución tecnológica."/>
    <s v="Desarrollo de la solución"/>
    <s v="Informes de seguimiento"/>
    <n v="8"/>
    <d v="2025-06-01T00:00:00"/>
    <d v="2027-06-30T00:00:00"/>
    <n v="108.42857142857143"/>
    <n v="0"/>
    <s v="DGI_x000a_NC - Subproceso Innovación y Tecnología_x000a_Dirección de Gestión de Innovación y Tecnología_x000a_Subdirección de Innovación y Proyectos_x000a_Subdirección de Soluciones y Desarrollo"/>
    <n v="0"/>
    <x v="0"/>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_x000a__x000a_NC - Subproceso Innovación y Tecnología_x000a_Dirección de Gestión de Innovación y Tecnología_x000a_Subdirección de Innovación y Proyectos_x000a_Subdirección de Soluciones y Desarrollo"/>
    <n v="0"/>
    <x v="0"/>
  </r>
  <r>
    <x v="1"/>
    <x v="1"/>
    <m/>
    <m/>
    <m/>
    <m/>
    <s v="Realizar los ajustes contables a que haya lugar, derivados del reconocimento de certificaciones de pago de impuestos con obras"/>
    <s v="Reconocer las certificaciones de pago de impuestos por obras"/>
    <s v="Hoja de trabajo de las operaciones recíprocas y formatos 2701 correspondientes"/>
    <n v="1"/>
    <d v="2024-07-01T00:00:00"/>
    <d v="2025-02-28T00:00:00"/>
    <n v="34.571428571428569"/>
    <n v="1"/>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                                                                                       Dirección operativa de grandes contribuyentes                                                                            Dirección seccional de impuestos de Bogotá_x000a__x000a_"/>
    <n v="1"/>
    <x v="1"/>
  </r>
  <r>
    <x v="1"/>
    <x v="1"/>
    <s v="Auditoría Financiera DIAN Vigencia 2023 - PNVCF Sem I 2024"/>
    <s v="17  01 011   "/>
    <s v="Hallazgo No. 8 Proceso de cobro – NIT 805001015 (F-D)_x000a__x000a_La sociedad identificada con NIT 805.001.015 inició proceso de liquidación en el mes de octubre de 2007 debido a que tres de sus accionistas fueron incluidos en la lista Clinton, uno de ellos ostentaba la calidad de persona natural matriz, por lo cual se configuró una situación de control con la sociedad en mención. La sociedad no presentó las declaraciones de Impuesto sobre la Renta y Complementarios, Impuesto sobre las Ventas-IVA periodo 6, del año gravable 2007 y contaba con un saldo por pagar por $35.786.000 correspondiente al Impuesto al Patrimonio del año gravable 2007. En el expediente de cobro suministrado por la DIAN a la CGR, se encuentran los actos administrativos relacionados a continuación (…)_x000a_Dentro de las actuaciones no se evidencia la vinculación de la DIAN al proceso de liquidación, aun cuando contó con los siguientes medios para conocer la situación jurídica de la sociedad: - Certificado de cámara de comercio de fecha de fecha 3 de septiembre de 2014, donde se menciona “que por escritura pública No. 4094 del 9 de noviembre de 2007 bajo el número 1170455 del libro IX, la sociedad de la referencia, fue declarada disuelta y en estado de liquidación” (subrayas fuera de texto), certificado incluido en el proceso. - Oficio con radicado 032E2014034250 de 18 de noviembre de 2014 con destinatario la División de Cobranzas de la DIAN, en el cual uno de los accionistas solicita: “la prescripción de la(s) obligación(es)Tributaria a cargo de la Sociedad (…) en Liquidación identificada con el NIT 805.001.015-5 ÌMPUESTO AÑO RENTA 2007 IMPUESTO AL PATRIMONIO 200724 Lo anterior y de conformidad con los Artículos Nos 817 y 818 del Estatuto Tributario, ya ha transcurrido el lapso autorizado por la ley para que se haga efectivo su cobro” (subrayas fuera de texto) Este oficio fue reiterado por el accionista el 28 de enero de 2016 (…) _x000a__x000a_(…) A la fecha de la presente auditoria se observa que la DIAN no recuperó los recursos adeudados por la sociedad y que los mandamientos de pago proferidos se encuentran prescritos así: - Mandamiento de pago 20150302000533 de 29 de enero de 2015 por $29.366.260.585, prescribió el 29 de enero de 2020. - Mandamiento de Pago a Representante Legal/Deudor solidario nro. 110 del 25 de junio de 2018, por $9.405.836.000, prescribió el 18 de junio de 2023. Lo anterior, debido a que la DIAN no realizó la gestión de cobro conforme a la situación jurídica de la sociedad con NIT. 805.001.015 por ende no se vinculó al proceso de liquidación, sino que adelantó un proceso de cobro como si no se encontrara en un proceso especial, aun cuando contaba con información que daba cuenta de la situación jurídica del contribuyente, adicionalmente no consultó su estado a la Superintendencia Financiera, sino que se remitió a la extinta Superintendencia de Valores (…)_x000a__x000a_Adicionalmente, omitió el deber de dar traslado a las autoridades competentes con respecto a las posibles conductas punibles relacionadas con el Impuesto sobre las Ventas - IVA y la Retención en la fuente, pues en el expediente únicamente se encuentran oficios de advertencia. _x000a_(…) Lo anterior conllevó a que los valores adeudados por la sociedad no se recuperaran y por el contrario prescribiera la acción de cobro generando una pérdida al patrimonio público por $38.772.096.585 correspondiente a los siguientes mandamientos de pago: - Mandamiento de pago 20150302000533 de 29 de enero de 2015 por $29.366.260.585, prescribió el 29 de enero de 2020. - Mandamiento de Pago a Representante Legal/Deudor solidario nro. 110 del 25 de junio de 2018, por $9.405.836.000, prescribió el 18 de junio de 2023. Así las cosas, esta observación se presenta con incidencia fiscal de conformidad con el artículo 6 de la Ley 610 de 2007, en cuantía de $38.772.096.585 y con una presunta incidencia disciplinaria en virtud de la Ley 1952 del 28 de enero de 2019._x000a_"/>
    <s v="La DIAN no desplegó acciones contundentes para gestionar de manera efectiva la acción de cobro de lo adeudado por el contribuyente y los correspondientes deudores solidarios, subsidiarios, a pesar de que tuvo acceso a información de los accionistas e interrelacionó con ellos, principalmente con quien ostentaba la calidad de Persona Natural Matriz con situación de control."/>
    <s v="Capacitar a los funcionarios de la División de Cobranzas de la Dirección Seccional de Impuestos de Bogotá en los procedimientos de cobro persuasivo, coactivo, y deudores solidarios, Procesos especiales- "/>
    <s v="Realizar  capacitación (3) a toda la División de Cobranzas sobre los procedimientos de cobro persuasivo, coactivo, vinculación de deudores solidarios y Procesos Especiales. "/>
    <s v="Registro de asistencia a capacitación y formulario de evaluación de esta."/>
    <n v="3"/>
    <d v="2024-07-01T00:00:00"/>
    <d v="2024-09-30T00:00:00"/>
    <n v="13"/>
    <n v="3"/>
    <s v="DGI_x000a_NC - Subproceso de Administración de Cartera_x000a_Subdirección de Cobranzas y Control Extensivo_x000a_Coordinación de Cobranzas_x000a__x000a_DS - Subproceso de Administración de Cartera._x000a_Dirección Seccional de Impuestos de Bogotá._x000a_División de Cobranzas "/>
    <n v="1"/>
    <x v="1"/>
  </r>
  <r>
    <x v="1"/>
    <x v="1"/>
    <m/>
    <m/>
    <m/>
    <m/>
    <s v="Realizar visitas de supervision y autoevaluacion a diferentes Direcciones Seccionales referidas a la gestion de cobro de deudores solidarios y/o subsidiarios"/>
    <s v="Efectuar auditoria fisica o virtual para verificar la aplicación de los procedimientos de administracion de cartera referidos a gestion de cobro de deudores solidarios y/o Subsidiarios en 4 direcciones seccionales"/>
    <s v="informes de auditoria realizada_x000a_"/>
    <n v="4"/>
    <d v="2024-08-01T00:00:00"/>
    <d v="2025-02-28T00:00:00"/>
    <n v="30.142857142857142"/>
    <n v="0"/>
    <s v="DGI_x000a_NC - Subproceso de Administración de Cartera_x000a_Subdirección de Cobranzas y Control Extensivo_x000a_Coordinación de Cobranzas_x000a__x000a__x000a_"/>
    <n v="0"/>
    <x v="0"/>
  </r>
  <r>
    <x v="1"/>
    <x v="1"/>
    <m/>
    <m/>
    <m/>
    <m/>
    <s v="Realizar seguimiento a la gestión  de deudores solidarios y/o subsidiarios en el desarrollo de los procedimientos COT-0270 - MANDAMIENTO DE PAGO y PERSUASIVO PENALIZABLE POR OMISION DEL AGENTE RETENEDOR, AUTORETENEDOR O RECAUDADOR, así como la oportunidad en la gestión de cobro a los mismos."/>
    <s v="Informar mensualmente a los Jefes de GIT, los contribuyentes con posibles deudores solidarios que deben ser vinculados al  Proceso Administrativo de cobro coactivo y las obligaciones respecto de las que no se les ha generado el oficio persuasivo penalizable."/>
    <s v="Reporte mensual de la gestión realizada."/>
    <n v="12"/>
    <d v="2024-07-01T00:00:00"/>
    <d v="2025-06-30T00:00:00"/>
    <n v="52"/>
    <n v="5"/>
    <s v="DGI_x000a_DS - Subproceso de Administración de Cartera._x000a_Dirección Seccional de Impuestos de Bogotá._x000a_División de Cobranzas "/>
    <n v="0.41666666666666669"/>
    <x v="0"/>
  </r>
  <r>
    <x v="1"/>
    <x v="1"/>
    <m/>
    <m/>
    <m/>
    <m/>
    <m/>
    <s v="Realizar verificacion bimestral a una muestra de 15 expedientes con mandamientos de pago librados en el período a  deudores solidarios o subsidiarios, para establecer la realización previa de consultas pertinentes para la correcta identificación del deudor y la oportunidad en la gestión de cobro."/>
    <s v="Informe gerencial de periodicidad bimestral  con los resultados de la verificación, socializado con el jefe de la División y los jefes de los GIT"/>
    <n v="6"/>
    <d v="2024-10-01T00:00:00"/>
    <d v="2025-09-30T00:00:00"/>
    <n v="52"/>
    <n v="2"/>
    <s v="DGI_x000a_DS - Subproceso de Administración de Cartera._x000a_Dirección Seccional de Impuestos de Bogotá._x000a_División de Cobranzas "/>
    <n v="0.33333333333333331"/>
    <x v="0"/>
  </r>
  <r>
    <x v="1"/>
    <x v="1"/>
    <m/>
    <m/>
    <m/>
    <m/>
    <m/>
    <s v="Realizar verificacion bimestral a una muestra de 15 expedientes con oficio persuasivo penalizable comunicado   en el período a  deudores solidarios o subsidiarios para establecer la realización previa de consultas pertinentes para la correcta identificación del deudor.  "/>
    <s v="Informe gerencial de periodicidad bimestral  con los resultados de la verificación, socializado con el jefe de la División y los jefes de los GIT"/>
    <n v="6"/>
    <d v="2024-10-01T00:00:00"/>
    <d v="2025-09-30T00:00:00"/>
    <n v="52"/>
    <n v="2"/>
    <s v="DGI_x000a_DS - Subproceso de Administración de Cartera._x000a_Dirección Seccional de Impuestos de Bogotá._x000a_División de Cobranzas "/>
    <n v="0.33333333333333331"/>
    <x v="0"/>
  </r>
  <r>
    <x v="1"/>
    <x v="1"/>
    <s v="Auditoría de Cumplimiento Intersectorial y Articulada Mecanismos de Obras por Impuestos_x000a_Periodo  2017 al 30 de julio de 2024."/>
    <s v="17  03 100"/>
    <s v="Hallazgo No. 12. Trámite para la Extinción de la Obligación Tributaria_x000a_“(…) _x000a_Proyectos con extinción: _x000a_Teniendo en cuenta lo dispuesto en el Decreto 1915 de 2017 se observa que las Entidades Nacionales Competentes, Las Fiduciarias y la DIAN no dieron cumplimiento a los términos previstos en el Decreto 1915 de 2017, para el trámite de extinción de la obligación tributaria, como se evidencia en los siguientes casos: _x000a_1.1._x0009_Proyecto BPIN 20181719000037 (…)  1.2 Proyecto BPIN 20200214000114 (…) 1.3 Proyecto BPIN 2020542610029 (…) 1.4. Proyecto BPIN 20181719000374_x000a_2. Proyecto Sin Extinción: _x000a_Teniendo en cuenta lo dispuesto en el Decreto 1915 de 2017 se observa que las Entidades Nacionales Competentes, Las Fiduciarias y la DIAN no dieron cumplimiento a los términos previstos en el Decreto 1915 de 2017 y a la fecha de esta auditoría la DIAN no ha emitido la Resolución de extinción de la obligación tributaria, así: _x000a_2.1 Proyecto BPIN 2018542500005 (…)  2.2 Proyecto BPIN 20181719000011 (…) 2.3. Proyecto BPIN 20181719000013 (…) 2.4. Proyecto BPIN 20181719000014 (…)”. _x000a_"/>
    <s v="“(…) la debilidad en el control y seguimiento por parte de la Entidad Nacional Competente para el cumplimiento de requisitos y la expedición de la respectiva certificación de la entrega a satisfacción de la obra, conlleva a que el proceso de extinción de la obligación tributaria no se realice de forma oportuna y en consecuencia los contribuyentes presentan saldos contrarios en su declaración de renta (…)”. "/>
    <s v="Crear un único buzón (Correo electrónico) exclusivo para temas relacionados con Obras por Impuestos"/>
    <s v="Creación de buzón (Correo electrónico) administrado por la Dirección de Gestión de Impuestos o quien ella delegue mediante el cual sean allegados los oficios provenientes de la Agencia de Renovación del Territorio- ART, Dirección Nacional de Planeación -DNP y demás Entidades Nacionales Competentes en cuanto a suministro de documentos de certificación de entrega de proyectos o incumplimiento de los mismos."/>
    <s v="Creación de buzón (Correo electrónico)"/>
    <n v="1"/>
    <d v="2025-01-15T00:00:00"/>
    <d v="2025-04-01T00:00:00"/>
    <n v="10.857142857142858"/>
    <n v="0"/>
    <s v="DGI_x000a_Dirección de gestión de impuestos_x000a_Subdirección de recaudo_x000a_Coordinación de administración de aplicativos de impuestos_x000a__x000a_"/>
    <n v="0"/>
    <x v="0"/>
  </r>
  <r>
    <x v="1"/>
    <x v="1"/>
    <m/>
    <m/>
    <m/>
    <s v="“(…) la debilidad en el control y seguimiento por parte de la Entidad Nacional Competente para el cumplimiento de requisitos y la expedición de la respectiva certificación de la entrega a satisfacción de la obra, conlleva a que el proceso de extinción de la obligación tributaria no se realice de forma oportuna y en consecuencia los contribuyentes presentan saldos contrarios en su declaración de renta (…)”. "/>
    <s v="Circular a las entidades nacionales competentes (Ministerios) beneficiarias del mecanismo de pago de obras por impuestos."/>
    <s v="Se llevará a cabo la circularización dirigida a las entidades nacionales competentes beneficiarias del mecanismo de pago de obras por impuestos, con el propósito de que informen la fecha estimada de finalización de los proyectos BPIN a su cargo. Una vez alcanzada la fecha estimada, se realizará una nueva circularización para solicitar el envío de la certificación de obra entregada."/>
    <s v="Correo electrónico "/>
    <n v="2"/>
    <d v="2025-01-15T00:00:00"/>
    <d v="2026-01-15T00:00:00"/>
    <n v="52.142857142857146"/>
    <n v="0"/>
    <s v="DGI_x000a_Dirección de gestión de impuestos_x000a_Subdirección de recaudo_x000a_Coordinación de administración de aplicativos de impuestos_x000a__x000a_"/>
    <n v="0"/>
    <x v="0"/>
  </r>
  <r>
    <x v="1"/>
    <x v="1"/>
    <m/>
    <m/>
    <m/>
    <s v="“(…) la debilidad en el control y seguimiento por parte de la Entidad Nacional Competente para el cumplimiento de requisitos y la expedición de la respectiva certificación de la entrega a satisfacción de la obra, conlleva a que el proceso de extinción de la obligación tributaria no se realice de forma oportuna y en consecuencia los contribuyentes presentan saldos contrarios en su declaración de renta (…)”. "/>
    <s v="Realizar los ajustes contables a que haya lugar, derivados de la corrección de recibos de pago, formularios 490, relativos al pago de impuestos a través del mecanismo de pago de impuestos con obras."/>
    <s v="Realizar los ajustes contables a que haya lugar, derivados de la corrección de recibos de pago, formularios 490, relativos al pago de impuestos a través del mecanismo de pago de impuestos con obras."/>
    <s v="Hoja de trabajo de las operaciones recíprocas y formatos FT-ADF-2701 correspondientes"/>
    <n v="1"/>
    <d v="2025-02-03T00:00:00"/>
    <d v="2026-02-02T00:00:00"/>
    <n v="52"/>
    <n v="0"/>
    <s v="DGI_x000a_Dirección de gestión de impuestos_x000a_Subdirección de recaudo_x000a_Coordinación de contabilidad de la función recaudadora_x000a_                                                                                    _x000a_"/>
    <n v="0"/>
    <x v="0"/>
  </r>
  <r>
    <x v="1"/>
    <x v="1"/>
    <s v="Auditoría de Cumplimiento Intersectorial y Articulada Mecanismos de Obras por Impuestos_x000a_Periodo  2017 al 30 de julio de 2024."/>
    <s v="17  03 100"/>
    <s v="Hallazgo No. 13. Extinción de Obligaciones - DIAN_x000a_“(…) la entidad nacional competente informó a la DIAN la entrega realizada, adjuntando el certificado de recibido a satisfacción por parte del interventor. _x000a_Por otra parte, la DIAN no ha reglamentado los términos o plazos para emitir la resolución de extinción de la obligación tributaria, una vez se recibe los documentos y soportes de la entidad nacional competente que respaldan el cumplimiento de los requisitos de extinción. Esto conlleva tiempos diferentes en la expedición del acto administrativo entre los proyectos, afecta la congruencia entre el reconocimiento contable y los hechos económicos e implica para un contribuyente, que continúe figurando con obligaciones tributarias pendientes que ya han surtido el trámite de ley para considerarlas extintas._x000a_(…) La DIAN no abonó las consignaciones de saldos no ejecutados del proyecto, modalidad 1, al saldo insoluto del impuesto de renta y complementarios vinculado, como lo exige el artículo 1.6.5.4.2 del Decreto 1625 de 2016, y registró las consignaciones en SIE contabilidad y Obligación Financiera como excedentes al impuesto de renta; lo que significa, saldos a favor del contribuyente, contrario a lo que establece el marco conceptual del Plan General de la contaduría Pública y el manual contable de la DIAN en lo relacionado con el reconocimiento de un pasivo._x000a_(…) _x000a_La situación presentada, trae como consecuencia que la información de las obligaciones tributarias del contribuyente no guarden consistencia con hechos económicos; así como, desviación en la información financiera de los periodos involucrados, en las cuentas por cobrar del impuesto de renta (1305-01-001), gastos por Operaciones sin flujo de efectivo (5722-90-00), excedentes del impuesto de renta (2407-03-001) y en las Otras Cuentas Deudoras de Control (8390-90-001), tal como quedó evidenciado en los siguientes casos:_x000a_Caso No 1 ECOPETROL (Nit 899.999.068) – Bogotá_x000a_(…) Caso No. 2 CENIT (Nit. 900.531.210) - Norte de Santander (…)”."/>
    <s v="“(…) Al expedir el acto administrativo de extinción de la obligación tributaria con el último proyecto, no se consideran las fechas de entrega de las obras construidas y que están en disposición y uso de las entidades beneficiarias, que, junto con la confirmación del interventor cumplen lo dispone el artículo 1.6.5.4.1. del Decreto 1915 de 2017, para realizar la extinción de la obligación ligada al proyecto; lo cual distorsiona la información del estado del contribuyente frente a sus obligaciones tributarias, así como, los estados financieros de la DIAN, más aún cuando estos no revelan estas circunstancias en las notas a los Estados Financieros (…)”."/>
    <s v="Actualizar, como resulte procedente, el contenido y remisión normativa aplicables en los procedimientos administrativos relativos a la extinción de las obligaciones tributarias a través del mecanismo de pago de obras por impuestos."/>
    <s v="Actualizar, como resulte procedente, el contenido y remisión normativa aplicables en los procedimientos administrativos relativos a la extinción de las obligaciones tributarias a través del mecanismo de pago de obras por impuestos.(Instructivo IN-COT-0200 y procedimiento PR-COT-0452)"/>
    <s v="Procedimientos actualizados (Documentación administrativa actualizada) publicados en el listado Maestro de documentos y socializados a las áreas interesadas."/>
    <n v="2"/>
    <d v="2025-02-03T00:00:00"/>
    <d v="2026-02-02T00:00:00"/>
    <n v="52"/>
    <n v="0"/>
    <s v="DGI_x000a_Dirección de gestión de impuestos_x000a_Subdirección de cobranzas y control extensivo_x000a_Subdirección de recaudo_x000a_Coordinación de cobranzas_x000a_Coordinación de administración de aplicativos de impuestos_x000a_Dirección de gestión estratégica y analítica_x000a_Subdirección de procesos _x000a_Coordinación de procesos y riesgos operacionales _x000a__x000a_"/>
    <n v="0"/>
    <x v="0"/>
  </r>
  <r>
    <x v="1"/>
    <x v="1"/>
    <m/>
    <m/>
    <m/>
    <s v="“(…) Al expedir el acto administrativo de extinción de la obligación tributaria con el último proyecto, no se consideran las fechas de entrega de las obras construidas y que están en disposición y uso de las entidades beneficiarias, que, junto con la confirmación del interventor cumplen lo dispone el artículo 1.6.5.4.1. del Decreto 1915 de 2017, para realizar la extinción de la obligación ligada al proyecto; lo cual distorsiona la información del estado del contribuyente frente a sus obligaciones tributarias, así como, los estados financieros de la DIAN, más aún cuando estos no revelan estas circunstancias en las notas a los Estados Financieros (…)”."/>
    <s v="Actualizar, como resulte procedente, el catálogo normativo de la entidad en relación con el mecanismo de pago de obras por impuestos."/>
    <s v="Actualizar, como resulte procedente, el catálogo normativo de la entidad en relación con el mecanismo de pago de obras por impuestos."/>
    <s v="Catálogo normativo actualizado en relación con el mecanismo de pago de obras por impuestos."/>
    <n v="1"/>
    <d v="2025-02-03T00:00:00"/>
    <d v="2025-07-31T00:00:00"/>
    <n v="25.428571428571427"/>
    <n v="0"/>
    <s v="DGI_x000a_Dirección de gestión de impuestos_x000a_Subdirección de cobranzas y control extensivo_x000a_Subdirección de recaudo_x000a_Coordinación de cobranzas_x000a_Coordinación de administración de aplicativos de impuestos_x000a_"/>
    <n v="0"/>
    <x v="0"/>
  </r>
  <r>
    <x v="1"/>
    <x v="1"/>
    <m/>
    <m/>
    <m/>
    <s v="“(…) Al expedir el acto administrativo de extinción de la obligación tributaria con el último proyecto, no se consideran las fechas de entrega de las obras construidas y que están en disposición y uso de las entidades beneficiarias, que, junto con la confirmación del interventor cumplen lo dispone el artículo 1.6.5.4.1. del Decreto 1915 de 2017, para realizar la extinción de la obligación ligada al proyecto; lo cual distorsiona la información del estado del contribuyente frente a sus obligaciones tributarias, así como, los estados financieros de la DIAN, más aún cuando estos no revelan estas circunstancias en las notas a los Estados Financieros (…)”."/>
    <s v="Requerir  la ampliación del concepto 44 en los formularios 490 (saldos no ejecutados) para los saldos vinculados a las declaraciones de renta objeto de devolución por parte del contribuyente y certificados por las Entidades Nacionales Competentes (ENC) y las fiduciarias, esto a partir del año gravable 2017."/>
    <s v="Ampliación de cobertura de aplicación del concepto 44 para recibos oficiales de pago F490 desde la vigencia año gravable 2017 a la fecha."/>
    <s v="Acta de comité de gestión de Cambios de Tecnología del correspondiente software instalado y en producción_x000a_"/>
    <n v="1"/>
    <d v="2025-02-03T00:00:00"/>
    <d v="2026-02-02T00:00:00"/>
    <n v="52"/>
    <n v="0"/>
    <s v="DGI_x000a_Dirección de gestión de impuestos_x000a_Subdirección de recaudo_x000a_Coordinación de administración de aplicativos de impuestos_x000a__x000a_Dirección de gestión de innovación y tecnología_x000a_Subdirección de innovación y proyectos_x000a_Subdirección de soluciones y desarrollo_x000a__x000a__x000a__x000a_"/>
    <n v="0"/>
    <x v="0"/>
  </r>
  <r>
    <x v="1"/>
    <x v="1"/>
    <m/>
    <m/>
    <m/>
    <s v="“(…) Al expedir el acto administrativo de extinción de la obligación tributaria con el último proyecto, no se consideran las fechas de entrega de las obras construidas y que están en disposición y uso de las entidades beneficiarias, que, junto con la confirmación del interventor cumplen lo dispone el artículo 1.6.5.4.1. del Decreto 1915 de 2017, para realizar la extinción de la obligación ligada al proyecto; lo cual distorsiona la información del estado del contribuyente frente a sus obligaciones tributarias, así como, los estados financieros de la DIAN, más aún cuando estos no revelan estas circunstancias en las notas a los Estados Financieros (…)”."/>
    <m/>
    <s v="Cada tres meses, durante la primera semana, se solicitará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
    <s v="4 PST / 4 Correo electrónico"/>
    <n v="8"/>
    <d v="2025-02-01T00:00:00"/>
    <d v="2026-02-01T00:00:00"/>
    <n v="52.142857142857146"/>
    <n v="0"/>
    <s v="DGI_x000a_Dirección de gestión de impuestos_x000a_Subdirección de recaudo_x000a_Coordinación de administración de aplicativos de impuestos_x000a__x000a_Dirección de gestión de innovación y tecnología_x000a_Subdirección de innovación y proyectos_x000a_Subdirección de soluciones y desarrollo_x000a__x000a__x000a__x000a_"/>
    <n v="0"/>
    <x v="0"/>
  </r>
  <r>
    <x v="1"/>
    <x v="1"/>
    <s v="Auditoría de Cumplimiento Intersectorial y Articulada Mecanismos de Obras por Impuestos_x000a_Periodo  2017 al 30 de julio de 2024."/>
    <s v="17  03 100"/>
    <s v=" Hallazgo No. 14 Registro Resoluciones de Extinción Obras por Impuestos – DIAN_x000a_“(…) Producto del análisis realizado por la CGR a los registros contables inherentes a la extinción de la obligación tributaria, se estableció que se continúan registrando extemporáneamente las resoluciones de extinción de la obligación tributaria._x000a_Adicionalmente, en el reconocimiento no se emplean las cuentas definidas por la norma técnica para el reconocimiento de errores, dado que el registro es realizado como gasto del periodo corriente; sin considerar que el Manual de Políticas Contables y Operativas de la Contabilidad Función Recaudadora establece que corresponde a una cuenta patrimonial de periodos anteriores, lo cual impacta la razonabilidad de la información financiera de las vigencias 2022, 2023 y 2024, tal como se muestra continuación:_x000a_(...) Esto trae como consecuencia, distorsión de la información financiera que sobrestima los gastos, cuenta 572290 “Otras operaciones sin Flujo de Efectivo” para las vigencias 2022 por 28.658’169.334, 2023 por $3.451’449.829 y corrido del 2024 por $104.320.035.225 con su contrapartida en la cuenta 3109 de patrimonio denominada “Resultados de ejercicios anteriores” (…)”."/>
    <s v="“(…) debido a que no se han tomado acciones para superar las citadas dificultades, la información financiera entre 2022 y junio de 2024 reconocida, presentada y revelada a los usuarios de la información, no garantiza la aplicación del periodo contable, ni la razonabilidad de las cifras, en la extinción de la obligación en el mecanismo de obras por impuestos (…)”. "/>
    <s v="Actualizar, como resulte procedente, el contenido y remisión normativa aplicables en los procedimientos administrativos relativos a la extinción de las obligaciones tributarias a través del mecanismo de pago de obras por impuestos."/>
    <s v="Actualizar, como resulte procedente, el contenido y remisión normativa aplicables en los procedimientos administrativos relativos a la extinción de las obligaciones tributarias a través del mecanismo de pago de obras por impuestos.(Instructivo IN-COT-0200 y procedimiento PR-COT-0452)"/>
    <s v="Procedimientos actualizados (Documentación administrativa actualizada) publicados en el listado Maestro de documentos y socializados a las áreas interesadas."/>
    <n v="2"/>
    <d v="2025-02-03T00:00:00"/>
    <d v="2026-02-02T00:00:00"/>
    <n v="52"/>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_x000a_"/>
    <n v="0"/>
    <x v="0"/>
  </r>
  <r>
    <x v="1"/>
    <x v="1"/>
    <m/>
    <m/>
    <m/>
    <s v="“(…) debido a que no se han tomado acciones para superar las citadas dificultades, la información financiera entre 2022 y junio de 2024 reconocida, presentada y revelada a los usuarios de la información, no garantiza la aplicación del periodo contable, ni la razonabilidad de las cifras, en la extinción de la obligación en el mecanismo de obras por impuestos (…)”. "/>
    <s v="Actualizar, como resulte procedente, el catálogo normativo de la entidad en relación con el mecanismo de pago de obras por impuestos."/>
    <s v="Actualizar, como resulte procedente, el catálogo normativo de la entidad en relación con el mecanismo de pago de obras por impuestos."/>
    <s v="Catálogo normativo actualizado en relación con el mecanismo de pago de obras por impuestos."/>
    <n v="1"/>
    <d v="2025-02-03T00:00:00"/>
    <d v="2026-02-28T00:00:00"/>
    <n v="55.714285714285715"/>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
    <n v="0"/>
    <x v="0"/>
  </r>
  <r>
    <x v="1"/>
    <x v="1"/>
    <m/>
    <m/>
    <m/>
    <s v="“(…) debido a que no se han tomado acciones para superar las citadas dificultades, la información financiera entre 2022 y junio de 2024 reconocida, presentada y revelada a los usuarios de la información, no garantiza la aplicación del periodo contable, ni la razonabilidad de las cifras, en la extinción de la obligación en el mecanismo de obras por impuestos (…)”. "/>
    <s v="Solicitar la aplicación del concepto 44 en los formularios 490 (saldo no ejecutado por obras por impuestos)"/>
    <s v="Cada tres meses, durante la primera semana, se solicitará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
    <s v="4 PST / 4 Correo electrónico"/>
    <n v="8"/>
    <d v="2025-02-03T00:00:00"/>
    <d v="2026-02-02T00:00:00"/>
    <n v="52"/>
    <n v="0"/>
    <s v="DGI_x000a_Dirección de gestión de impuestos_x000a_Subdirección de recaudo_x000a_Coordinación de administración de aplicativos de impuestos_x000a__x000a_Dirección de gestión de innovación y tecnología_x000a_Subdirección de innovación y proyectos_x000a_Subdirección de soluciones y desarrollo_x000a__x000a__x000a__x000a_"/>
    <n v="0"/>
    <x v="0"/>
  </r>
  <r>
    <x v="1"/>
    <x v="1"/>
    <m/>
    <m/>
    <m/>
    <s v="“(…) debido a que no se han tomado acciones para superar las citadas dificultades, la información financiera entre 2022 y junio de 2024 reconocida, presentada y revelada a los usuarios de la información, no garantiza la aplicación del periodo contable, ni la razonabilidad de las cifras, en la extinción de la obligación en el mecanismo de obras por impuestos (…)”. "/>
    <s v="Realizar los ajustes contables a que haya lugar, derivados de la corrección de recibos de pago, formularios 490, relativos al pago de impuestos a través del mecanismo de pago de impuestos con obras."/>
    <s v="Realizar los ajustes contables a que haya lugar, derivados del la corrección de recibos de pago, formularios 490, relativos al pago de impuestos a través del mecanismo de pago de impuestos con obras."/>
    <s v="Hoja de trabajo de las operaciones recíprocas y formatos FT-ADF-2701 correspondientes"/>
    <n v="1"/>
    <d v="2025-02-03T00:00:00"/>
    <d v="2026-02-02T00:00:00"/>
    <n v="52"/>
    <n v="0"/>
    <s v="DGI_x000a_Dirección de gestión de impuestos_x000a_Subdirección de recaudo_x000a_Coordinación de contabilidad de la función recaudadora_x000a_                                                                                    _x000a_"/>
    <n v="0"/>
    <x v="0"/>
  </r>
  <r>
    <x v="1"/>
    <x v="1"/>
    <s v="Auditoría de Cumplimiento Intersectorial y Articulada Mecanismos de Obras por Impuestos_x000a_Periodo  2017 al 30 de julio de 2024."/>
    <s v="17  03 100"/>
    <s v="Hallazgo No. 15 Revelación de partidas y asuntos materiales – DIAN_x000a__x000a_“(…) El Manual de políticas contables y operativas de la DIAN función recaudadora (MN-ADF0044), aplicable para las vigencias 2022 y 2023, no desarrolla el concepto, método y aplicación de la materialidad e importancia relativa, ni informa a los usuarios qué parte de la información es material; razón por la cual, la DIAN no cuenta con un referente que permita conocer cuando un hecho económico es relevante y material, lo que conlleva a que decisiones sobre revelación, corrección de errores o reexpresión de estados financieros esté sujeta a decisión de quien prepara la información, sin considerar que puede generar diferencias en el tiempo frente a un mismo hecho, tal como se muestra a continuación:_x000a_ El derecho contingente (cuenta 839090) registra los impuestos de renta y complementarios de contribuyentes que se acogieron al mecanismo de obras por impuestos, consignaron los recursos a la fiducia, y están pendientes de extinguir la obligación tributaria hasta que la obra se termine y entregue en condiciones de uso o disposición. _x000a_La DIAN reveló en las notas a los estados financieros el derecho contingente para las vigencias 2021 y 2022; sin embargo, no lo realizó para la vigencia 2023, a pesar de que las cifras son representativas y materiales, en relación con la cuenta de impuesto de renta por cobrar (1305) por valor de $11.905.187.553.48577, tal como se muestra a continuación: _x000a_(…) _x000a_Lo anterior, implica que la revelación de la información financiera esté sujeta a juicio profesional, lo que no garantiza la uniformidad de un periodo a otro; además, impide a un tercero interesado contar con una explicación que aporte valor agregado sobre una partida relevante como el impacto de las obras por impuestos en una cuenta de impuesto de renta por cobrar (…)”."/>
    <s v="“(…) se origina por la ausencia de una política de materialidad que defina los aspectos relevantes para un usuario de la información financiera (…)”. "/>
    <s v="Actualizar, como resulte procedente la documentación administrativa relativa a la política de materialidad aplicable al  proceso contable de la función recaudadora."/>
    <s v="Actualizar, como resulte procedente la documentación administrativa relativa a la política de materialidad aplicable al  proceso contable de la función recaudadora."/>
    <s v="Procedimientos actualizados (Documentación administrativa actualizada) publicados en el listado Maestro de documentos y socializados a las áreas interesadas."/>
    <n v="1"/>
    <d v="2025-02-03T00:00:00"/>
    <d v="2026-02-28T00:00:00"/>
    <n v="55.714285714285715"/>
    <n v="0"/>
    <s v="DGI_x000a_Coordinación de contabilidad de la función recaudadora_x000a__x000a_Dirección de gestión estratégica y analítica_x000a_Subdirección de procesos _x000a_Coordinación de procesos y riesgos operacionales _x000a__x000a_"/>
    <n v="0"/>
    <x v="0"/>
  </r>
  <r>
    <x v="1"/>
    <x v="1"/>
    <m/>
    <m/>
    <m/>
    <m/>
    <s v="Actualizar, como resulte procedente, el catálogo normativo de la entidad en relación con el mecanismo de pago de obras por impuestos."/>
    <s v="Actualizar, como resulte procedente, el catálogo normativo de la entidad en relación con el mecanismo de pago de obras por impuestos."/>
    <s v="Catálogo normativo actualizado en relación con el mecanismo de pago de obras por impuestos."/>
    <n v="1"/>
    <d v="2025-02-03T00:00:00"/>
    <d v="2026-02-28T00:00:00"/>
    <n v="55.714285714285715"/>
    <n v="0"/>
    <s v="DGI_x000a_Coordinación de contabilidad de la función recaudadora_x000a__x000a__x000a_"/>
    <n v="0"/>
    <x v="0"/>
  </r>
  <r>
    <x v="1"/>
    <x v="1"/>
    <s v="Auditoría de Cumplimiento Intersectorial y Articulada Mecanismos de Obras por Impuestos_x000a_Periodo  2017 al 30 de julio de 2024."/>
    <s v="17  02 100"/>
    <s v="Hallazgo No. 16. Conciliación de cuentas por cobrar – Impuesto de Renta – 1305-01-001- DIAN_x000a__x000a_“(…) Producto de la evaluación, la CGR estableció que existen diferencias entre el aplicativo de “Obligación Financiera”, el cual no refleja el valor del impuesto vinculado a obras por impuestos, y los registros de contabilidad, que sí constituyen la cuenta por cobrar, aspecto relevante considerando la necesidad de justificación de las diferencias que pueden dar lugar o no a ajustes contables con efecto o no en los saldos, tal como muestra en el numeral 4.2.3 Generar el saldo de la obligación financiera del tercero a conciliar cuando señala:_x000a_(…)_x000a_Se estableció que para la vigencia 2022 se concilió el 0,51% de los terceros y el 3,54% del valor a conciliar, y para la vigencia 2023 se concilió el 0,85% de los terceros equivalentes al 49,18% de la cuenta Impuesto de Renta por Cobrar, tal como se muestra a continuación: (…)_x000a_En el caso de los terceros asociados con el mecanismo de obras por impuestos, la conciliación que ha realizado la DIAN se aleja de la política que establece que: Las cuentas por Cobrar se concilian a nivel de tercero, (…), toda vez que para la vigencia 2022 se concilió el 3.95% de los terceros por $80.077.285.928 (7.78%), tal como se muestra a continuación: (…)_x000a_Finalmente, no se informó en las notas a los estados financieros de las vigencias 2022 y 2023 la representatividad de las conciliaciones en la cuenta 1305-01, cantidad de partidas conciliatorias, antigüedad de las partidas y grado de avance en la depuración, hecho que puede afectar la realidad económica y financiera de los tributos a cargo de la entidad._x000a_(…)”. "/>
    <s v="“(…) se presenta por deficiencias en el control interno contable asociadas a conciliación y validación de la información registrada en los aplicativos de contabilidad y obligación financiera (…)”. "/>
    <s v="Actualizar, como resulte procedente, el contenido y remisión normativa aplicables en los procedimientos administrativos relativos a la extinción de las obligaciones tributarias a través del mecanismo de pago de obras por impuestos."/>
    <s v="Actualizar, como resulte procedente, el contenido y remisión normativa aplicables en los procedimientos administrativos relativos a la extinción de las obligaciones tributarias a través del mecanismo de pago de obras por impuestos.(Instructivo IN-COT-0200 y procedimiento PR-COT-0452)"/>
    <s v="Procedimientos actualizados (Documentación administrativa actualizada) publicados en el listado Maestro de documentos y socializados a las áreas interesadas."/>
    <n v="2"/>
    <d v="2025-02-03T00:00:00"/>
    <d v="2026-02-02T00:00:00"/>
    <n v="52"/>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_x000a_"/>
    <n v="0"/>
    <x v="0"/>
  </r>
  <r>
    <x v="1"/>
    <x v="1"/>
    <m/>
    <m/>
    <m/>
    <s v="“(…) se presenta por deficiencias en el control interno contable asociadas a conciliación y validación de la información registrada en los aplicativos de contabilidad y obligación financiera (…)”. "/>
    <s v="Actualizar, como resulte procedente, el catálogo normativo de la entidad en relación con el mecanismo de pago de obras por impuestos."/>
    <s v="Actualizar, como resulte procedente, el catálogo normativo de la entidad en relación con el mecanismo de pago de obras por impuestos."/>
    <s v="Catálogo normativo actualizado en relación con el mecanismo de pago de obras por impuestos."/>
    <n v="1"/>
    <d v="2025-02-03T00:00:00"/>
    <d v="2026-02-28T00:00:00"/>
    <n v="55.714285714285715"/>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
    <x v="0"/>
  </r>
  <r>
    <x v="1"/>
    <x v="1"/>
    <m/>
    <m/>
    <m/>
    <s v="“(…) se presenta por deficiencias en el control interno contable asociadas a conciliación y validación de la información registrada en los aplicativos de contabilidad y obligación financiera (…)”. "/>
    <s v="Solicitar la aplicación del concepto 44 en los formularios 490 (saldo no ejecutado por obras por impuestos)"/>
    <s v="Cada tres meses, durante la primera semana, se solicitará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
    <s v="4 PST/ 4 Correo electrónico "/>
    <n v="8"/>
    <d v="2025-02-03T00:00:00"/>
    <d v="2026-02-02T00:00:00"/>
    <n v="52"/>
    <n v="0"/>
    <s v="DGI_x000a_Dirección de gestión de impuestos_x000a_Subdirección de recaudo_x000a_Coordinación de administración de aplicativos de impuestos_x000a__x000a_Dirección de gestión de innovación y tecnología_x000a_Subdirección de innovación y proyectos_x000a_Subdirección de soluciones y desarrollo_x000a__x000a__x000a__x000a_"/>
    <n v="0"/>
    <x v="0"/>
  </r>
  <r>
    <x v="1"/>
    <x v="1"/>
    <m/>
    <m/>
    <m/>
    <s v="“(…) se presenta por deficiencias en el control interno contable asociadas a conciliación y validación de la información registrada en los aplicativos de contabilidad y obligación financiera (…)”. "/>
    <s v="Realizar los ajustes contables a que haya lugar, derivados de la corrección de recibos de pago, formularios 490, relativos al pago de impuestos a través del mecanismo de pago de impuestos con obras."/>
    <s v="Realizar los ajustes contables a que haya lugar, derivados del la corrección de recibos de pago, formularios 490, relativos al pago de impuestos a través del mecanismo de pago de impuestos con obras."/>
    <s v="Hoja de trabajo de las operaciones recíprocas y formatos FT-ADF-2701 correspondientes"/>
    <n v="1"/>
    <d v="2025-02-03T00:00:00"/>
    <d v="2026-02-02T00:00:00"/>
    <n v="52"/>
    <n v="0"/>
    <s v="DGI_x000a_Dirección de gestión de impuestos_x000a_Subdirección de recaudo_x000a_Coordinación de contabilidad de la función recaudadora_x000a_                                                                                    _x000a_"/>
    <n v="0"/>
    <x v="0"/>
  </r>
  <r>
    <x v="1"/>
    <x v="1"/>
    <s v="Auditoría de Cumplimiento Intersectorial y Articulada Mecanismos de Obras por Impuestos_x000a_Periodo  2017 al 30 de julio de 2024."/>
    <s v="17  02 011"/>
    <s v="Hallazgo No. 17. Registros en Sistemas de Información DIAN_x000a_“(…) La DIAN ajustó parcialmente los servicios informáticos de Obligación Financiera y SIE87 contabilidad, por lo cual la información no permite el seguimiento y control de las obligaciones de impuesto de renta y complementarios vinculadas al mecanismo de obra por impuestos, tal como se evidencia a continuación: _x000a_1._x0009_El servicio de Obligación Financiera carga la declaración de impuesto de renta y complementarios en versión pdf y controla la obligación sin tener en cuenta el valor vinculado al mecanismo de obra por impuestos. En el SIE Contable se registra manualmente la declaración para reconocer el impuesto vinculado al mecanismo, lo cual trae como consecuencia, diferencias entre los dos aplicativos frente a una misma información, ya que para obligación financiera no se incluye el valor de obras por impuestos, mientras que contabilidad sí reconoce dentro de la cuenta por cobrar este concepto._x000a_2._x0009_Al no registrar el aplicativo de Obligación financiera el impuesto vinculado al mecanismo, las consignaciones realizadas a la DIAN por la Fiduciaria por concepto de los saldos no ejecutados a la Nación, a través de un recibo oficial de pago, se registran como excedentes en la cuenta 2407-03-001-02; es decir, un pasivo a favor del contribuyente, y no como abono a las obligaciones impositivas, en contravía del artículo 1.6.5.4.2. del Decreto 1625 de 2018 y párrafo 67 del Marco Conceptual de la CGN. Igualmente, estas consignaciones son reconocidas en contabilidad como un excedente._x000a_3._x0009_La parametrización del servicio de obligación financiera es realizada con los plazos ordinarios. Si el contribuyente es admitido al mecanismo de obras por impuestos y tiene ampliación del plazo ordinario, el sistema no reconoce ese nuevo plazo y calcula intereses de mora sobre pagos realizados dentro del límite legal, sobre los cuales la DIAN requiere reprocesar y reversar la operación. _x000a_(…)._x000a_La parametrización contable de las reversiones de intereses no considera los cambios de vigencia fiscal y su impacto en cuentas de resultado; es así como, los intereses reconocidos en una vigencia como ingresos, son revertidos en la vigencia siguiente contra ese mismo ingreso, sin considerar que al final del año la cuenta fue objeto de cierre; lo cual trae como consecuencia terceros con saldo contrario a su naturaleza en la vigencia siguiente._x000a__x000a_1._x0009_Los registros contables son realizados manualmente, lo que incrementa el riesgo de error en el reconocimiento de las operaciones, genera reprocesos en el reconocimiento de un documento, y afecta los saldos contables dentro de los cierres. _x000a_Como evidencia de lo anterior se presentan los siguientes casos:_x000a_Caso No. 1 Proyecto 20181719000018 (…)  Caso No. 2 Proyecto 20181719000175  (…)  Caso No. 3. Proyecto 20200214000085  (…) Caso No 4. Proyecto 20181719000020 (…) Caso No. 5 Proyecto 20200214000083 (…) Caso No. 6 Proyecto 20181719000037 (…)”. "/>
    <s v="“(…) no se ha dado cumplimiento a la disposición normativa prevista en el artículo 1.6.5.4.22 de la Ley 1819 de 2016, relativa al deber de ajustar los formularios y servicios informáticos electrónicos dispuestos para el registro de las transacciones inherentes al mecanismo de obras por impuestos”."/>
    <s v="Implementar una revisión exhaustiva del servicio de obligación financiera con el fin de incluir de manera masiva los plazos ampliados aplicables a los contribuyentes admitidos al mecanismo de obras por impuestos."/>
    <s v="Actualizar, en el servicio de obligación financiera los plazos establecidos para los contribuyentes acogidos a la modalidad de obras por impuestos según información suministrada por la ART"/>
    <s v="PST Solucionado"/>
    <n v="1"/>
    <d v="2025-02-03T00:00:00"/>
    <d v="2026-02-02T00:00:00"/>
    <n v="52"/>
    <n v="0"/>
    <s v="DGI_x000a_Dirección de gestión de impuestos_x000a_Subdirección de recaudo_x000a_Coordinación de administración de aplicativos de impuestos_x000a__x000a_Dirección de gestión de innovación y tecnología_x000a_Subdirección de innovación y proyectos_x000a_Subdirección de soluciones y desarrollo_x000a__x000a__x000a__x000a_"/>
    <n v="0"/>
    <x v="0"/>
  </r>
  <r>
    <x v="1"/>
    <x v="1"/>
    <m/>
    <m/>
    <m/>
    <s v="“(…) no se ha dado cumplimiento a la disposición normativa prevista en el artículo 1.6.5.4.22 de la Ley 1819 de 2016, relativa al deber de ajustar los formularios y servicios informáticos electrónicos dispuestos para el registro de las transacciones inherentes al mecanismo de obras por impuestos”."/>
    <s v="Solicitar la aplicación del concepto 44 en los formularios 490 (saldo no ejecutado por obras por impuestos)"/>
    <s v="Cada tres meses, durante la primera semana, se solicitará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
    <s v="4 PST / 4 Correo electrónico"/>
    <n v="8"/>
    <d v="2025-02-03T00:00:00"/>
    <d v="2026-02-02T00:00:00"/>
    <n v="52"/>
    <n v="0"/>
    <s v="DGI_x000a_Dirección de gestión de impuestos_x000a_Subdirección de recaudo_x000a_Coordinación de administración de aplicativos de impuestos_x000a__x000a_Dirección de gestión de innovación y tecnología_x000a_Subdirección de innovación y proyectos_x000a_Subdirección de soluciones y desarrollo_x000a__x000a__x000a__x000a_"/>
    <n v="0"/>
    <x v="0"/>
  </r>
  <r>
    <x v="1"/>
    <x v="1"/>
    <m/>
    <m/>
    <m/>
    <s v="“(…) no se ha dado cumplimiento a la disposición normativa prevista en el artículo 1.6.5.4.22 de la Ley 1819 de 2016, relativa al deber de ajustar los formularios y servicios informáticos electrónicos dispuestos para el registro de las transacciones inherentes al mecanismo de obras por impuestos”."/>
    <s v="Realizar los ajustes contables a que haya lugar, derivados de la corrección de recibos de pago, formularios 490, relativos al pago de impuestos a través del mecanismo de pago de impuestos con obras."/>
    <s v="Realizar los ajustes contables a que haya lugar, derivados del la corrección de recibos de pago, formularios 490, relativos al pago de impuestos a través del mecanismo de pago de impuestos con obras."/>
    <s v="Hoja de trabajo de las operaciones recíprocas y formatos FT-ADF-2701 correspondientes"/>
    <n v="1"/>
    <d v="2025-02-03T00:00:00"/>
    <d v="2026-02-02T00:00:00"/>
    <n v="52"/>
    <n v="0"/>
    <s v="DGI_x000a_Dirección de gestión de impuestos_x000a_Subdirección de recaudo_x000a_Coordinación de contabilidad de la función recaudadora_x000a_                                                                                    _x000a_"/>
    <n v="0"/>
    <x v="0"/>
  </r>
  <r>
    <x v="1"/>
    <x v="1"/>
    <s v="Auditoría de Cumplimiento Intersectorial y Articulada Mecanismos de Obras por Impuestos_x000a_Periodo  2017 al 30 de julio de 2024."/>
    <s v="17  01 100"/>
    <s v="Hallazgo No. 18. Reglamentación abonos y reconocimiento de rendimientos financieros._x000a__x000a_“(…) se establece que ni el MHCP ni la DIAN, que son los responsables del recaudo y registro de los rendimientos generados por los recursos del mecanismo obras por impuestos en los estados financieros, ejercen control y seguimiento a dichos recursos._x000a_Adicionalmente, se evidenció un comportamiento diferente por parte de las fiduciarias, ya que Corficolombiana según lo informó mediante oficio del 29 de octubre de 2024, señala que “los Rendimientos fueron entregados al Ministerio de Hacienda y Crédito Público mensualmente siguiendo la metodología de liquidación y traslado dispuesta en el título 5 de la parte 3 del libro 2 del Decreto 1068”, mientras que la Fiduprevisora, realizaba el giro mensualmente y a partir de noviembre de 2018, realiza un único giro al finalizar la ejecución de las obras. _x000a_Aspectos relevantes considerando el monto de los recursos administrados por las fiduciarias asociados al mecanismo de obras por impuestos, tal como se evidencia en los estados financieros de la DIAN de las vigencias 2021 a 2023, los cuales se presentan a continuación: (…)”._x000a_b. Reconocimiento (Contabilización de los Rendimientos Financieros) – DIAN_x000a_El registro contable de los rendimientos financieros es realizado por el sistema de caja según señala la DIAN en respuesta con radicado 2024103 100153156 1545 del 3 de octubre de 2024 en la que indica que lo efectúa con base en los documentos de recaudo por clasificar asignados a la entidad por la Dirección General de Crédito Público y Tesoro Nacional, con el tercero de la entidad fiduciaria que realiza la consignación y la información de los extractos bancarios y las notas crédito publicados en la página web del Ministerio de Hacienda y Crédito Público.”, hecho que denota que la DIAN no realiza gestiones para coordinar, establecer y registrar los rendimientos financieros por cobrar por concepto del mecanismo de obras por impuestos, con las Fiduciarias._x000a_Esta práctica es contrario al principio de devengo y de esencia sobre forma prescrito por la Contaduría General de la Nación, la cual regula un reconocimiento cuando surge el derecho a recibirlo, y que para el caso que nos ocupa, surge con la aplicación de la parte 3 del libro 2 del Decreto 1068 de 2015, que establece una liquidación con periodicidad mensual de los rendimientos financieros por parte de las fiduciarias. _x000a_(…)”."/>
    <s v="“(…) Las normas contables exigen que la información financiera cumpla con la característica de verificabilidad, por cuanto esta “(…) ayuda a asegurar a los usuarios que la información financiera de propósito general  representa fielmente los hechos económicos que pretende representar”. En este sentido, no puede delegarse esta responsabilidad exclusivamente a las Fiduciarias, por cuanto ellas responden por su negocio, y es la DIAN quién tendría esta responsabilidad dado que está obligada al reconocimiento contable de la operación (...). "/>
    <s v="Elaborar un documento que incorpore posibles mejoras de carácter legal, administrativo y contables que  busquen resolver las debilidades detectadas del mecanismo de pago de obras por impuestos para su posterior consideración y decisión por parte del Ministerio de Hacienda y Crédito Público."/>
    <s v="Previa consulta con las áreas interesadas de la DIAN elaborar un documento que contenga las sugerencias de carácter legal, administrativo y contables que busquen resolver las debilidades detectadas del mecanismo de pago de obras por impuestos para su posterior consideración y decisión por parte del Ministerio de Hacienda y Crédito Público."/>
    <s v="Documento elaborado y enviado al Ministerio de Hacienda y Crédito Público."/>
    <n v="1"/>
    <d v="2025-02-03T00:00:00"/>
    <d v="2026-02-28T00:00:00"/>
    <n v="55.714285714285715"/>
    <n v="0"/>
    <s v="DGI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_x000a__x000a_"/>
    <n v="0"/>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96">
  <r>
    <x v="0"/>
    <x v="0"/>
    <s v="Auditoría al Trámite de Insumos de Fiscalización remitidos a las Direcciones Seccionales ATI 2024-003_x000a__x000a_Periodo: 01/01/2021 - 31/12/2023"/>
    <s v="ATI 2024-003_x000a__x000a_H1"/>
    <s v="Hallazgo No. 1 - Deficiencia en el control de términos y gestión de los seleccionados de acciones de control fiscalización cambiaria, tributaria y aduanera_x000a_Fiscalización Cambiaria: Revisada una muestra de acciones de control remitidas desde la Subdirección de Fiscalización Cambiaria, entre las vigencias 2021 a 2023, a las DSIA de Armenia y DSA de Bogotá, se encontró lo siguiente:_x000a_DSIA de Armenia: Ver en informe de auditoría ATI2024-003 la Tabla No. 4 Gestión a seleccionados DSIA Armenia _x000a_De una muestra de 27 seleccionados de la DSIA de Armenia, 14 de la acción de control 197 de 2021 y 13 de la acción 168 de 2022, que tenían como objetivo “Control a la obligación de informar datos de los documentos aduaneros en la información exógena”, se evidenció incumplimiento a los términos establecidos para las actividades descritas en los cronogramas de acciones de control, así:_x000a_• Para 23 seleccionados, el auto de apertura de investigación se profirió excediendo la fecha límite prevista para esta actividad en el cronograma, entre 19 y 219 días calendario, pese a que en 20 de ellos no se adelantaron la totalidad de etapas previas contempladas. (Anexo 1 FC)_x000a_• Tres seleccionados fueron remitidos por competencia a otras seccionales excediendo en 117, 172 y 246 días hábiles la fecha límite establecida en el cronograma para la actividad, sin gestión de apertura. (Anexo 2 FC)_x000a_• Un seleccionado recibido en la DSIA de Armenia fue trasladado 117 días hábiles después de la fecha prevista en el cronograma para la determinación de competencia a la DSA de Medellín, seccional que a su vez lo devolvió transcurridos 435 días hábiles sin gestión, a la DSIA de Armenia, en donde se expidió apertura de investigación el 20/02/2024, esto es, 576 días hábiles posteriores a la remisión del seleccionado por la Subdirección de Fiscalización Cambiaria, superando los términos previstos en el cronograma de la acción. (Anexo 2 FC)_x000a_• Para 24 seleccionados, en los requerimientos oficiales de información no se consideraron las gestiones y términos contemplados en los cronogramas de los memorandos de acciones de control, así: para 18 seleccionados, el requerimiento oficial de información no fue enviado de manera previa a la apertura de investigación y en los términos del cronograma; en dos casos no se remitió el requerimiento y en los cuatro restantes, el requerimiento se envió previo a la apertura de investigación, excediendo la fecha límite planteada en el cronograma. (Anexo 3 FC)_x000a_DSA de Bogotá:De un total de 21 seleccionados para la acción de control 147 del 12/10/2023 “Acción de control para verificar el cumplimiento de la obligación de reportar información exógena” en la DSA de Bogotá, se observó incumplimiento a las actividades descritas en los lineamientos del memorando y términos establecidos en el procedimiento, así:_x000a_• Siete casos fueron sometidos a decisión de comité de nivel directivo superando en 105 días hábiles la fecha establecida en el procedimiento para la gestión de los seleccionados. (Anexo 4 FC)_x000a_• Para 14 seleccionados, el auto de apertura de investigación se emitió superando en 75 días hábiles la fecha establecida para el cambio de estado del insumo. (Anexo 5 FC)_x000a_• Los 21 casos mencionados no fueron radicados e identificados en la base de control archivo LINC 2023 “Lista de Información Cambiaria” suministrada desde la DSA de Bogotá, para su registro y control correspondiente, acorde con lo establecido en el procedimiento de investigación de infracciones cambiarias y el memorando de la acción de control._x000a_Fiscalización Tributaria: Revisada una muestra de acciones de control de las vigencias 2021 a 2023 remitidas por la Subdirección de Fiscalización Tributaria mediante los memorandos 146 del 23/07/2021, 170 del 06/09/2022 y 234 del 23/12/2022 a las DSIA de Armenia y DSA de Medellín, tramitados en 13 actas de comité de nivel directivo, se observó lo siguiente: _x000a_DSIA de Armenia:De una muestra de 107 seleccionados recibidos por la DSIA de Armenia, 66 de la acción de control 146 de 2021, 33 de la acción 170 de 2022 y siete de la acción 234 de 2022, se encontró que:_x000a_• 17 seleccionados del memorando 146/2021 de la vigencia 2018, recibidos el 23/07/2021, no fueron incluidos en la base de datos de control del memorando aportada a la auditoría ni se logró demostrar por parte de la dirección seccional el trámite de éstos en las divisiones de fiscalización y liquidación tributaria, desatendiendo las actividades y términos señalados en el memorando. (Anexo 11 FT) _x000a_• En 12 seleccionados del memorando 170/2022, se incumplió con la actividad “3. Reunión de Nivel Directivo”, previo a la apertura de las cargas de servicio. (Anexo 12 FT) _x000a_• Para dos seleccionados del memorando 146/2021 de las vigencias 2019 y 2020, de los contribuyentes con Nit 900159XXX y 900665XXX, se ordenó la apertura de las investigaciones mediante acta de comité de nivel directivo 78 del 12/01/2021; sin embargo, la carga de servicio no se gestionó ni se aportó acta o soporte emitido por el competente para tomar la decisión de depuración. (Anexo 13 FT)_x000a_• En tres expedientes con números 202281690100015176, 202381690100000402 y 02281690100000160, dos del memorando 170/2022 y uno del 146/2021, se advirtió que la actividad de “conformación, investigación, recolección de pruebas y/o evidencias y decisión final”, tardó entre 49 y 461 días hábiles adicionales al plazo máximo de seis meses contados a partir de la fecha de apertura de las investigaciones, previsto en los memorandos. (Anexo 14 FT) _x000a_• Dos expedientes del memorando 234/2022 y 10 del 170/2022 en trámite de sustanciación, superan entre 197 y 281 días hábiles el término de seis meses señalado en el cronograma, para concluir la actividad de “conformación, investigación, recolección de pruebas y/o evidencias y decisión final”, con corte a 30/04/2024. (Anexo 15 FT)_x000a_• Las bases de datos de control de los memorandos 146/2021 y 170/2022 suministradas por la DSIA de Armenia con el oficio virtual 20240411_101000201_0428 del 11/04/2024, reportaron 36 seleccionados menos respecto del número total de enviados por la Subdirección de Fiscalización Tributaria (99 casos), de acuerdo con lo evidenciado en los anexos del oficio 20240411_100211169-0180. Frente a los no reportados, 17 de la acción 46/2021, no fueron gestionados por la dirección seccional, mientras que los 19 restantes sí cuentan con trámite._x000a_DSI de Medellín:De una muestra de 43 seleccionados de la DSI de Medellín, 13 de la acción de control 146 de 2021, 19 de la acción 170 de 2022 y 11 de la acción 234 de 2022, se encontró que:_x000a_• En 338 seleccionados del memorando 146/2021 recibidos por la DSI de Medellín el 27/07/2021 y asignados al GIT URIIT  de la División de Fiscalización Extensiva el 02/08/2021 con acta de nivel directivo 1805-202100032, para adelantar etapa persuasiva; el resultado se presentó al comité de nivel directivo el 17/05/2022 con acta 1805-20200022, evidenciando demora de 74 días hábiles frente al plazo máximo previsto para culminar la etapa URIIT, que era el 29/01/2022. _x000a_• El acta de comité de nivel directivo 1805-20200022 del 17/05/2022, en la que se adoptó la decisión de depuración de 125 seleccionados del memorando 146/2021, registra para los casos mencionados en la columna “Parámetros de depuración”, lo siguiente: “Improductividad de la acción de fiscalización en razón a la gestión del área”, sin detallar ni justificar las razones de la depuración en este documento ni aportar los soportes y papeles de trabajo que sustentan la decisión. Igualmente, respecto de 185 seleccionados en los que en la misma acta, se ordenó: “Traslado Seleccionados a otra dirección seccional” (Grandes Contribuyentes), se efectuó 166 días hábiles después del plazo de dos meses que tenía la dirección seccional para verificación de competencia. (Anexo 16 FT) _x000a_• En diez expedientes 202381690100000188; 20238169010000352; 202381690100000195; 202281690100016232; 202381690100000200; 022816901001212459; 202281690100014814; 202281690100014817;  02381690100000184; 202281690100014914, se observó inactividad procesal, para un caso, 188 días hábiles, y para los restantes mayor a 300 días contados desde la fecha en que se profirió la última actuación hasta el 10/05/2024, así mismo, se evidenció que las investigaciones de los cuatro primeros expedientes no tienen incluido el plan de auditoría. (Anexo 17 FT)_x000a_Fiscalización Aduanera: Revisada una muestra de acciones de control remitidas desde la Subdirección de Fiscalización Aduanera, entre las vigencias 2021 a 2023, a las DSA de Medellín y DSA de Bogotá, se evidenció incumplimiento a los términos establecidos para las actividades descritas en los cronogramas, así:_x000a_DSA de Medellín y DSA Bogotá: Ver Tabla No. 5 Gestión a seleccionados DSA Medellín y DSA Bogotá _x000a_De lo reseñado, para la muestra de 17 seleccionados en la DSA de Medellín se advierte lo siguiente:  _x000a_• En 12 insumos la apertura de investigación surtió entre 117 a 238 días hábiles después del plazo razonable que se plasmó en los lineamientos del cronograma para cumplir la actividad, y en uno, al 10 de mayo de 2024, no se había repartido a ningún auditor ni dispuesto la apertura de investigación. _x000a_• En ocho expedientes, se superó el plazo razonable señalado en el cronograma para proferir decisión de archivo o requerimiento especial aduanero entre 157 a 298 días hábiles. _x000a_• En los cuatro expedientes del memorando 53, al 10 de mayo de 2024, no se había proferido decisión de archivo o requerimiento especial aduanero, transcurriendo un lapso de 185 días hábiles que superan el término razonable planteado en el cronograma. (Anexo 21 FA) _x000a_ Tal como se indica en la tabla anterior, para la muestra de 36 seleccionados en la DSA de Bogotá, se observó lo siguiente:  _x000a_• En 35 insumos la apertura de investigación surtió entre 74 a 259 días hábiles después de la fecha razonable descrita en el memorando para cumplir la actividad.  _x000a_• Ocho asuntos, superaron entre 74 a 547 días hábiles la fecha razonable señalada en el cronograma para proferir decisión de requerimiento especial aduanero o archivo. (Anexo 22 FA) "/>
    <s v="1.Deficiente autocontrol por parte de los responsables en las direcciones seccionales frente al cumplimiento a las gestiones y términos en los seleccionados de acciones de control_x000a__x000a_2. Insuficiente seguimiento desde la segunda línea de defensa, lo que genera incumplimiento a las actividades y cronogramas previstos en los memorandos Además, a las actividades establecidas en el procedimiento de investigaciones cambiarias, tributarias y aduaneras. _x000a__x000a_ 3. Altas cargas de expedientes con las que cuentan los auditores, que los obliga a gestionar primero aquellos expedientes cuyas declaraciones  están próximas a quedar en firme.  _x000a__x000a__x000a_4.Tardanza en la gestión de los seleccionados, en la apertura de las investigaciones, en la determinación de competencia y el traslado a otras seccionales"/>
    <s v="1. Fortalecer la herramienta LINC, a partir de inclusión de columnas que permitan identificar en el caso de los traslado de los insumos su origen (quien traslada) y el destino (quien recepciona el insumo); así mismo, incluir una columna que capture la información relacionada con los autos de apertura, con el fin de hacer seguimiento al estado (tiempos y movimientos) de las cargas de trabajo. Estas modificaciones se harán efectivas a partir de los lineamientos que se impartan por parte de la Subdirección de Fiscalización Cambiaria._x000a__x000a_"/>
    <s v=" Proferir Memorando con lineamientos sobre la inclusión de la información en las nuevas columnas dirigido a las Seccionales y correo de socialización_x000a__x000a__x000a__x000a_"/>
    <s v=" Memorando y correo de socialización"/>
    <n v="2"/>
    <d v="2024-08-05T00:00:00"/>
    <d v="2025-03-30T00:00:00"/>
    <n v="33.857142857142854"/>
    <n v="0"/>
    <s v="DGF_x000a_NC – Subproceso de Fiscalización y Liquidación_x000a_Dirección de Gestión de Fiscalización_x000a_Subdirección de Fiscalización  Cambiaria_x000a__x000a_DS – Subproceso de Fiscalización y Liquidación_x000a_Direcciones Seccionales_x000a_Divisiones de  Fiscalización y Liquidación Cambiaria     "/>
    <n v="0"/>
    <x v="0"/>
  </r>
  <r>
    <x v="0"/>
    <x v="0"/>
    <m/>
    <m/>
    <m/>
    <m/>
    <s v="2.  Verificar y hacer seguimiento a la información de actos proferidos y estados de los expedientes en el SI INTEGRA y manuales, generando alertas preventivas para el autocontrol por parte de las seccionales y lograr que la información sea veraz en tiempo real._x000a_"/>
    <s v="2.1. Incrementar la capacidad de análisis y verificación de las Divisiones y GIT de Fiscalización Tributaria para analizar la información acerca del estado de los expedientes en el sistema SI INTEGRA a partir de  capacitaciones y  mesas de trabajo sobre la funcionalidad de reportes de la herramienta, particularmente el de cargas de servicio. _x000a_"/>
    <s v=" Capacitaciones y/o mesas de trabajo trimestrales , realizadas  desde el Nivel Central a las DSIA de Armenia y DSI de Medellín, con énfasis en la funcionalidad de la herramienta y de las cargas de servicio._x000a_"/>
    <n v="4"/>
    <d v="2024-09-01T00:00:00"/>
    <d v="2025-08-31T00:00:00"/>
    <n v="52"/>
    <n v="0"/>
    <s v="DGF_x000a_NC – Subproceso de Fiscalización y Liquidación_x000a_Dirección de Gestión de Fiscalización_x000a_Subdirección de Fiscalización  Tributaria "/>
    <n v="0"/>
    <x v="0"/>
  </r>
  <r>
    <x v="0"/>
    <x v="0"/>
    <m/>
    <m/>
    <m/>
    <m/>
    <s v="3. Verificar trimestralmente  la oportunidad y consistencia en la generación de la matriz de seguimiento, supervisión y control desde el nivel central, promoviendo la construcción de alertas preventivas continuas y oportunas. "/>
    <s v="3.1. Promover el cargue masivo de la información de expedientes manuales y las investigaciones preliminares al SI INTEGRA con el fin de agilizar la generación de la matriz de seguimiento y mejorar la calidad de su información.Lo cual se llevará a cabo con el desarrollo y puesta en producción de las historias de usuarios._x000a_"/>
    <s v=" Historias de usuario desarrolladas y puestas en producción  (HU22-Integra-LP-Carga_masiva_expedientes_preliminares-definitivos y HU24-Integra-LP-Carga_masiva_preliminares- control perceptivo.)_x000a_"/>
    <n v="2"/>
    <d v="2024-09-01T00:00:00"/>
    <d v="2025-12-31T00:00:00"/>
    <n v="69.428571428571431"/>
    <n v="0"/>
    <s v="DGF_x000a_NC – Subproceso de Fiscalización y Liquidación_x000a_Dirección de Gestión de Fiscalización_x000a_Subdirección de Fiscalización  Tributaria "/>
    <n v="0"/>
    <x v="0"/>
  </r>
  <r>
    <x v="0"/>
    <x v="0"/>
    <m/>
    <m/>
    <m/>
    <m/>
    <m/>
    <s v="3.2. Verificar de manera trimestral  el proceso de depuración de la información de la matriz de seguimiento, control y supervisión mediante la acción directa de los gerentes designados desde la Coordinación de Supervisión y Control de la SG Fiscalización Tributaria.  "/>
    <s v=" Matriz de seguimiento  actualizada trimestral."/>
    <n v="3"/>
    <d v="2024-09-01T00:00:00"/>
    <d v="2025-06-30T00:00:00"/>
    <n v="43.142857142857146"/>
    <n v="0"/>
    <s v="DGF_x000a_NC – Subproceso de Fiscalización y Liquidación_x000a_Dirección de Gestión de Fiscalización_x000a_Subdirección de Fiscalización  Tributaria _x000a_Coordinación de Supervisión y Seguimiento"/>
    <n v="0"/>
    <x v="0"/>
  </r>
  <r>
    <x v="0"/>
    <x v="0"/>
    <m/>
    <m/>
    <m/>
    <m/>
    <s v="4. Emitir lineamientos dirigidos al Grupo Informal de Programas, tendientes a que en la estructuración de acciones y programas de control y en su seguimiento, se preste especial atención a la fecha de caducidad o prescripción de los seleccionados que se remiten, cuando está aplique, así como que se tenga en cuenta para la ejecución de estas los lineamientos que se profieran desde la Dirección de Gestión de Fiscalización, relacionados con la priorización de las investigaciones, casos e insumos (Memorandos 62 del 22/04/2024 y 086 del 31/05/2024). "/>
    <s v="4.1. Proferir memorando dirigido a los funcionarios del Grupo Informal de Programas de la Subdirección de Fiscalización Aduanera, con el objeto de que se fortalezca el seguimiento que se realiza a la ejecución de las acciones y programas de control, de tal forma que en la estructuración de estas y su seguimiento se preste especial atención a la fecha de caducidad de los seleccionados que se remiten, cuando está aplique, así como que se tenga en cuenta para su ejecución los lineamientos que se profieran desde la Dirección de Gestión de Fiscalización, relacionados con la priorización de las investigaciones, casos e insumos. "/>
    <s v="Memorando"/>
    <n v="1"/>
    <d v="2024-08-01T00:00:00"/>
    <d v="2024-12-31T00:00:00"/>
    <n v="21.714285714285715"/>
    <n v="1"/>
    <s v="DGF_x000a_NC – Subproceso de Fiscalización y Liquidación_x000a_Dirección de Gestión de Fiscalización_x000a_Subdirección de Fiscalización  Aduanera"/>
    <n v="1"/>
    <x v="1"/>
  </r>
  <r>
    <x v="0"/>
    <x v="0"/>
    <s v="Auditoría al Trámite de Insumos de Fiscalización remitidos a las Direcciones Seccionales ATI 2024-003"/>
    <s v="ATI 2024-003_x000a__x000a_H2"/>
    <s v="Hallazgo No. 2 - Deficiencia en la gestión y control de las solicitudes de investigación remitidas a las seccionales auditadas mediante el formato FT-1561 “Solicitud de Investigación” u otros de la fiscalización cambiaria, tributaria y aduanera_x000a_Fiscalización Cambiaria: _x000a_DSIA de Armenia:De una muestra de 20 solicitudes de investigación recibidas en la DSIA de Armenia mediante el formato FT-1561 “Solicitud de Investigación” u otros para ser tramitados por la División de Fiscalización y Liquidación Cambiaria, se evidenciaron tiempos de inactividad, en cuanto al análisis de insumos e impulso de investigaciones, así:_x000a_• En siete casos, la expedición del auto de apertura de investigación se efectuó superando entre 60 a 122 días hábiles los términos establecidos en el procedimiento para la gestión del insumo. (Anexo 6 FC) _x000a_• Un insumo se reportó por la misma DSIA de Armenia mediante formato FT-1561 el 11/04/2023, luego de 2 años y nueve meses de presentarse la infracción que la originó, la cual ocurrió el 10/07/2020, ante la falta de respuesta a Requerimiento Oficial de Información. (Anexo 6 FC)_x000a_DSA de Bogotá:Se reportaron 79 registros de solicitudes de investigación remitidas a la DSA de Bogotá mediante el formato FT-1561 u otros, desde otras direcciones seccionales u otras dependencias dentro de la misma sede administrativa para ser tramitados por la División de Fiscalización y Liquidación Cambiaria en las vigencias 2021 a 2023, de los cuales se revisó una muestra de 17 expedientes, en los que se observaron tiempos de inactividad en cuanto al análisis de insumos e impulso de la investigación, así:_x000a_• En 10 casos, el auto de apertura de investigación se emitió excediendo entre 40 a 224 días hábiles, los términos establecidos en el procedimiento para su gestión. (Anexo 7 FC) _x000a_• En seis casos se ha presentado inactividad y falta de decisión de archivo o formulación de cargos a corte 31/05/2024, así: para cinco casos, transcurrieron entre 128 a 275 días hábiles y en un caso, 581 días hábiles, posteriores a la apertura de investigación.  (Anexo 8 FC)_x000a_En solicitud de información realizada a la DSA Bogotá frente a los 62 casos restantes, de la información aportada se identificó que:_x000a_• 25 casos que a 28/05/2024 registran estado “Pendiente de gestionar”, para los cuales: en siete casos transcurrieron entre 159 a 298 días y para 18 casos, transcurrieron entre 308 y 1.085 días calendario luego de su recepción en la seccional. (Anexo 9 FC) _x000a_• Cinco casos fueron analizados en reunión de nivel directivo soportada en acta 12 del 15/05/2024, entre 204 a 331 días calendario posteriores a la recepción en la seccional, para los cuales se resolvió la apertura, sin que, al momento de la visita de auditoría en el mes de mayo de 2024, contaran con el auto de apertura de investigación. (Anexo 9 FC)_x000a_• 16 casos frente a los cuales se informó que no fueron recibidos en la División de Fiscalización y Liquidación Cambiaria, pese a que fue la misma DSA de Bogotá quien reportó la remisión de casos con presuntas infracciones cambiarias a esa división. (Anexo 9 FC) _x000a_Revisada una muestra de 36 insumos reportados en la base de datos LINC “Listado de Información Cambiaria” de la DSA de Bogotá, se evidenciaron tiempos de inactividad en cuanto al análisis de insumos e impulso de la investigación, así:_x000a_• 16 insumos en los cuales el auto de apertura de investigación se emitió: para 10 casos entre 49 a 178 días hábiles y para seis, entre 478 a 954 días hábiles, excediendo los términos establecidos en el procedimiento para su gestión. (Anexo 10 FC)_x000a_• Para uno de los anteriores insumos, cuya apertura se efectuó luego de 132 días hábiles a la recepción en la DSA de Bogotá, tuvo gestión posterior a la apertura luego de más de un año y medio, y a corte 31/05/2024 han transcurrido 700 días hábiles contados desde la apertura de investigación, sin decisión de archivo o formulación de cargos. Este caso incluía la investigación de operaciones de la vigencia 2018 (37 declaraciones) y otras de 2019, reposando acta de reunión del 23/11/2023, en la que se sugirió continuar la investigación solamente de operaciones por la vigencia 2019, sin soporte o justificación de la exclusión de la vigencia 2018. (Anexo 10 FC) _x000a_Fiscalización Tributaria: De una muestra de 80 insumos y/o solicitudes de investigación remitidas desde otras direcciones seccionales u otras dependencias de las DSIA de Armenia y DSI de Medellín para ser tramitados por las Divisiones de Fiscalización y Liquidación Tributaria Intensiva y Extensiva, mediante formato FT-1561 u otros medios, gestionados en 12 actas de comité de nivel directivo, se observó lo siguiente:_x000a_DSIA de Armenia:De una muestra de 45 solicitudes de investigación recibidas en la DSIA de Armenia mediante el formato FT-1561 u otros para ser tramitados por las divisiones de fiscalización y liquidación tributaria, se identificó lo siguiente:_x000a_• Falta de completitud en el diligenciamiento de 12 solicitudes de investigación remitidas a la DSIA de Armenia con el formato FT-1561, los cuales registran de manera incompleta o no registran uno o más de los siguientes datos: número de consecutivo, fecha de diligenciamiento, división específica a donde va dirigido el insumo, relación de los documentos soporte, firma(s), causal detallada de la infracción, fechas de infracción y vencimiento, siendo el GIT de Gestión Cobranzas de la DSIA de Armenia la dependencia que genera mayor cantidad de insumos con estas deficiencias. (Anexo 18 FT)_x000a_• Cinco casos enviados por el GIT de Gestión Cobranzas de la DSIA de Armenia para investigación de dos contribuyentes con Nit 800155XXX y 901090XXX por impuestos a la renta año 2021 y para aplicar la sanción de clausura del establecimiento del numeral 4 artículo 657 del ET, por mora en pago de retención en la fuente año 2019, los cuales se depuraron en las actas de comité 79 del 01/12/2021 y 68 del 22/06/2023, por las causales de “improductividad (…)”; no obstante, no fue posible validar la completitud, calidad, oportunidad en la remisión y gestión efectuada por el área receptora, debido a que las actas de comité no cuentan con soportes (solicitudes de investigación, pruebas y papeles de trabajo)._x000a_ • Dos casos remitidos por otros subprocesos (no especificados) de la DSIA de Armenia el 31/08/2021 para investigación de los contribuyentes con Nit 900700 XXX y 900880 XXX por inexactitudes en el impuesto de renta año 2017, presentan decisión de apertura registrada en el acta 80/2021; sin embargo, no se gestionaron ni se aportaron acta o soporte emitido por el competente para tomar la decisión de no apertura. _x000a_• Frente al insumo del contribuyente con Nit 9779XXX se observa contradicción en la decisión adoptada en el acta de comité de nivel directivo 80/2021, así: de un lado en la hoja dos registro 22 se indica “Se apertura (…)”; pero en la hoja tres &quot;Depuración de seleccionados&quot; se relaciona de nuevo el usuario en el consecutivo 12, indicando que &quot;Los numerales del 01 al 13 fueron depurados porque ya están siendo revisados y sustanciados en la División de Fiscalización y Liquidación Tributaria Extensiva&quot;. Este insumo no se gestionó ni se aportó acta o soporte para tomar la decisión de no apertura. _x000a_• Una solicitud de investigación del contribuyente con Nit 900741XXX, omiso en renta en el año 2020, enviada por la DSIA de Pereira el 06/04/2022 por competencia territorial, se aperturó el 30/04/2024, es decir, 540 días hábiles después de recibida, con ocasión de la visita de auditoría._x000a_• Dos insumos para investigación de los contribuyentes con Nit 41925XXX y 1120738XXX recibidos el 11/09/2023 y 11/12/2023 y asignados a la etapa persuasiva URIIT el 11/09/2023 y 14/09/2023, superan en dos y cinco meses, respectivamente, el término para culminarla._x000a_• En el expediente 202382350100008659, de acuerdo con el acta de nivel directivo 68/2023 se decidió la apertura de investigación por retención en la fuente años 2021 y renta año 2022, sin embargo, en el auto de archivo 2023001010000648 del 28/09/2023, únicamente se observa pronunciamiento frente a la retención en la fuente año 2021._x000a_• En dos expedientes con números 202381690100009970 y 202181690100017260 se evidenció inactividad procesal de 197 y 614 días hábiles, respectivamente, contados a partir de la última actuación hasta el 30/04/2024. (Anexo 19 FT)_x000a_DSI de Medellín: De una muestra de 35 solicitudes de investigación recibidas en la DSI de Medellín mediante el formato FT-1561 u otros para ser tramitados por las Divisiones de Fiscalización y Liquidación Tributaria, se identificó que:_x000a_• Los insumos de solicitudes de investigación de los contribuyentes con Nit 901102XXX, 901367XXX, 900926XXX, 900525XXX y 901167XXX, que de acuerdo con la decisión adoptada en acta de comité de nivel directivo 26 del 16/06/2022, debían trasladarse a la Subdirección de Fiscalización Tributaria para programas de posibles omisos, se remitieron hasta el 22/05/2024 mediante correo electrónico 1-11-261-226, con ocasión a la visita de auditoría, evidenciando demora en el traslado de 505 días. (Anexo 20 FT)_x000a_Fiscalización Aduanera_x000a_DSA de Medellín:De una muestra de 78 solicitudes de investigación recibidas por la DSA de Medellín mediante el formato FT-1561 u otros para ser tramitados por las divisiones de fiscalización y liquidación aduanera, se evidenciaron tiempos de inactividad, en cuanto al análisis de insumos e impulso de la investigación, así: _x000a_• En 27 casos el término transcurrido entre la recepción del insumo de investigación y la presentación a comité de nivel directivo fue entre 60 a 300 días hábiles y tres entre 301 a 418 días hábiles. _x000a_• En 14 expedientes se observó inactividad procesal así: en nueve entre 180 a 300 días hábiles y en cinco entre 301 y 470 días hábiles, contados desde la última actuación hasta el 10/05/2024. (Anexo 23 FA)_x000a_DSA de Bogotá:De una muestra de 40 solicitudes de investigación, que fueron recibidas por la DSA de Bogotá, para ser tramitadas por las Divisiones de Fiscalización y Liquidación Aduanera, se evidenciaron tiempos de inactividad, en cuanto al análisis de insumos e impulso de la investigación, así: _x000a_• 10 casos en los cuales el auto de apertura de investigación se emitió entre 64 y 280 días hábiles posteriores a la recepción del insumo y uno después de 345 días hábiles. _x000a_• En ocho expedientes se observó inactividad procesal así: en siete entre 117 a 271 días hábiles y uno de 385 días hábiles, contados desde la última actuación hasta el 31/05/2024. (Anexo 24 FA)_x000a_"/>
    <s v="1.- Insuficientes controles por parte de los auditados en la gestión a las solicitudes de investigación recibidas o generadas al interior de otros procesos_x000a__x000a_2,- Deficientes herramientas para efectuar seguimiento y trazabilidad a las gestiones, términos y vencimientos de los insumos para investigación_x000a__x000a_3,-Falta de un sistema informático que permita mantener información centralizada y actualizada frente a la creación, registro, traslado y flujo de actividades que surten los insumos para investigación."/>
    <s v="1. Revisar el Procedimiento  PR COA- 0223 y  de ser necesario hacer los ajustes correspondientes  al flujograma que permitan la inclusión del  Formato FT- 1561 para los casos de los traslados de insumos entre dependencias y direcciones seccionales.     _x000a_     "/>
    <s v="1.1 Revisar el Procedimiento  PR-COA- 223 y si es necesario hacer los ajustes correspondientes  al flujograma que permitan la inclusión del  Formato FT- 1561 para los casos de los traslados de insumos entre dependencias y direcciones seccionales                                                                    "/>
    <s v="Procedimiento actualizado y publicado"/>
    <n v="1"/>
    <d v="2024-08-05T00:00:00"/>
    <d v="2025-11-30T00:00:00"/>
    <n v="68.857142857142861"/>
    <n v="0"/>
    <s v="DGF_x000a_NC – Subproceso de Fiscalización y Liquidación_x000a_Dirección de Gestión de Fiscalización_x000a_Subdirección de Fiscalización  Cambiaria_x000a__x000a_NC –  Proceso  Planeación Estrategia y Control _x000a_Dirección de Gestión de Estratégica y Analítica_x000a_Subdirección de Procesos"/>
    <n v="0"/>
    <x v="0"/>
  </r>
  <r>
    <x v="0"/>
    <x v="0"/>
    <m/>
    <m/>
    <m/>
    <m/>
    <s v="2. Actualizar los términos y condiciones de la supervisión, seguimiento y control, dentro del  procedimiento PR-COT-465 Investigación y determinación de tributos e imposición de sanciones, frente al  formatos 1561 que se reciba como insumo  _x000a_ "/>
    <s v="2.1. Revisar y Actualizar el procedimiento PR-COT-465 Investigación y determinación de tributos e imposición de sanciones  generando la obligación de realizar el  de seguimiento a los formatos 1561. _x000a__x000a_"/>
    <s v="El   PR-COT-465 Investigación y determinación de tributos e imposición de sanciones, actualizado, publicado y socializado_x000a__x000a__x000a_"/>
    <n v="1"/>
    <d v="2024-09-01T00:00:00"/>
    <d v="2025-11-30T00:00:00"/>
    <n v="65"/>
    <n v="0"/>
    <s v="DGF_x000a_NC – Subproceso de Fiscalización y Liquidación_x000a_Dirección de Gestión de Fiscalización_x000a_Subdirección de Fiscalización Tributaria_x000a__x000a_NC –  Proceso  Planeación Estrategia y Control _x000a_Dirección de Gestión de Estratégica y Analítica_x000a_Subdirección de Procesos_x000a_ "/>
    <n v="0"/>
    <x v="0"/>
  </r>
  <r>
    <x v="0"/>
    <x v="0"/>
    <m/>
    <m/>
    <m/>
    <m/>
    <s v="3. Promover la sistematización del proceso de generación y asignación del formato 1561 solicitud de Investigación dentro del SI INTEGRA._x000a_"/>
    <s v="3.1. Elaborar la historia de Usuario HU para la sistematización del proceso de generación y asignación del formato 1561 al interior de la célula de fiscalización, dentro de la épica o componente funcional de preliminares. "/>
    <s v="Historia de Usuario propuesta a la célula de fiscalización._x000a_ "/>
    <n v="1"/>
    <d v="2024-09-01T00:00:00"/>
    <d v="2025-07-31T00:00:00"/>
    <n v="47.571428571428569"/>
    <n v="0"/>
    <s v="DGF_x000a_NC – Subproceso de Fiscalización y Liquidación_x000a_Dirección de Gestión de Fiscalización_x000a_Subdirección de Fiscalización  Tributaria_x000a__x000a_NC Proceso de Información,  Innovación y Tecnología_x000a_Dirección de Gestión de Innovación y Tecnología _x000a_Subdirección de Innovación y Proyectos  _x000a_"/>
    <n v="0"/>
    <x v="0"/>
  </r>
  <r>
    <x v="0"/>
    <x v="0"/>
    <m/>
    <m/>
    <m/>
    <m/>
    <m/>
    <s v="3.2. Priorizar la ejecución del desarrollo de la HU para la sistematización del F1561 dentro de la célula de fiscalización."/>
    <s v="Historia de Usuario propuesta a la célula de fiscalización. Product Backlog de la célula de Fiscalización  actualizado, donde se evidencie la priorización de la HU. "/>
    <n v="1"/>
    <d v="2024-09-01T00:00:00"/>
    <d v="2025-07-31T00:00:00"/>
    <n v="47.571428571428569"/>
    <n v="0"/>
    <s v="DGF_x000a_NC – Subproceso de Fiscalización y Liquidación_x000a_Dirección de Gestión de Fiscalización_x000a_Subdirección de Fiscalización  Tributaria_x000a__x000a_NC Proceso de Información,  Innovación y Tecnología_x000a_Dirección de Gestión de Innovación y Tecnología _x000a_Subdirección de Innovación y Proyectos  _x000a_"/>
    <n v="0"/>
    <x v="0"/>
  </r>
  <r>
    <x v="0"/>
    <x v="0"/>
    <m/>
    <m/>
    <m/>
    <m/>
    <m/>
    <s v="3..3. Efectuar los desarrollos y plan de pruebas del requerimiento, con participación de las Direcciones Seccionales. _x000a__x000a_"/>
    <s v="Formato de paso a producción y aceptación de pruebas."/>
    <n v="1"/>
    <d v="2024-09-01T00:00:00"/>
    <d v="2025-07-31T00:00:00"/>
    <n v="47.571428571428569"/>
    <n v="0"/>
    <s v="DGF_x000a_NC – Subproceso de Fiscalización y Liquidación_x000a_Dirección de Gestión de Fiscalización_x000a_Subdirección de Fiscalización  Tributaria_x000a__x000a_NC Proceso de Información,  Innovación y Tecnología_x000a_Dirección de Gestión de Innovación y Tecnología _x000a_Subdirección de Innovación y Proyectos  _x000a_"/>
    <n v="0"/>
    <x v="0"/>
  </r>
  <r>
    <x v="0"/>
    <x v="0"/>
    <m/>
    <m/>
    <m/>
    <m/>
    <s v="4. Verificar las actividades descritas en los procedimientos PR-COA-0226 y PR-COA-0263 para armonización de los mismos respecto a incluir lo pertinente en los documentos relacionados y en las actividades del flujograma, con relación a la utilización del formato FT-1561 “Solicitudes de investigación”."/>
    <s v="4.1.Revisar los procedimientos PR-COA-0226 y PR-COA-0263 con el fin de determinar el uso del formato FT-1561  para ajustarlos en caso de ser necesario. Si no hay lugar a ajustes proferir documento con la justificación "/>
    <s v=" Procedimientos ajustados PR-COA-0226 y PR-COA-0263 y/o documento con justificación"/>
    <n v="2"/>
    <d v="2024-09-01T00:00:00"/>
    <d v="2025-11-30T00:00:00"/>
    <n v="65"/>
    <n v="0"/>
    <s v="DGF_x000a_NC – Subproceso de Fiscalización y Liquidación_x000a_Dirección de Gestión de Fiscalización_x000a_Subdirección de Fiscalización  Aduanera_x000a__x000a_NC –  Proceso  Planeación Estrategia y Control _x000a_Dirección de Gestión de Estratégica y Analítica_x000a_Subdirección de Procesos"/>
    <n v="0"/>
    <x v="0"/>
  </r>
  <r>
    <x v="0"/>
    <x v="0"/>
    <m/>
    <m/>
    <m/>
    <m/>
    <s v="_x000a_5. Elaborar y socializar un documento dirigido a las Direcciones Seccionales mediante el cual se impartan instrucciones dirigidas a la adecuada aplicación de los procedimientos del Subproceso de Fiscalización y Liquidación en materia aduanera,  fortalecimiento  del uso del Formato FT-1561, adecuado control de cargas de trabajo, uso de la herramienta IRIS como instrumento de apoyo para el control de evacuación de cargas de trabajo."/>
    <s v="5.1. Elaborar y socializar un documento dirigido a las Direcciones Seccionales mediante el cual se impartan instrucciones dirigidas a la adecuada aplicación de los procedimientos del Subproceso de Fiscalización y Liquidación en materia aduanera,  fortalecimiento  del uso del Formato FT-1561, adecuado control de cargas de trabajo, uso de la herramienta IRIS como instrumento de apoyo para el control de evacuación de cargas de trabajo._x000a_ "/>
    <s v="Documento  socializado _x000a_"/>
    <n v="1"/>
    <d v="2024-09-01T00:00:00"/>
    <d v="2025-04-30T00:00:00"/>
    <n v="34.428571428571431"/>
    <n v="0"/>
    <s v="DGF_x000a_NC – Subproceso de Fiscalización y Liquidación_x000a_Dirección de Gestión de Fiscalización_x000a_Subdirección de Fiscalización  Aduanera"/>
    <n v="0"/>
    <x v="0"/>
  </r>
  <r>
    <x v="0"/>
    <x v="0"/>
    <m/>
    <m/>
    <m/>
    <m/>
    <s v="6. Revisar los Procedimientos Acciones de Control  PR-COA -0417 y PR-COT -417 y realizar los  ajustes que sean necesarios  respecto al uso del  FT- 1561 para los casos de los traslados de insumos entre dependencias y direcciones seccionales. "/>
    <s v="6.1. Revisar los procedimientos, realizar los ajustes correspondientes.                                                                          "/>
    <s v="Procedimientos publicados"/>
    <n v="2"/>
    <d v="2024-09-01T00:00:00"/>
    <d v="2025-11-30T00:00:00"/>
    <n v="65"/>
    <n v="0"/>
    <s v="DGF_x000a_NC – Subproceso de Fiscalización y Liquidación_x000a_Dirección de Gestión de Fiscalización_x000a_Subdirección de Fiscalizacion Aduanera_x000a_Subdireccion de Fiscalización cambiaria_x000a_Subdirección de Fiscalización Tributaria_x000a__x000a_NC –  Proceso  Planeación Estrategia y Control _x000a_Dirección de Gestión de Estratégica y Analítica_x000a_Subdirección de Procesos"/>
    <n v="0"/>
    <x v="0"/>
  </r>
  <r>
    <x v="0"/>
    <x v="0"/>
    <s v="Auditoría al Trámite de Insumos de Fiscalización remitidos a las Direcciones Seccionales ATI 2024-003"/>
    <s v="ATI 2024-003_x000a__x000a_H3"/>
    <s v="Hallazgo No. 3 - Deficiencia en el trámite de insumos y caducidad de la acción administrativa sancionatoria (D)_x000a_En respuesta a petición de información de investigaciones formato FT-1561, se reportó el envío de 512 solicitudes de investigación a la DSA Medellín entre los años 2021 y 2023. Al confrontar esta información con la base de datos física de la dirección seccional mencionada y lo registrado en el sistema IRIS, se encontraron 4 insumos no tramitados y con posible pérdida de la documental remitida, advirtiendo lo siguiente: _x000a_• La DSA Barranquilla remitió a la DSA Medellín las solicitudes de investigación No. 187245450-0375 y 187245450-0380, sin embargo, no se les dio trámite operando firmeza de las declaraciones de importación de acuerdo con lo contemplado en el artículo 188 del Decreto 1165 de 2019, lo que conlleva a la materialización de la caducidad de la acción administrativa sancionatoria. Estos dos asuntos fueron enviados mediante correo electrónico del 17 y 18 de junio de 2021, respectivamente, a la jefe (A) División de Gestión de Fiscalización, sin embargo, la dirección seccional receptora mediante comunicación manifestó que no los recibieron. _x000a_ • Mediante formato FT-1561-0486 del 25 de abril 2022, la DSA de Cali solicitó a la DSA de Medellín iniciar investigación a la sociedad con Nit 890925XXX por no dar respuesta al requerimiento ordinario de información notificado el 24 de marzo de 2021 proferido al interior del proceso No. CU202020200045. Esta petición y la documental que la soportaba fue enviada el 25 de abril de 2022 a la División de Fiscalización Aduanera de la DSA Medellín a los correos electrónicos corresp_entrada_medellin-adu@dian.gov.co y jp[xxxx]@dian.gov.co, sin embargo, la dirección seccional receptora informa que no lo recibió. En consecuencia, como no se impartió trámite a la solicitud, el 16 de abril de 2024 operó la caducidad de la acción sancionatoria del Estado . _x000a_• La DSA Cartagena informó que la solicitud de investigación 1482384180837-4361 fue remitida a la DSA Medellín el 30/08/2021 mediante correo físico, allegando la constancia de trazabilidad de entrega emitido por la empresa postal 4/72, sin embargo, la dirección seccional receptora informa que no lo recibió. (Anexo 25FA)"/>
    <s v="1.- Falencias en el seguimiento, monitoreo y control por parte de los líderes responsables del proceso y subproceso_x000a__x000a_2.- Deficiencias en la aplicación de los controles de la matriz de riesgos del Subproceso de Fiscalización y Liquidación V4"/>
    <s v="1. Elaborar un documento que contenga los riesgos con mayor frecuencia en su materialización evidenciados en desarrollo de las autoevaluaciones lideradas por la SFA y la respectiva socialización a las Direcciones Seccionales. Este documento tendrá como objetivo sensibilizar en la aplicación de los controles de la matriz de riesgos del Subproceso de Fiscalización y Liquidación V4._x000a__x000a_"/>
    <s v="1.1 Identificar y elaborar un documento que contenga los riesgos mas recurrentes en la materialización durante el periodo 2022-2024 evidenciados en desarrollo de las autoevaluaciones lideradas por la SFA a efectos de ser socializado con  las Direcciones Seccionales para minimizar los riesgos. Este documento tendrá como objetivo sensibilizar en la aplicación de los controles de la matriz de riesgos del Subproceso de Fiscalización y Liquidación V4._x000a__x000a_"/>
    <s v="Documento socializado"/>
    <n v="1"/>
    <d v="2024-09-01T00:00:00"/>
    <d v="2025-03-31T00:00:00"/>
    <n v="30.142857142857142"/>
    <n v="0"/>
    <s v="DGF_x000a_NC – Subproceso de Fiscalización y Liquidación_x000a_Dirección de Gestión de Fiscalización_x000a_Subdirección de Fiscalización  Aduanera"/>
    <n v="0"/>
    <x v="0"/>
  </r>
  <r>
    <x v="0"/>
    <x v="0"/>
    <m/>
    <m/>
    <m/>
    <m/>
    <s v="2. Revisar la matriz  de riesgos  de Fiscalización  para  determinar si hay lugar a hacer los ajustes en los controles y riesgos que se sugieren  en los informes de las auditorías e inspecciones del año 2024 realizadas por entes de control "/>
    <s v=" Mesas de trabajo para revisar la matriz, ajustes respectivos y publicación_x000a__x000a__x000a__x000a__x000a__x000a_"/>
    <s v="Matriz publicada"/>
    <n v="1"/>
    <d v="2024-08-10T00:00:00"/>
    <d v="2026-03-30T00:00:00"/>
    <n v="85.285714285714292"/>
    <n v="0"/>
    <s v="DGF_x000a_NC – Subproceso de Fiscalización y Liquidación_x000a_Dirección de Gestión de Fiscalización_x000a_Subdirección de Fiscalización Tributaria_x000a_Subdirección de Fiscalizacion Aduanera_x000a_Subdirección de Fiscalización Internacional_x000a_Subdirección de Apoyo en la Lucha _x000a_Subdireccion de Fiscalización Cambiaria_x000a__x000a_NC –  Proceso  Planeación Estrategia y Control _x000a_Dirección de Gestión de Estratégica y Analítica_x000a_Subdirección de Procesos_x000a_Coordinación de Procesos y Riesgos Operacionales"/>
    <n v="0"/>
    <x v="0"/>
  </r>
  <r>
    <x v="0"/>
    <x v="0"/>
    <m/>
    <m/>
    <m/>
    <m/>
    <m/>
    <s v="Socializar los ajustes realizados._x000a__x000a__x000a__x000a__x000a_"/>
    <s v="Correo"/>
    <n v="1"/>
    <d v="2025-03-30T00:00:00"/>
    <d v="2026-03-30T00:00:00"/>
    <n v="52.142857142857146"/>
    <n v="0"/>
    <s v="DGF_x000a_NC – Subproceso de Fiscalización y Liquidación_x000a_Dirección de Gestión de Fiscalización_x000a_Subdirección de Fiscalización Tributaria_x000a_Subdirección de Fiscalizacion Aduanera_x000a_Subdirección de Fiscalización Internacional,_x000a_Subdirección de Apoyo en la Lucha Contra el Delito Aduanero y Fiscal _x000a_Subdireccion de Fiscalización Cambiaria_x000a__x000a_NC –  Proceso  Planeación Estrategia y Control _x000a_Dirección de Gestión de Estratégica y Analítica_x000a_Subdirección de Procesos_x000a_Coordinación de Procesos y Riesgos Operacionales"/>
    <n v="0"/>
    <x v="0"/>
  </r>
  <r>
    <x v="0"/>
    <x v="0"/>
    <s v="Auditoría al Trámite de Insumos de Fiscalización remitidos a las Direcciones Seccionales ATI 2024-003"/>
    <s v="ATI 2024-003_x000a__x000a_H4"/>
    <s v="Hallazgo No. 4 - Inoportunidad en el trámite de insumos para la apertura de la investigación, respecto al trámite de aceptación de allanamiento - DSA Bogotá (D)_x000a_En la verificación efectuada al insumo recibido por la División de Fiscalización y Liquidación de Determinación de Tributos y Gravámenes Aduaneros de la DSA de Bogotá mediante oficio 1-91-201-267-0527 del 18/08/2022, se indicó al equipo de auditoría que dicho insumo contiene 100 solicitudes de allanamiento y pago sanción reducida radicados por usuarios años 2018 y anteriores, en los que se observaron las siguientes situaciones:_x000a_• 61 insumos que corresponden a allanamientos de los años: 2015 - 1, 2016 - 1, 2017 - 7, 2018 - 51 y 2019 - 1, se encontraron sin apertura de expediente para aceptación o no del pago sanción reducida de declaraciones de importación de corrección, las cuales adquirieron firmeza. (Anexo 26 FA)_x000a_• 13 insumos no fueron entregados al equipo de auditoría, por tanto, no fue posible determinar el estado actual de las solicitudes presentadas por los usuarios con pago de sanción reducida. (Anexo 27 FA) "/>
    <s v="1.- Falta de control, monitoreo y seguimiento por parte de los líderes del proceso"/>
    <s v="1. Elaborar un documento que contenga los riesgos con mayor frecuencia en su materialización evidenciados en desarrollo de las autoevaluaciones lideradas por la SFA y la respectiva socialización a las Direcciones Seccionales. Este documento tendrá como objetivo sensibilizar en la aplicación de los controles de la matriz de riesgos del Subproceso de Fiscalización y Liquidación V4._x000a__x000a_"/>
    <s v="1.1 Identificar y elaborar un documento que contenga los riesgos mas recurrentes en la materialización durante el periodo 2022-2024 evidenciados en desarrollo de las autoevaluaciones lideradas por la SFA a efectos de ser socializado con  las Direcciones Seccionales para minimizar los riesgos. Este documento tendrá como objetivo sensibilizar en la aplicación de los controles de la matriz de riesgos del Subproceso de Fiscalización y Liquidación V4._x000a__x000a_"/>
    <s v="Documento socializado"/>
    <n v="1"/>
    <d v="2024-09-01T00:00:00"/>
    <d v="2025-03-31T00:00:00"/>
    <n v="30.142857142857142"/>
    <n v="0"/>
    <s v="DGF_x000a_NC – Subproceso de Fiscalización y Liquidación_x000a_Dirección de Gestión de Fiscalización_x000a_Subdirección de Fiscalización  Aduanera"/>
    <n v="0"/>
    <x v="0"/>
  </r>
  <r>
    <x v="0"/>
    <x v="0"/>
    <m/>
    <m/>
    <m/>
    <m/>
    <s v="2. Elaborar un Plan de Trabajo por parte de la DSA de Bogotá para la evacuación de los casos detectados en la Auditoria respecto al tramite de aceptación de allanamiento._x000a__x000a_"/>
    <s v="2.1 La DSA de Bogotá elaborará un plan de trabajo para la evacuación de los casos detectados en la Auditoria respecto al tramite de aceptación de allanamiento, que involucre la ubicación de los insumos pendientes de trámite de aceptación de allanamiento y la posible fecha de evacuación . _x000a__x000a_"/>
    <s v="Plan de Trabajo_x000a__x000a_"/>
    <n v="1"/>
    <d v="2024-09-01T00:00:00"/>
    <d v="2024-12-31T00:00:00"/>
    <n v="17.285714285714285"/>
    <n v="1"/>
    <s v="DGF_x000a_DS-Subproceso de Fiscalización y Liquidación_x000a_Dirección Seccional de Aduanas de Bogotá_x000a_División de Fiscalización y Liquidación de Determinación de Tributos y Gravámenes Aduaneros"/>
    <n v="1"/>
    <x v="1"/>
  </r>
  <r>
    <x v="0"/>
    <x v="0"/>
    <s v="Auditoría al Trámite de Insumos de Fiscalización remitidos a las Direcciones Seccionales ATI 2024-003"/>
    <s v="ATI 2024-003_x000a__x000a_H5"/>
    <s v="Hallazgo No. 5 - Deficiencias en la gestión de roles de acceso y el incumplimiento de las normas, políticas y procedimientos de seguridad de la información _x000a_Realizado el cruce entre los archivos de “Planta activa 30_04_2024.xlsx” generado por la Coordinación de Administración de Planta de Personal, el archivo de roles del 9/05/2024 “Roles_Muisca_Corte_9_Mayo_2024.xlsx” publicado por la Coordinación de Soporte Técnico al usuario en diannet y el último archivo del 10/09/2021 Anexo &quot;Roles de las soluciones tecnológicas según procedimientos y procesos_V3_R054” publicado en el Listado Maestro de Documentos, de los roles activos en los sistemas de información INTEGRA  e IRIS , se encontraron las siguientes situaciones:_x000a_• Existen roles relacionados en el archivo de “Anexo de Roles de las soluciones tecnológicas…” que deben ser asignados al nivel central dado que permiten la consulta nacional y que en el archivo Roles_Muisca_Corte_9_Mayo_2024.xlsx” están asignados al nivel seccional así:_x000a_El Rol 2640 “…Generación de Reportes SI INTEGRA Nivel Central&quot;, asignado a 10    funcionarios del nivel seccional._x000a_El Rol 1420 “…consulta del Estado de los Expedientes de Fiscalización, de las Planillas Múltiples de Remisión, de los actos enviados a Notificar y de la Información Paramétrica …&quot;, asignado a 91 funcionarios de nivel seccional. (Anexo 28 SD)_x000a_• Desactualización de los campos (dirección_seccional y nombre_cargo) en el archivo Roles_Muisca_Corte_9_Mayo_2024.xlsx publicado por la Coordinación de Soporte Técnico al usuario en DIANNET, referente a:_x000a_Inconsistencias presentadas respecto al campo dirección_seccional: 10 funcionarios con 33 roles. (Anexo 29 SD) _x000a_Inconsistencias presentadas respecto al campo nombre_cargo: 17 funcionarios con 49 roles, de los cuales siete corresponden a roles del SI IRIS y 42 del SI INTEGRA. (Anexo 30 SD) _x000a_• Existen ocho funcionarios con 21 roles del SI INTEGRA no pertenecientes al proceso de Fiscalización y Liquidación. (Anexo 31 SD)_x000a_ "/>
    <s v="1.- Falta de cumplimiento a los controles establecidos por parte de la primera y segunda línea de defensa en relación con la gestión y seguimiento de roles de acceso a los sistemas de información"/>
    <s v="1. Colocar un PST por parte de las Direcciones Seccionales de Aduanas de Bogotá y Medellín, trimestralmente para obtener el listado actualizado de roles del SI IRIS de los funcionarios pertenecientes al área y con base en el listado solicitar la depuración teniendo en cuenta si el servidor público permanece en el área, fue trasladado o se encuentra en situación administrativa, etc para contar con el listado actualizado._x000a__x000a_"/>
    <s v="1.1. Colocar un PST para obtener el listado para verificar trimestralmente los roles a cargo de los servidores publicos del area"/>
    <s v="PST generado por trimestre"/>
    <n v="2"/>
    <d v="2024-08-01T00:00:00"/>
    <d v="2025-01-31T00:00:00"/>
    <n v="26.142857142857142"/>
    <n v="0"/>
    <s v="DGF_x000a_DS – Subproceso de Fiscalización y Liquidación_x000a_Dirección Seccional de Aduanas de Bogotá_x000a_División de Fiscalización y Liquidación Aduanera_x000a_Dirección Seccional de Aduanas de Medellín _x000a_División de Fiscalización y Liquidación Aduanera"/>
    <n v="0"/>
    <x v="0"/>
  </r>
  <r>
    <x v="0"/>
    <x v="0"/>
    <m/>
    <m/>
    <m/>
    <m/>
    <m/>
    <s v="1.2. Solicitar la Depuración del listado aplicando el procedimiento una vez se haya Verificardo el listado teniendo en cuenta la situacion y/o ubicacion del servidor público."/>
    <s v="Solicitud de depuracion o actualización al area de tecnología"/>
    <n v="2"/>
    <d v="2024-08-01T00:00:00"/>
    <d v="2025-01-31T00:00:00"/>
    <n v="26.142857142857142"/>
    <n v="0"/>
    <s v="DGF_x000a_DS – Subproceso de Fiscalización y Liquidación_x000a_Dirección Seccional de Aduanas de Bogotá_x000a_División de Fiscalización y Liquidación Aduanera_x000a_Dirección Seccional de Aduanas de Medellín _x000a_División de Fiscalización y Liquidación Aduanera"/>
    <n v="0"/>
    <x v="0"/>
  </r>
  <r>
    <x v="0"/>
    <x v="0"/>
    <m/>
    <m/>
    <m/>
    <m/>
    <m/>
    <s v="1.3. Verificar trimestralmente la actualización de los roles de los servidores públicos del area antes requeridos al area de tecnología"/>
    <s v="Listado de roles actualizado de manera trimestral generado por Tecnología"/>
    <n v="2"/>
    <d v="2024-08-01T00:00:00"/>
    <d v="2025-01-31T00:00:00"/>
    <n v="26.142857142857142"/>
    <n v="0"/>
    <s v="DGF_x000a_DS – Subproceso de Fiscalización y Liquidación_x000a_Dirección Seccional de Aduanas de Bogotá_x000a_División de Fiscalización y Liquidación Aduanera_x000a_Dirección Seccional de Aduanas de Medellín _x000a_División de Fiscalización y Liquidación Aduanera_x000a__x000a_NC Proceso de Información,  Innovación y Tecnología_x000a_Dirección de Gestión de Innovación y Tecnología _x000a_Subdirección de Innovación y Proyectos"/>
    <n v="0"/>
    <x v="0"/>
  </r>
  <r>
    <x v="0"/>
    <x v="0"/>
    <m/>
    <m/>
    <m/>
    <m/>
    <s v="2. Realizar mensualmente seguimiento al cumplimiento del procedimiento PR-IT-0445 e instructivo IN-IT-0202 de los roles informaticos a las Direcciones Seccionales con competencia cambiaria._x000a_"/>
    <s v="2.1. Solicitar información mensual a las direcciones seccionales con copmpetencia cambiaria sobre los roles vigentes en cabeza de auditores y su depuración para advertir a los jefes de división la existencia de roles que no aplican al proceso y aún se encuentran en cabeza de los funcionarios ."/>
    <s v="Informe mensual "/>
    <n v="7"/>
    <d v="2024-08-30T00:00:00"/>
    <d v="2025-03-30T00:00:00"/>
    <n v="30.285714285714285"/>
    <n v="0"/>
    <s v="DGF_x000a_NC – Subproceso de Fiscalización y Liquidación_x000a_Dirección de Gestión de Fiscalización_x000a_Subdirección de Fiscalización Cambiaria_x000a__x000a_DS – Subproceso de Fiscalización y Liquidación_x000a_Direcciones seccionales con competencia cambiaria "/>
    <n v="0"/>
    <x v="0"/>
  </r>
  <r>
    <x v="0"/>
    <x v="0"/>
    <m/>
    <m/>
    <m/>
    <m/>
    <s v="3. Registrar un PST por parte de las Direcciones seccionales, trimestralmente para obtener el listado actualizado de roles del SI INTEGRA de los funcionarios pertenecientes al área y con base en el listado   solicitar la depuración  teniendo en cuenta si el servidor público permanece en el área, fue trasladado o se encuentra en situación administrativa, etc para contar con el listado actualizado._x000a__x000a__x000a__x000a_"/>
    <s v="3.1. Colocar un PST para obtener el listado para verificar trimestralmente los roles a cargo de los servidores publicos del area_x000a__x000a_"/>
    <s v="PST generado por trimestre"/>
    <n v="3"/>
    <d v="2024-09-01T00:00:00"/>
    <d v="2025-05-30T00:00:00"/>
    <n v="38.714285714285715"/>
    <n v="0"/>
    <s v="DGF_x000a_NC-  Subproceso de Fiscalización y liquidación_x000a_Subdirección de Fiscalización Tributaria_x000a__x000a_NC - Proceso de Información,  Innovación y Tecnología_x000a_Dirección de Gestión de Innovación y Tecnología _x000a_Subdirección de Innovación y Proyectos _x000a__x000a_DS- Subproceso de Fiscalización y liquidación _x000a_Dirección Seccional de Impuestos y Aduanas de Armenia _x000a_DSI de Medellín"/>
    <n v="0"/>
    <x v="0"/>
  </r>
  <r>
    <x v="0"/>
    <x v="0"/>
    <m/>
    <m/>
    <m/>
    <m/>
    <m/>
    <s v="3.2. Solicitar la Depuración del listado aplicando el procedimiento una vez se haya Verificardo el listado teniendo en cuenta la situacion y/o ubicacion del servidor público."/>
    <s v="Solicitud de depuración o actualización trimestral"/>
    <n v="3"/>
    <d v="2024-09-01T00:00:00"/>
    <d v="2025-05-30T00:00:00"/>
    <n v="38.714285714285715"/>
    <n v="0"/>
    <s v="DGF_x000a_NC  Subproceso de Fiscalización y liquidación_x000a_Subdirección de Fiscalización Tributaria_x000a__x000a_NC Proceso de Información,  Innovación y Tecnología_x000a_Dirección de Gestión de Innovación y Tecnología _x000a_Subdirección de Innovación y Proyectos _x000a__x000a_DS - Subproceso de Fiscalización y liquidación_x000a_Dirección Seccional de Impuestos y Aduanas de Armenia _x000a_DSI de Medellín"/>
    <n v="0"/>
    <x v="0"/>
  </r>
  <r>
    <x v="0"/>
    <x v="0"/>
    <m/>
    <m/>
    <m/>
    <m/>
    <m/>
    <s v="3.3. Verificar trimestralmente la actualización de los roles de los servidores públicos del area _x000a_"/>
    <s v="Listado de roles actualizado de manera trimestral de las DSIA de Armenia y DSI de Medellín"/>
    <n v="3"/>
    <d v="2024-09-01T00:00:00"/>
    <d v="2025-05-30T00:00:00"/>
    <n v="38.714285714285715"/>
    <n v="0"/>
    <s v="DGF_x000a_NC  Subproceso de Fiscalización y liquidación_x000a_Subdirección de Fiscalización Tributaria_x000a__x000a_DS- Dirección Seccional de Impuestos y Aduanas de Armenia _x000a_DSI de Medellín"/>
    <n v="0"/>
    <x v="0"/>
  </r>
  <r>
    <x v="0"/>
    <x v="0"/>
    <s v="Auditoría al Trámite de Insumos de Fiscalización remitidos a las Direcciones Seccionales ATI 2024-003"/>
    <s v="ATI 2024-003_x000a__x000a_H6"/>
    <s v="Hallazgo No. 6 - Requerimientos funcionales y nuevos desarrollos sin avance de gestión, reportados en la herramienta JIRA para los sistemas INTEGRA e IRIS_x000a_Revisado el reporte “RelacionRequerimientosNoFinalizadosINTREGRA_IRIS.xlsx” remitido por la Subdirección de Soluciones y Desarrollo se evidencia que estos sistemas requieren ajustes y nuevos desarrollos que hasta la fecha de recibo de este archivo 20/05/2024 no han sido implementados en su totalidad. Estas deficiencias en los sistemas de información que apoyan el Subproceso afectan los principios de integridad, confiabilidad y calidad de la información que se almacenan en los sistemas INTEGRA e IRIS, generando cargas adicionales a las direcciones seccionales por la no disponibilidad de la información que requieren para su gestión. Las falencias de los SI inducen a que se generen actos administrativos inconsistentes, lo cual conlleva a una doble tarea de generación de actos administrativos por contingencia, que adicionalmente no alimentan las bases de datos del SI y hacen que la información de los expedientes no este completa._x000a_Para el SI INTEGRA, en la siguiente tabla se evidencia que existen un total de 95 solicitudes de ajustes y nuevos desarrollos que no tienen avance entre los años 2020 y 2024._x000a_Ver en informe de auditoría ATI2024-003 la Tabla No. 6 Registro de requerimientos funcionales y nuevos desarrollos INTEGRA._x000a_Respecto de las demás solicitudes relacionadas, en el archivo mencionado, se evidencia que entre los años 2020 y 2024 se han adelantado 6 ajustes con un porcentaje de avance entre el 81,25% y el 99%, un nuevo desarrollo con avance del 99% y un requerimiento con el 70%, concluyendo que ninguna de estas solicitudes se ha finalizado al 100%, por tanto, no se ha puesto en producción, afectando la gestión del Subproceso de Fiscalización y Liquidación. _x000a_Para el SI IRIS, se evidencia que existe una solicitud de nuevo desarrollo registrado en el año 2023, que a 20/05/2024 no registra avance de acuerdo con lo reportado en el archivo Excel remitido por Subdirección de Soluciones y Desarrollo RelacionRequerimientosNoFinalizadosINTREGRA_IRIS.xlsx. _x000a_"/>
    <s v="1.- No ejecución de los ajustes y nuevos desarrollos solicitados que requieren los sistemas de información INTEGRA e IRIS"/>
    <s v="1. Depurar el estado de JIRAS creados para programar mejoras y ajustes dentro del SI IRIS, teniendo en cuenta las Historias de Usuario levantadas, desarrolladas e implementadas desde el año 2023 en la célula de fiscalización y al finalizar emitir informe con el resultado de la depuración."/>
    <s v="1.1. Confrontar el listado de JIRAS y PST que figuran abiertos en el área de Desarrollo TI con el listado de más de HU creadas en la célula de Fiscalización asociadas al SI IRIS y las que particularmente han sido finalizadas a la fecha y puesto en producción sus ajustes y desarrollos. "/>
    <s v="Un Informe semestral con el resultado de la actividad 1.1"/>
    <n v="2"/>
    <d v="2024-08-01T00:00:00"/>
    <d v="2025-07-31T00:00:00"/>
    <n v="52"/>
    <n v="0"/>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Innovación y Proyectos _x000a_ "/>
    <n v="0"/>
    <x v="0"/>
  </r>
  <r>
    <x v="0"/>
    <x v="0"/>
    <m/>
    <m/>
    <m/>
    <m/>
    <s v="2. Ejecutar el Plan de ejecución continuo de la célula de fiscalización en las distintas épicas asociadas al SI IRIS, efectuando seguimiento al repositorio de HU pendientes de asignación o Backlog de la célula de fiscalización._x000a__x000a_"/>
    <s v="2.1. Efectuar una preplaneación o pre planning para identificar Historias de Usuario HU para priorizar en cada una de las fases o Sprint de la célula de fiscalización, bajo la metodología de desarrollo ágil SCRUM que actualmente se ejecuta con el área de innovación de TI. _x000a_"/>
    <s v="2.1.  evidencia de reuniones de replaneación o pre planning para identificar Historias de Usuario HU"/>
    <n v="12"/>
    <d v="2024-09-01T00:00:00"/>
    <d v="2025-08-31T00:00:00"/>
    <n v="52"/>
    <n v="4"/>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Innovación y Proyectos"/>
    <n v="0.33333333333333331"/>
    <x v="0"/>
  </r>
  <r>
    <x v="0"/>
    <x v="0"/>
    <m/>
    <m/>
    <m/>
    <m/>
    <m/>
    <s v="_x000a_2.2. Ejecutar los Sprint o fases de desarrollo al interior de la célula de Fiscalización."/>
    <s v="_x000a_2.2.-  Acta de ejecución del Sprint de la célula de fiscalización."/>
    <n v="12"/>
    <d v="2024-09-01T00:00:00"/>
    <d v="2025-08-31T00:00:00"/>
    <n v="52"/>
    <n v="4"/>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Innovación y Proyectos"/>
    <n v="0.33333333333333331"/>
    <x v="0"/>
  </r>
  <r>
    <x v="0"/>
    <x v="0"/>
    <m/>
    <m/>
    <m/>
    <m/>
    <m/>
    <s v="2.3. Efectuar las evaluaciones periódicas o review de la célula de fiscalización a fin de identificar las mejoras implementadas y el cambio periódico en el remanente o backlog de la célula de fiscalización. "/>
    <s v="_x000a_ 2.3. Acta de ejecución del Sprint de la célula de fiscalización."/>
    <n v="12"/>
    <d v="2024-09-01T00:00:00"/>
    <d v="2025-08-31T00:00:00"/>
    <n v="52"/>
    <n v="4"/>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Innovación y Proyectos"/>
    <n v="0.33333333333333331"/>
    <x v="0"/>
  </r>
  <r>
    <x v="0"/>
    <x v="0"/>
    <m/>
    <m/>
    <m/>
    <m/>
    <m/>
    <s v="_x000a_2.4. Divulgar los resultados de cada uno de los Sprint a nivel nacional_x000a__x000a__x000a__x000a__x000a__x000a__x000a__x000a__x000a__x000a__x000a_"/>
    <s v="2.4 Soporte de paso a producción"/>
    <n v="12"/>
    <d v="2024-09-01T00:00:00"/>
    <d v="2025-08-31T00:00:00"/>
    <n v="52"/>
    <n v="0"/>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Soluciones y Desarrollo_x000a__x000a__x000a_"/>
    <n v="0"/>
    <x v="0"/>
  </r>
  <r>
    <x v="0"/>
    <x v="0"/>
    <m/>
    <m/>
    <m/>
    <m/>
    <s v="3. Depurar el estado de JIRAS creados para programar mejoras y ajustes dentro del SI INTEGRA, teniendo en cuenta las Historias de Usuario levantadas, desarrolladas e implementadas desde octubre de 2023 en la célula de fiscalización._x000a__x000a_"/>
    <s v="3.1. Confrontar el listado de JIRAS y PST que figuran abiertos en el área de Desarrollo TI con el listado de más de 180 HU creadas en la célula de Fiscalización asociadas al SI INTEGRA y las 126 que particularmente han sido finalizadas a la fecha y puesto en producción sus ajustes y desarrollos. Lo anterior para clarificar las mejoras y sincerar los porcentajes de avance de la necesidad a partir de la célula de fiscalización._x000a_"/>
    <s v="1.1. Informe de verificación y confrontación de JIRAS y PST abiertos frente a Historias de Usuario creadas en la célula de Fiscalización. _x000a__x000a__x000a__x000a_"/>
    <n v="1"/>
    <d v="2024-09-01T00:00:00"/>
    <d v="2024-12-31T00:00:00"/>
    <n v="17.285714285714285"/>
    <n v="1"/>
    <s v="DGF_x000a_NC – Subproceso de Fiscalización y Liquidación_x000a_Dirección de Gestión de Fiscalización_x000a_Subdirección de Fiscalización  Tributaria _x000a_Subdirección de Fiscalización Cambiaria_x000a__x000a_NC- Proceso de Información,  Innovación y Tecnología_x000a_Dirección de Gestión de Innovación y Tecnología _x000a_Subdirección de Innovación y Proyectos "/>
    <n v="1"/>
    <x v="1"/>
  </r>
  <r>
    <x v="0"/>
    <x v="0"/>
    <m/>
    <m/>
    <m/>
    <m/>
    <s v="4. Ejecutar el Plan de ejecución  de la célula de fiscalización en las distintas épicas asociadas al SI INTEGRA, a saber: reportes, preliminares y liquidación provisional, módulo de correcciones y anulaciones, Estabilización y solución de incidentes y Contextuales.  efectuando seguimiento al repositorio de HU pendientes de asignación o Backlog de la célula de fiscalización. _x000a__x000a_"/>
    <s v="4.1. Efectuar una preplaneación o pre planning para identificar Historias de Usuario HU para priorizar en cada una de las fases o Sprint de la célula de fiscalización, bajo la metodología de desarrollo ágil SCRUM que actualmente se ejecuta con el área de innovación de TI. _x000a_"/>
    <s v="4.1.  Evidencia de reuniones de replaneación o pre planning para identificar Historias de Usuario HU"/>
    <n v="12"/>
    <d v="2024-09-01T00:00:00"/>
    <d v="2025-08-31T00:00:00"/>
    <n v="52"/>
    <n v="4"/>
    <s v="DGF_x000a_NC – Subproceso de Fiscalización y Liquidación_x000a_Dirección de Gestión de Fiscalización_x000a_Subdirección de Fiscalización  Tributaria _x000a_Subdirección de Fiscalización Cambiaria_x000a__x000a_NC- Proceso de Información,  Innovación y Tecnología_x000a_Dirección de Gestión de Innovación y Tecnología _x000a_Subdirección de Innovación y Proyectos"/>
    <n v="0.33333333333333331"/>
    <x v="0"/>
  </r>
  <r>
    <x v="0"/>
    <x v="0"/>
    <m/>
    <m/>
    <m/>
    <m/>
    <m/>
    <s v="_x000a_4.2. Ejecutar los Sprint o fases de desarrollo al interior de la célula de Fiscalización."/>
    <s v="_x000a_4.2.-  Acta de ejecución del Sprint de la célula de fiscalización."/>
    <n v="12"/>
    <d v="2024-09-01T00:00:00"/>
    <d v="2025-08-31T00:00:00"/>
    <n v="52"/>
    <n v="4"/>
    <s v="DGF_x000a_NC – Subproceso de Fiscalización y Liquidación_x000a_Dirección de Gestión de Fiscalización_x000a_Subdirección de Fiscalización  Tributaria _x000a_Subdirección de Fiscalización Cambiaria_x000a__x000a_NC Proceso de Información,  Innovación y Tecnología_x000a_Dirección de Gestión de Innovación y Tecnología _x000a_Subdirección de Innovación y Proyectos"/>
    <n v="0.33333333333333331"/>
    <x v="0"/>
  </r>
  <r>
    <x v="0"/>
    <x v="0"/>
    <m/>
    <m/>
    <m/>
    <m/>
    <m/>
    <s v="4.3. Efectuar las evaluaciones periódicas o review de la célula de fiscalización a fin de identificar las mejoras implementadas y el cambio periódico en el remanente o backlog de la célula de fiscalización. "/>
    <s v="_x000a_ 4.3. Acta de ejecución del Sprint de la célula de fiscalización."/>
    <n v="12"/>
    <d v="2024-09-01T00:00:00"/>
    <d v="2025-08-31T00:00:00"/>
    <n v="52"/>
    <n v="4"/>
    <s v="DGF_x000a_NC – Subproceso de Fiscalización y Liquidación_x000a_Dirección de Gestión de Fiscalización_x000a_Subdirección de Fiscalización  Tributaria _x000a_Subdirección de Fiscalización Cambiaria_x000a__x000a_NC - Proceso de Información,  Innovación y Tecnología_x000a_Dirección de Gestión de Innovación y Tecnología _x000a_Subdirección de Innovación y Proyectos "/>
    <n v="0.33333333333333331"/>
    <x v="0"/>
  </r>
  <r>
    <x v="0"/>
    <x v="0"/>
    <m/>
    <m/>
    <m/>
    <m/>
    <m/>
    <s v="_x000a_4.4. Divulgar los resultados de cada uno de los Sprint a nivel nacional_x000a__x000a__x000a__x000a__x000a__x000a__x000a__x000a__x000a__x000a__x000a_"/>
    <s v="_x000a_Soporte de paso a producción_x000a__x000a__x000a__x000a__x000a__x000a__x000a__x000a__x000a__x000a__x000a__x000a_"/>
    <n v="12"/>
    <d v="2024-09-01T00:00:00"/>
    <d v="2025-08-31T00:00:00"/>
    <n v="52"/>
    <n v="0"/>
    <s v="DGF_x000a_NC – Subproceso de Fiscalización y Liquidación_x000a_Dirección de Gestión de Fiscalización_x000a_Subdirección de Fiscalización  Tributaria _x000a_Subdirección de Fiscalización Cambiaria_x000a__x000a_NC Proceso de Información,  Innovación y Tecnología_x000a_Dirección de Gestión de Innovación y Tecnología _x000a_Subdirección de Soluciones y Desarrollo_x000a__x000a__x000a_"/>
    <n v="0"/>
    <x v="0"/>
  </r>
  <r>
    <x v="0"/>
    <x v="0"/>
    <s v="Auditoría al Trámite de Insumos de Fiscalización remitidos a las Direcciones Seccionales ATI 2024-003"/>
    <s v="ATI2024-003_x000a__x000a_H7"/>
    <s v="Hallazgo No. 7 - Controles de seguridad y privacidad de la información_x000a__x000a_Revisada la herramienta GRC de NOVASEC, se evidenció la identificación, valoración y tratamiento de activos de información de los SI IRIS e INTEGRA que apoyan el subproceso de Fiscalización y Liquidación, sin embargo, al revisar el registro de activos de información, actualizado a fecha 08/05/2024 publicado por la OSI en la opción de &quot;Transparencia&quot; del portal institucional, no se evidencia la publicación del SI IRIS. "/>
    <s v="1.- Incumplimiento en la actualización del inventario de activos de información "/>
    <s v="Realizar la revisión de los activos de la dependencia y  generar los ajustes correspondientes y Publicar el listado de activos de información y el índice de información Calsificada y reservada en el botón de transparencia de la  DIAN y en el portal de datos abiertos_x000a_"/>
    <s v="° Reuniones de revisión y ajuste de los activos de información de la depedencia._x000a_° Realizar la publicación de los Activos de información en la página de transparencia y datos abiertos."/>
    <s v="Listado de activos de información actualizado y  Publicación del registro de activos de información en el botón de transparencia de la entidad y en el portal de datos abiertos. "/>
    <n v="2"/>
    <d v="2024-08-15T00:00:00"/>
    <d v="2024-09-30T00:00:00"/>
    <n v="6.5714285714285712"/>
    <n v="2"/>
    <s v="DGF_x000a_NC – Subproceso de Fiscalización y Liquidación_x000a_Dirección de Gestión de Fiscalización_x000a_Subdirección de Fiscalización  Aduanera_x000a__x000a_NC – Proceso de Información,  Innovación y Tecnología  _x000a_Oficina de Seguridad de la Información"/>
    <n v="1"/>
    <x v="1"/>
  </r>
  <r>
    <x v="0"/>
    <x v="0"/>
    <s v="Auditoría al Trámite de Insumos de Fiscalización remitidos a las Direcciones Seccionales ATI 2024-003"/>
    <s v="ATI2024-003_x000a__x000a_H8"/>
    <s v="Hallazgo No. 8 - Funcionalidades de los sistemas de información_x000a_Sistema INTEGRA  _x000a_Revisado el funcionamiento del sistema se observaron las siguiente falencias e inconsistencias:_x000a_• El sistema no cuenta con un módulo de insumos, lo que genera una brecha de seguridad de la información, toda vez que su registro, control y gestión se está realizando en hojas Excel que no hacen parte de la trazabilidad del expediente._x000a_• Inconsistencias en la funcionalidad utilizada en la proyección de actos administrativos, pues las plantillas preestablecidas no cargan de manera completa la información, no permiten el manejo de caracteres especiales y arroja error al adjuntar imágenes, lo que genera un reproceso para los funcionarios del área, pues deben realizar el documento en Word y luego cargarlo para continuar con el proceso de revisión y firma. _x000a_• Se evidenciaron algunos actos administrativos generados por contingencia del período auditado que no estaban cargados en el sistema, lo que incurre en la pérdida de trazabilidad de los expedientes._x000a_• Se observó en la DSl de Medellín y DSIA de Armenia que al generar el reporte de las cargas de trabajo presentaba inconsistencias:  cargas de trabajo a personas que ya no pertenecían al GIT, cargas de servicio asignadas de años anteriores al ingreso a la entidad, error en el total de cargas de trabajo asignadas a un funcionario._x000a_ • El cálculo automático de las fechas de vencimiento de los términos legales de los actos administrativos se está generando de forma errónea. Lo anterior se soporta en evidencias de la DSI Medellín remitida a la Subdirección de Fiscalización y Liquidación Tributaria en la cual se manifestó lo siguiente : &quot;En relación a “159 expedientes En curso con FECHA VENCIMIENTO vencida o errada:  (...) desde años anteriores (2020 a 2023)”  (...) Sin perjuicio de lo expuesto, es reaventé [sic] advertir que INTEGRA toma como firmeza la general, esto es 3 años a partir de la fecha de vencimiento para declarar, (...) que ha generado problemas en la determinación de las firmezas reales de los expedientes, firmezas que cuando se profieren actos que las modifican, las mismas no solo no son actualizados automáticamente, al estar por defecto configurado el sistema para la firmeza general antes estudiada. (...) es importante que desde INTEGRA se generen desarrollos (...) con el fin que el sistema pueda actualizar automáticamente las firmezas de los expedientes, sean generales o especiales, lo anterior con el fin de mitigar las contingencias que actualmente se afrontan en el asunto particular... (…)”._x000a_Sistema IRIS:_x000a_Revisado el sistema se evidenciaron las siguientes falencias: _x000a_• En el reporte generado de insumos de los años 2021, 2022 y 2023 se encontró que la información presenta inconsistencias de integridad y confidencialidad, debido a que no es posible en algunos casos identificar a qué expediente pertenece el insumo cargado, campos sin datos, con información duplicada e inconsistente._x000a_• En la captura de los insumos se evidenció que carece de validaciones en los campos número de documento y razón social, de igual forma, no se cuenta con un campo específico donde se registre la procedencia del formato FT-1561._x000a_• El sistema no genera número de expediente, lo que conlleva a que las direcciones seccionales utilicen los sistemas no corporativos para su creación, control y seguimiento (CORAN - Seccional Aduanas Medellín y EL MAR - Seccional Aduanas de Bogotá) . _x000a_• La trazabilidad del proceso se genera en una bitácora que es alimentada a discreción del funcionario y no automáticamente por las actuaciones registradas en el sistema._x000a_• El módulo de reportes tiene filtros limitados para las búsquedas, solo se permite por rango de fechas y los resultados al generarse presentan error en más de 2.000 registros._x000a_• El sistema no cuenta con una funcionalidad que permita el traslado de los expedientes entre áreas o seccionales ni la integración entre las áreas de jurídica y notificaciones para el manejo de los expedientes."/>
    <s v="1.- Deficiencias en los sistemas de información INTEGRA e IRIS que apoyan el subproceso al no permitir el control, gestión, trazabilidad y monitoreo del trámite total que deben surtir los insumos, inconsistencias en la información almacenada y falencias en algunas funcionalidades y reportes existentes."/>
    <s v="_x000a_1. Generar un esquema de seguimiento quincenal al estado y tipología de los incidentes del SI INTEGRA reportados a través de los PST ARANDA a nivel nacional que estén pendientes de solución o requieran desarrollos técnicos_x000a_"/>
    <s v="_x000a_1.1. Generar la rutina de consulta y suministro semanal de casos pst activos relacionados con el comportamiento nacional del SI INTEGRA"/>
    <s v="Consulta quincenal del reporte de estado de casos PST del árbol de especialistas del SI Integra   _x000a_Reuniones de replaneación o pre planning para identificar Historias de Usuario HU. "/>
    <n v="24"/>
    <d v="2024-09-01T00:00:00"/>
    <d v="2025-08-31T00:00:00"/>
    <n v="52"/>
    <n v="0"/>
    <s v="DGF_x000a_NC – Subproceso de Fiscalización y Liquidación_x000a_Dirección de Gestión de Fiscalización_x000a_Subdirección de Fiscalización  Tributaria _x000a__x000a_NC- Proceso de Información,  Innovación y Tecnología_x000a_Dirección de Gestión de Innovación y Tecnología _x000a_Subdirección de Soluciones y Desarrollo"/>
    <n v="0"/>
    <x v="0"/>
  </r>
  <r>
    <x v="0"/>
    <x v="0"/>
    <m/>
    <m/>
    <m/>
    <m/>
    <m/>
    <s v="1.2. Analizar la información y formular las Historias de usuario HU en la sesiones de planeamiento previo o pre planning de la célula de Fiscalización a fin de incluir oportunamente los requerimientos de ajuste y mejora en los Sprint (periodos de 10 días hábiles de desarrollo efectivo según la metodología de desarrollo ágil SCRUM) de acuerdo a impacto y relevancia en la priorización."/>
    <s v="2. Las HU definidas/ # incidentes identificados"/>
    <n v="1"/>
    <d v="2024-09-01T00:00:00"/>
    <d v="2025-08-31T00:00:00"/>
    <n v="52"/>
    <n v="0.33"/>
    <s v="DGF_x000a_NC – Subproceso de Fiscalización y Liquidación_x000a_Dirección de Gestión de Fiscalización_x000a_Subdirección de Fiscalización  Tributaria _x000a__x000a_NC- Proceso de Información,  Innovación y Tecnología_x000a_Dirección de Gestión de Innovación y Tecnología _x000a_Subdirección de Soluciones y Desarrollo"/>
    <n v="0.33"/>
    <x v="0"/>
  </r>
  <r>
    <x v="0"/>
    <x v="0"/>
    <m/>
    <m/>
    <m/>
    <m/>
    <m/>
    <s v="1.3. Generar las pruebas y puesta en producción de las historias de usuario derivadas de incidentes PST para divulgar los ajustes a nivel nacional una vez se realicen._x000a_"/>
    <s v="3. Paso a producción (Una vez culminados los Sprint y aceptadas las pruebas) / Historias de usuario definidas"/>
    <n v="1"/>
    <d v="2024-09-01T00:00:00"/>
    <d v="2025-08-31T00:00:00"/>
    <n v="52"/>
    <n v="0"/>
    <s v="DGF_x000a_NC – Subproceso de Fiscalización y Liquidación_x000a_Dirección de Gestión de Fiscalización_x000a_Subdirección de Fiscalización  Tributaria_x000a__x000a_NC Proceso de Información,  Innovación y Tecnología_x000a_Dirección de Gestión de Innovación y Tecnología _x000a_Subdirección de Soluciones y Desarrollo"/>
    <n v="0"/>
    <x v="0"/>
  </r>
  <r>
    <x v="0"/>
    <x v="0"/>
    <m/>
    <m/>
    <m/>
    <m/>
    <s v="_x000a__x000a_2. Ejecutar en la célula de fiscalización en las distintas épicas asociadas al SI INTEGRA, a saber: reportes, preliminares y liquidación provisional, módulo de correcciones y anulaciones, Estabilización y solución de incidentes y Contextuales, efectuando seguimiento al repositorio de HU pendientes de asignación o Backlog de la célula de fiscalización. "/>
    <s v="2.1. Efectuar una preplaneación o pre planning para identificar Historias de Usuario HU para priorizar en cada una de las fases o sprints de la célula de fiscalización, bajo la metodología de desarrollo ágil SCRUM que actualmente se ejecuta con el área de innovación de TI. "/>
    <s v=" Reuniones de replaneación o pre planning para identificar Historias de Usuario HU"/>
    <n v="12"/>
    <d v="2024-09-01T00:00:00"/>
    <d v="2025-08-31T00:00:00"/>
    <n v="52"/>
    <n v="4"/>
    <s v="DGF_x000a_NC – Subproceso de Fiscalización y Liquidación_x000a_Dirección de Gestión de Fiscalización_x000a_Subdirección de Fiscalización  Tributaria _x000a_Subdireccion de Fiscalización Cambiaria_x000a__x000a_NC Proceso de Información,  Innovación y Tecnología_x000a_Dirección de Gestión de Innovación y Tecnología _x000a_Subdirección de Soluciones y Desarrollo"/>
    <n v="0.33333333333333331"/>
    <x v="0"/>
  </r>
  <r>
    <x v="0"/>
    <x v="0"/>
    <m/>
    <m/>
    <m/>
    <m/>
    <m/>
    <s v="2.2. Ejecutar los Sprint o fases de desarrollo al interior de la célula de Fiscalización."/>
    <s v="2.2.- 2.3. Acta de ejecución del Sprint de la célula de fiscalización."/>
    <n v="12"/>
    <d v="2024-09-01T00:00:00"/>
    <d v="2025-08-31T00:00:00"/>
    <n v="52"/>
    <n v="4"/>
    <s v="DGF_x000a_NC – Subproceso de Fiscalización y Liquidación_x000a_Dirección de Gestión de Fiscalización_x000a_Subdirección de Fiscalización  Tributaria _x000a_Subdireccion de Fiscalización Cambiaria_x000a__x000a_NC- Proceso de Información,  Innovación y Tecnología_x000a_Dirección de Gestión de Innovación y Tecnología _x000a_Subdirección de Soluciones y Desarrollo"/>
    <n v="0.33333333333333331"/>
    <x v="0"/>
  </r>
  <r>
    <x v="0"/>
    <x v="0"/>
    <m/>
    <m/>
    <m/>
    <m/>
    <m/>
    <s v="2.3. Efectuar las evaluaciones periódicas o review de la célula de fiscalización a fin de identificar las mejoras implementadas y el cambio periódico en el remanente o backlog de la célula de fiscalización. "/>
    <s v="2.2.- 2.3. Acta de ejecución del Sprint de la célula de fiscalización."/>
    <n v="12"/>
    <d v="2024-09-01T00:00:00"/>
    <d v="2025-08-31T00:00:00"/>
    <n v="52"/>
    <n v="4"/>
    <s v="DGF_x000a_NC – Subproceso de Fiscalización y Liquidación_x000a_Dirección de Gestión de Fiscalización_x000a_Subdirección de Fiscalización  Tributaria _x000a_Subdirección de Fiscalización Cambiaria_x000a__x000a_NC Proceso de Información,  Innovación y Tecnología_x000a_Dirección de Gestión de Innovación y Tecnología _x000a_Subdirección de Soluciones y Desarrollo"/>
    <n v="0.33333333333333331"/>
    <x v="0"/>
  </r>
  <r>
    <x v="0"/>
    <x v="0"/>
    <m/>
    <m/>
    <m/>
    <m/>
    <m/>
    <s v="_x000a_2.4. Divulgar los resultados de cada uno de los Sprint a nivel nacional_x000a__x000a__x000a__x000a__x000a__x000a__x000a__x000a__x000a__x000a__x000a_"/>
    <s v="_x000a_Soporte de paso a producción_x000a_"/>
    <n v="12"/>
    <d v="2024-09-01T00:00:00"/>
    <d v="2025-08-31T00:00:00"/>
    <n v="52"/>
    <n v="0"/>
    <s v="DGF_x000a_NC – Subproceso de Fiscalización y Liquidación_x000a_Dirección de Gestión de Fiscalización_x000a_Subdirección de Fiscalización  Tributaria _x000a_Subdirección de Fiscalización Cambiaria_x000a__x000a_NC-Proceso de Información,  Innovación y Tecnología_x000a_Dirección de Gestión de Innovación y Tecnología _x000a_Subdirección de Soluciones y Desarrollo_x000a__x000a_"/>
    <n v="0"/>
    <x v="0"/>
  </r>
  <r>
    <x v="0"/>
    <x v="0"/>
    <m/>
    <m/>
    <m/>
    <m/>
    <s v="3. Ejecutar el Plan de ejecución continuo de la célula de fiscalización en las distintas épicas asociadas al SI IRIS, efectuando seguimiento al repositorio de HU pendientes de asignación o Backlog de la célula de fiscalización._x000a__x000a_"/>
    <s v="3.1. Efectuar una preplaneación o pre planning para identificar Historias de Usuario HU para priorizar en cada una de las fases o Sprint de la célula de fiscalización, bajo la metodología de desarrollo ágil SCRUM que actualmente se ejecuta con el área de innovación de TI. _x000a_"/>
    <s v="3.1.  Evidencia de reuniones de replaneación o pre planning para identificar Historias de Usuario HU"/>
    <n v="12"/>
    <d v="2024-09-01T00:00:00"/>
    <d v="2025-08-31T00:00:00"/>
    <n v="52"/>
    <n v="4"/>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Innovación y Proyectos"/>
    <n v="0.33333333333333331"/>
    <x v="0"/>
  </r>
  <r>
    <x v="0"/>
    <x v="0"/>
    <m/>
    <m/>
    <m/>
    <m/>
    <m/>
    <s v="_x000a_3.2. Ejecutar los Sprint o fases de desarrollo al interior de la célula de Fiscalización."/>
    <s v="_x000a_3.2.-  Acta de ejecución del Sprint de la célula de fiscalización."/>
    <n v="12"/>
    <d v="2024-09-01T00:00:00"/>
    <d v="2025-08-31T00:00:00"/>
    <n v="52"/>
    <n v="4"/>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Innovación y Proyectos"/>
    <n v="0.33333333333333331"/>
    <x v="0"/>
  </r>
  <r>
    <x v="0"/>
    <x v="0"/>
    <m/>
    <m/>
    <m/>
    <m/>
    <m/>
    <s v="3.3. Efectuar las evaluaciones periódicas o review de la célula de fiscalización a fin de identificar las mejoras implementadas y el cambio periódico en el remanente o backlog de la célula de fiscalización. "/>
    <s v="_x000a_ 3.3. Acta de ejecución del Sprint de la célula de fiscalización."/>
    <n v="12"/>
    <d v="2024-09-01T00:00:00"/>
    <d v="2025-08-31T00:00:00"/>
    <n v="52"/>
    <n v="4"/>
    <s v="DGF_x000a_NC – Subproceso de Fiscalización y Liquidación_x000a_Dirección de Gestión de Fiscalización_x000a_Subdirección de Fiscalización Aduanera_x000a__x000a_NC-Proceso de Información,  Innovación y Tecnología_x000a_Dirección de Gestión de Innovación y Tecnología _x000a_Subdirección de Innovación y Proyectos"/>
    <n v="0.33333333333333331"/>
    <x v="0"/>
  </r>
  <r>
    <x v="0"/>
    <x v="0"/>
    <m/>
    <m/>
    <m/>
    <m/>
    <m/>
    <s v="_x000a_3.4. Divulgar los resultados de cada uno de los Sprint a nivel nacional_x000a__x000a__x000a__x000a__x000a__x000a__x000a__x000a__x000a__x000a__x000a_"/>
    <s v="_x000a_Soporte de paso a producción"/>
    <n v="12"/>
    <d v="2024-09-01T00:00:00"/>
    <d v="2025-08-31T00:00:00"/>
    <n v="52"/>
    <n v="0"/>
    <s v="DGF_x000a_NC – Subproceso de Fiscalización y Liquidación_x000a_Dirección de Gestión de Fiscalización_x000a_Subdirección de Fiscalización  Aduanera_x000a__x000a_NC-Proceso de Información,  Innovación y Tecnología_x000a_Dirección de Gestión de Innovación y Tecnología _x000a_Subdirección de Soluciones y Desarrollo_x000a__x000a_"/>
    <n v="0"/>
    <x v="0"/>
  </r>
  <r>
    <x v="0"/>
    <x v="0"/>
    <m/>
    <m/>
    <m/>
    <m/>
    <s v="4. Generar un esquema de seguimiento trimestral al estado y tipología de los incidentes del SI IRIS reportados a través de los PST ARANDA a nivel nacional que estén pendientes de solución o requieran desarrollos técnicos"/>
    <s v="Trimestralmente verificar los casos reportados por ARANDA versus los casos solucionados del SI IRIS."/>
    <s v="Cantidad de casos solucionados/ cantidad de casos allegados_x000a_"/>
    <n v="1"/>
    <d v="2024-09-01T00:00:00"/>
    <d v="2025-02-28T00:00:00"/>
    <n v="25.714285714285715"/>
    <n v="0"/>
    <s v="DGF_x000a_NC – Subproceso de Fiscalización y Liquidación_x000a_Dirección de Gestión de Fiscalización_x000a_Subdirección de Fiscalización  Aduanera_x000a__x000a_NC Proceso de Información,  Innovación y Tecnología_x000a_Dirección de Gestión de Innovación y Tecnología _x000a_Subdirección de Soluciones y Desarrollo_x000a__x000a__x000a_"/>
    <n v="0"/>
    <x v="0"/>
  </r>
  <r>
    <x v="0"/>
    <x v="0"/>
    <s v="Auditoría al Trámite de Insumos de Fiscalización remitidos a las Direcciones Seccionales ATI 2024-003"/>
    <s v="ATI2024-003_x000a__x000a_H9"/>
    <s v="Hallazgo No. 9 - Deficiencias en la gestión de datos (NC DG Fiscalización y Subdirecciones TAC)_x000a_Verificada la información remitida por las Direcciones Seccionales auditadas: DSIA de Armenia, DSA de Bogotá, DSA de Medellín y DSI de Medellín y por las Subdirecciones de Fiscalización Aduanera, Tributaria y Cambiaria, así como de las actividades de auditoría realizadas, se encontraron como resultado de la evaluación efectuada al manejo de la información de los diferentes insumos recibidos, deficiencias que afectan la gestión de las dependencias responsables, a saber: _x000a_• Casos no radicados, no encontrados, no reportados o incompletos._x000a_• Insumos de investigación no registrados en la dirección seccional de destino. _x000a_• Imposibilidad de validar la completitud, calidad, oportunidad en la remisión y gestión efectuada por el área receptora._x000a_• Falta de estandarización y parametrización que permita la identificación y ubicación de insumos en los sistemas de información._x000a_• Presentación de casos ante Comité Directivo extemporáneos, según cronogramas establecidos o atemporales en el caso de los formatos FT-1561 o no presentación de éstos ante el comité. _x000a_• Actas de comité sin soportes de las decisiones._x000a_• Falta de control a las decisiones del comité._x000a_• Sistemas informáticos que no facilitan la gestión de información, no cuentan con control de términos, incompletos y desactualizados. _x000a_• Falta de mecanismos de seguridad frente a la custodia y almacenamiento de la información._x000a_Ver en informe de auditoría ATI2024-003 la Tabla No. 7 Deficiencias en el manejo y control de la información"/>
    <s v="1.- Deficiente control por parte de los responsables de la primera línea de defensa en las direcciones seccionales frente al cumplimiento del registro, control y trazabilidad de las gestiones y términos de los seleccionados de acciones de control e insumos de investigación _x000a__x000a_2.-insuficiente seguimiento desde la segunda línea de defensa en el nivel central, al no ejercer de manera específica controles de seguimiento a su desarrollo._x000a__x000a_3.- Además, falta de un aplicativo o repositorio unificado de estas actuaciones, que garantice el flujo de actividades desde el registro inicial del caso hasta la finalización del expediente o traslado de manera centralizada."/>
    <s v="1. Fortalecer la herramienta LINC, a partir de inclusión de columnas que permitan identificar en el caso de los traslado de los insumos su origen (quien traslada) y el destino (quien recepciona el insumo); así mismo, incluir una columna que capture la información relacionada con los autos de apertura, con el fin de hacer seguimiento al estado (tiempos y movimientos) de las cargas de trabajo. Estas modificaciones se harán efectivas a partir de los lineamientos que se impartan por parte de la Subdirección de Fiscalización Cambiaria._x000a__x000a_"/>
    <s v=" Proferir Memorando con lineamientos sobre la inclusión de la información en las nuevas columnas dirigido a las Seccionales y correo de socilización_x000a__x000a__x000a__x000a_"/>
    <s v="Memorando y correo de socialialización"/>
    <n v="2"/>
    <d v="2024-08-05T00:00:00"/>
    <d v="2025-03-30T00:00:00"/>
    <n v="33.857142857142854"/>
    <n v="0"/>
    <s v="DGF_x000a_NC – Subproceso de Fiscalización y Liquidación_x000a_Dirección de Gestión de Fiscalización_x000a_Subdirección de Fiscalización  Cambiaria_x000a__x000a_DS – Subproceso de Fiscalización y Liquidación_x000a_Direcciones Seccionales_x000a_Divisiones de  Fiscalización y Liquidación Cambiaria     "/>
    <n v="0"/>
    <x v="0"/>
  </r>
  <r>
    <x v="0"/>
    <x v="0"/>
    <m/>
    <m/>
    <m/>
    <m/>
    <s v="2.  Verificar y hacer seguimiento a la información de actos proferidos y estados de los expedientes en el SI INTEGRA y manuales, generando alertas preventivas para el autocontrol por parte de las seccionales y lograr que la información sea veraz en tiempo real._x000a_"/>
    <s v="2.1. Incrementar la capacidad de análisis y verificación de las Divisiones y GIT de Fiscalización Tributaria para analizar la información acerca del estado de los expedientes en el sistema SI INTEGRA a partir de  capacitaciones y  mesas de trabajo sobre la funcionalidad de reportes de la herramienta, particularmente el de cargas de servicio. _x000a_"/>
    <s v=" Capacitaciones y/o mesas de trabajo trimestrales , realizadas  desde el Nivel Central a las DSIA de Armenia y DSI de Medellín, con énfasis en la funcionalidad de la herramienta y de las cargas de servicio._x000a_"/>
    <n v="4"/>
    <d v="2024-09-01T00:00:00"/>
    <d v="2025-08-31T00:00:00"/>
    <n v="52"/>
    <n v="0"/>
    <s v="DGF_x000a_NC – Subproceso de Fiscalización y Liquidación_x000a_Dirección de Gestión de Fiscalización_x000a_Subdirección de Fiscalización  Tributaria "/>
    <n v="0"/>
    <x v="0"/>
  </r>
  <r>
    <x v="0"/>
    <x v="0"/>
    <m/>
    <m/>
    <m/>
    <m/>
    <s v="3. Emitir lineamientos dirigidos al Grupo Informal de Programas, tendientes a que en la estructuración de acciones y programas de control y en su seguimiento, se preste especial atención a la fecha de caducidad o prescripción de los seleccionados que se remiten, cuando está aplique, así como que se tenga en cuenta para la ejecución de estas los lineamientos que se profieran desde la Dirección de Gestión de Fiscalización, relacionados con la priorización de las investigaciones, casos e insumos (Memorandos 62 del 22/04/2024 y 086 del 31/05/2024). "/>
    <s v="3.1. Proferir memorando dirigido a los funcionarios del Grupo Informal de Programas de la Subdirección de Fiscalización Aduanera, con el objeto de que se fortalezca el seguimiento que se realiza a la ejecución de las acciones y programas de control, de tal forma que en la estructuración de estas y su seguimiento se preste especial atención a la fecha de caducidad de los seleccionados que se remiten, cuando está aplique, así como que se tenga en cuenta para su ejecución los lineamientos que se profieran desde la Dirección de Gestión de Fiscalización, relacionados con la priorización de las investigaciones, casos e insumos. "/>
    <s v="Memorando"/>
    <n v="1"/>
    <d v="2024-08-01T00:00:00"/>
    <d v="2024-12-31T00:00:00"/>
    <n v="21.714285714285715"/>
    <n v="1"/>
    <s v="DGF_x000a_NC – Subproceso de Fiscalización y Liquidación_x000a_Dirección de Gestión de Fiscalización_x000a_Subdirección de Fiscalización  Aduanera"/>
    <n v="1"/>
    <x v="1"/>
  </r>
  <r>
    <x v="0"/>
    <x v="0"/>
    <m/>
    <m/>
    <m/>
    <m/>
    <s v="4. Emitir directriz a los subdirectores de fiscalización  para que en las visitas de Autoevaluación que realicen se revise y haga seguimiento entre otros temas, al uso del Formato 1561. "/>
    <s v="4.1. Correo con Directriz "/>
    <s v="Correo"/>
    <n v="1"/>
    <d v="2024-09-01T00:00:00"/>
    <d v="2024-10-30T00:00:00"/>
    <n v="8.4285714285714288"/>
    <n v="1"/>
    <s v="DGF_x000a_NC – Subproceso de Fiscalización y Liquidación_x000a_Dirección de Gestión de Fiscalización_x000a_Subdirecciónes de Fiscalización  Aduanera, Tributaria, Cambiaria, internacional y de Apoyo "/>
    <n v="1"/>
    <x v="1"/>
  </r>
  <r>
    <x v="1"/>
    <x v="0"/>
    <s v="Auditoría de Seguimiento a Planes Integrados de Mejoramiento del Proceso de Administración de Cartera - ASA 2017005_x000a__x000a_Período_x000a__x000a_01/01/2016 a 30/01/02017_x000a_"/>
    <s v="ASA 2017005"/>
    <s v="&quot;No. 16 Debilidad en la caracterización del proceso, en los lineamientos que establecen los requisitos de entrada, flujo de información y trazabilidad de los actos administrativos que llegan a cobranzas. AUDITORÍA ARC 2015003-DSI BOGOTÁ Subdirección de Gestión de Recaudo y Cobranzas - Auditoria a la recuperación de la cartera- OCI_x000a_Verificado el flujo de información y la trazabilidad de actos administrativos proferidos, ejecutoriados y remitidos por la Dirección Seccional de Aduanas de Bogotá con destino a la Divisiones de Gestión de Cobranzas de las Direcciones Seccionales de Impuestos de Bogotá y Grandes Contribuyentes se evidenció lo siguiente: _x000a_a) Los actos administrativos proferidos por la Dirección Seccional de Aduanas de Bogotá al igual que en el resto del país, no figuran en los aplicativos informáticos de la entidad, lo que genera riesgo subjetivo en su cobro._x000a_b) Los actos administrativos con destino a cobranzas llegan con el sello de ejecutoria como único requisito, lo cual no garantiza su condición de título ejecutivo._x000a_c) Los actos administrativos tales como Recursos de reconsideración que modifican parcialmente la suma a cobrar, las resoluciones que ordenan el pago de una obligación y a su vez la efectividad de una garantía (pólizas), no se envían a cobranzas integralmente, por lo tanto, no se reciben los insumos necesarios para conformar el título ejecutivo, ni se determinan las acciones a seguir para completar la gestión documental. _x000a_d)Existen fallas en la comunicación e interacción de los procesos misionales y de apoyo con respecto a las entradas y salidas de los procesos. _x000a_e) Se presenta diversidad de criterio jurídico del término &quot;ejecutoria de actos administrativos tributarios, aduaneros y cambiarios&quot;, lo que genera demoras e incertidumbre para iniciar el cobro.  Lo anterior incumple los principios de eficacia, eficiencia y celeridad contenidos en el artículo 3 de la Ley 489 de 1998. Estas situaciones se presentan debido a la ausencia de un sistema informático de la Dian para la gestión de actos administrativos aduaneros y cambiarios y por falta de lineamientos para el debido control, lo que ocasiona riesgo subjetivo para gestionar su cobro&quot;._x000a_Prueba de Auditoría:_x000a_De conformidad con las pruebas de auditoría realizadas para las situaciones anteriores, se evidencia que:  _x000a_a) Existen actos administrativos proferidos por la Dirección Seccional de Aduanas de Bogotá, que no han sido remitidos a la Dirección Seccional de Impuestos de Bogotá para su incorporación en los aplicativos de cobranzas._x000a_b) Se evidencian actos administrativos aduaneros frente a los cuales se interpuso recurso, y es allegado a la División de Gestión de Cobranzas únicamente el fallo de dicho recurso, sin el respectivo acto administrativo que constituye el título ejecutivo._x000a_c) De igual forma, se presentan situaciones en las cuales no es allegado ni el fallo del recurso ni el acto administrativo que constituye el título ejecutivo. Evidenciándose fallas de comunicación e interacción de los procesos con respecto a las entradas y salidas de los mismos. Por lo anterior, las situaciones que dieron lugar a la formulación del hallazgo persisten."/>
    <s v="Ausencia de un sistema informático de la Dian para la gestión de actos administrativos aduaneros y cambiarios  y por falta de lineamientos para el debido control."/>
    <s v="Implementar una solución informatica sujeta a la implementación del plan de modernización tecnologica de la DIAN.(LEY 1819 DEL 2016), con el fin de contar con la información integrada, actualizada y confiable para el proceso de Administración de Cartera."/>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_x000a_REFORMULADO _x000a_20052022"/>
    <n v="1"/>
    <x v="1"/>
  </r>
  <r>
    <x v="1"/>
    <x v="0"/>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0"/>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de Innovación y Tecnología_x000a_Subdirección de Innovación y Proyectos_x000a_Subdirección de Soluciones y Desarrollo_x000a__x000a_"/>
    <n v="0"/>
    <x v="0"/>
  </r>
  <r>
    <x v="1"/>
    <x v="0"/>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ía_x000a_Dirección de Gestión de Innovación y Tecnología_x000a_Subdirección de Innovación y Proyectos_x000a_Subdirección de Soluciones y Desarrollo_x000a__x000a_"/>
    <n v="0"/>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0"/>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ía_x000a_Dirección de Gestión de Innovación y Tecnología_x000a_Subdirección de Innovación y Proyectos_x000a_Subdirección de Soluciones y Desarrollo_x000a__x000a_"/>
    <n v="0"/>
    <x v="0"/>
  </r>
  <r>
    <x v="1"/>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
    <n v="0"/>
    <x v="0"/>
  </r>
  <r>
    <x v="1"/>
    <x v="0"/>
    <m/>
    <m/>
    <m/>
    <m/>
    <s v="Iniciar el desarrollo de la solución tecnológica."/>
    <s v="Desarrollo de la solución"/>
    <s v="Informes de seguimiento"/>
    <n v="12"/>
    <d v="2026-01-02T00:00:00"/>
    <d v="2028-12-31T00:00:00"/>
    <n v="156.28571428571428"/>
    <n v="0"/>
    <s v="DGI_x000a_NC - Subproceso Innovación y Tecnología_x000a_Dirección de Gestión de Innovación y Tecnología_x000a_Subdirección de Innovación y Proyectos_x000a_Subdirección de Soluciones y Desarrollo_x000a__x000a_REFORMULADO _x000a_30092019_x000a_31102020_x000a_30112021_x000a_20052022_x000a_09122022"/>
    <n v="0"/>
    <x v="0"/>
  </r>
  <r>
    <x v="1"/>
    <x v="0"/>
    <m/>
    <m/>
    <m/>
    <m/>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0"/>
    <s v="Auditoría de Seguimiento a Planes Integrados de Mejoramiento del Proceso de Administración de Cartera - ASA 2017005_x000a_Período_x000a__x000a_01/01/2016 a 30/01/02017"/>
    <s v="ASA 2017005"/>
    <s v="&quot;Desactualización del aplicativo SISCOBRA ADUANERO. - AUDITORÍA ARC 2015003 - Grandes Contribuyentes_x000a__x000a_a. Verificado el reporte de los cien (100) actos administrativos más representativos por un valor de $85.974 millones, clasificados en SISCOBRA ADUANERO como debido cobrar, se evidenció que 14 están pendientes de actualizar en Siscobra aduanero.&quot;_x000a__x000a_Prueba de Auditoria:_x000a_Verificada la actualización de SISCOBRA Aduanero frente a los actos administrativos aduaneros expedidos por la Dirección Seccional de Aduanas de Bogotá, con fallos de recursos de la Subdirección de Gestión de Recursos Jurídicos, notificados y ejecutoriados, en 21 actos revisados se evidenció que diez (10) actos administrativos no han sido allegados a la Seccional de Grandes Contribuyentes ni se ha informado si están en curso demandas ante el contencioso administrativo, para los NIT 805.000.240 Resolución Sanción No.1024 por valor de$ 84.066.840 de fecha de ejecutoría  15/07/2016, NIT 805.011.074 Liquidaciones Oficiales - de revisión No.521 por valor de $ 2.649.138.000 de fecha de ejecutoria 27/04/2016, NIT 830.017.271 Resolución Sanción No. 259 por valor de $ 154.592.599 de fecha de ejecutoria 24/02/2016, NIT 830.017.271 Resolución Sanción No.408 por valor de $ 136.259.526 de fecha de ejecutoria 04/04/2016, NIT 830.017.271 Resolución Sanción No.498 por valor de $ 88.834.468 de fecha de ejecutoría 18/04/2016, NIT 830.050.346 Liquidaciones Oficiales - De Revisión No.381 por valor de $ 24.374.000 de fecha de ejecutoría 22/03/2016, NIT 830.050.346 Liquidaciones Oficiales - De Revisión No.1049 $ 36.297.000 de fecha de ejecutoría 25/07/2016, NIT 830.050.346 Liquidaciones Oficiales - De Revisión No.1050 por valor de $ 26.541.000 de fecha de ejecutoría 25/07/2016, NIT 860.002.693 Liquidaciones Oficiales - De Revisión No.1437 por valor de $533.140.000 de fecha de ejecutoria 21/09/2016,  NIT 860.020.309Liquidaciones Oficiales – Corrección No.750 Por valor de $ 185.957.000 de fecha de ejecutoría 07/06/2016 y NIT 860.020.309 Liquidaciones Oficiales – corrección No.1235 por valor de $ 153.492.000 de fecha de ejecutoría 22/08/2016, NIT 860.020.309 Liquidaciones Oficiales – Corrección No.1426 por valor de $ 50.988.000 de fecha de ejecutoría 19/09/2016 y NIT 860.515.993 Liquidaciones Oficiales – Corrección No.1090 por valor de $ 304.177.000 de fecha de ejecutoria 27/07/2016, los cuales no han sido allegados a la seccional de Grandes Contribuyentes para la respectiva gestión de cobro._x000a__x000a_De igual forma se presentan las siguientes situaciones:_x000a__x000a_1. Existen obligaciones sin descargar en SISCOBRA: NIT 830118785. No se actualizaron los pagos en SISCOBRA Aduanero, el usuario aduanero canceló la suma de $ 367.594,000. de igual forma, no se afectó el estado de las obligaciones que estaban demandadas._x000a_2. Actos Administrativos demandados frente a los cuales se les declaró la Nulidad y están cargadas las obligaciones: NIT 892400030, Titulo ejecutivo: Resolución Sanción No. 455 del 23/03/2011 por valor de $2.769.000, creada en SISCOBRA el 21/10/2012, y fue declarada su nulidad desde 06/12/2012 por el Juzgado 14 Administrativo de Bogotá, obligación que debe estar en cero y aparece en el libro radicador de Siscobra con deuda de $2.769.000. Por lo anterior, las situaciones que dieron lugar a la formulación del hallazgo persisten."/>
    <s v="Problemas en los insumos para la conformación del expediente y su inclusión en el aplicativo SISCOBRA ADUANERO._x000a__x000a_Falta de una solución informática para la gestión de cobro aduanero y cambiario."/>
    <s v="Definir estrategia de Digitalización del proyecto"/>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0"/>
    <m/>
    <m/>
    <m/>
    <m/>
    <s v="Desarrollar o adquirir la solución tecnologíca"/>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_x000a_REFORMULADO _x000a_20052022"/>
    <n v="1"/>
    <x v="1"/>
  </r>
  <r>
    <x v="1"/>
    <x v="0"/>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0"/>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de Innovación y Tecnología_x000a_Subdirección de Innovación y Proyectos_x000a_Subdirección de Soluciones y Desarrollo_x000a_"/>
    <n v="0"/>
    <x v="0"/>
  </r>
  <r>
    <x v="1"/>
    <x v="0"/>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ía_x000a_Dirección de Gestión de Innovación y Tecnología_x000a_Subdirección de Innovación y Proyectos_x000a_Subdirección de Soluciones y Desarrollo_x000a_"/>
    <n v="0"/>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
    <n v="0"/>
    <x v="0"/>
  </r>
  <r>
    <x v="1"/>
    <x v="0"/>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ía_x000a_Dirección de Gestión de Innovación y Tecnología_x000a_Subdirección de Innovación y Proyectos_x000a_Subdirección de Soluciones y Desarrollo_x000a_"/>
    <n v="0"/>
    <x v="0"/>
  </r>
  <r>
    <x v="1"/>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
    <n v="0"/>
    <x v="0"/>
  </r>
  <r>
    <x v="1"/>
    <x v="0"/>
    <m/>
    <m/>
    <m/>
    <m/>
    <s v="Iniciar el desarrollo de la solución tecnológica."/>
    <s v="Desarrollo de la solución"/>
    <s v="Informes de seguimiento"/>
    <n v="7"/>
    <d v="2026-01-02T00:00:00"/>
    <d v="2027-09-30T00:00:00"/>
    <n v="90.857142857142861"/>
    <n v="0"/>
    <s v="DGI_x000a_NC - Subproceso Innovación y Tecnología_x000a_Dirección de Gestión de Innovación y Tecnología_x000a_Subdirección de Innovación y Proyectos_x000a_Subdirección de Soluciones y Desarrollo_x000a__x000a_REFORMULADO _x000a_30092019_x000a_31102020_x000a_30112021_x000a_20052022_x000a_09122022"/>
    <n v="0"/>
    <x v="0"/>
  </r>
  <r>
    <x v="1"/>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
    <n v="0"/>
    <x v="0"/>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0"/>
    <s v="Auditoría de Seguimiento a Planes Integrados de Mejoramiento del Proceso de Administración de Cartera - ASA 2017005_x000a__x000a_01/01/2016 a 30/01/02017_x000a_B"/>
    <s v="ASA 2017005"/>
    <s v="&quot;b. En revisión física de expedientes se encontró que: En el expediente 20143100034 ubicado en coactiva  solo registra aviso de cobro  de fecha abril 14 de 2015, en el expediente 2009210048  falta expedir el acto administrativo que decide sobre el archivo por pago solicitado por la aseguradora acogiéndose al beneficio de ley,  en los expedientes 2012310238 y  20153100017 falta solicitar la copia de la demanda admitida para expedir el acto correspondiente y actualizar el aplicativo SISCOBRA ADUANERO&quot;._x000a__x000a_Prueba de Auditoría:_x000a_Verificada la gestión de cobro de las obligaciones en mora de los contribuyentes en 8 expedientes con NIT 830.035.717, 830.118.785, 892.400.030, 900.088.538, 900.041.323, 830.065.609, 800.142.612 y 800.154.771, se evidenciaron las siguientes situaciones:_x000a_1. Expedientes donde la última actuación es el mandamiento de pago, expedido desde septiembre de 2014:  Expediente 830023202 en SIPAC en etapa coactiva, última actuación en SIPAC fue el mandamiento de pago No. 144896 del 04/09/2014_x000a_2. El tiempo transcurrido entre la resolución que impone la sanción y el aviso de cobro es de 4 años y entre el Aviso de Cobro y la notificación del Mandamiento de Pago transcurrieron 1 año y 4 meses, notificándose con fecha próxima a prescribir la obligación:  NIT 900088538 Resolución Sanción No. 284 del 21/02/2011, Aviso de Cobro 1-31-244-440-377 de fecha 06/05/2015, Mandamiento de Pago No. 027 de fecha 05/09/2016 Notificado Personalmente 8/09/2016._x000a_3. Actuaciones sin realizar en los aplicativos: NIT 892400030, con Resolución Sanción 455 del 23/03/2011, Declaración de nulidad de la sanción antes indicada desde 6/12/2012, sin actualizar el saldo de la obligación en SISCOBRA Aduanero._x000a_4. Avisos de cobro dirigidos solo a la Aseguradora: NIT 830035717, con Resolución Sanción No. 1561 del 16/12/2013 y Resolución que resuelve recurso No. 348 del 10/04/2014, con dos avisos de cobro desde el 20/02/2015, observándose en el expediente que esta ha sido la única actuación de cobro realizada._x000a_5. Obligaciones sin Mandamiento de Pago:  No se evidencia mandamiento de pago frente a la obligación de ventas 2012 -1, la cual fue confirmada mediante el fallo del recurso, expediente con NIT 800154771. Por lo anterior, las situaciones que dieron lugar a la formulación del hallazgo persisten._x000a_"/>
    <s v="Problemas en los insumos para la conformación del expediente y su inclusión en el aplicativo SISCOBRA ADUANERO._x000a__x000a_Falta de una solución informática para la gestión de cobro aduanero y cambiario."/>
    <s v="Implementar una solución informatica sujeta a la implementación del plan de modernización tecnologica de la DIAN.(LEY 1819 DEL 2016), con el fin de contar con la información integrada, actualizada y confiable para el proceso de Administración de Cartera."/>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_x000a_REFORMULADO _x000a_20052022"/>
    <n v="1"/>
    <x v="1"/>
  </r>
  <r>
    <x v="1"/>
    <x v="0"/>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0"/>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de Innovación y Tecnología_x000a_Subdirección de Innovación y Proyectos_x000a_Subdirección de Soluciones y Desarrollo_x000a_"/>
    <n v="0"/>
    <x v="0"/>
  </r>
  <r>
    <x v="1"/>
    <x v="0"/>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ía_x000a_Dirección de Gestión de Innovación y Tecnología_x000a_Subdirección de Innovación y Proyectos_x000a_Subdirección de Soluciones y Desarrollo_x000a_"/>
    <n v="0"/>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0"/>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ía_x000a_Dirección de Gestión de Innovación y Tecnología_x000a_Subdirección de Innovación y Proyectos_x000a_Subdirección de Soluciones y Desarrollo_x000a_"/>
    <n v="0"/>
    <x v="0"/>
  </r>
  <r>
    <x v="1"/>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
    <n v="0"/>
    <x v="0"/>
  </r>
  <r>
    <x v="1"/>
    <x v="0"/>
    <m/>
    <m/>
    <m/>
    <m/>
    <s v="Iniciar el desarrollo de la solución tecnológica."/>
    <s v="Desarrollo de la solución"/>
    <s v="Informes de seguimiento"/>
    <n v="7"/>
    <d v="2026-01-02T00:00:00"/>
    <d v="2027-09-30T00:00:00"/>
    <n v="90.857142857142861"/>
    <n v="0"/>
    <s v="DGI_x000a_NC - Subproceso Innovación y Tecnología_x000a_Dirección de Gestión de Innovación y Tecnología_x000a_Subdirección de Innovación y Proyectos_x000a_Subdirección de Soluciones y Desarrollo_x000a__x000a_REFORMULADO _x000a_30092019_x000a_31102020_x000a_30112021_x000a_20052022_x000a_09122022"/>
    <n v="0"/>
    <x v="0"/>
  </r>
  <r>
    <x v="1"/>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0"/>
    <s v="Auditoría de Seguimiento a Planes Integrados de Mejoramiento del Proceso de Administración de Cartera - ASA 2017005_x000a__x000a_01/01/2016 a 30/01/02017"/>
    <s v="ASA 2017005"/>
    <s v="&quot;Debilidad en la caracterización del proceso, en los lineamientos que establecen los requisitos de entrada, flujo de información y trazabilidad de los actos administrativos que llegan a cobranzas - AUDITORÍA ARC 2015003-Grandes Contribuyentes- OCI_x000a__x000a_Verificado el flujo de información y la trazabilidad de actos administrativos proferidos, ejecutoriados y remitidos por la Dirección Seccional de Aduanas de Bogotá con destino a la Divisiones de Gestión de Cobranzas de las Direcciones Seccionales de Impuestos de Bogotá y Grandes Contribuyentes se evidenció lo siguiente: _x000a_a) Los actos administrativos proferidos por la Dirección Seccional de Aduanas de Bogotá al igual que en el resto del país, no figuran en los aplicativos informáticos de la entidad, lo que genera riesgo subjetivo en su cobro._x000a_b) Los actos administrativos con destino a cobranzas llegan con el sello de ejecutoria como único requisito, lo cual no garantiza su condición de título ejecutivo._x000a_c) Los actos administrativos tales como Recursos de reconsideración que modifican parcialmente la suma a cobrar, las resoluciones que ordenan el pago de una obligación y a su vez la efectividad de una garantía (pólizas), no se envían a cobranzas integralmente, por lo tanto, no se reciben los insumos necesarios para conformar el título ejecutivo, ni se determinan las acciones a seguir para completar la gestión documental. _x000a_d)Existen fallas en la comunicación e interacción de los procesos misionales y de apoyo con respecto a las entradas y salidas de los procesos. _x000a_e) Se presenta diversidad de criterio jurídico del término &quot;ejecutoria de actos administrativos tributarios, aduaneros y cambiarios&quot;, lo que genera demoras e incertidumbre para iniciar el cobro.  Lo anterior incumple los principios de eficacia, eficiencia y celeridad contenidos en el artículo 3 de la Ley 489 de 1998. Estas situaciones se presentan debido a la ausencia de un sistema informático de la Dian para la gestión de actos administrativos aduaneros y cambiarios y por falta de lineamientos para el debido control, lo que ocasiona riesgo subjetivo para gestionar su cobro&quot;._x000a__x000a_Prueba de Auditoria:_x000a_Realizadas las pruebas para verificar la inclusión en los Aplicativos de Cobranzas de los Actos Administrativos proferidos por la Dirección Seccional de Aduanas de Bogotá y de los que contienen fallos de recursos por la Subdirección de Gestión de Recursos Jurídicos, se encontró que: _x000a_1. Frente a los Actos Administrativos allegados a la Dirección Seccional de Grandes Contribuyentes, no se informa si frente a ellos se interpuso recurso._x000a_2. No se indica a la Dirección Seccional si el Acto Administrativo fue objeto de demanda._x000a_3. Las Divisiones de Gestión Jurídica no informan sobre el resultado del fallo del recurso interpuesto frente al Acto Administrativo._x000a_4. La Seccional de Grandes Contribuyentes debe realizar las consultas pertinentes para determinar si el Acto administrativo fue demandado._x000a_5. El área de Notificaciones envía todos los Actos Administrativos, se hayan presentado recurso o no contra ellos, lo que origina que en la seccional de Grandes Contribuyentes deba realizarse la trazabilidad para determinar la exigibilidad del título ejecutivo o no._x000a_6. Actos administrativos aduaneros con fallos de recursos expedidos por la Subdirección de Gestión de Recursos Jurídicos, que se encuentran ejecutoriados y no están incluidos en SISCOBRA. (Ver actos mencionados en el hallazgo Desactualización del aplicativo SISCOBRA Aduanero).  Por lo anterior, las situaciones que dieron lugar a la formulación del hallazgo persisten._x000a_"/>
    <s v="Ausencia de un sistema informático de la Dian para la gestión de actos administrativos aduaneros y cambiarios  y por falta de lineamientos para el debido control."/>
    <s v="Realizar al interior de la División de Gestión de Cobranzas jornadas de retroalimentación en el proceso de Administración de Cartera, sobre los procedimientos y las orientaciones necesarias para su cumplimiento."/>
    <s v="Realizar al interior de la División de Gestión de Cobranzas jornadas de retroalimentación en el proceso de Administración de Cartera, sobre los procedimientos y las orientaciones necesarias para su cumplimiento."/>
    <s v="FT-GH-1722_x000a_Registro de Asistencia Capacitación Interna"/>
    <n v="1"/>
    <d v="2017-09-01T00:00:00"/>
    <d v="2017-12-31T00:00:00"/>
    <n v="17.285714285714285"/>
    <n v="1"/>
    <s v="DGI_x000a_NC - Subproceso  Administracion de Cartera.                                                                            _x000a_Dirección  Operativa de Grandes Contribuyentes                                             _x000a_Subdirección Operativa de Servicio, Recaudo, Cobro y Devoluciones_x000a_Coordinación de Cobranzas _x000a__x000a_ACTUALIZADO_x000a_30112021_x000a__x000a__x000a_"/>
    <n v="1"/>
    <x v="1"/>
  </r>
  <r>
    <x v="1"/>
    <x v="0"/>
    <m/>
    <m/>
    <m/>
    <m/>
    <s v="Realizar al interior de cada uno de los grupos internos de trabajo que conforman la Division de Gestión de Cobranzas jornadas de retroalimentación en el proceso de Administración de Cartera, sobre los procedimientos y las orientaciones necesarias para su cumplimiento. especialmente  aplicación a los lineamientos establecidos por la Coordinación Control Básico de Obligaciones en cuanto a la Captura de actos administrativos en siscobra Aduanero."/>
    <s v="Realizar al interior de cada uno de los grupos internos de trabajo que conforman la Division de Gestión de Cobranzas jornadas de retroalimentación en el proceso de Administración de Cartera, sobre los procedimientos y las orientaciones necesarias para su cumplimiento. especialmente  aplicación a los lineamientos establecidos por la Coordinación Control Básico de Obligaciones en cuanto a la Captura de actos administrativos en siscobra Aduanero."/>
    <s v="FT-GH-1722_x000a_Registro de Asistencia Capacitación Interna"/>
    <n v="1"/>
    <d v="2017-09-01T00:00:00"/>
    <d v="2017-12-31T00:00:00"/>
    <n v="17.285714285714285"/>
    <n v="1"/>
    <s v="DGI_x000a_NC - Subproceso  Administracion de Cartera.                                                                            _x000a_Dirección Operativa de Grandes Contribuyentes_x000a_Subdirección Operativa de Servicio, Recaudo, Cobro y Devoluciones_x000a_Coordinación de Cobranzas _x000a__x000a_ACTUALIZADO_x000a_30112021"/>
    <n v="1"/>
    <x v="1"/>
  </r>
  <r>
    <x v="1"/>
    <x v="0"/>
    <m/>
    <m/>
    <m/>
    <m/>
    <s v="Implementar una solución informatica sujeta a la implementación del plan de modernización tecnologica de la DIAN.(LEY 1819 DEL 2016), con el fin de contar con la información integrada, actualizada y confiable para el proceso de Administración de Cartera."/>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_x000a_REFORMULADO _x000a_20052022"/>
    <n v="1"/>
    <x v="1"/>
  </r>
  <r>
    <x v="1"/>
    <x v="0"/>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0"/>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de Innovación y Tecnología_x000a_Subdirección de Innovación y Proyectos_x000a_Subdirección de Soluciones y Desarrollo_x000a_"/>
    <n v="0"/>
    <x v="0"/>
  </r>
  <r>
    <x v="1"/>
    <x v="0"/>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ía_x000a_Dirección de Gestión de Innovación y Tecnología_x000a_Subdirección de Innovación y Proyectos_x000a_Subdirección de Soluciones y Desarrollo_x000a_"/>
    <n v="0"/>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0"/>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ía_x000a_Dirección de Gestión de Innovación y Tecnología_x000a_Subdirección de Innovación y Proyectos_x000a_Subdirección de Soluciones y Desarrollo_x000a_"/>
    <n v="0"/>
    <x v="0"/>
  </r>
  <r>
    <x v="1"/>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
    <n v="0"/>
    <x v="0"/>
  </r>
  <r>
    <x v="1"/>
    <x v="0"/>
    <m/>
    <m/>
    <m/>
    <m/>
    <s v="Iniciar el desarrollo de la solución tecnológica."/>
    <s v="Desarrollo de la solución"/>
    <s v="Informes de seguimiento"/>
    <n v="7"/>
    <d v="2026-01-02T00:00:00"/>
    <d v="2027-09-30T00:00:00"/>
    <n v="90.857142857142861"/>
    <n v="0"/>
    <s v="DGI_x000a_NC - Subproceso Innovación y Tecnología_x000a_Dirección de Gestión de Innovación y Tecnología_x000a_Subdirección de Innovación y Proyectos_x000a_Subdirección de Soluciones y Desarrollo_x000a__x000a_REFORMULADO _x000a_30092019_x000a_31102020_x000a_30112021_x000a_20052022_x000a_09122022"/>
    <n v="0"/>
    <x v="0"/>
  </r>
  <r>
    <x v="1"/>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0"/>
    <s v="Evaluación a la Administración de  Riesgos asociados a los procedimientos de Devoluciones y/o Compensaciones y Tráfico Postal y envios urgentes_x000a__x000a_H7_x000a__x000a_Periodo 01/01/2016 al 30/09/2016"/>
    <s v=" ARC 2016008"/>
    <s v="Deficiencia en la gestión de riesgos en el Subproceso de Devoluciones y/o Compensaciones._x000a__x000a_En la Dirección Seccional de Impuestos de Medellín, se verificó el Procedimiento de Devoluciones y/o Compensaciones por saldos a favor generados en las declaraciones de impuesto sobre las ventas (IVA), por exportaciones de oro y el Procedimiento de Investigación de Obligaciones Tributarias, Sustanciales y formales  de Fiscalización relacionado con los programas AD y PD de estas devoluciones._x000a__x000a_En las verificaciones efectuadas al Procedimiento de Devoluciones y/o Compensaciones, a través de una muestra de 46 expedientes, del período 1 de enero de 2015 al 30 de junio de 2016, se observaron deficiencias en la gestión de riesgos institucionales, las cuales se evidencian en las siguientes situaciones:_x000a__x000a_a) Limitación en la sustanciación: En 25 expedientes no se está realizando la verificación de los requisitos de fondo de las marcas asignadas por el SIE Devoluciones. _x000a__x000a_b) Vencimiento de Términos: En cinco expedientes, identificados en los papeles de trabajo,  se presentó vencimiento de los términos para proferir la Resolución de Devolución y/o Compensación y adicionalmente no se informó al jefe inmediato la materialización del riesgo de vencimiento de términos establecido en la matriz de riesgos del Subproceso de Devoluciones y/o Compensaciones, a través del formato FT-IC- 2097 establecido en el Procedimiento PR-IC-0293 Monitoreo y Mejoramiento de la Gestión de Riesgos. Esta situación tiene una presunta incidencia disciplinaria. _x000a__x000a_c) Insuficiencia en los documentos mínimos que conforman los expedientes: No se incluye la impresión de la relación de documentos anexos a la solicitud radicada a través del SIE en 3 expedientes, el certificado de existencia y representación legal en 8 expedientes y la impresión de las declaraciones de IVA que soportan la imputación del saldo a favor en 13 expedientes. _x000a_Criterios: Con lo anterior se incumple con: Las actividades 3 y 4 del procedimiento PR-RE-0124 y numeral 5.5 de la cartilla CA-RE-0038 vigentes al momento de conformación de los expedientes auditados, El Artículo 855 del Estatuto Tributario, Las actividades 1, 3 y 4 del procedimiento PR-IC-0293 &quot;Monitoreo y Mejoramiento de la Gestión de Riesgos” y el  Módulo de Control de Planeación y Gestión, Componente Administración del Riesgo, elemento  Análisis y Valoración del riesgo del MECI 2014. _x000a_"/>
    <s v="a) Del análisis de las estadísticas suministradas por la DSI de Medellín, se identificó incremento significativo de las solicitudes de devolución y/o compensación, las cuales son atendidas con los mismos recursos asignados. _x000a__x000a_b) Diversos lineamientos y planes de contingencia permanentes implementados desde el nivel central y la seccional, que conducen a levantar las marcas sin verificar y a disminuir los documentos mínimos para la conformación de los expedientes._x000a__x000a_c) Alto número de tareas asignadas por el SIE y marcas repetidas para verificar._x000a__x000a_d) Falta de oportunidad en la actualización del SIE Devoluciones y de desarrollos informáticos que permitan utilizar el sistema para solicitudes de devolución por otros conceptos._x000a__x000a_e) Deficiencia en la aplicación de los controles para evitar el vencimiento de los  términos para proferir la resolución de devolución y/o compensación, y para garantizar que se incluyan los documentos establecidos en el PR-RE-0124._x000a__x000a_f) Desatención del Procedimiento PR-IC-0293 Monitoreo y Mejoramiento de la Gestión de Riesgos._x000a_"/>
    <s v="Implementar la solución informática asociada a las funcionalidades del Servicio Informático de Devoluciones que permitirá la gestión de la totalidad de los conceptos de devolución y la captura de resoluciones de devolución y/o compensación proferidas de forma manual que no han afectado el servicio de la obligación financiera, proyecto denominado Módulo SIDEV, antes DECOVI, de los demás conceptos de devolución y Contingencias (Incluye fases de radicación, acto administrativo, notificación y reportes), la cual considera la ejecución de las siguientes etapas:_x000a__x000a_1) Elaborar documento detallado de requerimientos para la Fase I del desarrollo tecnológico que consiste en la radicación de la solicitud de devolución y generación de actos administrativos decisorios sobre las mismas, para los conceptos de devolución diferentes a renta y ventas de contribuyentes que cuentan con firma  electrónica."/>
    <s v="1) Elaborar documento detallado de requerimientos para la Fase I del desarrollo tecnológico que consiste en la radicación de la solicitud de devolución y generación de actos administrativos decisorios sobre las mismas, para los conceptos de devolución diferentes a renta y ventas de contribuyentes que cuentan con firma  electrónica."/>
    <s v="a.i) Documento FT SI 2007 Especificación funcional detallada Fase I, entregado a la Subdirección de Gestión de Tecnología para que dicha dependencia realice el análisis y diseño."/>
    <n v="1"/>
    <d v="2016-09-01T00:00:00"/>
    <d v="2017-03-31T00:00:00"/>
    <n v="30.142857142857142"/>
    <n v="1"/>
    <s v="DGI_x000a_NC - Subproceso Recaudo - Devoluciones_x000a_Dirección de Gestión  de Impuestos_x000a_Subdirección de Devoluciones._x000a__x000a_ACTUALIZADO_x000a_30112021"/>
    <n v="1"/>
    <x v="1"/>
  </r>
  <r>
    <x v="1"/>
    <x v="0"/>
    <m/>
    <m/>
    <m/>
    <m/>
    <s v="Desarrollar o adquirir la solución tecnológica "/>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Subdirección de Devoluciones_x000a_Coordinación de Administración de Aplicativos de  Impuestos_x000a_Coordinación de Cobranzas_x000a__x000a_NC - Subproceso Innovación y Tecnología_x000a_Dirección de Gestión de Innovación y Tecnología_x000a_Subdirección de Innovacioón y Proyectos_x000a_Subdirección de Soluciones y Desarrollo"/>
    <n v="1"/>
    <x v="1"/>
  </r>
  <r>
    <x v="1"/>
    <x v="0"/>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Subdirección de Devoluciones_x000a_Coordinación de Administración de Aplicativos de  Impuestos_x000a_Coordinación de Cobranzas_x000a__x000a_"/>
    <n v="0"/>
    <x v="0"/>
  </r>
  <r>
    <x v="1"/>
    <x v="0"/>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de Innovación y Tecnología_x000a_Subdirección de Innovacioón y Proyectos_x000a_Subdirección de Soluciones y Desarrollo"/>
    <n v="0"/>
    <x v="0"/>
  </r>
  <r>
    <x v="1"/>
    <x v="0"/>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ía_x000a_Dirección de Gestión de Innovación y Tecnología_x000a_Subdirección de Innovacioón y Proyectos_x000a_Subdirección de Soluciones y Desarrollo"/>
    <n v="0"/>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Subdirección de Devoluciones_x000a_Coordinación de Administración de Aplicativos de  Impuestos_x000a_Coordinación de Cobranzas_x000a__x000a_"/>
    <n v="0"/>
    <x v="0"/>
  </r>
  <r>
    <x v="1"/>
    <x v="0"/>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ía_x000a_Dirección de Gestión de Innovación y Tecnología_x000a_Subdirección de Innovacioón y Proyectos_x000a_Subdirección de Soluciones y Desarrollo"/>
    <n v="0"/>
    <x v="0"/>
  </r>
  <r>
    <x v="1"/>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Subdirección de Devoluciones_x000a_Coordinación de Administración de Aplicativos de  Impuestos_x000a_Coordinación de Cobranzas_x000a__x000a_NC - Subproceso Innovación y Tecnología_x000a_Dirección de Gestión de Innovación y Tecnología_x000a_Subdirección de Innovacioón y Proyectos_x000a_Subdirección de Soluciones y Desarrollo"/>
    <n v="0"/>
    <x v="0"/>
  </r>
  <r>
    <x v="1"/>
    <x v="0"/>
    <m/>
    <m/>
    <m/>
    <m/>
    <s v="Iniciar el desarrollo de la solución tecnológica."/>
    <s v="Desarrollo de la solución"/>
    <s v="Informes de seguimiento"/>
    <n v="8"/>
    <d v="2025-06-01T00:00:00"/>
    <d v="2027-06-30T00:00:00"/>
    <n v="108.42857142857143"/>
    <n v="0"/>
    <s v="DGI_x000a_NC - Subproceso Innovación y Tecnología_x000a_Dirección de Gestión de Innovación y Tecnología_x000a_Subdirección de Innovacioón y Proyectos_x000a_Subdirección de Soluciones y Desarrollo"/>
    <n v="0"/>
    <x v="0"/>
  </r>
  <r>
    <x v="1"/>
    <x v="0"/>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Subdirección de Devoluciones_x000a_Coordinación de Administración de Aplicativos de  Impuestos_x000a_Coordinación de Cobranzas_x000a__x000a_"/>
    <n v="0"/>
    <x v="0"/>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Subdirección de Devoluciones_x000a_Coordinación de Administración de Aplicativos de  Impuestos_x000a_Coordinación de Cobranzas_x000a__x000a_NC - Subproceso Innovación y Tecnología_x000a_Dirección de Gestión de Innovación y Tecnología_x000a_Subdirección de Innovacioón y Proyectos_x000a_Subdirección de Soluciones y Desarrollo"/>
    <n v="0"/>
    <x v="0"/>
  </r>
  <r>
    <x v="1"/>
    <x v="0"/>
    <m/>
    <m/>
    <m/>
    <m/>
    <s v="b.i.) Adicionar al reporte de Solicitudes Radicadas por Dirección Seccional una columna donde se registre el número de días transcurrido desde la fecha de radicación a la fecha de generación del reporte-"/>
    <s v="b.i.) Adicionar al reporte de Solicitudes Radicadas por Dirección Seccional una columna donde se registre el número de días transcurrido desde la fecha de radicación a la fecha de generación del reporte-"/>
    <s v="b.i) Documento especificación funcional FT SI 2206 Adición columna Días Transcurridos"/>
    <n v="1"/>
    <d v="2017-03-01T00:00:00"/>
    <d v="2017-04-30T00:00:00"/>
    <n v="8.5714285714285712"/>
    <n v="1"/>
    <s v="DGI_x000a_NC - Proceso Recaudo - Devoluciones_x000a_Dirección de Gestión  de Impuestos_x000a_Subdirección de Devoluciones_x000a__x000a_ACTUALIZADO_x000a_30112021"/>
    <n v="1"/>
    <x v="1"/>
  </r>
  <r>
    <x v="1"/>
    <x v="0"/>
    <m/>
    <m/>
    <m/>
    <m/>
    <s v="b.ii) Puesta en producción adición columna días transcurridos desde la fecha de radicación a la fecha de generación del reporte"/>
    <s v="b.ii) Puesta en producción adición columna días transcurridos desde la fecha de radicación a la fecha de generación del reporte"/>
    <s v="b.ii) Reporte en producción"/>
    <n v="1"/>
    <d v="2017-04-30T00:00:00"/>
    <d v="2017-06-30T00:00:00"/>
    <n v="8.7142857142857135"/>
    <n v="1"/>
    <s v="DGI_x000a_NC - Subproceso de Innovación y Tecnologia_x000a_Dirección de Gestión de Innovación y Tecnología_x000a_Subdirección de Soluciones y Desarrollo_x000a__x000a_ACTUALIZADO_x000a_30112021_x000a_  "/>
    <n v="1"/>
    <x v="1"/>
  </r>
  <r>
    <x v="1"/>
    <x v="0"/>
    <s v=" AUDITORÍA CONTROL INTERNO CONTABLE FUNCIÓN RECAUDADORA. - ACC2018-02_x000a__x000a__x000a_Periodo 01/01/2017 al 31/12/2018_x000a__x000a_H3"/>
    <s v="ACC 2018002"/>
    <s v="INADECUADA CONCILIACIÓN DE LA CUENTA FONDOS EN TRÁNSITO:_x000a__x000a_Revisado las conciliaciones de la cuenta 1120 Fondos en Tránsito, se observa que solo se realiza conciliación entre las consignaciones realizadas por las Entidades Autorizadas paras Recaudar y la Dirección del Tesoro Nacional, sin tener en cuenta los registros contables por cada uno de los recibos de pago que realizan los contribuyentes, incumpliendo los establecido en el numeral 4.1 Controles asociados a las actividades del proceso contable de la Resolución 357 de 2008._x000a_Lo anterior, debido a que no se tiene un inventario mensual de documentos que ingresan por la red bancaria y a los continuos reprocesos de la obligación financiera que producen notas contables automáticas, lo que genera el riesgo de no ser identificadas las partidas conciliatorias mensualmente, afectando la confiabilidad de las cifras reflejadas en esta cuenta._x000a_"/>
    <s v="Debido a que no se tiene un inventario mensual de documentos que ingresan por la red bancaria y a los continuos reprocesos de la obligación financiera que producen notas contables automáticas"/>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1"/>
    <x v="1"/>
  </r>
  <r>
    <x v="1"/>
    <x v="0"/>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0"/>
  </r>
  <r>
    <x v="1"/>
    <x v="0"/>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de Innovación y Tecnología_x000a_Subdirección de Innovacioón y Proyectos_x000a_Subdirección de Soluciones y Desarrollo"/>
    <n v="0"/>
    <x v="0"/>
  </r>
  <r>
    <x v="1"/>
    <x v="0"/>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ía_x000a_Dirección de Gestión de Innovación y Tecnología_x000a_Subdirección de Innovacioón y Proyectos_x000a_Subdirección de Soluciones y Desarrollo"/>
    <n v="0"/>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0"/>
  </r>
  <r>
    <x v="1"/>
    <x v="0"/>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ía_x000a_Dirección de Gestión de Innovación y Tecnología_x000a_Subdirección de Innovacioón y Proyectos_x000a_Subdirección de Soluciones y Desarrollo"/>
    <n v="0"/>
    <x v="0"/>
  </r>
  <r>
    <x v="1"/>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0"/>
    <x v="0"/>
  </r>
  <r>
    <x v="1"/>
    <x v="0"/>
    <m/>
    <m/>
    <m/>
    <m/>
    <s v="Iniciar el desarrollo de la solución tecnológica."/>
    <s v="Desarrollo de la solución"/>
    <s v="Informes de seguimiento"/>
    <n v="8"/>
    <d v="2025-06-01T00:00:00"/>
    <d v="2027-06-30T00:00:00"/>
    <n v="108.42857142857143"/>
    <n v="0"/>
    <s v="DGI_x000a_NC - Subproceso Innovación y Tecnología_x000a_Dirección de Gestión de Innovación y Tecnología_x000a_Subdirección de Innovacioón y Proyectos_x000a_Subdirección de Soluciones y Desarrollo"/>
    <n v="0"/>
    <x v="0"/>
  </r>
  <r>
    <x v="1"/>
    <x v="0"/>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0"/>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0"/>
    <x v="0"/>
  </r>
  <r>
    <x v="1"/>
    <x v="0"/>
    <s v="Auditoría al flujo de la información contable que impacta la Función Recaudadora AFR 2023-003_x000a__x000a_Periodo: 01/01/2022 al 30/03/2023_x000a__x000a_H1_x000a_"/>
    <s v="AFR 2023-003"/>
    <s v="Hallazgo No. 1 Inoportunidad y diferencias en las resoluciones de cancelación de obligaciones mediante la adjudicación de bienes a favor de la Nación - DIAN_x000a__x000a_Realizado el cruce de información entre el inventario de bienes inmuebles adjudicados a la nación en procesos concursales o de cobro coactivo, con corte a 31 de diciembre de 2022, las resoluciones “Por la cual se cancelan obligaciones mediante la adjudicación de bienes a favor de la Nación U.A.E.- DIAN”, los registros contables de los inventarios y las cuentas por cobrar en contabilidad, en una muestra de 24 bienes inmuebles adjudicados, se evidenció lo siguiente:_x000a__x000a_a._x0009_Inoportunidad en la expedición de las resoluciones “Por la cual se cancelan obligaciones mediante la adjudicación de bienes a favor de la Nación U.A.E.- DIAN”, evidenciándose demoras entre 1 y 20 años para la expedición del acto administrativo en 16 bienes inmuebles adjudicados, por un valor total de $ 993.007.879,43. NIT: 830.048,245, 860,036, 547, 52.114.454, 891.501.392., 830.017.261, 860.001.330, 860.046.656, 800.190.238, 830.060.292, 830.084.985, 830.121.573 y 860.058.303. (Ver Anexo No.1.H1). DSI Bogotá_x000a__x000a_b._x0009_No se habían expedido y/o se encontraban en trámite de expedición, las resoluciones de cancelación de obligaciones para ocho (8) bienes inmuebles que se encuentran relacionados en los “Inventarios de Bienes Inmuebles Recibidos en Dación de Pago - BIRDP”, dos de ellos, con matrículas inmobiliarias No. 157-11179 y 157-10619 han transcurrido más de 16 años sin que se haya expedido la resolución respectiva, por un valor total de $ 2.494.283.520. NIT: 817.000.203, 830.044.454. _x000a__x000a_Para los NIT 900.594.234, 19.265.957, en desarrollo del ejercicio auditor se profirieron los Autos de trámite para la cancelación de obligaciones mediante la adjudicación de bienes a favor de la Nación, que están pendientes de su contabilización. DSI Bogotá_x000a__x000a_c._x0009_Diferencias entre el porcentaje de adjudicación y cuantía indicadas en la resolución de cancelación de obligaciones con bienes recibidos en dación en pago No. 862 del 27/01/2023 respecto del inventario de bienes BIRDP, por cuanto en los inventarios se registra un valor superior de $18.290.204, para el inmueble con matrícula inmobiliaria con MI 366-9906 del NIT 830.017.261. Partidas conciliatorias que requieren de la depuración a que haya lugar. DSI Bogotá y Coordinación de Contabilidad FR. _x000a__x000a_d._x0009_Resultado del registro contable de las resoluciones de cancelación, se presentan saldos contrarios a su naturaleza en las cuentas por cobrar de la contabilidad Función Recaudadora, así: NIT 860.036.547 cuenta 1305-01-001-01 Renta y Complementarios por $-408.673.891, NIT 860.001.330 cuenta 1305-04-001-01 IVA interno por $-14.636.000; NIT 830.084.985 cuenta 1305-04-001-01 IVA interno por $-5.741.000. DSI Bogotá y Coordinación de Contabilidad FR._x000a__x000a_Con lo evidenciado se desatiende lo establecido en el artículo 5 “Trámite para la cancelación de las obligaciones tributarias a cargo del deudor” del Decreto 4815 de 2007, numerales 4.1.1 “Relevancia” 4.1.2 “Representación fiel” y 4.2.2 “Oportunidad” del acápite 4 “Características cualitativas de la información financiera de propósito general” del Marco conceptual para la preparación y presentación de información financiera de las entidades de gobierno, literal C del “Instructivo para recibir bienes en pago de obligaciones fiscales” - IN-COT-0072, numeral 5.2.3.4 “Cuentas por Cobrar” Manual contable función recaudadora - MN-ADF-0005, numeral 6.3 “Cuentas por Cobrar” del Manual de políticas contables y operativas de la contabilidad de la función recaudadora V.4 y la aplicación de la Dimensión 3ª. Gestión con valores para resultados, Dimensión 4ª. Evaluación de resultados y del componente 3 Actividades de Control de la Dimensión 7ª. Control Interno del Modelo Integrado de Planeación y Gestión - MIPG. _x000a__x000a__x000a_"/>
    <s v="Deficiencias en los controles para la expedición oportuna de las resoluciones de cancelación de obligaciones,_x000a__x000a_Fallas en el flujo de la información hacia el proceso contable y en la depuración de las cuentas por cobrar_x000a__x000a_Ausencia de lineamientos que garanticen la adecuada expedición de los actos administrativos correspondientes. "/>
    <s v="Actualizar, como resulte procedente, el contenido y normatividad aplicables de los procedimientos administrativos relativos a la adjudicación de bienes ijnmuebles a la Nación por concepto de obligaciones tributarias administradas por la DIAN."/>
    <s v="Actualizar, como resulte procedente, el contenido y normatividad aplicables de los procedimientos administrativos relativos a la adjudicación de bienes ijnmuebles a la Nación por concepto de obligaciones tributarias administradas por la DIAN."/>
    <s v="Procedimientos Actualizados (Documentación administrativa actualizada)"/>
    <n v="1"/>
    <d v="2023-08-01T00:00:00"/>
    <d v="2025-02-28T00:00:00"/>
    <n v="82.428571428571431"/>
    <n v="0.4"/>
    <s v="DGI_x000a_NC- Subproceso Administración de Cartera_x000a_ Dirección de Gestión de Impuestos_x000a_ Subdirección Cobranzas y Control Extensivo_x000a_ Coordinación de Cobranzas                                                                                                                                                                                                                                                                                                                                                                                                                                                                                                                                                                                                                                                                                                                                                                                                                                                                                                                                                                                                                                                                                                                                                                                                                                                                                                                                                                                                                             _x000a__x000a_NC - Subproceso Recursos Administrativos_x000a_Dirección de Gestión Corporativa_x000a_Subdirección Administrativa                                                                                                                                                                                                                                                                                                                                                                                                                                                                                                                                                                                                                     _x000a_NC - Subproceso de operación logística                                                                                                          Subdirección logística                                                                                                                                                                                                                                                                                                                                                                                                                                                                                                                                                                                                                                                                                                                                                                                                                                                                                                                                                                                                                                                                                                                                                                                                                                                                                                                                                                                                                                                                                                                                                                                                                                                                                                                                                                                                                                                                                                                                                                                                                                                                                                                                                                                                                                                                                                                                                                                                                                                                                                                                                                                                                                                            NC - Subproceso Administración del Sistema de Gestión_x000a_Dirección de Gestión Estratégica y Analítica_x000a_Subdirección de Procesos        _x000a_Coordinación de Procesos y Riesgos Operacionales                                                                                                                                                                                                                                                                                                                                                                                                                                                                            _x000a__x000a_ELABORACIÓN (dd/mm/aaaa)_x000a_10/08/2023                                                                                                                                                                                                                              18/02/2024"/>
    <n v="0.4"/>
    <x v="0"/>
  </r>
  <r>
    <x v="1"/>
    <x v="0"/>
    <m/>
    <m/>
    <m/>
    <m/>
    <s v="Establecer una base de datos con la información de la totalidad de los bienes adjudicados en favor de la Nación (casos de contribuyentes que se encuentran en procesos y/o procedimientos de relativos a la adjudicación de bienes a la Nación)   por concepto de obligaciones tributarias administradas por la DIAN."/>
    <s v="Establecer una base de datos con la información de la totalidad de los bienes adjudicados en favor de la Nación (casos de contribuyentes que se encuentran en procesos y/o procedimientos de relativos a la adjudicación de bienes a la Nación)   por concepto de obligaciones tributarias administradas por la DIAN."/>
    <s v="Base de datos de bienes actualizada"/>
    <n v="1"/>
    <d v="2023-08-01T00:00:00"/>
    <d v="2024-02-29T00:00:00"/>
    <n v="30.285714285714285"/>
    <n v="1"/>
    <s v="DGI_x000a_DS – Subproceso Administración de Cartera_x000a_Dirección Seccional de Impuestos de Bogotá_x000a_División de Cobranzas_x000a_GIT de Representación Externa de Cobranzas_x000a_GIT Ejecución de Bienes_x000a__x000a_ELABORACIÓN (dd/mm/aaaa)_x000a_10/08/2023"/>
    <n v="1"/>
    <x v="1"/>
  </r>
  <r>
    <x v="1"/>
    <x v="0"/>
    <m/>
    <m/>
    <m/>
    <m/>
    <s v="Realizar seguimiento mensual a la base de bienes adjudicados para garantizar la oportuna expedición de los actos a través de los cuales se cancelan las obligaciones."/>
    <s v="Realizar seguimiento mensual a la base de bienes adjudicados para garantizar la oportuna expedición de los actos a través de los cuales se cancelan las obligaciones."/>
    <s v="Informe mensual"/>
    <n v="6"/>
    <d v="2023-08-01T00:00:00"/>
    <d v="2024-02-29T00:00:00"/>
    <n v="30.285714285714285"/>
    <n v="6"/>
    <s v="DGI_x000a_DS – Subproceso Administración de Cartera_x000a_Dirección Seccional de Impuestos de Bogotá_x000a_División de Cobranzas_x000a_GIT de Representación Externa de Cobranzas_x000a_GIT Ejecución de Bienes_x000a__x000a_ELABORACIÓN (dd/mm/aaaa)_x000a_10/08/2023"/>
    <n v="1"/>
    <x v="1"/>
  </r>
  <r>
    <x v="1"/>
    <x v="0"/>
    <m/>
    <m/>
    <m/>
    <m/>
    <s v="Conciliar y depurar la totalidad de los casos que fueron objeto de hallazgo en la auditoría, salvo aquellos que resulte no procedente su conciliación y depuración."/>
    <s v="Conciliar y depurar la totalidad de los casos que fueron objeto de hallazgo en la auditoría, salvo aquellos que resulte no procedente su conciliación y depuración."/>
    <s v="Notas contables de los casos depurados y conciliados"/>
    <n v="1"/>
    <d v="2023-08-01T00:00:00"/>
    <d v="2024-02-29T00:00:00"/>
    <n v="30.285714285714285"/>
    <n v="1"/>
    <s v="DGI_x000a_NC – Subproceso Función Recaudadora_x000a_Dirección de Gestión de Impuestos_x000a_Subdirección de Recaudo_x000a_Coordinación de Contabilidad de la Función Recaudadora_x000a_                                                                                                                                                                                                                                                                                                                                                                                                                                                                                                                                     NC - Subproceso Recursos Administrativos_x000a_Dirección de Gestión Corporativa_x000a_Subdirección Administrativa                                                                                                                                                                                                                                                                                                                                                                                                                                                                                                                             _x000a__x000a_DS – Subproceso Función Recaudadora_x000a_Dirección Seccional de Impuestos de Bogotá_x000a_División de Recaudo_x000a_GIT Contabilidad_x000a__x000a_ELABORACIÓN (dd/mm/aaaa)_x000a_10/08/2023                                                                                                                                                                                                                                                                                                                                                                                                                                                                                                                          "/>
    <n v="1"/>
    <x v="1"/>
  </r>
  <r>
    <x v="1"/>
    <x v="0"/>
    <m/>
    <m/>
    <m/>
    <m/>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Diagnóstico"/>
    <n v="1"/>
    <d v="2024-01-15T00:00:00"/>
    <d v="2024-07-31T00:00:00"/>
    <n v="28.285714285714285"/>
    <n v="1"/>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_x000a__x000a_DS – Subproceso Administración de Cartera_x000a_Dirección Seccional de Impuestos de Cali                                                                        División de Recaudo y cobranzas                                                                  _x000a_GIT de Contabilidad_x000a__x000a_ELABORACIÓN (dd/mm/aaaa)_x000a_10/08/2023"/>
    <n v="1"/>
    <x v="1"/>
  </r>
  <r>
    <x v="1"/>
    <x v="0"/>
    <m/>
    <m/>
    <m/>
    <m/>
    <s v="Elaborar un plan de trabajo con base en los resultados del diagnóstico, que contemple las posibles alternativas de solución a las fallas detectadas, junto con la viabilidad tecnica para su ejecución en los servicios informaticos actuales o dentro del proyecto de modernización tecnologica de la entidad."/>
    <s v="Elaborar un plan de trabajo con base en los resultados del diagnóstico, que contemple las posibles alternativas de solución a las fallas detectadas, junto con la viabilidad tecnica para su ejecución en los servicios informaticos actuales o dentro del proyecto de modernización tecnologica de la entidad."/>
    <s v="Plan de Trabajo aprobado"/>
    <n v="1"/>
    <d v="2024-08-01T00:00:00"/>
    <d v="2024-10-31T00:00:00"/>
    <n v="13"/>
    <n v="1"/>
    <s v="DGI_x000a_NC - Subproceso Función Recaudadora_x000a_Dirección de Gestión de Impuestos_x000a_Subdirección de Recaudo_x000a_Coordinación de Contabilidad de la Función Recaudadora                             _x000a__x000a_NC - Subproceso Innovación y Tecnología_x000a_Dirección de Gestión de Innovación y Tecnología_x000a_Subdirección de Innovación y Proyectos_x000a_Subdirección de Soluciones y Desarrollo                                                                                                                                 _x000a__x000a_ELABORACIÓN (dd/mm/aaaa)_x000a_10/08/2023"/>
    <n v="1"/>
    <x v="1"/>
  </r>
  <r>
    <x v="1"/>
    <x v="0"/>
    <m/>
    <m/>
    <m/>
    <m/>
    <s v="Aprobar e implentar  la realización de ajustes y/o alternativas de solución de las fallas identificadas en los   servicios informaticos que proveen información al SIE de Contabilidad."/>
    <s v="Aprobar e implentar  la realización de ajustes y/o alternativas de solución de las fallas identificadas en los   servicios informaticos que proveen información al SIE de Contabilidad."/>
    <s v="Acta de aprobación  Formato de aceptación puesta en producción"/>
    <n v="1"/>
    <d v="2024-11-01T00:00:00"/>
    <d v="2025-07-31T00:00:00"/>
    <n v="38.857142857142854"/>
    <n v="0"/>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_x000a__x000a_ELABORACIÓN (dd/mm/aaaa)_x000a_10/08/2023"/>
    <n v="0"/>
    <x v="0"/>
  </r>
  <r>
    <x v="1"/>
    <x v="0"/>
    <m/>
    <m/>
    <m/>
    <m/>
    <s v="Realizar los ajustes contables a que haya lugar, derivados de las actualizaciones a los Sistemas de información"/>
    <s v="Realizar los ajustes contables a que haya lugar, derivados de las actualizaciones a los Sistemas de información"/>
    <s v="Comprobantes de contabilidad"/>
    <n v="1"/>
    <d v="2025-08-01T00:00:00"/>
    <d v="2026-03-31T00:00:00"/>
    <n v="34.571428571428569"/>
    <n v="0"/>
    <s v="DGI_x000a_NC - Subproceso Función Recaudadora_x000a_Dirección de Gestión de Impuestos_x000a_Subdirección de Recaudo                                                            _x000a_Coordinación de Contabilidad de la Función Recaudadora_x000a__x000a_NC - Subproceso Innovación y Tecnología                                _x000a_Dirección de Gestión de Innovación y Tecnología_x000a_Subdirección de Innovación y Proyectos_x000a_Subdirección de Soluciones y Desarrollo_x000a__x000a_ELABORACIÓN (dd/mm/aaaa)_x000a_10/08/2023                                                                                                                                 "/>
    <n v="0"/>
    <x v="0"/>
  </r>
  <r>
    <x v="1"/>
    <x v="0"/>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0"/>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1"/>
    <x v="1"/>
  </r>
  <r>
    <x v="1"/>
    <x v="0"/>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0"/>
  </r>
  <r>
    <x v="1"/>
    <x v="0"/>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de Innovación y Tecnología_x000a_Subdirección de Innovacioón y Proyectos_x000a_Subdirección de Soluciones y Desarrollo"/>
    <n v="0"/>
    <x v="0"/>
  </r>
  <r>
    <x v="1"/>
    <x v="0"/>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ía_x000a_Dirección de Gestión de Innovación y Tecnología_x000a_Subdirección de Innovacioón y Proyectos_x000a_Subdirección de Soluciones y Desarrollo"/>
    <n v="0"/>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0"/>
  </r>
  <r>
    <x v="1"/>
    <x v="0"/>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ía_x000a_Dirección de Gestión de Innovación y Tecnología_x000a_Subdirección de Innovacioón y Proyectos_x000a_Subdirección de Soluciones y Desarrollo"/>
    <n v="0"/>
    <x v="0"/>
  </r>
  <r>
    <x v="1"/>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0"/>
    <x v="0"/>
  </r>
  <r>
    <x v="1"/>
    <x v="0"/>
    <m/>
    <m/>
    <m/>
    <m/>
    <s v="Iniciar el desarrollo de la solución tecnológica."/>
    <s v="Desarrollo de la solución"/>
    <s v="Informes de seguimiento"/>
    <n v="7"/>
    <d v="2026-01-02T00:00:00"/>
    <d v="2027-09-30T00:00:00"/>
    <n v="90.857142857142861"/>
    <n v="0"/>
    <s v="DGI_x000a_NC - Subproceso Innovación y Tecnología_x000a_Dirección de Gestión de Innovación y Tecnología_x000a_Subdirección de Innovacioón y Proyectos_x000a_Subdirección de Soluciones y Desarrollo"/>
    <n v="0"/>
    <x v="0"/>
  </r>
  <r>
    <x v="1"/>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0"/>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0"/>
    <x v="0"/>
  </r>
  <r>
    <x v="1"/>
    <x v="0"/>
    <s v="Auditoría al flujo de la información contable que impacta la Función Recaudadora AFR 2023-003_x000a__x000a_Periodo: 01/01/2022 al 30/03/2023_x000a__x000a_H2_x000a_"/>
    <s v="AFR 2023-003"/>
    <s v="Hallazgo No. 2 Sociedades liquidadas con obligaciones pendientes de normalizar que afectan los saldos de las cuentas por cobrar en la contabilidad función recaudadora._x000a__x000a_Verificados los expedientes con bienes recibidos en dación en pago, la contabilización de las resoluciones de cancelación de obligaciones y el saldo en contabilidad de las cuentas por cobrar de renta y complementarios, ventas, retenciones en la fuente, así como en la obligación financiera, se evidenció que:_x000a__x000a_Dirección Seccional de Impuestos de Cali y Coordinación de Contabilidad Función Recaudadora_x000a__x000a_a._x0009_Sociedad con NIT 890.305.707 con liquidación judicial desde el 06/06/2012 por la Superintendencia de Sociedades, aproximadamente 11 años de haberse liquidado, presenta lo siguiente: _x000a__x000a_• En contabilidad de la función recaudadora en la cuenta por cobrar 1305-04-001-01 - IVA Interno a 31/12/2022, tiene saldo por valor de $ 150.814.000.  _x000a__x000a_• En la obligación financiera presenta saldo en ventas 2010-1 $ 25.748.000 por impuesto, ventas 2009-6 $ 21.775.000 por impuesto, que fueron canceladas según resolución que ordena la cancelación de obligaciones con bienes entregados a la nación en pago de obligaciones fiscales No. 052442014000001 del 13 enero de 2014, las cuales suman $ 47.523.000. _x000a__x000a_• De forma posterior, fue reclasificado en la cuenta de activos retirados 8315-35-001-14 – IVA la suma de $ 47.523.000, según registro nota contable 110871004269020-1 del 30/12/2018, con la justificación “según política operativa de cuentas por cobrar concepto prescritas”, valor que ya había sido cancelado con bienes recibidos en dación en pago. _x000a__x000a_b.   De igual forma, las sociedades con NIT 890.308.535, 805.008.563 y 890.314.904 liquidadas entre el 2007 y 2015, presentan saldos en las cuentas por cobrar 1305-05-001-01-Retenciones y 1305-04-001-01 IVA interno, algunas con saldo contrario a su naturaleza desde el 2019 y/o en la obligación financiera reflejan obligaciones que fueron canceladas con la resolución que ordena la cancelación de obligaciones con bienes recibidos en dación de pago, pendientes de realizar las acciones que correspondan para la normalización de saldos de obligaciones y/o depuración contable respectivamente._x000a__x000a_Dirección Seccional de Impuestos y Aduanas de Pereira y Coordinación de Contabilidad Función Recaudadora_x000a__x000a_c._x0009_Sociedad con NIT 891.400.372 con proceso especial, la liquidación de la sociedad fue declarada mediante Auto 400-19320 desde el 19/11/2013, por la Superintendencia de Sociedades, presentando:_x000a__x000a_•_x0009_En la cuenta 1311-02-009-01 Sanciones Tributarias registra saldo a 31/12/2022 por valor de $4.592.830.000. _x000a_•_x0009_Obligaciones con la acción de cobro prescrita desde hace 9 años, sin que se evidencie la expedición de los actos administrativos para la normalización de los saldos de las obligaciones a que haya lugar y/o de prescripción. _x000a__x000a_d. Sociedad con NIT 816.008.234 con Auto por medio de cual se aprueba la rendición de cuentas finales y declara terminado el proceso de liquidación judicial No. 400-017580 desde el 17/11/2016, por la Superintendencia de Sociedades, presenta:_x000a__x000a_•_x0009_En la cuenta 1305-05-001-01 Retenciones a 31/12/2022 saldo por $ 653.471.000._x000a_•_x0009_Obligaciones por normalizar y/o prescritas por valor de $ 1.638.689.000._x000a__x000a_Con lo anterior se incumple con lo establecido en los numerales 3.2.15 “Depuración contable permanente y sostenible” del Procedimiento para la evaluación del Control Interno Contable establecido en la Resolución 193 de 2016 de la Contaduría General de Nación;  numeral 5.2.3.4 “Cuentas por cobrar” Manual contable función recaudadora MN-ADF-0005, numeral 6.3 “Cuentas por cobrar” del Manual de políticas contables y operativas de la contabilidad de a función recaudadora V.4, las actividades y controles de los procedimientos de Extinción de obligaciones - PR-COT-0330 y Normalización de saldos para la obligación financiera PR-COT-0372; la aplicación de la Dimensión 3ª. Gestión con valores para resultados, Dimensión 4ª. Evaluación de resultados y del componente 3 Actividades de Control de la Dimensión 7ª. Control Interno del Modelo Integrado de Planeación y Gestión - MIPG._x000a_"/>
    <s v="Inadecuados flujos de información entre las áreas que intervienen en el proceso para la depuración de los saldos de los contribuyentes que presentan inconsistencias, no son reales o la acción de cobro esta prescrita._x000a__x000a_"/>
    <s v="Actualizar, como resulte procedente, la documentación del proceso contable de la función recaudadora."/>
    <s v="Actualizar, como resulte procedente, la documentación del proceso contable de la función recaudadora."/>
    <s v="Documentación del proceso contable de la función recaudadora actualizada"/>
    <n v="1"/>
    <d v="2023-08-01T00:00:00"/>
    <d v="2026-02-28T00:00:00"/>
    <n v="134.57142857142858"/>
    <n v="0.4"/>
    <s v="DGI_x000a_NC – Subproceso Función Recaudadora_x000a_Dirección de Gestión de Impuestos_x000a_Subdirección de Recaudo_x000a_Coordinación de Contabilidad de la Función Recaudadora_x000a__x000a_NC - Subproceso Administración del Sistema de Gestión_x000a_Dirección de Gestión Estratégica y Analítica_x000a_Subdirección de Procesos_x000a_Coordinación de Procesos y Riesgos Operacionales_x000a__x000a__x000a_ELABORACIÓN (dd/mm/aaaa)_x000a_10/08/2023                                                                                                                                                   _x000a_18/02/2024"/>
    <n v="0.4"/>
    <x v="0"/>
  </r>
  <r>
    <x v="1"/>
    <x v="0"/>
    <m/>
    <m/>
    <m/>
    <m/>
    <s v="Realizar capacitacion a todos los funcionarios de la Division de Recaudo y Cobranzas de la Seccional de impuestos y Aduanas de Pereira respecto del procedimiento de Normalizacion de Saldos  de Obligacion Financiera. PR-COT-0372, haciendo énfasis en los controles establecidos en el procedimiento y en la matriz de riesgos."/>
    <s v="Realizar capacitacion a todos los funcionarios de la Division de Recaudo y Cobranzas de la Seccional de impuestos y Aduanas de Pereira respecto del procedimiento de Normalizacion de Saldos  de Obligacion Financiera. PR-COT-0372, haciendo énfasis en los controles establecidos en el procedimiento y en la matriz de riesgos."/>
    <s v="Formato 1674 Control Registro de capacitacion diligenciado y firmado"/>
    <n v="1"/>
    <d v="2023-08-01T00:00:00"/>
    <d v="2023-10-31T00:00:00"/>
    <n v="13"/>
    <n v="1"/>
    <s v="DGI_x000a_DS – Subproceso Administración de Cartera_x000a_Dirección seccional de impuestos y aduanas de Pereira_x000a_División de recaudo y cobranzas_x000a__x000a_ELABORACIÓN (dd/mm/aaaa)_x000a_10/08/2023"/>
    <n v="1"/>
    <x v="1"/>
  </r>
  <r>
    <x v="1"/>
    <x v="0"/>
    <m/>
    <m/>
    <m/>
    <m/>
    <s v="Proferir la Resolución de Prescripción previa verificación de los términos establecidos, (30-08-2023)."/>
    <s v="Proferir la Resolución de Prescripción previa verificación de los términos establecidos, (30-08-2023)."/>
    <s v="Resoluciones de Prescripción  proferidas y notificadas  a 30-08-2023.                             "/>
    <n v="2"/>
    <d v="2023-08-01T00:00:00"/>
    <d v="2023-10-31T00:00:00"/>
    <n v="13"/>
    <n v="2"/>
    <s v="DGI_x000a_DS – Subproceso administración de cartera_x000a_DS – Subproceso función recaudadora_x000a_Dirección seccional de impuestos y aduanas de Pereira_x000a_División de recaudo y cobranzas_x000a_GIT de cobranzas_x000a__x000a_ELABORACIÓN (dd/mm/aaaa)_x000a_10/08/2023"/>
    <n v="1"/>
    <x v="1"/>
  </r>
  <r>
    <x v="1"/>
    <x v="0"/>
    <m/>
    <m/>
    <m/>
    <m/>
    <s v="Diligenciar y actualizar el Formato de seguimiento y control de procesos concursales (FT-COT-2615)"/>
    <s v="Diligenciar y actualizar el Formato de seguimiento y control de procesos concursales (FT-COT-2615)"/>
    <s v="Formato  FT-COT-2615 actualizado"/>
    <n v="1"/>
    <d v="2023-08-01T00:00:00"/>
    <d v="2023-10-31T00:00:00"/>
    <n v="13"/>
    <n v="1"/>
    <s v="DGI_x000a_DS – Subproceso administración de cartera_x000a_DS – Subproceso función recaudadora_x000a_Dirección seccional de impuestos y aduanas de Pereira_x000a_División de recaudo y cobranzas_x000a_GIT de cobranzas_x000a__x000a_ELABORACIÓN (dd/mm/aaaa)_x000a_10/08/2023"/>
    <n v="1"/>
    <x v="1"/>
  </r>
  <r>
    <x v="1"/>
    <x v="0"/>
    <s v="Auditoría al flujo de la información contable que impacta la Función Recaudadora AFR 2023-003_x000a__x000a_Periodo: 01/01/2022 al 30/03/2023_x000a__x000a_H3"/>
    <s v="AFR 2023-003"/>
    <s v="Hallazgo No. 3 Bien Inmueble recibido en dación de pago pendiente de contabilizar, sin individualizar y saldos contrarios a su naturaleza._x000a__x000a_Revisado el registro contable de los bienes inmuebles recibidos en dación en pago y las resoluciones de cancelación de obligaciones, se observó que se presenta error en los valores de los bienes inmuebles registrados en contabilidad, los cuales no coinciden con el valor consignado en la resolución de cancelación de obligaciones proferida por Cobranzas, así como un bien inmueble sin registro contable, como se indica: _x000a__x000a_a._x0009_Mediante acto administrativo No. 620001099 del 11/06/2019 de la Superintendencia de Sociedades se adjudicó a la DIAN cinco (5) bienes inmuebles con registro de matrícula inmobiliarias Nros.370-129645; 370-180973; 370-196737; 370-60084 y 370-10367 por un valor total de $1.171.615.966, de los cuales cuatro (4) están contabilizados en la cuenta 1510-02-001-01 Terrenos – Urbanos de fecha 31/10/2020, cuyos valores no corresponden con lo consignado en la resolución de cancelación de obligaciones con BIRDP No. 052442020000001 de fecha 22/01/2020. NIT 890.314.942. DSI Cali_x000a__x000a_Así mismo, la bodega recibida con MI 370-180973 por valor $ 802.510.000 según la resolución de cancelación de obligaciones antes señalada, está pendiente del respectivo registro contable en la cuenta 1510-03-001-05 Bodegas. NIT 890.314.942. DSI Cali_x000a__x000a_b. Se registró el valor total de dos (2) bienes inmuebles con MI 370-0048080 y MI 370-0048107 en un solo registro contable por valor de $ 675.409.000, sin la debida individualización de estos. NIT 890.301.701. Similar situación para el NIT 6.208.127 que en la cuenta 1510-02-001-01 Terrenos - Urbanos se registran sin individualizar siete (7) bienes inmuebles con un valor total de $ 566.085.815. DSI Cali_x000a__x000a_c. Terceros a los cuales se les realiza el registro contable de las resoluciones de cancelación de obligaciones con bienes recibidos en dación en pago y la cuenta por cobrar en contabilidad queda con saldo contrario a su naturaleza:  Con nota contable 110871312248683-1 del 30/04/2021,  se realiza el reconocimiento de la resolución de cancelación de obligaciones con BIRDP  del 6/11/2020 por valor de $ 1.901.888.000 quedando desde esa fecha el saldo de la cuenta 1305-05-001-01 - Retenciones contrario a su naturaleza. A la fecha de revisión presentaba saldo contrario por $ -617.881.000. NIT 805.000.085. DSI Cali y Coordinación de Contabilidad de la Función Recaudadora._x000a__x000a_De igual forma, la cuenta 1305-75-002-01 Impuesto sobre la renta para la Equidad CREE quedó con saldo contrario a su naturaleza por valor de $ -281.942.000, los cuales continúan a la fecha en las mismas condiciones, sin la depuración correspondiente NIT 805.000.085. Situación similar NIT 6.208.127 cuenta 1305-01-001-01 Renta y Complementarios y 1305-04-001-01 Iva Interno y NIT 800.188.238 cuenta 1305-05-001-01 Retenciones. DSI Cali y Coordinación de Contabilidad de la Función Recaudadora._x000a__x000a_d. Al verificar la conciliación de bienes adjudicados a la nación de acuerdo al formato FT-ADF-2328 correspondiente al mes de diciembre de 2022, se observa que existe una diferencia entre el saldo del inventario de bienes recibidos en dación de pago reportado por la División de Gestión de Cobranzas con el saldo en contabilidad de $835.739.440, el cual se viene arrastrando desde el año 2018, sin que se evidencie depuración alguna de esta diferencia, con la siguiente justificación “Diferencia que corresponde por la transición del nuevo marco normativo, por desvalorización de los bienes muebles, disminuyendo el valor de los inventarios.” DSI Cali._x000a__x000a_Con lo anterior se incumple con lo establecido en los numerales 3.2.8 “Eficiencia de los sistemas de información”, 3.2.10 “Registro de la totalidad de las operaciones”, 3.2.11 “Individualización de bienes, derechos y obligaciones” 3.2.14 “Análisis, verificación y conciliación de información”, 3.2.15 “Depuración contable permanente y sostenible” del Procedimiento para la evaluación del control interno contable establecido en la Resolución 193 de 2016 de la Contaduría General de Nación, numerales 6.4 “Bienes adjudicados a la nación – UAE Dian en procesos de cobro coactivo y en procesos concursales” y 7.5.1 “Bienes inmuebles” del Manual de políticas contables y operativas de la contabilidad función recaudadora -MN-ADF-0044 y la aplicación de la Dimensión 3ª. Gestión con valores para resultados, Dimensión 4ª. Evaluación de resultados y del componente 3 Actividades de control de la Dimensión 7ª Control Interno del Modelo Integrado de Planeación y Gestión -MIPG. _x000a__x000a__x000a__x000a_"/>
    <s v="Deficiencias en el flujo de información de los sistemas que son proveedores de información contable de la función recaudadora_x000a__x000a_Insuficiencia en los controles para garantizar que la totalidad de los hechos económicos con incidencia contable queden debidamente registrados y se realicen las actividades que correspondan para la depuración de las cuentas por cobrar."/>
    <s v="Actualizar, como resulte procedente, la documentación del proceso contable de la función recaudadora."/>
    <s v="Actualizar, como resulte procedente, la documentación del proceso contable de la función recaudadora."/>
    <s v="Documentación del proceso contable de la función recaudadora actualizada"/>
    <n v="1"/>
    <d v="2023-08-01T00:00:00"/>
    <d v="2026-02-28T00:00:00"/>
    <n v="134.57142857142858"/>
    <n v="0.4"/>
    <s v="DGI_x000a_NC – Subproceso Función Recaudadora_x000a_Dirección de Gestión de Impuestos_x000a_Subdirección de Recaudo_x000a_Coordinación de Contabilidad de la Función Recaudadora_x000a__x000a_NC - Subproceso Administración del Sistema de Gestión_x000a_Dirección de Gestión Estratégica y Analítica_x000a_Subdirección de Procesos_x000a_Coordinación de Procesos y Riesgos Operacionales_x000a__x000a__x000a_ELABORACIÓN (dd/mm/aaaa)_x000a_10/08/2023                                                                                                                                                 _x000a_18/02/2024"/>
    <n v="0.4"/>
    <x v="0"/>
  </r>
  <r>
    <x v="1"/>
    <x v="0"/>
    <m/>
    <m/>
    <m/>
    <m/>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Diagnóstico"/>
    <n v="1"/>
    <d v="2024-01-15T00:00:00"/>
    <d v="2024-07-31T00:00:00"/>
    <n v="28.285714285714285"/>
    <n v="1"/>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_x000a__x000a_DS – Subproceso Administración de Cartera_x000a_Dirección Seccional de Impuestos de Cali_x000a_División de Recaudo y cobranzas_x000a_GIT de Contabilidad_x000a__x000a_ELABORACIÓN (dd/mm/aaaa)_x000a_10/08/2023"/>
    <n v="1"/>
    <x v="1"/>
  </r>
  <r>
    <x v="1"/>
    <x v="0"/>
    <m/>
    <m/>
    <m/>
    <m/>
    <s v="Elaborar un plan de trabajo con base en los resultados del diagnóstico, que contemple las posibles alternativas de solución a las fallas detectadas, junto con la viabilidad técnica para su ejecución en los servicios informáticos actuales o dentro del proyecto de modernización tecnologica de la entidad."/>
    <s v="Elaborar un plan de trabajo con base en los resultados del diagnóstico, que contemple las posibles alternativas de solución a las fallas detectadas, junto con la viabilidad técnica para su ejecución en los servicios informáticos actuales o dentro del proyecto de modernización tecnologica de la entidad."/>
    <s v="Plan de Trabajo aprobado"/>
    <n v="1"/>
    <d v="2024-08-01T00:00:00"/>
    <d v="2024-10-31T00:00:00"/>
    <n v="13"/>
    <n v="1"/>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                                                                                                                _x000a__x000a_ELABORACIÓN (dd/mm/aaaa)_x000a_10/08/2023"/>
    <n v="1"/>
    <x v="1"/>
  </r>
  <r>
    <x v="1"/>
    <x v="0"/>
    <m/>
    <m/>
    <m/>
    <m/>
    <s v="Aprobar e implentar  la realización de ajustes y/o alternativas de solución de las fallas identificadas en los   servicios informaticos que proveen información al SIE de Contabilidad."/>
    <s v="Aprobar e implentar  la realización de ajustes y/o alternativas de solución de las fallas identificadas en los   servicios informaticos que proveen información al SIE de Contabilidad."/>
    <s v="Acta de aprobación  Formato de aceptación puesta en producción"/>
    <n v="1"/>
    <d v="2024-11-01T00:00:00"/>
    <d v="2025-07-31T00:00:00"/>
    <n v="38.857142857142854"/>
    <n v="0"/>
    <s v="DGI_x000a_NC - Subproceso Función Recaudadora_x000a_Dirección de Gestión de Impuestos_x000a_Subdirección de Recaudo _x000a_Coordinación de Contabilidad de la Función Recaudadora_x000a__x000a_NC - Subproceso Innovación y Tecnología_x000a_Dirección de Gestión e Innovación y Tecnología_x000a_Subdirección de Innovación y Proyectos_x000a_Subdirección de Soluciones y Desarrollo_x000a__x000a_ELABORACIÓN (dd/mm/aaaa)_x000a_10/08/2023_x000a_                                                             "/>
    <n v="0"/>
    <x v="0"/>
  </r>
  <r>
    <x v="1"/>
    <x v="0"/>
    <m/>
    <m/>
    <m/>
    <m/>
    <s v="Realizar los ajustes contables a que haya lugar, derivados de las actualizaciones a los Sistemas de información"/>
    <s v="Realizar los ajustes contables a que haya lugar, derivados de las actualizaciones a los Sistemas de información"/>
    <s v="Comprobantes de contabilidad"/>
    <n v="1"/>
    <d v="2025-08-01T00:00:00"/>
    <d v="2026-03-31T00:00:00"/>
    <n v="34.571428571428569"/>
    <n v="0"/>
    <s v="DGI_x000a_NC - Subproceso Función Recaudadora_x000a_Dirección de Gestión de Impuestos_x000a_Subdirección de Recaudo_x000a_Coordinación de Contabilidad de la Función Recaudadora_x000a__x000a_NC - Subproceso Innovación y Tecnología_x000a_Dirección de Gestión e Innovación y Tecnología_x000a_Subdirección de Innovación y Proyectos_x000a_Subdirección de Soluciones y Desarrollo_x000a__x000a_ELABORACIÓN (dd/mm/aaaa)_x000a_10/08/2023                                                                                                                                "/>
    <n v="0"/>
    <x v="0"/>
  </r>
  <r>
    <x v="1"/>
    <x v="0"/>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1"/>
    <x v="1"/>
  </r>
  <r>
    <x v="1"/>
    <x v="0"/>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0"/>
  </r>
  <r>
    <x v="1"/>
    <x v="0"/>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de Innovación y Tecnología_x000a_Subdirección de Innovacioón y Proyectos_x000a_Subdirección de Soluciones y Desarrollo"/>
    <n v="0"/>
    <x v="0"/>
  </r>
  <r>
    <x v="1"/>
    <x v="0"/>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ía_x000a_Dirección de Gestión de Innovación y Tecnología_x000a_Subdirección de Innovacioón y Proyectos_x000a_Subdirección de Soluciones y Desarrollo"/>
    <n v="0"/>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0"/>
  </r>
  <r>
    <x v="1"/>
    <x v="0"/>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ía_x000a_Dirección de Gestión de Innovación y Tecnología_x000a_Subdirección de Innovacioón y Proyectos_x000a_Subdirección de Soluciones y Desarrollo"/>
    <n v="0"/>
    <x v="0"/>
  </r>
  <r>
    <x v="1"/>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0"/>
    <x v="0"/>
  </r>
  <r>
    <x v="1"/>
    <x v="0"/>
    <m/>
    <m/>
    <m/>
    <m/>
    <s v="Iniciar el desarrollo de la solución tecnológica."/>
    <s v="Desarrollo de la solución"/>
    <s v="Informes de seguimiento"/>
    <n v="8"/>
    <d v="2025-06-01T00:00:00"/>
    <d v="2027-06-30T00:00:00"/>
    <n v="108.42857142857143"/>
    <n v="0"/>
    <s v="DGI_x000a_NC - Subproceso Innovación y Tecnología_x000a_Dirección de Gestión de Innovación y Tecnología_x000a_Subdirección de Innovacioón y Proyectos_x000a_Subdirección de Soluciones y Desarrollo"/>
    <n v="0"/>
    <x v="0"/>
  </r>
  <r>
    <x v="1"/>
    <x v="0"/>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0"/>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0"/>
    <x v="0"/>
  </r>
  <r>
    <x v="1"/>
    <x v="0"/>
    <s v="Auditoría al flujo de la información contable que impacta la Función Recaudadora AFR 2023-003_x000a__x000a_Periodo: 01/01/2022 al 30/03/2023_x000a__x000a_H4"/>
    <s v="AFR 2023-003"/>
    <s v="Hallazgo No.4 Deficiencias en la depuración de terceros según Memorando 193 del 26 octubre de 2022 y en la Reclasificación de cuentas por cobrar._x000a__x000a_Verificadas las acciones para la conciliación a nivel de tercero de saldos de la cuenta por cobrar de la contabilidad de la función recaudadora contra el inventario de cartera de las dependencias de cobranzas de acuerdo con el Memorando 193 de 2022 y la depuración de las partidas conciliatorias, se evidenció que:_x000a__x000a_a._x0009_Admisión de demandas en primera instancia que solo están reconocidas contablemente en la cuenta de orden 8120-05-001-03 - 1ra Instancia por valor $ 4.595.571.000, sin acreditarse la cuenta del balance 1305-01-001-01 - Renta y Complementarios, arrojando saldo cobrable por valor $ 4.595.571.000, el cual no está ejecutoriado por encontrarse en discusión en sede judicial; ocasionando que el valor en mención queda doblemente registrado, tanto en cuentas del balance como en cuentas de orden y presentando diferencias con el inventario de cartera. NIT 900.463.896, 38.852.911, 900.039.901. DSI Cali_x000a__x000a_b._x0009_Contribuyentes a los cuales debe realizarse la normalización de saldos de las obligaciones por saldos irreales, obligaciones canceladas, procesos terminados en SIPAC, prescripción y/o presentan diferencias con el inventario de cartera, los cuales vienen presentando saldo en las cuentas por cobrar en contabilidad: 1305-01-001-01 Renta y Complementarios y 1311-02-009-01 Sanciones Tributarias sobreestimando las mismas. DSI Cali NIT 805.011.229, 800.079.742, 805.026.197, 900.341.531, 890.318.278. (Ver Anexo No.2 H1) DSIA Pereira NIT 816.008.234, 816.002.492, 891.401.711, 900.391.332, 891.401.345. (Ver anexo No.3 H1) _x000a__x000a_c._x0009_Insuficiencias en el seguimiento y depuración de las partidas conciliatorias identificadas a nivel de terceros establecidos en el Memorando 193 del 26/10/2022, por cuanto se evidenció que se identificó el origen de las diferencias entre contabilidad y el inventario de cartera, quedando por realizar las acciones a que hubiere lugar para la depuración correspondiente como lo establece el memorando en mención. NIT 891.400.372, 816.001.596, 901.111.126, 91.277.535, 10.130.358, 816.007.300, 816.008.234, 891.401.345. DSIA Pereira. (Ver anexo No.3 H2)_x000a__x000a_d._x0009_La Coordinación de contabilidad de la FR generó notas contables automáticas (SIE Contabilidad) con fecha 30/12/2022, para la reclasificación a cuentas de orden 8315 “Bienes y Derechos Retirados” un valor total de $ 58.320.720.000 de liquidaciones oficiales de revisión proferidas en la DSIA Pereira en las vigencias 2021 y 2022, ejecutoriadas en la vigencia 2022, y que habían sido reconocidas en las cuentas por cobrar 1305-01-001-01 Renta y Complementarios y 1311-02-009-01 Sanciones Tributarias, sin que se evidencié para dicha reclasificación, el cumplimiento de las políticas contables y operativas para la baja en cuentas en las cuentas por cobrar de la contabilidad de la Función Recaudadora y lo señalado en el Manual Contable MN-ADF-0005 referente a las cuentas de Orden Deudoras de Control - 8315 Bienes y Derechos Retirados, que indica: “Representa el valor de las cuentas por cobrar que no corresponden a derechos ciertos para la entidad por tratarse de saldos sobre los cuales opera la extinción”. NIT 901.111.126, 900.240.289, 900.554.743, 900.100.417. Coordinación de Contabilidad FR._x000a__x000a_e._x0009_La Coordinación de Contabilidad FR, en la vigencia 2022, realizó Reclasificación en las cuentas de baja de activos 8315-35-001-44 Sanciones Tributarias y 8315-35-001-08 Renta y Complementarios, de obligaciones que a la fecha se encuentra prescrita la acción de cobro, por políticas operativas y/o por reclasificación de cuentas por cobrar, en la DSI Cali, por un valor total de $ 63.418.048.000._x000a__x000a_En dicha reclasificación no se evidencia el cumplimiento de la política contable  para la baja en cuentas por cobrar en lo relacionado con: “Se dan de baja las cuentas por cobrar cuando expire la facultad para ejecutar el cobro y se expidan los actos administrativos que reconozcan la ocurrencia de la prescripción u ordenen la remisión de las obligaciones”; y lo señalado en el Manual Contable Función Recaudadora MN-ADF-0005 referente a las cuentas de Orden Deudoras de Control - 8315 Bienes y Derechos Retirados, el cual señala que esta cuenta se debita con “El reconocimiento de las resoluciones de prescripción y resoluciones de remisión expedidas”; así mismo, está pendiente la depuración y/o expedición de los actos administrativos de prescripción cuando corresponda, lo que permite disminuir y/o eliminar el saldo en estas cuentas. NIT 805.011.229, 800.079.742, 900.259.337, 890.318.278, 800.224.288, 805.026.197. DSI Cali y Coordinación de Contabilidad FR_x000a__x000a_Con lo anterior se incumple con lo establecido en los numerales   3.2.14 “Análisis, verificación y conciliación de información”, 3.2.15 “Depuración contable permanente y sostenible” del Procedimiento para la evaluación del Control Interno Contable establecido en la Resolución 193 de 2016 de la Contaduría General de Nación;  numeral 6.3 “Cuentas por cobrar” y 7.3 “Cuentas por cobrar” del Manual de Políticas Contables y Operativas de la Contabilidad de la Función Recaudadora V.4, Manual Contable Función Recaudadora MN-ADF-005 la aplicación de la Dimensión 3ª. Gestión con valores para resultados, Dimensión 4ª. Evaluación de resultados y del componente 3 Actividades de control de la Dimensión 7ª. Control Interno del Modelo Integrado de Planeación y Gestión - MIPG."/>
    <s v="Falta de coordinación y comunicación entre las dependencias proveedoras de información contable y el área de contabilidad para garantizar que las acciones realizadas para depurar los terceros se realice de forma eficaz, oportuna y se logren los objetivos._x000a__x000a__x000a_Deficiencias en la aplicación de las políticas contables y operativas de la contabilidad de la función recaudadora."/>
    <s v="Actualizar, como resulte procedente la documentación que impacte la depuracion de los saldos de cartera, informados al proceso contable de la función recaudadora."/>
    <s v="Actualizar, como resulte procedente la documentación que impacte la depuracion de los saldos de cartera, informados al proceso contable de la función recaudadora."/>
    <s v="Documentación actualizada"/>
    <n v="1"/>
    <d v="2023-08-01T00:00:00"/>
    <d v="2026-02-28T00:00:00"/>
    <n v="134.57142857142858"/>
    <n v="0.4"/>
    <s v="DGI_x000a_NC – Subproceso Función Recaudadora_x000a_Dirección de Gestión de Impuestos_x000a_Subdirección de Recaudo_x000a_Coordinación de Contabilidad de la Función Recaudadora_x000a__x000a_NC - Subproceso Administración del Sistema de Gestión_x000a_Dirección de Gestión Estratégica y Analítica_x000a_Subdirección de Procesos_x000a_Coordinación de Procesos y Riesgos Operacionales_x000a__x000a__x000a_ELABORACIÓN (dd/mm/aaaa)_x000a_10/08/2023                                                                                                                                                  _x000a_18/02/2024"/>
    <n v="0.4"/>
    <x v="0"/>
  </r>
  <r>
    <x v="1"/>
    <x v="0"/>
    <m/>
    <m/>
    <m/>
    <m/>
    <s v="Actualizacion de saldos en los inventarios de cartera"/>
    <s v="Actualizacion de saldos en los inventarios de cartera"/>
    <s v="Saldos Actualizados"/>
    <n v="1"/>
    <d v="2023-08-01T00:00:00"/>
    <d v="2023-10-31T00:00:00"/>
    <n v="13"/>
    <n v="1"/>
    <s v="DGI_x000a_DS – Subproceso administración de cartera_x000a_DS – Subproceso función recaudadora_x000a_Dirección seccional de impuestos y aduanas de Pereira_x000a_División de recaudo y cobranzas_x000a_GIT de cobranzas_x000a__x000a_ELABORACIÓN (dd/mm/aaaa)_x000a_10/08/2023"/>
    <n v="1"/>
    <x v="1"/>
  </r>
  <r>
    <x v="1"/>
    <x v="0"/>
    <m/>
    <m/>
    <m/>
    <m/>
    <s v="Previo concepto de los responsables del proceso de administración de cartera reclasificar los nits / registros  que fueron trasladados a cuentas de orden 8315 “Bienes y Derechos Retirados” , por medio de notas contables automáticas (SIE Contabilidad) con fecha 30/12/2022, correspondientes a la Dirección seccional de impuestos de Cali y de Impuestos y aduanas de Pereira."/>
    <s v="Previo concepto de los responsables del proceso de administración de cartera, de ser procedente, reclasificar los nits / registros  que fueron trasladados a cuentas de orden 8315 “Bienes y Derechos Retirados” , por medio de notas contables automáticas (SIE Contabilidad) con fecha 30/12/2022, correspondientes a la Dirección seccional de impuestos de Cali y de Impuestos y aduanas de Pereira."/>
    <s v="Hoja de trabajo con el concepto sobre la procedencia o improcedencia de la reclasificación contable de los registros de que trata el hallazgo y auxiliar de los terceros reclasificados en la contabilidad FR, en los casos en en que procede."/>
    <n v="1"/>
    <d v="2025-01-07T00:00:00"/>
    <d v="2026-02-28T00:00:00"/>
    <n v="59.571428571428569"/>
    <n v="0"/>
    <s v="DGI_x000a_NC - Subproceso Función Recaudadora_x000a_Dirección de Gestión de Impuestos_x000a_Subdirección de Recaudo _x000a_Coordinación de Administración de Aplicativos de Impuestos_x000a_Coordinación de Contabilidad de la Función Recaudadora_x000a__x000a_NC - Subproceso Administración de Cartera_x000a_Subdirección de Cobranzas y Control Extensivo_x000a_Coordinación de Cobranzas_x000a__x000a_DS – Subproceso administración de cartera_x000a_DS – Subproceso función recaudadora_x000a_Dirección seccional de impuestos y aduanas de Pereira_x000a_División de recaudo y cobranzas_x000a_GIT de cobranzas                                                                                                                                                                                                                                                                                                                                                                                                                                                                                                                                                                                                                              _x000a__x000a_DS – Subproceso administración de cartera_x000a_DS – Subproceso función recaudadora_x000a_Dirección seccional de impuestos de Cali_x000a_División de recaudo y cobranzas_x000a_                                                                                                                                                                                           O la Dirección seccional que resulte competente en razón de los traslados efectuados por competencia_x000a_                                                                                                                                           ELABORACIÓN (dd/mm/aaaa)_x000a_10/08/2023                                                                                                                    18/02/2024"/>
    <n v="0"/>
    <x v="0"/>
  </r>
  <r>
    <x v="1"/>
    <x v="0"/>
    <m/>
    <m/>
    <m/>
    <m/>
    <s v="Actualizar, como resulte procedente, la documentación del proceso contable, de la Función Recaudadora en los aspectos relativos a la baja en cuenta y a la clasificación de cartera contenida en la política operativa."/>
    <s v="Actualizar, como resulte procedente, la documentación del proceso contable, de la Función Recaudadora en los aspectos relativos a la baja en cuenta y a la clasificación de cartera contenida en la política operativa."/>
    <s v="Documentación del proceso contable FR, actualizada y publicada"/>
    <n v="1"/>
    <d v="2023-08-01T00:00:00"/>
    <d v="2026-02-28T00:00:00"/>
    <n v="134.57142857142858"/>
    <n v="0.6"/>
    <s v="DGI_x000a_NC - Subproceso Función Recaudadora_x000a_Dirección de Gestión de Impuestos_x000a_Subdirección de Recaudo _x000a_Coordinación de Administración de Aplicativos de Impuestos_x000a_Coordinación de Contabilidad de la Función Recaudadora_x000a__x000a_NC - Subproceso Administración de Cartera_x000a_Subdirección de Cobranzas y Control Extensivo_x000a_Coordinación de Cobranzas_x000a__x000a_NC - Subproceso Administración del Sistema de Gestión_x000a_Dirección de Gestión Estratégica y Analítica_x000a_Subdirección de Procesos        _x000a_Coordinación de Procesos y Riesgos Operacionales_x000a__x000a_ELABORACIÓN (dd/mm/aaaa)_x000a_10/08/2023"/>
    <n v="0.6"/>
    <x v="0"/>
  </r>
  <r>
    <x v="1"/>
    <x v="0"/>
    <s v="Auditoría al flujo de la información contable que impacta la Función Recaudadora AFR 2023-003_x000a__x000a_Periodo: 01/01/2022 al 30/03/2023_x000a__x000a_H7"/>
    <s v="AFR 2023-003"/>
    <s v="Hallazgo No.7 Documentos sin contabilizar e inoportunidad en el registro contable_x000a__x000a_Verificado el reporte de los actos administrativos proferidos por el Sistema INTEGRA,  relacionados con las resoluciones sanción y liquidaciones oficiales, los formatos FT-ADF-1943, FT-ADF-2325, FT-ADF-2333 que corresponden a los informes de actos administrativos decisorios proferidos, ejecutoriados y acumulados por cada vigencia de Fiscalización y Liquidación Tributaria Intensiva y Extensiva, con el fin de establecer el flujo de información en los sistemas y su correspondiente registro automático en el módulo contable MUISCA, en la vigencia 2022, se evidenció que:_x000a__x000a_a._x0009_ Actos administrativos sin contabilizar_x000a__x000a_• 14 actos administrativos sin registro contable, que corresponden a 10 sanciones independientes tributarias y 4 liquidaciones oficiales por un valor total de $1.924.568.000, donde ha transcurrido entre 9 y 18 meses desde la fecha de ejecutoría. (Ver anexo No.3 H3). DSIA Pereira y Coordinación de Contabilidad de la Función Recaudadora._x000a__x000a_• Igual situación se presenta para la DSI Cali, donde se evidenció 4 liquidaciones oficiales sin registro contable, por un valor total de $ 119.369.000, donde ha transcurrido entre 5 y 8 meses desde la fecha de ejecutoría. (Ver anexo No.2 H4). DSI Cali y Coordinación de Contabilidad de la Función Recaudadora._x000a__x000a_b. Inoportunidad en el registro contable de los actos administrativos _x000a__x000a_• Inoportunidad en el registro contable de 14 actos administrativos que corresponden a resoluciones sanciones independientes tributarias y liquidaciones oficiales, por un valor total de $ 38.170.564.000, por cuanto había transcurrido entre 4 y 9 meses desde la fecha ejecutoria y a 31 de diciembre de 2022 estaban pendientes de contabilizar, los cuales se han venido reconociendo contablemente en la vigencia 2023._x000a__x000a_Así mismo, se evidenció inoportunidad en el reconocimiento contable durante la vigencia 2022 de 11 actos administrativos de sanciones tributarias y liquidaciones oficiales, donde transcurrieron entre 6 y 9 meses desde la fecha de ejecutoría hasta su contabilización. (Ver anexo No.2 H5). DSI Cali y Coordinación de Contabilidad de la Función Recaudadora._x000a__x000a_•_x0009_De igual forma, para la DSIA Pereira se evidenció inoportunidad en el registro contable de 20 actos administrativos de liquidaciones oficiales y sanciones independientes tributarias por un valor total de $ 5.220.226.000, dado que había transcurrido entre 6 y 18 meses desde la fecha de ejecutoría y a 31 de diciembre de 2022 estaban pendientes de contabilizar, las cuales se han venido registrando contablemente en la vigencia 2023. _x000a__x000a_De otra parte, se evidenció inoportunidad en el reconocimiento contable durante la vigencia 2022, de 39 actos administrativos de sanciones independientes tributarias y liquidaciones oficiales, donde transcurrieron entre 4 y 18 meses desde la fecha de ejecutoría hasta su contabilización. (Ver anexo No.3 H4). DSIA Pereira y Coordinación de Contabilidad de la Función Recaudadora._x000a__x000a_Con lo anterior, se incumple con lo establecido en el Marco conceptual para la preparación y presentación de información financiera de las entidades de gobierno, numerales 4.1.2 “Representación fiel” y 4.2.2 “Oportunidad” del acápite 4 “Características cualitativas de la información financiera”, numerales 5.2.2 “Registro de documentos”, 5.2.3.4 “Cuentas por cobrar” del manual MN-ADF-0005 “Manual contable función recaudadora” V4, el numeral 6.3 del manual MN-ADF- 0044 “Políticas contables y operativas de la contabilidad función recaudadora”, la Dimensión 3. Gestión con valores para resultados, la Dimensión 4. Evaluación de resultados, Dimensión 5ª Información y comunicación y del componente 3 Actividades de control de la Dimensión 7ª de Control Interno del Modelo Integrado de Planeación y Gestión -MIPG. "/>
    <s v="Deficiencias en el flujo de información interna con incidencia contable _x000a__x000a_Inconvenientes en los sistemas que impiden el procesamiento automático de los documentos y formatos para que queden a disposición de los servicios de obligación financiera y de contabilidad y se genere el registro oportuno de los actos administrativos proferidos y ejecutoriados, expedidos en el proceso de Fiscalización y Liquidación._x000a__x000a_Fallas en el seguimiento y control sobre los actos administrativos identificados que no han sido reconocidos contablemente."/>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Diagnóstico"/>
    <n v="1"/>
    <d v="2024-01-15T00:00:00"/>
    <d v="2024-07-31T00:00:00"/>
    <n v="28.285714285714285"/>
    <n v="1"/>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_x000a__x000a_DS – Subproceso Administración de Cartera_x000a_Dirección Seccional de Impuestos de Cali_x000a_División de Recaudo y cobranzas_x000a_GIT de Contabilidad_x000a__x000a_ELABORACIÓN (dd/mm/aaaa)_x000a_10/08/2023"/>
    <n v="1"/>
    <x v="1"/>
  </r>
  <r>
    <x v="1"/>
    <x v="0"/>
    <m/>
    <m/>
    <m/>
    <m/>
    <s v="Elaborar un plan de trabajo con base en los resultados del diagnóstico, que contemple las posibles alternativas de solución a las fallas detectadas, junto con la viabilidad tecnica para su ejecución en los servicios informaticos actuales o dentro del proyecto de modernización tecnologica de la entidad."/>
    <s v="Elaborar un plan de trabajo con base en los resultados del diagnóstico, que contemple las posibles alternativas de solución a las fallas detectadas, junto con la viabilidad tecnica para su ejecución en los servicios informaticos actuales o dentro del proyecto de modernización tecnologica de la entidad."/>
    <s v="Plan de Trabajo aprobado"/>
    <n v="1"/>
    <d v="2024-08-01T00:00:00"/>
    <d v="2024-10-31T00:00:00"/>
    <n v="13"/>
    <n v="1"/>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_x000a__x000a_ELABORACIÓN (dd/mm/aaaa)_x000a_10/08/2023                                                                                                                   "/>
    <n v="1"/>
    <x v="1"/>
  </r>
  <r>
    <x v="1"/>
    <x v="0"/>
    <m/>
    <m/>
    <m/>
    <m/>
    <s v="Aprobar e implentar  la realización de ajustes y/o alternativas de solución de las fallas identificadas en los   servicios informaticos que proveen información al SIE de Contabilidad."/>
    <s v="Aprobar e implentar  la realización de ajustes y/o alternativas de solución de las fallas identificadas en los   servicios informaticos que proveen información al SIE de Contabilidad."/>
    <s v="Acta de aprobación  Formato de aceptación puesta en producción"/>
    <n v="1"/>
    <d v="2024-11-01T00:00:00"/>
    <d v="2025-07-31T00:00:00"/>
    <n v="38.857142857142854"/>
    <n v="0"/>
    <s v="DGI_x000a_NC - Subproceso Función Recaudadora_x000a_Dirección de Gestión de Impuestos_x000a_Subdirección de Recaudo_x000a_Coordinación de Contabilidad de la Función Recaudadora_x000a__x000a_NC - Subproceso Innovación y Tecnología_x000a_Dirección de Gestión de Innovación y Tecnología_x000a_Subdirección de Innovación y Proyectos_x000a_Subdirección de Soluciones y Desarrollo_x000a__x000a_ELABORACIÓN (dd/mm/aaaa)_x000a_10/08/2023"/>
    <n v="0"/>
    <x v="0"/>
  </r>
  <r>
    <x v="1"/>
    <x v="0"/>
    <m/>
    <m/>
    <m/>
    <m/>
    <s v="Realizar los ajustes contables a que haya lugar, derivados de las actualizaciones a los Sistemas de información"/>
    <s v="Realizar los ajustes contables a que haya lugar, derivados de las actualizaciones a los Sistemas de información"/>
    <s v="Comprobantes de contabilidad"/>
    <n v="1"/>
    <d v="2025-08-01T00:00:00"/>
    <d v="2026-03-31T00:00:00"/>
    <n v="34.571428571428569"/>
    <n v="0"/>
    <s v="DGI_x000a_NC - Subproceso Función Recaudadora_x000a_Dirección de Gestión de Impuestos_x000a_Subdirección de Recaudo_x000a_Coordinación de Contabilidad de la Función Recaudadora_x000a__x000a_NC - Subproceso Innovación y Tecnología_x000a_Dirección de Gestión e Innovación y Tecnología_x000a_Subdirección de Innovación y Proyectos_x000a_Subdirección de Soluciones y Desarrollo_x000a__x000a_ELABORACIÓN (dd/mm/aaaa)_x000a_10/08/2023                                                       "/>
    <n v="0"/>
    <x v="0"/>
  </r>
  <r>
    <x v="1"/>
    <x v="0"/>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0"/>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1"/>
    <x v="1"/>
  </r>
  <r>
    <x v="1"/>
    <x v="0"/>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0"/>
  </r>
  <r>
    <x v="1"/>
    <x v="0"/>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de Innovación y Tecnología_x000a_Subdirección de Innovacioón y Proyectos_x000a_Subdirección de Soluciones y Desarrollo"/>
    <n v="0"/>
    <x v="0"/>
  </r>
  <r>
    <x v="1"/>
    <x v="0"/>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ía_x000a_Dirección de Gestión de Innovación y Tecnología_x000a_Subdirección de Innovacioón y Proyectos_x000a_Subdirección de Soluciones y Desarrollo"/>
    <n v="0"/>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
    <n v="0"/>
    <x v="0"/>
  </r>
  <r>
    <x v="1"/>
    <x v="0"/>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ía_x000a_Dirección de Gestión de Innovación y Tecnología_x000a_Subdirección de Innovacioón y Proyectos_x000a_Subdirección de Soluciones y Desarrollo"/>
    <n v="0"/>
    <x v="0"/>
  </r>
  <r>
    <x v="1"/>
    <x v="0"/>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0"/>
    <x v="0"/>
  </r>
  <r>
    <x v="1"/>
    <x v="0"/>
    <m/>
    <m/>
    <m/>
    <m/>
    <s v="Iniciar el desarrollo de la solución tecnológica."/>
    <s v="Desarrollo de la solución"/>
    <s v="Informes de seguimiento"/>
    <n v="8"/>
    <d v="2025-06-01T00:00:00"/>
    <d v="2027-06-30T00:00:00"/>
    <n v="108.42857142857143"/>
    <n v="0"/>
    <s v="DGI_x000a_NC - Subproceso Innovación y Tecnología_x000a_Dirección de Gestión de Innovación y Tecnología_x000a_Subdirección de Innovacioón y Proyectos_x000a_Subdirección de Soluciones y Desarrollo"/>
    <n v="0"/>
    <x v="0"/>
  </r>
  <r>
    <x v="1"/>
    <x v="0"/>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
    <n v="0"/>
    <x v="0"/>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NC - Subproceso Innovación y Tecnología_x000a_Dirección de Gestión de Innovación y Tecnología_x000a_Subdirección de Innovacioón y Proyectos_x000a_Subdirección de Soluciones y Desarrollo"/>
    <n v="0"/>
    <x v="0"/>
  </r>
  <r>
    <x v="1"/>
    <x v="0"/>
    <m/>
    <m/>
    <m/>
    <m/>
    <s v="Actualizar, como resulte procedente, la documentación del proceso contable de la función recaudadora."/>
    <s v="Actualizar, como resulte procedente, la documentación del proceso contable de la función recaudadora."/>
    <s v="Documentación del proceso contable de la función recaudadora actualizada"/>
    <n v="1"/>
    <d v="2023-08-01T00:00:00"/>
    <d v="2026-02-28T00:00:00"/>
    <n v="134.57142857142858"/>
    <n v="0.4"/>
    <s v="DGI_x000a_NC – Subproceso Función Recaudadora_x000a_Dirección de Gestión de Impuestos_x000a_Subdirección de Recaudo_x000a_Coordinación de Contabilidad de la Función Recaudadora                                                                                                                                                                                                                                                                                                                                                                                                                                                                                                                                                                                                                                                                                                                                                                                                                                                                                                                                                                                                                                                                                                                                                                                                                                                                                                                                                                                                                                                                                                                                                                                                                                                                                                                                                                                                                                                                                                                                                                                                                                                                                                                                                                                                                                                                                                                                                                                                                                                                                                                                                                                             _x000a__x000a_NC - Subproceso Administración del Sistema de Gestión_x000a_Dirección de Gestión Estratégica y Analítica_x000a_Subdirección de Procesos        _x000a_Coordinación de Procesos y Riesgos Operacionales                                                                                                                                                                                                                                                                                                                                                                                                                                                                            _x000a__x000a_DS – Subproceso Administración de Cartera_x000a_Dirección Seccional de Impuestos de Cali_x000a_División de Recaudo_x000a_GIT de Contabilidad_x000a__x000a_ELABORACIÓN (dd/mm/aaaa)_x000a_10/08/2023"/>
    <n v="0.4"/>
    <x v="0"/>
  </r>
  <r>
    <x v="1"/>
    <x v="0"/>
    <s v="Auditoría al flujo de la información contable que impacta la Función Recaudadora AFR 2023-003_x000a__x000a_Periodo: 01/01/2022 al 30/03/2023_x000a__x000a_H5"/>
    <s v="AFR 2023-003"/>
    <s v="Hallazgo No. 5 Inoportunidad en la expedición de los actos administrativos para declarar sin efecto la facilidad de pago._x000a__x000a_Revisado el Inventario de facilidades de pago formato FT-ADF-1954 de enero a diciembre de 2022, las fechas máximas para el pago de la última cuota, el Control Facilidades de Pago FT-COT- 2616 y los registros contables, se evidenció que:_x000a__x000a_a._x0009_Contribuyentes con facilidades de pago relacionadas en el formato FT-COT-2616 “Control facilidades de pago”, que durante el año 2022 no cumplieron con el pago de las cuotas y hasta el mes de febrero de 2023 se profirió la resolución que declara sin vigencia la facilidad de pago, presentando atrasos para declarar el incumplimiento de estas.   NIT 16.606.874. Similar situación para los NIT 80.048.624, 800.104.891, 800.106.548, 805.009.232, 901.096.965, 900.704.712, 900.862.152, 900.318.341, 900.442.577. (Ver Anexo No.2 H2). DSI Cali _x000a__x000a_b._x0009_Inoportunidad en el reporte a contabilidad de la resolución por la cual se declara sin vigencia una facilidad de pago No. 1264 del 31/8/2022, notificada el 05/09/2022, ejecutoriada 20/09/2022, que a la fecha no ha sido registrada contablemente.  NIT 900.793.474. Situación similar NIT 800.104.891 Resolución por la cual se declara sin vigencia una facilidad de pago No. 155 del 11/08/2022, notificada 11/11/2022, la cual fue remitida y registrada en contabilidad en abril de 2023. Igual situación NIT 901.096.965, 900.862.152. DSI Cali_x000a__x000a_c._x0009_Resoluciones de cancelación de facilidad de pago, capturados en el área técnica que no han sido notificados al contribuyente y/o se presentan retrasos en su notificación, así: NIT 890.317.722 Resolución No. 56 del 25/03/2022, NIT 890.327.003 Resolución No. 151 del 09/08/2022, NIT 14.980.335 Resolución No. 193 del 27/12/2022, NIT 901.127.967 Resolución No. 198 del 29/12/2022. (Ver Anexo No.2 H3). DSI Cali _x000a__x000a_Con lo evidenciado se desatiende lo establecido en el artículo 814 del Estatuto Tributario, los numerales 3.1 y 3.2 de las condiciones generales, las actividades 38 y 48 del Procedimiento Facilidades de Pago – PR-COT-0272, la aplicación de la Dimensión 3ª. Gestión con valores para resultados, Dimensión 4ª. Evaluación de resultados y del componente 3 Actividades de control de la Dimensión 7ª Control Interno del Modelo Integrado de Planeación y Gestión - MIPG. "/>
    <s v="Deficiencias en el control, seguimiento y evaluación de los resultados de la gestión a cargo de la primera y segunda línea de defensa._x000a__x000a_Deficiencias en el monitoreo y seguimiento mensual al cumplimiento de las facilidades de pago contenidas en el formato FT-COT-2616 “Control facilidades de pago”._x000a__x000a_Falencias en la expedición oportuna y notificación de las resoluciones  que declaran sin vigencia la facilidad de pago y de cancelación de estas y en los controles para el flujo de la información hacia el proceso contable."/>
    <s v="Realizar nuevamente reinduccion y capacitacion a los funcionarios del GIT de Facilidades de Pago para fortalecer el conocimiento de las actividades de los procedimientos PR-COT-0272 &quot;Facilidades de pago&quot; Y PR-COT-0424 &quot;Facilidades de pago consagradas en normas transitorias&quot;"/>
    <s v="realizar nuevamente reinduccion y capacitacion a los funcionarios del GIT de Facilidades de Pago para fortalecer el conocimiento de las actividades de los procedimientos PR-COT-0272 &quot;Facilidades de pago&quot; Y PR-COT-0424 &quot;Facilidades de pago consagradas en normas transitorias&quot;"/>
    <s v="FT-TAH-1722 Registro de asistencia capacitación interna, TEAMS  o evidencia del servicio tecnológico utilizado"/>
    <n v="1"/>
    <d v="2024-06-01T00:00:00"/>
    <d v="2024-07-31T00:00:00"/>
    <n v="8.5714285714285712"/>
    <n v="1"/>
    <s v="DGI_x000a_DS- Subproceso Administración de Cartera    _x000a_Direccion Seccional de Impuestos de Cali_x000a_División de Recaudo y Cobranzas_x000a_GIT Secretaria de Cobranzas_x000a__x000a_ELABORACIÓN (dd/mm/aaaa)_x000a_10/08/2023"/>
    <n v="1"/>
    <x v="1"/>
  </r>
  <r>
    <x v="1"/>
    <x v="0"/>
    <m/>
    <m/>
    <m/>
    <m/>
    <s v="Realizar bimestralmente verificacion del FT-COT-2616 Control facilidades de pago para certificar que se encuentra debidamente actualizada toda la informacion y gestionada oportunamente las facilidades de pago a cargo de cada funcionario"/>
    <s v="Realizar bimestralmente verificacion del FT-COT-2616 Control facilidades de pago para certificar que se encuentra debidamente actualizada toda la informacion y gestionada oportunamente las facilidades de pago a cargo de cada funcionario"/>
    <s v="certificacion firmada por el jefe de division de informacion actualizada en el FT-COT-2616"/>
    <n v="6"/>
    <d v="2024-07-31T00:00:00"/>
    <d v="2025-07-31T00:00:00"/>
    <n v="52.142857142857146"/>
    <n v="0"/>
    <s v="DGI_x000a_DS- Subproceso Administración de Cartera    _x000a_Direccion Seccional de Impuestos de Cali_x000a_División de Recaudo y Cobranzas_x000a_GIT Secretaria de Cobranzas_x000a__x000a_ELABORACIÓN (dd/mm/aaaa)_x000a_10/08/2023"/>
    <n v="0"/>
    <x v="0"/>
  </r>
  <r>
    <x v="1"/>
    <x v="0"/>
    <m/>
    <m/>
    <m/>
    <m/>
    <s v="Verificar mensualmente la gestión oportuna de las actuaciones de expedientes con facilidad de pago que presenten obligaciones incumplidas, remitiendo a los funcionarios listado de las actuaciones pendientes de adelantar, priorizando las grandes cuantías y facilidades de pago cuyos plazos estén vencidos o próximos a vencer."/>
    <s v="Verificar mensualmente la gestión oportuna de las actuaciones de expedientes con facilidad de pago que presenten obligaciones incumplidas en el FT-COT-2616 “Control facilidades de pago”"/>
    <s v="Relación en excel de los NITs verificados vs vencimiento de términos y archivo PDF con fecha cierta, indicando el objetivo, metodología, selección de la muestra, resultados y conclusiones, debidamente firmado por el jefe de División de Cobranzas"/>
    <n v="12"/>
    <d v="2024-07-01T00:00:00"/>
    <d v="2025-07-31T00:00:00"/>
    <n v="56.428571428571431"/>
    <n v="0"/>
    <s v="DGI_x000a_DS- Subproceso Administración de Cartera_x000a_Direccion Seccional de Impuestos de Cali            _x000a_División de Recaudo y Cobranzas   _x000a_GIT Secretaria de Cobranzas_x000a__x000a_DS- Subproceso Recaudo - Devoluciones_x000a_Dirección Seccional de Impuestos de Cali   _x000a_Divisón de Recaudo y Cobranzas GIT de Contabilidad y Control de Obligaciones_x000a__x000a_ELABORACIÓN (dd/mm/aaaa)_x000a_10/08/2023"/>
    <n v="0"/>
    <x v="0"/>
  </r>
  <r>
    <x v="1"/>
    <x v="0"/>
    <m/>
    <m/>
    <m/>
    <m/>
    <s v="Realizar mensualmente un seguimiento de los actos generados por SIPAC en relación a las   Resoluciones que declaran sin vigencia la facilidad de pago y resoluciones de cancelación, capturados en el área técnica que no han sido notificados y requerir al encargado la gestión pertinente para adelantar la notificación"/>
    <s v="Realizar mensualmente un seguimiento de los actos generados por SIPAC en relación a las   Resoluciones que declaran sin vigencia la facilidad de pago y resoluciones de cancelación, capturados en el área técnica que no han sido notificados y requerir al encargado la gestión pertinente para adelantar la notificación"/>
    <s v="Informe en Excel de seguimiento con el registro de resultados del cumplimiento de las notificaciones de las resoluciones que declaran sin vigencia las facilidades de pago y    resoluciones de cancelación de facilidad de pago y requerimiento  al encargado de adelantar la gestión si es del caso. Archivo PDF indicando objetivo, metodología, selección de la muestra, resultados, conclusiones , fechado y firmado por el jefe de División."/>
    <n v="12"/>
    <d v="2024-07-01T00:00:00"/>
    <d v="2025-07-31T00:00:00"/>
    <n v="56.428571428571431"/>
    <n v="0"/>
    <s v="DGI_x000a_DS- Subproceso Administración de Cartera_x000a_Direccion Seccional de Impuestos de Cali            _x000a_División de Recaudo y Cobranzas  _x000a_GIT Secretaria de Cobranzas_x000a__x000a_ELABORACIÓN (dd/mm/aaaa)_x000a_10/08/2023"/>
    <n v="0"/>
    <x v="0"/>
  </r>
  <r>
    <x v="1"/>
    <x v="0"/>
    <s v="Auditoría a los Mecanismos de Atención al Ciudadano - AMA2024-002 Periodo 01/07/2023 al 29/02/2024"/>
    <s v="AMA2024-002 _x000a_H1"/>
    <s v="Hallazgo 1. Desactualización de procedimiento, cartillas, formatos, así como de la información dispuesta para la atención del ciudadano cliente _x000a__x000a_En la revisión efectuada a los documentos que soportan la prestación del ciclo del servicio en la atención del ciudadano cliente, para el periodo comprendido del 1 de julio de 2023 a 29 de febrero de 2024, respecto de la operatividad en los puntos de contacto auditados:  BCH, La Alpujarra y Sede Centro, en las Direcciones Seccionales de Impuestos de Bogotá, Medellín y Cali, respectivamente, se evidenció lo siguiente:_x000a__x000a_a)_x0009_La última actualización realizada a los documentos: PR-CAC-0265 V8 “Atención en Canales”, CT-CAC-0052 V4 “Agendamiento de citas”, CT-CAC-0054 V3 “Protocolos de Servicio en la Atención”, CT-CAC-0056 V3 “Atención presencial” y CT-CAC-0057 V4 “Evaluación del servicio y atención al ciudadano cliente”, corresponde al 30 de septiembre de 2021, sin embargo, desde esa fecha y hasta el periodo de auditoría, se han venido presentando cambios en el desarrollo de las actividades que contemplan la atención al ciudadano hoy en día, tales como:_x000a__x000a__x0009_El procedimiento PR-CAC-0265 V8 “Atención en Canales”, no contempla la modalidad de atención virtual que se desarrolla en los puntos de contacto, a través de Microsoft Teams, la cual es una plataforma unificada de comunicación y colaboración al servicio de la entidad._x000a__x0009_El correo subdir_asistencia_cliente@dian.gov.co para remitir la solicitud de inicio de agendamiento de citas, señalado en la Cartilla CT-CAC-0052 V4 “Agendamiento de Citas”, no corresponde al usado en la actualidad por las Direcciones Seccionales auditadas (coord_canal_experiencia@dian.gov.co)._x000a__x0009_El formato de agendamiento FT-CAC-2612 V3 “Solicitud agendamiento de citas” publicado en el listado maestro de documentos, no está acorde con los tiempos y trámites establecidos a las Direcciones Seccionales por la Coordinación de Canales de Servicio y Experiencia del Usuario, para la programación mensual del agendamiento de citas presenciales y virtuales, a través de lineamientos impartidos mediante correo electrónico del 20 de octubre del 2023._x000a__x0009_Los acuerdos de niveles de servicio modificados a partir del mes de octubre de 2023 y que se encuentran vigentes, establecidos por la Coordinación de Canales de Servicio y Experiencia del Usuario, difieren de los establecidos en la Cartilla CT-CAC-0057 V4 “Evaluación del servicio y atención al ciudadano cliente”, en cuanto a cantidad, tiempos y trámites._x000a__x0009_Desactualización de la información y trámites publicados en las páginas web SUIT (Sistema Único de Información de Trámites) y el Portal Único del Estado Colombiano GOV.CO, frente a la registrada en la página web de la DIAN, así: los números telefónicos de los puntos de contacto auditados y publicados en las páginas web SUIT y GOV.CO, difieren de los publicados en la página web de la DIAN y además, al establecer contacto se refieren como “número inválido y/o marcación errada”, en los siguientes casos: (Ver Tabla Nro. 1 Números telefónicos publicados páginas web DIAN, SUIT y GOV.CO, página 13  - INFORME AUDITORÍA A LOS MECANISMOS DE ATENCIÓN AL CIUDADANO AMA2024-002)._x000a__x000a_Adicionalmente, el link de SUIT de los siguientes trámites, redirecciona a otras actividades y/o entidades, que no corresponden:  (Ver Tabla Nro. 2  Trámites con direccionamiento errado publicados en página web SUIT, página 13  - INFORME AUDITORÍA A LOS MECANISMOS DE ATENCIÓN AL CIUDADANO AMA2024-002)_x000a__x000a_De la misma forma, el link de GOV.CO de los siguientes trámites, redireccionan a otras actividades y/o enlaces inactivos, que no corresponden:  (Ver Tabla Nro. 3  Trámites con direccionamiento errado en página web GOV.CO, página 14  - INFORME AUDITORÍA A LOS MECANISMOS DE ATENCIÓN AL CIUDADANO AMA2024-002)_x000a_Por último, el horario de atención señalado para el Punto de Contacto - La Alpujarra en las páginas web SUIT y GOV.CO es de 7:45 a.m. a  3:45 p.m., en la página DIAN 6:45 a.m. a 2:45 p.m., lo que no corresponde con lo informado y evidenciado en visita a ese punto de contacto cuyo horario es 6:45 a.m. a 3:00 p.m._x000a__x000a_b)_x0009_El procedimiento PR-CAC-0265 V8 “Atención en Canales”, menciona como documento relacionado el procedimiento PR-PEC-0342 denominado “Gestión de trámites, otros procedimientos administrativos (OPA) y/o consultas”, a su vez la cartilla CT-CAC-0052 V4 “Agendamiento de Citas”,  hacen referencia al mismo procedimiento PR-PEC-0342, pero en este documento esta denominado como: “Creación y/o Racionalización de Trámites y Otros Procedimientos Administrativos”, es decir, con el mismo código se describen dos procedimientos diferentes, los cuales inclusive no se encuentran en el listado maestro de documentos._x000a__x000a_"/>
    <s v="Debido a deficiencias en la aplicación de los controles para la actualización de los lineamientos establecidos en los procedimientos, cartillas, formatos, así como de la información dispuesta para la atención del ciudadano cliente y el insuficiente seguimiento de las publicaciones web de la Entidad."/>
    <s v="Solicitar apoyo metodológico al área competente. "/>
    <s v="Solicitar formalmente a la Subdirección de procesos y riesgos operativos el apoyo metodológico para la modificación de los procedimientos, forma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1"/>
  </r>
  <r>
    <x v="1"/>
    <x v="0"/>
    <m/>
    <m/>
    <m/>
    <m/>
    <s v=" Gestionar la actualización del procedimiento PR-CAC-0265 V8, Atención en Canales"/>
    <s v="_x000a_Revisar los cambios técnicos que requiere El procedimiento PR-CAC-0265 V8, Atención en Canales, para que contemple la atención virtual._x000a_"/>
    <s v="Procedimiento técnicamente ajustado en escrito dirigido a la dependencia competente para proceder con las actualizaciones correspondientes."/>
    <n v="1"/>
    <d v="2024-08-15T00:00:00"/>
    <d v="2025-12-30T00:00:00"/>
    <n v="71.714285714285708"/>
    <n v="0"/>
    <s v="DGI_x000a_NC - Subproceso Asistencia al Usuario_x000a_Dirección de Gestión de Impuestos_x000a_Subdirección de Servicio al Ciudadano en Asuntos Tributarios_x000a_Coordinación de Canales de servicio y experiencia de Usuario_x000a_"/>
    <n v="0"/>
    <x v="0"/>
  </r>
  <r>
    <x v="1"/>
    <x v="0"/>
    <m/>
    <m/>
    <m/>
    <m/>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1"/>
  </r>
  <r>
    <x v="1"/>
    <x v="0"/>
    <m/>
    <m/>
    <m/>
    <m/>
    <s v=" Gestionar la actualización de la cartilla CT-CAC-0052 V4 “Agendamiento de Citas”"/>
    <s v="Revisar los cambios técnicos que requiere la cartilla CT-CAC-0052_x000a_V4 “Agendamiento de Citas”, para que el correo de agendamiento sea coord_canal_experiencia@dian.gov.co, _x000a_"/>
    <s v="Cartilla técnicamente ajustada en escrito dirigido a la dependencia competente para proceder con las actualizaciones correspondientes."/>
    <n v="1"/>
    <d v="2024-08-16T00:00:00"/>
    <d v="2025-12-30T00:00:00"/>
    <n v="71.571428571428569"/>
    <n v="0"/>
    <s v="DGI_x000a_NC - Subproceso Asistencia al Usuario_x000a_Dirección de Gestión de Impuestos_x000a_Subdirección de Servicio al Ciudadano en Asuntos Tributarios_x000a_Coordinación de Canales de servicio y experiencia de Usuario_x000a_"/>
    <n v="0"/>
    <x v="0"/>
  </r>
  <r>
    <x v="1"/>
    <x v="0"/>
    <m/>
    <m/>
    <m/>
    <m/>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1"/>
  </r>
  <r>
    <x v="1"/>
    <x v="0"/>
    <m/>
    <m/>
    <m/>
    <m/>
    <s v=" Gestionar la actualización del formato FT-CAC-2612 V3 “Solicitud agendamiento de_x000a_citas” "/>
    <s v="Revisar los cambios técnicos que requiere El formato  FT-CAC-2612 V3 “Solicitud agendamiento de_x000a_citas” para ajustar el tiempo y tramites que se encuentre acorde a lo establecido para las direcciones seccionales."/>
    <s v="Cartilla técnicamente ajustada en escrito dirigido a la dependencia competente para proceder con las actualizaciones correspondientes."/>
    <n v="1"/>
    <d v="2024-08-15T00:00:00"/>
    <d v="2025-12-30T00:00:00"/>
    <n v="71.714285714285708"/>
    <n v="0"/>
    <s v="DGI_x000a_NC - Subproceso Asistencia al Usuario_x000a_Dirección de Gestión de Impuestos_x000a_Subdirección de Servicio al Ciudadano en Asuntos Tributarios_x000a_Coordinación de Canales de servicio y experiencia de Usuario_x000a_"/>
    <n v="0"/>
    <x v="0"/>
  </r>
  <r>
    <x v="1"/>
    <x v="0"/>
    <m/>
    <m/>
    <m/>
    <m/>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
    <n v="1"/>
    <x v="1"/>
  </r>
  <r>
    <x v="1"/>
    <x v="0"/>
    <m/>
    <m/>
    <m/>
    <m/>
    <s v=" Gestionar la actualización de la cartilla CT-CAC-0057 V4 “Evaluación del servicio y atención al ciudadano cliente”"/>
    <s v=" Revisar los cambios técnicos que requiere La cartilla CT-CAC-0057 V4 “Evaluación del servicio y atención al ciudadano cliente” para que se ajusten a los acuerdos de niveles de servicio actuales."/>
    <s v="Cartilla técnicamente ajustada en escrito dirigido a la dependencia competente para proceder con las actualizaciones correspondientes."/>
    <n v="1"/>
    <d v="2024-08-15T00:00:00"/>
    <d v="2025-12-30T00:00:00"/>
    <n v="71.714285714285708"/>
    <n v="0"/>
    <s v="DGI_x000a_NC - Subproceso Asistencia al Usuario_x000a_Dirección de Gestión de Impuestos_x000a_Subdirección de Servicio al Ciudadano en Asuntos Tributarios_x000a_Coordinación de Canales de servicio y experiencia de Usuario_x000a_"/>
    <n v="0"/>
    <x v="0"/>
  </r>
  <r>
    <x v="1"/>
    <x v="0"/>
    <m/>
    <m/>
    <m/>
    <m/>
    <s v="Revisar y solicitar la actualización de la información de las páginas_x000a_web SUIT (Sistema Único de Información de Trámites) y el Portal Único_x000a_del Estado Colombiano GOV.CO, según su competencia."/>
    <s v=" Solicitar a tecnología la actualización de la información como lo indica el procedimiento PR-IIT-0342.   "/>
    <s v="Solicitar la actualización de la información de las páginas_x000a_web SUIT (Sistema Único de Información de Trámites) y el Portal Único_x000a_del Estado Colombiano GOV.CO, según su competencia."/>
    <n v="1"/>
    <d v="2024-08-15T00:00:00"/>
    <d v="2024-12-31T00:00:00"/>
    <n v="19.714285714285715"/>
    <n v="1"/>
    <s v="DGI_x000a_NC - Subproceso Asistencia al Usuario_x000a_Dirección de Gestión de Impuestos_x000a_Subdirección de Servicio al Ciudadano en Asuntos Tributarios_x000a_Coordinación de Canales de servicio y experiencia de Usuario _x000a__x000a_"/>
    <n v="1"/>
    <x v="1"/>
  </r>
  <r>
    <x v="1"/>
    <x v="0"/>
    <m/>
    <m/>
    <m/>
    <m/>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Reporte de las actualizaciones solicitadas y de la información actualizada"/>
    <n v="1"/>
    <d v="2024-08-15T00:00:00"/>
    <d v="2024-12-31T00:00:00"/>
    <n v="19.714285714285715"/>
    <n v="1"/>
    <s v="DGI_x000a_NC - Subproceso Innovación y Tecnología_x000a_Dirección de Gestión Innovación y Tecnología"/>
    <n v="1"/>
    <x v="1"/>
  </r>
  <r>
    <x v="1"/>
    <x v="0"/>
    <m/>
    <m/>
    <m/>
    <m/>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Reporte de las actualizaciones solicitadas y de la información actualizada"/>
    <n v="1"/>
    <d v="2024-08-15T00:00:00"/>
    <d v="2024-12-31T00:00:00"/>
    <n v="19.714285714285715"/>
    <n v="1"/>
    <s v="DGI_x000a_NC - Subproceso Innovación y Tecnología_x000a_Dirección de Gestión Innovación y Tecnología"/>
    <n v="1"/>
    <x v="1"/>
  </r>
  <r>
    <x v="1"/>
    <x v="0"/>
    <m/>
    <m/>
    <m/>
    <m/>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Reporte de las actualizaciones solicitadas y de la información actualizada"/>
    <n v="1"/>
    <d v="2024-08-15T00:00:00"/>
    <d v="2024-12-31T00:00:00"/>
    <n v="19.714285714285715"/>
    <n v="1"/>
    <s v="DGI_x000a_NC - Subproceso Innovación y Tecnología_x000a_Dirección de Gestión Innovación y Tecnología"/>
    <n v="1"/>
    <x v="1"/>
  </r>
  <r>
    <x v="1"/>
    <x v="0"/>
    <m/>
    <m/>
    <m/>
    <m/>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Solicitar a todas las áreas, la revisión de la información que se encuentra publicada en las páginas web SUIT (Sistema Único de Información de Trámites) y el Portal Único_x000a_del Estado Colombiano GOV.CO para que cada una de ellas, revise que la información se encuentre actualizada y en caso de ser necesario usen el procedimiento PR-IIT-0342.   "/>
    <s v="Reporte de las actualizaciones solicitadas y de la información actualizada"/>
    <n v="1"/>
    <d v="2024-08-16T00:00:00"/>
    <d v="2025-01-01T00:00:00"/>
    <n v="19.714285714285715"/>
    <n v="1"/>
    <s v="DGI_x000a_NC - Subproceso Innovación y Tecnología_x000a_Dirección de Gestión Innovación y Tecnología"/>
    <n v="1"/>
    <x v="1"/>
  </r>
  <r>
    <x v="1"/>
    <x v="0"/>
    <m/>
    <m/>
    <m/>
    <m/>
    <s v="Revisar y solicitar la actualización de la información de las páginas_x000a_web SUIT (Sistema Único de Información de Trámites) y el Portal Único_x000a_del Estado Colombiano GOV.CO, según su competencia."/>
    <s v=" Solicitar a tecnología la actualización de la información como lo indica el procedimiento PR-IIT-0342.   "/>
    <s v="Solicitar la actualización de la información de las páginas_x000a_web SUIT (Sistema Único de Información de Trámites) y el Portal Único_x000a_del Estado Colombiano GOV.CO, según su competencia."/>
    <n v="1"/>
    <d v="2024-08-15T00:00:00"/>
    <d v="2024-12-31T00:00:00"/>
    <n v="19.714285714285715"/>
    <n v="1"/>
    <s v="DGI_x000a_NC - Subproceso Asistencia al Usuario_x000a_Dirección de Gestión de Impuestos_x000a_Subdirección de Servicio al Ciudadano en Asuntos Tributarios_x000a_Coordinación de Canales de servicio y experiencia de Usuario _x000a__x000a__x000a_"/>
    <n v="1"/>
    <x v="1"/>
  </r>
  <r>
    <x v="1"/>
    <x v="0"/>
    <m/>
    <m/>
    <m/>
    <m/>
    <s v="Solicitar apoyo metodológico al área competente "/>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1"/>
  </r>
  <r>
    <x v="1"/>
    <x v="0"/>
    <m/>
    <m/>
    <m/>
    <m/>
    <s v=" Gestionar la actualización de la cartilla CT-CAC-0052 V4 “Agendamiento de Citas”"/>
    <s v="Solicitar los cambios técnicos para Individualizar y ajustar en la cartilla CT-CAC-0052 V4 “Agendamiento de Citas”, el apartado de: &quot;documentos relacionados&quot; con el procedimiento adecuado, que es el PR-IIT-0342  “Gestión de trámites, otros procedimientos administrativos (OPA) y/o consultas&quot;. El procedimiento PR-PEC-0342  no existe._x000a__x000a_"/>
    <s v="Cartilla técnicamente ajustada en escrito dirigido a la dependencia competente para proceder con las actualizaciones correspondientes."/>
    <n v="1"/>
    <d v="2024-08-15T00:00:00"/>
    <d v="2025-12-30T00:00:00"/>
    <n v="71.714285714285708"/>
    <n v="0"/>
    <s v="DGI_x000a_NC - Subproceso Asistencia al Usuario_x000a_Dirección de Gestión de Impuestos_x000a_Subdirección de Servicio al Ciudadano en Asuntos Tributarios_x000a_Coordinación de Canales de servicio y experiencia de Usuario_x000a__x000a__x000a_"/>
    <n v="0"/>
    <x v="0"/>
  </r>
  <r>
    <x v="1"/>
    <x v="0"/>
    <s v="Auditoría a los Mecanismos de Atención al Ciudadano - AMA2024-002 Periodo 01/07/2023 al 29/02/2024"/>
    <s v="AMA2024-002 _x000a_H2"/>
    <s v="Hallazgo 2. Incumplimiento de políticas, normas, lineamientos, procedimientos, formatos y cartillas, dispuestos para la atención del ciudadano cliente_x000a__x000a_Realizadas las validaciones al cumplimiento de las políticas, normas, lineamientos, procedimientos, formatos y cartillas, establecidos para la correcta prestación del ciclo del servicio en la atención del ciudadano cliente, para el periodo comprendido del 1 de julio de 2023 a 29 de febrero de 2024, se evidenció lo siguiente:_x000a__x000a_a)_x0009_Al revisar los 24 correos electrónicos remitidos para la solicitud de agendamiento por parte de las Direcciones Seccionales Auditadas (ocho por seccional), se observó que:_x000a__x000a_DSI Medellín_x000a__x0009_En el punto de contacto La Alpujarra, la solicitud de agendamiento se remite por el jefe Grupo Interno de Trabajo Servicio al Ciudadano._x000a__x000a_DSI Bogotá_x000a__x0009_En el punto de contacto BCH, la solicitud la hace un funcionario del Despacho de la División de Servicio al Ciudadano, precisando que se realiza atendiendo la instrucción del jefe de la División._x000a_Lo anterior, incumple lo dispuesto en el numeral 4 de la Cartilla CT-CAC-0052 V4 “Agendamiento de Citas” la cual indica que la solicitud se debe realizar: “…  por el Director Seccional, y en las ciudades donde se cuenta con más de un punto de atención, esta deberá canalizarse por medio del jefe de la División o quien haga sus veces”._x000a__x000a_b)_x0009_Verificada la fecha de envío de los 24 correos electrónicos remitidos para la solicitud de agendamiento por parte de las Direcciones Seccionales auditadas (ocho por seccional), se observó el incumplimiento en el tiempo de remisión de los 20 días hábiles de antelación a la fecha de inicio del servicio de agendamiento, según lo establece el numeral 4 de la Cartilla CT-CAC-0052 V4 “Agendamiento de Citas”, así:  (Ver Tabla Nro. 4 Solicitud de Agendamiento fuera de término,  página 16  - INFORME AUDITORÍA A LOS MECANISMOS DE ATENCIÓN AL CIUDADANO AMA2024-002)_x000a__x000a_c)_x0009_Observada la operación del punto de contacto Cali – Sede Centro, se determinó que los guardas de seguridad orientan en primera instancia al ciudadano acerca del uso del atril para activar la cita y dirigen a los ciudadanos a la recepción para la asignación del turno; de manera que no se cumple con las actividades descritas en el ciclo de servicio para la atención presencial: el  “filtro” y “Atención con agendamiento”, señaladas en la tabla 1 “Atención con agendamiento” numeral 3.2.1 de la Cartilla CT-CAC-0056 V3 “Atención Presencial”, donde se  especifica, dentro de las acciones a implementar por los servidores públicos, el evitar que los vigilantes “… realicen las actividades propias de filtro y suministro de información a cargo de los servidores públicos de los puntos de contacto”; y lo establecido en el Memorando 9 del 29 de enero de 2024 “Lineamientos para el proceso de Relacionamiento con el ciudadano” Anexo 1 “Lineamientos relacionamiento con el ciudadano” donde se señala que el orientador logístico es el encargado de este rol._x000a__x000a_d)_x0009_En las nueve terminales de auto gestión revisadas en los puntos de contacto auditados no se permite el acceso a cuentas personales de correo electrónico con dominios diferentes a Outlook y Hotmail, restringiendo el uso de otros gestores de correo personal (Tales como: Gmail, Apple, Yahoo!, entre otros);  como consecuencia se limitan el acceso a la información y el contacto formal entre la DIAN con el ciudadano, para la realización de algunos trámites  en los que se requiere el uso del correo electrónico; incumpliendo los artículos 3 y 4, relacionados con los principios de la transparencia y facilitación, de la Ley 1712 de 2014 “Por medio de la cual se crea la ley de transparencia y del derecho de acceso a la información pública nacional y se dictan otras disposiciones”._x000a__x000a_e)_x0009_Confrontada la información allegada por la Subdirección Soluciones y Desarrollo y la Coordinación de Canales de Servicio y Experiencia del Usuario – Subdirección de Servicio al Ciudadano en Asuntos Tributarios, respecto de los registros de solicitudes PST, para las situaciones de tipo técnico que afectan la prestación del servicio, en la atención en las Direcciones Seccionales auditadas, se evidenció que se presentan diferencias en los reportes de la herramienta Aranda  (Muisca y Digiturno) y los casos con “error del sistema” presentados en el reporte A18 de la aplicación Digiturno, denotando el incumplimiento de las actividades 7, 8, 9 y 10 descritas en el procedimiento PR-CAC-0265 V8 “Atención en Canales”,  relacionadas con la creación y respuesta de las solicitudes a la mesa de servicios de tecnología - soporte TIC, así:   (Ver Tabla Nro. 5  Incidentes Tecnológicos Digiturno vs. ARANDA, página 17  - INFORME AUDITORÍA A LOS MECANISMOS DE ATENCIÓN AL CIUDADANO AMA2024-002)_x000a__x000a_Para el período auditado, se observó que solo se registraron por parte de la División de Servicio al Ciudadano 8 casos con PST, correspondientes a errores del sistema Digiturno y 3.669 sin registro de incidente asociado, a pesar de que en la herramienta ARANDA se reportaron 1.432._x000a_Se identificó un número considerable de diferencias en los incidentes no reportados en ARANDA, frente a  los errores en el Digiturno presentados por la DSI Cali (3.276), lo que demuestra que no se están registrando ante la mesa de servicio de tecnología tipificado como un “error de sistema”. Para los incidentes presentados por la DSI Bogotá (774) y la DSI Medellín (257) estos tampoco fueron reportados en el sistema ARANDA._x000a__x000a_f)_x0009_Revisada la implementación de la evaluación de la calidad del servicio percibida en el canal de atención presencial, se observó que la misma no se realiza de forma concurrente y al finalizar la atención del ciudadano cliente en el punto de contacto, incumpliendo lo consignado en el numeral 5.4.1 “Evaluación de Canales de Atención” de la cartilla CT-CAC-0057 V4 “Evaluación del servicio y atención al ciudadano cliente” que establece: “… se asume como una evaluación concurrente, concebida para ser aplicada al finalizar cada interacción del ciudadano cliente con los distintos canales de atención”._x000a__x000a_g)_x0009_Revisados los tiempos de espera de los puntos de contacto auditados se observaron casos que superan la hora de espera en la sala, así:  DSI Bogotá BCH -7.152, DSI Cali Sede Centro 6.539 y DSI Medellín La Alpujarra 5.500; incumpliendo lo establecido en los acuerdos de niveles de servicio."/>
    <s v="Debido a deficiencias en la aplicación de los controles, seguimiento y monitoreo para el cumplimiento de los lineamientos establecidos en los procedimientos, cartillas y formatos; la información dispuesta para la atención del ciudadano cliente y las publicaciones web de la Entidad."/>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1"/>
  </r>
  <r>
    <x v="1"/>
    <x v="0"/>
    <m/>
    <m/>
    <m/>
    <m/>
    <s v=" Gestionar la actualización de la cartilla CT-CAC-0052 V4 “Agendamiento de Citas”"/>
    <s v="_x000a__x000a_Revisar los cambios técnicos que se requieren para ajustar la cartilla de agendamiento CT-CAC-0052 V4 “Agendamiento de Citas” para subsanar la remisión del formato de solicitud de agendamiento, para que el mismo pueda ser efectuado por parte de jefe de división, grupo interno de trabajo, su delegado o quien haga sus veces._x000a__x000a_"/>
    <s v="Cartilla técnicamente ajustada en escrito dirigido a la dependencia competente para proceder con las actualizaciones correspondientes."/>
    <n v="1"/>
    <d v="2024-08-15T00:00:00"/>
    <d v="2025-12-30T00:00:00"/>
    <n v="71.714285714285708"/>
    <n v="0"/>
    <s v="DGI_x000a_NC - Subproceso Asistencia al Usuario_x000a_Dirección de Gestión de Impuestos_x000a_Subdirección de Servicio al Ciudadano en Asuntos Tributarios_x000a_Coordinación de Canales de servicio y experiencia de Usuario_x000a_"/>
    <n v="0"/>
    <x v="0"/>
  </r>
  <r>
    <x v="1"/>
    <x v="0"/>
    <m/>
    <m/>
    <m/>
    <m/>
    <s v="Realizar acción de control"/>
    <s v="Realizar acción de control que permita subsanar los problemas identificados con la solicitud de agendamiento"/>
    <s v="Informe donde se documente la revisión y el control definido."/>
    <n v="1"/>
    <d v="2024-08-01T00:00:00"/>
    <d v="2025-08-01T00:00:00"/>
    <n v="52.142857142857146"/>
    <n v="0"/>
    <s v="DGI_x000a_DS - Subproceso Asistencia al Usuario_x000a_Dirección Seccional de Impuestos de Bogotá _x000a_Dirección Seccional de Impuestos de Medellín "/>
    <n v="0"/>
    <x v="0"/>
  </r>
  <r>
    <x v="1"/>
    <x v="0"/>
    <m/>
    <m/>
    <m/>
    <m/>
    <s v="Programar visita de autoevaluación, auditoría y retroalimentación respecto de la aplicación Cartilla CT-CAC-0052 V4"/>
    <s v="Incorporar en el plan de autoevaluación la visita (virtual o presencial) para verificar el cumplimiento de la CT-CAC-0052 V4 “Agendamiento de Citas”."/>
    <s v="Plan de autoevaluación e Informe de visita."/>
    <n v="1"/>
    <d v="2024-08-15T00:00:00"/>
    <d v="2025-08-16T00:00:00"/>
    <n v="52.285714285714285"/>
    <n v="0"/>
    <s v="DGI_x000a_NC - Subproceso Asistencia al Usuario_x000a_Dirección de Gestión de Impuestos_x000a_Subdirección de Servicio al Ciudadano en Asuntos Tributarios_x000a_Coordinación de Canales de servicio y experiencia de Usuario_x000a__x000a_"/>
    <n v="0"/>
    <x v="0"/>
  </r>
  <r>
    <x v="1"/>
    <x v="0"/>
    <m/>
    <m/>
    <m/>
    <m/>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1"/>
  </r>
  <r>
    <x v="1"/>
    <x v="0"/>
    <m/>
    <m/>
    <m/>
    <m/>
    <s v=" Gestionar la actualización de la cartilla CT-CAC -0052 "/>
    <s v="_x000a_Revisar los cambios técnicos que requieren para ajustar cartilla de agendamiento CT-CAC 052 para subsanar los tiempos de solicitud de agendamiento, de acuerdo con la dinámica de la operación._x000a__x000a_"/>
    <s v="Cartilla técnicamente ajustada en escrito dirigido a la dependencia competente para proceder con las actualizaciones correspondientes."/>
    <n v="1"/>
    <d v="2024-08-15T00:00:00"/>
    <d v="2025-12-30T00:00:00"/>
    <n v="71.714285714285708"/>
    <n v="0"/>
    <s v="DGI_x000a_NC - Subproceso Asistencia al Usuario_x000a_Dirección de Gestión de Impuestos_x000a_Subdirección de Servicio al Ciudadano en Asuntos Tributarios_x000a_Coordinación de Canales de servicio y experiencia de Usuario_x000a_"/>
    <n v="0"/>
    <x v="0"/>
  </r>
  <r>
    <x v="1"/>
    <x v="0"/>
    <m/>
    <m/>
    <m/>
    <m/>
    <s v="Programar visita de autoevaluación, auditoría y retroalimentación respecto de la aplicación Cartilla CT-CAC-0052 V4"/>
    <s v="Incorporar en el plan de autoevaluación la visita (virtual o presencial) para verificar el cumplimiento de la CT-CAC-0052 V4 “Agendamiento de Citas”. Por el incumplimiento en el tiempo de remisión"/>
    <s v="Plan de autoevaluación e Informe de visita."/>
    <n v="1"/>
    <d v="2024-08-15T00:00:00"/>
    <d v="2025-08-16T00:00:00"/>
    <n v="52.285714285714285"/>
    <n v="0"/>
    <s v="DGI_x000a_NC - Subproceso Asistencia al Usuario_x000a_Dirección de Gestión de Impuestos_x000a_Subdirección de Servicio al Ciudadano en Asuntos Tributarios_x000a_Coordinación de Canales de servicio y experiencia de Usuario_x000a__x000a_"/>
    <n v="0"/>
    <x v="0"/>
  </r>
  <r>
    <x v="1"/>
    <x v="0"/>
    <m/>
    <m/>
    <m/>
    <m/>
    <s v="Realizar acción de control"/>
    <s v="Realizar acción de control que permita subsanar los problemas identificados con el tiempo de remisión de la solicitud de agendamiento."/>
    <s v="Informe donde se documente la revisión y el control definido."/>
    <n v="1"/>
    <d v="2024-08-01T00:00:00"/>
    <d v="2025-08-01T00:00:00"/>
    <n v="52.142857142857146"/>
    <n v="0"/>
    <s v="DGI_x000a_DS - Subproceso Asistencia al Usuario_x000a_Dirección Seccional de Impuestos de Bogotá_x000a_Dirección Seccional de Impuestos de Medellín _x000a_Dirección Seccional de Impuestos de Cali"/>
    <n v="0"/>
    <x v="0"/>
  </r>
  <r>
    <x v="1"/>
    <x v="0"/>
    <m/>
    <m/>
    <m/>
    <m/>
    <s v="Realizar acción de control"/>
    <s v="Realizar acción de control que permita subsanar los problemas identificados con los roles de los agentes de servicio."/>
    <s v="Informe donde se documente la revisión y el control definido."/>
    <n v="1"/>
    <d v="2024-08-01T00:00:00"/>
    <d v="2025-08-01T00:00:00"/>
    <n v="52.142857142857146"/>
    <n v="0"/>
    <s v="DGI_x000a_DS - Subproceso Asistencia al Usuario_x000a_Dirección Seccional de Impuestos de Cali"/>
    <n v="0"/>
    <x v="0"/>
  </r>
  <r>
    <x v="1"/>
    <x v="0"/>
    <m/>
    <m/>
    <m/>
    <m/>
    <s v="Programar visita de autoevaluación, auditoría y retroalimentación respecto de la aplicación Cartilla CT-CAC-0056 V3"/>
    <s v="Se adelantará una mesa de trabajo (virtual o presencial) para retroalimentar la aplicación de la Cartilla CT-CAC-0056 V3 en lo relacionado con el Rol de los servidores que realizan funciones de filtro y suministro de información."/>
    <s v="Acta de la mesa de trabajo donde se documente lo tratado."/>
    <n v="1"/>
    <d v="2024-08-15T00:00:00"/>
    <d v="2024-12-31T00:00:00"/>
    <n v="19.714285714285715"/>
    <n v="1"/>
    <s v="DGI_x000a_Dirección de Gestión de Impuestos_x000a_Subdirección de Servicio al Ciudadano en Asuntos Tributarios_x000a_Coordinación de Canales de servicio y experiencia de Usuario_x000a_NS - Subproceso Asistencia al Usuario_x000a_Dirección Seccional de Impuestos de Cali"/>
    <n v="1"/>
    <x v="1"/>
  </r>
  <r>
    <x v="1"/>
    <x v="0"/>
    <m/>
    <m/>
    <m/>
    <m/>
    <s v="Realizar un diagnóstico con el fin de validar las políticas y lineamientos establecidos y configurados en  los equipos de los Kioscos de autogestión, teniendo en cuenta el servicio prestado al ciudadano y el derecho de acceso a la información pública y nacional.  "/>
    <s v="Realizar reuniones con las partes interesadas con el fin de  verificar las políticas y lineamientos establecidos y configurados en los equipos de los kioscos de autogestión, teniendo en cuenta el servicio prestado al ciudadano y el derecho de acceso a la información pública y nacional.  "/>
    <s v="Documento de diagnóstico "/>
    <n v="1"/>
    <d v="2024-09-01T00:00:00"/>
    <d v="2025-03-31T00:00:00"/>
    <n v="30.142857142857142"/>
    <n v="0"/>
    <s v="DGI_x000a_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0"/>
    <x v="0"/>
  </r>
  <r>
    <x v="1"/>
    <x v="0"/>
    <m/>
    <m/>
    <m/>
    <m/>
    <s v="Actualizar los documentos asociados a lineamientos y políticas de seguridad de la información, teniendo en cuenta el servicio prestado al ciudadano y el derecho a la información pública y nacional y realizar la configuración respectiva en los equipos de los kioscos de autogestión "/>
    <s v="Realizar reuniones con las partes interesadas para definir las políticas y lineamientos que se deben establecer, con el fin de actualizar  los documentos asociados a seguridad de la información, así mismo realizar las configuraciones correspondientes a los equipos de los kioscos de autogestión.  "/>
    <s v="Resolución 484 de 2013 actualizada _x000a_Resolución 121 de 2014 actualizada_x000a_MN-ITT-0072 Manual de Políticas y Lineamientos de Seguridad de la Información Actualizado "/>
    <n v="3"/>
    <d v="2025-04-01T00:00:00"/>
    <d v="2025-12-31T00:00:00"/>
    <n v="39.142857142857146"/>
    <n v="0"/>
    <s v="DGI_x000a_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0"/>
    <x v="0"/>
  </r>
  <r>
    <x v="1"/>
    <x v="0"/>
    <m/>
    <m/>
    <m/>
    <m/>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
    <n v="1"/>
    <x v="1"/>
  </r>
  <r>
    <x v="1"/>
    <x v="0"/>
    <m/>
    <m/>
    <m/>
    <m/>
    <s v=" Gestionar la actualización del procedimiento  PR-CAC 0265 V8 “Atención en Canales” en las actividades 7, 8, 9 y 10 "/>
    <s v="Revisar los cambios técnicos que se requieren para ajustar el procedimiento  de atención en canales PR-CAC 0265 V8 “Atención en Canales” en las actividades 7, 8, 9 y 10 . Para complementar las fallas que se presentan en la atención presencial de las actividades descritas. _x000a__x000a_ "/>
    <s v="Procedimiento técnicamente ajustado en escrito dirigido a la dependencia competente para proceder con las actualizaciones correspondientes."/>
    <n v="1"/>
    <d v="2024-08-15T00:00:00"/>
    <d v="2025-12-30T00:00:00"/>
    <n v="71.714285714285708"/>
    <n v="0"/>
    <s v="DGI_x000a_NC - Subproceso Asistencia al Usuario_x000a_Dirección de Gestión de Impuestos_x000a_Subdirección de Servicio al Ciudadano en Asuntos Tributarios_x000a_Coordinación de Canales de servicio y experiencia de Usuario_x000a__x000a_"/>
    <n v="0"/>
    <x v="0"/>
  </r>
  <r>
    <x v="1"/>
    <x v="0"/>
    <m/>
    <m/>
    <m/>
    <m/>
    <s v=" Solicitar la aplicación de la evaluación de experiencia de usuario"/>
    <s v="Requerimiento a la Subdirección de Soluciones y Desarrollo para aplicar la evaluación de experiencia de usuario, junto con los ajustes a los servicios de digiturno y el agendamiento."/>
    <s v="Solicitud a la Dirección de Gestión de Innovación y Tecnología"/>
    <n v="1"/>
    <d v="2024-08-15T00:00:00"/>
    <d v="2024-12-31T00:00:00"/>
    <n v="19.714285714285715"/>
    <n v="1"/>
    <s v="DGI_x000a_Subproceso Innovcaicón y Tecnología_x000a_NC- Dirección de Gestión Innovación y Tecnología_x000a__x000a_NC - Subproceso Asistencia al Usuario_x000a_Dirección de Gestión de Impuestos_x000a_Subdirección de Servicio al Ciudadano en Asuntos Tributarios_x000a_Coordinación de Canales de servicio y experiencia de Usuario_x000a__x000a__x000a_"/>
    <n v="1"/>
    <x v="1"/>
  </r>
  <r>
    <x v="1"/>
    <x v="0"/>
    <m/>
    <m/>
    <m/>
    <m/>
    <s v="Desarrollar el proceso de contratación "/>
    <s v="Desarrollo del proceso de contratación  en sus diferentes etapas "/>
    <s v="Contrato Firmado "/>
    <n v="1"/>
    <d v="2024-08-01T00:00:00"/>
    <d v="2024-09-30T00:00:00"/>
    <n v="8.5714285714285712"/>
    <n v="1"/>
    <s v="DGI_x000a_Subproceso Innovación y Tecnología_x000a_NC-Dirección de Gestión de Innovación y Tecnología – DGIT_x000a__x000a_DS - Subproceso Asistencia al Usuario_x000a_Dirección Seccional de Impuestos de Bogotá _x000a_Dirección Seccional de Impuestos de Medellín _x000a_Dirección Seccional de Impuestos de Cali_x000a_"/>
    <n v="1"/>
    <x v="1"/>
  </r>
  <r>
    <x v="1"/>
    <x v="0"/>
    <m/>
    <m/>
    <m/>
    <m/>
    <s v="Implementación de la solución tecnológica del proyecto "/>
    <s v="Implementación de la solución tecnológica del proyecto "/>
    <s v="Informe de la implementación y puesta en producción de la solución tecnólogica "/>
    <n v="1"/>
    <d v="2024-10-01T00:00:00"/>
    <d v="2025-03-31T00:00:00"/>
    <n v="25.857142857142858"/>
    <n v="0.77"/>
    <s v="DGI_x000a_Subproceso Innovación y Tecnología_x000a_NC- Dirección de Gestión de Innovación y Tecnología – DGIT_x000a__x000a_NS - Subproceso Asistencia al Usuario_x000a_Dirección de Gestión de Impuestos_x000a_Dirección Seccional de Impuestos de Bogotá _x000a_Dirección Seccional de Impuestos de Medellín _x000a_Dirección Seccional de Impuestos de Cali_x000a_"/>
    <n v="0.77"/>
    <x v="0"/>
  </r>
  <r>
    <x v="1"/>
    <x v="0"/>
    <m/>
    <m/>
    <m/>
    <m/>
    <s v="Realizar acción de control"/>
    <s v="Realizar acción de control que permita subsanar los problemas identificados con los tiempos de espera en sala."/>
    <s v="Informe donde se documente la revisión y el control definido."/>
    <n v="1"/>
    <d v="2024-08-01T00:00:00"/>
    <d v="2025-08-01T00:00:00"/>
    <n v="52.142857142857146"/>
    <n v="0"/>
    <s v="DGI_x000a_DS - Subproceso Asistencia al Usuario_x000a_Dirección Seccional de Impuestos de Bogotá _x000a_Dirección Seccional de Impuestos de Medellín "/>
    <n v="0"/>
    <x v="0"/>
  </r>
  <r>
    <x v="1"/>
    <x v="0"/>
    <m/>
    <m/>
    <m/>
    <m/>
    <s v="Programar visita de autoevaluación, auditoría y retroalimentación respecto de los tiempos de espera en la promesa de servicio"/>
    <s v="Incorporar en el plan de autoevaluación la visita (virtual o presencial) para verificar el cumplimiento de los tiempos de espera"/>
    <s v="Plan de autoevaluación e Informe de visita."/>
    <n v="1"/>
    <d v="2024-08-15T00:00:00"/>
    <d v="2025-08-16T00:00:00"/>
    <n v="52.285714285714285"/>
    <n v="0"/>
    <s v="DGI_x000a_NC - Subproceso Asistencia al Usuario_x000a_Dirección de Gestión de Impuestos_x000a_Subdirección de Servicio al Ciudadano en Asuntos Tributarios_x000a_Coordinación de Canales de servicio y experiencia de Usuario_x000a_"/>
    <n v="0"/>
    <x v="0"/>
  </r>
  <r>
    <x v="1"/>
    <x v="0"/>
    <s v="Auditoría a los Mecanismos de Atención al Ciudadano - AMA2024-002 Periodo 01/07/2023 al 29/02/2024"/>
    <s v="AMA2024-002 _x000a_H3"/>
    <s v="Hallazgo 3. Deficiencia de controles en las publicaciones de los documentos del Subproceso Asistencia al Usuario_x000a__x000a_Revisadas las publicaciones realizadas por la Subdirección de Servicio al Ciudadano en Asuntos Tributarios, se evidenció lo siguiente:_x000a__x000a_a)_x0009_El Informe anual “Resultados Encuesta Nacional de Percepción de la Calidad General del Servicio DIAN 2023” Versión 1 enero de 2024, publicado en la página web de la DIAN, de acceso y consulta a la ciudadanía en general presenta:_x000a__x000a_•_x0009_Gráficas incompletas o cortadas que impiden la lectura adecuada. (Págs. 30, 33 y 52)_x000a_•_x0009_No presenta imagen o tabla asociada en el texto. (Págs. 48, 65 y 66)_x000a_•_x0009_Páginas en blanco. (Págs. 52 y 60) _x000a_•_x0009_Falta cuadro o imagen comparativa. (Pág. 71)_x000a_•_x0009_Inexactitud de los datos: La sumatoria de “Genero” no es igual a 14.593. (Pág. 13)_x000a__x000a_b)_x0009_La Política de Servicio publicada en la página de la DIAN  de acceso y consulta a la ciudadanía en general presenta:_x000a__x000a_•_x0009_Errores de ortografía._x000a_•_x0009_Sin numeración de páginas (5 páginas)._x000a_•_x0009_La plantilla publicada se encuentra desactualizada. _x000a_•_x0009_El pie de página hace referencia a la Subdirección de Gestión de Asistencia al Cliente._x000a__x000a_c)_x0009_La Cartilla CT-CAC-0057 V4 “Evaluación del servicio y atención al ciudadano cliente”, en el numeral 4.3 “Tipo de trámite” hace referencia a un enlace cuya ruta electrónica direcciona a una página no encontrada propiedad de la DIAN."/>
    <s v="Debido a deficiencias en la aplicación de los controles, seguimiento y monitoreo por parte de la primera y segunda línea de defensa, en las publicaciones web de los documentos de consulta, tanto interna como externa."/>
    <s v="Implementar control de calidad de los documentos antes de su publicación."/>
    <s v="Comunicar que los documentos a publicar en la red previo a su publicación, deben ser revisados mínimo por dos personas, quienes figurarán en el documento como: &quot;Proyectó y reviso&quot;"/>
    <s v="Comunicación a todas las áreas implicadas de la implementación del control de calidad de los documentos."/>
    <n v="1"/>
    <d v="2024-09-01T00:00:00"/>
    <d v="2024-12-31T00:00:00"/>
    <n v="17.285714285714285"/>
    <n v="1"/>
    <s v="DGI_x000a_NC - Subproceso Asistencia al Usuario_x000a_Dirección de Gestión de Impuestos_x000a_Subdirección de Servicio al Ciudadano en Asuntos Tributarios_x000a_Coordinación de Canales de servicio y experiencia de Usuario_x000a__x000a_"/>
    <n v="1"/>
    <x v="1"/>
  </r>
  <r>
    <x v="1"/>
    <x v="0"/>
    <m/>
    <m/>
    <m/>
    <m/>
    <s v="Presentar proyecto con las correcciones del Informe anual “Resultados Encuesta Nacional de Percepción de la Calidad General del Servicio DIAN 2023” Versión 1 enero de 2024"/>
    <s v="Se acogerán las recomendaciones que suministra la Oficina de Control Interno y se ajustará el documento, se le remitirá a la Subdirección de soluciones y desarrollo para que lo públique en el portal correspondiente."/>
    <s v="Presentación proyecto corregido de los Resultados Encuesta Nacional de Percepción de la Calidad General del Servicio DIAN 2023” Versión 1 enero de 2024"/>
    <n v="1"/>
    <d v="2024-08-01T00:00:00"/>
    <d v="2024-10-01T00:00:00"/>
    <n v="8.7142857142857135"/>
    <n v="1"/>
    <s v="DGI_x000a_NC - Subproceso Asistencia al Usuario_x000a_Dirección de Gestión de Impuestos_x000a_Subdirección de Servicio al Ciudadano en Asuntos Tributarios_x000a_Coordinación de Canales de servicio y experiencia de Usuario"/>
    <n v="1"/>
    <x v="1"/>
  </r>
  <r>
    <x v="1"/>
    <x v="0"/>
    <m/>
    <m/>
    <m/>
    <m/>
    <s v="Implementar control de calidad de los documentos antes de su publicación."/>
    <s v="Comunicar que los documentos a publicar en la red previo a su publicación, deben ser revisados mínimo por dos personas, quienes figurarán en el documento como: &quot;Proyectó y reviso&quot;"/>
    <s v="Comunicación a todas las áreas implicadas de la implementación del control de calidad de los documentos."/>
    <n v="1"/>
    <d v="2024-10-01T00:00:00"/>
    <d v="2024-12-31T00:00:00"/>
    <n v="13"/>
    <n v="1"/>
    <s v="DGI_x000a_NC - Subproceso Asistencia al Usuario_x000a_Dirección de Gestión de Impuestos_x000a_Subdirección de Servicio al Ciudadano en Asuntos Tributarios_x000a_Coordinación de Canales de servicio y experiencia de Usuario_x000a__x000a_"/>
    <n v="1"/>
    <x v="1"/>
  </r>
  <r>
    <x v="1"/>
    <x v="0"/>
    <m/>
    <m/>
    <m/>
    <m/>
    <s v="Presentar proyecto para actualizar la Política de Servicio publicada en la página de la DIAN"/>
    <s v="Se acogerán las recomendaciones que suministra la Oficina de Control Interno para la política y se le remitirá a la Subdirección de Soluciones y Desarrollo para que lo públique en el portal correspondiente."/>
    <s v="Presentar proyecto para actualizar la Política de Servicio publicada en la página de la DIAN y remisión a la Subdirección de Soluciones y Desarrollo"/>
    <n v="1"/>
    <d v="2024-08-15T00:00:00"/>
    <d v="2025-08-14T00:00:00"/>
    <n v="52"/>
    <n v="0"/>
    <s v="DGI_x000a_NC - Subproceso Asistencia al Usuario_x000a_Dirección de Gestión de Impuestos_x000a_Subdirección de Servicio al Ciudadano en Asuntos Tributarios_x000a_Coordinación de Canales de servicio y experiencia de Usuario"/>
    <n v="0"/>
    <x v="0"/>
  </r>
  <r>
    <x v="1"/>
    <x v="0"/>
    <m/>
    <m/>
    <m/>
    <m/>
    <s v="Implementar control de calidad de los documentos antes de su publicación."/>
    <s v="Comunicar que los documentos a publicar en la red previo a su publicación, deben ser revisados mínimo por dos personas, quienes figurarán en el documento como: &quot;Proyectó y reviso&quot;"/>
    <s v="Comunicación a todas las áreas implicadas de la implementación del control de calidad de los documentos."/>
    <n v="1"/>
    <d v="2024-10-01T00:00:00"/>
    <d v="2024-12-31T00:00:00"/>
    <n v="13"/>
    <n v="1"/>
    <s v="DGI_x000a_NC - Subproceso Asistencia al Usuario_x000a_Dirección de Gestión de Impuestos_x000a_Subdirección de Servicio al Ciudadano en Asuntos Tributarios_x000a_Coordinación de Canales de servicio y experiencia de Usuario_x000a__x000a_"/>
    <n v="1"/>
    <x v="1"/>
  </r>
  <r>
    <x v="1"/>
    <x v="0"/>
    <m/>
    <m/>
    <m/>
    <m/>
    <s v="Solicitar apoyo metodológico al área competente"/>
    <s v="Solicitar formalmente a la Subdirección de procesos y riesgos operativos el apoyo metodológico para la modificación de los procedimientos y cartillas."/>
    <s v="Oficio solicitud apoyo metodológico a la Subdirección de procesos y riesgos operativos"/>
    <n v="1"/>
    <d v="2024-08-14T00:00:00"/>
    <d v="2024-09-30T00:00:00"/>
    <n v="6.7142857142857144"/>
    <n v="1"/>
    <s v="DGI_x000a_NC - Subproceso Asistencia al Usuario_x000a_Dirección de Gestión de Impuestos_x000a_Subdirección de Servicio al Ciudadano en Asuntos Tributarios_x000a_Coordinación de Canales de servicio y experiencia de Usuario_x000a_"/>
    <n v="1"/>
    <x v="1"/>
  </r>
  <r>
    <x v="1"/>
    <x v="0"/>
    <m/>
    <m/>
    <m/>
    <m/>
    <s v=" Gestionar la actualización la cartilla de agendamiento CT-CAC-0052 "/>
    <s v="Revisar los cambios técnicos que requieren para ajustar cartilla de agendamiento CT-CAC -0052 para subsanar los enlaces afectados._x000a__x000a_"/>
    <s v="Cartilla técnicamente ajustada en escrito dirigido a la dependencia competente para proceder con las actualizaciones correspondientes."/>
    <n v="1"/>
    <d v="2024-08-15T00:00:00"/>
    <d v="2025-12-30T00:00:00"/>
    <n v="71.714285714285708"/>
    <n v="0"/>
    <s v="DGI_x000a_NC - Subproceso Asistencia al Usuario_x000a_Dirección de Gestión de Impuestos_x000a_Subdirección de Servicio al Ciudadano en Asuntos Tributarios_x000a_Coordinación de Canales de servicio y experiencia de Usuario_x000a_"/>
    <n v="0"/>
    <x v="0"/>
  </r>
  <r>
    <x v="1"/>
    <x v="0"/>
    <s v="Auditoría a los Mecanismos de Atención al Ciudadano - AMA2024-002 Periodo 01/07/2023 al 29/02/2024"/>
    <s v="AMA2024-002 _x000a_H4"/>
    <s v="Hallazgo 4. Incumplimiento de las políticas de privacidad y seguridad de la información, evidenciado en los Kioscos de auto gestión de los Puntos de Contacto, con ocasión de los trámites realizados por los ciudadanos _x000a__x000a_Al revisar un total de nueve estaciones de cómputo destinadas para los servicios de auto gestión, tres por cada uno de los puntos de contacto auditados (BCH, La Alpujarra y Cali – Sede Centro), se evidenció:_x000a__x000a_DSI Bogotá, DSI Medellín y DSI Cali_x000a_a)_x0009_Se permite el acceso a mensajería instantánea (WhatsApp), incumpliendo lo dispuesto en el Capítulo V, artículo 8, numeral 4 “Usos no permitidos” literal g de la Resolución DIAN 484 del 24 de enero de 2013 y el numeral 5.4.23 “Filtros Web” numeral 2 literal d del MN-IIT-0072 “Manual de la Política y Lineamientos de Seguridad de la Información” V5._x000a_b)_x0009_En la totalidad de las terminales revisadas, el sistema operativo no cuenta con las últimas actualizaciones que son esenciales para mantener el sistema operativo seguro, quedando expuestos a vulnerabilidades que podrían ser utilizadas por terceros para acceder a datos personales; incumpliendo lo establecido en el Capítulo III, artículo 6, numeral 4 “Administración de licencias y derechos de uso” de la Resolución DIAN 484 del 24 de enero de 2013 y el numeral 5.1.32 “Derechos de propiedad intelectual” del MN-IIT-0072 “Manual de la Política y Lineamientos de Seguridad de la Información” V5._x000a_c)_x0009_Para todas las terminales verificadas se evidenció que existen archivos alojados en las carpetas de “Documentos”, “Descargas” y “Papelera de reciclaje”, a partir de julio de 2023 y hasta la fecha de la visita, por parte de los ciudadanos que hacen uso de las estaciones de cómputo, tales como: documentos de identificación personal, facturas electrónicas, información exógena, Rut, certificados y otros documentos de cámara de comercio; incumpliendo lo establecido en el Capítulo II, artículo 4 numerales 1 “Mantener en reserva y hacer un uso adecuado de la información” y 5 “Hacer limpieza del disco del computador” de la Resolución DIAN 484 del 24 de enero de 2013 y el numeral 5.3.7 “Escritorio y pantalla despejados” del MN-IIT-0072 “Manual de la Política y Lineamientos de Seguridad de la Información” V5._x000a__x000a_DSI Bogotá y DSI Medellín_x000a__x000a_d)_x0009_En una de las terminales dispuestas en el punto de contacto BCH y en una de La Alpujarra, los puertos USB se encuentran habilitados, lo que puede afectar la privacidad y seguridad de la información que reposa en estos equipos; incumpliendo lo establecido en el Capítulo II, artículo 2, numeral 5 “Medidas de seguridad informática”, literal a) “Control de la red e inhabilitación de dispositivos de transmisión de información” de la Resolución DIAN 484 del 24 de enero de 2013 y del numeral 5.3.10 “Medios de almacenamiento” del MN-IIT-0072 “Manual de la Política y Lineamientos de Seguridad de la Información” V5._x000a__x000a_DSI Medellín_x000a__x000a_e)_x0009_En una de las terminales de auto gestión del punto de contacto La Alpujarra, se encontró instalado Microsoft Office Profesional Plus 2013, sin activación, incrementando la posibilidad de afectar las actualizaciones de seguridad; con lo que se incumple el Capítulo III, artículo 6, numeral 4 “Administración de licencias y derechos de uso” de la Resolución DIAN 484 del 24 de enero de 2013 y el numeral 5.1.32 “Derechos de propiedad intelectual” del MN-IIT-0072 “Manual de la Política y Lineamientos de Seguridad de la Información” V5._x000a__x000a_DSI Cali_x000a__x000a_f)_x0009_En las tres terminales del punto de contacto Cali Sede Centro, se evidenció que la contraseña de acceso a los equipos de auto gestión está impresa y adherida a las bases de los monitores, incrementando la posibilidad de afectar la privacidad y seguridad de la información que reposa en estos equipos; incumpliendo el Capítulo II, artículo 2, numeral 3 “Responsabilidades de los usuarios internos”, literal b “Uso confidencial de la contraseña” de la Resolución DIAN 484 del 24 de enero de 2013 y el numeral 5.3.7 “Escritorio y pantalla despejados”, numeral 3, literal f “Evitar anotar las contraseñas en papeles, evitar colocarlas en el computador o debajo del equipo”  del MN-IIT-0072 “Manual de la Política y Lineamientos de Seguridad de la Información” V5."/>
    <s v="Debido al incumplimiento o deficiencia en la aplicación de las normas, políticas o procedimientos de seguridad digital."/>
    <s v="Realizar un diagnóstico con el fin de validar las políticas y lineamientos establecidos y configurados en  los equipos de los Kioscos de autogestión, teniendo en cuenta el servicio prestado al ciudadano y el derecho de acceso a la información pública y nacional.  "/>
    <s v="Realizar reuniones con las partes interesadas para definir las políticas y lineamientos que se deben establecer, con el fin de actualizar  los documentos asociados a seguridad de la información, así mismo realizar las configuraciones correspondientes a los equipos de los kioscos de autogestión.  "/>
    <s v="Documento de diagnóstico "/>
    <n v="1"/>
    <d v="2024-09-01T00:00:00"/>
    <d v="2025-03-31T00:00:00"/>
    <n v="30.142857142857142"/>
    <n v="0"/>
    <s v="DGI_x000a_NC- 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0"/>
    <x v="0"/>
  </r>
  <r>
    <x v="1"/>
    <x v="0"/>
    <m/>
    <m/>
    <m/>
    <m/>
    <s v="Actualizar los documentos asociados a lineamientos y políticas de seguridad de la información, teniendo en cuenta el servicio prestado al ciudadano y el derecho a la información pública y nacional y realizar la configuración respectiva en los equipos de los kioscos de autogestión "/>
    <s v="Realizar reuniones con las partes interesadas para definir las políticas y lineamientos que se deben establecer, con el fin de actualizar  los documentos asociados a seguridad de la información, así mismo realizar las configuraciones correspondientes a los equipos de los kioscos de autogestión.  "/>
    <s v="Resolución 484 de 2013 actualizada _x000a_Resolución 121 de 2014 actualizada_x000a_MN-ITT-0072 Manual de Políticas y Lineamientos de Seguridad de la Información Actualizado "/>
    <n v="3"/>
    <d v="2025-04-01T00:00:00"/>
    <d v="2025-12-31T00:00:00"/>
    <n v="39.142857142857146"/>
    <n v="0"/>
    <s v="DGI_x000a_NC- 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0"/>
    <x v="0"/>
  </r>
  <r>
    <x v="1"/>
    <x v="0"/>
    <m/>
    <m/>
    <m/>
    <m/>
    <s v="Actualizar el sistema operativo en las versiones que se consideren necesarias para mantener las políticas de seguridad de la información, en los equipos de los kioscos de autogestión "/>
    <s v="Realizar reuniones y visitas técnicas con las partes interesadas para realizar las actualizaciones del sistema operativo en las versiones que se consideren necesarias para mantener las políticas de seguridad de la información "/>
    <s v="Caso registrado con la solución implementada "/>
    <n v="1"/>
    <d v="2024-08-19T00:00:00"/>
    <d v="2025-01-31T00:00:00"/>
    <n v="23.571428571428573"/>
    <n v="0"/>
    <s v="DGI_x000a_NC- 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0"/>
    <x v="0"/>
  </r>
  <r>
    <x v="1"/>
    <x v="0"/>
    <m/>
    <m/>
    <m/>
    <m/>
    <s v="Implementar una política  de GPO para realizar diariamente el borrado seguro de información (temporales, archivo de escritorio, papelera, descargas, historial de navegación, contraseñas) y demás información que este almacenada en los equipos de los kioscos de autogestión"/>
    <s v="Realizar la solicitud a la Subdirección de Infraestructura Tecnológica y de Operaciones para la implementación de una política  de GPO para realizar diariamente borrado de información (temporales, archivo de escritorio, papelera, descargas, historial de navegación, contraseñas) y demás información que este almacenada en los equipos de los kioscos de autogestión_x000a__x000a_"/>
    <s v="Caso registrado con la solución implementada "/>
    <n v="1"/>
    <d v="2024-08-01T00:00:00"/>
    <d v="2024-09-12T00:00:00"/>
    <n v="6"/>
    <n v="1"/>
    <s v="DGI_x000a_NC- Subproceso Innovación y Tecnología_x000a_Dirección de Gestión de Innovación y Tecnología – DGIT_x000a_Subdirección de Infraestructura Tecnológica y de Operaciones_x000a__x000a_DS - Subproceso Asistencia al Usuario_x000a_Dirección Seccional de Impuestos de Bogotá_x000a_Dirección Seccional de Impuestos de Medellín _x000a_Dirección Seccional de Impuestos de Cali"/>
    <n v="1"/>
    <x v="1"/>
  </r>
  <r>
    <x v="1"/>
    <x v="0"/>
    <m/>
    <m/>
    <m/>
    <m/>
    <s v="Implementar una politíca para la inactivación de los puertos USB en los equipos de los kioscos de autogestión"/>
    <s v="Realizar la solicitud a la Subdirección de Infraestructura Tecnológica y de Operaciones para la implementación de una política para la inactivación de los puertos USB en los equipos de los kioscos de autogestión_x000a__x000a_"/>
    <s v="Caso registrado con la solución implementada "/>
    <n v="1"/>
    <d v="2024-08-01T00:00:00"/>
    <d v="2024-09-12T00:00:00"/>
    <n v="6"/>
    <n v="1"/>
    <s v="DGI_x000a_NC- Subproceso Innovación y Tecnología_x000a_Dirección de Gestión de Innovación y Tecnología – DGIT_x000a_Subdirección de Infraestructura Tecnológica y de Operaciones_x000a__x000a_DS - Subproceso Asistencia al Usuario_x000a_Dirección Seccional de Impuestos de Bogotá_x000a_Dirección Seccional de Impuestos de Medellín _x000a_Dirección Seccional de Impuestos de Cali"/>
    <n v="1"/>
    <x v="1"/>
  </r>
  <r>
    <x v="1"/>
    <x v="0"/>
    <m/>
    <m/>
    <m/>
    <m/>
    <s v="Actualizar Microsoft Office en las versiones que se consideren necesarias para mantener las políticas de seguridad de la información, en los equipos de los kioscos de autogestión "/>
    <s v="Realizar reuniones y visitas técnicas con las partes interesadas para realizar las actualizaciones Microsoft Office en las versiones que se consideren necesarias para mantener las políticas de seguridad de la información "/>
    <s v="Caso registrado con la solución implementada "/>
    <n v="1"/>
    <d v="2024-08-19T00:00:00"/>
    <d v="2025-01-31T00:00:00"/>
    <n v="23.571428571428573"/>
    <n v="0"/>
    <s v="DGI_x000a_NC- 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0"/>
    <x v="0"/>
  </r>
  <r>
    <x v="1"/>
    <x v="0"/>
    <m/>
    <m/>
    <m/>
    <m/>
    <s v="Sensibilizar sobre las políticas de seguridad de la información, a los equipos de los kioscos de autogestión con ocasión de los trámites realizados por los ciudadanos. "/>
    <s v="Realizar sesiones de sensibilización con las partes interesadas para revisar las políticas de seguridad con los equipos de los kioscos de autogestión con ocasión de los trámites realizados por los ciudadanos.  "/>
    <s v="Sesiones de Sensibilización"/>
    <n v="3"/>
    <d v="2024-08-12T00:00:00"/>
    <d v="2025-03-31T00:00:00"/>
    <n v="33"/>
    <n v="1"/>
    <s v="DGI_x000a_NC- 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_x000a_"/>
    <n v="0.33333333333333331"/>
    <x v="0"/>
  </r>
  <r>
    <x v="1"/>
    <x v="0"/>
    <s v="Auditoría a los Mecanismos de Atención al Ciudadano - AMA2024-002 Periodo 01/07/2023 al 29/02/2024"/>
    <s v="AMA2024-002 _x000a_H5"/>
    <s v="Hallazgo 5. Deficiencia en el control de la información registrada en la aplicación  Digiturno_x000a__x000a_Verificada la información allegada por la Subdirección de Servicio al Ciudadano en Asuntos Tributarios y la Coordinación de Canales de Servicio y Experiencia del Usuario, respecto de los registros realizados en el Digiturno en los Puntos de Contacto Auditados, para el periodo objeto de auditoría, en el reporte A18 que incluye las transacciones realizadas en ambiente de producción, se evidenció entre otros:_x000a__x000a_a)_x0009_Identificación errada y con registros en blanco del ciudadano cliente._x000a_b)_x0009_Razón social errada y con registros en blanco._x000a_c)_x0009_Resultado del trámite con registros en blanco._x000a_d)_x0009_Trámites en blanco._x000a_ (Ver Tabla Nro. 6  Registros con inconsistencias en reporte A18- Digiturno, página 22 - INFORME AUDITORÍA A LOS MECANISMOS DE ATENCIÓN AL CIUDADANO AMA2024-002)"/>
    <s v="Debido a deficiencias en la aplicación de los controles, seguimiento y monitoreo por parte de la primera y segunda línea de defensa, en el registro de las operaciones realizadas por los usuarios en el Digiturno y en el reporte de resultados de la gestión frente a la atención al ciudadano."/>
    <s v="Definición de los requerimientos técnicos para ajustar el servicio de agendamiento, digiturno y evaluación de experiencia de usuario."/>
    <s v="Requerimiento técnico a la Subdirección de Soluciones y Desarrollo"/>
    <s v="Solicitud a la Dirección de Gestión de Innovación y Tecnología"/>
    <n v="1"/>
    <d v="2024-08-15T00:00:00"/>
    <d v="2024-12-31T00:00:00"/>
    <n v="19.714285714285715"/>
    <n v="1"/>
    <s v="DGI_x000a_NC - Subproceso Asistencia al Usuario_x000a_Dirección de Gestión de Impuestos_x000a_Subdirección de Servicio al Ciudadano en Asuntos Tributarios_x000a_Coordinación de Canales de servicio y experiencia de Usuario_x000a_Dirección de Gestión Innovación y Tecnología"/>
    <n v="1"/>
    <x v="1"/>
  </r>
  <r>
    <x v="1"/>
    <x v="0"/>
    <m/>
    <m/>
    <m/>
    <m/>
    <s v="Desarrollar el proceso de contratación "/>
    <s v="Desarrollo  del proceso de contratación  en sus diferentes etapas "/>
    <s v="Contrato Firmado "/>
    <n v="1"/>
    <d v="2024-08-01T00:00:00"/>
    <d v="2024-09-30T00:00:00"/>
    <n v="8.5714285714285712"/>
    <n v="1"/>
    <s v="DGI_x000a_NS - Subproceso Innovación y Tecnología_x000a_Dirección de Gestión de Innovación y Tecnología – DGIT"/>
    <n v="1"/>
    <x v="1"/>
  </r>
  <r>
    <x v="1"/>
    <x v="0"/>
    <m/>
    <m/>
    <m/>
    <m/>
    <s v="Implementación de la solución tecnológica del proyecto "/>
    <s v="Implementación de la solución tecnológica del proyecto "/>
    <s v="Informe de implementación y puesta en producción de la solución tecnólogica "/>
    <n v="1"/>
    <d v="2024-10-01T00:00:00"/>
    <d v="2025-03-31T00:00:00"/>
    <n v="25.857142857142858"/>
    <n v="0.77"/>
    <s v="DGI_x000a_Subproceso Innovación y Tecnología_x000a_NC - Dirección de Gestión de Innovación y Tecnología – DGIT _x000a__x000a_NC - Subproceso Asistencia al Usuario_x000a_Dirección de Gestión de Impuestos_x000a_Subdirección de Servicio al Ciudadano en Asuntos Tributarios."/>
    <n v="0.77"/>
    <x v="0"/>
  </r>
  <r>
    <x v="1"/>
    <x v="0"/>
    <s v="Auditoría a los Mecanismos de Atención al Ciudadano - AMA2024-002 Periodo 01/07/2023 al 29/02/2025"/>
    <s v="AMA2024-002 _x000a_H6"/>
    <s v="Hallazgo 6. Incumplimiento de características de operatividad de las zonas de acceso público a internet inalámbrico y señalética en los Puntos de Contacto auditados_x000a__x000a_Verificado el servicio de Wifi en los puntos de contacto auditados: Dirección Seccional Impuestos Bogotá - BCH, Dirección Seccional Impuestos Medellín - La Alpujarra y Dirección Seccional Impuestos Cali – Sede Centro, se evidenciaron incumplimientos tanto en algunas de las características de operatividad como de señalética, así:_x000a__x000a_DSI Bogotá, DSI Medellín y DSI Cali_x000a_a)_x0009_Se logra acceder a la red pública y gratuita de internet inalámbrico Wifi, desde dispositivos móviles, a diferentes páginas de internet sin filtro alguno, incluyendo páginas de contenido “… insultante, ofensivo, injurioso, obsceno, violatorio de los derechos de autor y/o que atente contra la integridad de las personas o instituciones”; incumpliendo lo establecido en el Capítulo V, artículo 8 parágrafo que indica “La Subdirección de Gestión de Tecnología de Información y Telecomunicaciones, o quien haga sus veces, es la responsable de administrar la conexión y el servicio de Internet institucional, por lo tanto está habilitada para limitar el acceso a determinadas páginas de Internet, los horarios de conexión, los servicios ofrecidos por la red y la descarga de archivos ajenos a los fines institucionales”  de la Resolución DIAN 484 del 24 de enero de 2013 y del numeral 5.4.22 “Segregación de redes”, literal d “Lineamientos” del MN-IIT-0072 “Manual de Políticas y Lineamientos de Seguridad de la Información” V5._x000a__x000a_DSI Medellín y DSI Cali_x000a__x000a_b)_x0009_En los Puntos de Contacto La Alpujarra y Sede Centro – Cali, no se cuenta con la señalética  (placa informativa, letreros impresos o manuales) que informe al ciudadano, el acceso público y gratuito de internet; incumpliendo lo establecido en la Resolución  MINTIC 0003436 de 27 de diciembre de 2017, artículo 2.2.9.2.5. referido a las zonas de acceso público a Internet inalámbrico los cuales deberán contar con una adecuada señalización."/>
    <s v="Debido a deficiencias en la aplicación de los controles, seguimiento y monitoreo por parte de la primera y segunda línea de defensa, en la aplicación de las normas, políticas o procedimientos de seguridad digital."/>
    <s v="Realizar control a la totalidad de políticas de control de contenido aplicadas en el proxy para la red gratuita Wifi con la que cuenta la entidad en los puntos de contacto denominada “Zona +Digital Mejor País”."/>
    <s v="Solicitar al proveedor realizar control a la totalidad de políticas de control de contenido aplicadas en el proxy para la red gratuita Wifi con la que cuenta la entidad en los puntos de contacto denominada “Zona +Digital Mejor País”."/>
    <s v="Reporte de filtros configurados en el proxy para la red gratuita WIFI. "/>
    <n v="1"/>
    <d v="2024-08-01T00:00:00"/>
    <d v="2024-08-31T00:00:00"/>
    <n v="4.2857142857142856"/>
    <n v="1"/>
    <s v="DGI_x000a_Subproceso Innovación y Tecnología_x000a_NC - Dirección de Gestión de Innovación y Tecnología – DGIT_x000a__x000a_DS - Subproceso Asistencia al Usuario_x000a_Dirección Seccional de Impuestos de Bogotá_x000a_Dirección Seccional de Impuestos de Medellín _x000a_Dirección Seccional de Impuestos de Cali"/>
    <n v="1"/>
    <x v="1"/>
  </r>
  <r>
    <x v="1"/>
    <x v="0"/>
    <m/>
    <m/>
    <m/>
    <m/>
    <s v="Corrección de los filtros de contenido exigidos en la resolución del  MINTIC 0003436 en todos los puntos de contacto"/>
    <s v="Corrección de los filtros exigidos en la resolución del  MINTIC 0003436 en todos los puntos de contacto. _x000a_Levantamiento de evidencia de los filtros configurados y pruebas de acceso en los puntos de contacto, con la verificación del cumplimiento de  los controles establecidos en el  MN-IIT-0072 “Manual de Políticas y Lineamientos de Seguridad de la Información”. "/>
    <s v="Reporte de evidencias de acceso desde los puntos de contacto"/>
    <n v="1"/>
    <d v="2024-08-01T00:00:00"/>
    <d v="2024-08-31T00:00:00"/>
    <n v="4.2857142857142856"/>
    <n v="1"/>
    <s v="DGI_x000a_NC - Subproceso Innovación y Tecnología_x000a_Dirección de Gestión de Innovación y Tecnología – DGIT_x000a_Oficina de Seguridad de la Información – OSI_x000a__x000a_DS - Subproceso Asistencia al Usuario_x000a_Dirección Seccional de Impuestos de Bogotá_x000a_Dirección Seccional de Impuestos de Medellín _x000a_Dirección Seccional de Impuestos de Cali"/>
    <n v="1"/>
    <x v="1"/>
  </r>
  <r>
    <x v="1"/>
    <x v="0"/>
    <m/>
    <m/>
    <m/>
    <m/>
    <s v="Realizar acción de control"/>
    <s v="Realizar acción de control que permita subsanar los problemas identificados con la señalética."/>
    <s v="Informe donde se documente la revisión y el control definido."/>
    <n v="1"/>
    <d v="2024-08-01T00:00:00"/>
    <d v="2025-08-01T00:00:00"/>
    <n v="52.142857142857146"/>
    <n v="0"/>
    <s v="DGI_x000a_DS - Subproceso Asistencia al Usuario_x000a_Dirección Seccional de Impuestos de Medellín _x000a_Dirección Seccional de Impuestos de Cali"/>
    <n v="0"/>
    <x v="0"/>
  </r>
  <r>
    <x v="1"/>
    <x v="0"/>
    <m/>
    <m/>
    <m/>
    <m/>
    <s v="Programar visita de autoevaluación, auditoría y retroalimentación señaletica"/>
    <s v="Incorporar en el plan de autoevaluación la visita para verificar el cumplimiento de normativa de la señaletica, constatando si ya fue colocada o que acciones fueron adelantadas con la dependencia correspondiente "/>
    <s v="Informe de visita"/>
    <n v="1"/>
    <d v="2024-08-15T00:00:00"/>
    <d v="2024-12-31T00:00:00"/>
    <n v="19.714285714285715"/>
    <n v="1"/>
    <s v="DGI_x000a_NC - Subproceso Asistencia al Usuario_x000a_Dirección de Gestión de Impuestos_x000a_Subdirección de Servicio al Ciudadano en Asuntos Tributarios _x000a_Coordinación de Canales de servicio y experiencia de Usuario_x000a__x000a_DS - Subproceso Asistencia al Usuario_x000a_Dirección Seccional de Impuestos de Medellín _x000a_Dirección Seccional de Impuestos de Cali"/>
    <n v="1"/>
    <x v="1"/>
  </r>
  <r>
    <x v="1"/>
    <x v="0"/>
    <s v="Auditoría a la Gestión de Cartera 2024-001_x000a__x000a_Periodo 01/01/2023 al 30/03/2024"/>
    <s v="AGC2024-001_x000a_H1"/>
    <s v="Hallazgo No.1 Deficiencias en la expedición y notificación de los mandamientos de pago y de la resolución que ordena seguir adelante la ejecución _x000a__x000a_Verificada la oportunidad en la expedición del mandamiento de pago y de la resolución que ordena seguir adelante la ejecución y sus respectivas notificaciones, a fin de establecer la gestión adelantada en el expediente e interrupción de términos en el proceso de cobro, se evidenció:_x000a__x000a__x0009__x0009__x0009__x0009__x0009__x0009__x0009__x0009__x0009__x0009__x0009__x0009__x0009__x0009__x000a_a._x0009_49 mandamientos de pago pendientes del trámite de notificación, en estado en planilla de devolución, capturados en el área técnica o sin registro de notificación, los cuales fueron proferidos entre el 27/02/2023 y el 20/02/2024; y 49 mandamientos de pago que fueron notificados con demoras entre tres (3) meses y un (1) año contado desde la fecha de expedición del acto administrativo. (Ver anexo No.1 MP Sin Notificar). DSI Bogotá._x000a__x000a__x0009__x0009__x0009__x0009__x000a_b._x0009_29 mandamientos de pago pendientes del trámite de notificación, proferidos entre el 29/06/2022 y el 07/03/2024 y 19 fueron notificados con demoras entre dos (2) y cinco (5) meses contados desde la fecha de devolución o de expedición del acto administrativo.  (Ver anexo No.2 MP Sin Notificar). DSI Barranquilla_x0009__x000a__x000a_c._x0009_Cuatro (4) mandamientos de pago pendientes del trámite de notificación, proferidos entre el 05/09/2023 y el 10/01/2024 y para el NIT 77.094.887 y NIT 901.058.547, con demoras entre cuatro (4) y cinco (5) meses respectivamente para efectuar la notificación. (Ver anexo No.3 MP Sin Notificar). DSIA Valledupar_x0009__x000a_d._x0009_En el expediente no obra el mandamiento de pago, están sin firmas y/o la constancia de notificación no reposa en este, que demuestre que se haya librado el mandamiento de pago y su debida notificación. DSI Barranquilla NIT 27.001.732, 72.211.845, 901.172.637, 19.367.732, 88.060.131, 72.195.546, 900.646.311, 800.177.119, 890.113.551, 5.764.861, 72.211.845, 901.172.637, 19.367.732 DSIA Valledupar NIT 901.058.547, 92.258.957, 824.002.380, 824.000.795.  DSI Bogotá NIT 900.223.901, 830.050.525, 800.249.401._x0009__x000a__x0009__x0009__x0009__x000a_e._x0009_Obligaciones contenidas en actos administrativos ejecutoriados y/o en liquidaciones privadas; es decir, títulos ejecutivos donde constan obligaciones claras, expresas y actualmente exigibles, que presentan dilaciones en su gestión de aproximadamente 4 años sobre las cuales no se ha proferido mandamiento de pago y cuentan o no con bienes embargados. De igual forma, en los casos donde el contribuyente persona natural falleció no se han realizado las gestiones para el cobro de las obligaciones tributarias que deben pasar en cabeza de la sucesión ilíquida.  DSIA Valledupar NIT 77.188.544, 901.272.534, 900.932.959, 900.871.261, 77.187.122, 901.092.583, 49.605.792, 900.679.774._x0009__x0009__x000a__x0009__x0009__x0009__x0009__x0009__x0009__x0009__x0009__x0009__x0009__x000a_f._x0009_Deficiencias en el control de la notificación de la resolución que ordena seguir adelante la ejecución, por cuanto en la DSI Bogotá se evidenciaron 79 resoluciones proferidas entre el 17/02/2023 hasta el 29/02/2024 sin notificar y 37 con demoras hasta de un (1) año para su notificación. (Ver anexo No.4 Resoluciones sin notificar). De igual forma, están sin firmas y/o la constancia de haberse notificado no obra en el expediente. DSI Bogotá: NIT 830.061.338, 1.158.833, 900.664.939, 900.223.901 Similar situación se observó en la DSI Barranquilla: NIT 27.001.732, 72.211.845, 900.389.024, 22.368.763, 72.195.546, 900.527.429, 72.211.845, 900.389.024 y DSIA Valledupar NIT 900.073.672, 900.359.618._x000a__x0009__x0009__x0009__x0009__x0009__x0009__x0009__x000a_g._x0009_Dilaciones en la expedición de la resolución que ordena seguir adelante la ejecución, desde la notificación del mandamiento de pago, observando que transcurren hasta 4 años y 10 meses o a la fecha no habían sido proferidas. DSI Bogotá: NIT 80.469.963, 1.158.833, 830.049.117, 900.664.939, 19.129.919, 79.857.283, 900.223.901, 39.775.456, 93.396.253, 860.079.278, 900.209.137, 800.249.401, 830.050.525, 79.555.471, 900.662.664. DSI Barranquilla NIT 5.764.861, 900.527.429, 7.448.225, 27.001.732, 19.367.732, 72.211.845, 900.389.024, 901.172.637. DSIA Valledupar NIT 5.645.982, 77.176.802, 824.004.287, 824.002.380, 49.758.958, 5.645.982, 824.000.425, 77.034.143, 77.176.802, 49.758.858._x000a__x000a_Con lo anterior, se desatienden los principios de publicidad y celeridad que regulan las actuaciones y procedimientos administrativos consagrados en el artículo 209 de la Constitución Política; artículo 3 “Principios de la función administrativa” en  relación con los principios de celeridad, eficacia y publicidad de la Ley 489 de 1998,  numeral 13 “principio de celeridad” del artículo 3 de la Ley 1437 de 2011, artículo 826 “Mandamiento de Pago” del Estatuto Tributario, el procedimiento “Mandamiento de pago” PR-COT-270 actividades: 3. “Proferir el mandamiento de pago”, “4. Enviar a notificar mandamiento de pago”, “5. Controlar la entrega del mandamiento de pago para notificación”, “18. Proferir la resolución que ordena seguir adelante la ejecución y “19. Enviar a notificación resolución que ordena seguir adelante la ejecución”, las condiciones generales y los requisitos de entrada del procedimiento PR-ADF-159 “Notificación, comunicación y/o publicación”; así como, la aplicación de la Dimensión 3 “Gestión con valores para resultados” en relación con la aplicación de los controles por los responsables tal como han sido diseñados a fin de mitigar los riesgos, Dimensión 4 “Evaluación de resultados” - “Política Seguimiento y Evaluación del Desempeño Institucional”, Dimensión 5 “Información y comunicación”- “Política de Gestión Documental”, y el componente 3 “Actividades de control” de la Dimensión 7 “Control Interno” del Modelo Integrado de Planeación y Gestión - MIPG."/>
    <s v="Deficiencias en la supervisión, monitoreo, seguimiento y control que deben ejercer los responsables de su ejecución, que garanticen la expedición oportuna de los mandamientos de pago y de las resoluciones que ordenan seguir adelante la ejecución_x000a__x000a_Insuficiencia en la aplicación de la norma y de los controles establecidos en los procedimientos para la notificación de estos actos administrativos"/>
    <s v="Efectuar seguimiento a la expedicion de mandamientos de pago y resoluciones de seguir la ejecucion de acuerdo con los inventarios de cartera publicados por la Subdireccion de Cobranzas"/>
    <s v="De acuerdo con inventario de obligaciones que se remite a cada seccional, realizar seguimiento a la expedicion oportuna de mandamientos de pago y resoluciones de ejecucion por parte de los funcionarios a cargo de los expedientes"/>
    <s v="Informe mensual ( 6 informes) de seguimiento realizado en PDF en donde se consignen todos los datos del seguimiento efectuado"/>
    <n v="6"/>
    <d v="2024-11-15T00:00:00"/>
    <d v="2025-05-30T00:00:00"/>
    <n v="28"/>
    <n v="0"/>
    <s v="DGI_x000a_NC - Subproceso Administración de Cartera_x000a_Dirección de Gestión de Impuestos_x000a_Subdirección de Cobranzas y Control Extensivo_x000a_Coordinación de Cobranzas_x000a__x000a_ _x000a__x000a_ _x000a__x000a_ _x000a_"/>
    <n v="0"/>
    <x v="0"/>
  </r>
  <r>
    <x v="1"/>
    <x v="0"/>
    <m/>
    <m/>
    <m/>
    <m/>
    <s v="Gestionar aplicando criterios de priorización cada uno de los casos   identificados en la Auditoría AGC 2024 -001 . "/>
    <s v="Revision y solucion de las falencias determinadas en la auditoria respecto a los casos enumerados"/>
    <s v="Informe PDF que contenga la descripcion de solucion dada a cada uno de los casos señalados por la OCI en la auditoria"/>
    <n v="3"/>
    <d v="2024-11-15T00:00:00"/>
    <d v="2025-02-15T00:00:00"/>
    <n v="13.142857142857142"/>
    <n v="0"/>
    <s v="DGI_x000a_DS - Subproceso Administración de Cartera_x000a_Dirección Seccional de Impuestos de Bogotá, Barranquilla y Valledupar_x000a_División de Cobranzas y/o de Recaudo y Cobranzas"/>
    <n v="0"/>
    <x v="0"/>
  </r>
  <r>
    <x v="1"/>
    <x v="0"/>
    <m/>
    <m/>
    <m/>
    <m/>
    <s v="Informar mensualmente a cada Jefe de GIT, los mandamientos de pago y resoluciones de seguir adelante la ejecución notificados y sin fecha de notificación registrada para la gestion a que haya lugar en forma oportuna aplicando criterios de priorizacion respecto a terminos de prescripcion _x000a__x000a__x000a_     _x000a_"/>
    <s v="Enviar mensualmente a cada Jefe de  GIT, una base de datos en donde se evidencian los actos administrativos notificados y no notificados."/>
    <s v="Reporte en archivo excel en el que se identifiquen los mandamientos de pago y resoluciones de seguir adelante la ejecución notificados y sin fecha de notificación registrada remitido por correo electrónico"/>
    <n v="36"/>
    <d v="2024-11-01T00:00:00"/>
    <d v="2025-10-31T00:00:00"/>
    <n v="52"/>
    <n v="0"/>
    <s v="DGI_x000a_DS - Subproceso Administración de Cartera_x000a_Dirección Seccional de Impuestos de Bogotá, Barranquilla y Valledupar_x000a_División de Cobranzas y/o de Recaudo y Cobranzas"/>
    <n v="0"/>
    <x v="0"/>
  </r>
  <r>
    <x v="1"/>
    <x v="0"/>
    <m/>
    <m/>
    <m/>
    <m/>
    <s v="Verificar trimestralmente la notificación de  mandamientos de pago y resoluciones de seguir adelante la ejecución proferidos._x000a__x000a_   "/>
    <s v="Elaborar informe en PDF donde se evidencie el número de actos proferidos, con fecha de notificación registrada en el período"/>
    <s v="Informe en PDF donde se evidencie el número de actos proferidos, con fecha de notificación registrada en el período"/>
    <n v="12"/>
    <d v="2024-12-15T00:00:00"/>
    <d v="2025-12-15T00:00:00"/>
    <n v="52.142857142857146"/>
    <n v="0"/>
    <s v="DGI_x000a_DS - Subproceso Administración de Cartera_x000a_Dirección Seccional de Impuestos de Bogotá, Barranquilla y Valledupar_x000a_División de Cobranzas y/o Recaudo y Cobranzas"/>
    <n v="0"/>
    <x v="0"/>
  </r>
  <r>
    <x v="1"/>
    <x v="0"/>
    <m/>
    <s v="AGC2024-001_x000a_H2"/>
    <s v="Hallazgo No. 2 Dilaciones en las actuaciones que se deben surtir en la gestión de cobro_x000a__x000a_Verificado el cumplimiento normativo y procedimental en la gestión del proceso administrativo de cobro de las obligaciones fiscales a favor de la Nación UAE DIAN, el decreto de medidas cautelares, la investigación de bienes del deudor, el seguimiento a las facilidades de pago, aplicación de los controles y demás actuaciones para la gestión de cobro, se evidenció:_x0009__x0009__x0009__x0009__x0009__x0009__x0009__x0009__x0009__x0009__x0009__x0009__x0009__x0009__x0009__x0009__x000a__x000a_a._x0009_Dilaciones entre el registro de la medida cautelar de los bienes inmuebles, el cálculo de la relación costo beneficio de acuerdo con el artículo 839-4 del Estatuto Tributario, la diligencia de secuestro y/o el remate de bienes, donde transcurren hasta 4 años para decidir si se abstienen o no de practicar la diligencia de secuestro, el levantamiento de medidas cautelares en caso de abstenerse y/o las actuaciones para la venta forzada de los bienes del deudor e inoportunidad en las actuaciones que correspondan para lograr el pago de las obligaciones, en atención a que se observaron expedientes que tienen obligaciones con riesgo de prescripción de la acción de cobro. DSI Barranquilla NIT 88.060.131, 900.335.216, 5.764.861, 19.088.860, 3.675.616, 12.114.845, 900.043.191, 900.468.030, 27.001.732, 800.019.254, 900.047.321, 900.389.024, 8.531.547, 900.306.966._x000a__x0009__x0009__x0009__x0009__x0009__x0009__x0009__x0009__x0009__x000a_b. Expedientes con deficiencias en las órdenes de embargo de sumas de dinero que no se adelantan periódicamente, presentan dilaciones hasta de 2 años, actos administrativos que ordenan el embargo sin firmas. Igualmente, deficiencias en la gestión para decretar medidas cautelares para embargar los activos del deudor y lograr el pago de las obligaciones fiscales de los contribuyentes y/o usuarios. DSI Barranquilla NIT 900.335.216, 72.195.546, 72.211.845, 900.043.191, 19.088.860, 19.367.732, 900.047.321, 901.172.637, 8.531.547. DSIA Valledupar NIT 901.092.583, 900.932.959, 900.679.774, 824.000.795. DSI Bogotá NIT 830.061.338, 830.049.117, 19.129.919, 900.664.939, 79.857.283, 830.050.525, 38.864.317, 79.555.471._x000a__x0009__x0009__x0009__x0009__x0009__x0009__x0009__x0009__x0009__x0009__x0009__x000a_c. Deficiencias en la calidad y veracidad de la información registrada en el formato FT-COT-5255 “Inventario de bienes embargados”, el cual presenta desactualización, no indica el estado real de las actuaciones que se han surtido en el proceso de cobro relacionadas con el bien inmueble, en cuanto a remates, secuestro y avalúo; así como también, bienes inmuebles embargados que no están registrados en el control.  DSI Barranquilla NIT 88.060.131, 72.195.546, 900.527.429, 900.047.321, 901.172.637, 900.389.024, 901.172.637,72.211.845. DSIA Valledupar NIT 824.002.380: (Matrículas inmobiliarias No. 190-24085, 190-8933, 190-8000,190-15145 y 190-39555); y NIT 900.542.303, 900.008.328, 900.272.582, 900.825.151._x000a__x0009__x0009__x0009__x0009__x0009__x0009__x0009__x0009__x0009__x0009__x0009__x0009__x000a_d._x0009_Deficiencias en el control y seguimiento de las actuaciones mediante las cuales se comisionaron a otras direcciones seccionales para que adelantaran las diligencias de secuestro, avalúo y remate, donde transcurrieron hasta cinco años para verificar la gestión adelantada por la seccional que fue comisionada, la cual no fue ejecutada, presentan prescripción de la acción de cobro y/o riesgo de prescripción. DSI Barranquilla NIT 8.531.547, 82.330.349, 900.047.321 (D) (F)._x000a__x0009__x0009__x0009__x000a_e. Facilidades de pago incumplidas que no han sido declaradas sin efecto o presentan dilaciones aproximadamente por dos (2) años para la expedición de la resolución que la declare sin vigencia. Expedientes con resoluciones que declaran sin efecto la facilidad de pago desde el 2022, y/o cuentan con bienes inmuebles entregados en garantía, las cuales no se han hecho efectivas y/o no se han realizado las gestiones de cobro que correspondan. DSI Valledupar NIT 900.008.328, 12.720.906, 900.129.765, 900.664.250, 900.221.435, 824.001.382, 822.006.210. DSI Barranquilla NIT 5.764.861, 890.101.466, 900.343.521._x000a__x000a_f.  Deficiencias en el diligenciamiento y aplicación de los controles de facilidades de pago FT-COT-2616 “Control facilidades de Pago” y FT-COT-2639 “Control facilidades de pago consagradas en normas transitorias”, se encuentran desactualizados y/o no indican la realidad de las actuaciones surtidas. DSI Valledupar NIT 901.308.124, 900.008.328, 900.542.303, 822.006.210, 19.379.230, 17.123.009, 824.001.382, 901.059.733.  DSI Barranquilla NIT 900.842.287, 890.113.551, 5.764.861, 890.101.466, 900.343.521, 802.018.299._x000a__x0009__x0009__x0009__x0009__x0009__x0009__x0009__x0009__x0009__x0009__x0009__x000a_g. Deficiencias en la investigación de bienes de propiedad del deudor, solo se realizan consultas en la Ventanilla Única de Registro – VUR, sin utilizarse entre otras, la información exógena, no obran respuestas en el expediente de las solicitudes de investigación y/o que se haya cumplido con el intervalo de 6 meses establecido en la actividad del procedimiento para adelantar investigaciones sucesivas. DSI Bogotá NIT 830.061.338, 830.049.117, 80.469.963, 900.664.939, 19.129.919, 79.857.283, 900.223.901, 93.396.253, 860.079.278, 900.209.137, 38.864.317, 800.249.401, 830.050.525, 900.662.664, 79.555.471. DSI Barranquilla NIT 27.001.732, 82.330.349, 900.527.429, 900.306.966, 800.019.254, 890.106.778, 19.367.732, 900.047.321, 901.172.637, 8.531.547, 12.114.845, 88.060.131, 72.195.546, 900.646.311, 19.088.860, 5.764.861, 22.368.763, 900.043.191, 900.468.030, 3.675.616, 72.211.845, 900.389.024, DSIA Valledupar NIT 901.308.124, 900.359.618, 900.197.845, 77.188.544, 824.004.287, 900.932.959, 900.871.261, 77.016.480, 49.758.958, 901.092.583, 900.679.774, 5.645.982, 49.605.792, 824.000.795, 824.001.382, 901.059.733, 824.000.425, 77.034.143, 900.129.765, 901.272.534, 900.134.397,  77.176.802, 890.300.016._x000a__x000a_Con lo anterior, se desatiende el principio de celeridad contemplado en el artículo 209 de la Constitución Política, artículo 3 “Principios de la función administrativa” en  relación con el principio de celeridad de la Ley 489 de 1998, numeral 13 del artículo 3 Ley 1437 de 2011, artículo 839-4 del Estatuto Tributario “Relación costo-beneficio en el proceso administrativo de cobro coactivo”, procedimientos: “Levantamiento de medidas cautelares” PR-COT-0345 actividad 1;  “Secuestro de bienes” PR-COT-0388 actividad 4 y numeral 3 Condiciones generales; “Decretar medidas cautelares” PR-COT-0327 actividades 1, 2, 5 y 20; “Facilidades de pago” PR-COT-0272 actividad 38 y 48; “Investigación de bienes” PR-COT-0326 actividad 1, 2 y 5 e “Instructivo comisión en el proceso de cobro” IN-COT-0225 y las dimensiones 3 “Gestión con valores para resultados” en lo relacionado con la aplicación de los controles por los responsables tal como han sido diseñados para la mitigación de los riesgos. 4 “Evaluación de resultados” - “Política Seguimiento y Evaluación del Desempeño Institucional” y 7 “Control Interno” componente 3 “Actividades de control” del Modelo Integrado de Planeación y Gestión - MIPG. _x000a__x000a_"/>
    <s v="Deficiencias en el seguimiento y control a la gestión realizada en el proceso administrativo de cobro, así como en la aplicación de los controles definidos en el procedimiento y matriz de riesgos frente a las actividades ejecutadas, de manera que se garantice que las actuaciones se realicen con oportunidad y celeridad."/>
    <s v="Efectuar seguimiento a la oportuna gestion de cobro de acuerdo con los inventarios de cartera publicados por la Subdireccion de Cobranzas."/>
    <s v="De acuerdo con inventario de obligaciones que se remite a cada seccional, realizar seguimiento a la oportuna gestion procesal por parte de los funcionarios a cargo de los expedientes"/>
    <s v="Informe mensual ( 6 informes) de seguimiento realizado en PDF en donde se consignen todos los datos del seguimiento efectuado"/>
    <n v="6"/>
    <d v="2024-11-01T00:00:00"/>
    <d v="2025-04-30T00:00:00"/>
    <n v="25.714285714285715"/>
    <n v="0"/>
    <s v="DGI_x000a_NC - Subproceso Administración de Cartera_x000a_Dirección de Gestión de Impuestos_x000a_Subdirección de Cobranzas y Control Extensivo_x000a_Coordinación de Cobranzas_x000a__x000a_ _x000a__x000a_ _x000a__x000a_ _x000a_"/>
    <n v="0"/>
    <x v="0"/>
  </r>
  <r>
    <x v="1"/>
    <x v="0"/>
    <m/>
    <m/>
    <m/>
    <m/>
    <s v="Gestionar aplicando criterios de priorización cada uno de los casos   identificados en la Auditoría AGC 2024 -001 . "/>
    <s v="Revision y solucion de las falencias determinadas en la auditoria respecto a los casos enumerados"/>
    <s v="Informe PDF que contenga la descripcion de solucion dada a cada uno de los casos señalados por la OCI en la auditoria"/>
    <n v="3"/>
    <d v="2024-11-15T00:00:00"/>
    <d v="2025-02-15T00:00:00"/>
    <n v="13.142857142857142"/>
    <n v="0"/>
    <s v="DGI_x000a_DS - Subproceso Administración de Cartera_x000a_Dirección Seccional de Impuestos de Bogotá, Barranquilla y Valledupar_x000a_División de Cobranzas y/o de Recaudo y Cobranzas"/>
    <n v="0"/>
    <x v="0"/>
  </r>
  <r>
    <x v="1"/>
    <x v="0"/>
    <m/>
    <m/>
    <m/>
    <m/>
    <s v="Informar mensualmente a cada Jefe de GIT, los expedientes sin gestión de cobro en los últimos tres  meses, priorizados de acuerdo con las mejoras de la metodología identificadas. "/>
    <s v="Enviar mensualmente a cada Jefe de  GIT, una base de datos en donde se evidencian los expedientes de cobro sin gestión en los últimos tres meses."/>
    <s v="Reporte en archivo excel con relación de expedientes sin gestión remitido por correo electrónico"/>
    <n v="36"/>
    <d v="2024-11-01T00:00:00"/>
    <d v="2025-10-31T00:00:00"/>
    <n v="52"/>
    <n v="0"/>
    <s v="DGI_x000a_DS - Subproceso Administración de Cartera_x000a_Dirección Seccional de Impuestos de Bogotá, Barranquilla y Valledupar_x000a_División de Cobranzas y/o Recaudo y Cobranzas"/>
    <n v="0"/>
    <x v="0"/>
  </r>
  <r>
    <x v="1"/>
    <x v="0"/>
    <m/>
    <m/>
    <m/>
    <m/>
    <s v="Verificar en las bases y aplicativos de la División el número de expedientes a los que se les realizó gestión de cobro durante el trimestre, priorizados de acuerdo con las mejoras de la metodología identificadas.  _x000a__x000a_"/>
    <s v="Adelantar verificaciones y elaborar informe donde se identifique el número de expedientes a los que se le realizó gestión de cobro durante el trimestre."/>
    <s v="Informe en PDF donde se identifique el número de expedientes a los que se le realizó gestión de cobro durante el trimestre"/>
    <n v="12"/>
    <d v="2024-12-15T00:00:00"/>
    <d v="2025-12-15T00:00:00"/>
    <n v="52.142857142857146"/>
    <n v="0"/>
    <s v="DGI_x000a_DS - Subproceso Administración de Cartera_x000a_Dirección Seccional de Impuestos de Bogotá, Barranquilla y Valledupar_x000a_División de Cobranzas y/o de Recaudo y Cobranzas"/>
    <n v="0"/>
    <x v="0"/>
  </r>
  <r>
    <x v="1"/>
    <x v="0"/>
    <m/>
    <s v="AGC2024-001_x000a_H3"/>
    <s v="Hallazgo No.3 Depósitos judiciales (DJ) pendientes de gestionar _x000a__x000a_Verificada la gestión de los depósitos judiciales constituidos a favor de la Nación UAE DIAN, la aplicación de estos a las obligaciones objeto del proceso y/o gestión de cobro y el seguimiento y control realizado frente a la gestión ordenada, se evidenció:_x0009__x0009__x0009__x0009__x0009__x0009__x0009__x0009__x0009__x0009__x0009__x0009__x0009__x0009__x0009__x0009__x0009__x0009__x0009__x0009__x000a_a._x0009_Mediante sentencia del 22/08/2012, proferida por el Juzgado Segundo Penal del Circuito Especializado de Extinción de Dominio de Bogotá Radicado No. 2011-01X-XX ED, se ordenó a la Sociedad de Activos Especiales S.A.S S.A.E efectuar a favor de la DIAN el pago de la multa cambiaria contenida en la Resolución No. 2082 del 02/11/2006 y la S.A.E en cumplimiento de dicha orden judicial consignó a favor de la entidad el título judicial 400100007974549 del 10/03/2021 por valor de $117.406.821, procediendo a ordenar su aplicación con autorización del deudor mediante acto número 002869 del 23/06/2021, sin embargo, transcurridos 3 años a la fecha de la auditoría se encuentra pendiente de aplicar. DSI Bogotá NIT 1.577.835._x000a__x0009__x0009__x0009__x0009__x0009__x0009__x000a_b. Procesos de cobro que tienen entre 21 y 106 depósitos judiciales pendientes de gestión, así: NIT 830.075.942 con 33 DJ por valor de $1.262.861.159, NIT 900.100.404  con 106 DJ por valor de $284.772.698, NIT 79.590.599  con 99 DJ por valor de $190.789.797, NIT 830.028.457  con 21 DJ por valor de $305.143.779, NIT 900.300.970 con 23 DJ por valor de $ 639.181.235, de los cuales mediante Auto No. 2023322740701003974 de fecha 11/07/2023 ordenó la aplicación de ocho (8) depósitos por valor de $547.147.963 y pasados ocho (8) meses (a marzo de 2024) el Banco Agrario no ha procedido con la aplicación de éstos a las obligaciones del contribuyente y el NIT 900.075.373 un depósito por valor de $300.000.000. DSI Bogotá. NIT 830.075.942, 900.100.404, 79.590.599, 830.028.457, 900.300.970, 900.075.373._x000a__x000a_De igual forma, procesos de cobro sin gestión de depósitos o pendientes de pago en el Banco Agrario. DSI Bogotá. DSI Bogotá. NIT 830.061.338, 830.049.117, 80.469.963, 1.158.833, 830.126.433, 900.664.939, 19.129.919, 79.857.283, 900.223.901, 93.396.253, 38.864.317, 800.249.401, 79.555.471._x000a__x000a_c._x0009_Los contribuyentes con NIT 800.177.119 y NIT 900.955.501 presentan 28 y nueve (9) depósitos judiciales respectivamente en la base de datos del Banco Agrario pendientes de aplicar por valor de $2.518.475.438 y $247.501.836, respectivamente. DSI Barranquilla._x0009__x000a__x0009__x0009__x0009__x0009__x0009__x0009__x0009__x0009__x0009__x0009__x0009__x0009__x0009__x0009__x0009__x0009__x0009__x0009__x000a_d._x0009_ Depósitos judiciales gestionados que fueron trasladados al “Fondo de Gestión” hoy “Comité de Programas y Promoción de Incentivos” desde el 2018 al 2023, los cuales están pendientes de pago en el Banco Agrario, cuyos  valores se relacionan  a continuación: DJ 424030000540159 por $1,851,665, DJ 424030000568707 por $1,061,404, DJ 424030000654216 por  $1,786,212, DJ 424030000659611 por $1,306,000, DJ 424030000701511 por $1,474,000, DJ 424030000733354 por $1,200,000 de los contribuyentes con NIT 18.929.142, 7.601.847, 12.717.992, 12.724.073, 13.374.554, 77.009.905, respectivamente. De otra parte, el contribuyente con NIT 36.452.380 presenta seis (6) depósitos judiciales producto de remate pendientes de gestión por un valor total de $99.817.081. DSI Valledupar._x000a__x000a_Con lo anterior, se desatiende el principio de celeridad establecido en el artículo 209 de la Constitución Política, artículo 3 “Principios de la función administrativa” en relación con los principio de celeridad y eficacia de la Ley 489 de 1998, y numeral 13 del artículo 3 de la Ley 1437 de 2011, actividades 6 “Generar acto administrativo que ordena aplicación y diligenciar recibo de pago” y 53 “Generar reportes de depósitos judiciales” del procedimiento “Gestión y administración de depósitos judiciales” PR-COT-0275, y la aplicación de las dimensiones 3 “Gestión con valores para resultados” en relación con la aplicación de los controles por los responsables tal como han sido diseñados a fin de mitigar los riesgos, 4 “Evaluación de resultados” - “Política Seguimiento y Evaluación del Desempeño Institucional” y 7  “Control Interno” componente 3 “Actividades de control” del Modelo Integrado de Planeación y Gestión - MIPG. _x000a_ "/>
    <s v="Deficiencias en el seguimiento y control de la gestión de los depósitos judiciales y en los autocontroles a fin de verificar que se haya realizado la gestión según lo ordenado en los actos administrativos, garantizando la aplicación oportuna de los depósitos a las obligaciones en mora"/>
    <s v="Gestionar aplicando  criterios de priorización en la gestión, los depósitos judiciales   identificados en la Auditoría AGC 2024 -001 como &quot;pendientes de gestionar&quot;. "/>
    <s v="Verificar el cumplimiento de requisitos legales para la aplicación, endoso, fraccionamiento y/o conversión, de los depósitos judiciales  identificados en la Auditoría AGC 2024 -001 como &quot;pendientes de gestionar&quot; y proferir los actos administrativos  necesarios para su efectiva gestión, en los casos en que sea procedente."/>
    <s v="Numero de TDJ identificados en el hallazgo gestionados / Total TDJ  identificados en el hallazgo para los que procede gestión"/>
    <n v="1"/>
    <d v="2024-11-10T00:00:00"/>
    <d v="2025-08-15T00:00:00"/>
    <n v="39.714285714285715"/>
    <n v="0"/>
    <s v="DGI_x000a_DS - Subproceso Administración de Cartera_x000a_Dirección Seccional de Impuestos de Bogotá, Barranquilla y Valledupar_x000a_División de Cobranzas y/o Recaudo y Cobranzas"/>
    <n v="0"/>
    <x v="0"/>
  </r>
  <r>
    <x v="1"/>
    <x v="0"/>
    <m/>
    <m/>
    <m/>
    <m/>
    <s v="Informar mensualmente a cada Jefe de GIT los TDJ  sin gestionar, priorizados de acuerdo con las mejoras de la metodología identificadas _x000a_"/>
    <s v="Enviar mensualmente a cada Jefe de GIT, una base en datos en donde se evidencian los TDJ  sin gestionar."/>
    <s v="Reporte remitido por correo electrónico"/>
    <n v="36"/>
    <d v="2024-11-01T00:00:00"/>
    <d v="2025-11-30T00:00:00"/>
    <n v="56.285714285714285"/>
    <n v="0"/>
    <s v="DGI_x000a_DS - Subproceso Administración de Cartera_x000a_Dirección Seccional de Impuestos de Bogotá, Barranquilla y Valledupar_x000a_División de Cobranzas y/o de Recaudo y Cobranzas"/>
    <n v="0"/>
    <x v="0"/>
  </r>
  <r>
    <x v="1"/>
    <x v="0"/>
    <m/>
    <m/>
    <m/>
    <s v="Deficiencias en el seguimiento y control de la gestión de los depósitos judiciales y en los autocontroles a fin de verificar que se haya realizado la gestión según lo ordenado en los actos administrativos, garantizando la aplicación oportuna de los depósitos a las obligaciones en mora"/>
    <s v="Verificar en la base de Administración de  TDJ,  la gestión de depósitos durante el trimestre, priorizados de acuerdo con las mejoras de la metodología identificadas "/>
    <s v="Adelantar verificaciones y elaborar informe en donde se identifique el número de TDJ  gestionados durante el trimestre."/>
    <s v="Informe en PDF donde se evidencie el número de TDJ  gestionados durante el trimestre. En este informe se debe incluir el estado de conciliacion de los titulos gestionados en el periodo"/>
    <n v="12"/>
    <d v="2024-12-15T00:00:00"/>
    <d v="2025-12-15T00:00:00"/>
    <n v="52.142857142857146"/>
    <n v="0"/>
    <s v="DGI_x000a_DS - Subproceso Administración de Cartera_x000a_Dirección Seccional de Impuestos de Bogotá, Barranquilla y Valledupar_x000a_División de Cobranzas y/o Recaudo y Cobranzas"/>
    <n v="0"/>
    <x v="0"/>
  </r>
  <r>
    <x v="1"/>
    <x v="0"/>
    <m/>
    <s v="AGC2024-001_x000a_H4"/>
    <s v="Hallazgo No.4 Deficiencias en el seguimiento y control de los procesos concursales_x000a__x000a_Verificada la intervención en los procesos concursales y las actuaciones adelantadas en la defensa del crédito fiscal a favor de la UAE DIAN, la presentación y oportunidad del memorial de créditos con las obligaciones ciertas y/o condicionales a favor de la entidad en los procesos de Reorganización empresarial, Liquidación judicial, Reorganización abreviado y Liquidación judicial simplificado, se evidenció:_x000a__x000a_a. El formato FT-COT-2615 “Seguimiento y control procesos concursales” se encuentra sin diligenciar de acuerdo con las etapas o actuaciones que se hayan surtido en el proceso concursal en la Superintendencia de Sociedades, suministra información que no guarda coherencia con las actuaciones realizadas, las cuotas pactadas para el pago de las acreencias de la DIAN y demás información relevante que indique el estado del proceso concursal. DSIA Valledupar NIT 88.142.681, 800.002.818, 824.000.263, 12.721.808, 892.301.175, 830.508.513, 900.751.541, 800.075.700, 892.300.222, 892.301.629, 85.460.718, 800.173.673, 892.300.531, 824.004.657, 900.596.875, 807.004.688, 900.502.919, 17.115.786, 26.940.099, 900.587.861, 892.301.090, 824.006.265,  84.040.063, 900.637.017, 900.433.810, 900.606.573, 892.301.629.DSI Bogotá NIT 79.143.675, 830.120.172, 900.298.200, 900.267.095, 900.316.933, 800.001.075, 830.040.332, 900.156.448, 19.412.666, 901.440.527, 900.023.512, 900.480.908, 1.073.512.646, 900.177.976, 900.189.751, 900.201.524, 830.101.778, 830.134.871, 41.773.249, 900.457.077, 860.036.856, 19.348.724, 860.001.113. DSI Barranquilla NIT 800.075.337, 901.177.895, 900.144.157, 900.343.521, 900.763.559, 900.504.965, 900.302.613, 800.205.719, 900.529.637, 900.040.054, 900.073.226, 7.474.651, 890.116.937, 890.107.394, 802.006.132, 900.842.287._x0009__x000a__x0009__x0009__x0009__x0009__x0009__x0009__x0009__x0009__x0009__x0009__x0009__x0009__x0009__x000a_b. El formato FT-COT-1466 “Seguimiento acuerdo de Reorganización”, no se encuentra diligenciado, dificultando evidenciar cual fue la fórmula de pago con el fin de que el área conozca y controle la ejecución del acuerdo. DSI Valledupar NIT 88.142.681, 824.000.263, 12.721.808, 892.301.175, 830.508.513, 900.751.541, 800.075.700, 892.300.222, 892.301.629, 85.460.718, 800.173.673, 892.300.531, 824.004.657, 900.596.875, 807.004.688, 900.502.919, 17.115.786, 900.576.285, 12.644.035, 900.587.861, 892.301.090, 824.006.265, 84.040.063, 900.637.017, 900.433.810, 900.606.573. DSI Bogotá NIT 900.127.114, 800.001.075, 860.051.688, 901.440.527, 900.023.512, 900.480.908, 1.073.512.646, 900.177.976, 900.189.751, 900.201.524, 830.101.778, 830.134.871, 41.773.249, 900.457.077, 860.036.856, 19.348.724, 860.001.113, 900.298.200. DSI Barranquilla NIT 900.452.511, 800.075.337, 900.461.017, 800.038.391, 900.763.559, 900.504.965, 900.302.613, 800.205.719, 900.529.637, 900.040.054, 890.116.937, 890.107.394, 802.006.132, 900.842.287, 72.277.612._x000a__x0009__x000a_c. Procesos concursales en estado terminado o en ejecución con depósitos judiciales pendientes de realizar las gestiones correspondientes para su conversión a la Superintendencia de Sociedades según su procedencia y/o las que haya lugar, así: ocho 8 procesos con 11 depósitos judiciales pendientes de gestión. DSI Bogotá. NIT 860.031.131, 899.999.453, 860.532.520, 860.026.222, 19.424.950, 20.357.968, 79.454.660, 900.156.448._x000a__x0009__x0009__x0009__x0009__x0009__x000a_d._x0009_Inoportunidad en la expedición de la resolución &quot;Por la cual se cancelan obligaciones mediante la adjudicación de bienes a favor de la Nación U.A.E.- DIAN&quot;, de los bienes inmuebles adjudicados con registros de Matricula Inmobiliaria 50N-20286620 y 50N-20286417, la cual desde el 22 de junio de 2023 a la fecha de la auditoría estaba en el buzón del GIT de Representación Externa, para la gestión correspondiente. DSI Bogotá NIT 830.120.172. Similar situación NIT 860.001.113._x000a__x0009__x0009__x0009__x0009__x0009__x0009__x0009__x0009__x0009__x0009__x0009__x0009__x0009__x0009__x0009__x0009__x0009__x0009__x0009__x000a_e._x0009_Procesos concursales de Liquidación Judicial, que presentan rendición de cuentas final y el juez de concurso ordenó la cancelación del RUT, los cuales aún están en estado activo. DSI Bogotá NIT 830.120.172, 830.060.292. DSI Barranquilla NIT 901.177.895, 900.364.771, 900.717.280._x0009__x000a__x0009__x0009__x0009__x0009__x0009__x0009__x0009__x0009__x0009__x0009__x0009__x0009__x0009__x0009__x000a_f._x0009_Deficiencias en la gestión de cobro de las obligaciones posteriores a la admisión al proceso de reorganización en la Superintendencia de Sociedades, por cuanto en el expediente del proceso concursal NIT 800.038.391 reposa Resolución Sanción por infracción aduanera de los declarantes en el régimen de importación No. 669-1184 de 07/06/2018 por valor de $119.937.035 y Resolución Sanción por infracción aduanera de los declarantes en el régimen de importación No. 669-1041 de 21/05/2018 por valor de $137.869.232, sobre las cuales no se libró mandamiento de pago y operó la prescripción de la acción de cobro. DSI Barranquilla (F) (D)._x000a__x000a_Con lo anterior, se desatiende el artículo 826 “Mandamiento de Pago” del Estatuto Tributario,  artículo 5 “Trámite para la cancelación de las obligaciones tributarias a cargo del deudor” del Decreto 4815 de 2007, artículo 1.6.1.2.18 “Cancelación de la inscripción en el Registro Único Tributario – RUT” del Decreto 1625 de 2016, procedimientos:  “Inicio de Procesos Concursales” PR-COT-0431 actividad 2 numeral 3 “Condiciones Generales”, “Reorganización Empresarial” PR-COT-0273 actividades 1, 4, 6, 9,15, 19, 22, 36, 39, 41 y 43; “Gestión y Administración de Depósitos Judiciales” PR-COT-0275, “Extinción de Obligaciones” PR-COT-0330 actividad 21; y la aplicación de las dimensiones 3 “Gestión con valores para resultados” relacionado con la aplicación de los controles por los responsables tal como han sido diseñados a fin de mitigar los riesgos, 4 “Evaluación de resultados” - “Política Seguimiento y Evaluación del Desempeño Institucional” y 7 “Control Interno” componente 3 “Actividades de control” del Modelo Integrado de Planeación y Gestión - MIPG._x000a_ _x000a_"/>
    <s v="Deficiencias en la aplicación de los controles definidos en los procedimientos de los procesos concursales, control de obligaciones post y el registro correspondiente en el formato FT-COT-2615 “Control de Procesos Concursales” y formato FT-COT-1466 “Seguimiento acuerdo de Reorganización” y en el monitoreo para garantizar el cumplimiento de las órdenes impartidas por el juez del concurso._x000a__x000a_"/>
    <s v="Gestionar aplicando criterios de priorización cada uno de los casos   identificados en la Auditoría AGC 2024 -001 . "/>
    <s v="Revision y solucion de las falencias determinadas en la auditoria respecto a los casos enumerados"/>
    <s v="Informe PDF que contenga la descripcion de solucion dada a cada uno de los casos señalados por la OCI en la auditoria"/>
    <n v="3"/>
    <d v="2024-11-15T00:00:00"/>
    <d v="2025-03-15T00:00:00"/>
    <n v="17.142857142857142"/>
    <n v="0"/>
    <s v="DGI_x000a_DS - Subproceso Administración de Cartera_x000a_Dirección Seccional de Impuestos de Bogotá, Barranquilla y Valledupar_x000a_División de Cobranzas y/o de Recaudo y Cobranzas"/>
    <n v="0"/>
    <x v="0"/>
  </r>
  <r>
    <x v="1"/>
    <x v="0"/>
    <m/>
    <m/>
    <m/>
    <m/>
    <s v="Realizar trimestralmente verificación aleatoria a una muestra de 20 expedientes en proceso especial para confirmar la actualización de los registros correspondientes en el Formato FT COT 2615 “Seguimiento y control procesos concursales”.  "/>
    <s v="Adelantar verificaciones a partir de una muestra de expedientes en proceso especial para confirmar actualización de formato de control y elaborar informe en donde se consoliden resultados"/>
    <s v="Informe en PDF en el que se consolide el resultado de la verificación a la actualización del Formato FT COT 2615 “Seguimiento y control procesos concursales”."/>
    <n v="12"/>
    <d v="2024-11-15T00:00:00"/>
    <d v="2025-11-14T00:00:00"/>
    <n v="52"/>
    <n v="0"/>
    <s v="DGI_x000a_DS - Subproceso Administración de Cartera_x000a_Dirección Seccional de Impuestos de Bogotá, Barranquilla y Valledupar_x000a_División de Cobranzas y/o Recaudo y Cobranzas_x000a_GIT de Representación Externa de Cobranzas o quien haga sus veces"/>
    <n v="0"/>
    <x v="0"/>
  </r>
  <r>
    <x v="1"/>
    <x v="0"/>
    <m/>
    <m/>
    <m/>
    <m/>
    <s v="Realizar trimestralmente verificación aleatoria a una muestra de 20 expedientes con proceso especial en etapa de ejecución del acuerdo, para confirmar la actualización de los registros correspondientes en el FT COT 1466 “Seguimiento acuerdo de Reorganización” y su inclusión en el expediente. "/>
    <s v="Adelantar verificaciones a partir de una muestra de expedientes en proceso especial para confirmar actualización de formato de control  y elaborar informe  en donde se consoliden resultados "/>
    <s v="Informe en PDF en el que se consolide el resultado de la verificación a la actualización del FT COT 1466 “Seguimiento acuerdo de Reorganización” . "/>
    <n v="12"/>
    <d v="2024-11-15T00:00:00"/>
    <d v="2025-11-14T00:00:00"/>
    <n v="52"/>
    <n v="0"/>
    <s v="DGI_x000a_DS - Subproceso Administración de Cartera_x000a_Dirección Seccional de Impuestos de Bogotá, Barranquilla y Valledupar_x000a_División de Cobranzas_x000a_GIT de Representación Externa  Cobranzas o quien haga sus veces"/>
    <n v="0"/>
    <x v="0"/>
  </r>
  <r>
    <x v="1"/>
    <x v="0"/>
    <m/>
    <m/>
    <m/>
    <m/>
    <s v="Verificar trimestralmente  en los expedientes en proceso especial en los cuales se ordene la adjudicación de bienes a favor de la Nación U.A.E.- DIAN, la gestión adelantada y/o la oportuna expedición de los actos administrativos que correspondan, cuando proceda la cancelación de obligaciones. "/>
    <s v="Adelantar verificación trimestral en los expedientes en proceso especial en los cuales se ordene la adjudicación de bienes a favor de la Nación U.A.E.- DIAN, la gestión adelantada y/o la oportuna expedición de los actos administrativos que correspondan, cuando proceda la cancelación de obligaciones y elaborar informe  en donde se consoliden resultados de la misma."/>
    <s v="Informe en PDF de la gestión adelantada y/o la oportuna expedición de los actos administrativos en los expedientes en proceso especial en los cuales se ordene la adjudicación de bienes a favor de la Nación U.A.E.- DIAN"/>
    <n v="12"/>
    <d v="2024-11-15T00:00:00"/>
    <d v="2025-11-14T00:00:00"/>
    <n v="52"/>
    <n v="0"/>
    <s v="DGI_x000a_DS - Subproceso Administración de Cartera_x000a_Dirección Seccional de Impuestos de Bogotá, Barranquilla y Valledupar_x000a_División de Cobranzas y/o Recaudo y Cobranzas_x000a_GIT de Representación Externa  Cobranzas o quien haga sus veces"/>
    <n v="0"/>
    <x v="0"/>
  </r>
  <r>
    <x v="1"/>
    <x v="0"/>
    <m/>
    <m/>
    <m/>
    <m/>
    <s v="Adelantar revisión trimestral para establecer la realización por parte del GIT de Representación Externa, de la solicitud de cancelación de RUT de las sociedades en liquidación judicial que tengan orden de cancelación dada por el competente. "/>
    <s v="Adelantar verificación  trimestral para establecer la solicitud de cancelación de RUT de las sociedades en liquidación judicial que tengan orden  dada por el competente y su estado"/>
    <s v="Informe en PDF el que se consolide el resultado de la verificación de solicitud cancelación de RUT, cuando proceda. "/>
    <n v="12"/>
    <d v="2024-11-15T00:00:00"/>
    <d v="2025-11-14T00:00:00"/>
    <n v="52"/>
    <n v="0"/>
    <s v="DGI_x000a_DS - Subproceso Administración de Cartera_x000a_Dirección Seccional de Impuestos de Bogotá, Barranquilla y valledupar_x000a_División de Cobranzas_x000a_GIT de Representación Externa  Cobranzas o quien haga sus veces"/>
    <n v="0"/>
    <x v="0"/>
  </r>
  <r>
    <x v="1"/>
    <x v="0"/>
    <m/>
    <s v="AGC2024-001_x000a_H5"/>
    <s v="Hallazgo No. 5 Inadecuada conformación y/o desactualización de unidades documentales y expedientes de cobro_x000a__x000a_Revisada la gestión documental en los expedientes de cobro, la conformación de las unidades documentales en los procesos concursales, el cumplimiento de las normas emitidas por el Archivo General de la Nación se evidenció:_x0009__x0009__x000a__x000a_a._x0009_Los expedientes del proceso de gestión de cobro presentan deficiencias en su conformación, no contienen la totalidad de las actuaciones que se han surtido, tales como: mandamientos de pago, las notificaciones, resolución que ordena seguir adelante la ejecución, así mismo obran documentos repetidos, sin orden cronológico, sin foliación, documentos sueltos allegados de forma posterior y desactualización del formato FT-ADF-2558 “Hoja de control unidad documental”. DSI Bogotá, DSI Barranquilla, DSIA Valledupar. _x0009__x000a__x0009__x0009__x0009__x0009__x0009__x0009__x0009__x0009__x0009__x0009__x0009__x0009__x0009__x000a_b._x0009_Deficiencias en la organización y conformación de las unidades documentales de los procesos concursales, no obran todos los documentos que evidencien las actuaciones realizadas por parte de la entidad para la presentación del crédito fiscal de manera oportuna, las objeciones presentadas en caso de haberse realizado, el reconocimiento de los créditos, los acuerdos de reorganización, de pago o de adjudicación, los pagos recibidos, el Informe Final de Rendición de Cuentas, certificación de deuda y demás actuaciones relevantes dentro estos, a fin de tener la trazabilidad sobre lo actuado. Así mismo, desactualización del formato FT-ADF-2558 “Hoja de control unidad documental”. DSI Bogotá, DSI Barranquilla, DSIA Valledupar._x000a__x000a_Con lo anterior, se incumple el artículo 12 del Acuerdo 02 de 2014 del Archivo General de la Nación, el procedimiento “Organización de los archivos de gestión en la U.A.E DIAN” PR-ADF-0163 y el numeral 4 del Instructivo “Manejo de los archivos en la DIAN” IN-ADF-132 y la aplicación de la dimensión 5 “Información y Comunicación” – “Política de Gestión Documental” del Modelo Integrado de Planeación y Gestión - MIPG._x000a__x000a__x0009__x0009__x0009__x0009__x0009__x0009__x0009_"/>
    <s v="Deficiencias en la implementación de autocontroles, para que la gestión documental se realice según las normas que rigen la materia, se conformen los expedientes y unidades documentales conservando su trazabilidad"/>
    <s v="Seleccionar en cada GIT de Cobranzas una muestra de 20 expedientes BIMESTRALMENTE para revisar la aplicación de procedimientos de conformacion de expedientes"/>
    <s v="Verificacion en los expedientes seleccionados de correcta conformacion documental "/>
    <s v="Informe en PDF que contenga la descripcion de las muestras seleccionadas, la metodologia empleada y las conclusiones obtenidas"/>
    <n v="3"/>
    <d v="2024-11-15T00:00:00"/>
    <d v="2025-12-15T00:00:00"/>
    <n v="56.428571428571431"/>
    <n v="0"/>
    <s v="DGI_x000a_DS - Subproceso Administración de Cartera_x000a_Dirección Seccional de Impuestos de Bogotá, Barranquilla y Valledupar_x000a_División de Cobranzas y/o Recaudo y Cobranzas"/>
    <n v="0"/>
    <x v="0"/>
  </r>
  <r>
    <x v="1"/>
    <x v="0"/>
    <m/>
    <m/>
    <m/>
    <m/>
    <s v="Desarrollar mesas de Trabajo  para revisar los lineamientos frente a la gestión documental en el proceso administrativo de cobro,  su ejecución, las situaciones observadas como oportunidad de mejora y la competencia frente a éstas, para adoptar acciones que contribuyan a la optimización del mismo.                                             "/>
    <s v="Convocar a la Coordinación de Documentación y la Coordinación  de Cobranzas a mesa de trabajo en donde se revisen los lineamientos frente a la gestión documental en el proceso administrativo de cobro,  su ejecución, se expongan dificultades y necesidades puntuales, y se concerten compromisos y/o plan de trabajo para su adecuado desarrollo."/>
    <s v="Memorias de las mesas de trabajo realizadas"/>
    <n v="2"/>
    <d v="2024-11-15T00:00:00"/>
    <d v="2025-04-15T00:00:00"/>
    <n v="21.571428571428573"/>
    <n v="0"/>
    <s v="DGI_x000a_NC - Subproceso Administración de Cartera_x000a_Dirección de Gestión de Impuestos_x000a_Subdirección de Cobranzas y Control Extensivo_x000a_Coordinación de Cobranzas_x000a__x000a_DS - Subproceso Administración de Cartera_x000a_Dirección Seccional de Impuestos de Bogotá, Barranquilla y Valledupar_x000a_Jefe División de Cobranzas y/o Recaudo y Cobranzas_x000a_"/>
    <n v="0"/>
    <x v="0"/>
  </r>
  <r>
    <x v="1"/>
    <x v="0"/>
    <m/>
    <m/>
    <m/>
    <m/>
    <s v="Implementar plan de trabajo acordado en las mesas de trabajo realizadas"/>
    <s v="cronograma de ejecucion de tareas del plan de trabajo acordado en las mesas de trabajo"/>
    <s v="Informe en PDF donde se indique ele cumplimiento de las acciones  identificadas en las mesas de trabajo realizadas"/>
    <n v="1"/>
    <d v="2025-04-15T00:00:00"/>
    <d v="2025-08-31T00:00:00"/>
    <n v="19.714285714285715"/>
    <n v="0"/>
    <s v="DGI_x000a_NC - Subproceso Administración de Cartera_x000a_Dirección de Gestión de Impuestos_x000a_Subdirección de Cobranzas y Control Extensivo_x000a_Coordinación de Cobranzas_x000a__x000a_DS - Subproceso Administración de Cartera_x000a_Dirección Seccional de Impuestos de Bogotá, Barranquilla y Valledupar_x000a_División de Cobranzas y/o Recaudo y Cobranzas_x000a_"/>
    <n v="0"/>
    <x v="0"/>
  </r>
  <r>
    <x v="1"/>
    <x v="0"/>
    <m/>
    <s v="AGC2024-001_x000a_H6"/>
    <s v="Hallazgo No.6 Deficiencias en la gestión para la inactivación de roles en los sistemas de información Obligación Financiera, SIPAC y aplicativo OBLIGA y en la actualización de los listados._x000a__x000a_Verificada la actualización de los catálogos de roles, los listados de roles activos y la oportunidad en la inactivación de estos, se evidenció:_x0009__x0009__x0009__x0009__x0009__x0009__x0009__x0009__x0009__x0009__x0009__x0009__x0009__x0009__x0009__x0009__x000a_a. 7 de los 8 roles establecidos para el Sistema SIPAC en el catálogo “Anexo Roles de las soluciones tecnológicas según procedimientos y procesos_V3_R054/Soluciones Digitales&quot;, difieren de los 26 roles configurados en el Sistema reportados por la Coordinación de Cobranzas en el documento “Lista de usuarios con roles activos asignados en el Sistema SIPAC”; similar situación se presenta frente a los 2 roles que se muestran en los documentos “Roles_SIE/RR Roles Activos Usuarios DIAN/ROLES_SIAT” para los meses de abril y mayo de 2024 publicados en SharePoint. (Ver anexo No.5 Roles. Hoja a). Dirección de Gestión de Innovación y Tecnología, Dirección de Gestión de Impuestos/Coordinación de Cobranzas._x0009__x0009__x0009__x0009__x0009__x0009__x0009__x0009__x0009__x0009__x0009__x0009__x0009__x0009__x0009__x0009__x0009__x000a_b. Los roles del aplicativo OBLIGA no se encuentran establecidos en el catálogo “Anexo Roles de las soluciones tecnológicas según procedimientos y procesos_V3_R054/Roles Soluciones Digitales” y los roles asignados a los funcionarios no figuran en el “Listado de Roles Activos” publicados en SharePoint en los directorios “Roles_SIE/RR RolesActivos Usuarios DIAN”. Dirección de Gestión de Impuestos/ Coordinación de Cobranzas._x0009__x0009__x0009__x0009__x0009__x0009__x0009__x0009__x000a_c. El documento “Lista de usuarios con roles activos asignados en el Sistema SIPAC”, suministrado por la Coordinación de Cobranzas extractado del Sistema, muestra 496 registros con roles activos distribuidos así: DSI Bogotá: 312, DO Grandes Contribuyentes: 19, DSI Barranquilla: 130, DSIA Valledupar: 35; sin embargo, en los directorios “Roles_SIE/RR RolesActivos Usuarios DIAN” que deberían contener los roles asignados a los usuarios de SIPAC,  muestra solo un (1) registro para DSI Barranquilla el cual no corresponde con el del anexo de roles y en las demás seccionales no se observan registros, lo cual no permite ejercer un control sobre la inactivación de estos roles. (Ver anexo No.5 Roles. Hoja c). Dirección de Gestión de Impuestos/Coordinación de Cobranzas. Dirección de Gestión de Innovación y Tecnología._x0009__x000a__x0009__x0009__x0009__x0009__x0009__x0009__x0009__x000a_d. En el “Listado de Roles Muisca Asignados” generado por la Subdirección de Procesamiento de datos de fecha 07/03/2024, seis (6) personas que no han pertenecido a la planta de personal de la DIAN que estuvieron relacionadas con la entidad mediante contrato del año 2012 y una (1) exfuncionaria figuran con los roles “Funcionario Obligación” en el sistema Obligación Financiera, “Funcionario Básico Intranet” y “Funcionario Básico Extranet”. De igual forma, tres (3) tienen asignado el rol de consulta en el Sistema RUT y una (1) tiene asignados los roles de “Asistencia Documentos”, “Funcionario RA Avanzado” y “Formalizador RUT”, los cuales están activos en la DSI Bogotá. Adicionalmente, se les asignó a los siete (7) el rol de captura en el Sistema SINOT el 07/12/2023. (Ver anexo No.5 Roles. Hoja d). DSI Bogotá, Dirección de Gestión de Innovación y Tecnología, Coordinación de Administración de Aplicativos de Impuestos._x000a__x000a_e. En el aplicativo OBLIGA, el exfuncionario identificado con C.C. 1.042.769.784 mantiene roles activos de consulta, grabación y eliminación. DSI Barranquilla._x0009__x0009__x0009__x0009__x0009__x0009__x0009__x0009__x0009__x0009__x000a_f. En el Sistema SIPAC, según &quot;Lista de usuarios con roles activos asignados en el Sistema SIPAC&quot; suministrado por la Coordinación de Cobranzas, 11 funcionarios de entes de control externo que actualmente no realizan auditoría a la DIAN tienen roles activos, distribuidos así: seis (6) a la base de datos de la DSI Bogotá, tres (3) a la base de datos de la DSI Barranquilla y dos (2) en ambas bases de datos. (Ver anexo No.5 Roles Hoja f). DSI Bogotá, DSI Barranquilla, Dirección de Gestión de Innovación y Tecnología/CO Soporte Técnico al Usuario._x0009__x000a__x000a_g. En el Sistema SIPAC, según el listado en mención, 25 exfuncionarios mantienen roles activos, distribuidos así: 24 en DSI Bogotá y uno (1) en DO Grandes Contribuyentes (Ver anexo No.5 Roles Hoja g). DSI Bogotá, DO Grandes Contribuyentes, Dirección de Gestión de Innovación y Tecnología/CO de Soporte Técnico al Usuario._x000a__x0009__x0009__x0009__x0009__x0009__x0009__x000a__x000a_h. En el Sistema SIPAC, un (1) funcionario figura con roles activos en la DSI Barranquilla con ubicación en la planta de personal en la Dirección de Gestión de Fiscalización/Subdirección de Fiscalización Tributaria; ocho (8) figuran en DSI Bogotá con ubicaciones en la planta de personal de: DSA Bogotá, DSI Medellín, DSIA  Armenia, DSIA Ibagué, DSIA Montería, DSIA Bucaramanga y DSIA Tunja; y un (1) funcionario en la DO Grandes Contribuyentes con ubicación en la planta de personal en la DSI Bogotá/División de Servicio al Ciudadano. (Ver anexo No.5 Roles. Hoja h). DSI Barranquilla, DSI Bogotá, DO Grandes Contribuyentes._x000a__x0009__x000a__x000a_i. En el Sistema SIPAC, dos (2) exfuncionarias de la Dirección de Gestión de Innovación y Tecnología mantienen roles activos con privilegios de consulta sobre las bases de datos, así: uno (1) con acceso a Barranquilla, Bogotá y Valledupar y otra para Barranquilla y Valledupar. (Ver anexo No.5 Roles. Hoja i). Dirección de Gestión de Innovación y Tecnología._x000a__x000a_Con lo anterior, se incumple lo establecido en la directriz No.2 de la Directiva Presidencial 02 de 2022, en cuanto a la actualización de los catálogos de los sistemas de información, el “Manual de Políticas y Lineamientos de Seguridad de la Información” MN-IIT-0072, los controles de la Norma NTC-ISO/IEC 27001:2022 Anexo A y de la Guía GTC-ISO/IEC 27002:2022 relacionados con &quot;Segregación de funciones&quot; y “Gestión de identidad”, el procedimiento “Gestión de accesos” PR-IIT-0455 en cuanto a la vigencia de la activación del rol y la aplicación de la Dimensión 3 “Gestión con Valores para Resultados” en las políticas “Gobierno Digital” establecida en el Decreto 767 de 2022 en donde el habilitador “Seguridad y Privacidad de la Información” busca que se desarrollen capacidades a través de la implementación del Modelo de Seguridad y Privacidad de la Información – MSPI y los controles definidos en el mismo y “Seguridad Digital” establecido en el CONPES 3854 de 2016 que imparte lineamientos sobre gestión del riesgo, del Modelo Integrado de Planeación y Gestión – MIPG."/>
    <s v="Deficiencias en el seguimiento y control de los roles que han sido asignados al personal externo y a los funcionarios; y en los autocontroles para verificar la inactivación de éstos; _x000a__x000a_Desactualización del catálogo de roles &quot;Anexo Roles de las soluciones tecnológicas según procedimientos y procesos_V3_R054&quot;_x000a__x000a_Falta de incorporación de la información de los roles asignados y activos del Sistema SIPAC y aplicativo OBLIGA en el reporte del “Listado de Roles Activos”_x000a__x000a_Ausencia de campos en los “Listados de Roles Activos” que permitan identificar la calidad del usuario relacionado en el reporte (funcionario DIAN, funcionario de ente de control externo, nombre del ente de control externo o contratista) e inoportunidad en la inactivación de roles._x000a__x000a__x0009__x0009__x0009__x0009__x0009_"/>
    <s v="Revisar y gestionar la solucion de cada uno de los casos enumerados en el informe de auditoria en los numerales a,b,c,d,e,f.g.h.i"/>
    <s v="Gestionar con los responsables respectivos la actualizacion a que haya lugar de cada uno de los casos enumerados en el informe de auditoria priorizando los casos de exfuncionarios y/o usuarios externos a la entidad y que aun figuren con algun tipo de rol asignado. realizar verificacion a nivel nacional de estos casos."/>
    <s v="Informe en PDF que contenga la descripcion y solucion de los casos enumerados"/>
    <n v="1"/>
    <d v="2024-11-15T00:00:00"/>
    <d v="2025-03-15T00:00:00"/>
    <n v="17.142857142857142"/>
    <n v="0"/>
    <s v="DGI_x000a_NC - Subproceso Administración de Cartera_x000a_Dirección de Gestión de Impuestos_x000a_Subdirección de Cobranzas y Control Extensivo_x000a_Coordinación de Cobranzas_x000a_ _x000a__x000a_ _x000a__x000a_ _x000a_"/>
    <n v="0"/>
    <x v="0"/>
  </r>
  <r>
    <x v="1"/>
    <x v="0"/>
    <m/>
    <m/>
    <m/>
    <m/>
    <s v="Realizar una auditoria a los roles asignados en aplicativos de cobro para verificar que no se presenten inconsistencias o desactualizaciones"/>
    <s v="Efectuar los cruces y verificaciones necesarios para determinar la correcta asignacion y control de roles de acceso en los aplicativos de cobro"/>
    <s v="Informe en PDF que contenga objetivo, metodologia, muestras  y conclusiones de la auditoria efectuada recomendando efectuar posteriores auditorias periodicas de esta indole"/>
    <n v="1"/>
    <d v="2025-03-15T00:00:00"/>
    <d v="2025-07-15T00:00:00"/>
    <n v="17.428571428571427"/>
    <n v="0"/>
    <s v="DGI_x000a_NC - Subproceso Administración de Cartera_x000a_Dirección de Gestión de Impuestos_x000a_Subdirección de Cobranzas y Control Extensivo_x000a_Coordinación de Cobranzas_x000a_ _x000a__x000a_ _x000a__x000a_ _x000a_"/>
    <n v="0"/>
    <x v="0"/>
  </r>
  <r>
    <x v="1"/>
    <x v="0"/>
    <m/>
    <s v="AGC2024-001_x000a_H8"/>
    <s v="Hallazgo No. 8 Deficiencias de las herramientas tecnológicas que soportan la gestión de cobro_x000a__x000a_Verificados los sistemas de información SIPAC, Obligación Financiera, aplicativo OBLIGA, Candado Aduanero y formatos en hoja de cálculo que soportan tecnológicamente el Subproceso Administración de Cartera, enmarcados dentro de la política de gobierno digital, se evidenció:_x0009__x0009__x0009__x0009__x0009__x0009__x0009__x0009__x000a_a._x0009_Multiplicidad de fuentes de información sin integración automatizada ni consolidada a nivel nacional. Dirección de Gestión de Innovación y Tecnología. Dirección de Gestión de Impuestos/ Coordinación de Cobranzas._x0009__x000a__x000a_b._x0009_Deficiencias en la calidad y confiabilidad de la información registrada en los diferentes sistemas de información que soportan la administración de Cartera e interoperabilidad parcial entre estos. Dirección de Gestión de Impuestos/ Coordinación de Cobranzas._x000a__x000a_c._x0009_El aplicativo OBLIGA y Candado Aduanero están desarrollados en una tecnología antigua y el primero carece de funcionalidades que faciliten la gestión de la información, por ejemplo: la agrupación de obligaciones por expediente. Dirección de Gestión de Innovación y Tecnología, Dirección de Gestión de Impuestos/ Coordinación de Cobranzas._x000a__x000a_d. Formatos construidos en hoja de cálculo que se convierten en sistemas de gestión, sin la observancia de buenas prácticas de construcción de bases de datos, de gestión de accesos y segregación de funciones. Dirección de Gestión de Innovación y Tecnología. Dirección de Gestión de Impuestos/ Coordinación de Cobranzas._x000a__x000a_Con estas situaciones se desatienden los principios y lineamientos del habilitador “Arquitectura” del Marco de Referencia de Arquitectura Empresarial (MRAE) de la Política de Gobierno Digital establecida en el Decreto 767 de 2022, relacionados con “PRI_03-La tecnología como habilitador estratégico”, “PRI_04-Información como activo estratégico”, “PRI_06-Estandarización”, “PRI_07-Interoperabilidad” y “MAE.LI.AI-01 Flujos de información” y la aplicación de la Dimensión 3 “Gestión con Valores para Resultados” en las políticas “Gobierno Digital” y “Seguridad Digital” del Modelo Integrado de Planeación y Gestión – MIPG._x000a_"/>
    <s v="Falta de desarrollos tecnológicos que satisfagan las necesidades del negocio y una arquitectura de datos unificada para el apoyo del subproceso._x000a__x000a_"/>
    <s v="Iniciar el proyecto con la definición de  los requerimientos funcionales"/>
    <s v="Definir los requerimientos funcionales"/>
    <s v="Documento de requerimientos funcionales V1 "/>
    <n v="1"/>
    <d v="2024-02-01T00:00:00"/>
    <d v="2025-03-31T00:00:00"/>
    <n v="60.571428571428569"/>
    <n v="0"/>
    <s v="DGI_x000a_NC - Subproceso Administración de Cartera_x000a_Dirección de Gestión de Impuestos_x000a_Subdirección de Cobranzas y Control Extensivo_x000a_Coordinación de Cobranzas_x000a_Subdirección de Recaudo _x000a_Coordinación de Administración de Aplicativos de Impuestos_x000a_ _x000a_  _x000a_"/>
    <n v="0"/>
    <x v="0"/>
  </r>
  <r>
    <x v="1"/>
    <x v="0"/>
    <m/>
    <m/>
    <m/>
    <m/>
    <s v="Definir los requerimientos no funcionales "/>
    <s v="Definir los requerimientos no funcionales "/>
    <s v="Documento de requerimientos no funcionales V1"/>
    <n v="1"/>
    <d v="2024-02-01T00:00:00"/>
    <d v="2025-03-31T00:00:00"/>
    <n v="60.571428571428569"/>
    <n v="0"/>
    <s v="DGI_x000a_NC- Subproceso Innovación y Tecnología_x000a_Dirección de Gestión de Innovación y Tecnología_x000a__x000a__x000a__x000a_"/>
    <n v="0"/>
    <x v="0"/>
  </r>
  <r>
    <x v="1"/>
    <x v="0"/>
    <m/>
    <m/>
    <m/>
    <m/>
    <s v="Iniciar el proceso de contratación "/>
    <s v="Validar o aceptar el proceso de contratación"/>
    <s v="Documento de validación o aceptación del proceso de contratación"/>
    <n v="1"/>
    <d v="2023-11-01T00:00:00"/>
    <d v="2025-03-31T00:00:00"/>
    <n v="73.714285714285708"/>
    <n v="0"/>
    <s v="DGI_x000a_NC- Subproceso Innovación y Tecnología_x000a_Dirección de Gestión de Innovación y Tecnología_x000a__x000a__x000a__x000a_"/>
    <n v="0"/>
    <x v="0"/>
  </r>
  <r>
    <x v="1"/>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_x000a_NC - Subproceso Administración de Cartera_x000a_Dirección de Gestión de Impuestos_x000a_Subdirección de Cobranzas y Control Extensivo_x000a_Coordinación de Cobranzas_x000a_Subdirección de Recaudo _x000a_Coordinación de Administración de Aplicativos de Impuestos_x000a_ _x000a_ _x000a_"/>
    <n v="0"/>
    <x v="0"/>
  </r>
  <r>
    <x v="1"/>
    <x v="0"/>
    <m/>
    <m/>
    <m/>
    <m/>
    <s v="Definir un plan de trabajo de desarrollo de la solución tecnológica "/>
    <s v="Definir un plan de trabajo de desarrollo de la solución tecnológica "/>
    <s v="Plan de trabajo"/>
    <n v="1"/>
    <d v="2023-11-01T00:00:00"/>
    <d v="2025-03-31T00:00:00"/>
    <n v="73.714285714285708"/>
    <n v="0"/>
    <s v="DGI_x000a_NC- Subproceso Innovación y Tecnología_x000a_Dirección de Gestión de Innovación y Tecnología_x000a_ _x000a_"/>
    <n v="0"/>
    <x v="0"/>
  </r>
  <r>
    <x v="1"/>
    <x v="0"/>
    <m/>
    <m/>
    <m/>
    <m/>
    <s v="Aprobar o validar el plan de trabajo de la implementación de la solución tecnológica "/>
    <s v="Aprobar o validar el plan de trabajo de la implementación de la solución tecnológica "/>
    <s v="Plan de trabajo aprobado "/>
    <n v="1"/>
    <d v="2023-11-01T00:00:00"/>
    <d v="2025-05-31T00:00:00"/>
    <n v="82.428571428571431"/>
    <n v="0"/>
    <s v="DGI_x000a_NC - Subproceso Administración de Cartera_x000a_Dirección de Gestión de Impuestos_x000a_Subdirección de Cobranzas y Control Extensivo_x000a_Coordinación de Cobranzas_x000a_Coordinación de Administración de Aplicativos de Impuestos_x000a_ _x000a_NC- Subproceso Innovación y Tecnología_x000a_Dirección de Gestión de Innovación y Tecnología_x000a_ _x000a_"/>
    <n v="0"/>
    <x v="0"/>
  </r>
  <r>
    <x v="1"/>
    <x v="0"/>
    <m/>
    <m/>
    <m/>
    <m/>
    <s v="Iniciar el desarrollo de la solución tecnológica."/>
    <s v="Desarrollo de la solución"/>
    <s v="Informes de seguimiento"/>
    <n v="7"/>
    <d v="2026-01-02T00:00:00"/>
    <d v="2027-09-30T00:00:00"/>
    <n v="90.857142857142861"/>
    <n v="0"/>
    <s v="DGI_x000a_NC- Subproceso Innovación y Tecnología_x000a_Dirección de Gestión de Innovación y Tecnología_x000a_ _x000a_"/>
    <n v="0"/>
    <x v="0"/>
  </r>
  <r>
    <x v="1"/>
    <x v="0"/>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Dirección de Gestión de Impuestos_x000a_Subdirección de Cobranzas y Control Extensivo_x000a_Coordinación de Cobranzas_x000a_Subdirección de Recaudo _x000a_Coordinación de Administración de Aplicativos de Impuestos_x000a_ _x000a_ "/>
    <n v="0"/>
    <x v="0"/>
  </r>
  <r>
    <x v="1"/>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Dirección de Gestión de Impuestos_x000a_Subdirección de Cobranzas y Control Extensivo_x000a_Coordinación de Cobranzas_x000a_Coordinación de Administración de Aplicativos de Impuestos_x000a_ _x000a_NC- Subproceso Innovación y Tecnología_x000a_Dirección de Gestión de Innovación y Tecnología_x000a_ _x000a_"/>
    <n v="0"/>
    <x v="0"/>
  </r>
  <r>
    <x v="1"/>
    <x v="0"/>
    <s v="Auditoría al Proyecto de Implementación de Factura Electrónica y Controles a Proveedores Tecnológicos _x000a__x000a_AFE 2024-006"/>
    <s v="AFE 2024-006"/>
    <s v="Hallazgo No. 1. Deficiencias en la documentación del sistema de gestión del subproceso y en el seguimiento y control de los actos administrativos proferidos_x000a_ _x000a_Revisados los procedimientos del subproceso y los actos administrativos emitidos por la Subdirección de Factura Electrónica y Soluciones Operativas para la habilitación, renovación, seguimiento y control, cancelación y revocatoria de los Proveedores Tecnológicos - PT, se evidenció que: _x000a_1._x0009_Falta la formalización de un procedimiento para la proyección y firma de los actos administrativos sancionatorios para los PT, ya que usan plantillas y formatos no vinculados a los procedimientos auditados, se cita a manera de ejemplo: (autos comisorios, pliegos de cargos y autos de archivo). _x000a__x000a_2._x0009_Revisados los pliegos de cargos y autos de archivo no existe segregación de funciones, por cuanto es el mismo subdirector de Facturación Electrónica y Soluciones Operativas, quien revisa, firma y emite estos actos administrativos. _x000a__x000a_3._x0009_Analizado el listado de 107 personas jurídicas que tienen en el Registro Único Tributario – RUT la responsabilidad 39 “Proveedor de Servicios Tecnológicos”, 10 están desactualizados, en nueve (9) casos no deberían tener registrada esta responsabilidad y en otro siendo PT habilitado no la tiene. (Anexo_No.2_RUT).  _x000a__x000a_Lo expuesto, desatiende el artículo 209 de la Constitución Política, artículo 3 “Principios de la función administrativa” de la Ley 489 de 1998 en lo relacionado con los principios de eficacia, economía y celeridad, y los numerales 11 a 13 del artículo 3 de la Ley 1437 de 2011, el numeral 4 del artículo 17 del Decreto 1742 de 2020, los procedimientos: PR-PEC-0001 V5 “Documentación del sistema de gestión”; PR-CAC-0010 V7 “Actualización RUT”, Numeral 3.2; PR-CAC-0466 V1 “Habilitación o renovación del proveedor tecnológico”, actividad 19; PR-CAC-0467 V1 “Cancelación de la habilitación del proveedor tecnológico”, actividad 11  y PR-CAC-0468 V1 “Seguimiento y control a proveedores tecnológicos”.  _x000a__x000a_Adicionalmente,  las dimensiones: 3 “Gestión con valores para resultados” -  políticas “Relación Estado Ciudadano”, “Mejora Normativa” y la aplicación de los controles por los responsables tal como han sido diseñados a fin de mitigar los riesgos; 4 “Evaluación de Resultados” - política “Seguimiento y Evaluación del Desempeño Institucional”; 5 “Información y Comunicación” en lo relacionado con “Identificar y gestionar la información y comunicación interna” y los componentes 3 “Actividades de Control” y 5 “Actividades de Monitoreo” de la Dimensión 7 “Control Interno” del Modelo Integrado de Planeación y Gestión - MIPG V5. _x000a_ _x000a_"/>
    <s v="Lo anterior, obedece a deficiencias en la implementación de autocontroles y seguimiento a los procedimientos auditados y actos administrativos emitidos desde la Subdirección de Factura Electrónica y Soluciones Operativas."/>
    <s v="1. Elaborar, aprobar y publicar en el Sistema de Gestión  el procedimiento de determinación de sanciones a Proveedores Tecnológicos. "/>
    <s v="Procedimiento publicado"/>
    <s v="Procedimiento publicado"/>
    <n v="1"/>
    <d v="2024-12-02T00:00:00"/>
    <d v="2025-06-30T00:00:00"/>
    <n v="30"/>
    <n v="0"/>
    <s v="DGI_x000a_Subdirección de Factura Electrónica y Soluciones Operativas"/>
    <n v="0"/>
    <x v="0"/>
  </r>
  <r>
    <x v="1"/>
    <x v="0"/>
    <m/>
    <m/>
    <m/>
    <m/>
    <s v="2. Modificar el procedimiento PR-CAC-0466 &quot;Habilitación o renovación de Proveedor Tecnológico&quot; que incluya  un control para verificar el registro de la responsabilidad generada en el RUT por las resoluciones de habilitación y/ o renovación de los proveedores tecnológicos. "/>
    <s v="Nueva versión de Procedimiento publicada"/>
    <s v="Nueva versión de Procedimiento publicada"/>
    <n v="1"/>
    <d v="2024-12-02T00:00:00"/>
    <d v="2025-06-30T00:00:00"/>
    <n v="30"/>
    <n v="0"/>
    <s v="DGI_x000a_Subdirección de Factura Electrónica y Soluciones Operativas"/>
    <n v="0"/>
    <x v="0"/>
  </r>
  <r>
    <x v="1"/>
    <x v="0"/>
    <m/>
    <m/>
    <m/>
    <m/>
    <s v="3. Modificar el procedimiento PR-CAC-0467 &quot;Cancelación de la Habilitación del Proveedor Tecnológico&quot; que incluya  un control para verificar el registro de la responsabilidad generada en el RUT por las resoluciones de cancelación de los proveedores tecnológicos. "/>
    <s v="Nueva versión de Procedimiento publicada"/>
    <s v="Nueva versión de Procedimiento publicada"/>
    <n v="1"/>
    <d v="2024-12-02T00:00:00"/>
    <d v="2025-06-30T00:00:00"/>
    <n v="30"/>
    <n v="0"/>
    <s v="DGI_x000a_Subdirección de Factura Electrónica y Soluciones Operativas"/>
    <n v="0"/>
    <x v="0"/>
  </r>
  <r>
    <x v="1"/>
    <x v="0"/>
    <m/>
    <s v="AFE 2024-006"/>
    <s v="Hallazgo No. 2. Falencias en la conformación y desactualización de unidades documentales _x000a_ _x000a_Revisada la gestión documental de las solicitudes de habilitación, renovación, cancelación, terminación o revocatoria de proveedores tecnológicos- PT se evidenció: _x000a_ _x000a_1._x0009_En 13 trámites de renovación, 2 de habilitación y 1 de cancelación de PT, no se emplea el registro de FT-ADF-2330 “Testigo de referencia cruzada”; en 3 casos no obra el formato FT-ADF-2558 “Hoja de control unidad documental”, en 2 casos se presentan dos hojas de control documental, una para los documentos aportados por el solicitante y otra para el sustanciador que analiza la respectiva solicitud. Adicionalmente, en 15 casos revisados no reposa la “Lista de chequeo cumplimiento de requisitos para habilitación y mantenimiento de requisitos de proveedores tecnológicos” FT-CAC-2745, ni las actas de visita relacionadas en el instructivo IN-CAC-0260“Visitas a los aspirantes a proveedores tecnológicos para verificación de requisitos de registro y mantenimiento”. (Anexo_No.3_PT). _x000a__x000a_2._x0009_Respecto al seguimiento y control a PT, en el repositorio documental no reposa el soporte de inicio del procedimiento PR-CAC-0468 (correo electrónico u oficio a proveedores tecnológicos, información de proveedores tecnológicos y correo electrónico con la asignación). Tampoco “Lista de chequeo cumplimiento de requisitos para habilitación y mantenimiento de requisitos de proveedores tecnológicos” FT-CAC-2745 ni actas de visita. _x000a_Lo expuesto, desatiende el artículo 12 del Acuerdo 02 de 2014 del Archivo General de la Nación, el procedimiento PR-ADF-0163 V4 “Organización de los archivos de gestión en la U.A.E DIAN”, PR-CAC-0468 V1 “Seguimiento y control a proveedores tecnológicos” actividad 11 y el numeral 4 del Instructivo “Manejo de los archivos en la DIAN” IN-ADF-132 V4 y la aplicación de la dimensión 5 “Información y Comunicación” – “Política de Gestión Documental” del Modelo Integrado de Planeación y Gestión – MIPG V5.  "/>
    <s v="Lo anterior se  debe a deficiencias en la implementación de autocontroles, para que la gestión documental se realice según las normas que rigen la materia, se conformen los expedientes y unidades documentales conservando su trazabilidad; la desactualización de los procedimientos auditados y desarticulación con los procedimientos trasversales de gestión documental."/>
    <s v="1. Capacitar a los servidores (planta y contratistas) de la Subdirección en relacion con la aplicación de los procedimientos, formatos e instructivos transversales de gestión documental de la entidad, en particular respecto de los formatos  FT-ADF-2330 “Testigo de referencia cruzada”;  FT-ADF-2558 “Hoja de control unidad documental”,  “Lista de chequeo cumplimiento de requisitos para habilitación y mantenimiento de requisitos de proveedores tecnológicos” FT-CAC-2745, instructivo IN-CAC-0260“Visitas a los aspirantes a proveedores tecnológicos para verificación de requisitos de registro y mantenimiento”. "/>
    <s v="Listado de asistencia de capacitaciones"/>
    <s v="Listado de asistencia de capacitaciones"/>
    <n v="1"/>
    <d v="2025-02-01T00:00:00"/>
    <d v="2025-03-31T00:00:00"/>
    <n v="8.2857142857142865"/>
    <n v="0"/>
    <s v="DGI_x000a_Subdirección de Factura Electrónica y Soluciones Operativas"/>
    <n v="0"/>
    <x v="0"/>
  </r>
  <r>
    <x v="1"/>
    <x v="0"/>
    <m/>
    <m/>
    <m/>
    <m/>
    <s v="2. Incluir en los compromisos laborales de todos los servidores públicos, así como las obligaciones de los contratistas de la Subdirección, uno que esté relacionado con la observancia y cumplimiento de la gestión documental en el marco del Sistema de Gestión bajo los lineamientos del Modelo Integrado de Planeación y Gestión - MIPG._x000a__x000a_"/>
    <s v="Concertación de compromisos laborales (servidores públicos)_x000a_Obligaciones contractuales (contratistas)"/>
    <s v="Concertación de compromisos laborales (servidores públicos)_x000a_Obligaciones contractuales (contratistas)"/>
    <n v="1"/>
    <d v="2025-01-01T00:00:00"/>
    <d v="2025-02-28T00:00:00"/>
    <n v="8.2857142857142865"/>
    <n v="0"/>
    <s v="DGI_x000a_Subdirección de Factura Electrónica y Soluciones Operativas"/>
    <n v="0"/>
    <x v="0"/>
  </r>
  <r>
    <x v="1"/>
    <x v="0"/>
    <m/>
    <m/>
    <m/>
    <m/>
    <s v="3. Verificar y  ajustar de las unidades documentales de los procedimientos de Habilitación, renovación y/o cancelación de proveedor tecnológico, y sus documentos conexos a procedimientos transversales de gestión documental de la entidad de los responsables de los expedientes y/o unidades documentales, y generar informe trimestral de avance.  En particular respecto de los formatos  FT-ADF-2330 “Testigo de referencia cruzada”;  FT-ADF-2558 “Hoja de control unidad documental”,  “Lista de chequeo cumplimiento de requisitos para habilitación y mantenimiento de requisitos de proveedores tecnológicos” FT-CAC-2745, instructivo IN-CAC-0260“Visitas a los aspirantes a proveedores tecnológicos para verificación de requisitos de registro y mantenimiento”. "/>
    <s v="Informe trimestral de avance de las Unidades documentales ajustadas._x000a__x000a_"/>
    <s v="Informe trimestral de avance de las Unidades documentales ajustadas._x000a__x000a_"/>
    <n v="2"/>
    <d v="2024-12-02T00:00:00"/>
    <d v="2025-06-30T00:00:00"/>
    <n v="30"/>
    <n v="0"/>
    <s v="DGI_x000a_Subdirección de Factura Electrónica y Soluciones Operativas"/>
    <n v="0"/>
    <x v="0"/>
  </r>
  <r>
    <x v="1"/>
    <x v="0"/>
    <m/>
    <s v="AFE 2024-006"/>
    <s v="Hallazgo No. 3. Deficiencias en la planeación y ejecución del premio fiscal 2023 _x000a__x000a_Verificada  la resolución No. 8743 del 18 de octubre de 2023 “Por la cual se reglamenta el procedimiento, plazos, condiciones y requisitos para los sorteos del Premio Fiscal vigencia 2023 “La Factura Electrónica Me Premia”, en esta se indica que la estrategia nació de la necesidad de incentivar a la ciudadanía en general para que exigiera la expedición de la factura electrónica de venta durante las operaciones de compra de bienes y/o servicios, y al compararla con el resultado de la actividad que declaró 277 ganadores de 2800 proyectados inicialmente, se evidenció:  _x000a__x000a_1._x0009_Falta de fijación de indicadores de medición de desempeño y resultado que reflejen si el premio fiscal contribuyó al aumento de la solicitud en forma masiva por parte de la ciudadanía de la expedición de la factura electrónica de venta en las operaciones de compra de bienes o servicios. Tampoco se identificaron riesgos asociados a la ejecución del Premio Fiscal lo que impidió que se le definieran controles.  _x000a_2._x0009_Falencias en la estimación de un periodo adecuado para la divulgación del Premio Fiscal 2023, dado que la reglamentación de “La Factura Electrónica Me Premia” fue expedida el 18 de octubre de 2023 y cuatro días hábiles después, es decir, el 24 de octubre fueron publicados el comunicado 070 “La DIAN premia, hasta con $10 millones, a quienes piden la Factura Electrónica” y divulgación en medios de comunicación mediante los cuales se informó que las facturas electrónicas participantes serían las expedidas entre el 24 de octubre y 23 de noviembre 2023.   _x000a_3._x0009_Falta de coherencia en los lineamientos dados, puesto que en el artículo 5° “Condiciones de las facturas electrónicas de venta válidas para participar en el sorteo” se indicó que solo se tendrían en cuenta las facturas electrónicas que contaran con el correo electrónico del adquirente; sin embargo, en el artículo 16 “Entrega de premios” se establecieron alternativas para contactar a ganadores cuya factura electrónica no tuviera dirección de correo electrónico. Así como, el termino señalado para la entrega de premios. _x000a_4._x0009_El acto administrativo no contempla disposiciones sobre la protección de datos personales, como se evidencia en el inciso 6 del artículo 16, que dispone publicar en diferentes canales los números de las facturas ganadoras. Con esta información cualquier persona puede consultar la factura electrónica y tener acceso a datos informados al momento de la facturación, como dirección de residencia, correo electrónico o teléfono del comprador. _x000a_5._x0009_Deficiencia en la vigilancia y control de todas las etapas del sorteo “La factura electrónica me premia” por parte del “Comité de Control y Seguimiento” teniendo en cuenta que a 31 de julio de 2024 había sesionado una vez, el 15 de diciembre de 2023, fecha en la cual presentaron las generalidades del premio fiscal y designaron los funcionarios delegados de la DIAN para la realización de los sorteos. _x000a_ _x000a_Lo expuesto, desatiende el artículo 209 de la Constitución Política, artículo 3 “Principios de la función administrativa” de la Ley 489 de 1998 en lo relacionado con los principios de eficacia, economía y celeridad, artículo 5 Ley 643 de 2001, numerales 11 a 13 del artículo 3 de la Ley 1437 de 2011, literal f) del artículo 4 “Principios para el Tratamiento de datos personales” de la Ley 1581 de 2012, artículo 2.7.4.10 del Decreto 1068 de 2015, artículos 2.1.2.1.15. y numeral 6 del 2.1.2.1.21 del Decreto 1081 de 2015; el numeral 14 del artículo 17, los numerales 9 y 12 del artículo 18 del Decreto 1742 de 2020. Adicionalmente,  las dimensiones: 2 “Direccionamiento Estratégico y Planeación”  política “Planeación Institucional”, 3 “Gestión con valores para resultados” - políticas “Fortalecimiento organizacional y simplificación de procesos”, “Relación Estado Ciudadano”, “Mejora Normativa”; 4 “Evaluación de Resultados” - política “Seguimiento y Evaluación del Desempeño Institucional”; 5 “Información y Comunicación” Alcance y en lo relacionado con “Identificar y gestionar la información y comunicación interna” y los componentes 3 “Actividades de Control” y 5 “Actividades de Monitoreo” de la Dimensión 7 “Control Interno” del Modelo Integrado de Planeación y Gestión - MIPG V5."/>
    <s v="Lo anterior, debido a deficiencias en la planeación y ejecución del sorteo de premio fiscal por parte de la DIAN, en el autocontrol, monitoreo y seguimiento de las etapas de este."/>
    <s v="1. Elaborar, aprobar y publicar un procedimiento integral y sus documentos conexos para la realización del Premio Fiscal, dentro del Sistema de Gestión bajo los lineamientos del Modelo Integrado de Planeación y Gestión - MIPG_x000a__x000a__x000a_"/>
    <s v="Procedimiento aprobado y publicado en el Sistema de Gestión"/>
    <s v="Procedimiento aprobado y publicado en el Sistema de Gestión"/>
    <n v="1"/>
    <d v="2024-12-02T00:00:00"/>
    <d v="2025-07-31T00:00:00"/>
    <n v="34.428571428571431"/>
    <n v="0"/>
    <s v="DGI_x000a_Subdirección de Factura Electrónica y Soluciones Operativas_x000a_Subdirección de Servicio al Ciudadano_x000a__x000a_Subdirección de Procesamiento de Datos "/>
    <n v="0"/>
    <x v="0"/>
  </r>
  <r>
    <x v="1"/>
    <x v="0"/>
    <m/>
    <m/>
    <m/>
    <m/>
    <s v="2. Citar al comité de seguimiento y control  del premio fiscal 2023, por parte de la Secretaría técnica del comité, para presentar el resultado del proceso adelantado, y establecer las acciones a seguir para concluir con lo  establecido en la Resolución 8743 de 2023, considerando  la vigencia de las garantías contractuales establecidas._x000a_"/>
    <s v="Acta de comité"/>
    <s v="Acta de comité"/>
    <n v="1"/>
    <d v="2024-12-02T00:00:00"/>
    <d v="2025-02-28T00:00:00"/>
    <n v="12.571428571428571"/>
    <n v="0"/>
    <s v="DGI_x000a_Subdirección de Factura electrónica y soluciones operativas_x000a_Subdirección de Servicio al Ciudadano"/>
    <n v="0"/>
    <x v="0"/>
  </r>
  <r>
    <x v="1"/>
    <x v="0"/>
    <m/>
    <s v="AFE 2024-006"/>
    <s v="Hallazgo No. 4. Inconsistencias entre la información depurada y el protocolo de la depuración de bases de datos del Premio Fiscal 2023 _x000a__x000a_Verificada la base de datos depurada sobre la cual se realizó el sorteo del Premio Fiscal 2023 y la aplicación del protocolo relacionado en el artículo 10 de la resolución 8743 de 2023 que reglamentó la ejecución de dicho premio, se encontró lo siguiente: _x000a_ _x000a_Falencias en el “Protocolo Para la Depuración de las Bases de Datos Premio Fiscal 2023” utilizado para el establecimiento de las condiciones de la información a registrar para dicho premio, lo que generó que en la base de datos depurada se registrara información inconsistente así: _x000a__x000a_1._x0009_Campo denominado VAL_CORREO_ELECTRONICO registro de correos sin la sintaxis correcta (nombre@dominio), registro de correos de tipo numérico, registros en blanco, registros de correos sin dominios válidos, más de dos correos registrados en el mismo campo. _x000a__x000a_2._x0009_Campos denominados VAL_TELEFONO_FIJO y VAL_TELEFONO_MOVIL se evidencian datos de tipo NULL, registros con un solo caracter, registros sin estandarización en la captura, por ejemplo: +Número registrado, más de dos datos de teléfono en el mismo campo, datos alfanuméricos, campos con datos tipo texto y campos con caracteres especiales. _x000a__x000a_3._x0009_Campo NUM_IDENTIFICACIÓN se evidencian datos con números incoherentes, por ejemplo: 1111111, campos con datos de NIT. (Anexo_No.4_SI). _x000a_Lo expuesto, desatiende el artículo 2 “Participantes” de la Resolución 8743 de 2023; lo relacionado con “…uso y aprovechamiento de datos que incorporan estándares de calidad y seguridad en su ciclo de vida (generación, recolección, almacenamiento, procesamiento, compartición, entrega, intercambio y eliminación).” establecido en el literal C “Tomar decisiones basadas en datos a partir del aumento en el uso y aprovechamiento de la información” del numeral 1.4. “Propósitos de la política” del “Manual  de Gobierno Digital Implementación de la Política de Gobierno Digital” Decreto 1008 de 2018, adicional los literales i) y n) del ítem 3 literal D - el Numeral 5.1.15 “Control de acceso” del manual MN-IIT-0072 V5 “Manual de Políticas y Lineamientos de Seguridad de la Información”; así mismo el numeral 3.4.2 “Política de Seguridad Digital” de la Dimensión 3 “Gestión con Valores para Resultados”, política “Transparencia, acceso a la información pública y lucha contra la corrupción” de la Dimensión 5 “Información y comunicación” y los componentes 3 “Información y Comunicación” y 4 “Actividades de Monitoreo” de la Dimensión 7 “Control Interno” del Modelo Integrado de Planeación y Gestión – MIPG V5."/>
    <s v="Lo anterior, se debe a deficiencias en la elaboración, aplicación, validación y control de correcto uso del protocolo determinado para la depuración de la base de datos del sorteo del Premio Fiscal “La Factura Electrónica Me Premia” 2023."/>
    <s v="1. Elaborar, aprobar y publicar un procedimiento integral y sus documentos conexos para la realización del Premio Fiscal, dentro del Sistema de Gestión bajo los lineamientos del Modelo Integrado de Planeación y Gestión - MIPG_x000a__x000a__x000a_"/>
    <s v="Procedimiento aprobado y publicado en el Sistema de Gestión "/>
    <s v="Procedimiento aprobado y publicado en el Sistema de Gestión "/>
    <n v="1"/>
    <d v="2024-12-02T00:00:00"/>
    <d v="2025-07-31T00:00:00"/>
    <n v="34.428571428571431"/>
    <n v="0"/>
    <s v="DGI_x000a_Subdirección de Factura electrónica y soluciones operativas_x000a_Subdirección de servicio al ciudadano_x000a__x000a_Subdirección de Procesamiento de Datos "/>
    <n v="0"/>
    <x v="0"/>
  </r>
  <r>
    <x v="1"/>
    <x v="0"/>
    <m/>
    <s v="AFE 2024-006"/>
    <s v="Hallazgo No. 6. Deficiencias en la gestión de roles de los activos sistemas de información del subproceso de Factura Electrónica y Servicios Digitales_x000a__x000a_Realizados los cruces de la información remitida por la Dirección de Gestión de Innovación y Tecnología - DGIT, la subdirección de Factura Electrónica y Soluciones Operativas, y la Subdirección del Empleo Público referente a los roles de las soluciones tecnológicas, los roles asignados, los funcionarios de planta y contratistas de la subdirección de Factura Electrónica y Soluciones Operativas y los logs de registro de los activos sistemas de información se evidenció lo siguiente: (Anexo_No.4_SI)._x000a__x000a_Sistema Premio Fiscal 2023 &quot;La factura electrónica me premia&quot;_x000a__x000a_1._x0009_La base de datos del sistema de información no cuenta con log de auditoría que permita realizar seguimiento a las transacciones realizadas sobre la información registrada en la base de datos del sistema Premio Fiscal 2023, con el fin de validar accesos posteriores y rastro transaccional posterior al sorteo realizado el 15/12/2023. El log activo almacena cambios estructurales a la base de datos y no a las transacciones realizadas por roles y/o usuarios. El archivo de log suministrado por la DGIT para el ejercicio auditor relaciona cambios hasta el 14/12/2023.  _x000a__x000a_2._x0009_El sistema no dispone de un rol de consulta para auditoría de entes internos y externos. _x000a_Sistema de Factura Electrónica - SFESO _x000a__x000a_1._x0009_De los 78 usuarios con asignación de los roles 2242 “Rol básico 4 Administración Catalogo” y 2243 “Rol básico 5 Consulta Auditoria” en el archivo “Roles_Muisca” se evidenciaron 52 funcionarios de áreas distintas al subproceso de Factura Electrónica y Servicios Digitales, lo que representa el 67% de estos._x000a_ _x000a_2._x0009_Al revisar los 78 usuarios con roles habilitados del sistema SFESO, 12 funcionarios reportan un cargo distinto del reportado al archivo de planta de personal tomado como referencia para el ejercicio auditor (01/07/2024) es decir el 15% de ellos. _x000a_3._x0009_Los Log del Sistema de Factura Electrónica se generan y se almacenan por 90 días, sin permitir disponer una trazabilidad a largo plazo sobre las modificaciones que se realicen en las configuraciones del sistema de información y en las bases de datos de usuarios. _x000a__x000a__x000a_4._x0009_Falta de segregación de roles de acceso y funciones para el perfil administrador, todos los usuarios que administran el sistema ingresan con el mismo rol a todas las funcionalidades del sistema. Los roles activos no tienen perfilamiento a pesar de tener dos denominaciones en el Anexo &quot;Roles de las soluciones tecnológicas&quot;, todos son de perfil administrador sin posibilidad de asignar rol de consulta o auditoría. _x000a__x000a_Lo expuesto, desatiende los numerales 1.6, 5.2, 5.3 y 5.6 del “Manual de Gobierno Digital”, el procedimiento  PR-IIT-0455 V3 “Gestión de Accesos”, los instructivos IN-IIT-0203 V6 “Aprobación Gestión de Roles Soluciones Tecnológicas”, IN-IIT-0273 V2 “Operaciones para la gestión de accesos” e IN-IIT-0105 “Modificación del anexo &quot;Roles de las Soluciones Tecnológicas”, así mismo el numeral 5.1 del “Manual de Políticas de Seguridad Digital”, la política 5.4 “Gestión de la Información Estadística” de la Dimensión 5 “Información y comunicación” y los componentes 3 “Actividades de Control”, 4 “Información y Comunicación” y 5 “Actividades de Monitoreo” de la Dimensión 7 “Control Interno” del Modelo Integrado de Planeación y Gestión – MIPG V5._x000a_  _x000a__x000a_ "/>
    <s v="Lo anterior, se debe a deficiencias en el seguimiento, control y monitoreo de los roles que se habilitan a los diferentes funcionarios de la entidad, sin la debida validación de pertinencia de estos. Así mismo, a la ausencia en la implementación de buenas prácticas en el desarrollo y puesta en producción de sistemas de información en donde se debe contar con la infraestructura propia y logs de auditoría que permitan realizar validaciones de transacciones realizadas sobre la data del sistema y su estructura. "/>
    <s v="1. Realizar un documento de diagnóstico de la herramienta y posibles alternativas de desarrollo, compra y evolución, que soporte el premio fiscal, para determinar la viabilidad de incluir un módulo de auditorías, rol de consulta para auditoría de entes internos y externos y lineamientos sobre documentación técnica. "/>
    <s v="Documento de diagnóstico"/>
    <s v="Documento de diagnóstico"/>
    <n v="1"/>
    <d v="2025-01-15T00:00:00"/>
    <d v="2025-06-30T00:00:00"/>
    <n v="23.714285714285715"/>
    <n v="0"/>
    <s v="DGI_x000a_Subdirección de Factura Electrónica y Soluciones Operativas_x000a_Subdirección de Servicio al Ciudadano_x000a__x000a_Subdirección de Innovación y Proyectos"/>
    <n v="0"/>
    <x v="0"/>
  </r>
  <r>
    <x v="1"/>
    <x v="0"/>
    <m/>
    <m/>
    <m/>
    <m/>
    <s v="2. Solicitar la inactivación de los roles 2242 “Rol básico 4 Administración Catalogo” y 2243 “Rol básico 5 Consulta Auditoria” en el archivo “Roles_Muisca” _x000a_"/>
    <s v="Solicitud de inactivación y verificación del Formato con los  Listados de usuarios y roles inactivados"/>
    <s v="Solicitud de inactivación y verificación del Formato con los  Listados de usuarios y roles inactivados"/>
    <n v="1"/>
    <d v="2024-12-02T00:00:00"/>
    <d v="2025-03-30T00:00:00"/>
    <n v="16.857142857142858"/>
    <n v="0"/>
    <s v="DGI_x000a_Subdirección de Factura Electrónica y Soluciones Operativas"/>
    <n v="0"/>
    <x v="0"/>
  </r>
  <r>
    <x v="1"/>
    <x v="0"/>
    <m/>
    <m/>
    <m/>
    <m/>
    <s v="3. Revisar, depurar y hacer seguimiento mensual al listado general de roles del SFESO, para solicitar la inactivación o eliminación de los usuarios y roles que no se requieran con los cargos y dependencias de estos, de acuerdo al procedimiento._x000a_"/>
    <s v="Acta de seguimiento mensual que registre los Listados de usuarios y roles actualizados según Formato de requerimientos realizados_x000a_"/>
    <s v="Acta de seguimiento mensual que registre los Listados de usuarios y roles actualizados según Formato de requerimientos realizados_x000a_"/>
    <n v="13"/>
    <d v="2024-12-02T00:00:00"/>
    <d v="2025-12-31T00:00:00"/>
    <n v="56.285714285714285"/>
    <n v="1"/>
    <s v="DGI_x000a_Subdirección de Factura Electrónica y Soluciones Operativas"/>
    <n v="7.6923076923076927E-2"/>
    <x v="0"/>
  </r>
  <r>
    <x v="1"/>
    <x v="0"/>
    <m/>
    <m/>
    <m/>
    <m/>
    <s v="4. Realizar una mesa de trabajo conjunta con las partes involucradas (Grupo Office 365, la Gerencia de Multinube, la Subdirección de Infraestructura Tecnológica, la Subdirección de Factura Electrónica y Soluciones Operativas), para evaluar la viabilidad técnica, operativa y financiera de la ampliación del tiempo de almacenamiento de los logs del sistema."/>
    <s v="Acta de reunión que evidencie las decisiones"/>
    <s v="Acta de reunión que evidencie las decisiones"/>
    <n v="1"/>
    <d v="2025-01-15T00:00:00"/>
    <d v="2025-02-28T00:00:00"/>
    <n v="6.2857142857142856"/>
    <n v="0"/>
    <s v="DGI_x000a_Subdirección de Factura Electrónica y Soluciones Operativas_x000a__x000a_Subdirección de Infraestructura Tecnológica y de Operaciones"/>
    <n v="0"/>
    <x v="0"/>
  </r>
  <r>
    <x v="1"/>
    <x v="0"/>
    <m/>
    <m/>
    <m/>
    <m/>
    <s v="5. Elaborar un plan de acción derivado de las decisiones tomadas en la mesa de trabajo"/>
    <s v="Plan de acción "/>
    <s v="Plan de acción "/>
    <n v="1"/>
    <d v="2025-03-01T00:00:00"/>
    <d v="2025-04-30T00:00:00"/>
    <n v="8.5714285714285712"/>
    <n v="0"/>
    <s v="DGI_x000a_Subdirección de Factura Electrónica y Soluciones Operativas_x000a__x000a_Subdirección de Infraestructura Tecnológica y de Operaciones"/>
    <n v="0"/>
    <x v="0"/>
  </r>
  <r>
    <x v="1"/>
    <x v="0"/>
    <m/>
    <m/>
    <m/>
    <m/>
    <s v="6. Realizar los terminos de referencia y anexo técnico del módulo de roles y perfiles del Sistema de Facturación Electrónica SFESO"/>
    <s v="Documento de terminos de referencia y anexo técnico"/>
    <s v="Documento de terminos de referencia y anexo técnico"/>
    <n v="1"/>
    <d v="2024-12-02T00:00:00"/>
    <d v="2025-01-31T00:00:00"/>
    <n v="8.5714285714285712"/>
    <n v="0"/>
    <s v="DGI_x000a_Subdirección de Factura Electrónica y Soluciones Operativas_x000a__x000a_Subdirección de Innovación y Proyectos"/>
    <n v="0"/>
    <x v="0"/>
  </r>
  <r>
    <x v="1"/>
    <x v="0"/>
    <m/>
    <m/>
    <m/>
    <m/>
    <s v="7. Adelantar las acciones contractuales del mantenimiento evolutivo de las funcionalidades del sistema de Facturación electrónica que incluya el mejoramiento de roles y perfiles del Sistema de Facturación Electrónica SFESO"/>
    <s v="Contrato Firmado"/>
    <s v="Contrato Firmado"/>
    <n v="1"/>
    <d v="2025-02-01T00:00:00"/>
    <d v="2025-07-30T00:00:00"/>
    <n v="25.571428571428573"/>
    <n v="0"/>
    <s v="DGI_x000a_Subdirección de Factura Electrónica y Soluciones Operativas_x000a__x000a_Subdirección de Innovación y Proyectos"/>
    <n v="0"/>
    <x v="0"/>
  </r>
  <r>
    <x v="1"/>
    <x v="0"/>
    <m/>
    <m/>
    <m/>
    <m/>
    <s v="8. Desarrollar, probar e implementar el módulo de roles y perfiles del Sistema de Facturación Electrónica SFESO"/>
    <s v="Puesta en producción del módulo de roles y perfiles del sistema _x000a_(01) Un Acta de comité de gestión de Cambios de Tecnología del correspondiente software instalado y en producción"/>
    <s v="Puesta en producción del módulo de roles y perfiles del sistema _x000a_(01) Un Acta de comité de gestión de Cambios de Tecnología del correspondiente software instalado y en producción"/>
    <n v="1"/>
    <d v="2025-08-01T00:00:00"/>
    <d v="2025-12-31T00:00:00"/>
    <n v="21.714285714285715"/>
    <n v="0"/>
    <s v="DGI_x000a_Subdirección de Factura Electrónica y Soluciones Operativas_x000a__x000a_Subdirección de Innovación y Proyectos"/>
    <n v="0"/>
    <x v="0"/>
  </r>
  <r>
    <x v="1"/>
    <x v="0"/>
    <m/>
    <s v="AFE 2024-006"/>
    <s v="Hallazgo No. 7. Deficiencias en la documentación y manuales de los sistemas de información _x000a__x000a_Verificados los manuales y soportes técnicos que hacen parte integral de la documentación de los sistemas de información suministrados por Dirección de Gestión de Innovación y Tecnología - DGIT, y la Subdirección de Factura Electrónica y Soluciones Operativas, se evidenció lo siguiente: _x000a__x000a_1._x0009_Falta de Manuales de Administración del Sistema Premio Fiscal 2023 -&quot;La Factura Electrónica Me Premia&quot;. _x000a_2._x0009_En relación con la documentación técnica del Sistema de Facturación Electrónica - SFESO, al igual que los Manuales del Administrador, Diccionario de Datos, y Arquitectura de Software de dicho sistema, se encontró desactualización de esta, documentos con observaciones en formato Word, no se evidencian ajustes y/o actualizaciones de cambios o ajustes que el sistema haya tenido dentro del periodo de la auditoría y falta de detalle de las tablas del diccionario de datos._x000a__x000a_Lo expuesto, desatiende la directriz 2 de la Directiva Presidencial 02 de 2022, en relación con la actualización de los catálogos de los sistemas de información, servicios e información, así como lo establecido en los literales a) y b) del numeral 2. “La Dirección de Gestión de Innovación y Tecnología debe”, el literal D. “Lineamientos” del Numeral 5.1.37 “Procedimientos operativos documentados” del “Manual de Políticas y Lineamientos de Seguridad de la Información” - MN-IIT-0072 V5; el numeral 3.4.2 “Política de Seguridad Digital” de la Dimensión 3 “Gestión con Valores para Resultados”, la política 5.3 “Política Gestión Documental (Política de Archivos y Gestión Documental)” de la Dimensión 5 “Información y Comunicación” y los componentes 3 “Actividades de Control” y 5 “Actividades de Monitoreo” de la Dimensión 7 “Control Interno”, del Modelo Integrado de Planeación y Gestión – MIPG V5. "/>
    <s v="Debido a la falta de monitoreo y gestión en la actualización de la documentación técnica de los sistemas de información que apoyan el subproceso de  Factura Electrónica y Servicios Digitales, "/>
    <s v="1. Realizar un documento de diagnóstico de la herramienta y posibles alternativas de desarrollo, compra y evolución, que soporte el premio fiscal, para determinar la viabilidad de incluir un módulo de auditorías, rol de consulta para auditoría de entes internos y externos y lineamientos sobre manuales de administración del sistema"/>
    <s v="Documento de diagnóstico"/>
    <s v="Documento de diagnóstico"/>
    <n v="1"/>
    <d v="2025-01-15T00:00:00"/>
    <d v="2025-06-30T00:00:00"/>
    <n v="23.714285714285715"/>
    <n v="0"/>
    <s v="DGI_x000a_Subdirección de Factura Electrónica y Soluciones Operativas_x000a_Subdirección de Servicio al Ciudadano_x000a__x000a_Subdirección de Innovación y Proyectos"/>
    <n v="0"/>
    <x v="0"/>
  </r>
  <r>
    <x v="1"/>
    <x v="0"/>
    <m/>
    <m/>
    <m/>
    <m/>
    <s v="2. Actualizar la documentación técnica del Sistema de Facturación Electrónica - SFESO _x000a_-Manual del Administrador._x000a_-Diccionario de Datos. _x000a_- Arquitectura de Software."/>
    <s v="Documentos  técnicos  actualizados "/>
    <s v="Documentos  técnicos  actualizados "/>
    <n v="3"/>
    <d v="2025-01-15T00:00:00"/>
    <d v="2025-09-30T00:00:00"/>
    <n v="36.857142857142854"/>
    <n v="0"/>
    <s v="DGI_x000a_Subdirección de Factura electrónica y Soluciones Operativas_x000a__x000a_Subdirección de Innovación y Proyectos_x000a_Subdirección de Soluciones y Desarrollo_x000a_Subdirección de Procesamiento de Datos"/>
    <n v="0"/>
    <x v="0"/>
  </r>
  <r>
    <x v="1"/>
    <x v="0"/>
    <m/>
    <s v="AFE 2024-006"/>
    <s v="Hallazgo No. 8. Inconsistencias en el cumplimiento de los Acuerdos de Niveles de Servicio - ANS establecidos para la atención de solicitudes en las herramientas Aranda, Service Now y Bugs sobre el Sistema de Factura Electrónica - SFESO_x000a__x000a_Al verificar el cumplimiento de los ANS parametrizados en las distintas herramientas de registro de incidentes funcionales o requerimientos evolutivos, se evidenció incumplimiento en los tiempos de respuesta de los ANS para la solución de incidentes de tipo técnico y funcional registrados en las herramientas Aranda, Service Now y Bugs; además en dichos registros no es posible observar toda la trazabilidad de los casos, así como las gestiones realizadas en los escalamientos. (Anexo_No.4_SI)._x000a__x000a_Lo expuesto, desatiende las “Condiciones Generales”, del proceso de “Gestión de Incidentes” - PR-IIT-0458, el numeral 4.2 “Solución de Incidentes y Problemas” del Instructivo “Gestión de Incidentes y Problemas asociados a las Soluciones Tecnológicas” - IN-IIT-0255 V2, la política 3.4.2 “Política de Seguridad Digital” de la Dimensión 3 “Gestión con Valores para Resultados”, el numeral 5.2 “Recomendaciones para una adecuada gestión de la información y comunicación” de la Dimensión 5 “Información y Comunicación” y los componentes 3 “Actividades de Control” y 5 “Actividades de Monitoreo” de la Dimensión 7 “Control Interno”, del Modelo Integrado de Planeación y Gestión – MIPG V5. "/>
    <s v="Debido a deficiencias en la gestión y monitoreo de los acuerdos de niveles de servicios para la atención de incidentes y requerimientos funcionales y no funcionales para los sistemas de información que apoyan el subproceso "/>
    <s v="1. Diseñar un reporte de seguimiento de ANS por cada integrante del equipo de mesa de soporte para los incidentes registrados en la herramienta SERVICENOW y posterior escalamiento en BUGs. Esta solicitud se hará al área encargada de implementar reportes dentro de la herramienta._x000a__x000a_"/>
    <s v="Reporte de seguimiento de ANS implementado "/>
    <s v="Reporte de seguimiento de ANS implementado "/>
    <n v="1"/>
    <d v="2024-12-02T00:00:00"/>
    <d v="2024-12-31T00:00:00"/>
    <n v="4.1428571428571432"/>
    <n v="1"/>
    <s v="DGI_x000a_Subdirección de Factura Electronica y Soluciones Operativas_x000a__x000a_Subdirección de Soluciones y Desarrollo"/>
    <n v="1"/>
    <x v="1"/>
  </r>
  <r>
    <x v="1"/>
    <x v="0"/>
    <m/>
    <m/>
    <m/>
    <m/>
    <s v="2. Realizar reunión semanal con Administracion Técnica para la validación de incidentes escalados y que estén sin resolver, registrando en un acta dicha situación y la gestiones adelantadas."/>
    <s v="Acta de Reunion de las sesiones semanales realizadas que registren  cumplimiento de los ANS, la documentación, trazabilidad y la gestión de los casos reportados."/>
    <s v="Acta de Reunion de las sesiones semanales realizadas que registren  cumplimiento de los ANS, la documentación, trazabilidad y la gestión de los casos reportados."/>
    <n v="25"/>
    <d v="2025-01-15T00:00:00"/>
    <d v="2025-06-15T00:00:00"/>
    <n v="21.571428571428573"/>
    <n v="0"/>
    <s v="DGI_x000a_Subdirección de Factura Electronica y Soluciones Operativas_x000a__x000a_Subdirección de Soluciones y Desarrollo"/>
    <n v="0"/>
    <x v="0"/>
  </r>
  <r>
    <x v="2"/>
    <x v="0"/>
    <s v="Cumplimiento de Obligaciones Formales de Usuarios  Aduaneros AOF2015005_x000a__x000a_H5_x000a__x000a_Periodo 01/01/2014 a_x000a_31/07/2015  "/>
    <s v="AOF2015005"/>
    <s v="Deficiencias en los sistemas de información para apoyar la gestión de la habilitación, reconocimiento, autorización y control de usuarios._x000a_En la auditoría realizada a la verificación del estado de los sistemas de información que soportan los procedimientos de verificación y control de los usuarios aduaneros se observó lo siguiente:_x000a_1. En la SGRA y las Direcciones Seccionales de Aduanas auditadas de Cali y Cartagena, se evidenció que no existe un SIE para la verificación de las habilitaciones, autorizaciones y reconocimiento de los usuarios aduaneros, y para el control de cumplimiento de requisitos legales, que integre las funcionalidades necesarias para seleccionar, programar, ejecutar y hacer los seguimientos de control de las visitas a los usuarios aduaneros, que incluya la información relacionada con el mantenimiento de los requisitos, para cada tipo de usuario y que realicé interface a los sistemas informáticos de cobranzas para acceder automáticamente a las deudas del usuario, por cualquier tipo de impuesto y que consulte los procesos de sanciones y resoluciones de cancelación y suspensiones provisionales vigentes e históricas. _x000a_2. El control para el vencimiento de las pólizas que se estableció en la carpeta pública &quot;POLIZA&quot; de la SGRA esta actualizado solo hasta el 10 de junio de 2015. sin embargo, existe al carpeta &quot;usuario aduanero&quot; con la relación de usuarios vigentes y su respectiva información de las pólizas. Para lo cual se debe unificar la fuente de información de pólizas._x000a_3. Desactualización de sistemas de información: Se evidenció que la Dirección Seccional de Aduanas de Cali solicitó y reiteró a la Subdirección de Gestión de Registro Aduanero, en septiembre y octubre de 2015, el envío de la copia escaneada de la resolución No. 04394 del 20 de mayo de 2008 del UAP APEX TOOL GROUP S.A.S NIT 890311366, la cual no estaba disponible en la carpeta pública de la SGRA._x000a_4. Con base en la información suministrada por 8 Direcciones seccionales, la Subdirección de Gestión de Registro Aduanero y lo evidenciado en las Visitas de Auditoría a las Direcciones Seccionales de Aduanas Cali y Cartagena, se evidenció que se implementaron herramientas ofimáticas como el EXCEL, para suplir la ausencia de aplicativos institucionales que soporten la gestión de los procedimientos. _x000a_Estas situaciones aumentan los riesgos contemplados en el mapa de riesgos de corrupción como: “Manipulación o adulteración en la información incorporada en las Bases de datos, aplicativos propios”, “pérdida de documentos, bienes y/o información”, “uso indebido de la información”, y “deficiencia en los canales de comunicación”._x000a__x000a_La causa de no contar con un sistema de información desarrollado y actualizado, dificulta la gestión de los responsables del control de usuarios, la trazabilidad de la información de los procedimientos y la toma de decisiones para mantener la calidad de los usuarios aduaneros, adicionalmente, afecta la imagen de la entidad, por cuanto los usuarios aduaneros perciben debilidades en el manejo de la información de la DIAN._x000a__x000a_Las situaciones descritas incumplen con lo establecido en los principios del código de buen gobierno de la DIAN, en su numeral 3.5 “políticas de control y manejo de la información y la comunicación”."/>
    <s v="1)No se ha dado prioridad para el desarrollo de los sistemas informáticos electrónicos que soporten los procedimientos._x000a__x000a_2)Desactualización de la información contenida en las carpetas públicas de la SGRA que son consultadas permanentemente por las Direcciones Seccionales."/>
    <s v="Definir Estrategia de Digitalización del Proyecto._x000a__x000a_NOTA: Reformulación elaborada por cambios normativos de acuerdo a  Decreto 1165 de Junio de 2019 que reemplaza-deroga el Decreto 390 de 2016 y este SIE &quot;RAHC&quot; estaba dentro del Proyecto 390."/>
    <s v="Estrategia de digitalizacion"/>
    <s v="Documento de Estrategia"/>
    <n v="1"/>
    <d v="2023-11-01T00:00:00"/>
    <d v="2024-07-31T00:00:00"/>
    <n v="39"/>
    <n v="1"/>
    <s v="DGIT_x000a_NC - Subproceso Innovación y Tecnología_x000a_Dirección de Gestión de Innovación y Tecnología_x000a_Subdirección de Innovación y Proyectos_x000a__x000a_ACTUALIZADO_x000a_30112021"/>
    <n v="1"/>
    <x v="1"/>
  </r>
  <r>
    <x v="2"/>
    <x v="0"/>
    <m/>
    <m/>
    <m/>
    <m/>
    <s v="Desarrollar o adquirir la solución tecnológica del Proyecto._x000a_NOTA: Reformulación elaborada por cambios normativos de acuerdo a  Decreto 1165 de Junio de 2019 que reemplaza-deroga el Decreto 390 de 2016 y este SIE &quot;RAHC&quot; estaba dentro del Proyecto 390."/>
    <s v="1. Informe de avance del proceso de contratación."/>
    <s v="Informe de avance del proceso"/>
    <n v="1"/>
    <d v="2023-11-01T00:00:00"/>
    <d v="2024-07-31T00:00:00"/>
    <n v="39"/>
    <n v="1"/>
    <s v="DGIT_x000a_NC - Subproceso Innovación y Tecnología_x000a_Dirección de Gestión de Innovación y Tecnología_x000a_Subdirección de Innovación y Proyectos_x000a_Subdirección de Soluciones y Desarrollo_x000a__x000a_REFORMULADO_x000a_30112021_x000a_20052022"/>
    <n v="1"/>
    <x v="1"/>
  </r>
  <r>
    <x v="2"/>
    <x v="0"/>
    <m/>
    <m/>
    <m/>
    <m/>
    <s v="Iniciar el proyecto con la definición de  los requerimientos funcionales"/>
    <s v="Definir los requerimientos funcionales "/>
    <s v="Documento de requerimientos funcionales V1"/>
    <n v="1"/>
    <d v="2024-02-01T00:00:00"/>
    <d v="2025-03-31T00:00:00"/>
    <n v="60.571428571428569"/>
    <n v="0"/>
    <s v="DGIT_x000a_NC – Subproceso Operación Aduanera_x000a_Dirección de Gestión de Aduanas_x000a_Subdirección de Registro y Control Aduanero"/>
    <n v="0"/>
    <x v="0"/>
  </r>
  <r>
    <x v="2"/>
    <x v="0"/>
    <m/>
    <m/>
    <m/>
    <m/>
    <s v="Validar requerimientos funcionales"/>
    <s v="Validar requerimientos funcionales"/>
    <s v="Documento de requerimientos funcionales aprobado  V1"/>
    <n v="1"/>
    <d v="2024-02-01T00:00:00"/>
    <d v="2025-03-31T00:00:00"/>
    <n v="60.571428571428569"/>
    <n v="0"/>
    <s v="DGIT_x000a_NC - Subproceso Innovación y Tecnología_x000a_Dirección de Gestión de Innovación y Tecnología_x000a_Subdirección de Innovación y Proyectos_x000a_Subdirección de Soluciones y Desarrollo"/>
    <n v="0"/>
    <x v="0"/>
  </r>
  <r>
    <x v="2"/>
    <x v="0"/>
    <m/>
    <m/>
    <m/>
    <m/>
    <s v="Iniciar el proceso de contratación "/>
    <s v="Validar o aceptar el proceso de contratación"/>
    <s v="Documento de validación o aceptación del proceso de contratación"/>
    <n v="1"/>
    <d v="2023-11-01T00:00:00"/>
    <d v="2025-03-31T00:00:00"/>
    <n v="73.714285714285708"/>
    <n v="0"/>
    <s v="DGIT_x000a_NC - Subproceso Innovación y Tecnología_x000a_Dirección de Gestión de Innovación y Tecnología_x000a_Subdirección de Innovación y Proyectos_x000a_Subdirección de Soluciones y Desarrollo"/>
    <n v="0"/>
    <x v="0"/>
  </r>
  <r>
    <x v="2"/>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T_x000a_NC – Subproceso Operación Aduanera_x000a_Dirección de Gestión de Aduanas_x000a_Subdirección de Registro y Control Aduanero"/>
    <n v="0"/>
    <x v="0"/>
  </r>
  <r>
    <x v="2"/>
    <x v="0"/>
    <m/>
    <m/>
    <m/>
    <m/>
    <s v="Definir un plan de trabajo de desarrollo de la solución tecnológica "/>
    <s v="Definir un plan de trabajo de desarrollo de la solución tecnológica "/>
    <s v="Plan de trabajo V1"/>
    <n v="1"/>
    <d v="2023-11-01T00:00:00"/>
    <d v="2025-03-31T00:00:00"/>
    <n v="73.714285714285708"/>
    <n v="0"/>
    <s v="DGIT_x000a_NC - Subproceso Innovación y Tecnología_x000a_Dirección de Gestión de Innovación y Tecnología_x000a_Subdirección de Innovación y Proyectos_x000a_Subdirección de Soluciones y Desarrollo"/>
    <n v="0"/>
    <x v="0"/>
  </r>
  <r>
    <x v="2"/>
    <x v="0"/>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Registro y Control Aduanero"/>
    <n v="0"/>
    <x v="0"/>
  </r>
  <r>
    <x v="2"/>
    <x v="0"/>
    <m/>
    <m/>
    <m/>
    <m/>
    <s v="Iniciar el desarrollo de la solución tecnológica."/>
    <s v="Desarrollo de la solución"/>
    <s v="Informes de seguimiento"/>
    <n v="12"/>
    <d v="2025-06-01T00:00:00"/>
    <d v="2027-09-30T00:00:00"/>
    <n v="121.57142857142857"/>
    <n v="0"/>
    <s v="DGIT_x000a_NC - Subproceso Innovación y Tecnología_x000a_Dirección de Gestión de Innovación y Tecnología_x000a_Subdirección de Innovación y Proyectos_x000a_Subdirección de Soluciones y Desarrollo_x000a__x000a_REFORMULADO_x000a_30112021_x000a_20052022"/>
    <n v="0"/>
    <x v="0"/>
  </r>
  <r>
    <x v="2"/>
    <x v="0"/>
    <m/>
    <m/>
    <m/>
    <m/>
    <s v="Iniciar la implementación de la solución tecnológica"/>
    <s v="Pruebas y evaluación funcional"/>
    <s v=" (01) Un  formato de Aceptación de Pruebas funcionales y salida a producción - FT-IIT-1851."/>
    <n v="1"/>
    <d v="2025-06-01T00:00:00"/>
    <d v="2027-09-30T00:00:00"/>
    <n v="121.57142857142857"/>
    <n v="0"/>
    <s v="DGIT_x000a_NC – Subproceso Operación Aduanera_x000a_Dirección de Gestión de Aduanas_x000a_Subdirección de Registro y Control Aduanero"/>
    <n v="0"/>
    <x v="0"/>
  </r>
  <r>
    <x v="2"/>
    <x v="0"/>
    <m/>
    <m/>
    <m/>
    <m/>
    <s v="Poner en  producción la solución tecnológica"/>
    <s v="Definir la puesta en producción de la solución tecnológica "/>
    <s v="Puesta en producción de la solución tecnológica:_x000a_a. (01) Un formato información de versión             FT-IIT-2180_x000a_b. (01) Un Acta de comité de gestión de Cambios de Tecnología del correspondiente software instalado y en producción"/>
    <n v="2"/>
    <d v="2025-06-01T00:00:00"/>
    <d v="2027-09-30T00:00:00"/>
    <n v="121.57142857142857"/>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Registro y Control Aduanero_x000a__x000a_REFORMULADO_x000a_30112021_x000a_20052022"/>
    <n v="0"/>
    <x v="0"/>
  </r>
  <r>
    <x v="2"/>
    <x v="0"/>
    <s v="Auditoría a la efectividad de la seguridad y privacidad de la información ASI2018-08_x000a__x000a_H2_x000a__x000a_Período_x000a_01/07/2016 al 31/08/2018"/>
    <s v="ASI 2018008"/>
    <s v="Falta de gobernabilidad sobre los aplicativos no corporativos de la entidad._x000a__x000a_Se evidenció que existen activos de información que se encuentran en la plataforma tecnológica sin el control sobre la administración y gobernabilidad por parte de la SGTIT, como son las bases de datos de los aplicativos no corporativos que contiene información sensible o datos críticos para la entidad, de acuerdo con lo siguiente:_x000a__x000a_a) La administración y accesibilidad de las bases de datos de los aplicativos no corporativos ubicados en los servidores de la entidad, se encuentra bajo la responsabilidad de funcionarios que prestan soporte al aplicativo en las Direcciones Seccionales sin gobernabilidad del Proceso de Servicios Informáticos, evidenciándose en las visitas realizadas a las Direcciones Seccionales de Impuestos y de Aduanas de Bogotá, de acuerdo con el inventario suministrado por los mismos._x000a__x000a_b) Las bases de datos no presentan bitácora de las transacciones que se realizan a través del aplicativo o directamente a la base de datos, que permita realizar control y análisis sobre los cambios efectuados a los mismos._x000a__x000a_c) Las bases de datos sobre las cuales se soportan estos aplicativos, no presentan la robustez , ni seguridad que se requiere para almacenar los datos críticos, tales como Acces, MySQL, Dbase y FoxBase._x000a__x000a_Con esta situación, se incumplen los numerales A.8 “Gestión de Activos”, A.9 “Control de Acceso”, A.12.4 “Registro y seguimiento” y A.12.6.1 “Gestión de vulnerabilidades técnicas&quot; de la norma NTC-ISO-IEC 27001; en el marco del MIPG, se afecta la adecuada implementación de la 3a. dimensión: “Gestión con Valores para Resultados”, numeral 3.2.1.3 “Política de Gobierno Digital” y 3.2.1.4 “Política de Seguridad Digital”, así como de la 7a. Dimensión: Control Interno, en las actividades: Asegurar un ambiente de Control, Efectuar el control a la información y comunicación organizacional e Implementar las actividades de monitoreo y supervisión continua en la entidad._x000a__x000a__x000a__x000a_"/>
    <s v="Lo anterior, se presenta por el no reconocimiento de los aplicativos no corporativos bajo la administración de la SGTIT y la falta de política o lineamiento sobre el uso y administración de estos."/>
    <s v="Realizar informes de seguimiento trimestral del cumplimiento a los memorandos 0203 de 2020 y 0213 de 2021. "/>
    <s v="Realizar informes de seguimiento al cumplimiento de los lineamientos de los memorandos 0203 de 2020 y 0213 de 2021."/>
    <s v="Informes de seguimiento trimestrales"/>
    <n v="13"/>
    <d v="2022-10-01T00:00:00"/>
    <d v="2025-12-31T00:00:00"/>
    <n v="169.57142857142858"/>
    <n v="3"/>
    <s v="DGIT_x000a_NC - Subproceso Seguridad de la Información_x000a_Oficina de Seguridad de la Información_x000a__x000a_REFORMULADO_x000a_22072020_x000a_20102022_x000a_ACTUALIZADO_x000a_30112021"/>
    <n v="0.23076923076923078"/>
    <x v="0"/>
  </r>
  <r>
    <x v="2"/>
    <x v="0"/>
    <m/>
    <m/>
    <m/>
    <m/>
    <s v="Crear repositorios de evidencias por Dirección de Gestión y/o Dirección Seccional del cumplimento de los lineamientos de los memorandos 0203 de 2020 y 0213 de 2021."/>
    <s v="Repositorios de evidencias de las 17 áreas identificadas, se realizaran 34 reuniones divididas en dos fases o momentos,  en el Inventario de Aplicativos No Corporativos que hacen uso de estas herramientas."/>
    <s v="34 Repositorios de evidencias con todo tipo de documentación referente al tema, por ejemplo: actas de asistencias a reunión virtual o presencial, correos electrónicos y formatos de la entidad."/>
    <n v="34"/>
    <d v="2022-10-01T00:00:00"/>
    <d v="2025-12-31T00:00:00"/>
    <n v="169.57142857142858"/>
    <n v="19.72"/>
    <s v="DGIT_x000a_NC - Subproceso Innovación y Tecnología_x000a_Dirección de Gestión de Innovación y Tecnología_x000a__x000a_REFORMULADO_x000a_24102022"/>
    <n v="0.57999999999999996"/>
    <x v="0"/>
  </r>
  <r>
    <x v="2"/>
    <x v="0"/>
    <s v="Auditoría a la Gestión de Cartera 2024-001_x000a__x000a_Periodo 01/01/2023 al 30/03/2024"/>
    <s v="AGC2024-001_x000a_H7"/>
    <s v="Hallazgo No. 7 Manejador de bases de datos (DBMS) sin soporte del proveedor y falta de completitud en el diccionario de datos_x000a__x000a_Verificada las funcionalidades, características y documentación de los Sistemas de Información de Planeación y Administración de Cartera – SIPAC, Obligación Financiera y aplicativo OBLIGA y los controles que han sido implementados, se evidenció:_x0009__x0009__x0009__x0009__x0009__x0009__x0009__x0009__x0009__x0009__x0009__x0009__x0009__x0009__x0009__x0009__x0009__x0009__x0009__x0009__x000a_a. El manejador de la base de datos del Sistema SIPAC y Obligación Financiera opera en una versión antigua y sin soporte del proveedor, en cuanto al &quot;Soporte Premier&quot; y &quot;Soporte Extendido&quot;, que impide que se reciban nuevas actualizaciones, correcciones, alertas de seguridad y parches críticos. Dirección de Gestión de Innovación y Tecnología._x0009__x0009__x0009__x0009__x0009__x0009__x0009__x0009__x000a_b. El diccionario de la base de datos contiene la descripción de los paquetes, sin embargo, no se describe cada tabla y falta completitud en algunos campos. Dirección de Gestión de Innovación y Tecnología._x000a__x000a_Con lo anterior, se incumple con lo establecido en la directriz No. 17 de la Directiva Presidencial No. 02 de 2022 con relación a las actualizaciones de seguridad de los software liberadas por los fabricantes, la directriz 4.3 de la Directiva Presidencial 03 de 2021, en lo pertinente con los documentos de apoyo para la interpretación, uso y aprovechamiento de los datos  y el numeral 2, literal m, del numeral 5.4.19 “Instalación de software en sistemas operativos”  del Manual de políticas y lineamientos de seguridad de la información de la DIAN y la aplicación de la Dimensión 3 “Gestión con Valores para Resultados” en las políticas “Gobierno Digital” establecida en el Decreto 767 de 2022 en donde el habilitador “Seguridad y Privacidad de la Información” busca que se desarrollen capacidades a través de la implementación del Modelo de Seguridad y Privacidad de la Información – MSPI y los controles definidos en el mismo y “Seguridad Digital” establecido en el CONPES 3854 de 2016 que imparte lineamientos sobre gestión del riesgo, del Modelo Integrado de Planeación y Gestión – MIPG._x000a_"/>
    <s v="Falta de renovaciones tecnológicas y actualización de la meta data en el diccionario de las bases de datos"/>
    <s v="Iniciar el proyecto con la definición de  los requerimientos funcionales"/>
    <s v="Definir los requerimientos funcionales"/>
    <s v="Documento de requerimientos funcionales V1 "/>
    <n v="1"/>
    <d v="2024-02-01T00:00:00"/>
    <d v="2025-03-31T00:00:00"/>
    <n v="60.571428571428569"/>
    <n v="0"/>
    <s v="DGIT_x000a_NC - Subproceso Administración de Cartera_x000a_Dirección de Gestión de Impuestos_x000a_Subdirección de Cobranzas y Control Extensivo_x000a_Coordinación de Cobranzas_x000a_Subdirección de Recaudo _x000a_Coordinación de Administración de Aplicativos de Impuestos_x000a_ _x000a_  _x000a_"/>
    <n v="0"/>
    <x v="0"/>
  </r>
  <r>
    <x v="2"/>
    <x v="0"/>
    <m/>
    <m/>
    <m/>
    <m/>
    <s v="Definir los requerimientos no funcionales "/>
    <s v="Definir los requerimientos no funcionales "/>
    <s v="Documento de requerimientos no funcionales V1"/>
    <n v="1"/>
    <d v="2024-02-01T00:00:00"/>
    <d v="2025-03-31T00:00:00"/>
    <n v="60.571428571428569"/>
    <n v="0"/>
    <s v="DGIT_x000a_NC- Subproceso Innovación y Tecnología_x000a_Dirección de Gestión de Innovación y Tecnología_x000a__x000a__x000a__x000a_"/>
    <n v="0"/>
    <x v="0"/>
  </r>
  <r>
    <x v="2"/>
    <x v="0"/>
    <m/>
    <m/>
    <m/>
    <m/>
    <s v="Iniciar el proceso de contratación "/>
    <s v="Validar o aceptar el proceso de contratación"/>
    <s v="Documento de validación o aceptación del proceso de contratación"/>
    <n v="1"/>
    <d v="2023-11-01T00:00:00"/>
    <d v="2025-03-31T00:00:00"/>
    <n v="73.714285714285708"/>
    <n v="0"/>
    <s v="DGIT_x000a_NC- Subproceso Innovación y Tecnología_x000a_Dirección de Gestión de Innovación y Tecnología_x000a__x000a__x000a__x000a_"/>
    <n v="0"/>
    <x v="0"/>
  </r>
  <r>
    <x v="2"/>
    <x v="0"/>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T_x000a_NC - Subproceso Administración de Cartera_x000a_Dirección de Gestión de Impuestos_x000a_Subdirección de Cobranzas y Control Extensivo_x000a_Coordinación de Cobranzas_x000a_Subdirección de Recaudo _x000a_Coordinación de Administración de Aplicativos de Impuestos_x000a_ _x000a_ _x000a_"/>
    <n v="0"/>
    <x v="0"/>
  </r>
  <r>
    <x v="2"/>
    <x v="0"/>
    <m/>
    <m/>
    <m/>
    <m/>
    <s v="Definir un plan de trabajo de desarrollo de la solución tecnológica "/>
    <s v="Definir un plan de trabajo de desarrollo de la solución tecnológica "/>
    <s v="Plan de trabajo V1"/>
    <n v="1"/>
    <d v="2023-11-01T00:00:00"/>
    <d v="2025-03-31T00:00:00"/>
    <n v="73.714285714285708"/>
    <n v="0"/>
    <s v="DGIT_x000a_NC- Subproceso Innovación y Tecnología_x000a_Dirección de Gestión de Innovación y Tecnología_x000a_ _x000a_"/>
    <n v="0"/>
    <x v="0"/>
  </r>
  <r>
    <x v="2"/>
    <x v="0"/>
    <m/>
    <m/>
    <m/>
    <m/>
    <s v="Aprobar o validar el plan de trabajo de la implementación de la solución tecnológica "/>
    <s v="Aprobar o validar el plan de trabajo de la implementación de la solución tecnológica "/>
    <s v="Plan de trabajo aprobado  V1"/>
    <n v="1"/>
    <d v="2023-11-02T00:00:00"/>
    <d v="2025-05-31T00:00:00"/>
    <n v="82.285714285714292"/>
    <n v="0"/>
    <s v="DGIT_x000a_NC - Subproceso Administración de Cartera_x000a_Dirección de Gestión de Impuestos_x000a_Subdirección de Cobranzas y Control Extensivo_x000a_Coordinación de Cobranzas_x000a_Coordinación de Administración de Aplicativos de Impuestos_x000a_ _x000a_NC- Subproceso Innovación y Tecnología_x000a_Dirección de Gestión de Innovación y Tecnología_x000a_ _x000a_"/>
    <n v="0"/>
    <x v="0"/>
  </r>
  <r>
    <x v="2"/>
    <x v="0"/>
    <m/>
    <m/>
    <m/>
    <m/>
    <s v="Iniciar el desarrollo de la solución tecnológica."/>
    <s v="Desarrollo de la solución"/>
    <s v="Informes de seguimiento"/>
    <n v="7"/>
    <d v="2026-01-02T00:00:00"/>
    <d v="2027-09-30T00:00:00"/>
    <n v="90.857142857142861"/>
    <n v="0"/>
    <s v="DGIT_x000a_NC- Subproceso Innovación y Tecnología_x000a_Dirección de Gestión de Innovación y Tecnología_x000a_ _x000a_"/>
    <n v="0"/>
    <x v="0"/>
  </r>
  <r>
    <x v="2"/>
    <x v="0"/>
    <m/>
    <m/>
    <m/>
    <m/>
    <s v="Iniciar la implementación de la solución tecnológica"/>
    <s v="Pruebas y evaluación funcional"/>
    <s v=" (01) Un  formato de Aceptación de Pruebas funcionales y salida a producción - FT-IIT-1851."/>
    <n v="1"/>
    <d v="2026-01-02T00:00:00"/>
    <d v="2027-09-30T00:00:00"/>
    <n v="90.857142857142861"/>
    <n v="0"/>
    <s v="DGIT_x000a_NC - Subproceso Administración de Cartera_x000a_Dirección de Gestión de Impuestos_x000a_Subdirección de Cobranzas y Control Extensivo_x000a_Coordinación de Cobranzas_x000a_Subdirección de Recaudo _x000a_Coordinación de Administración de Aplicativos de Impuestos_x000a_ _x000a_ "/>
    <n v="0"/>
    <x v="0"/>
  </r>
  <r>
    <x v="2"/>
    <x v="0"/>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T_x000a_NC - Subproceso Administración de Cartera_x000a_Dirección de Gestión de Impuestos_x000a_Subdirección de Cobranzas y Control Extensivo_x000a_Coordinación de Cobranzas_x000a_Coordinación de Administración de Aplicativos de Impuestos_x000a_ _x000a_NC- Subproceso Innovación y Tecnología_x000a_Dirección de Gestión de Innovación y Tecnología_x000a_ _x000a_"/>
    <n v="0"/>
    <x v="0"/>
  </r>
  <r>
    <x v="2"/>
    <x v="0"/>
    <m/>
    <m/>
    <m/>
    <m/>
    <s v="Actualizar el diccionario de datos en el repositorio central de Enterprise Architect"/>
    <s v="Habilitar el repositorio y usuario de acceso para los ingenieros que van a realizar la actualización. Revisar el estado actual  y actualizar  la información de cada una de las tablas que hacen parte del sistema de SIPAC en el repositorio central de Enterprise Architec"/>
    <s v="Diccionario de datos actualizado"/>
    <n v="1"/>
    <d v="2024-08-01T00:00:00"/>
    <d v="2026-06-30T00:00:00"/>
    <n v="99.714285714285708"/>
    <n v="0.217"/>
    <s v="DGIT_x000a_NC- Subproceso Innovación y Tecnología_x000a_Dirección de Gestión de Innovación y Tecnología_x000a__x000a__x000a__x000a_"/>
    <n v="0.217"/>
    <x v="0"/>
  </r>
  <r>
    <x v="3"/>
    <x v="0"/>
    <s v="Auditoría a la Gestión en la Administración de Mercancías ADA y BRDP - AAB 2019003_x000a__x000a_Periodo 01/01/2018 al 15/03/2019_x000a__x000a_H8"/>
    <s v="AAB 2019003"/>
    <s v="Deficiencias para la disposición de bienes recibidos en dación de pago - BRDP_x000a__x000a_Analizada la normatividad vigente para la disposición de BRDP y la información de inventarios de las direcciones seccionales se estableció que:_x000a__x000a_• La entidad recibió bienes en dación de pago por valor inicial de $14.999.060.438 entre los años 2000 y 2018, en el año 2014 realizó avalúo a los mismos quedando estos bienes valorados en $4.844.420.946, aunque la entidad ha efectuado acciones tendientes a la disposición, éstas no han sido efectivas y la mayoría de estos bienes se encuentran en mal estado._x000a_   _x000a_• No existe un procedimiento que garantice la administración oportuna, eficiente y efectiva para la disposición de los BRDP._x000a__x000a_• No se evidencia un control frente al tema observado, por parte de la Subdirección de Gestión Comercial, ya que la Dirección Seccional de Aduanas de Medellín, retiró de los inventarios en el mes de diciembre del año 2018, una máquina hiladora, por valor de $5.600.000, que se encontraba en común y proindiviso con el Instituto del Seguro Social, cuya participación de la DIAN era del 56.95%, este bien fue vendido en el año 2017, sin que la entidad diera el visto bueno para su venta y se recibiera algún ingreso."/>
    <s v="•Debido a la ausencia de un procedimiento que garantice la administración y control de los BRDP _x000a__x000a_•Insuficiente gestión para la disposición de los mismos."/>
    <s v="Disponer y entregar los bienes muebles adjudicados a la Nación- U.A.E. DIAN  por  valor de  $ 1.893.969,819, en custodia de las Direcciones Seccionales de  Impuestos y Aduanas de Manizales, Aduanas de Cúcuta,  Aduanas de Cali, Impuestos y Aduanas de Pasto y Aduanas de Bogotá, que a marzo 31 de 2019 están pendientes por disponer y entregar, continuando con la aplicación de la nueva normatividad establecida para los bienes adjudicados a la Nación - UAE DIAN. "/>
    <s v="Realizar las actas de entrega de los bienes dispuestos de acuerdo a la modalidad de disposición aplicada."/>
    <s v="Valor de los bienes dispuestos en el período / Valor total de los bienes.  "/>
    <n v="1"/>
    <d v="2022-07-01T00:00:00"/>
    <d v="2025-12-31T00:00:00"/>
    <n v="182.71428571428572"/>
    <n v="0.7863"/>
    <s v="DGC_x000a_NC - Subproceso Operación Logística _x000a_Dirección de Gestión Corporativa_x000a_Subdirección Logística_x000a_Coordinación de optimización de Operación Logística_x000a_Coordinación de Gestión Social y Comercialización                                   _x000a_Coordinación de  Chatarrización y Destrucciones_x000a__x000a_DS - Subproceso Operación Logística _x000a_Direcciones Seccionales de Impuestos y Aduanas de:_x000a_Manizales,Aduanas de Cúcuta, Aduanas de Cali, Pasto_x000a_Aduanas de Bogotá _x000a__x000a_REFORMULADO _x000a_18032021_x000a_20052022_x000a_ACTUALIZADO_x000a_30112021"/>
    <n v="0.7863"/>
    <x v="0"/>
  </r>
  <r>
    <x v="3"/>
    <x v="0"/>
    <s v="Auditoría a la Disposición de mercancías aprehendidas, decomisadas o abandonadas a favor de la Nación - ADA.  ADM2022-002_x000a__x000a_Periodo: 1/01/2021 - 28/02/2022_x000a__x000a_H1_x000a__x000a__x000a_"/>
    <s v="ADA.  ADM2022-002"/>
    <s v="1. Inoportunidad en la disposición de las mercancías Aprehendidas, Decomisadas o Abandonadas – ADA a favor de la Nación._x000a__x000a_Sobre un universo de 1.431 Documentos de Ingreso de Mercancías (DIM) con 9.080 ítems se tomó una muestra de 190 DIM con 695 ítems, correspondientes a las existencias de las Direcciones Seccionales de Aduanas de Cartagena y de Impuestos y Aduanas de Buenaventura, los cuales fueron extraídos del inventario de las existencias, reportado por la Subdirección Logística con corte a 28 de febrero de 2022, evidenciando lo siguiente: _x000a__x000a_1.1. Demoras en la disposición de mercancías ADA.  (Ver anexo 1)_x000a__x000a_a. Dirección Seccional de Aduanas de Cartagena_x000a__x000a_De una muestra de 68 DIM con 166 ítems, se validaron las existencias de mercancías ADA y Documentos de Egreso de Mercancías (DEM) con fecha de corte al 30 de abril de 2022, evidenciando que se dispusieron 29 DIM con 85 ítems, los cuales presentaron demoras en la disposición de mercancías almacenadas en los Depósitos y en el recinto de almacén de la Unión Temporal Alianza Logística Avanzada – UT ALA (Tabla No. 5 Infome Auditoría ADM 2022 -002)._x000a__x000a_b. Dirección Seccional de Impuestos y Aduanas de Buenaventura_x000a__x000a_De una muestra de 113 DIM con 513 ítems, se validaron las existencias de mercancías ADA y DEM con fecha de corte al 30 de abril de 2022, evidenciando que fueron dispuestos 30 DIM con 64 ítems, los cuales presentaron demoras para la disposición de mercancías almacenadas en los Depósitos y en el recinto de almacén de la UT ALA (Tabla No. 6  Infome Auditoría ADM 2022 -002)._x000a__x000a_1.2. Mercancías ADA que continúan sin disponer (Ver anexo 2)_x000a__x000a_a. Dirección Seccional de Aduanas de Cartagena _x000a__x000a_De la muestra de 68 DIM con 166 ítems, seleccionada del reporte de existencias de mercancías ADA, se identificaron 39 DIM con 81 ítems que a acorte 30 de abril de 2022 continuaban sin disponer, registrando un tiempo de permanencia entre 64 y 3.426 días (Tabla No. 7 Informe Auditoría ADM 2022 - 002)._x000a__x000a_b. Dirección Seccional de Impuestos y Aduanas de Buenaventura_x000a__x000a_De la muestra de 113 DIM con 513 ítems, seleccionada del reporte de existencias de mercancías ADA, se observó que 83 DIM con 449 ítems a corte del 30 de abril de 2022, estaban sin disponer y registrando un tiempo de permanencia entre 70 a 1.985 días (Tabla No. 8 Informe Auditoría ADM 2022 - 002)."/>
    <s v="Deficiencias en la aplicación de los controles existentes para la oportunidad en la disposición de mercancías ADA a favor de la Nación._x000a__x000a_Debilidades en el monitoreo y seguimiento para la disminución de existencias de mercancías ADA, tanto en el Nivel Central - Subdirección Logística y en el Nivel Local - GIT de Operación Logística de la División de Gestión Administrativa y Financiera de las Direcciones Seccionales de Aduanas de Cartagena e Impuestos y Aduanas de Buenaventura"/>
    <s v="Disponer de las mercancías por valor de  5.403.405.745,52. Discriminados en 39 DIM, que tiene en inventarios la Dirección Seccional de Aduanas de Cartagena, conforme al Anexo 2 del informe OCI, así:  69481100169 It 1,  39481114371 Tt.1, 39481103797, It 3 y 4, 39481105796 It 1, 39481110133 It 1, 39481112408 It 1, 39481112409 It 1, 39481112411 It 1, 39481112604 It 1, 39481112761 It 1 , 39481114283 It 1, 39481114345 It 2, 39481114350 It 1 y 2, 39481114356 It 1 a 9,  39481114372 It 1 y 2 , 39481114398 It 1, 39481114438 It 1 y 2, 39481102291 It 1, 39481106492 It 1, 39481109290 It 1, 39481109777 It 1, 39481109785 It 1, 39481112551 It 1, 39481112834 It 1, 39481112061 It 1, 15481100170 It 1, 15481100171 It 1, 15481100172 It 1 y 2, 15481100173 It 1 y 2, 15481100174 It 1, 15481100175 It 1, 39481113974 It 1, 39481114180 It 1, 39481114494 It 1, 39481114495 It 1 y 2,  39481114502 It 1  al 20, 39481114505 It 1, 39481114520 It 1, 39481114527 It 1 a 9."/>
    <s v="Egresos de mercancía"/>
    <s v="Egresos de mercancía"/>
    <n v="1"/>
    <d v="2022-09-01T00:00:00"/>
    <d v="2025-12-31T00:00:00"/>
    <n v="173.85714285714286"/>
    <n v="0.7863"/>
    <s v="DGC_x000a_NC - Subproceso Operación Logística_x000a_Subdirección Logística_x000a_Coordinación de Gestión Social y Comercialización_x000a_Coordinación de Destrucción y Chatarrización, _x000a__x000a_DS - Subproceso Operación Logística _x000a_Dirección Seccional de Aduanas de Cartagena_x000a_GIT de Operación Logística"/>
    <n v="0.7863"/>
    <x v="0"/>
  </r>
  <r>
    <x v="3"/>
    <x v="0"/>
    <m/>
    <m/>
    <m/>
    <m/>
    <s v="Disponer de las mercancías por valor de 2.612.727.747,28. Discriminados en 89 DIM que tiene en inventarios la Direccion Seccional de Impuestos y Aduanas de Buenaventura, conforme al Anexo 2 del informe OCI, así:15351100088 It 1, 15351100096 It 1, 15351100102 I-1, 75351100189 I-22, 32351105747 I-1, 32351105752 I-1,2, 32351105830 I-4,8,16, 22, 32351105844 I-1, 32352105705 I-5,6,8,11,12,13,14, 32352105876 I-1, 32351104737 I-1, 32352104740 I7, 16, 32351102888  I-1a 64, 32352102842 I-1 a 96, 32352102974- I-1,2,3 32352103098 I-3,4, 32352103168 I-2,17, 32351103495 I-1, 32351103496 I-1, 32352103186 I-17,20,21,24,26,27,28,29,30,38,40,41, 32352103239 I- 1 32351104160 I-1, 2, 32351104547 I-1, 32351104647 I-1, 32351105669 I-1, 32351105671 I-1, 32351105674 I-1, 32351105676 I-1, 15351100088 I-1, 32351102486 I- 1,2, 3, 32351103900 I-1, 32352105456 I-1,2,3,5, 32351102362 I- 1 a 15, 32351102959 I- 4, 32351103074 I- 41,43,50, 32352102712 I-7,9, 32352102877 I-2,3,4,5, 32352103003 I- 8,9,10, 32352103004 I-4, 32352103050 I-1a 9, 32352103056 I- 5,10, 32352103093 I-1 a 13, 32352103117 I-8,31,33,34, 32352103402 I-1, 32351103449 I-40, 32351103625 I-7, 32352103207 I-15, 32352103354 I-40, 32352103402 I 1, 4, 32352103414 I-14, 32352105072 I-1,2,3, 15351100096 I-1, 32351105389 I-4 a 12, 32351105601 I-68,69,70,71,72,99,100, 102,105, 32351105614 I-57,58,60, 32351105615 I-17, 32351105645 I-85,89,175,220,238,241,252, 259,279, 32351105680 I-13,58, 32351105699 I-22, 32351105720 I-44, 32351105722 I-16,34,49, 32351105730 I-20, 32351105732 I-4,10,11, 14, 32351105734 I- 4,22,23, 32351105735 I-1,9,11, 32351105744 I-28,47, 32351105745 I-20,23, 32351105746 I- 13,44,49,61, 32351105753 I- 15 a 20, 21,38,40,54,61,67,85,101,102, 32351105801 I-1, 32351105833 I, 2,6,26,27,28, 32351105834 I-7,34,35,36, 32351105835 I-83,84,86,87,88,89,91,93,95, 32351105836 I-4,25,39,58,68, 32351105840 I-6,11,49, 32351105841 I-12,14 32351105842 I-10,32, 32351105856 I-6,26, 32352105393  I -1,2, 3, 6,7, 32352105429 I-1,3,4,17, 32352105467 I-2,3,4,34,39,54, 32352105503 I- 3,16,19,21,25,28,30,40,41,43,44, 45,47,48,50,51,52 ,53,54,56,58,60,61,64, 32352105795 I-1, 32352105831 I- 1, 32352105832 I-1, 32351102386 I 1 a 14"/>
    <s v="Egresos de mercancía"/>
    <s v="Egresos de mercancía"/>
    <n v="1"/>
    <d v="2022-09-01T00:00:00"/>
    <d v="2025-12-31T00:00:00"/>
    <n v="173.85714285714286"/>
    <n v="0.71"/>
    <s v="DGC_x000a_NC - Subproceso Operación Logística_x000a_Subdirección Logística_x000a_Coordinación de Gestión Social y Comercialización _x000a_Coordinación de Destrucción y Chatarrización, _x000a__x000a_DS - Subproceso Operación Logística_x000a_Dirección Seccional de Impuestos y Aduanas de Buenaventura_x000a_GIT de Operación Logística"/>
    <n v="0.71"/>
    <x v="0"/>
  </r>
  <r>
    <x v="3"/>
    <x v="0"/>
    <m/>
    <m/>
    <m/>
    <m/>
    <s v="Actualizar del procedimiento PR-ADF-312 "/>
    <s v="Publicación del procedimiento PR-ADF-312 "/>
    <s v="Procedimiento"/>
    <n v="1"/>
    <d v="2022-09-01T00:00:00"/>
    <d v="2023-08-31T00:00:00"/>
    <n v="52"/>
    <n v="1"/>
    <s v="DGC_x000a_NC - Subproceso Operación Logística_x000a_Subdirección Logística._x000a_"/>
    <n v="1"/>
    <x v="1"/>
  </r>
  <r>
    <x v="3"/>
    <x v="0"/>
    <s v="AUDITORÍA AL PROCEDIMIENTO DE NOTIFICACIONES AND 2023 002_x000a__x000a_Periodo: 1/01/2022 - 28/02/2023_x000a__x000a_H1"/>
    <s v="AND 2023 002"/>
    <s v="Hallazgo No. 1. Deficiencia en el cumplimiento de los términos para notificar mandamientos de pago y resoluciones de seguir adelante la ejecución – DSIA de Santa Marta y DSI de Cali_x000a__x000a_1. Realizada la comparación de la información suministrada por la Subdirección de Recaudo (SIPAC) con la entregada por la Coordinación de Correspondencia y Notificaciones (Libro radicador - SI Notificar) a corte 28/02/2023 se identificaron:_x000a__x000a_1.1 Dos (2) mandamientos de pago y ocho (8) resoluciones de seguir adelante la ejecución, registradas en el aplicativo SIPAC que no habían sido capturadas por el área técnica en el SI-Notificar para iniciar la notificación. DSIA de Santa Marta. Ver Anexo H1_1.1 (Responsable Proceso de Cobranzas)_x000a__x000a_1.2 61 mandamientos de pago y 23 resoluciones de seguir adelante la ejecución registradas en el aplicativo SIPAC que no habían sido capturadas por el área técnica en el SI-Notificar para iniciar la notificación. DSI de Cali. Ver Anexo H1_1.2 (Responsable Proceso de Cobranzas)_x000a__x000a_2. Verificados los &quot;informes proceso por acto&quot; generados a través el SI Notificar, de los 145 actos administrativos seleccionados en la muestra, se encontraron 15 mandamientos de pago y 15 resoluciones de seguir adelante la ejecución en estado &quot;Capturado en el área técnica&quot;, sin que se surtiera la remisión de estos al GIT de Documentación para iniciar la notificación. DSI de Cali. Ver Anexo H1_2 (Responsable Proceso de Cobranzas) _x000a__x000a_3. Revisados los soportes de notificación de una muestra de 44 mandamientos de pago y 23 resoluciones que ordenan seguir adelante la ejecución, se encontró que no en todos los casos las áreas técnicas remiten la planilla con los actos administrativos el día siguiente hábil contado a partir de su expedición al área competente para su notificación. DSIA de Santa Marta: Ver anexo H1_3 (Responsable Proceso de Cobranzas)_x000a__x000a_Adicionalmente, se observó falta de celeridad en el desarrollo de las notificaciones de 11 actos para los cuales transcurren entre 23 y 198 días hábiles entre la fecha de la guía de devolución del correo y la notificación subsidiaria efectiva. Ver anexo H1_3A._x000a__x000a_4. Revisados los soportes de notificación de una muestra 103 mandamientos de pago y 42 resoluciones de seguir adelante la ejecución, se encontró que no en todos los casos las áreas técnicas remiten la planilla con los actos administrativos el día siguiente hábil contado a partir de su expedición al área competente para su notificación. DSI de Cali. Ver anexo H1_4._x000a__x000a_Adicionalmente, se observó falta de celeridad en el desarrollo de las notificaciones así:_x000a__x000a_- 37 actos administrativos en los cuales su notificación por correo electrónico se surte entre 8 y hasta 158 días hábiles después de ser proferidos. Ver anexo H1_4A._x000a_- 28 actos administrativos en los cuales transcurren de 6 a 111 días hábiles entre la devolución al área técnica y la remisión de la planilla solicitando notificación personal al GIT de Documentación. Ver anexo H1_4B."/>
    <s v="Debido al incumplimiento de la norma, inoportuna remisión de los mandamientos de pago y las resoluciones de seguir adelante la ejecución para ser notificados, deficiente autocontrol y seguimiento a los procedimientos PR-COT-0270 y PR-ADF-159 por parte de los funcionarios con competencia para ejecutar y para notificar, comunicar y/o publicar"/>
    <s v="Notificar los 2 mandamientos de pago y 8 resoluciones de seguir adelante la ejecución registradas en el aplicativo SIPAC, actos administrativos que no habian sido capturados en el area tecnica  que se encuentran pendientes por finalizar su proceso de notificación."/>
    <s v="Notificar los 2 mandamientos de pago y 8 resoluciones de seguir adelante la ejecución registradas en el aplicativo SIPAC, actos administrativos que no habian sido capturados en el area tecnica  que se encuentran pendientes por finalizar su proceso de notificación."/>
    <s v="Lista de Actos administrativos  notificados con constancia de notificación  e informe en pdf del cumplimiento del proceso de  las notificaciones en el SI Notificar "/>
    <n v="2"/>
    <d v="2023-08-01T00:00:00"/>
    <d v="2023-10-01T00:00:00"/>
    <n v="8.7142857142857135"/>
    <n v="2"/>
    <s v="DGC_x000a_DS – Subproceso Administración de Cartera_x000a_Dirección Seccional de Impuestos y Aduanas de Santa Marta_x000a_División de Recaudo y Cobranzas._x000a__x000a_DS - Subproceso de Recursos Administrativos_x000a_Dirección Seccional de Impuestos y Aduanas de Santa Marta_x000a_GIT Documentación_x000a__x000a_ELABORACIÓN (dd/mm/aaaa)_x000a_23/08/2023"/>
    <n v="1"/>
    <x v="1"/>
  </r>
  <r>
    <x v="3"/>
    <x v="0"/>
    <m/>
    <m/>
    <m/>
    <m/>
    <s v="Verificar bimestralmente la gestión oportuna de las notificaciones, en una muestra aleatoria del 20% del reporte generado en SIPAC correspondiente a los mandamientos de pago y resolucion que ordena seguir adelante la ejecución proferidos en el área vs lo reportado en el SI Notificar "/>
    <s v="Verificar bimestralmente la gestión oportuna de las notificaciones, en una muestra aleatoria del 20% del reporte generado en SIPAC correspondiente a los mandamientos de pago y resolucion que ordena seguir adelante la ejecución proferidos en el área vs lo reportado en el SI Notificar "/>
    <s v="Informe en Excel del seguimiento realizado a la muestra seleccionada vs SI Notificar con  los resultados del cumplimiento de las notificaciones en los que se incluya NIT, CONTRIBUYENTE, CONSECUTIVO ACTO, FECHA ACTO, FECHA NOTIFICACION CERTIFICACION, No. PLANILLA, FUNCIONARIO. Archivo PDF indicando objetivo, metodología, selección de la muestra, resultados, conclusiones, fechado y firmado por el jefe de División.        "/>
    <n v="3"/>
    <d v="2023-08-01T00:00:00"/>
    <d v="2024-02-29T00:00:00"/>
    <n v="30.285714285714285"/>
    <n v="3"/>
    <s v="DGC_x000a_DS- Subproceso Administración de Cartera.                _x000a_Dirección Seccional de Impuestos y Aduanas de Santa Marta_x000a_División de Recaudo y Cobranzas                     _x000a__x000a_DS- Subproceso de Recursos Administrativos.          _x000a_Dirección Seccional de Impuestos y Aduanas de Santa Marta_x000a_GIT Documentación_x000a__x000a_ELABORACIÓN (dd/mm/aaaa)_x000a_23/08/2023"/>
    <n v="1"/>
    <x v="1"/>
  </r>
  <r>
    <x v="3"/>
    <x v="0"/>
    <m/>
    <m/>
    <m/>
    <m/>
    <s v="Capturar y generar planilla de remisión para iniciar el trámite de notificación de los 61 mandamientos de pago y 23 resoluciones de seguir adelante la ejecución registradas en el aplicativo SIPAC, actos administrativos que no habian sido capturados en el area tecnica y los 15 mandamientos de pago y 15 resoluciones de seguir adelante la ejecución en estado &quot;Capturado en el área técnica&quot;, seleccionados de la base que no se habian remitido al GIT Documentación que se encuentran pendientes por finalizar su proceso de notificación."/>
    <s v="Capturar y generar planilla de remisión para iniciar el trámite de notificación de los 61 mandamientos de pago y 23 resoluciones de seguir adelante la ejecución registradas en el aplicativo SIPAC, actos administrativos que no habian sido capturados en el area tecnica y los 15 mandamientos de pago y 15 resoluciones de seguir adelante la ejecución en estado &quot;Capturado en el área técnica&quot;, seleccionados de la base que no se habian remitido al GIT Documentación que se encuentran pendientes por finalizar su proceso de notificación."/>
    <s v="Lista de Actos administrativos notificados con constancia de notificación e informe en pdf del cumplimiento del proceso de las notificaciones en el SI Notificar"/>
    <n v="2"/>
    <d v="2023-08-01T00:00:00"/>
    <d v="2023-10-01T00:00:00"/>
    <n v="8.7142857142857135"/>
    <n v="2"/>
    <s v="DGC_x000a_DS- Subproceso Administración de Cartera_x000a_Dirección Seccional de Impuestos de Cali_x000a_División de Recaudo y Cobranzas                     _x000a__x000a_DS- Subproceso de Recursos Administrativos_x000a_Dirección Seccional de Impuestos de Cali_x000a_GIT Documentación_x000a__x000a_ELABORACIÓN (dd/mm/aaaa)_x000a_23/08/2023"/>
    <n v="1"/>
    <x v="1"/>
  </r>
  <r>
    <x v="3"/>
    <x v="0"/>
    <m/>
    <m/>
    <m/>
    <m/>
    <s v="Verificar mensualmente la gestión oportuna de las notificaciones, en una muestra aleatoria del 20% del reporte generado en SIPAC correspondiente a los mandamientos de pago y resolucion que ordena seguir adelante la ejecución proferidos en el área vs lo reportado en el SI Notificar "/>
    <s v="Verificar mensualmente la gestión oportuna de las notificaciones, en una muestra aleatoria del 20% del reporte generado en SIPAC correspondiente a los mandamientos de pago y resolucion que ordena seguir adelante la ejecución proferidos en el área vs lo reportado en el SI Notificar "/>
    <s v="Informe en Excel del seguimiento realizado a la muestra seleccionada vs SI Notificar con  los resultados del cumplimiento de las notificaciones en los que se incluya NIT, CONTRIBUYENTE, CONSECUTIVO ACTO, FECHA ACTO, FECHA NOTIFICACION CERTIFICACION, No. PLANILLA, FUNCIONARIO. Archivo PDF indicando objetivo, metodología, selección de la muestra, resultados, conclusiones, fechado y firmado por el jefe de División.        "/>
    <n v="5"/>
    <d v="2023-08-01T00:00:00"/>
    <d v="2024-01-31T00:00:00"/>
    <n v="26.142857142857142"/>
    <n v="5"/>
    <s v="DGC_x000a_DS – Subproceso Administración de Cartera_x000a_Dirección Seccional de Impuestos CALI_x000a_División de Recaudo y Cobranzas_x000a__x000a_DS - Subproceso de Recursos Administrativos _x000a_Dirección Seccional de Impuestos CALI_x000a_GIT Documentación_x000a__x000a_ELABORACIÓN (dd/mm/aaaa)_x000a_23/08/2023"/>
    <n v="1"/>
    <x v="1"/>
  </r>
  <r>
    <x v="3"/>
    <x v="0"/>
    <m/>
    <m/>
    <m/>
    <m/>
    <s v="Actualizar el Instructivo  0035 &quot;Seguimiento en el aplicativo Notificar y SINOT&quot;, para la optimización de los autocontroles que permitan el seguimiento y culminación del trámite en el Aplicativo notificar y SINOT."/>
    <s v="Actualizar el Instructivo  0035 &quot;Seguimiento en el aplicativo Notificar y SINOT&quot;, para la optimización de los autocontroles que permitan el seguimiento y culminación del trámite en el Aplicativo notificar y SINOT."/>
    <s v="Publicación del instructivo en el Listado Maestro de Documentos"/>
    <n v="1"/>
    <d v="2023-08-01T00:00:00"/>
    <d v="2023-12-31T00:00:00"/>
    <n v="21.714285714285715"/>
    <n v="1"/>
    <s v="DGC_x000a_NC – Subproceso Recursos Administrativos_x000a_Dirección de Gestión Corporativa_x000a_Subdirección Administrativa_x000a__x000a_ELABORACIÓN (dd/mm/aaaa)_x000a_23/08/2023"/>
    <n v="1"/>
    <x v="1"/>
  </r>
  <r>
    <x v="3"/>
    <x v="0"/>
    <m/>
    <m/>
    <m/>
    <m/>
    <s v="Socializar el Instructivo  0035 &quot;Seguimiento en el aplicativo Notificar y SINOT&quot; mediante  capacitación dirigida a las áreas de Documentación o quien haga sus veces a nivel nacional, una vez el mismo se encuentre actualizado y publicado en el Listado Maestro de Documentos"/>
    <s v="Socializar el Instructivo  0035 &quot;Seguimiento en el aplicativo Notificar y SINOT&quot; mediante  capacitación dirigida a las áreas de Documentación o quien haga sus veces a nivel nacional, una vez el mismo se encuentre actualizado y publicado en el Listado Maestro de Documentos"/>
    <s v="Lista de asistencia a capacitación virtual o link de video"/>
    <n v="1"/>
    <d v="2023-08-01T00:00:00"/>
    <d v="2023-12-30T00:00:00"/>
    <n v="21.571428571428573"/>
    <n v="1"/>
    <s v="DGC_x000a_NC – Subproceso Recursos Administrativos_x000a_Dirección de Gestión Corporativa_x000a_Subdirección Administrativa_x000a__x000a_ELABORACIÓN (dd/mm/aaaa)_x000a_23/08/2023"/>
    <n v="1"/>
    <x v="1"/>
  </r>
  <r>
    <x v="3"/>
    <x v="0"/>
    <m/>
    <m/>
    <m/>
    <m/>
    <s v="Generar comunicado para socialización a través de la Oficina de Comunicaciones recordando el cumplimiento a los tiempos de entrega de actos administrativos a las áreas de documentación, establecidos en el Procedimiento PR-ADF-0159 y la obligatoriedad de capturar la información congruente con lo indicado en el artículo de notificación de la parte resolutiva de los actos"/>
    <s v="Generar comunicado para socialización a través de la Oficina de Comunicaciones recordando el cumplimiento a los tiempos de entrega de actos administrativos a las áreas de documentación, establecidos en el Procedimiento PR-ADF-0159 y la obligatoriedad de capturar la información congruente con lo indicado en el artículo de notificación de la parte resolutiva de los actos"/>
    <s v="Tip publicado"/>
    <n v="1"/>
    <d v="2023-08-01T00:00:00"/>
    <d v="2023-10-31T00:00:00"/>
    <n v="13"/>
    <n v="1"/>
    <s v="DGC_x000a_NC – Subproceso Recursos Administrativos_x000a_Dirección de Gestión Corporativa_x000a_Subdirección Administrativa_x000a__x000a_ELABORACIÓN (dd/mm/aaaa)_x000a_23/08/2023"/>
    <n v="1"/>
    <x v="1"/>
  </r>
  <r>
    <x v="3"/>
    <x v="0"/>
    <m/>
    <m/>
    <m/>
    <m/>
    <s v="Implantar el  Sistema SINOT a Nivel Nacional"/>
    <s v="Implantar el  Sistema SINOT a Nivel Nacional"/>
    <s v="Reporte consolidado  generado a través del SINOT, donde se evidencia las direcciones Seccionales donde fue implementado"/>
    <n v="1"/>
    <d v="2023-08-01T00:00:00"/>
    <d v="2025-12-31T00:00:00"/>
    <n v="126.14285714285714"/>
    <n v="0.98"/>
    <s v="DGC_x000a_NC – Subproceso Recursos Administrativos_x000a_Dirección de Gestión Corporativa_x000a_Subdirección Administrativa_x000a__x000a_ELABORACIÓN (dd/mm/aaaa)_x000a_23/08/2023"/>
    <n v="0.98"/>
    <x v="0"/>
  </r>
  <r>
    <x v="3"/>
    <x v="0"/>
    <s v="AUDITORÍA AL PROCEDIMIENTO DE NOTIFICACIONES AND 2023 002_x000a__x000a_Periodo: 1/01/2022 - 28/02/2023_x000a__x000a_H7"/>
    <s v="AND 2023 002"/>
    <s v="Hallazgo No. 7. Deficiencia en la generación y/o archivo de soportes de notificación - DSIA de Santa Marta y DSI de Cali_x000a__x000a_Verificados los expedientes físicos contentivos de los documentos soporte del proceso de cobro relacionados con mandamientos de pago y resoluciones de seguir adelante la ejecución, resoluciones de devolución y/o compensación, autos inadmisorios de devoluciones con notificación subsidiaria y expedientes asociados a actas de aprehensión, se evidenció que:_x000a__x000a_1. Respecto a 18 mandamientos de pago y 13 resoluciones de seguir adelante la ejecución, no se encontró la completitud de los soportes de notificación y/o las certificaciones generadas en el SI Notificar. DSIA de Santa Marta. Ver Anexo H7_1_x000a__x000a_2. Para 22 resoluciones de devolución y/o compensación o autos inadmisorios de devoluciones con notificación subsidiaria, no se había realizado la debida conformación de los expedientes híbridos. DSIA de Santa Marta. Ver Anexo H7_2._x000a__x000a_3. En 126 expedientes asociados a 126 actas de aprehensión, no se encontró la certificación de la notificación y/o publicación de los actos administrativos generada por el aplicativo Notificar. DSIA de Santa Marta. Ver Anexo H7_3._x000a__x000a_4. Respecto a 29 mandamientos de pago y 12 resoluciones de seguir adelante la ejecución, no se encontró la completitud de los soportes de notificación y/o las certificaciones generadas en el SI Notificar. DSI de Cali. Ver Anexo H7_4._x000a__x000a_5. Para 29 resoluciones de devolución y/o compensación o autos inadmisorios de devoluciones con notificación subsidiaria, no se había realizado la debida conformación de los expedientes híbridos. DSI de Cali. Ver Anexo H7_5"/>
    <s v="Debido a deficiente autocontrol y seguimiento a los procedimientos PR-ADF-159, PR-COT-0270, PR-COT-0124 y PR-COA-0396, por parte de los funcionarios con competencia para ejecutar y para notificar, comunicar y/o publicar"/>
    <s v="Capacitar en el tema de Conformar expedientes a los funcionarios que desarrollan funciones en el subproceso de Devoluciones, Instructivo &quot;MANEJO DE LOS ARCHIVOS EN LA UAE DIAN&quot; IN-ADF-0132."/>
    <s v="Capacitar en el tema de Conformar expedientes a los funcionarios que desarrollan funciones en el subproceso de Devoluciones, Instructivo &quot;MANEJO DE LOS ARCHIVOS EN LA UAE DIAN&quot; IN-ADF-0132."/>
    <s v="Formato FT-TAH-1722 diligenciado"/>
    <n v="2"/>
    <d v="2023-09-10T00:00:00"/>
    <d v="2024-03-10T00:00:00"/>
    <n v="26"/>
    <n v="2"/>
    <s v="DGC_x000a_DS - Subproceso de Recaudo y Devoluciones_x000a_Dirección Seccional de Impuestos y Aduanas de Santa Marta_x000a_División de Recaudo y Cobranzas_x000a__x000a_DS - Subproceso Recursos Administrativos_x000a_Dirección Seccional de Impuestos y Aduanas de Santa Marta_x000a_División Administrativa y Financiera_x000a_GIT Documentación_x000a__x000a_DS - Subproceso de Recaudo y Devoluciones_x000a_Dirección Seccional de Impuestos de Cali_x000a_División de Recaudo y Cobranzas_x000a__x000a_DS - Subproceso Recursos Administrativos_x000a_Dirección Seccional de Impuestos de Cali_x000a_GIT Documentación_x000a__x000a_ELABORACIÓN (dd/mm/aaaa)_x000a_23/08/2023"/>
    <n v="1"/>
    <x v="1"/>
  </r>
  <r>
    <x v="3"/>
    <x v="0"/>
    <m/>
    <m/>
    <m/>
    <m/>
    <s v="Realizar seguimiento mensual a la conformación de expedientes que contengan los documentos de las notificaciones y ejecutoria  a los expedientes que ya hayan finalizado el mes anterior, a una muestra del 20% de estos."/>
    <s v="Realizar seguimiento mensual a la conformación de expedientes que contengan los documentos de las notificaciones y ejecutoria  a los expedientes que ya hayan finalizado el mes anterior, a una muestra del 20% de estos."/>
    <s v="Informe mensual del seguimiento de la muestra de los expedientes que ya hayan finalizado el mes anterior de conformidad con el procedimiento, verificando que el expediente cumpla con lo establecido al instructivo IN-ADF-0132."/>
    <n v="12"/>
    <d v="2023-09-01T00:00:00"/>
    <d v="2024-03-31T00:00:00"/>
    <n v="30.285714285714285"/>
    <n v="12"/>
    <s v="DGC_x000a_DS - Subproceso de Recaudo y Devoluciones_x000a_Dirección Seccional de Impuestos y Aduanas de Santa Marta_x000a_División de Recaudo y Cobranzas_x000a__x000a_DS - Subproceso de Recaudo y Devoluciones_x000a_Dirección Seccional de Impuestos de Cali_x000a_División de Recaudo y Cobranzas_x000a__x000a_ELABORACIÓN (dd/mm/aaaa)_x000a_23/08/2023"/>
    <n v="1"/>
    <x v="1"/>
  </r>
  <r>
    <x v="3"/>
    <x v="0"/>
    <m/>
    <m/>
    <m/>
    <m/>
    <s v="Conformar los expedientes de cobro respecto de 18 mandamientos de pago y 13 resoluciones de seguir adelante la ejecución que no se encontró la completitud de los soportes  de notifiación y/o certificaciones  generadas por el SI Notificar. De acuerdo con Anexo H7_1"/>
    <s v="Conformar los expedientes de cobro respecto de 18 mandamientos de pago y 13 resoluciones de seguir adelante la ejecución que no se encontró la completitud de los soportes  de notifiación y/o certificaciones  generadas por el SI Notificar. De acuerdo con Anexo H7_1"/>
    <s v="Informe de los casos verificados vs cumplimiento de la notificación y su inclusión en el expediente, archivo PDF debidamente firmado por el jefe de División de Cobranzas.          "/>
    <n v="1"/>
    <d v="2023-08-01T00:00:00"/>
    <d v="2024-02-29T00:00:00"/>
    <n v="30.285714285714285"/>
    <n v="1"/>
    <s v="DGC_x000a_DS -Subproceso Administración de Cartera_x000a_Dirección Seccional de Impuestos y Aduanas de Santa Marta_x000a_División de Recaudo y Cobranzas_x000a__x000a_ELABORACIÓN (dd/mm/aaaa)_x000a_23/08/2023"/>
    <n v="1"/>
    <x v="1"/>
  </r>
  <r>
    <x v="3"/>
    <x v="0"/>
    <m/>
    <m/>
    <m/>
    <m/>
    <s v="Conformar los expedientes de cobro respecto a 29 mandamientos de pago y 12 resoluciones de seguir adelante la ejecución, que no se encontró la completitud de los soportes de notificación y/o las certificaciones generadas en el SI Notificar  de la base relacionada en el anexo H7_4"/>
    <s v="Conformar los expedientes de cobro respecto a 29 mandamientos de pago y 12 resoluciones de seguir adelante la ejecución, que no se encontró la completitud de los soportes de notificación y/o las certificaciones generadas en el SI Notificar  de la base relacionada en el anexo H7_4"/>
    <s v="Informe de los casos verificados vs cumplimiento de la notificación y su inclusión en el expediente, archivo PDF debidamente firmado por el jefe de División de Cobranzas.          "/>
    <n v="1"/>
    <d v="2023-08-01T00:00:00"/>
    <d v="2024-02-29T00:00:00"/>
    <n v="30.285714285714285"/>
    <n v="1"/>
    <s v="DGC_x000a_DS -Subproceso Administración de Cartera_x000a_Dirección Seccional de Impuestos de Cali_x000a_División de Recaudo y Cobranzas_x000a__x000a_ELABORACIÓN (dd/mm/aaaa)_x000a_23/08/2023"/>
    <n v="1"/>
    <x v="1"/>
  </r>
  <r>
    <x v="3"/>
    <x v="0"/>
    <m/>
    <m/>
    <m/>
    <m/>
    <s v="Realizar seguimiento mensual en una muestra aleatoria del 12% de la conformación de los expedientes de cobro en SIPAC con mandamientos de pago y resoluciones de seguir adelante la ejecución"/>
    <s v="Realizar seguimiento mensual en una muestra aleatoria del 12% de la conformación de los expedientes de cobro en SIPAC con mandamientos de pago y resoluciones de seguir adelante la ejecución"/>
    <s v="Informe mensual de la conformacion segun  el IN ADF 132 , en archivo PDF con fecha cierta, indicando el objetivo, metodología, selección de la muestra, resultados y conclusiones, debidamente firmado por el jefe de División de Cobranzas "/>
    <n v="6"/>
    <d v="2023-08-01T00:00:00"/>
    <d v="2024-02-29T00:00:00"/>
    <n v="30.285714285714285"/>
    <n v="6"/>
    <s v="DGC_x000a_DS -Subproceso Administración de Cartera_x000a_Dirección Seccional de Impuestos de Cali_x000a_División de Recaudo y Cobranzas_x000a__x000a_ELABORACIÓN (dd/mm/aaaa)_x000a_23/08/2023"/>
    <n v="1"/>
    <x v="1"/>
  </r>
  <r>
    <x v="3"/>
    <x v="0"/>
    <m/>
    <m/>
    <m/>
    <m/>
    <s v="Verificar y controlar la conformacion de los expedientes con unidades documentales físicas y digitales (hibridas) con los soportes de notificación subsidiaria de las resoluciones de devolución y/o compensación o autos inadmisorios de la base relacionada en el anexo H7_5"/>
    <s v="Verificar y controlar la conformacion de los expedientes con unidades documentales físicas y digitales (hibridas) con los soportes de notificación subsidiaria de las resoluciones de devolución y/o compensación o autos inadmisorios de la base relacionada en el anexo H7_5"/>
    <s v="Informe de los casos verificados vs cumplimiento del PR ADF 159 e IN ADF 132 y en archivo PDFcon fecha cierta, indicando el objetivo, metodología, selección de la muestra, resultados y conclusiones, debidamente firmado por el jefe de División de Cobranzas"/>
    <n v="1"/>
    <d v="2023-09-01T00:00:00"/>
    <d v="2024-03-31T00:00:00"/>
    <n v="30.285714285714285"/>
    <n v="1"/>
    <s v="DGC_x000a_DS - Subproceso de Recaudo y Devoluciones_x000a_Dirección Seccional de Impuestos de Cali._x000a_División de Recaudo y Cobranzas_x000a__x000a_ELABORACIÓN (dd/mm/aaaa)_x000a_23/08/2023"/>
    <n v="1"/>
    <x v="1"/>
  </r>
  <r>
    <x v="3"/>
    <x v="0"/>
    <m/>
    <m/>
    <m/>
    <m/>
    <s v="Realizar seguimiento mensual con una muestra aleatoria del 20% de la conformación de los expedientes hibridos que requieren de notificacion subsidiaria de las resoluciones de devolución y/o compensación o autos inadmisorios."/>
    <s v="Realizar seguimiento mensual con una muestra aleatoria del 20% de la conformación de los expedientes hibridos que requieren de notificacion subsidiaria de las resoluciones de devolución y/o compensación o autos inadmisorios."/>
    <s v="Informe de los expedientes verificados vs cumplimiento de la notificacion PR ADF 159 y conformacion segun  el IN ADF 132  y en archivo PDF con fecha cierta, indicando el objetivo, metodología, selección de la muestra, resultados y conclusiones, debidamente firmado por el jefe de División de Cobranzas "/>
    <n v="6"/>
    <d v="2023-09-01T00:00:00"/>
    <d v="2024-03-31T00:00:00"/>
    <n v="30.285714285714285"/>
    <n v="6"/>
    <s v="DGC_x000a_DS – Subproceso Recaudo y Devoluciones_x000a_Dirección Seccional de Impuestos y Aduanas de Santa Marta_x000a_División de Recaudo y Cobranzas._x000a__x000a_DS - Subproceso Recaudo y Devoluciones_x000a_Dirección Seccional de Impuestos de Cali_x000a_División de Recaudo y Cobranzas_x000a__x000a_ELABORACIÓN (dd/mm/aaaa)_x000a_23/08/2023"/>
    <n v="1"/>
    <x v="1"/>
  </r>
  <r>
    <x v="3"/>
    <x v="0"/>
    <m/>
    <m/>
    <m/>
    <m/>
    <s v="Implementar Sistema  SINOT&quot; por contener repositorios virtuales para consulta de los soportes por acto administrativo"/>
    <s v="Implementar Sistema  SINOT&quot; por contener repositorios virtuales para consulta de los soportes por acto administrativo"/>
    <s v="Reporte consolidado  generado a través del SINOT, donde se evidencia las direcciones Seccionales donde fue implementado"/>
    <n v="1"/>
    <d v="2023-08-01T00:00:00"/>
    <d v="2025-12-31T00:00:00"/>
    <n v="126.14285714285714"/>
    <n v="0.98"/>
    <s v="DGC_x000a_NC - Subproceso Recursos Administrativos_x000a_Dirección de Gestión Corporativa_x000a_Subdirección Administrativa_x000a__x000a_ELABORACIÓN (dd/mm/aaaa)_x000a_23/08/2023"/>
    <n v="0.98"/>
    <x v="0"/>
  </r>
  <r>
    <x v="3"/>
    <x v="0"/>
    <s v=" Auditoría a la Contratación de la DIAN - ACD 2023-006_x000a_H1"/>
    <s v="ACD 2023-006"/>
    <s v="Hallazgo No. 1 Deficiencias en la planeación y ejecución del contrato No. 00-087-2022 Laboratorio Aduanero – Nivel Central. (D)_x000a__x000a_Subdirección de Laboratorio Aduanero, Subdirección de Compras y Contratos_x000a__x000a_Verificado el objeto del contrato No. 00-087-2022, del proceso de contratación CMA-00-001-2022, el cual está relacionado con “realizar el diagnóstico, planificación e implementación del Sistema de Gestión de Calidad bajo los requisitos de la Norma NTC-ISO/IEC 17025:2017 de una forma documentada, sistemática, estructurada y eficiente, para efectos de obtener la acreditación ante el Organismo Nacional de Acreditación (ONAC)” enfocado en los ensayos que se adelantan en el laboratorio aduanero, se evidenciaron deficiencias en la planeación y ejecución del contrato, así:_x000a__x000a_a. Deficiencias en la planeación de requerimientos, equipamiento, calibraciones y del personal técnico; así como, en la estimación del plazo de ejecución del contrato, el cual no fue suficiente para que el Contratista y la DIAN pudieran cumplir de manera satisfactoria sus obligaciones contractuales, éste tuvo que suspenderse mediante Acta 01 del 01/12/2022, por el término de ocho (8) meses, a partir de 1/12/2022 hasta el 1/08/2023, observándose según los documentos e informes de supervisión publicados en SECOP II, que “no era posible cumplir con la totalidad del alcance del objeto propuesto para el 22 de diciembre, (…) debían adelantarse procesos contractuales de mantenimiento, calibración, compra de reactivos y consumibles necesarios en la consultoría”. De otra parte, el contratista allega informe final manifestando que se presentaron circunstancias que presuntamente le impidieron que el objeto del contrato se cumpliera conforme a lo planeado inicialmente, lo cual será remitido a la Subdirección de Asuntos Disciplinarios para lo de su competencia. (D)_x000a_b. De los 5 ensayos de laboratorio contemplados en los documentos y estudios previos del proceso de contratación, en el Anexo Técnico No. 1 “Especificaciones Técnicas,” y el Anexo No. 4 “Cláusulas Contractuales”, para realizar el diagnóstico, planificación e implementación del Sistema de Gestión de Calidad bajo los requisitos de la Norma NTC-ISO/IEC 17025:2017 a efectos de obtener la acreditación ante el Organismo Nacional de Acreditación (ONAC), se implementó el SGC y la radicación de documentos en la ONAC solo en tres (3) ensayos de laboratorios, quedando dos (2) sin cumplir con los requisitos y la documentación requerida en el sistema, debido a las deficiencias enunciadas en el numeral anterior. (D)._x000a_c. Modificación al contrato que surgió por no contar la DIAN con el equipamiento necesario para la verificación de un ensayo, que consistió en el cambio del ensayo de laboratorio “Análisis de aluminio y aleaciones de aluminio por espectrometría de emisión atómica de chispa. Norma de Referencia: ASTM E1251-17ª” por el de “Análisis de acero al carbono y de baja aleación por espectrometría de emisión atómica de chispa. Norma de Referencia: ASTM E415”._x000a_d. Informes periódicos de supervisión que no cumplen con la periodicidad establecida, el último informe del mes de noviembre del 2022 se elaboró el 15/08/2023, después del levantamiento de la suspensión del contrato._x000a_e. Deficiencias en el monitoreo, seguimiento y actualización de la matriz de riesgos del contrato, toda vez que en los informes de supervisión de fechas 17/08/2022 y 04/11/2022 no se informó sobre la gestión realizada frente a los riesgos, y en la ejecución del contrato, se venían presentando situaciones que afectaban el cumplimiento del objeto contractual; Así mismo, después de la suspensión del contrato, se reportó la materialización de dos (2) riesgos con los tratamientos que se implementaron, los cuales no estaban incluidos en la matriz, denotando deficiencias en la identificación oportuna de riesgos no contemplados en la fase de planeación y en la realización de ajustes al plan de tratamiento._x000a_Con lo anterior, se desatiende el numeral 2 del anexo No. 4 Cláusulas Contractuales del contrato No. 00-087-2022, numeral 2 del Anexo Técnico No. 1 “Especificaciones Técnicas”, Estudio previo y documentos del proceso de contratación, numeral 5 del Manual para la Identificación y Cobertura del Riesgo en los Procesos de Contratación de Colombia Compra Eficiente - CCE, numeral 5.1 y 5.2 del Manual de Contratación - MN-ADF-013, actividad 13 del procedimiento Etapa Contractual PR-ADF-0433, literal a del numeral 1.2 y numeral 1.3 de la Cartilla de Supervisión y/o Interventoría - CT-ADF-0109 versión 3; y la aplicación de la Dimensión 2ª. Direccionamiento estratégico y planeación, Dimensión 3ª. Gestión con valores para resultados, Dimensión 4ª. Evaluación de resultados y del componente 3 Actividades de Control de la Dimensión 7ª. Control Interno del Modelo Integrado de Planeación y Gestión – MIPG V5._x000a__x000a_"/>
    <s v="Deficiencias en la planeación, en la aplicación de los estudios y análisis realizados para conocer lo relativo al objeto del proceso de contratación, prever disponibilidad de recursos y equipamientos adicionales requeridos para su ejecución, que garanticen que existen los recursos y el tiempo suficiente para la adecuada, completa y correcta ejecución del contrato. De igual forma, fallas en la aplicación de los controles para la elaboración y publicación de los informes de supervisión con la periodicidad establecida y en el seguimiento a la matriz de riesgos, a fin de establecer si es necesario hacer ajustes a la matriz y al plan de tratamiento de acuerdo con las circunstancias presentadas."/>
    <s v="Afectación al principio de planeación contractual, suspensión del contrato, posible incumplimiento del objeto, de las obligaciones establecidas en este y en los documentos del proceso e investigaciones disciplinarias; así como, pérdida de imagen institucional y materialización del riesgo R1 “Deficiente planeación y elaboración de los estudios previos” y exposición a la materialización del riesgo R3 “Incumplimiento total o parcial del contrato” de la matriz de riesgos del subproceso de compras y contratos."/>
    <s v="Aldelantar jornadas para actualizar a los supervisores en cambios normativos, problemas frecuentes, recomendaciones, entre otros. En estas reuniones se hará enfasis en lo descrito en el documento Abece del proceso de Supervisión y/o Interventoria en un Contrato Estatal, el cual fue dado a conocer a los supervisores el pasado mes de agosto de 2023. _x000a__x000a_"/>
    <s v="Actas de asistencia a jornadas de actualización "/>
    <n v="4"/>
    <d v="2024-02-01T00:00:00"/>
    <d v="2025-07-31T00:00:00"/>
    <n v="78"/>
    <n v="4"/>
    <s v="DGC_x000a_NC - Subproceso Compras y Contratos_x000a_Dirección de Gestión Corporativa_x000a_Subdirección de Compras y Contratos _x000a__x000a_ELABORACIÓN _x000a_18/01/2024"/>
    <n v="1"/>
    <x v="1"/>
  </r>
  <r>
    <x v="3"/>
    <x v="0"/>
    <m/>
    <m/>
    <m/>
    <m/>
    <m/>
    <s v="Elaborar y divulgar tips relacionados la planeación contractual"/>
    <s v="Publicación trimestral de Tips en los canales de difusión de comunicación interna de la Entidad, recordando aspectos escenciales sobre planeación contractual. "/>
    <n v="4"/>
    <d v="2024-02-01T00:00:00"/>
    <d v="2025-04-30T00:00:00"/>
    <n v="64.857142857142861"/>
    <n v="3"/>
    <s v="DGC_x000a_NC - Subproceso Compras y Contratos_x000a_Dirección de Gestión Corporativa_x000a_Subdirección de Compras y Contratos _x000a__x000a_ELABORACIÓN _x000a_18/01/2024"/>
    <n v="0.75"/>
    <x v="0"/>
  </r>
  <r>
    <x v="3"/>
    <x v="0"/>
    <s v=" Auditoría a la Contratación de la DIAN - ACD 2023-006_x000a_H2"/>
    <s v="ACD 2023-006"/>
    <s v="Hallazgo No. 2 Deficiencias en la aplicación de las reglas establecidas en el pliego de condiciones en la subasta pública presencial No. SAEBSU-00-002-2023_x000a__x000a_Subdirección de Compras y Contratos_x000a__x000a_Verificado el proceso de selección abreviada para la enajenación directa de bienes del estado a través de subasta pública presencial No. SAEBSU-00-002-2023, que tiene por objeto “Venta por peso de chatarra (material ferroso y de cualquier tipo de metal) que resulte del proceso de chatarrización de las mercancías que para tal efecto le sean entregadas por la DIAN, garantizando su fundición o desnaturalización, según sea su naturaleza”, se evidenció que:_x000a__x000a_a. Deficiencias en los controles para la aplicación de las reglas contenidas en el Anexo No. 5 Pliego de condiciones en la subasta pública realizada el 30 de agosto de 2023, relacionadas con los numerales 3.8. “Valor del contrato”, 6.3. “Precio de arranque” y 7.1.1 “Oferta definitiva de precios”, lo que ocasionó que mediante resolución 007511 del 08/09/2023 la DIAN ordenó el saneamiento del proceso de contratación, lo que ocasionó que la Procuraduría General de la Nación mediante oficio PDFP1 No. 0474 del 18/09/2023, en virtud de la función preventiva integral “exhorta a la Entidad a suspender los tramites de contratación, hasta tanto no se haya efectuado un análisis riguroso de la información solicitada por este ente de control, de conformidad con lo estipulado en la Resolución 480 de 2020”._x000a_b. Las reglas contenidas en el pliego de condiciones relacionadas con los numerales 3.8. “Valor del contrato”, 6.3. “Precio de arranque” 7.1 “Oferta económica definitiva” y 7.1.1 “Oferta definitiva de precios”, presentan deficiencias frente a la integridad y coherencia de estas, lo que puede generar la aplicación e interpretación de las reglas contractuales de manera diversa, toda vez que por un lado, se establece en el numeral 3.8 que “el porcentaje finalmente ofertado después de la subasta, se aplicará uniformemente a los precios unitarios de referencia descritos en el Anexo No. 2 “Precios Unitarios de Referencia” en contraposición con lo establecido en el numeral 7.1.1 donde se indica que el proponente favorecido debe presentar un documento firmado por el Representante Legal donde “ajuste todos los precios unitarios de su oferta económica inicial, aplicando uniformemente el porcentaje de incremento obtenido entre la oferta económica definitiva y su oferta económica inicial”, es así que el proponente favorecido mediante oficio de fecha 14/09/2023 presentó la aceptación de la oferta en el 215% sobre su oferta económica inicial, por lo cual fue requerido por la entidad para que ajustara la aceptación de la oferta del proceso en la plataforma SECOP II, indicándole que “la oferta económica definitiva corresponde a la que resulte del último lance valido presentado en la subasta, es decir, una mejora del 215% sobre el valor de arranque ($560) y no sobre la oferta económica inicial ($505)”, lo cual no fue señalado de manera clara, completa y expresa en el pliego de condiciones._x000a_De otra parte, en el numeral 7.1 se indica que “se tomará como definitiva la Oferta económica inicial presentada por el Oferente Habilitado que no presentó lances en la Subasta Pública”, lo cual no guarda relación con las reglas establecidas._x000a_Con lo anterior, no se da plena observancia a lo contemplado en el literal b del numeral 5° del artículo 24 “del principio de transparencia” de la ley 80 de 1993 en lo relacionado con la definición de reglas claras y completas, y la aplicación de la Dimensión 2ª. Direccionamiento estratégico y planeación, Dimensión 3ª. Gestión con valores para resultados y del componente 3 Actividades de Control de la Dimensión 7ª. Control Interno del Modelo Integrado de Planeación y Gestión – MIPG V5."/>
    <s v="Deficiencias en la redacción de las reglas en el pliego de condiciones y la aplicación de los controles para que la subasta pública se realizara conforme a las reglas previamente establecidas en el pliego de condiciones y demás documentos precontractuales, que garantizaran la adecuada aplicación de estas."/>
    <s v="Riesgo de afectación de las reglas aplicables para la subasta pública contenidas en el pliego de condiciones, exposición de la Entidad a pérdida de imagen institucional, solicitudes de suspensión del proceso contractual por las autoridades competentes y la materialización del riesgo R2 “Deficiencias o retardos en la selección y contratación” de la matriz de riesgos del subproceso de compras y contratos."/>
    <s v="Actualizar el modelo de  pliego de condiciones para que las reglas de las subastas presenciales sean ajustadas al proceso de selección que corresponda.  "/>
    <s v="Modelo de pliego de condiciones ajustado y socializado por correo electrónico con los funcionarios de compras y contratos."/>
    <n v="1"/>
    <d v="2024-02-01T00:00:00"/>
    <d v="2025-04-30T00:00:00"/>
    <n v="64.857142857142861"/>
    <n v="0"/>
    <s v="DGC_x000a_NC - Subproceso Compras y Contratos_x000a_Dirección de Gestión Corporativa_x000a_Subdirección de Compras y Contratos _x000a__x000a_ELABORACIÓN _x000a_18/01/2024"/>
    <n v="0"/>
    <x v="0"/>
  </r>
  <r>
    <x v="3"/>
    <x v="0"/>
    <s v=" Auditoría a la Contratación de la DIAN - ACD 2023-006_x000a_H3"/>
    <s v="ACD 2023-006"/>
    <s v="Hallazgo No. 3 Deficiencias en la identificación, tratamiento y monitoreo de riesgos de las matrices de riesgos de los contratos._x000a__x000a_Subdirección de Compras y Contratos y Dirección Seccional de Aduanas de Cúcuta_x000a__x000a_Verificada la identificación, monitoreo y seguimiento realizado a los riesgos contenidos en la matriz del proceso contractual y el plan de tratamiento de estos; así como, la inclusión del resultado del monitoreo en los informes periódicos de supervisión se evidenció que:_x000a__x000a_a. Fallas en el monitoreo y seguimiento de los riesgos con la periodicidad definida, e implementación de los controles y/o tratamientos, según la forma que se estableció en las matrices, toda vez que los informes periódicos de supervisión no reflejan el seguimiento realizado. Así como, deficiencias en la identificación de los riesgos, por cuanto se indica en el acápite de riesgos de los informes de supervisión que &quot;Por tratarse de Contratos de Arrendamientos no aplica Matriz de Riesgos basados en el Análisis de Riesgo realizado en los estudios previos&quot;. DSA Cúcuta: Contratos Mínima Cuantía: 89-012-2023, 89-008-2023, 89-017-2022, 89-011-2022, 89-007-2022, 89-010-2023, 89-013-2022, 89-009-2022, 89-013-2023, 89-009-2023, 89-018-2022, 89-012-2022, 89-008-2022, 89-011-2023, 89-010-2022. Contratación Directa: 89-003-2023, 89-002-2022, 89-006-2022, 89-001-2023, 89-005-2023, 89-003-2022. Nivel Central: Contratación Subasta Pública: 00-098-2022, 00-120-2023, 00-190-2022, 00-184-2022, 00-103-2022, 00-128-2023, 00-158-2022, 00-112-2022, 00-181-2022, 00-099-2022, 00-113-2022, 00-076-2023, 00-178-2022. Contratación Directa: 00-069-2022._x000a__x000a_Con lo anterior se desatiende el numeral 6 del artículo 2.2.1.1.2.1.1. Estudios y documentos previos del Decreto 1082 de 2015, el Manual para la identificación y cobertura del riesgo en los procesos de contratación - M-ICR-01 de Colombia Compra Eficiente y los formatos FT-ADF-2781 Informe periódico de supervisión y FT-ADF-2222 Informe final de supervisión o interventoría, y la aplicación de la Dimensión 2ª. Direccionamiento estratégico y planeación, Dimensión 3ª. Gestión con valores para resultados, Dimensión 4ª. Evaluación de resultados, Dimensión 5ª. Información y comunicación y el componente 3 Actividades de Control de la Dimensión 7ª Control Interno del Modelo Integrado de Planeación y Gestión–MIPG V5."/>
    <s v="Deficiencias para la adecuada identificación de los riesgos específicos del proceso contractual, el establecimiento de los tratamientos y el monitoreo para administrarlos; así como, desconocimiento de los lineamientos impartidos por la Agencia Nacional de Contratación Pública Colombia Compra Eficiente - ANCP CCE, por parte de las áreas encargadas de estructurar las matrices, respecto a la identificación y cobertura de los riesgos en los procesos de contratación."/>
    <s v="Afecta el principio de planeación en la contratación, genera posible incumplimiento del objeto del contrato, pérdida de imagen institucional y de sanciones disciplinarias, con la exposición a la materialización del riesgo R3 “Incumplimiento total o parcial del contrato” de la matriz de riesgos del subproceso de compras y contratos, y a los riesgos identificados en cada proceso contractual."/>
    <s v="Adelantar visitas aleatorias a las Direcciones Seccionales donde se evidencie mayor dificultad en el diligenciamiento de las matrices de riesgo. En estas visitas se reiterará el Abece del proceso de Supervisión o Interventoria en un Contrato Estatal, el cual fue dado a conocer a los supervisores el pasado mes de agosto de 2023. _x000a__x000a_"/>
    <s v="Actas de asistencia a jornadas de actualización "/>
    <n v="4"/>
    <d v="2024-03-01T00:00:00"/>
    <d v="2025-07-31T00:00:00"/>
    <n v="73.857142857142861"/>
    <n v="2"/>
    <s v="DGC_x000a_NC - Subproceso Compras y Contratos_x000a_Dirección de Gestión Corporativa_x000a_Subdirección de Compras y Contratos _x000a__x000a_ELABORACIÓN _x000a_18/01/2024"/>
    <n v="0.5"/>
    <x v="0"/>
  </r>
  <r>
    <x v="3"/>
    <x v="0"/>
    <s v=" Auditoría a la Contratación de la DIAN - ACD 2023-006_x000a_H4"/>
    <s v="ACD 2023-006"/>
    <s v="Hallazgo No.4 Inoportunidad de la Liquidación de contratos y el cierre de expedientes electrónicos en SECOP II_x000a__x000a_Subdirección de Compras y Contratos y Dirección Seccional de Aduanas de Cúcuta_x000a__x000a_Verificado el cumplimiento y oportunidad en el trámite de la liquidación de los contratos atendiendo a los términos establecidos dentro del proceso contractual o en la normatividad vigente, frente a las diferentes modalidades de contratación y el cierre de los expedientes en la plataforma electrónica de SECOP II una vez cumplido con todas las obligaciones post-contractuales, se evidenció:_x000a__x000a_a. Contratos con plazo de ejecución finalizado en la vigencia 2022, a los cuáles se les estableció el término de (seis) 6 meses para su liquidación bilateral, y a la fecha de revisión no se evidenció el trámite adelantado por los supervisores para llevar a cabo dicha liquidación, de acuerdo con lo establecido en la Cartilla de Supervisión que indica que “el Supervisor o Interventor deben presentar a la Subdirección de Compras y Contratos (en el Nivel Central) o al Director Seccional (en el Nivel Local) el proyecto de liquidación del contrato dentro del mes siguiente al vencimiento del plazo de su ejecución, para que las partes puedan revisar el proyecto, discutirlo y firmarlo antes del vencimiento del plazo de seis (6) meses cubierto por los amparos de la garantía única de cumplimiento.&quot;, sobre los cuales se expone a la entidad al riesgo de pérdida de competencia para liquidar los contratos._x000a_Nivel Central: 00-127-2022, 00-103-2022, 00-069-2022, 00-086-2022, 00-112-2022, 00-125-2022, DSA Cúcuta: 89-017-2022, 89-011-2022, 89-007-2022, 89-002-2022, 89-006-2022, 89-004-2022, 89-019-2022, 89-013-2022, 89-009-2022, 89-014-2022, 89-003-2022, 89-018-2022, 89-012-2022, 89-008-2022._x000a_De igual forma, contratos donde la entidad perdió competencia para efectuar la liquidación dado el vencimiento de términos para efectuar el trámite. Nivel Central: 00-167-2017, 00-129-2018, 00-123-2017._x000a__x000a_b. Contratos que se encuentran terminados y sin obligaciones post contractuales pendientes, a los cuales no se les ha realizado el cierre en la plataforma SECOP ll. Nivel Central: 00-167-2017, 00-246-2018, 00-228-2019, 00-086-2017, 00-091-2019. DSA Cúcuta: 89-007-2022, 89-004-2022, 89-019-2022, 89-013-2022, 89-009-2022_x000a__x000a_Con lo anterior se desatiende lo dispuesto en el artículo 60 de la Ley 80 de 1993, modificado por el artículo 217 del Decreto 019 de 2012, el artículo 11 de la Ley 1150 de 2007, el artículo 2.2.1.1.2.4.3 del Decreto 1082 de 2015, el numeral 5.3.1. del Manual de contratación MN-ADF-0013 V4, el numeral 3.3. y las actividades 10 a 27 del procedimiento Etapa post contractual PR-ADF-0434 V2 y las circular externa No.002 del 2023, lineamientos para el cierre del contrato electrónico en SECOP II y el anexo a la circular externa No. 002 de 2023, y la aplicación de la Dimensión 2ª. Direccionamiento estratégico y planeación, Dimensión 3ª. Gestión con valores para resultados, Dimensión 4ª. Evaluación de resultados y del componente 3 Actividades de Control de la Dimensión 7ª. Control Interno del Modelo Integrado de Planeación y Gestión – MIPG V5."/>
    <s v="Deficiencias en el control y seguimiento durante la etapa post contractual, en particular al ejercicio de liquidación y cierre de los expedientes contractuales por parte de los supervisores en los términos establecidos en el contrato y la ley y de acuerdo con los lineamientos impartidos por la Agencia Nacional de Contratación Pública Colombia Compra Eficiente - ANCP CCE, respecto al cierre de los contratos electrónicos."/>
    <s v="Expone a la entidad a la pérdida de competencia para liquidar los contratos, incumplimiento de la obligación de liquidar, riesgo de posibles acciones en contra de la entidad, pérdida de imagen institucional y sanciones disciplinarias; así como, la materialización del riesgo R4 “Deficiencias en la supervisión de la etapa pos contractual” de la matriz de riesgos del subproceso de compras y contratos."/>
    <s v="Adelantar visitas aleatorias a las Seccionales donde se evidencie mayor dificultad en los procesos de liquidación contractual y cargue de información al SECOP._x000a__x000a_En estas visitas se reiterará el Abece del proceso de Supervisión o Interventoria en un Contrato Estatal, el cual fue dado a conocer a los supervisores el pasado mes de agosto de 2023. _x000a__x000a_"/>
    <s v="Actas de asistencia a jornadas de actualización "/>
    <n v="4"/>
    <d v="2024-03-01T00:00:00"/>
    <d v="2025-07-31T00:00:00"/>
    <n v="73.857142857142861"/>
    <n v="2"/>
    <s v="DGC_x000a_NC - Subproceso Compras y Contratos_x000a_Dirección de Gestión Corporativa_x000a_Subdirección de Compras y Contratos _x000a__x000a_ELABORACIÓN _x000a_18/01/2024"/>
    <n v="0.5"/>
    <x v="0"/>
  </r>
  <r>
    <x v="3"/>
    <x v="0"/>
    <m/>
    <m/>
    <m/>
    <m/>
    <m/>
    <s v="Emitir alertas dirigidas a los supervisores respecto de la obligatoriedad en el cumplimiento de las activudades pendientes a la finalización del contrato que se encuentren supervisando. (informe final de supervisión, proyectos de actas de liquidación y actas de cierre) _x000a_"/>
    <s v="Correos electronicos enviados a los supervisores"/>
    <n v="550"/>
    <d v="2024-03-01T00:00:00"/>
    <d v="2024-12-31T00:00:00"/>
    <n v="43.571428571428569"/>
    <n v="550"/>
    <s v="DGC_x000a_NC - Subproceso Compras y Contratos_x000a_Dirección de Gestión Corporativa_x000a_Subdirección de Compras y Contratos _x000a__x000a_ELABORACIÓN _x000a_18/01/2024"/>
    <n v="1"/>
    <x v="1"/>
  </r>
  <r>
    <x v="3"/>
    <x v="0"/>
    <s v=" Auditoría a la Contratación de la DIAN - ACD 2023-006_x000a_H5"/>
    <s v="ACD 2023-006"/>
    <s v="Hallazgo No.5 Deficiencias en el contenido y periodicidad de los informes de supervisión e inoportunidad en la publicación en SECOP II y en el cumplimiento de los requisitos de ejecución de los contratos._x000a__x000a_Subdirección de Compras y Contratos y Dirección Seccional de Aduanas de Cúcuta_x000a__x000a_Verificado el seguimiento y control efectuado por los supervisores, a la ejecución del contrato, así como la elaboración y contenido de los informes periódicos de supervisión, y el informe final de acuerdo con la periodicidad establecida en los documentos del proceso de contratación; de igual forma, la publicación de estos en SECOP II dentro de los tres (3) días hábiles siguientes a su expedición, y el control y verificación del cumplimiento de los requisitos de ejecución del contrato, se evidenció que:_x000a__x000a_a. Informes periódicos de supervisión con deficiencias en el contenido, no se relacionan las actividades adelantadas por el contratista que permitan establecer la real y efectiva ejecución del contrato en los términos y condiciones pactadas. Nivel Central: 00-196-2022 DSA Cúcuta. Contratos: 89-010-2023, 89-019-2022, 89-013-2022, 00-128-2023._x000a__x000a_b. Informes que no cumplen con la periodicidad establecida e informes finales de supervisión sin elaborar o elaborados sin oportunidad desde la terminación del plazo de ejecución del contrato. DSA Cúcuta. Contratos: 89-006-2022, 89-003-2023, 89-011-2022, 89-007-2022, 89-008-2023, 89-004-2022, 89-002-2023, 89-006-2023, 89-001-2022, 89-005-2022, 89-011-2023, 89-007-2023, 89-015-2022, 89-010-2022. Nivel Central Contratos Subasta Inversa: 00-127-2022, 00-098-2022, 00-120-2023, 00-190-2022, 00-191-2022, 00-128-2023, 00-177-2022, 00-158-2022, 00-112-2022, 00-188-2022, 00-099-2022, 00-113-2022, 00-076-2023, 00-089-2022, 00-178-2022, 00-187-2022 Contratación Directa: 00-069-2022_x000a__x000a_c. Inoportunidad en la publicación de los informes periódicos e informe final de supervisión en SECOP II, algunos con demoras hasta de más de 1 año para su publicación. DSA Cúcuta. Contratos: 89-006-2022, 89-003-2023, 89-002-2022, 89-012-2023, 89-008-2023, 89-017-2022, 89-011-2022, 89-007-2022, 89-001-2023, 89-010-2023, 89-019-2022, 89-013-2022, 89-009-2022, 89-013-2023, 89-018-2022, 89-012-2022, 89-008-2022, 89-004-2023, 89-014-2022, 89-003-2022. Nivel Central Contratos Subasta Inversa: 00-191-2022, 00-128-2023, 00-177-2022, 00-158-2022, 00-196-2022 Contratación Directa: 00-064-2023_x000a__x000a_d. Deficiencias en la revisión y aprobación por parte del supervisor de los documentos exigidos como requisitos para la ejecución del contrato establecidos en los anexos de Especificaciones Técnicas y/o cláusulas contractuales, como son la relación del personal, hojas de vida del personal técnico, soportes que acrediten los requisitos de estudio y experiencia, entrega del cronograma de ejecución del contrato, formación y documentación del laboratorio que realizará la toma de muestras, relación de equipos y elementos a utilizar en el proceso, orden de servicio de mantenimiento preventivo y correctivo y/o inspección a las herramientas e insumos. DSA Cúcuta: Contratos: 89-012-2023, 89-008-2023, 89-017-2022, 89-011-2022, 89-006-2022, 89-010-2023, 89-019-2022 Nivel Central Subasta Pública: Contratos: 00-191-2022, 00-128-2023._x000a__x000a_e. Publicación de documentos en SECOP II que no corresponden al proceso de contratación y/o documentos con diligenciamiento incompleto; así como, certificados de bienes y servicios recibidos con espacios en blanco, sin diligenciar y sin publicar en SECOP II de fecha 08/06/2022. DSA Cúcuta: Contratos: 89-010-2023 89-006-2022, 89-005-2023, 89-019-2022, 89-009-2022 Nivel Central. Subasta Pública: 00-103-2022._x000a__x000a_Las situaciones relacionadas con las deficiencias en la supervisión y la publicación de informes en la plataforma SECOP ll son reiterativas tal y como se observa en el informe de auditoría de esta Oficina de Control Interno en la vigencia 2022._x000a__x000a_Con lo anterior, se desatiende lo establecido en el artículo 4 de la ley 80 de 1993, los artículos 83 y 84 de la ley 1474 de 2011, artículo 2.1.1.2.1.8. del decreto 1081 de 2015, el artículo 2.2.1.1.1.7.1. del decreto 1082 de 2015, los principios de: transparencia, calidad de la información, y divulgación proactiva de la información establecidos en el artículo 3 de la ley 1712 de 2014, el numeral 3.2 y la actividad 13 del procedimiento PR-ADF-0433 Etapa Contractual V2, el numeral 3.1 y la actividad 2 del procedimiento PR-ADF-0434 Etapa Post Contractual V2, numeral 1.3 de la cartilla de supervisión y/o interventoría CT-ADF-0109 V3, el memorando No. 000083 del 28 de junio de 2023 y la aplicación de la Dimensión 3ª Gestión con valores para resultados, Dimensión 4ª Evaluación de resultados, Dimensión 5ª Información y comunicación y del componente 3 Actividades de Control de la Dimensión 7ª Control Interno del Modelo Integrado de Planeación y Gestión – MIPG V5."/>
    <s v="Deficiencias frente al cumplimiento de la obligación de los supervisores relacionadas con la vigilancia y monitoreo permanente de la ejecución del objeto contratado, y del cumplimiento de los requisitos de ejecución, así como la calidad y completitud de los informes de supervisión que dan cuenta de la satisfacción de la necesidad que se pretendía suplir con la contratación del bien, obra o servicio referido y del cumplimiento del principio de transparencia y publicación de los documentos del contrato, a través de los cuales se permita la participación de las partes interesadas y/o grupos de valor."/>
    <s v="Posible incumplimiento del objeto del contrato, falta de oportunidad en el requerimiento a los contratistas, pérdida de imagen institucional y de sanciones disciplinarias, con la exposición a la materialización del riesgo R3 “Incumplimiento total o parcial del contrato” de la matriz de riesgos del subproceso de compras y contratos y a los riesgos identificados en la matriz del proceso contractual."/>
    <s v="Adelantar visitas aleatorias a las Seccionales donde se evidencie mayor dificultades en el ejercicio de la supervisión, donde, entre otros los distintos temas a tratar, se  reiterará el Abece del proceso de Supervisión o Interventoria en un Contrato Estatal, el cual fue dado a conocer a los supervisores el pasado mes de agosto de 2023._x000a__x000a__x000a_"/>
    <s v="Actas de asistencia a jornadas de actualización "/>
    <n v="4"/>
    <d v="2024-03-01T00:00:00"/>
    <d v="2025-07-31T00:00:00"/>
    <n v="73.857142857142861"/>
    <n v="2"/>
    <s v="DGC_x000a_NC - Subproceso Compras y Contratos_x000a_Dirección de Gestión Corporativa_x000a_Subdirección de Compras y Contratos _x000a__x000a_ELABORACIÓN _x000a_18/01/2024"/>
    <n v="0.5"/>
    <x v="0"/>
  </r>
  <r>
    <x v="3"/>
    <x v="0"/>
    <s v="AUDITORIA A LA GESTIÓN DOCUMENTAL AGD 2024 004_x000a__x000a_H1"/>
    <s v="AGD 2024 004"/>
    <s v="Hallazgo 1. Vulnerabilidad y deficiencia en el control y administración de los flujos de información de las Soluciones Tecnológicas y los Roles relacionados con la Gestión Documental de la Entidad._x000a__x000a_Verificado el Anexo “Roles de las soluciones tecnológicas V3” del proceso de Información, Innovación y Tecnología, publicado en la Diannet en el listado maestro de documentos de la Entidad en relación con la Gestión Documental y confrontado con el &quot;Concepto Técnico Herramienta SGDIAN - Gestión Documental de septiembre 30 de 2022&quot; de la Dirección de Gestión de Innovación y Tecnología se estableció lo siguiente:_x000a__x000a_1. El proceso de radicación de la gestión documental está operando de manera permanente con la contingencia de la solución tecnológica mencionada, es decir, en archivos o plantillas Excel, sin emplear controles de trazabilidad, confidencialidad, integridad ni disponibilidad de la información. Dicha contingencia se activó desde el 31 de agosto de 2021, debido a que, al consultar la documentación técnica existente desde el 12 de diciembre de 2018 durante la entrega del proyecto SGDIAN a la Subdirección de Gestión de Tecnología de Información y Telecomunicaciones, no se visualizó que la solución tuviese en cuenta los cambios en la estructura organizacional (vigencia de las dependencias) necesarios debido a la reestructuración de la DIAN._x000a__x000a_2. Ambigüedad y no coherencia en la información reportada en el Anexo “Roles de las soluciones tecnológicas V3”, con relación al inventario de las soluciones tecnológicas, estado de estas y sus roles, así:  _x000a_2.1. En el “inventario de las soluciones digitales”, se identifican en estado de producción dos sistemas de información para la Gestión Documental, uno Gestión Documental Muisca – “SICOB 497792” y otro SGDIAN Sistema de Gestión Documental (Comunicaciones Oficiales de Entrada y Salida) – “SICOB 486913”, no obstante, este último según el mencionado Concepto Técnico indica que es de sólo consulta desde el 31 de agosto de 2021._x000a_2.2. En la parametrización de  “roles de soluciones digitales”, se reportan códigos y números de roles idénticos para ambas soluciones: Rol “Radicación de Documentos Físicos” código 637; adicionalmente roles operativos para la solución tecnológica de estado consulta tales como: “Funcionario Básico y Radicador Documentos” código 831, “Generación de Certificaciones de Gestión Documental” código 1101, “Administración de las Tablas de Retención Documental”  código 1104, “Radicación de Documentos No Estructurados” código 1426 (Ver Anexo 1). _x000a__x000a_Lo expuesto, desatiende el numeral 2.2.35.5 del Decreto Único Reglamentario de Función Pública 1083 de 2015, los numerales 3 y 6 del artículo 51, numerales 3 y 5 del artículo 52, numerales 1, 4 y 6 del artículo 54 del Decreto 1742 de 2020; numerales 1.6, 3.2 y 3.3 del Manual de Gobierno Digital, así como, los procedimientos PR-IIT-0366 “Gestión de activos de información”, actividades 1, 2, 20, 21 y 22 del PR-IIT-0455 “Gestión de accesos” y PR-PEC-0339 “Autoevaluación del control y Gestión”, el instructivo IN-IIT-0241 “Monitoreo de Plataforma”, IN-IIT-0105 “Modificación del Anexo Roles de las Soluciones Tecnológicas”, Cartilla CT-IIT-0138 “Guía para el uso aceptable de los activos de información”; numeral 3.4.2 “Política de Seguridad Digital”, Dimensión 5 “Información y comunicación” y los componentes 3. “Actividades de Control”, 4 “Información y Comunicación” y 5 “Actividades de Monitoreo” de la Dimensión 7 “Control Interno” del Modelo Integrado de Planeación y Gestión – MIPG V5."/>
    <s v="Lo anterior, se debe a las deficiencias en el diseño, aplicación y monitoreo de los controles para la administración de la información de las soluciones tecnológicas relacionados con la gestión documental, así como el no contemplar los cambios normativos internos y externos y determinar el tratamiento de estos con el fin de satisfacer la necesidad requerida para la Entidad."/>
    <s v="1. Adquisicion de una nueva herramienta tecnologica para soportar las diferentes etapas de la gestion  documental."/>
    <s v="1. Adquisicion de una nueva herramienta tecnologica para soportar las diferentes etapas de la gestion  documental."/>
    <s v="Contrato Firmado "/>
    <s v="1.00"/>
    <d v="2025-09-01T00:00:00"/>
    <d v="2025-11-30T00:00:00"/>
    <n v="12.857142857142858"/>
    <n v="0"/>
    <s v="DGC_x000a_NC - Subproceso Innovación y Tecnología_x000a_Subdirección de Soluciones y Desarrollo _x000a_Subdirección de Innovación y Proyectos_x000a__x000a_NC - Subproceso Recursos Administrativos_x000a_Direción de Gestión Corporativa"/>
    <n v="0"/>
    <x v="0"/>
  </r>
  <r>
    <x v="3"/>
    <x v="0"/>
    <m/>
    <m/>
    <m/>
    <m/>
    <m/>
    <s v="1. Adquisicion de una nueva herramienta tecnologica para soportar las diferentes etapas de la gestion  documental."/>
    <s v="Plan de trabajo de_x000a_implementación de la solución_x000a_tecnológica. "/>
    <s v="1.00"/>
    <d v="2025-12-01T00:00:00"/>
    <d v="2026-02-28T00:00:00"/>
    <n v="12.714285714285714"/>
    <n v="0"/>
    <s v="DGC_x000a_NC - Subproceso Innovación y Tecnología_x000a_Subdirección de Soluciones y Desarrollo _x000a_Subdirección de Innovación y Proyectos_x000a__x000a_NC - Subproceso Recursos Administrativos_x000a_Direción de Gestión Corporativa"/>
    <n v="0"/>
    <x v="0"/>
  </r>
  <r>
    <x v="3"/>
    <x v="0"/>
    <m/>
    <m/>
    <m/>
    <m/>
    <m/>
    <s v="1. Adquisicion de una nueva herramienta tecnologica para soportar las diferentes etapas de la gestion  documental."/>
    <s v="Informes de seguimiento "/>
    <s v="2.00"/>
    <d v="2026-03-01T00:00:00"/>
    <d v="2026-11-30T00:00:00"/>
    <n v="39.142857142857146"/>
    <n v="0"/>
    <s v="DGC_x000a_NC - Subproceso Innovación y Tecnología_x000a_Subdirección de Soluciones y Desarrollo _x000a_Subdirección de Innovación y Proyectos_x000a__x000a_NC - Subproceso Recursos Administrativos_x000a_Direción de Gestión Corporativa"/>
    <n v="0"/>
    <x v="0"/>
  </r>
  <r>
    <x v="3"/>
    <x v="0"/>
    <m/>
    <m/>
    <m/>
    <m/>
    <m/>
    <s v="1. Adquisicion de una nueva herramienta tecnologica para soportar las diferentes etapas de la gestion  documental."/>
    <s v="Puesta en producción de la solución tecnológica: _x000a_ _x000a_a. (01) Un formato información de versión FT-IIT-1851._x000a_ _x000a_b) (01) Un formato de Aceptación de Pruebas funcionales y salida a producción _x000a_FT-IIT-2180_x000a_ _x000a_b. (01) Un Acta de comité de gestión de Cambios de Tecnología del correspondiente software instalado y en producción"/>
    <s v="3.00"/>
    <d v="2026-03-01T00:00:00"/>
    <d v="2026-12-31T00:00:00"/>
    <n v="43.571428571428569"/>
    <n v="0"/>
    <s v="DGC_x000a_NC - Subproceso Innovación y Tecnología_x000a_Subdirección de Soluciones y Desarrollo _x000a_Subdirección de Innovación y Proyectos_x000a__x000a_NC - Subproceso Recursos Administrativos_x000a_Direción de Gestión Corporativa"/>
    <n v="0"/>
    <x v="0"/>
  </r>
  <r>
    <x v="3"/>
    <x v="0"/>
    <m/>
    <m/>
    <m/>
    <m/>
    <m/>
    <s v="1. Adquisicion de una nueva herramienta tecnologica para soportar las diferentes etapas de la gestion  documental."/>
    <s v="Documento con la solicitud de retiro del sistema SGDIAN del inventario de las soluciones tecnológicas._x000a_Documento de solicitud de retiro de la placa del sistema SGDIAN del inventario de activos de la DIAN."/>
    <n v="2"/>
    <d v="2024-07-19T00:00:00"/>
    <d v="2024-08-18T00:00:00"/>
    <n v="4.2857142857142856"/>
    <n v="2"/>
    <s v="DGC_x000a_NC - Subproceso Innovación y Tecnología_x000a_Subdirección de Soluciones y Desarrollo _x000a_Coordinación de Soporte Técnico al Usuario_x000a__x000a_NC - Subproceso Recursos Administrativos_x000a_Subdirección Administrativa_x000a_Coordinación de Correspondencia y Notificaciones"/>
    <n v="1"/>
    <x v="1"/>
  </r>
  <r>
    <x v="3"/>
    <x v="0"/>
    <m/>
    <m/>
    <m/>
    <m/>
    <m/>
    <s v="1. Adquisicion de una nueva herramienta tecnologica para soportar las diferentes etapas de la gestion  documental."/>
    <s v="Anexo de Roles actualizado y publicado"/>
    <n v="1"/>
    <d v="2024-07-19T00:00:00"/>
    <d v="2024-08-18T00:00:00"/>
    <n v="4.2857142857142856"/>
    <n v="1"/>
    <s v="DGC_x000a_NC - Subproceso Innovación y Tecnología_x000a_Subdirección de Soluciones y Desarrollo _x000a_Coordinación de Soporte Técnico al Usuario"/>
    <n v="1"/>
    <x v="1"/>
  </r>
  <r>
    <x v="3"/>
    <x v="0"/>
    <s v="Auditoría a la Radicación y Trámite de Quejas Disciplinarias ATD 2024-005"/>
    <s v=" ATD 2024-005"/>
    <s v="Hallazgo No. 1. Deficiencias en la gestión, trámite y evaluación de las quejas y/o noticias disciplinarias. _x000a_De una muestra de 81 quejas o noticias disciplinarias recibidas en la Subdirección de Asuntos Disciplinarios y radicadas en VIGIA entre el 01/01/2023 al 30/06/2024 se evidenció que:_x000a__x000a_1.1  _x0009_En 24 casos, se presentó dilación para emitir el auto con el que se evaluó la noticia disciplinaria, entre 30 a 179 días hábiles desde su recepción. (Anexo 1)_x000a__x000a_1.2_x0009_10 quejas y/o noticias disciplinarias que a 30/06/2024 no habían sido tramitadas, transcurriendo entre 56 a 283 días hábiles desde la fecha de recibido en la Subdirección de Asuntos Disciplinarios a ese corte, e incluso al momento de verificación por el equipo auditor a 27/09/2024, no contaban con gestión alguna. (Anexo 1)_x000a__x000a_Adicionalmente, de una muestra de 68 expedientes, asociados a 70 quejas o noticias disciplinarias recibidas entre el 01/01/2023 a 30/06/2024, respecto de los cuales no existe reserva legal por haberse proferido decisiones de terminación o archivo del expediente o formulación de cargos, se evidenció lo siguiente:_x000a__x000a_1.3_x0009_En 43 casos transcurrieron entre 34 a 165 días hábiles desde la recepción de la noticia disciplinaria en la Subdirección de Asuntos Disciplinarios hasta la expedición del auto de Indagación Previa. Así mismo, se identificó que: (Anexo 2)_x000a__x000a_• _x0009_En un expediente, había operado la caducidad de la acción disciplinaria incluso al momento de recibir la noticia; sin embargo, se ordenó la apertura de Indagación Previa. (Anexo 3)_x000a__x000a_•_x0009_En un expediente, que tiene dos quejas asociadas, se expidió el auto de Indagación Previa un día antes del acaecimiento del fenómeno jurídico de caducidad, a pesar de haberse recibido la noticia en términos para ejercer la acción disciplinaria, y de haber transcurrido más de cuatro meses entre la recepción de la noticia y la expedición del auto referido. (Anexo 3)_x000a__x000a_•_x0009_En dos expedientes, el auto de apertura de Indagación Previa se profirió habiendo transcurrido más de cinco y seis meses a partir de la fecha de recepción de la noticia disciplinaria, pese a tenerse identificada la fecha de los hechos y las fechas próximas en que operaría la prescripción de la acción disciplinaria. (Anexo 3)_x000a_ _x000a_1.4  _x0009_En ocho expedientes transcurrieron entre 65 a 123 días hábiles para evaluar la noticia disciplinaria desde su recepción hasta la expedición del auto con el que se dio inicio a la actuación mediante apertura de Investigación Disciplinaria. (Anexo 4)_x000a__x000a_1.5   _x0009_En dos expedientes transcurrieron más de cinco y seis meses desde la recepción de la noticia disciplinaria en la Subdirección de Asuntos Disciplinarios hasta la expedición del auto que ordenó su acumulación a otro expediente o actuación en curso. (Anexo 5)_x000a_"/>
    <s v="Inexistencia, ineficiencia y/o insuficiente aplicación de controles por parte del subproceso auditado, en el seguimiento a la gestión de las noticias disciplinarias que son recibidas en la Subdirección, así como la falta de impulso oficioso y oportuno de las mismas; deficientes mecanismos para el control, seguimiento y priorización de casos con fechas próximas de caducidad o prescripción; desatención normativa frente a la obligación de dar inicio inmediato a la acción disciplinaria, que en algunos casos influyeron en la configuración de la caducidad o prescripción de la acción, cuestión que podría concluir en el desconocimiento de los principios y fines constitucionales y legales que orientan esta actuación."/>
    <s v="Elaborar un lineamiento interno en el que se establezcan los tiempos para el trámite de las quejas disciplinarias, teniendo en cuenta la fecha de los hechos (para calcular la fecha de prescripción de la acción), así como el día de su radicación.  Dicho lineamiento incluirá el tratamiento que se dará a las quejas que a la fecha de su emisión se encuentren en inventario pendientes por cumplir el direccionamiento ordenado._x000a_"/>
    <s v="Documento de lineamiento"/>
    <s v="Documento de lineamiento"/>
    <n v="1"/>
    <d v="2024-12-15T00:00:00"/>
    <d v="2025-02-28T00:00:00"/>
    <n v="10.714285714285714"/>
    <n v="0"/>
    <s v="DGC_x000a_Dirección de Gestión Corporativa_x000a_Subdirección de Asuntos Disciplinarios_x000a_Coordinación de Instrucción "/>
    <n v="0"/>
    <x v="0"/>
  </r>
  <r>
    <x v="3"/>
    <x v="0"/>
    <m/>
    <m/>
    <m/>
    <m/>
    <s v="Efectuar seguimiento a la implementación y cumplimiento del lineamiento interno.  El primer informe incluirá el reporte de gestión de las quejas disciplinarias que al momento de la auditoría estaban pendientes de cumplir el direccionamiento dispuesto. "/>
    <s v="Informe de seguimiento mensual "/>
    <s v="Informe de seguimiento mensual "/>
    <n v="8"/>
    <d v="2025-03-31T00:00:00"/>
    <d v="2025-11-30T00:00:00"/>
    <n v="34.857142857142854"/>
    <n v="0"/>
    <s v="DGC_x000a_Dirección de Gestión Corporativa_x000a_Subdirección de Asuntos Disciplinarios_x000a_Coordinación de Instrucción "/>
    <n v="0"/>
    <x v="0"/>
  </r>
  <r>
    <x v="3"/>
    <x v="0"/>
    <m/>
    <m/>
    <m/>
    <m/>
    <s v="Efectuar, para la vigencia 2025, sensibilización a los Jefes de área y demás personal de la entidad sobre la importancia que reviste la presentación de los informes con incidencia disciplinaria, una vez se tenga conocimiento de la situación irregular."/>
    <s v="Publicaciones"/>
    <s v="Publicaciones"/>
    <n v="2"/>
    <d v="2025-04-01T00:00:00"/>
    <d v="2025-08-31T00:00:00"/>
    <n v="21.714285714285715"/>
    <n v="0"/>
    <s v="DGC_x000a_Dirección de Gestión Corporativa_x000a_Subdirección de Asuntos Disciplinarios_x000a_Coordinación de Instrucción "/>
    <n v="0"/>
    <x v="0"/>
  </r>
  <r>
    <x v="3"/>
    <x v="0"/>
    <s v="Auditoría a la Radicación y Trámite de Quejas Disciplinarias ATD 2024-005"/>
    <m/>
    <s v="Hallazgo No. 2. Deficiencias en la gestión de comunicación y notificación de actos administrativos proferidos en la etapa de instrucción disciplinaria._x000a_De una muestra de 68 expedientes, asociados a 70 quejas recibidas entre el 01/01/2023 a 30/06/2024 se identificaron deficiencias en la gestión de comunicación y notificación de actos administrativos, así:_x000a__x000a_2.1_x0009_En 15 expedientes se excedió el término de 10 días para informar a la Procuraduría General de la Nación sobre el momento en que se avocó conocimiento (siete expedientes), se dispuso apertura de Investigación Disciplinaria (cuatro expedientes) o se profirieron decisiones de terminación y archivo (cuatro expedientes), dado que las comunicaciones se emitieron entre 13 y 83 días hábiles siguientes a la expedición del correspondiente auto. (Anexo 6)_x000a__x000a_2.2  _x0009_En dos expedientes no se dio cumplimiento a la comunicación del auto de terminación y archivo al quejoso, limitando la posibilidad de recurrir esta decisión. (Anexo 7)._x000a_2.3_x0009_  Se observaron deficiencias y dilación en las gestiones para la notificación de actos proferidos en la etapa de instrucción disciplinaria, así:_x000a__x000a_•_x0009_Para cuatro expedientes, el envío de los autos y documentos para efectuar la notificación a través de comisionado se realizó habiendo transcurrido entre 16 y 17 días hábiles posteriores a la expedición de los autos de Investigación Disciplinaria. (Anexo 8)_x000a__x000a_•_x0009_En un expediente reposa notificación del auto de Investigación Disciplinaria realizada por la Dirección Seccional de Aduanas de Barranquilla, no obstante, en el expediente no reposa el auto o soporte mediante el cual se comisionó para tal efecto. (Anexo 8)_x000a__x000a_•_x0009_En un expediente se notificó el auto de prórroga de investigación disciplinaria por estado, pese a que el investigado había autorizado previamente las notificaciones a través de medios electrónicos. Es así que, se envió comunicación el 16/11/2023 citando a notificarse personalmente del referido auto, pero no reposa constancia de la entrega efectiva de la misma para la contabilización de términos de la notificación subsidiaria efectuada el 30/11/2023 a través de estado. (Anexo 9)_x000a__x000a_•_x0009_En un expediente, se presentó la inconsistencia en la comunicación del auto de decreto de pruebas al disciplinado, por cuanto se intentó la comunicación, pero fue devuelta, sin que se subsanara la situación.  Igualmente, este expediente presenta falencias en la gestión para notificar el acto de terminación y archivo, dado que no reposa soporte de entrega de la comunicación, mediante la cual se citó, para la contabilización de términos de la notificación subsidiaria. No obstante, se notificó por estado, pero el acta obrante en el expediente no está firmada, ni en constancia de la fijación y desfijación. (Anexo 9)_x000a__x000a_•_x0009_En un expediente se identificó inoportunidad en la gestión de notificación del auto de apertura de investigación, la cual solo inició con el envío de comunicación transcurridos 14 días hábiles siguientes a la fecha de expedición del auto y la notificación subsidiaria se realizó cinco días hábiles posteriores al término que tenía la investigada para acudir a notificarse personalmente. Adicionalmente, en este expediente en la comunicación que cita a notificarse del auto de cierre de investigación dio término para comparecer de 8 días hábiles siguientes a la entrega de esta, el cual no corresponde con el establecido en la norma, y aunque en el expediente se profirió auto de formulación de pliego de cargos el 28/06/2024, a corte 26/09/2024 no había sido notificado. (Anexo 9)_x000a__x000a_•_x0009_En un expediente se presentó dilación en la gestión de notificación del auto de apertura de Investigación Disciplinaria proferido el 26/04/2023, para el cual se envió una primera comunicación citando a notificarse el 25/05/2023, es decir, 20 días hábiles siguientes a la expedición del acto. Pese a la devolución de esta comunicación, se envió una nueva hasta el 18/07/2023 y la notificación efectiva del auto de Investigación se efectuó el 31/07/2023, esto es, más de 3 meses después de proferido el acto administrativo. (Anexo 9)"/>
    <s v="Insuficiente control y seguimiento a las actividades de comunicación y notificación de las decisiones proferidas al interior de los procesos disciplinarios, que ha dado lugar a la falta de comunicación o comunicación tardía de las decisiones, que para los quejosos, limita la posibilidad de interposición de los recursos de ley en caso de inconformidad frente a las decisiones de terminación y/o archivo, y para los disciplinados, la afectación a su derecho de defensa y contradicción al no enterarse en oportunidad de las decisiones emitidas en los procesos disciplinarios. "/>
    <s v="Realizar seguimiento al 50% de las providencias radicadas para notificaciones y/o comunicaciones registradas en la base de datos dispuesta para tal fin, con el propósito de asegurar la consistencia, oportunidad y completitud de la gestión encomendada. "/>
    <s v="Informe de seguimiento mensual "/>
    <s v="Informe de seguimiento mensual "/>
    <n v="10"/>
    <d v="2025-02-01T00:00:00"/>
    <d v="2025-11-30T00:00:00"/>
    <n v="43.142857142857146"/>
    <n v="0"/>
    <s v="DGC_x000a_Dirección de Gestión Corporativa_x000a_Subdirección de Asuntos Disciplinarios_x000a_Coordinación de Enlace Procesal"/>
    <n v="0"/>
    <x v="0"/>
  </r>
  <r>
    <x v="3"/>
    <x v="0"/>
    <s v="Auditoría a la Radicación y Trámite de Quejas Disciplinarias ATD 2024-005"/>
    <m/>
    <s v="Hallazgo No. 3. Incumplimiento en la conformación, gestión documental y en el manejo de información reservada y/o de datos personales en los expedientes._x000a__x000a_3.1_x0009_Verificada una muestra de 81 quejas y/o noticias disciplinarias recibidas en la Subdirección de Asuntos Disciplinarios durante el período auditado, comprendido entre el 1/01/2023 al 30/06/2024, que fueron objeto de auto inhibitorio, se observó la dificultad en la verificación de la información registrada en el aplicativo VIGIA y de su gestión documental en forma física y digital, así: _x000a__x000a_•_x0009_Una queja sin su correspondiente antecedente de noticia y/o queja disciplinaria que motivó la expedición del acto administrativo de evaluación con auto inhibitorio. (Anexo 10)_x000a__x000a_•_x0009_Una queja que reporta en VIGIA con evaluación de auto inhibitorio, sin allegarse el referido acto administrativo. (Anexo 10) _x000a__x000a_Quejas contenidas en carpeta digital: _x000a__x000a_•_x0009_Dos quejas sin su respectivo antecedente de noticia y/o queja disciplinaria que motivó la expedición del acto administrativo de evaluación con auto inhibitorio. (Anexo 11)_x000a__x000a_Adicionalmente, de la muestra de 68 expedientes, asociados a 70 quejas o noticias disciplinarias recibidas en el período auditado, se encontró lo siguiente:_x000a__x000a_3.2  _x0009_Incumplimiento al deber de garantizar la reserva de la actuación disciplinaria, así:_x000a__x000a_•_x0009_Ocho expedientes contienen información que goza de reserva, pese a lo cual no se dio cumplimiento a la conformación de cuadernos separados. (Anexo 12)_x000a__x000a_•_x0009_En un expediente que se encontraba sujeto a reserva, se remitió el auto de investigación disciplinaria a ser notificado por comisión, a funcionario diferente al comisionado para tal actividad. (Anexo 12)_x000a__x000a_•_x0009_En un expediente, reposa información con datos personales (nombres, direcciones electrónicas y físicas) de investigados de otras actuaciones disciplinarias. (Anexo 12)_x000a__x000a_3.3_x0009_ 67 expedientes no cuentan con el duplicado o copia integral de la actuación disciplinaria.  (Anexo 13) _x000a__x000a_3.4 _x0009_Se identificaron deficiencias en la conformación de las unidades documentales que componen las actuaciones disciplinarias revisadas, así:_x000a__x000a_•_x0009_51 expedientes cuentan con carátula en el formato FT-ADF-2338 “Identificación Unidad Documental”, pero ésta no se encuentra diligenciada. (Anexo 13)_x000a__x000a_•_x0009_En 53 expedientes existe información generada a través de correos electrónicos que se incorpora impresa a las unidades documentales físicas y por ende los expedientes no cuentan con el formato FT-ADF-2330 “Testigo de referencia cruzada” ni se conforman expedientes híbridos. (Anexo 13)"/>
    <s v="Ausencia de controles por parte de la primera línea de defensa frente a la conformación y manejo de las unidades documentales y el seguimiento que compete a la segunda línea de cara al cumplimiento de las políticas de gestión documental, así como a las normas y garantías que regulan la actuación procesal disciplinaria y la protección de datos e información reservada. _x000a_"/>
    <s v="_x000a_Solicitar a la Coordinación de Documentación de la Subdirección Administrativa la realización de una jornada de capacitación para los servidores de la Subdirección de Asuntos Disciplinarios, relacionada con la debida conformación de los expedientes, con énfasis en la correcta gestión de la información reservada, sensible y confidencial._x000a__x000a__x000a_"/>
    <s v="Lista que de cuenta de la asistencia de los servidores SAD a la capacitación._x000a__x000a__x000a__x000a__x000a__x000a__x000a_"/>
    <s v="Lista que de cuenta de la asistencia de los servidores SAD a la capacitación._x000a__x000a__x000a__x000a__x000a__x000a__x000a_"/>
    <n v="1"/>
    <d v="2025-01-15T00:00:00"/>
    <d v="2025-03-31T00:00:00"/>
    <n v="10.714285714285714"/>
    <n v="0"/>
    <s v="DGC_x000a_Dirección de Gestión Corporativa_x000a_Subdirección de Asuntos Disciplinarios_x000a_Coordinación de Instrucción "/>
    <n v="0"/>
    <x v="0"/>
  </r>
  <r>
    <x v="3"/>
    <x v="0"/>
    <m/>
    <m/>
    <m/>
    <m/>
    <s v="Realizar revisión aleatoria mensual de las unidades documentales que se conformen a partir del 1 de abril de 2025, en orden a verificar la adecuada conformación de expedientes -con énfasis en la gestión documental de la información reservada-, así como el duplicado de la actuación."/>
    <s v="Lista de Chequeo físico y/o Virtual "/>
    <s v="Lista de Chequeo físico y/o Virtual "/>
    <n v="8"/>
    <d v="2025-04-01T00:00:00"/>
    <d v="2025-11-30T00:00:00"/>
    <n v="34.714285714285715"/>
    <n v="0"/>
    <s v="DGC_x000a_Dirección de Gestión Corporativa_x000a_Subdirección de Asuntos Disciplinarios_x000a_Coordinación de Instrucción "/>
    <n v="0"/>
    <x v="0"/>
  </r>
  <r>
    <x v="3"/>
    <x v="0"/>
    <m/>
    <m/>
    <m/>
    <m/>
    <s v="Efectuar jornada especial de trabajo para la creación de cuadernos separados con información reservada en relación con los expedientes que fueron identificados en la auditoría, sin esa condición."/>
    <s v="Informe que de cuenta del cumplimiento de la debida conformación del cuaderno separado con información reservada del 100% de los expedientes  a que refiere la acción."/>
    <s v="Informe que de cuenta del cumplimiento de la debida conformación del cuaderno separado con información reservada del 100% de los expedientes  a que refiere la acción."/>
    <n v="1"/>
    <d v="2025-01-02T00:00:00"/>
    <d v="2025-03-31T00:00:00"/>
    <n v="12.571428571428571"/>
    <n v="0"/>
    <s v="DGC_x000a_Dirección de Gestión Corporativa_x000a_Subdirección de Asuntos Disciplinarios_x000a_Coordinación de Instrucción "/>
    <n v="0"/>
    <x v="0"/>
  </r>
  <r>
    <x v="3"/>
    <x v="0"/>
    <m/>
    <m/>
    <m/>
    <m/>
    <s v="Efectuar jornada para realizar la actualización de carátulas o formato FT-ADF-2338, a fin de registrar en éstas la información mínima requerida de cada expediente, de conformidad con las directrices y procedimientos vigentes. "/>
    <s v="Carátulas actualizadas"/>
    <s v="Carátulas actualizadas"/>
    <n v="1"/>
    <d v="2025-02-01T00:00:00"/>
    <d v="2025-02-28T00:00:00"/>
    <n v="3.8571428571428572"/>
    <n v="0"/>
    <s v="DGC_x000a_Dirección de Gestión Corporativa_x000a_Subdirección de Asuntos Disciplinarios_x000a_Coordinación de Instrucción "/>
    <n v="0"/>
    <x v="0"/>
  </r>
  <r>
    <x v="3"/>
    <x v="0"/>
    <m/>
    <m/>
    <m/>
    <m/>
    <s v="Verificar aleatoriamente el cumplimiento del registro de infomación en el formato FT-ADF-2338 en el 50% de los expedientes, de conformidad con las directrices y procedimientos vigentes y el Instructivo IN-ADF-0132 v 5 en materia de gestión documental."/>
    <s v="Informe"/>
    <s v="Informe"/>
    <n v="1"/>
    <d v="2025-03-01T00:00:00"/>
    <d v="2025-03-31T00:00:00"/>
    <n v="4.2857142857142856"/>
    <n v="0"/>
    <s v="DGC_x000a_Dirección de Gestión Corporativa_x000a_Subdirección de Asuntos Disciplinarios_x000a_Coordinación de Instrucción "/>
    <n v="0"/>
    <x v="0"/>
  </r>
  <r>
    <x v="3"/>
    <x v="0"/>
    <m/>
    <m/>
    <m/>
    <m/>
    <s v="_x000a_Solicitar a la Dirección de Gestión de Innovación y Tecnología la ampliación del espacio de SharePoint asignado a la Subdirección de Asuntos Disciplinarios o la asignación de otro espacio. "/>
    <s v="Correo electrónico de solicitud de ampliación de espacio en SharePoint o de asignación de otro espacio para repositorio de archivos digitalizados"/>
    <s v="Correo electrónico de solicitud de ampliación de espacio en SharePoint o de asignación de otro espacio para repositorio de archivos digitalizados"/>
    <n v="1"/>
    <d v="2024-12-15T00:00:00"/>
    <d v="2025-01-31T00:00:00"/>
    <n v="6.7142857142857144"/>
    <n v="0"/>
    <s v="DGC_x000a_Dirección de Gestión Corporativa_x000a_Subdirección de Asuntos Disciplinarios_x000a__x000a_Dirección de Gestión de Innovación y Tecnología   _x000a_Subdirección Innovación y Proyectos "/>
    <n v="0"/>
    <x v="0"/>
  </r>
  <r>
    <x v="3"/>
    <x v="0"/>
    <m/>
    <m/>
    <m/>
    <m/>
    <s v="Realizar la digitalización y almacenamiento progresivo de los expedientes, para contar con una copia de respaldo."/>
    <s v="Captura de imagen de SharePoint "/>
    <s v="Captura de imagen de SharePoint "/>
    <n v="1"/>
    <d v="2025-02-01T00:00:00"/>
    <d v="2025-11-30T00:00:00"/>
    <n v="43.142857142857146"/>
    <n v="0"/>
    <s v="DGC_x000a_Dirección de Gestión Corporativa_x000a_Subdirección de Asuntos Disciplinarios_x000a_Coordinación de Instrucción "/>
    <n v="0"/>
    <x v="0"/>
  </r>
  <r>
    <x v="3"/>
    <x v="0"/>
    <s v="Auditoría a la Radicación y Trámite de Quejas Disciplinarias ATD 2024-005"/>
    <m/>
    <s v="Hallazgo No. 4. Deficiencias en la gestión de accesos al aplicativo VIGIA. _x000a__x000a_Se identificaron funcionarios con roles activos en el aplicativo VIGIA, que no se encuentran adscritos a la Subdirección de Asuntos Disciplinarios, con ocasión al cruce entre los archivos de “Planta activa 01_07_2024.xlsx” suministrado por la Coordinación de Administración de Planta de Personal, el archivo de “Roles_Siat_Corte_1_Julio_2024” publicado por la Coordinación de Soporte Técnico al Usuario y el Anexo &quot;Roles de las soluciones tecnológicas según procedimientos y procesos_V4_R003”,  como se describen a continuación: _x000a__x000a_4.1_x0009_Cuatro funcionarios con roles activos en el aplicativo VIGIA, que no aparecen registrados en la planta de personal activa a 01/07/2024. (Anexo 14)_x000a__x000a_4.2_x0009_Cuatro funcionarios ubicados en Direcciones Seccionales con roles activos del aplicativo VIGIA. (Anexo 15)_x000a__x000a_4.3_x0009_Siete funcionarios que se encuentran ubicados en el Nivel Central, en dependencias diferentes a la Subdirección de Asuntos Disciplinarios y poseen roles activos en el aplicativo VIGIA (Anexo 16)."/>
    <s v="Falta de cumplimiento a los controles establecidos por parte de la primera y segunda línea de defensa en relación con la gestión y seguimiento de roles de acceso a los sistemas de información. "/>
    <s v="Gestionar la cancelación de roles del aplicativo Vigía  de los exfuncionarios de la SAD y de los que no se encuentren adscritos a ella, ante la Subdirección de Soluciones y Desarrollo, a través de la herramienta Aranda."/>
    <s v="Casos registrados y gestionados en la herramienta Aranda "/>
    <s v="Casos registrados y gestionados en la herramienta Aranda "/>
    <n v="1"/>
    <d v="2024-12-01T00:00:00"/>
    <d v="2025-01-31T00:00:00"/>
    <n v="8.7142857142857135"/>
    <n v="0"/>
    <s v="DGC_x000a_Dirección de Gestión Corporativa_x000a_Subdirección de Asuntos Disciplinarios_x000a_Coordinación de Instrucción  _x000a__x000a_Dirección de Gestión de Innovación y Tecnología   _x000a_Subdirección Innovación y Proyectos "/>
    <n v="0"/>
    <x v="0"/>
  </r>
  <r>
    <x v="3"/>
    <x v="0"/>
    <m/>
    <m/>
    <m/>
    <m/>
    <s v="Contrastar mensualmente los reportes de roles que se publican por parte de la DGIT en la DIANNET vs el listado de funcionarios de la Subdirección de Asuntos Disciplinarios."/>
    <s v="Informe mensual de verificación contentivo de lo encontrado y de las acciones a realizar en caso de advertir alguna inconsistencia. "/>
    <s v="Informe mensual de verificación contentivo de lo encontrado y de las acciones a realizar en caso de advertir alguna inconsistencia. "/>
    <n v="9"/>
    <d v="2024-12-01T00:00:00"/>
    <d v="2025-08-31T00:00:00"/>
    <n v="39"/>
    <n v="0"/>
    <s v="DGC_x000a_Dirección de Gestión Corporativa_x000a_Subdirección de Asuntos Disciplinarios_x000a_Coordinación de Instrucción_x000a_Coordinación de Decisiones_x000a_Coordinación de Enlace Procesal                                       "/>
    <n v="0"/>
    <x v="0"/>
  </r>
  <r>
    <x v="3"/>
    <x v="0"/>
    <s v="Auditoría a la Radicación y Trámite de Quejas Disciplinarias ATD 2024-005"/>
    <m/>
    <s v="Hallazgo No. 5. Deficiencias en los Sistemas de Información y archivos que apoyan el Subproceso de Investigaciones Disciplinarias. _x000a__x000a_Revisados los aplicativos SISCO, VIGIA y los archivos Excel empleados por el subproceso de Investigaciones Disciplinarias, se encontraron las siguientes deficiencias:_x000a__x000a_5.1_x0009_Aplicativo SISCO: Conforme a la información suministrada por la Coordinación de   Servicios y Administración Técnica de la Subdirección de Soluciones y Desarrollo  y la consignada en el Informe No. 2 “Aplicativos no corporativos”  de la Dirección de Gestión de Innovación y Tecnología, es un sistema no corporativo, sin gobernanza de esta Dirección, lo que conlleva a que no esté incluido dentro de las políticas de seguridad de la información para el manejo de software, tales como: la toma periódica de Backup, la apropiación y mantenimiento continuo del código fuente, la actualización de tablas paramétricas como funcionarios, dependencias y seccionales. Adicionalmente, se encuentra instalado localmente en un equipo de escritorio de la Subdirección de Asuntos Disciplinarios, que en el evento que el equipo falle, la información del aplicativo se puede perder sin posibilidad de recuperación. Además, los datos que generan los reportes no son fáciles de comprender ni de cruzar, pues la información de las quejas y/o noticias disciplinarias registrada no está desagregada ni cuenta con parámetros estandarizados que permitan la identificación plena del origen de cada caso. _x000a__x000a_5.2_x0009_Aplicativo VIGIA: Es un software que por la tecnología en la que se encuentra desarrollado no cuenta con actualizaciones de seguridad, no es una herramienta eficiente para apoyar las tareas del subproceso, teniendo en cuenta la falta de automatización, su interfaz de usabilidad rígida, la limitación de incluir nuevos servicios o mejorar los existentes y la falta de compatibilidad con otros sistemas y/o herramientas utilizadas por el Subproceso. Adicionalmente, los reportes que genera son en formatos PDF que limitan la posibilidad de seguimiento y control._x000a__x000a_5.3_x0009_Archivos Excel: Se emplean diversidad de archivos para el control de la información de las noticias disciplinarias y de los expedientes que cursan en la Subdirección de Asuntos Disciplinarios; frente a los cuales se encontraron las siguientes situaciones: _x000a__x000a_•_x0009_Estos archivos manejan información sensible y confidencial, que es almacenada en los discos duros de los equipos de escritorio de los funcionarios o en OneDrive, pero no en un repositorio centralizado donde se pueda tener el control en la asignación de permisos y la trazabilidad de los accesos y modificación de la información. (Anexo 17)_x000a__x000a_•_x0009_Los activos de información identificados como “Bases de Datos Excel” en la herramienta GRC de NOVASEC para la Subdirección de Asuntos Disciplinarios, no coinciden con los empleados por el subproceso de Investigaciones Disciplinarias conforme a la información suministrada a las solicitudes efectuadas en el ejercicio de auditoría. (Anexo 17)_x000a__x000a_•_x0009_Consultados los activos de información del subproceso de Investigaciones Disciplinarias en la herramienta GRC de NOVASEC, se encontró que no existe un activo de información que haga referencia a la Base de Datos Excel, en la cual se registran todas las quejas o noticias disciplinarias recibidas en la Subdirección de Asuntos Disciplinarios, que son el principal insumo de entrada de las actividades del subproceso. (Anexo 17)"/>
    <s v="Insuficiencia de las herramientas tecnológicas que apoyan el subproceso auditado y la brecha de seguridad en relación con la confidencialidad, integridad y disponibilidad de la información, falencias en la integración entre las mismas, al igual que la falta de automatización de las tareas y actividades desempeñadas en el subproceso, lo que dificulta su gestión, control y seguimiento, junto con la falta de identificación de activos de información que permitan su adecuado control, tratamiento, conservación y respaldo. "/>
    <s v="Adelantar el proceso de contratación de la solución tecnológica"/>
    <s v="Realizar el proceso de_x000a_contratación de acuerdo_x000a_con sus etapas"/>
    <s v="Contrato Firmado"/>
    <n v="1"/>
    <d v="2025-10-01T00:00:00"/>
    <d v="2025-11-30T00:00:00"/>
    <n v="8.5714285714285712"/>
    <n v="0"/>
    <s v="DGC_x000a_Dirección de Gestión de Innovación y Tecnología_x000a_Coordinación para el apoyo a los sistemas de información._x000a_Dirección de Gestión Corporativa_x000a_Subdirección de Asuntos Disciplinarios            "/>
    <n v="0"/>
    <x v="0"/>
  </r>
  <r>
    <x v="3"/>
    <x v="0"/>
    <m/>
    <m/>
    <m/>
    <m/>
    <s v="Definir un plan de trabajo de desarrollo de la solución tecnológica"/>
    <s v="Definir el plan de_x000a_trabajo de la solución_x000a_tecnológica"/>
    <s v="Plan de trabajo"/>
    <n v="1"/>
    <d v="2025-12-01T00:00:00"/>
    <d v="2026-02-28T00:00:00"/>
    <n v="12.714285714285714"/>
    <n v="0"/>
    <s v="DGC_x000a_Dirección de Gestión de Innovación y Tecnología_x000a_Coordinación para el apoyo a los sistemas de información._x000a_Dirección de Gestión Corporativa_x000a_Subdirección de Asuntos Disciplinarios "/>
    <n v="0"/>
    <x v="0"/>
  </r>
  <r>
    <x v="3"/>
    <x v="0"/>
    <m/>
    <m/>
    <m/>
    <m/>
    <s v="Iniciar el desarrollo de la solución tecnológica."/>
    <s v="Desarrollo de la solución tecnológica"/>
    <s v="Informes de seguimiento/actas de reunión"/>
    <n v="5"/>
    <d v="2026-04-01T00:00:00"/>
    <d v="2027-06-30T00:00:00"/>
    <n v="65"/>
    <n v="0"/>
    <s v="DGC_x000a_Dirección de Gestión de Innovación y Tecnología_x000a_Coordinación para el apoyo a los sistemas de información._x000a_Dirección de Gestión Corporativa_x000a_Subdirección de Asuntos Disciplinarios "/>
    <n v="0"/>
    <x v="0"/>
  </r>
  <r>
    <x v="3"/>
    <x v="0"/>
    <m/>
    <m/>
    <m/>
    <m/>
    <s v="Poner en producción la solución tecnológica"/>
    <s v="Definir la puesta producción de la solución tecnológica"/>
    <s v="a) (01) Un formato de Aceptación de Pruebas funcionales y salida a producción - FT-IIT-1851._x000a_b) (01) Un formato información de versión FT-IIT-2180_x000a_c) (01) Un Acta de comité de gestión de Cambios de Tecnología del correspondiente software instalado y en producción"/>
    <n v="3"/>
    <d v="2026-10-01T00:00:00"/>
    <d v="2027-06-30T00:00:00"/>
    <n v="38.857142857142854"/>
    <n v="0"/>
    <s v="DGC_x000a_Dirección de Gestión de Innovación y Tecnología_x000a_Coordinación para el apoyo a los sistemas de información._x000a_Dirección de Gestión Corporativa_x000a_Subdirección de Asuntos Disciplinarios             "/>
    <n v="0"/>
    <x v="0"/>
  </r>
  <r>
    <x v="3"/>
    <x v="0"/>
    <m/>
    <m/>
    <m/>
    <m/>
    <s v="Almacenar en SharePoint las bases de datos de la Coordinación de Instrucción, otorgar permisos de acceso y modificación exclusivamente al personal que la requiera para el cumplimiento de sus funciones y asignar la responsabilidad de su administración al jefe de dicha dependencia."/>
    <s v="1. Oficio de solicitud al administrador de SharePoint de la SAD para la gestión relacionada con el almacenamiento de Bases de Datos en espacio de la Coordinación de Instrucción, otorgamiento de permisos de acceso y modificación._x000a_2. Captura de imagen de SharePoint que de cuenta del almacenamiento de las bases de datos. "/>
    <s v="1. Oficio de solicitud al administrador de SharePoint de la SAD para la gestión relacionada con el almacenamiento de Bases de Datos en espacio de la Coordinación de Instrucción, otorgamiento de permisos de acceso y modificación._x000a_2. Captura de imagen de SharePoint que de cuenta del almacenamiento de las bases de datos. "/>
    <n v="2"/>
    <d v="2024-12-15T00:00:00"/>
    <d v="2025-01-31T00:00:00"/>
    <n v="6.7142857142857144"/>
    <n v="0"/>
    <s v="DGC_x000a_Dirección de Gestión Corporativa_x000a_Subdirección de Asuntos Disciplinarios_x000a_Coordinación de Instrucción"/>
    <n v="0"/>
    <x v="0"/>
  </r>
  <r>
    <x v="3"/>
    <x v="0"/>
    <m/>
    <m/>
    <m/>
    <m/>
    <s v="Actualizar los nombres de las bases de datos de la Subdirección, según el nombre que se les dio en NOVASEC"/>
    <s v="1. Correo electrónico contentivo de la respectiva instrucción_x000a_2. Captura de imagen del SharePoint que de cuenta del cumplimiento de la actualización de los nombres de las bases de datos"/>
    <s v="1. Correo electrónico contentivo de la respectiva instrucción_x000a_2. Captura de imagen del SharePoint que de cuenta del cumplimiento de la actualización de los nombres de las bases de datos"/>
    <n v="2"/>
    <d v="2024-12-15T00:00:00"/>
    <d v="2025-01-31T00:00:00"/>
    <n v="6.7142857142857144"/>
    <n v="0"/>
    <s v="DGC_x000a_Dirección de Gestión Corporativa_x000a_Subdirección de Asuntos Disciplinarios_x000a_Coordinación de Instrucción"/>
    <n v="0"/>
    <x v="0"/>
  </r>
  <r>
    <x v="3"/>
    <x v="0"/>
    <m/>
    <m/>
    <m/>
    <m/>
    <s v="Realizar la gestión del registro de base de datos de noticias disciplinarias en NOVASEC"/>
    <s v="1. Correo electrónico de solicitud de registro - Pantallazo reporte Novasec_x000a_2. Captura de imagen tomada de la plataforma NOVASEC que de cuenta del registro de la base de datos de noticias disciplinarias. "/>
    <s v="1. Correo electrónico de solicitud de registro - Pantallazo reporte Novasec_x000a_2. Captura de imagen tomada de la plataforma NOVASEC que de cuenta del registro de la base de datos de noticias disciplinarias. "/>
    <n v="2"/>
    <d v="2024-12-15T00:00:00"/>
    <d v="2025-04-30T00:00:00"/>
    <n v="19.428571428571427"/>
    <n v="0"/>
    <s v="DGC_x000a_Dirección de Gestión Corporativa_x000a_Subdirección de Asuntos Disciplinarios"/>
    <n v="0"/>
    <x v="0"/>
  </r>
  <r>
    <x v="4"/>
    <x v="1"/>
    <s v="H. 2 Aud Regular Vig. Primer semestre 2010 F. Recaudadora_x000a__x000a_AEF - Seguimiento PM 2014"/>
    <s v="22 02 001"/>
    <s v="DSA. BOGOTA._x000a_Se evidencian debilidades en los criterios de confidencialidad, cumplimiento y disponibilidad de la información en el sistema SYGA utilizado en el procedimiento de Inspección Aduanera por el Grupo Interno de Trabajo (GIT) de Importaciones de la División de Gestión de la Operación Aduanera, tales como:_x000a_• Permite el acceso a los inspectores de aduanas (usuarios) a todos los depósitos habilitados y por ende a todas las declaraciones de importación seleccionadas para inspección aduanera documental o física, independiente del reparto asignado._x000a_• Permite realizar actuaciones (levante de mercancías, suspensiones, entre otras), independiente del reparto asignado._x000a_• Permite el acceso simultáneo con el mismo usuario desde diferentes terminales y ubicaciones._x000a_"/>
    <s v="Situaciones que se presentan por cuanto el Servicio Informático Aduanero no cuenta dentro de su desarrollo con los correspondientes filtros que impidan que las declaraciones seleccionadas tanto para inspección física como documental puedan ser gestionadas en todos los depósitos habilitados. _x000a__x000a_"/>
    <s v="1. Poner en producción a Nivel Nacional la versión Unificada de SYGA"/>
    <s v="Finalizar las pruebas de aceptación de la versión unificada de SYGA a Nivel Nacional"/>
    <s v="Informe de finalización de pruebas"/>
    <n v="1"/>
    <d v="2016-04-01T00:00:00"/>
    <d v="2016-06-30T00:00:00"/>
    <n v="12.857142857142858"/>
    <n v="1"/>
    <s v="DGA_x000a_NC – Subproceso Operación Aduanera_x000a_Dirección de Gestión de Aduanas_x000a_Subdirección de Registro y Control Aduanero_x000a_Subdirección de Operación Aduanera _x000a__x000a_REFORMULADO_x000a_30042016_x000a_ACTUALIZADO_x000a_30112021"/>
    <n v="1"/>
    <x v="1"/>
  </r>
  <r>
    <x v="4"/>
    <x v="1"/>
    <m/>
    <m/>
    <m/>
    <m/>
    <m/>
    <s v="Realizar ajustes de incidencias reportadas por los usuarios con relación a las pruebas de la Versión Unificada de SYGA"/>
    <s v="Registro en JIRA de solución de incidencias reportadas por los usuarios"/>
    <n v="1"/>
    <d v="2016-04-01T00:00:00"/>
    <d v="2016-10-07T00:00:00"/>
    <n v="27"/>
    <n v="1"/>
    <s v="DGA_x000a_NC- Subproceso Innovación y Tecnología_x000a_Dirección de Gestión de Innovación y Tecnología_x000a_Subdirección de Soluciones y Desarrollo_x000a__x000a_REFORMULADO_x000a_30042016_x000a_30092016_x000a_ACTUALIZADO_x000a_30112021"/>
    <n v="1"/>
    <x v="1"/>
  </r>
  <r>
    <x v="4"/>
    <x v="1"/>
    <m/>
    <m/>
    <m/>
    <m/>
    <m/>
    <s v="Reportar el 100% de las pruebas satisfactorias a la versión unificada de SYGA"/>
    <s v="Formato de Aceptación de pruebas"/>
    <n v="1"/>
    <d v="2016-10-10T00:00:00"/>
    <d v="2016-10-18T00:00:00"/>
    <n v="1.1428571428571428"/>
    <n v="1"/>
    <s v="DGA_x000a_NC – Subproceso Operación Aduanera_x000a_Dirección de Gestión de Aduanas_x000a_Subdirección de Operación Aduanera_x000a__x000a_REFORMULADO_x000a_30042016_x000a_30092016_x000a_ACTUALIZADO_x000a_30112021"/>
    <n v="1"/>
    <x v="1"/>
  </r>
  <r>
    <x v="4"/>
    <x v="1"/>
    <m/>
    <m/>
    <m/>
    <m/>
    <m/>
    <s v="Alistamiento de la Infraestructura necesarias para la salida a producción de SYGA"/>
    <s v="Infraestructura lista para poner en producción el sistema"/>
    <n v="1"/>
    <d v="2016-10-19T00:00:00"/>
    <d v="2016-11-09T00:00:00"/>
    <n v="3"/>
    <n v="1"/>
    <s v="DGA_x000a_NC- Subproceso Innovación y Tecnología_x000a_Dirección de Gestión de Innovación y Tecnología_x000a_Subdirección de Infraestructura Tecnologica y de Operaciones_x000a__x000a_REFORMULADO_x000a_30042016_x000a_30092016_x000a_ACTUALIZADO_x000a_30112021"/>
    <n v="1"/>
    <x v="1"/>
  </r>
  <r>
    <x v="4"/>
    <x v="1"/>
    <m/>
    <m/>
    <m/>
    <m/>
    <m/>
    <s v="Puesta en producción a Nivel Nacional de la versión unificada de SYGA"/>
    <s v="Sistema funcionando a Nivel Nacional"/>
    <n v="1"/>
    <d v="2016-11-10T00:00:00"/>
    <d v="2016-11-24T00:00:00"/>
    <n v="2"/>
    <n v="1"/>
    <s v="DGA_x000a_NC - Subproceso Innovación y Tecnología_x000a_Dirección de Gestión de Innovación y Tecnología_x000a_Subdirección de Soluciones y Desarrollo_x000a_Subdireccion de Infraestructura Tecnologica y de Operaciones_x000a__x000a_REFORMULADO_x000a_30042016_x000a_30092016_x000a_ACTUALIZADO_x000a_30112021"/>
    <n v="1"/>
    <x v="1"/>
  </r>
  <r>
    <x v="4"/>
    <x v="1"/>
    <m/>
    <m/>
    <m/>
    <m/>
    <m/>
    <s v="Estabilización del Sistema en producción"/>
    <s v="Sistema estabilizado"/>
    <n v="1"/>
    <d v="2016-11-25T00:00:00"/>
    <d v="2017-01-25T00:00:00"/>
    <n v="8.7142857142857135"/>
    <n v="1"/>
    <s v="DGA_x000a_NC - Subproceso Innovación y Tecnología_x000a_Dirección de Gestión de Innovación y Tecnología_x000a_Subdirección de Soluciones y Desarrollo_x000a__x000a_REFORMULADO_x000a_30042016_x000a_30092016_x000a_ACTUALIZADO_x000a_30112021"/>
    <n v="1"/>
    <x v="1"/>
  </r>
  <r>
    <x v="4"/>
    <x v="1"/>
    <m/>
    <m/>
    <m/>
    <m/>
    <s v="Definir Estrategia de Digitalización del Proyecto de Desaduanamiento. "/>
    <s v="Estrategia de Digitalización"/>
    <s v="Documento de Estrategia"/>
    <n v="1"/>
    <d v="2023-11-01T00:00:00"/>
    <d v="2024-07-31T00:00:00"/>
    <n v="39"/>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1"/>
  </r>
  <r>
    <x v="4"/>
    <x v="1"/>
    <m/>
    <m/>
    <m/>
    <m/>
    <s v="Desarrollar o adquirir la solucion tecnologica del Proyecto de Desaduanamiento. _x000a_"/>
    <s v="1. Informe de avance del proceso de contratación."/>
    <s v="Informe de avance del proceso"/>
    <n v="1"/>
    <d v="2023-11-01T00:00:00"/>
    <d v="2024-07-31T00:00:00"/>
    <n v="39"/>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1"/>
  </r>
  <r>
    <x v="4"/>
    <x v="1"/>
    <m/>
    <m/>
    <m/>
    <m/>
    <s v="Iniciar el proyecto con la definición de  los requerimientos funcionales _x000a_"/>
    <s v="Definir los requerimientos funcionales "/>
    <s v="Documento de requerimientos funcionales V1"/>
    <n v="1"/>
    <d v="2024-06-01T00:00:00"/>
    <d v="2025-03-31T00:00:00"/>
    <n v="43.285714285714285"/>
    <n v="0"/>
    <s v="DGA_x000a_NC – Subproceso Operación Aduanera,_x000a_Dirección de Gestión de Aduanas_x000a_Subdirección de Operación Aduanera_x000a__x000a_"/>
    <n v="0"/>
    <x v="0"/>
  </r>
  <r>
    <x v="4"/>
    <x v="1"/>
    <m/>
    <m/>
    <m/>
    <m/>
    <s v="Definir los requerimientos no funcionales "/>
    <s v="Definir los requerimientos no funcionales "/>
    <s v="Documento de requerimientos no funcionales V1"/>
    <n v="1"/>
    <d v="2024-06-01T00:00:00"/>
    <d v="2025-03-31T00:00:00"/>
    <n v="43.285714285714285"/>
    <n v="1"/>
    <s v="DGA_x000a_NC - Subproceso Innovacion y Tecnologia_x000a_Direccion de Gestion de Innovacion y Tecnologia_x000a_Subdireccion de Innovacion y Proyectos_x000a_Subdireccion de Soluciones y desarrollo"/>
    <n v="1"/>
    <x v="1"/>
  </r>
  <r>
    <x v="4"/>
    <x v="1"/>
    <m/>
    <m/>
    <m/>
    <m/>
    <s v="Definir la priorización funcional de la implementación"/>
    <s v="Definir la priorización funcional de la implementación"/>
    <s v="Mapa de historias con la priorización funcional de la implementación V1"/>
    <n v="1"/>
    <d v="2024-06-01T00:00:00"/>
    <d v="2025-03-31T00:00:00"/>
    <n v="43.285714285714285"/>
    <n v="0"/>
    <s v="DGA_x000a_NC – Subproceso Operación Aduanera,_x000a_Dirección de Gestión de Aduanas_x000a_Subdirección de Operación Aduanera_x000a__x000a_"/>
    <n v="0"/>
    <x v="0"/>
  </r>
  <r>
    <x v="4"/>
    <x v="1"/>
    <m/>
    <m/>
    <m/>
    <m/>
    <s v="Definir un plan de trabajo de desarrollo de la solución tecnológica "/>
    <s v="Definir un plan de trabajo de desarrollo de la solución tecnológica "/>
    <s v="Plan de trabajo V1"/>
    <n v="1"/>
    <d v="2024-06-01T00:00:00"/>
    <d v="2025-03-31T00:00:00"/>
    <n v="43.285714285714285"/>
    <n v="1"/>
    <s v="DGA_x000a_NC - Subproceso Innovacion y Tecnologia_x000a_Direccion de Gestion de Innovacion y Tecnologia_x000a_Subdireccion de Innovacion y Proyectos_x000a_Subdireccion de Soluciones y desarrollo"/>
    <n v="1"/>
    <x v="1"/>
  </r>
  <r>
    <x v="4"/>
    <x v="1"/>
    <m/>
    <m/>
    <m/>
    <m/>
    <s v="Aprobar o validar el plan de trabajo de la implementación de la solución tecnológica "/>
    <s v="Aprobar o validar el plan de trabajo de la implementación de la solución tecnológica "/>
    <s v="Plan de trabajo aprobado V1"/>
    <n v="1"/>
    <d v="2024-06-01T00:00:00"/>
    <d v="2025-03-31T00:00:00"/>
    <n v="43.285714285714285"/>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1"/>
  </r>
  <r>
    <x v="4"/>
    <x v="1"/>
    <m/>
    <m/>
    <m/>
    <m/>
    <s v="Iniciar el desarrollo de la solución tecnológica."/>
    <s v="Desarrollo de la solución"/>
    <s v="Informes de seguimiento"/>
    <n v="2"/>
    <d v="2025-04-01T00:00:00"/>
    <d v="2025-09-30T00:00:00"/>
    <n v="26"/>
    <n v="2"/>
    <s v="DGA_x000a_NC - Subproceso Innovación y Tecnología_x000a_Dirección de Gestión de Innovación y Tecnología_x000a_Subdirección de Innovación y Proyectos_x000a_Subdirección de Soluciones y Desarrollo. _x000a__x000a_REFORMULADO_x000a_30092016_x000a_30112021_x000a_20052022"/>
    <n v="1"/>
    <x v="1"/>
  </r>
  <r>
    <x v="4"/>
    <x v="1"/>
    <m/>
    <m/>
    <m/>
    <m/>
    <s v="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Dirección de Gestión de Aduanas_x000a_Subdirección de Operación Aduanera_x000a__x000a_"/>
    <n v="0"/>
    <x v="0"/>
  </r>
  <r>
    <x v="4"/>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 Subproceso Innovación y Tecnología_x000a_Dirección de Gestión de Innovación y Tecnología_x000a_Subdirección de Innovación y Proyectos_x000a_Subdirección de Soluciones y Desarrollo. _x000a__x000a_NC – Subproceso Operación Aduanera_x000a_Dirección de Gestión de Aduanas_x000a_Subdirección de Operación Aduanera_x000a__x000a_REFORMULADO_x000a_30092016_x000a_30112021_x000a_20052022"/>
    <n v="0"/>
    <x v="0"/>
  </r>
  <r>
    <x v="4"/>
    <x v="1"/>
    <s v="32 Aud DS ADUANAS, Ipiales, Cartagena, Cucuta, Bogotá, B/ventura, Cali, Urabá Vig P.Semestre 2015"/>
    <s v="22 02 001"/>
    <s v="Hallazgo No. 32: Operatividad Modelos de Información trámites aduaneros importación En la verificación de la operatividad de las transacciones de ingreso de mercancía al territorio aduanero nacional con destino no solo al país sino a otros países y hacia una zona franca, se observó que persiste la interacción con sistemas antiguos, la presentación de las declaraciones de importación aún se continúan realizando a través de los servicios del aplicativo SIGLO XXI o SYGA, de igual manera las operaciones de tránsito aduanero (excepto del transbordo internacional) se siguen realizando manualmente y el registro de la operación en la administración de salida y de llegada se realiza a través de los servicios de este sistema. (…) "/>
    <s v="sin causa"/>
    <s v="Definir Estrategia de Digitalización del Proyecto de Desaduanamiento. _x000a__x000a_NOTA: Reformulación elaborada por cambios normativos de acuerdo a  Decreto 1165 de Junio de 2019 que reemplaza-deroga el Decreto 390 de 2016."/>
    <s v="Estrategia de Digitalización"/>
    <s v="Documento de Estrategia"/>
    <n v="1"/>
    <d v="2023-11-01T00:00:00"/>
    <d v="2024-07-31T00:00:00"/>
    <n v="39"/>
    <n v="1"/>
    <s v="DGA_x000a_NC – Subproceso Operación Aduanera_x000a_Dirección de Gestión de Aduanas_x000a_Subdirección de Operación Aduanera_x000a__x000a_REFORMULADO_x000a_30092016_x000a_30092019_x000a_ACTUALIZADO_x000a_30112021"/>
    <n v="1"/>
    <x v="1"/>
  </r>
  <r>
    <x v="4"/>
    <x v="1"/>
    <m/>
    <m/>
    <m/>
    <m/>
    <s v="Desarrollar o adquirir la solucion tecnologica del Proyecto de Desaduanamiento. _x000a__x000a_NOTA: Reformulación elaborada por cambios normativos de acuerdo a  Decreto 1165 de Junio de 2019 que reemplaza-deroga el Decreto 390 de 2016."/>
    <s v="1. Informe de avance del proceso de contratación."/>
    <s v="Informe de avance del proceso"/>
    <n v="1"/>
    <d v="2023-11-01T00:00:00"/>
    <d v="2024-07-31T00:00:00"/>
    <n v="39"/>
    <n v="1"/>
    <s v="DGA_x000a_NC-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7_x000a_30092019_x000a_30112021_x000a_20052022"/>
    <n v="1"/>
    <x v="1"/>
  </r>
  <r>
    <x v="4"/>
    <x v="1"/>
    <m/>
    <m/>
    <m/>
    <m/>
    <s v="Iniciar el proyecto con la definición de  los requerimientos funcionales _x000a_"/>
    <s v="Definir los requerimientos funcionales "/>
    <s v="Documento de requerimientos funcionales V1"/>
    <n v="1"/>
    <d v="2024-06-01T00:00:00"/>
    <d v="2025-03-31T00:00:00"/>
    <n v="43.285714285714285"/>
    <n v="0"/>
    <s v="DGA_x000a_NC – Subproceso Operación Aduanera,_x000a_Dirección de Gestión de Aduanas_x000a_Subdirección de Operación Aduanera_x000a__x000a_"/>
    <n v="0"/>
    <x v="0"/>
  </r>
  <r>
    <x v="4"/>
    <x v="1"/>
    <m/>
    <m/>
    <m/>
    <m/>
    <s v="Definir los requerimientos no funcionales "/>
    <s v="Definir los requerimientos no funcionales "/>
    <s v="Documento de requerimientos no funcionales V1"/>
    <n v="1"/>
    <d v="2024-06-01T00:00:00"/>
    <d v="2025-03-31T00:00:00"/>
    <n v="43.285714285714285"/>
    <n v="1"/>
    <s v="DGA_x000a_NC - Subproceso Innovacion y Tecnologia_x000a_Direccion de Gestion de Innovacion y Tecnologia_x000a_Subdireccion de Innovacion y Proyectos_x000a_Subdireccion de Soluciones y desarrollo"/>
    <n v="1"/>
    <x v="1"/>
  </r>
  <r>
    <x v="4"/>
    <x v="1"/>
    <m/>
    <m/>
    <m/>
    <m/>
    <s v="Definir la priorización funcional de la implementación"/>
    <s v="Definir la priorización funcional de la implementación"/>
    <s v="Mapa de historias con la priorización funcional de la implementación V1"/>
    <n v="1"/>
    <d v="2024-06-01T00:00:00"/>
    <d v="2025-03-31T00:00:00"/>
    <n v="43.285714285714285"/>
    <n v="0"/>
    <s v="DGA_x000a_NC – Subproceso Operación Aduanera,_x000a_Dirección de Gestión de Aduanas_x000a_Subdirección de Operación Aduanera_x000a__x000a_"/>
    <n v="0"/>
    <x v="0"/>
  </r>
  <r>
    <x v="4"/>
    <x v="1"/>
    <m/>
    <m/>
    <m/>
    <m/>
    <s v="Definir un plan de trabajo de desarrollo de la solución tecnológica "/>
    <s v="Definir un plan de trabajo de desarrollo de la solución tecnológica "/>
    <s v="Plan de trabajo V1"/>
    <n v="1"/>
    <d v="2024-06-01T00:00:00"/>
    <d v="2025-03-31T00:00:00"/>
    <n v="43.285714285714285"/>
    <n v="0.77"/>
    <s v="DGA_x000a_NC - Subproceso Innovacion y Tecnologia_x000a_Direccion de Gestion de Innovacion y Tecnologia_x000a_Subdireccion de Innovacion y Proyectos_x000a_Subdireccion de Soluciones y desarrollo"/>
    <n v="0.77"/>
    <x v="0"/>
  </r>
  <r>
    <x v="4"/>
    <x v="1"/>
    <m/>
    <m/>
    <m/>
    <m/>
    <s v="Aprobar o validar el plan de trabajo de la implementación de la solución tecnológica "/>
    <s v="Aprobar o validar el plan de trabajo de la implementación de la solución tecnológica "/>
    <s v="Plan de trabajo aprobado V1"/>
    <n v="1"/>
    <d v="2024-06-01T00:00:00"/>
    <d v="2025-03-31T00:00:00"/>
    <n v="43.285714285714285"/>
    <n v="0.77"/>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0.77"/>
    <x v="0"/>
  </r>
  <r>
    <x v="4"/>
    <x v="1"/>
    <m/>
    <m/>
    <m/>
    <m/>
    <s v="Iniciar el desarrollo de la solución tecnológica."/>
    <s v="Desarrollo de la solución"/>
    <s v="Informes de seguimiento"/>
    <n v="2"/>
    <d v="2025-04-01T00:00:00"/>
    <d v="2025-09-30T00:00:00"/>
    <n v="26"/>
    <n v="0"/>
    <s v="DGA_x000a_NC- Subproceso Innovación y Tecnología_x000a_Dirección de Gestión de Innovación y Tecnología_x000a_Subdirección de Innovación y Proyectos_x000a_Subdirección de Soluciones y Desarrollo_x000a__x000a_REFORMULADO_x000a_30092017_x000a_30092019_x000a_30112021_x000a_20052022"/>
    <n v="0"/>
    <x v="0"/>
  </r>
  <r>
    <x v="4"/>
    <x v="1"/>
    <m/>
    <m/>
    <m/>
    <m/>
    <s v="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Dirección de Gestión de Aduanas_x000a_Subdirección de Operación Aduanera_x000a__x000a_"/>
    <n v="0"/>
    <x v="0"/>
  </r>
  <r>
    <x v="4"/>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 Subproceso Innovación y Tecnología_x000a_Dirección de Gestión de Innovación y Tecnología_x000a_Subdirección de Innovación y Proyectos_x000a_Subdirección de Soluciones y Desarrollo_x000a_Subdirección de Infraestructura Tecnológica y de Operaciones.                                                                                     _x000a__x000a_NC – Subproceso Operación Aduanera_x000a_Dirección de Gestión de Aduanas_x000a_Subdirección de Operación Aduanera_x000a__x000a_REFORMULADO_x000a_30092017_x000a_30092019_x000a_30112021_x000a_20052022"/>
    <n v="0"/>
    <x v="0"/>
  </r>
  <r>
    <x v="4"/>
    <x v="1"/>
    <m/>
    <m/>
    <m/>
    <m/>
    <s v="3.  Ejecutar el cronograma de definición funcional de los sistema de información para la operación aduanera que se deban ajustar o desarrollar en el marco del Decreto 390 de 2016, específicamente para el Transito Aduanero- Operaciones de Transporte."/>
    <s v="Presentar, de acuerdo al cronograma, los requerimientos funcionales a la Subdirección de Tecnología de Información y Telecomunicaciones siguiendo el procedimiento PR-SI-0002 Centro de Despacho SIE."/>
    <s v="Solicitudes de Requerimientos funcionales"/>
    <n v="1"/>
    <d v="2016-07-01T00:00:00"/>
    <d v="2017-06-30T00:00:00"/>
    <n v="52"/>
    <n v="1"/>
    <s v="DGA_x000a_NC – Subproceso Operación Aduanera_x000a_Dirección de Gestión de Aduanas_x000a_Subdirección de Operación Aduanera_x000a__x000a_REFORMULADO_x000a_30092016_x000a_ACTUALIZADO_x000a_30112021"/>
    <n v="1"/>
    <x v="1"/>
  </r>
  <r>
    <x v="4"/>
    <x v="1"/>
    <m/>
    <m/>
    <m/>
    <m/>
    <s v="4. Implementar dentro del Núcleo Básico -  Fase I del Servicio Informático Electrónico de TRANSITO Y OPERACIONES DE TRANSPORTE , las  funcionalidades que mitiguen los siguientes riegos:_x000a__x000a_- Operaciones realizadas manualmente_x000a_- Registro de operaciones de Tránsito en sistemas antiguos"/>
    <s v="Elaborar el Plan de Trabajo con las actividades definidas  para  la puesta en producción del Sistema de Información de  Transito Aduanero- Operaciones de Transporte  requerido por la Subdirección de Gestión de Comercio Exterior, en el Marco metodologíco del Subproceso &quot;Construcción de Sistemas de Información&quot; del Proceso &quot;Servicios Informáticos&quot;  y acorde con los siguientes Procedimientos :_x000a__x000a_ PR-SI-0148_Análisis de Requerimientos de los Sistemas de Información._x000a_ PR-SI-0149_Análisis y Diseño de los Sistemas de Información _x000a_ PR-SI-0150_Codificación de los Sistemas de Información_x000a_ PR-SI-0151_Ejecución de Pruebas de los Sistemas de Información_x000a_ PR-SI-0152_Implantación de los Sistemas de Información"/>
    <s v="Un (1) Plan de Trabajo aprobado."/>
    <n v="1"/>
    <d v="2016-07-07T00:00:00"/>
    <d v="2016-12-31T00:00:00"/>
    <n v="25.285714285714285"/>
    <n v="1"/>
    <s v="DGA_x000a_NC – Subproceso Operación Aduanera_x000a_Dirección de Gestión de Aduanas_x000a_Subdirección de Operación Aduanera_x000a__x000a_REFORMULADO_x000a_30092016_x000a_ACTUALIZADO_x000a_30112021"/>
    <n v="1"/>
    <x v="1"/>
  </r>
  <r>
    <x v="4"/>
    <x v="1"/>
    <m/>
    <m/>
    <m/>
    <m/>
    <m/>
    <s v="Realizar el análisis y diseño, atendiendo la  solicitud de Creación de Servicio Informático presentada al Centro de Despacho de la Dirección de Gestión Organizacional y el levantamiento de requerimientos funcionales efectuado."/>
    <s v="Formato Modelo de diseño FT-SI-2003_x000a__x000a_Formato Diseño de base de datos FT-SI-2004_x000a__x000a_Formato Diseño de interfaz de usuario FT-SI-2005"/>
    <n v="3"/>
    <d v="2017-04-10T00:00:00"/>
    <d v="2018-03-31T00:00:00"/>
    <n v="50.714285714285715"/>
    <n v="3"/>
    <s v="DGA_x000a_NC - Subproceso Innovación y Tecnología_x000a_Dirección de Gestión de Innovación y Tecnología_x000a_Subdirección de Soluciones y Desarrollo_x000a__x000a_REFORMULADO_x000a_30092017_x000a_ACTUALIZADO_x000a_30112021"/>
    <n v="1"/>
    <x v="1"/>
  </r>
  <r>
    <x v="4"/>
    <x v="1"/>
    <m/>
    <m/>
    <m/>
    <m/>
    <m/>
    <s v="Realizar la codificación"/>
    <s v="Formato Información de Versión 30001  - FT-SI-2180 "/>
    <n v="1"/>
    <d v="2018-12-31T00:00:00"/>
    <d v="2019-12-31T00:00:00"/>
    <n v="52.142857142857146"/>
    <n v="1"/>
    <s v="DGA_x000a_NC - Subproceso Innovación y Tecnología_x000a_Dirección de Gestión de Innovación y Tecnología_x000a_Subdirección de Soluciones y Desarrollo_x000a__x000a_REFORMULADO_x000a_30092017_x000a_30092018_x000a_30092019_x000a_ACTUALIZADO_x000a_30112021"/>
    <n v="1"/>
    <x v="1"/>
  </r>
  <r>
    <x v="4"/>
    <x v="1"/>
    <m/>
    <m/>
    <m/>
    <m/>
    <m/>
    <s v="Realizar las pruebas funcionales"/>
    <s v="Formato Aceptación de Pruebas Funcionales y Salida a Producción - FT-SI-1851"/>
    <n v="1"/>
    <d v="2020-01-01T00:00:00"/>
    <d v="2020-03-30T00:00:00"/>
    <n v="12.714285714285714"/>
    <n v="1"/>
    <s v="DGA_x000a_NC – Subproceso Operación Aduanera,_x000a_Dirección de Gestión de Aduanas _x000a_Subdirección de Operación Aduanera_x000a__x000a_REFORMULADO_x000a_30092017_x000a_30092018_x000a_30092019_x000a_30112021"/>
    <n v="1"/>
    <x v="1"/>
  </r>
  <r>
    <x v="4"/>
    <x v="1"/>
    <m/>
    <m/>
    <m/>
    <m/>
    <m/>
    <s v="Realizar la implantación y puesta en producción "/>
    <s v="Formato Aceptación de Pruebas Funcionales y Salida a Producción FT-SI-1851_x000a__x000a_Acta de comité de cambios"/>
    <n v="2"/>
    <d v="2020-04-01T00:00:00"/>
    <d v="2020-06-30T00:00:00"/>
    <n v="12.857142857142858"/>
    <n v="2"/>
    <s v="DGA_x000a_NC – Subproceso Operación Aduanera_x000a_Dirección de Gestión de Aduanas_x000a_Subdirección de Operación Aduanera_x000a__x000a_REFORMULADO_x000a_30092017_x000a_30092018_x000a_30092019_x000a_ACTUALIZADO_x000a_30112021"/>
    <n v="1"/>
    <x v="1"/>
  </r>
  <r>
    <x v="4"/>
    <x v="1"/>
    <s v="13 Aud Funcion Pagadora y Recaudadora Vig  2015"/>
    <s v="12 01 003"/>
    <s v="Hallazgo No. 13  Control de operaciones aduaneras_x000a_&quot; (...) Pese a estar documentados los procedimientos, para el control de operaciones aduaneras de alto impacto fiscal como: Autorización y Finalización de Tránsitos Aduaneros; el Registro Control de Abandono Legal a favor de la Nación y el Pago Consolidado de las Declaraciones de los UAP que se realicen en cada seccional, las pruebas de auditoria evidencian que los registros informáticos del MUISCA, SYGA o SIFARO, no cuentan con medios de registro y consulta de cada una de estas operaciones aduaneras, que permitan a la DIAN realizar controles periódicos consolidados, como se evidenció en la Dirección Seccional Bucaramanga, sobre las operaciones aduaneras de esta índole que se realizan en su Jurisdicción; así como tampoco están debidamente formalizados y estandarizados cuadros o matrices de control para hacer el monitoreo de estas operaciones, acorde con lo  que indican los respectivos procedimientos (...)&quot;.  _x000a_"/>
    <s v="Lo anterior, se ocasiona por deficiencias en la gestión para la creación, modificación, ajuste, mantenimiento, operación, permisos de acceso e implantación de los sistemas de información corporativos en cada uno de estos procesos aduaneros y la correspondiente supervisión de la DIAN, para velar por la efectiva aplicación de los procedimientos y estándares institucionales vigentes, lo que conlleva a riesgo de operaciones de alto impacto fiscal sin la observancia de las disposiciones aduaneras. "/>
    <s v="1. Ejecutar el cronograma de definición funcional de los sistema de información para la operación aduanera que se deban ajustar o desarrollar en el marco del Decreto 390 de 2016, específicamente para el Transito Aduanero- Operaciones de Transporte."/>
    <s v="1. Presentar, de acuerdo al cronograma, los requerimientos funcionales a la Subdirección de Tecnología de Información y Telecomunicaciones siguiendo el procedimiento PR-SI-0002 Centro de Despacho SIE."/>
    <s v="Solicitudes de Requerimientos funcionales"/>
    <n v="1"/>
    <d v="2016-07-01T00:00:00"/>
    <d v="2017-06-30T00:00:00"/>
    <n v="52"/>
    <n v="1"/>
    <s v="DGA_x000a_C – Subproceso Operación Aduanera_x000a_Dirección de Gestión de Aduanas_x000a_Subdirección de Operación Aduanera_x000a__x000a_REFORMULADO_x000a_30092016_x000a_ACTUALIZADO_x000a_30112021"/>
    <n v="1"/>
    <x v="1"/>
  </r>
  <r>
    <x v="4"/>
    <x v="1"/>
    <m/>
    <m/>
    <m/>
    <m/>
    <s v="2. Implementar dentro del Núcleo Básico - Fase I del Servicio Informático Electrónico de TRANSITO Y OPERACIONES DE TRANSPORTE , las  funcionalidades que mitiguen los siguientes riegos:_x000a__x000a_- Operaciones realizadas manualmente_x000a_- Interacción con sistemas antiguos_x000a_- Ausencia de registros y consultas que permitan realizar controles"/>
    <s v="Elaborar el Plan de Trabajo con las actividades definidas  para  la puesta en producción del Sistema de Información de  Transito Aduanero- Operaciones de Transporte  requerido por la Subdirección de Gestión de Comercio Exterior, en el Marco metodologíco del Subproceso &quot;Construcción de Sistemas de Información&quot; del Proceso &quot;Servicios Informáticos&quot;  y acorde con los siguientes Procedimientos :_x000a__x000a_15. PR-SI-0148_Análisis de Requerimientos de los Sistemas de Información._x000a_16. PR-SI-0149_Análisis y Diseño de los Sistemas de Información _x000a_17. PR-SI-0150_Codificación de los Sistemas de Información_x000a_18. PR-SI-0151_Ejecución de Pruebas de los Sistemas de Información_x000a_19. PR-SI-0152_Implantación de los Sistemas de Información"/>
    <s v="Un (1) Plan de Trabajo aprobado."/>
    <n v="1"/>
    <d v="2016-07-07T00:00:00"/>
    <d v="2016-12-31T00:00:00"/>
    <n v="25.285714285714285"/>
    <n v="1"/>
    <s v="DGA_x000a_NC – Subproceso Operación Aduanera_x000a_Dirección de Gestión de Aduanas_x000a_Subdirección de Operación Aduanera_x000a__x000a_REFORMULADO_x000a_30092016_x000a_ACTUALIZADO_x000a_30112021"/>
    <n v="1"/>
    <x v="1"/>
  </r>
  <r>
    <x v="4"/>
    <x v="1"/>
    <m/>
    <m/>
    <m/>
    <m/>
    <m/>
    <s v="Realizar el análisis y diseño, atendiendo la  solicitud de Creación de Servicio Informático presentada al Centro de Despacho de la Dirección de Gestión Organizacional y el levantamiento de requerimientos funcionales efectuado."/>
    <s v="Formato Modelo de diseño FT-SI-2003_x000a__x000a_Formato Diseño de base de datos FT-SI-2004_x000a__x000a_Formato Diseño de interfaz de usuario FT-SI-2005"/>
    <n v="3"/>
    <d v="2017-04-10T00:00:00"/>
    <d v="2018-03-31T00:00:00"/>
    <n v="50.714285714285715"/>
    <n v="3"/>
    <s v="DGA_x000a_NC - Subproceso Innovación y Tecnología_x000a_Dirección de Gestión de Innovación y Tecnología_x000a_Subdirección de Soluciones y Desarrollo_x000a__x000a_REFORMULADO_x000a_30092017_x000a_ACTUALIZADO_x000a_30112021"/>
    <n v="1"/>
    <x v="1"/>
  </r>
  <r>
    <x v="4"/>
    <x v="1"/>
    <m/>
    <m/>
    <m/>
    <m/>
    <m/>
    <s v="Realizar la codificación"/>
    <s v="Formato Información de Versión 30001  - FT-SI-2180 "/>
    <n v="1"/>
    <d v="2018-12-31T00:00:00"/>
    <d v="2019-12-31T00:00:00"/>
    <n v="52.142857142857146"/>
    <n v="1"/>
    <s v="DGA_x000a_NC - Subproceso Innovación y Tecnología_x000a_Dirección de Gestión de Innovación y Tecnología_x000a_Subdirección de Soluciones y Desarrollo_x000a__x000a_REFORMULADO_x000a_30092017_x000a_30092018_x000a_30092019_x000a_ACTUALIZADO_x000a_30112021_x000a_"/>
    <n v="1"/>
    <x v="1"/>
  </r>
  <r>
    <x v="4"/>
    <x v="1"/>
    <m/>
    <m/>
    <m/>
    <m/>
    <m/>
    <s v="Realizar las pruebas funcionales"/>
    <s v="Formato Aceptación de Pruebas Funcionales y Salida a Producción - FT-SI-1851"/>
    <n v="1"/>
    <d v="2020-01-01T00:00:00"/>
    <d v="2020-03-30T00:00:00"/>
    <n v="12.714285714285714"/>
    <n v="1"/>
    <s v="DGA_x000a_NC – Subproceso Operación Aduanera_x000a_Dirección de Gestión de Aduanas_x000a_Subdirección de Operación Aduanera_x000a__x000a_REFORMULADO_x000a_30092017_x000a_30092018_x000a_30092019_x000a_ACTUALIZADO_x000a_30112021"/>
    <n v="1"/>
    <x v="1"/>
  </r>
  <r>
    <x v="4"/>
    <x v="1"/>
    <m/>
    <m/>
    <m/>
    <m/>
    <m/>
    <s v="Realizar la implantación y puesta en producción "/>
    <s v="Formato Aceptación de Pruebas Funcionales y Salida a Producción FT-SI-1851_x000a__x000a_Acta de comité de cambios"/>
    <n v="2"/>
    <d v="2020-04-01T00:00:00"/>
    <d v="2020-06-30T00:00:00"/>
    <n v="12.857142857142858"/>
    <n v="2"/>
    <s v="DGA_x000a_NC – Subproceso Operación Aduanera_x000a_Dirección de Gestión de Aduanas_x000a_Subdirección de Operación Aduanera_x000a__x000a_REFORMULADO_x000a_30092017_x000a_30092018_x000a_30092019_x000a_ACTUALIZADO_x000a_30112021"/>
    <n v="1"/>
    <x v="1"/>
  </r>
  <r>
    <x v="4"/>
    <x v="1"/>
    <m/>
    <m/>
    <m/>
    <m/>
    <s v="Definir Estrategia de Digitalización del Proyecto de Desaduanamiento._x000a_"/>
    <s v="Estrategia de Digitalización"/>
    <s v="Documento de Estrategia"/>
    <n v="1"/>
    <d v="2023-11-01T00:00:00"/>
    <d v="2024-07-31T00:00:00"/>
    <n v="39"/>
    <n v="1"/>
    <s v="DGA_x000a_NC – Subproceso Operación Aduanera_x000a_Dirección de Gestión de Aduanas_x000a_Subdirección de Operación Aduanera_x000a__x000a_REFORMULADO_x000a_30092019_x000a_ACTUALIZADO_x000a_30112021"/>
    <n v="1"/>
    <x v="1"/>
  </r>
  <r>
    <x v="4"/>
    <x v="1"/>
    <m/>
    <m/>
    <m/>
    <m/>
    <s v="Priorizar y detallar requermimientos Funcionales tecnologicos necesario para la solucion tecnologica  del Proyecto de Desaduanamiento._x000a_"/>
    <s v="Requerimientos Funcionales"/>
    <s v="Documento de requerimientos funcionales"/>
    <n v="1"/>
    <d v="2024-02-01T00:00:00"/>
    <d v="2024-10-31T00:00:00"/>
    <n v="39"/>
    <n v="1"/>
    <s v="DGA_x000a_NC – Subproceso Operación Aduanera_x000a_Dirección de Gestión de Aduanas_x000a_Subdirección de Operación Aduanera_x000a__x000a_REFORMULADO_x000a_30092019_x000a_ACTUALIZADO_x000a_30112021"/>
    <n v="1"/>
    <x v="1"/>
  </r>
  <r>
    <x v="4"/>
    <x v="1"/>
    <m/>
    <m/>
    <m/>
    <m/>
    <s v="Desarrollar o adquirir la solucion tecnologica del Proyecto de Desaduanamiento._x000a_"/>
    <s v="1. Informe de avance del proceso de contratación."/>
    <s v="Informe de avance del proceso"/>
    <n v="1"/>
    <d v="2023-11-01T00:00:00"/>
    <d v="2024-07-31T00:00:00"/>
    <n v="39"/>
    <n v="1"/>
    <s v="DGA_x000a_NC - Subproceso Innovación y Tecnología_x000a_Dirección de Gestión de Innovación y Tecnología_x000a_Subdirección de Innovación y Proyectos _x000a_Subdirección de Soluciones y Desarrollo_x000a__x000a_NC – Subproceso Operación Aduanera_x000a_Dirección de Gestión de Aduanas_x000a_Subdirección de Operación Aduanera_x000a__x000a_REFORMULADO_x000a_30092019_x000a_30112021_x000a_20052022"/>
    <n v="1"/>
    <x v="1"/>
  </r>
  <r>
    <x v="4"/>
    <x v="1"/>
    <m/>
    <m/>
    <m/>
    <m/>
    <m/>
    <s v="2. Plan de trabajo del desarrollo de la solución tecnológica."/>
    <s v="Plan de trabajo"/>
    <n v="1"/>
    <d v="2023-11-01T00:00:00"/>
    <d v="2024-10-31T00:00:00"/>
    <n v="52.142857142857146"/>
    <n v="1"/>
    <s v="DGA_x000a_NC - Subproceso Innovación y Tecnología_x000a_Dirección de Gestión de Innovación y Tecnología_x000a_Subdirección de Innovación y Proyectos _x000a_Subdirección de Soluciones y Desarrollo_x000a__x000a_NC – Subproceso Operación Aduanera_x000a_Dirección de Gestión de Aduanas_x000a_Subdirección de Operación Aduanera_x000a__x000a_REFORMULADO_x000a_30092019_x000a_30112021_x000a_20052022"/>
    <n v="1"/>
    <x v="1"/>
  </r>
  <r>
    <x v="4"/>
    <x v="1"/>
    <m/>
    <m/>
    <m/>
    <m/>
    <s v="Implantar la solucion tecnologica del Proyecto de Desaduanamiento._x000a_"/>
    <s v="1. Iniciar el desarrollo de la solución Tecnológica"/>
    <s v="Seguimiento a la implementación de la solución Tecnológica"/>
    <n v="1"/>
    <d v="2024-08-01T00:00:00"/>
    <d v="2029-12-31T00:00:00"/>
    <n v="282.57142857142856"/>
    <n v="0"/>
    <s v="DGA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n v="0"/>
    <x v="0"/>
  </r>
  <r>
    <x v="4"/>
    <x v="1"/>
    <m/>
    <m/>
    <m/>
    <m/>
    <m/>
    <s v="2. Puesta en producción de la solución tecnológica"/>
    <s v="a. 01) Un Formato  Información de Versión 30001 - FT-IIT-2180_x000a__x000a_b. (01) Un Formato de Aceptación de Pruebas Funcionales y Salida a Producción  - FT-IIT-1851_x000a__x000a_c. (01) Un  Acta de Comité de Gestión de  Cambios de Tecnología del correspondiente Software instalado y en Producción."/>
    <n v="3"/>
    <d v="2024-08-01T00:00:00"/>
    <d v="2029-12-31T00:00:00"/>
    <n v="282.57142857142856"/>
    <n v="3"/>
    <s v="DGA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n v="1"/>
    <x v="1"/>
  </r>
  <r>
    <x v="4"/>
    <x v="1"/>
    <s v="5 Aud  Laboratorio de Aduanas con corte 30/06/2016"/>
    <s v="12 01 001"/>
    <s v="Hallazgo No.5 Análisis de muestras de Laboratorio_x000a_(…) para proteger a los consumidores de ingresos de mercancías peligrosas, proteger el medio ambiente, ayudar a combatir el terrorismo y la detección de importaciones ilegales._x000a_Adicionalmente, refleja deficiencia en los sistemas informáticos para la realización de estadísticas necesarias, para las mediciones totales de muestras analizadas y los ingresos generados, como resultados de dicha operación._x000a_"/>
    <s v="No existe norma interna vinculante para que todos los actores participen en este proceso y poder determinar los resultados de la gestión del laboratorio "/>
    <s v="Capacitar a las Direcciones Seccionales para la toma de muestras"/>
    <s v="Capacitar a través del Plan Institucional PIC 2017 a las principales Direcciones Seccionales de aduanas en la toma de muestras"/>
    <s v="Correo electronico informado a las seccionales el temario y fechas de realización de las tres respectivas capacitaciones. Listas de asistencia de las  capacitaciones dictadas a los funcionarios de la División de Operación Aduanera de las Diecciones Seccional a las cuales se les impartio la capacitación."/>
    <n v="3"/>
    <d v="2017-01-01T00:00:00"/>
    <d v="2017-12-31T00:00:00"/>
    <n v="52"/>
    <n v="3"/>
    <s v="DGA_x000a_NC – Subproceso Operación Aduanera_x000a_Dirección de Gestión de Aduanas_x000a_Subdirección de Operación Aduanera_x000a_Subdirección Técnica Aduanera                         _x000a_Subdirección del Laboratorio Aduanero_x000a__x000a_REFORMULADO_x000a_30092017_x000a_ACTUALIZADO_x000a_30112021"/>
    <n v="1"/>
    <x v="1"/>
  </r>
  <r>
    <x v="4"/>
    <x v="1"/>
    <m/>
    <m/>
    <m/>
    <m/>
    <s v="Asignar la meta mensual de toma de muestras para las Direcciones Seccionales"/>
    <s v="Las Direcciones Seccionales acorde con su tamaño tendrán una meta en cantidad de muestras a tomar al mes."/>
    <s v="Seguimiento trimestral en el plan operativo de las Direcciones Seccionales de muestras tomadas vs muestras asignadas. (marzo, junio, septiembre y diciembre de 2017)"/>
    <n v="4"/>
    <d v="2017-01-01T00:00:00"/>
    <d v="2017-12-31T00:00:00"/>
    <n v="52"/>
    <n v="4"/>
    <s v="DGA_x000a_NC – Subproceso Operación Aduanera_x000a_Dirección de Gestión de Aduanas_x000a_Subdirección Técnica Aduanera_x000a__x000a_ACTUALIZADO_x000a_30112021"/>
    <n v="1"/>
    <x v="1"/>
  </r>
  <r>
    <x v="4"/>
    <x v="1"/>
    <m/>
    <m/>
    <m/>
    <m/>
    <s v="Implementar dentro del Núcleo Básico - Fase I,  el Sistema de Información  Laboratorio"/>
    <s v="Realizar el levantamiento de requerimientos funcionales."/>
    <s v="Formato Especificación Funcional Detallada FT-SI-2007 _x000a__x000a_Formato Casos de Uso FT-SI-2009"/>
    <n v="2"/>
    <d v="2016-10-05T00:00:00"/>
    <d v="2017-07-14T00:00:00"/>
    <n v="40.285714285714285"/>
    <n v="2"/>
    <s v="DGA_x000a_NC-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Técnica Aduanera_x000a__x000a_REFORMULADO_x000a_30/09/2017_x000a_ACTUALIZADO_x000a_30112021"/>
    <n v="1"/>
    <x v="1"/>
  </r>
  <r>
    <x v="4"/>
    <x v="1"/>
    <m/>
    <m/>
    <m/>
    <m/>
    <m/>
    <s v="Realizar el análisis y diseño, atendiendo la  solicitud de Creación de Servicio Informático presentada al Centro de Despacho de la Dirección de Gestión Organizacional y el levantamiento de requerimientos funcionales efectuado."/>
    <s v="Formato Modelo de diseño FT-SI-2003_x000a__x000a_Formato Diseño de base de datos FT-SI-2004_x000a__x000a_Formato Diseño de interfaz de usuario FT-SI-2005"/>
    <n v="3"/>
    <d v="2017-07-17T00:00:00"/>
    <d v="2018-04-30T00:00:00"/>
    <n v="41"/>
    <n v="3"/>
    <s v="DGA_x000a_NC- Subproceso Innovación y Tecnología_x000a_Dirección de Gestión de Innovación y Tecnología_x000a_Subdirección de Innovación y Proyectos_x000a_Subdirección de Soluciones y Desarrollo_x000a__x000a_REFORMULADO_x000a_30092017_x000a_ACTUALIZADO_x000a_30112021"/>
    <n v="1"/>
    <x v="1"/>
  </r>
  <r>
    <x v="4"/>
    <x v="1"/>
    <m/>
    <m/>
    <m/>
    <m/>
    <m/>
    <s v="Elaboración de formatos de acuerdo con los requerimientos efectuados (5 requerimientos) Laboratorio Fase 2.1. "/>
    <s v="Documento: FT-SI-2180-SIE Laboratorio.pdf (INFORMACIÓN DE VERSIÓN – 30001 _x000a_Fecha liberación pruebas: Dos Entregables:_x000a_ 1.         01-05-2021_x000a_ 2.         30-06-2021 _x000a__x000a_Documento: FT-SI-1851- Certificación de Pruebas._x000a_Fecha liberación a producción:  Dos Entregables: _x000a_1.        01-06-2021 2.        01-08-2021 "/>
    <n v="2"/>
    <d v="2021-01-01T00:00:00"/>
    <d v="2021-08-01T00:00:00"/>
    <n v="30.285714285714285"/>
    <n v="2"/>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l Laboratorio Aduanero_x000a__x000a_REFORMULADO_x000a_30092017_x000a_30092018_x000a_07052021_x000a_ACTUALIZADO_x000a_30112021"/>
    <n v="1"/>
    <x v="1"/>
  </r>
  <r>
    <x v="4"/>
    <x v="1"/>
    <m/>
    <m/>
    <m/>
    <m/>
    <m/>
    <s v="Realizar ajustes para mejorar la operación,(9 requerimientos). Laboratorio Fase 2.2"/>
    <s v="Documento: FT-SI-2180-SIE Laboratorio.pdf (INFORMACIÓN DE VERSIÓN – 30001 _x000a_Documento: FT-SI-1851- Certificación de Pruebas._x000a_Liberación a producción"/>
    <n v="2"/>
    <d v="2021-11-15T00:00:00"/>
    <d v="2022-11-16T00:00:00"/>
    <n v="52.285714285714285"/>
    <n v="2"/>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l Laboratorio Aduanero_x000a__x000a_REFORMULADO_x000a_30092017_x000a_30092018_x000a_07052021_x000a_ACTUALIZADO_x000a_30112021"/>
    <n v="1"/>
    <x v="1"/>
  </r>
  <r>
    <x v="4"/>
    <x v="1"/>
    <m/>
    <m/>
    <m/>
    <m/>
    <m/>
    <s v="Efectuar mejoras en la usabilidad y nuevas funcionalidades, (17 requerimientos)​. Laboratorio Fase 2.3"/>
    <s v="Documento: FT-SI-2180-SIE Laboratorio.pdf (INFORMACIÓN DE VERSIÓN – 30001 _x000a_Documento:FT-SI-1851- Certificación de Pruebas._x000a_Liberación a producción"/>
    <n v="2"/>
    <d v="2022-11-17T00:00:00"/>
    <d v="2023-01-11T00:00:00"/>
    <n v="7.8571428571428568"/>
    <n v="2"/>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l Laboratorio Aduanero_x000a__x000a_REFORMULADO_x000a_30092017_x000a_30092018_x000a_07052021_x000a_ACTUALIZADO_x000a_30112021"/>
    <n v="1"/>
    <x v="1"/>
  </r>
  <r>
    <x v="4"/>
    <x v="1"/>
    <m/>
    <m/>
    <m/>
    <m/>
    <m/>
    <s v="Efectuar mejoras en la usabilidad y nuevas funcionalidades, (24 requerimientos)​. Laboratorio Fase 2.4"/>
    <s v="Documento: FT-SI-2180-SIE Laboratorio.pdf (INFORMACIÓN DE VERSIÓN – 30001 _x000a_Documento:FT-SI-1851- Certificación de Pruebas._x000a_Liberación a producción"/>
    <n v="2"/>
    <d v="2024-06-01T00:00:00"/>
    <d v="2025-08-31T00:00:00"/>
    <n v="65.142857142857139"/>
    <n v="0"/>
    <s v="DGA_x000a_NC - Subproceso Innovación y Tecnología_x000a_Dirección de Gestión de Innovación y Tecnología_x000a_Subdirección de Soluciones y Desarrollo_x000a__x000a_NC – Subproceso Operación Aduanera_x000a_Dirección de Gestión de Aduanas_x000a_Subdirección del Laboratorio Aduanero_x000a__x000a_REFORMULADO_x000a_09122022"/>
    <n v="0"/>
    <x v="0"/>
  </r>
  <r>
    <x v="4"/>
    <x v="1"/>
    <m/>
    <m/>
    <m/>
    <m/>
    <m/>
    <s v="Efectuar mejoras en la usabilidad y nuevas funcionalidades, ( 25 requerimientos)​. Laboratorio Fase 2.6"/>
    <s v="Documento: FT-SI-2180-SIE Laboratorio.pdf (INFORMACIÓN DE VERSIÓN – 30001 _x000a_Documento:FT-SI-1851- Certificación de Pruebas._x000a_Liberación a producción"/>
    <n v="2"/>
    <d v="2025-09-01T00:00:00"/>
    <d v="2026-03-31T00:00:00"/>
    <n v="30.142857142857142"/>
    <n v="0"/>
    <s v="DGA_x000a_NC - Subproceso Innovación y Tecnología_x000a_Dirección de Gestión de Innovación y Tecnología_x000a_Subdirección de Soluciones y Desarrollo_x000a__x000a_NC – Subproceso Operación Aduanera_x000a_Dirección de Gestión de Aduanas_x000a_Subdirección del Laboratorio Aduanero"/>
    <n v="0"/>
    <x v="0"/>
  </r>
  <r>
    <x v="4"/>
    <x v="1"/>
    <s v="2  Aud Operación Aduanera -Importaciones Dirección de Aduanas y Direcciones Seccionales de Aduanas de Bogotá, Cali, Buenaventura, Bucaramanga, Cartagena, Barranquilla y Santa Marta Vigencia 2018 y primer semestre de 2019"/>
    <s v="19 02 003"/>
    <s v="Hallazgo 2.  Información Declaraciones de Importación Seccional Bogotá – Nivel Central y Seccional Bucaramanga.  _x000a__x000a_Efectuada la verificación y cruce de datos del listado en Excel (universo de declaraciones descargadas del portal Web) y el listado extraído de la bitácora, se encontró que existen 633 registros de declaraciones de la bitácora, que no aparecen en el universo de declaraciones._x000a__x000a_En la Seccional Bogotá, un total de (676) registros del universo de las declaraciones no se encuentran en el listado extraído de la bitácora._x000a__x000a_(…) se encuentran diferencias entre los números de autoadhesivos, en el código de administración y, se encuentra que el campo Tipo de Declaración está diligenciado en blanco o vacío. _x000a__x000a_(…) analizadas las Declaraciones de Importación, se observa que se presentan 1.175.287 formularios repetidos._x000a__x000a_(…) comparando el archivo de Excel con la relación del aplicativo LUCIA, se evidencia que un total de 1.058.714 registros de la relación de Excel no están en el aplicativo LUCIA._x000a__x000a_En la Seccional Bucaramanga, se constató que existen (81) registros de declaraciones de importación en la base de datos Trámites Manuales que no se encuentran en la base de datos suministrada por Nivel Central._x000a_"/>
    <s v="Deficiencias en el control del registro de la información de las declaraciones de importación."/>
    <s v="1. Impartir instrucción a las direcciones seccionales."/>
    <s v="Expedir lineamientos a las Direcciones Seccionales de Aduanas frente al control de las operaciones relacionados con los trámites manuales. "/>
    <s v="Documento de lineamientos."/>
    <n v="1"/>
    <d v="2020-02-01T00:00:00"/>
    <d v="2020-03-30T00:00:00"/>
    <n v="8.2857142857142865"/>
    <n v="1"/>
    <s v="DGA_x000a_NC – Subproceso Operación Aduanera_x000a_Dirección de Gestión de Aduanas_x000a_Subdirección de Operación Aduanera_x000a__x000a_ACTUALIZADO_x000a_30112021"/>
    <n v="1"/>
    <x v="1"/>
  </r>
  <r>
    <x v="4"/>
    <x v="1"/>
    <m/>
    <m/>
    <m/>
    <m/>
    <s v="2. Definir Estrategia de Digitalización del Proyecto._x000a_"/>
    <s v="Estrategia de Digitalización"/>
    <s v="Documento de Estrategia"/>
    <n v="1"/>
    <d v="2023-11-01T00:00:00"/>
    <d v="2024-07-31T00:00:00"/>
    <n v="39"/>
    <n v="1"/>
    <s v="DGA_x000a_NC – Subproceso Operación Aduanera_x000a_Dirección de Gestión de Aduanas_x000a_Subdirección de Operación Aduanera_x000a__x000a_ACTUALIZADO_x000a_30112021"/>
    <n v="1"/>
    <x v="1"/>
  </r>
  <r>
    <x v="4"/>
    <x v="1"/>
    <m/>
    <m/>
    <m/>
    <m/>
    <s v="3. Desarrollar o adquirir la solucion tecnologica del Proyecto de Desaduanamiento._x000a_"/>
    <s v="1. Informe de avance del proceso de contratación."/>
    <s v="Informe de avance del proceso"/>
    <n v="1"/>
    <d v="2023-11-01T00:00:00"/>
    <d v="2024-07-31T00:00:00"/>
    <n v="39"/>
    <n v="1"/>
    <s v="DGA_x000a_NC - Subproceso Innovación y Tecnología_x000a_Dirección de Gestión de Innovación y Tecnología_x000a_Subdirección de Innovación y Proyectos _x000a_Subdirección de Soluciones y Desarrollo_x000a__x000a_NC – Subproceso Operación Aduanera_x000a_Dirección de Gestión de Aduanas_x000a_Subdirección de Operación Aduanera_x000a__x000a_REFORMULADO_x000a_30092019_x000a_30112021_x000a_20052022"/>
    <n v="1"/>
    <x v="1"/>
  </r>
  <r>
    <x v="4"/>
    <x v="1"/>
    <m/>
    <m/>
    <m/>
    <m/>
    <m/>
    <s v="2. Plan de trabajo del desarrollo de la solución tecnológica."/>
    <s v="Plan de trabajo"/>
    <n v="1"/>
    <d v="2023-11-01T00:00:00"/>
    <d v="2024-10-31T00:00:00"/>
    <n v="52.142857142857146"/>
    <n v="1"/>
    <s v="DGA_x000a_NC - Subproceso Innovación y Tecnología_x000a_Dirección de Gestión de Innovación y Tecnología_x000a_Subdirección de Innovación y Proyectos _x000a_Subdirección de Soluciones y Desarrollo_x000a__x000a_NC – Subproceso Operación Aduanera_x000a_Dirección de Gestión de Aduanas_x000a_Subdirección de Operación Aduanera_x000a__x000a_REFORMULADO_x000a_30092019_x000a_30112021_x000a_20052022"/>
    <n v="1"/>
    <x v="1"/>
  </r>
  <r>
    <x v="4"/>
    <x v="1"/>
    <m/>
    <m/>
    <m/>
    <m/>
    <s v="4. Implantar la solucion tecnologica del Proyecto_x000a_"/>
    <s v="1. Iniciar el desarrollo de la solución Tecnológica"/>
    <s v="Seguimiento  a la implementación de la solución Tecnológica"/>
    <n v="1"/>
    <d v="2024-08-01T00:00:00"/>
    <d v="2029-12-31T00:00:00"/>
    <n v="282.57142857142856"/>
    <n v="0"/>
    <s v="DGA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112021_x000a_20052022"/>
    <n v="0"/>
    <x v="0"/>
  </r>
  <r>
    <x v="4"/>
    <x v="1"/>
    <m/>
    <m/>
    <m/>
    <m/>
    <m/>
    <s v="2. Puesta en producción de la solución tecnológica"/>
    <s v="a. 01) Un Formato  Información de Versión 30001 - FT-IIT-2180_x000a__x000a_b. (01) Un Formato de Aceptación de Pruebas Funcionales y Salida a Producción  - FT-IIT-1851_x000a__x000a_c. (01) Un  Acta de Comité de Gestión de  Cambios de Tecnología del correspondiente Software instalado y en Producción."/>
    <n v="3"/>
    <d v="2024-08-01T00:00:00"/>
    <d v="2029-12-31T00:00:00"/>
    <n v="282.57142857142856"/>
    <n v="3"/>
    <s v="DGA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11202120052022"/>
    <n v="1"/>
    <x v="1"/>
  </r>
  <r>
    <x v="4"/>
    <x v="1"/>
    <s v="14 Aud Funcion Pagadora y Recaudadora Vig  2015"/>
    <s v="12 01 003"/>
    <s v="Hallazgo No. 14  Registro y Control Posterior Actas de Inspección con suspensión o rechazo de Levante_x000a_&quot; (...) Se evidenció que las actas de inspección números 989162, 989561,989453, 989505, 989394, 989234, 989312, 989508, 989324, 989382, 989451, 989431, 989153, 989133 y 989442 del año 2015, fueron realizadas para la modificación de la modalidad de importación temporal a largo plazo a importación ordinaria y finalizaron con suspensión o rechazo de levante, por parte de los funcionarios de Operación Aduanera de la Seccional Bucaramanga; de las cuales, no se encuentran registros en sistema MUISCA, SYGA u otro Sistema Informático electrónico que haga sus veces, ni se configuró otro mecanismo de control debidamente formalizado por la DIAN, que permita verificar en tiempo real la trazabilidad de la operación y la situación jurídica final de los bienes; situación evidenciada  en la Dirección Seccional Bucaramanga (...)&quot;.  _x000a_"/>
    <s v="Esta condición se presenta, debido a deficiencias en la gestión para la creación, modificación, ajuste, mantenimiento, operación, permisos de acceso e implantación de los sistemas de información corporativos en cada uno de estos procesos aduaneros y la correspondiente supervisión, para velar por la efectiva aplicación de los  procedimientos y estándares institucionales vigentes en cada seccional; lo que conlleva a riesgo de pérdida de efectividad y eficacia de los mecanismos de control de fiscalización aduanera"/>
    <s v="1. Elaborar y expedir el memorando donde se informa a las direcciones seccionales sobre el  ajuste al procedimiento PR-OA-0188  y la divulgación del  mismo al interior de las Direcciones Seccionales"/>
    <s v="Expedir memorando donde se informa a las direcciones seccionales sobre el  ajuste al procedimiento PR-OA-0188  y la divulgación del mismo al interior de las Direcciones Seccionales"/>
    <s v="Memorando Expedido"/>
    <n v="1"/>
    <d v="2016-05-01T00:00:00"/>
    <d v="2016-07-31T00:00:00"/>
    <n v="13"/>
    <n v="1"/>
    <s v="DGA_x000a_NC – Subproceso Operación Aduanera_x000a_Dirección de Gestión de Aduanas_x000a_Subdirección de Operación Aduanera_x000a__x000a_ACTUALIZADO_x000a_30112021"/>
    <n v="1"/>
    <x v="1"/>
  </r>
  <r>
    <x v="4"/>
    <x v="1"/>
    <m/>
    <m/>
    <m/>
    <m/>
    <s v="Definir Estrategia de Digitalización del Proyecto de Desaduanamiento."/>
    <s v="Estrategia de Digitalización"/>
    <s v="Documento de Estrategia"/>
    <n v="1"/>
    <d v="2023-11-01T00:00:00"/>
    <d v="2024-07-31T00:00:00"/>
    <n v="39"/>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1"/>
  </r>
  <r>
    <x v="4"/>
    <x v="1"/>
    <m/>
    <m/>
    <m/>
    <m/>
    <s v="Desarrollar o adquirir la solucion tecnologica del Proyecto de Desaduanamiento. _x000a_"/>
    <s v="1. Informe de avance del proceso de contratación."/>
    <s v="Informe de avance del proceso"/>
    <n v="1"/>
    <d v="2023-11-01T00:00:00"/>
    <d v="2024-07-31T00:00:00"/>
    <n v="39"/>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1"/>
  </r>
  <r>
    <x v="4"/>
    <x v="1"/>
    <m/>
    <m/>
    <m/>
    <m/>
    <s v="Iniciar el proyecto con la definición de  los requerimientos funcionales _x000a_"/>
    <s v="Definir los requerimientos funcionales "/>
    <s v="Documento de requerimientos funcionales V1"/>
    <n v="1"/>
    <d v="2024-06-01T00:00:00"/>
    <d v="2025-03-31T00:00:00"/>
    <n v="43.285714285714285"/>
    <n v="0"/>
    <s v="DGA_x000a_NC – Subproceso Operación Aduanera,_x000a_Dirección de Gestión de Aduanas_x000a_Subdirección de Operación Aduanera_x000a__x000a_"/>
    <n v="0"/>
    <x v="0"/>
  </r>
  <r>
    <x v="4"/>
    <x v="1"/>
    <m/>
    <m/>
    <m/>
    <m/>
    <s v="Definir los requerimientos no funcionales "/>
    <s v="Definir los requerimientos no funcionales "/>
    <s v="Documento de requerimientos no funcionales V1"/>
    <n v="1"/>
    <d v="2024-06-01T00:00:00"/>
    <d v="2025-03-31T00:00:00"/>
    <n v="43.285714285714285"/>
    <n v="0.77"/>
    <s v="DGA_x000a_NC - Subproceso Innovacion y Tecnologia_x000a_Direccion de Gestion de Innovacion y Tecnologia_x000a_Subdireccion de Innovacion y Proyectos_x000a_Subdireccion de Soluciones y desarrollo"/>
    <n v="0.77"/>
    <x v="0"/>
  </r>
  <r>
    <x v="4"/>
    <x v="1"/>
    <m/>
    <m/>
    <m/>
    <m/>
    <s v="Definir la priorización funcional de la implementación"/>
    <s v="Definir la priorización funcional de la implementación"/>
    <s v="Mapa de historias con la priorización funcional de la implementación V1"/>
    <n v="1"/>
    <d v="2024-06-01T00:00:00"/>
    <d v="2025-03-31T00:00:00"/>
    <n v="43.285714285714285"/>
    <n v="0"/>
    <s v="DGA_x000a_NC – Subproceso Operación Aduanera,_x000a_Dirección de Gestión de Aduanas_x000a_Subdirección de Operación Aduanera_x000a__x000a_"/>
    <n v="0"/>
    <x v="0"/>
  </r>
  <r>
    <x v="4"/>
    <x v="1"/>
    <m/>
    <m/>
    <m/>
    <m/>
    <s v="Definir un plan de trabajo de desarrollo de la solución tecnológica "/>
    <s v="Definir un plan de trabajo de desarrollo de la solución tecnológica "/>
    <s v="Plan de trabajo V1"/>
    <n v="1"/>
    <d v="2024-06-01T00:00:00"/>
    <d v="2025-03-31T00:00:00"/>
    <n v="43.285714285714285"/>
    <n v="0.77"/>
    <s v="DGA_x000a_NC - Subproceso Innovacion y Tecnologia_x000a_Direccion de Gestion de Innovacion y Tecnologia_x000a_Subdireccion de Innovacion y Proyectos_x000a_Subdireccion de Soluciones y desarrollo"/>
    <n v="0.77"/>
    <x v="0"/>
  </r>
  <r>
    <x v="4"/>
    <x v="1"/>
    <m/>
    <m/>
    <m/>
    <m/>
    <s v="Aprobar o validar el plan de trabajo de la implementación de la solución tecnológica "/>
    <s v="Aprobar o validar el plan de trabajo de la implementación de la solución tecnológica "/>
    <s v="Plan de trabajo aprobado V1"/>
    <n v="1"/>
    <d v="2024-06-01T00:00:00"/>
    <d v="2025-03-31T00:00:00"/>
    <n v="43.285714285714285"/>
    <n v="0.77"/>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0.77"/>
    <x v="0"/>
  </r>
  <r>
    <x v="4"/>
    <x v="1"/>
    <m/>
    <m/>
    <m/>
    <m/>
    <s v="Iniciar el desarrollo de la solución tecnológica."/>
    <s v="Desarrollo de la solución"/>
    <s v="Informes de seguimiento"/>
    <n v="2"/>
    <d v="2025-04-01T00:00:00"/>
    <d v="2025-09-30T00:00:00"/>
    <n v="26"/>
    <n v="0"/>
    <s v="DGA_x000a_NC - Subproceso Innovación y Tecnología_x000a_Dirección de Gestión de Innovación y Tecnología_x000a_Subdirección de Innovación y Proyectos_x000a_Subdirección de Soluciones y Desarrollo_x000a__x000a__x000a_REFORMULADO_x000a_30092019_x000a_30112021_x000a_20052022"/>
    <n v="0"/>
    <x v="0"/>
  </r>
  <r>
    <x v="4"/>
    <x v="1"/>
    <m/>
    <m/>
    <m/>
    <m/>
    <s v="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Dirección de Gestión de Aduanas_x000a_Subdirección de Operación Aduanera_x000a__x000a_"/>
    <n v="0"/>
    <x v="0"/>
  </r>
  <r>
    <x v="4"/>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 Subproceso Operación Aduanera_x000a_Dirección de Gestión de Aduanas_x000a_Subdirección de Operación Aduanera_x000a__x000a_NC - Subproceso Innovación y Tecnología_x000a_Dirección de Gestión de Innovación y Tecnología_x000a_Subdirección de Innovación y Proyectos_x000a_Subdirección de Soluciones y Desarrollo_x000a__x000a__x000a_REFORMULADO_x000a_30092019_x000a_30112021_x000a_20052022"/>
    <n v="0"/>
    <x v="0"/>
  </r>
  <r>
    <x v="4"/>
    <x v="1"/>
    <m/>
    <m/>
    <m/>
    <m/>
    <s v="4. Implementar el diligenciamiento del formato FT-OA-2298 Base de datos de suspensiones, y elaborar mensualmente un informe de  los rechazos a los levantes,  con el fin de efectuar control a la situación jurídica de los bienes."/>
    <s v="1. Diligenciar por parte de los funcionarios aforadores el formato FT-OA-2298 e informar acerca de los rechazos a los levantes con el fin de efectuar un seguimiento mensual a la situación jurídica de los bienes."/>
    <s v="Informe "/>
    <n v="5"/>
    <d v="2016-07-30T00:00:00"/>
    <d v="2016-12-31T00:00:00"/>
    <n v="22"/>
    <n v="5"/>
    <s v="DGA_x000a_DS – Subproceso Operación Aduanera_x000a_Dirección Seccional de Impuestos y Aduanas de Bucaramanga_x000a__x000a_ACTUALIZADO_x000a_30112021"/>
    <n v="1"/>
    <x v="1"/>
  </r>
  <r>
    <x v="4"/>
    <x v="1"/>
    <s v="15 Aud Funcion Pagadora y Recaudadora Vig  2015"/>
    <s v="12 01 100"/>
    <s v="Hallazgo No. 15  Control de pagos de la modalidad de importación temporal_x000a_&quot; (...) Pese a lo documentado en el procedimiento PR-OA-0201, se evidencian importadores con moras sustanciales en el pago de obligaciones, por concepto de tributos aduaneros de las declaraciones de importación temporal 042015M00000218 (cuotas 1, 2 y 4 canceladas con extemporaneidad de hasta tres años) y 062007100327162 del 06/12/2015 (Importación temporal a corto plazo, aprehendida en la vigencia 2015 con resolución de decomiso), sin que se hubiesen iniciado los procesos administrativos correspondientes, para garantizar el pago oportuno de las obligaciones aduaneras y las sanciones correspondientes (...)&quot;. _x000a_"/>
    <s v="Lo anterior, se presenta por la carencia de módulos de consulta y validación en el sistema informático de la DIAN y de mecanismos de supervisión adecuados para el control en tiempo real de los pagos realizados, con ocasión de las importaciones en la modalidad de importación temporal; generando riesgo de menores ingresos favor del Tesoro Nacional, por concepto de tributos y/o sanciones aduaneras a que haya lugar."/>
    <s v="Definir Estrategia de Digitalización del Proyecto de Gestor de Pagos._x000a_"/>
    <s v="Estrategia de Digitalización"/>
    <s v="Documento de Estrategia"/>
    <n v="1"/>
    <d v="2023-11-01T00:00:00"/>
    <d v="2024-07-31T00:00:00"/>
    <n v="39"/>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1"/>
  </r>
  <r>
    <x v="4"/>
    <x v="1"/>
    <m/>
    <m/>
    <m/>
    <m/>
    <s v="Desarrollar o adquirir la solucion tecnologica del Proyecto de Gestor de Pagos. _x000a_"/>
    <s v="1. Informe de avance del proceso de contratación."/>
    <s v="Informe de avance del proceso"/>
    <n v="1"/>
    <d v="2023-11-01T00:00:00"/>
    <d v="2024-07-31T00:00:00"/>
    <n v="39"/>
    <n v="1"/>
    <s v="DGA_x000a_Dirección de Gestión de Innovación y Tecnología_x000a_Subdirección de Innovación y Proyectos_x000a_Subdirección de Soluciones y Desarrollo_x000a__x000a_NC - Dirección de Gestión de Aduanas_x000a_Subdirección de Operación Aduanera_x000a__x000a_NC - Dirección de Gestión de Impuestos_x000a_Subdireccion de Recaudo_x000a_Coordinacion de Administracion de Aplicativos de Impuestos_x000a__x000a_"/>
    <n v="1"/>
    <x v="1"/>
  </r>
  <r>
    <x v="4"/>
    <x v="1"/>
    <m/>
    <m/>
    <m/>
    <m/>
    <s v="Iniciar el proyecto con la definición de  los requerimientos funcionales _x000a_"/>
    <s v="Definir los requerimientos funcionales "/>
    <s v="Documento de requerimientos funcionales V1"/>
    <n v="1"/>
    <d v="2024-02-01T00:00:00"/>
    <d v="2025-03-31T00:00:00"/>
    <n v="60.571428571428569"/>
    <n v="0"/>
    <s v="DGA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
    <n v="0"/>
    <x v="0"/>
  </r>
  <r>
    <x v="4"/>
    <x v="1"/>
    <m/>
    <m/>
    <m/>
    <m/>
    <s v="Definir los requerimientos no funcionales "/>
    <s v="Definir los requerimientos no funcionales "/>
    <s v="Documento de requerimientos no funcionales V1"/>
    <n v="1"/>
    <d v="2024-02-01T00:00:00"/>
    <d v="2025-03-31T00:00:00"/>
    <n v="60.571428571428569"/>
    <n v="0"/>
    <s v="DGA_x000a_NC - Subproceso Innovacion y Tecnologia_x000a_Direccion de Gestion de Innovacion y Tecnologia_x000a_Subdireccion de Innovacion y Proyectos_x000a_Subdireccion de Soluciones y desarrollo"/>
    <n v="0"/>
    <x v="0"/>
  </r>
  <r>
    <x v="4"/>
    <x v="1"/>
    <m/>
    <m/>
    <m/>
    <m/>
    <s v="Iniciar el proceso de contratación "/>
    <s v="Validar o aceptar el proceso de contratación"/>
    <s v="Documento de validación o aceptación del proceso de contratación"/>
    <n v="1"/>
    <d v="2023-11-01T00:00:00"/>
    <d v="2025-03-31T00:00:00"/>
    <n v="73.714285714285708"/>
    <n v="0"/>
    <s v="DGA_x000a_NC - Subproceso Innovacion y Tecnologia_x000a_Direccion de Gestion de Innovacion y Tecnologia_x000a_Subdireccion de Innovacion y Proyectos_x000a_Subdireccion de Soluciones y desarrollo"/>
    <n v="0"/>
    <x v="0"/>
  </r>
  <r>
    <x v="4"/>
    <x v="1"/>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A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
    <n v="0"/>
    <x v="0"/>
  </r>
  <r>
    <x v="4"/>
    <x v="1"/>
    <m/>
    <m/>
    <m/>
    <m/>
    <s v="Definir un plan de trabajo de desarrollo de la solución tecnológica "/>
    <s v="Definir un plan de trabajo de desarrollo de la solución tecnológica "/>
    <s v="Plan de trabajo V1"/>
    <n v="1"/>
    <d v="2023-11-01T00:00:00"/>
    <d v="2025-03-31T00:00:00"/>
    <n v="73.714285714285708"/>
    <n v="0"/>
    <s v="DGA_x000a_NC - Subproceso Innovacion y Tecnologia_x000a_Direccion de Gestion de Innovacion y Tecnologia_x000a_Subdireccion de Innovacion y Proyectos_x000a_Subdireccion de Soluciones y desarrollo"/>
    <n v="0"/>
    <x v="0"/>
  </r>
  <r>
    <x v="4"/>
    <x v="1"/>
    <m/>
    <m/>
    <m/>
    <m/>
    <s v="Aprobar o validar el plan de trabajo de la implementación de la solución tecnológica "/>
    <s v="Aprobar o validar el plan de trabajo de la implementación de la solución tecnológica "/>
    <s v="Plan de trabajo aprobado V1"/>
    <n v="1"/>
    <d v="2023-11-01T00:00:00"/>
    <d v="2025-03-31T00:00:00"/>
    <n v="73.714285714285708"/>
    <n v="0"/>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_x000a__x000a_"/>
    <n v="0"/>
    <x v="0"/>
  </r>
  <r>
    <x v="4"/>
    <x v="1"/>
    <m/>
    <m/>
    <m/>
    <m/>
    <s v="Iniciar el desarrollo de la solución tecnológica."/>
    <s v="Desarrollo de la solución"/>
    <s v="Informes de seguimiento"/>
    <n v="11"/>
    <d v="2026-04-01T00:00:00"/>
    <d v="2028-12-31T00:00:00"/>
    <n v="143.57142857142858"/>
    <n v="0"/>
    <s v="DGA_x000a_NC - Subproceso Innovación y Tecnología_x000a_Dirección de Gestión de Innovación y Tecnología_x000a_Subdirección de Innovación y Proyectos_x000a_Subdirección de Soluciones y Desarrollo_x000a__x000a_REFORMULADO_x000a_30092019_x000a_30112021"/>
    <n v="0"/>
    <x v="0"/>
  </r>
  <r>
    <x v="4"/>
    <x v="1"/>
    <m/>
    <m/>
    <m/>
    <m/>
    <s v="Iniciar la implementación de la solución tecnológica"/>
    <s v="Pruebas y evaluación funcional"/>
    <s v=" (01) Un  formato de Aceptación de Pruebas funcionales y salida a producción - FT-IIT-1851."/>
    <n v="1"/>
    <d v="2026-04-01T00:00:00"/>
    <d v="2028-12-31T00:00:00"/>
    <n v="143.57142857142858"/>
    <n v="0"/>
    <s v="DGA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
    <n v="0"/>
    <x v="0"/>
  </r>
  <r>
    <x v="4"/>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4-01T00:00:00"/>
    <d v="2028-12-31T00:00:00"/>
    <n v="143.57142857142858"/>
    <n v="0"/>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_x000a__x000a_REFORMULADO_x000a_30092019_x000a_30112021"/>
    <n v="0"/>
    <x v="0"/>
  </r>
  <r>
    <x v="4"/>
    <x v="1"/>
    <m/>
    <m/>
    <m/>
    <m/>
    <s v="Definir Estrategia de Digitalización del Proyecto de Obligación Aduanera._x000a_"/>
    <s v="Estrategia de Digitalización"/>
    <s v="Documento de Estrategia"/>
    <n v="1"/>
    <d v="2023-11-01T00:00:00"/>
    <d v="2024-07-31T00:00:00"/>
    <n v="39"/>
    <n v="1"/>
    <s v="DGA_x000a_NC – Subproceso Operación Aduanera,_x000a_Dirección de Gestión de Aduanas_x000a_Subdirección de Operación Aduanera_x000a__x000a_NC - Subproceso Innovacion y Tecnologia_x000a_Direccion de Gestion de Innovacion y Tecnologia_x000a_Subdireccion de Innovacion y Proyectos_x000a_Subdireccion de Soluciones y desarrollo"/>
    <n v="1"/>
    <x v="1"/>
  </r>
  <r>
    <x v="4"/>
    <x v="1"/>
    <m/>
    <m/>
    <m/>
    <m/>
    <s v="Desarrollar o adquirir la solucion tecnologica del Proyecto de Obligación Aduanera. _x000a_"/>
    <s v="1. Informe de avance del proceso de contratación."/>
    <s v="Informe de avance del proceso"/>
    <n v="1"/>
    <d v="2023-11-01T00:00:00"/>
    <d v="2024-07-31T00:00:00"/>
    <n v="39"/>
    <n v="1"/>
    <s v="DGA_x000a_NC - Dirección de Gestión de Innovación y Tecnología_x000a_Subdirección de Innovación y Proyectos_x000a_Subdirección de Soluciones y Desarrollo_x000a__x000a_NC -Dirección de Gestión de Aduanas_x000a_Subdirección de Operación Aduanera_x000a__x000a_NC - Dirección de Gestión de Impuestos_x000a_Subdireccion de Recaudo_x000a_Coordinacion de Administracion de Aplicativos de Impuestos_x000a__x000a_"/>
    <n v="1"/>
    <x v="1"/>
  </r>
  <r>
    <x v="4"/>
    <x v="1"/>
    <m/>
    <m/>
    <m/>
    <m/>
    <s v="Iniciar el proyecto con la definición de  los requerimientos funcionales _x000a_"/>
    <s v="Definir los requerimientos funcionales "/>
    <s v="Documento de requerimientos funcionales V1"/>
    <n v="1"/>
    <d v="2024-02-01T00:00:00"/>
    <d v="2025-03-31T00:00:00"/>
    <n v="60.571428571428569"/>
    <n v="0"/>
    <s v="DGA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
    <n v="0"/>
    <x v="0"/>
  </r>
  <r>
    <x v="4"/>
    <x v="1"/>
    <m/>
    <m/>
    <m/>
    <m/>
    <s v="Definir los requerimientos no funcionales "/>
    <s v="Definir los requerimientos no funcionales "/>
    <s v="Documento de requerimientos no funcionales V1"/>
    <n v="1"/>
    <d v="2024-02-01T00:00:00"/>
    <d v="2025-03-31T00:00:00"/>
    <n v="60.571428571428569"/>
    <n v="0"/>
    <s v="DGA_x000a_NC - Subproceso Innovacion y Tecnologia_x000a_Direccion de Gestion de Innovacion y Tecnologia_x000a_Subdireccion de Innovacion y Proyectos_x000a_Subdireccion de Soluciones y desarrollo"/>
    <n v="0"/>
    <x v="0"/>
  </r>
  <r>
    <x v="4"/>
    <x v="1"/>
    <m/>
    <m/>
    <m/>
    <m/>
    <s v="Iniciar el proceso de contratación "/>
    <s v="Validar o aceptar el proceso de contratación"/>
    <s v="Documento de validación o aceptación del proceso de contratación "/>
    <n v="1"/>
    <d v="2023-11-01T00:00:00"/>
    <d v="2025-03-31T00:00:00"/>
    <n v="73.714285714285708"/>
    <n v="0"/>
    <s v="DGA_x000a_NC - Subproceso Innovacion y Tecnologia_x000a_Direccion de Gestion de Innovacion y Tecnologia_x000a_Subdireccion de Innovacion y Proyectos_x000a_Subdireccion de Soluciones y desarrollo"/>
    <n v="0"/>
    <x v="0"/>
  </r>
  <r>
    <x v="4"/>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A_x000a_NC – Subproceso Operación Aduanera_x000a_Dirección de Gestión de Aduanas_x000a_Subdirección de Operación Aduanera_x000a__x000a_NC - Subproceso Recaudo - Devoluciones_x000a_Dirección de Gestión de Impuestos_x000a_Subdireccion de Recaudo_x000a_Coordinacion de Administracion de Aplicativos de Impuestos"/>
    <n v="0"/>
    <x v="0"/>
  </r>
  <r>
    <x v="4"/>
    <x v="1"/>
    <m/>
    <m/>
    <m/>
    <m/>
    <s v="Definir un plan de trabajo de desarrollo de la solución tecnológica "/>
    <s v="Definir un plan de trabajo de desarrollo de la solución tecnológica "/>
    <s v="Plan de trabajo V1"/>
    <n v="1"/>
    <d v="2023-11-01T00:00:00"/>
    <d v="2025-03-31T00:00:00"/>
    <n v="73.714285714285708"/>
    <n v="0"/>
    <s v="DGA_x000a_NC - Subproceso Innovacion y Tecnologia_x000a_Direccion de Gestion de Innovacion y Tecnologia_x000a_Subdireccion de Innovacion y Proyectos_x000a_Subdireccion de Soluciones y desarrollo"/>
    <n v="0"/>
    <x v="0"/>
  </r>
  <r>
    <x v="4"/>
    <x v="1"/>
    <m/>
    <m/>
    <m/>
    <m/>
    <s v="Aprobar o validar el plan de trabajo de la implementación de la solución tecnológica "/>
    <s v="Aprobar o validar el plan de trabajo de la implementación de la solución tecnológica "/>
    <s v="Plan de trabajo aprobado V1"/>
    <n v="1"/>
    <d v="2023-11-01T00:00:00"/>
    <d v="2025-03-31T00:00:00"/>
    <n v="73.714285714285708"/>
    <n v="0"/>
    <s v="DGA_x000a_NC-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NC - Subproceso Recaudo - Devoluciones_x000a_Dirección de Gestión de impuestos_x000a_Subdireccion de Recaudo_x000a_Coordinacion Administración de Aplicativos de Impuestos_x000a__x000a_"/>
    <n v="0"/>
    <x v="0"/>
  </r>
  <r>
    <x v="4"/>
    <x v="1"/>
    <m/>
    <m/>
    <m/>
    <m/>
    <s v="Iniciar el desarrollo de la solución tecnológica."/>
    <s v="Desarrollo de la solución"/>
    <s v="Informes de seguimiento"/>
    <n v="3"/>
    <d v="2026-04-01T00:00:00"/>
    <d v="2028-12-31T00:00:00"/>
    <n v="143.57142857142858"/>
    <n v="0"/>
    <s v="DGA_x000a_NC- Subproceso Innovación y Tecnología_x000a_Dirección de Gestión de Innovación y Tecnología_x000a_Subdirección de Innovación y Proyectos_x000a_Subdirección de Soluciones y Desarrollo_x000a__x000a_REFORMULADO_x000a_30092019_x000a_ACTUALIZADO_x000a_30112021_x000a_20052022"/>
    <n v="0"/>
    <x v="0"/>
  </r>
  <r>
    <x v="4"/>
    <x v="1"/>
    <m/>
    <m/>
    <m/>
    <m/>
    <s v="Iniciar la implementación de la solución tecnológica"/>
    <s v="Pruebas y evaluación funcional"/>
    <s v=" (01) Un  formato de Aceptación de Pruebas funcionales y salida a producción - FT-IIT-1851."/>
    <n v="1"/>
    <d v="2026-04-01T00:00:00"/>
    <d v="2028-12-31T00:00:00"/>
    <n v="143.57142857142858"/>
    <n v="0"/>
    <s v="DGA_x000a_NC – Subproceso Operación Aduanera_x000a_Dirección de Gestión de Aduanas_x000a_Subdirección de Operación Aduanera_x000a__x000a_NC - Subproceso Recaudo - Devoluciones_x000a_Dirección de Gestión de impuestos_x000a_Subdireccion de Recaudo_x000a_Coordinacion Administración de Aplicativos de Impuestos_x000a_"/>
    <n v="0"/>
    <x v="0"/>
  </r>
  <r>
    <x v="4"/>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4-01T00:00:00"/>
    <d v="2028-12-31T00:00:00"/>
    <n v="143.57142857142858"/>
    <n v="0"/>
    <s v="DGA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NC - Subproceso Recaudo - Devoluciones_x000a_Dirección de Gestión de impuestos_x000a_Subdireccion de Recaudo_x000a_Coordinacion Administración de Aplicativos de Impuestos_x000a__x000a_REFORMULADO_x000a_30092019_x000a_ACTUALIZADO_x000a_30112021_x000a_20052022"/>
    <n v="0"/>
    <x v="0"/>
  </r>
  <r>
    <x v="4"/>
    <x v="1"/>
    <m/>
    <m/>
    <m/>
    <m/>
    <s v="3. Realizar actualización del procedimiento PR-OA-0201 &quot;CONTROL DE PAGOS DE LA  MODALIDAD DE LARGO PLAZO&quot;"/>
    <s v="1. Actualizar el  procedimiento PR-OA-0201 &quot;CONTROL DE PAGOS DE LA MODALIDAD DE LARGO PLAZO&quot;."/>
    <s v="Procedimiento actualizado"/>
    <n v="1"/>
    <d v="2016-08-01T00:00:00"/>
    <d v="2017-03-31T00:00:00"/>
    <n v="34.571428571428569"/>
    <n v="1"/>
    <s v="DGA_x000a_NC – Subproceso Operación Aduanera_x000a_Dirección de Gestión de Aduanas_x000a_Subdirección de Operación Aduanera_x000a__x000a_REFORMULADO_x000a_ACTUALIZADO_x000a_30112021"/>
    <n v="1"/>
    <x v="1"/>
  </r>
  <r>
    <x v="4"/>
    <x v="1"/>
    <m/>
    <m/>
    <m/>
    <m/>
    <s v="4. Efectuar seguimiento al cumplimiento de las cuotas a cancelarse en las importaciones temporales, respecto de las pólizas que son aprobadas por parte de la Dirección Seccional y elaborar informe mensual."/>
    <s v="1. Control a los inventarios de garantías con el fin de que se dé cumplimiento al pago oportuno de las obligaciones garantizadas  y elaborar informe de seguimiento."/>
    <s v="Informe"/>
    <n v="5"/>
    <d v="2016-07-30T00:00:00"/>
    <d v="2016-12-31T00:00:00"/>
    <n v="22"/>
    <n v="5"/>
    <s v="DGA_x000a_DS – Subproceso Operación Aduanera_x000a_Dirección Seccional de Impuestos y Aduanas de Bucaramanga._x000a__x000a_ACTUALIZADO_x000a_30112021"/>
    <n v="1"/>
    <x v="1"/>
  </r>
  <r>
    <x v="4"/>
    <x v="1"/>
    <s v="AUDITORÍA DE CUMPLIMIENTO - Proceso Operación Aduanera, vigencia 2022"/>
    <s v="12  01  003"/>
    <s v="HALLAZGO No. 1. Declaración de Importación No. 872022000152682-1 Vehículo Usado-Dirección Seccional de Aduanas de Barranquilla (A)_x000a__x000a_“La declaración de importación No. 872022000152682-1 de fecha 15 de octubre de 2022, se realizó una importación ordinaria de un vehículo, marca Jeep Wrangler unlimited modelo 2022, tramitado por la Agencia de Aduanas Expomex Limitada Nivel 2, apareciendo como importador, el señor Crispín Fragoso Rondón, persona natural. (…) _x000a__x000a_Se observa que la persona natural no posee las competencias ni tiene la calidad de importador y la actividad económica que se registra en el Rut no se incluye como importador de vehículo, aparece un establecimiento de comidas, actividad economía, elaboración de comidas y platos preparados código 1084; no presenta cámara de comercio y se constató que esta importación se dio mediante levante automático siendo la agencia de aduana NIT. 802000313 la responsable fiscalmente por realizar proceso de importación inobservando la normatividad aduanera."/>
    <s v="Fallas institucionales en la programación del sistema MUISCA para determinar el perfilamiento de los levantes automáticos y de los controles que minimice el riesgo de evasión que permita ser más efectivo"/>
    <s v="Revisar  el cumplimiento de requisitos establecidos en la normatividad aduanera por parte de las Agencias de Aduanas "/>
    <s v="1._x0009_Revisar trimestralmente  y de forma aleatoria el 2%  de las declaraciones de importación con levante automático  de vehículos en los años 2023, 2024 y primer semetre 2025."/>
    <s v="Informe de revision trimestral y/o lista de chequeo "/>
    <n v="6"/>
    <d v="2024-01-01T00:00:00"/>
    <d v="2025-07-30T00:00:00"/>
    <n v="82.285714285714292"/>
    <n v="4"/>
    <s v="DGA_x000a_DS - Subproceso Operación Aduanera_x000a_Dirección de Aduanas de Barranquilla _x000a_Division Operacion Aduanerra GIT Importaciones"/>
    <n v="0.66666666666666663"/>
    <x v="0"/>
  </r>
  <r>
    <x v="4"/>
    <x v="1"/>
    <m/>
    <m/>
    <m/>
    <m/>
    <m/>
    <s v="2._x0009_Remitir a la División de Fiscalización y Liquidación Aduanera los insumos generados de la revisiones a las declaraciones de importación con levante automático de vehículos, que generen presunta infracción administrativa por parte de las agencias de aduanas."/>
    <s v="Informe de los correos electronicos y/o - Oficios remisorio -si procede -"/>
    <n v="1"/>
    <d v="2024-01-01T00:00:00"/>
    <d v="2025-07-30T00:00:00"/>
    <n v="82.285714285714292"/>
    <n v="0"/>
    <s v="DGA_x000a_DS - Subproceso Operación Aduanera_x000a_Dirección de Aduanas de Barranquilla _x000a_Division Operacion Aduanerra GIT Importaciones"/>
    <n v="0"/>
    <x v="0"/>
  </r>
  <r>
    <x v="4"/>
    <x v="1"/>
    <m/>
    <m/>
    <m/>
    <m/>
    <s v="Verificar las validaciones realizadas por el servicio informatico para la importacion especifica, determinar junto con el area funcional si se requiere ajustar o actualizar las validaciones para los levantes automaticos. "/>
    <s v="1) Replicar el caso en el ambiente de pruebas funcionales, realizar pruebas funcionales para este tipo de importación. ( informe de prueba, observaciones, incidentes en producción ). caso registrado en JIRA._x000a_2) Si se requiere un ajuste se  adelantara el procedimiento PR-IIT-0453."/>
    <s v="informe de prueba, caso registrado en JIRA"/>
    <n v="1"/>
    <d v="2024-01-15T00:00:00"/>
    <d v="2024-09-30T00:00:00"/>
    <n v="37"/>
    <n v="1"/>
    <s v="DGA_x000a_NC - Subproceso Operación Aduanera_x000a_Dirección de Gestión de Aduanas_x000a_Subdirección de Operación Aduanera_x000a__x000a_DS - Subproceso Operación Aduanera_x000a_Dirección de Aduanas de Barranquilla_x000a__x000a_DGIT_x000a_NC - Subproceso Innovación y Tecnologia _x000a_Dirección de Gestión de Innovación y Tecnología                                                                                                 _x000a_Subdirección de Innovación y Proyectos_x000a_Subdirección de Soluciones y Desarrollo"/>
    <n v="1"/>
    <x v="1"/>
  </r>
  <r>
    <x v="3"/>
    <x v="1"/>
    <s v="5 Aud Regular Vig 2008 Recaudadora_x000a__x000a_AEF - Seguimiento PM 2014"/>
    <s v="16 03 002"/>
    <s v="HALLAZGO 5. Expedientes: 9600055, 96000357, 96000342 y 20010131. Se recibió en septiembre de 2005 maquinaria en dación en pago por $680 millones y $185,4 millones, trasladados a Almagrario–Bosa, permaneciendo aun en esta a mayo 30 de 2009, evidenciando una gestión ineficaz y antieconómica, al no realizarse su disposición final. Se indica por la DIAN estos bienes fueron incluidos en la Licitación Pública LP-NC-005-2006, por “$679.900.000 y $184.390.000”, estando sobrevaluados repecto al estado de la maquinaria, de acuerdo al Peritaje Técnico su valor actual es de $7,2 y $10,4 millones, respectivamente, no realizando en su momento el avalúo para establecer el valor mínimo de venta de los bienes, segun lo establecido en el parágrafo del artículo 14 del Decreto 855/94._x000a_Se recibió asi mismo en septiembre y noviembre de 2005, elementos de cacharrería en dación en pago por $88 millones y muebles y enseres por $6,7 millones, bienes que fueron trasladados a Almagrario–Bosa, permaneciendo a 30/05/09 aun en la almacenadora, sin que se evidencie gestión de la DIAN para su venta o destino final, toda vez que se trata de elementos nuevos._x000a_Las situaciones anteriores generan desgaste económico y administrativo, en detrimento de las finanzas de la entidad, al incumplir la Orden Administrativa No 006 de Diciembre 31/04, numeral 7, “El proceso de comercialización  de los bienes se debe iniciar máximo dentro  de los (60) días hábiles siguientes al recibo del mismo”."/>
    <s v="Indebida aplicación de la Orden Administrativa No. 06 de 2004, numeral 7, y falta gestión frente a la comercialización y disposición de los bienes recibidos en dación en pago.  "/>
    <s v="Disponer de los bienes muebles adjudicados a la Nación por  valor de $ 83.392.920, en custodia de la Dirección Seccional de Aduanas de Bogotá, a 30 de  noviembre de 2006."/>
    <s v="Realizar las actas de entrega de los bienes dispuestos de acuerdo a la modalidad de disposición aplicada."/>
    <s v="valor de los bienes dispuestos en el periodo / valor total de los bienes. Periodicidad Trimestral."/>
    <n v="1"/>
    <d v="2020-11-01T00:00:00"/>
    <d v="2022-10-31T00:00:00"/>
    <n v="104.14285714285714"/>
    <n v="1"/>
    <s v="DGC_x000a_DS - Subproceso Operación Logística_x000a_Dirección Seccional de Aduanas de Bogotá_x000a_División Administrativa y Financiera_x000a_GIT de Operación Logística de la Dirección Seccional_x000a__x000a_NC - Subproceso Operación Logística_x000a_Dirección de Gestión Corportiva_x000a_Subdirección Logística_x000a__x000a_REFORMULADO_x000a_29052020_x000a_31102020_x000a_30112021"/>
    <n v="1"/>
    <x v="1"/>
  </r>
  <r>
    <x v="3"/>
    <x v="1"/>
    <m/>
    <m/>
    <m/>
    <m/>
    <s v="Disponer de los bienes muebles adjudicados a la Nación por valor de $295.073.969,00, en custodia de la Dirección Seccional de Aduanas de Bogotá. "/>
    <s v="Realizar las actas de entrega de los bienes dispuestos de acuerdo a la modalidad de disposición aplicada."/>
    <s v="valor de los bienes dispuestos en el periodo / valor total de los bienes. Periodicidad Trimestral."/>
    <n v="1"/>
    <d v="2022-11-01T00:00:00"/>
    <d v="2025-12-31T00:00:00"/>
    <n v="165.14285714285714"/>
    <n v="0.59230000000000005"/>
    <s v="DGC_x000a_DS - Subproceso Operación Logística_x000a_Dirección Seccional de Aduanas de Bogotá_x000a_División Administrativa y Financiera_x000a_GIT de Operación Logística de la Dirección Seccional_x000a__x000a_NC - Subproceso Operación Logística_x000a_Dirección de Gestión Corportiva_x000a_Subdirección Logística_x000a__x000a_REFORMULADO_x000a_24102022_x000a_"/>
    <n v="0.59230000000000005"/>
    <x v="0"/>
  </r>
  <r>
    <x v="3"/>
    <x v="1"/>
    <s v="6 Aud Regular Vig 2008 Recaudadora_x000a__x000a_AEF - Seguimiento PM 2014"/>
    <s v="16 03 002"/>
    <s v="Bodegaje Bienes Recibidos en Dación de Pago. Efectuada visita de inspección administrativa ocular a las bodegas Almagrario-Bosa donde la DIAN tiene mercancía en custodia, se estableció que a marzo/09 esta empresa le ha facturado a la Entidad por concepto de bodegaje la suma de $361.5 millones, que equivalen al 38% de los bienes recibidos en dación en pago, hecho que ocasiona gastos adicionales a la entidad en detrimento de sus finanzas, en la medida en que la DIAN no gestione el destino final de estos bienes ocasionando detrimento patrimonial en igual cuantía, lo anterior constituye un hallazgo con presunta incidencia fiscal."/>
    <s v="Indebida aplicación de la Orden Administrativa No. 06 de 2004, numeral 7, y falta gestión frente a la comercialización y disposición de los bienes recibidos en dación en pago. "/>
    <s v="Disponer de los bienes muebles adjudicados a la Nación por valor de $481.033.006,82,en custodia de la dirección Seccional de Aduanas de Bogotá a diciembre 31 de 2009."/>
    <s v="Realizar las actas de entrega de los bienes dispuestos de acuerdo a la modalidad de disposición aplicada."/>
    <s v="valor de los bienes dispuestos en el periodo / valor total de los bienes. Periodicidad Trimestral."/>
    <n v="1"/>
    <d v="2023-01-02T00:00:00"/>
    <d v="2025-12-31T00:00:00"/>
    <n v="156.28571428571428"/>
    <n v="0.97650000000000003"/>
    <s v="DGC_x000a_DS - Subproceso Operación Logística_x000a_Dirección Seccional de Aduanas de Bogotá_x000a_División Administrativa y Financiera_x000a_GIT de Operación Logística de la Dirección Seccional_x000a__x000a_NC - Subproceso Operación Logística_x000a_Dirección de Gestión Corportiva_x000a_Subdirección Logística_x000a__x000a_REFORMULADO_x000a_29052020_x000a_31102020_x000a_30112021_x000a_09122022"/>
    <n v="0.97650000000000003"/>
    <x v="0"/>
  </r>
  <r>
    <x v="3"/>
    <x v="1"/>
    <s v="18 Aud Regular Vig 2009 Recaudadora_x000a__x000a_AEF - Seguimiento PM 2014"/>
    <s v="19 03 001"/>
    <s v="Comercialización de Bienes recibidos en Dación de Pago. La orden administrativa No. 6 de Diciembre 31 de 2004 en su numeral 7.1 señala que el proceso de comercialización de los bienes recibidos en Dación de Pago deberá iniciarse máximo dentro de los 60 días hábiles siguientes al recibo del mismo.  No obstante, se evidenció que para los bienes recibidos por parte de la entidad auditada bajo el concepto de Dación en Pago no se ha iniciado el proceso de comercialización, en el término establecido en la orden administrativa correspondiente."/>
    <s v="Debilidades en la gestión de los funcionarios y de las directivas en el Nivel Central de la Entidad."/>
    <s v="Disponer de los bienes muebles adjudicados a la Nación, asi:  DS de Aduanas de Bogotá $481.033.006,82, DS de Aduanas de Cali $39.366.210.11,  DS de Aduanas de Cúcuta $5.600.000, DS de Impuestos y Aduanas de manizales $27.391.441,  DS de Aduanas de Medellín $56.273.770 a diciembre 31 de 2009."/>
    <s v="Realizar las actas de entrega de los bienes dispuestos de acuerdo a la modalidad de disposición aplicada."/>
    <s v="valor de los bienes dispuestos en el periodo / valor total de los bienes. Periodicidad Trimestral."/>
    <n v="1"/>
    <d v="2023-01-02T00:00:00"/>
    <d v="2025-12-31T00:00:00"/>
    <n v="156.28571428571428"/>
    <n v="0.97650000000000003"/>
    <s v="DGC_x000a_DS - Subproceso Operación Logística_x000a_Dirección Seccional de Aduanas de Bogotá_x000a_Dirección Seccional de Aduanas de Cali_x000a_Dirección Seccional de Impuestos y Aduanas de Cúcuta_x000a_Dirección Seccional de Impuestos y Aduanas de Manizales_x000a_Dirección Seccional de Aduanas de Medellín_x000a_División Administrativa y Financiera_x000a_GIT de Operación Logística _x000a__x000a_NC - Subproceso Operación Logística_x000a_Dirección de Gestión Corportiva_x000a_Subdirección Logística_x000a__x000a_REFORMULADO_x000a_29052020_x000a_31102020_x000a_30112021_x000a_09122022"/>
    <n v="0.97650000000000003"/>
    <x v="0"/>
  </r>
  <r>
    <x v="3"/>
    <x v="1"/>
    <s v="14 Aud DS ADUANAS, Ipiales, Cartagena, Cucuta, Bogotá, B/ventura, Cali, Urabá Vig P.Semestre 2015"/>
    <s v="19 03 002"/>
    <s v="Hallazgo No.14: Actas de destrucción de mercancías 1o semestre 2015_x000a_En la revisión efectuada a las actividades del Grupo de Comercialización, no se evidenciaron las correspondientes actas de destrucción de la vigencia auditada. No obstante, haberse definido su situación aproximadamente hace más de seis (6) meses. Por debilidades en la función de planeación, seguimiento y control del grupo, no se realizó oportunamente la gestión para su destrucción y baja del inventario, incurriendo en el pago adicional por el servicio de depósito o bodegaje._x000a_"/>
    <s v="Debilidades en la función de planeación, seguimiento y control de grupo"/>
    <s v="Disponer de las Mercancias con situación jurídica definida por valor de $ 439.166.576, correspondiente a mercancias ingresadas antes del 31 de diciembre de 2015."/>
    <s v="Realizar Egresos de las mercancias registradas en el sistema ADA."/>
    <s v="Valor de la mercancía dispuesta en el periodo/valor total de las mercancias a disponer. Periodicidad Trimestral."/>
    <n v="1"/>
    <d v="2023-01-02T00:00:00"/>
    <d v="2025-12-31T00:00:00"/>
    <n v="156.28571428571428"/>
    <n v="0.6482"/>
    <s v="DGC_x000a_DS - Subproceso Operación Logística_x000a_GIT de Operación Logística _x000a_Dirección Seccional de Aduanas de Cali_x000a__x000a_REFORMULADO _x000a_29052020_x000a_30102020_x000a_30112021_x000a_09122022"/>
    <n v="0.6482"/>
    <x v="0"/>
  </r>
  <r>
    <x v="3"/>
    <x v="1"/>
    <s v="5 Aud. Reg.  Función Recaudadora Vig. 2010_x000a__x000a_AEF - Seguimiento PM 2014"/>
    <s v="19 05 100"/>
    <s v="En los depósitos Almagrario y Almaviva se encuentran mercancías almacenadas con situación jurídica definida que tienen más de tres años de antigüedad cuyo valor aduanero asciende a la suma de $2.713,3 millones"/>
    <s v="Demoras en la aprobación por parte del nivel central de los eventos de disposición de mercancías"/>
    <s v="Disponer de las Mercancias con situación jurídica definida y registradas en el sistema ADA por valor de $ 2.589.186.195, con corte a diciembre 31 de 2016._x000a_"/>
    <s v="Realizar Egresos de las mercancias registradas en el sistema ADA."/>
    <s v="valor de la mercancía dispuesta en el periodo / valor total de las mercancias a disponer. Periodicidad Trimestral."/>
    <n v="1"/>
    <d v="2023-01-02T00:00:00"/>
    <d v="2025-12-31T00:00:00"/>
    <n v="156.28571428571428"/>
    <n v="0.99"/>
    <s v="DGC_x000a_DS - Subproceso Operación Logística_x000a_GIT de Operación Logística _x000a_Dirección Seccional de Aduanas de Cartagena_x000a_Área que apoya Subdirección Logística_x000a__x000a_REFORMULADO_x000a_29052020_x000a_31102020_x000a_30112021_x000a_09122022"/>
    <n v="0.99"/>
    <x v="0"/>
  </r>
  <r>
    <x v="3"/>
    <x v="1"/>
    <s v="1 Aud. Regular Vigencia 2010_x000a_(Recaudadora)_x000a__x000a_AEF - Seguimiento PM 2014"/>
    <s v="14 04 004"/>
    <s v="Hallazgo No. 1_x000a_En los archivos de la seccional no se encontraron reportes de evaluación del contrato que evidencien seguimiento a las observaciones formuladas por parte de la seccional de conformidad con el memorando 000655 de octubre 6 de 2009, como se observa en los formatos de evaluación bimestral en los cuales se consignan las observaciones de diferente naturaleza y que en el caso de las  facturas CU-0000916 de 08-07-2010, presenta dos descuentos por $ 168.228. _x000a_Así mismo, no se encontraron  en la dirección seccional reportes de seguimiento y evaluación de la ejecución del contrato, que complementen las actividades de control y seguimiento  a la contratación de almacenamiento de mercancías. _x000a_De otra parte, se  pudo determinar la existencia de vehículos en estado de abandono y alguna chatarra que por  su precaria condición actual  no representa un activo con posibilidades de comercialización y antes por el contrario le generan al estado unos costos de bodegaje que para el caso de Almaviva para la vigencia 2010 ascendió a $ 55.5 millones y Alpopular $ 132.04 millones y que en algunos casos datan desde el 2003.  Estos hechos adicionalmente al costo de almacenaje que representan generan un incumplimiento a los lineamientos del indicador de control de tiempos de almacenamientos (I.P.M.A) contemplados en el numeral 5.1  de la orden Administrativa 003 de 2001, que establece como referencia del indicador un término de (90) días como referencia para la permanencia de la mercancía en depósito.  _x000a_"/>
    <s v="Deficiencias de control interno de gestión administrativa en la aplicación de normatividad y procedimientos internos."/>
    <s v="Realizar y remitir un informe de gestión adelantantada en calidad de supervisor de ejecución del contrato de almacenamiento, en donde se refleje cada una de las actuaciones realizadas y las evidencias frente a los hallazgos encontrados."/>
    <s v="Realizar y enviar informe de gestión a la supervision."/>
    <s v="Informes de supervisón"/>
    <n v="1"/>
    <d v="2015-03-01T00:00:00"/>
    <d v="2015-09-30T00:00:00"/>
    <n v="30.428571428571427"/>
    <n v="1"/>
    <s v="DGC_x000a_DS -  Dirección Seccional de Cucúta_x000a_División  Administrativa y financiera_x000a_GIT de Operación Logística de la _x000a__x000a_ACTUALIZADO_x000a_30112021"/>
    <n v="1"/>
    <x v="1"/>
  </r>
  <r>
    <x v="3"/>
    <x v="1"/>
    <m/>
    <m/>
    <m/>
    <m/>
    <m/>
    <s v="Consolidar y verificar los informes de gestión presentados, y tramitar lo correspondiente de acuerdo con el resultado obtenido."/>
    <s v="Informes de resultados y observaciones"/>
    <n v="1"/>
    <d v="2015-03-01T00:00:00"/>
    <d v="2015-10-31T00:00:00"/>
    <n v="34.857142857142854"/>
    <n v="1"/>
    <s v="DGC_x000a_NC - Dirección de Gestión Corportiva_x000a_Subdirección Logística_x000a_Coordinación de Optimización de la Operación Logística_x000a__x000a_ACTUALIZADO_x000a_30112021"/>
    <n v="1"/>
    <x v="1"/>
  </r>
  <r>
    <x v="3"/>
    <x v="1"/>
    <m/>
    <m/>
    <m/>
    <m/>
    <s v="Gestionar la disposición de mercancias con SJD a corte 30 de abril de 2025 cuyo valor asciende a $ 2.874.988.645, y registran un término de bodegaje superior a 2 años."/>
    <s v="Elaborar y remitir a la Subdirección Logistica los proyectos para la Disposición de Mercancías."/>
    <s v="Oficios o correos"/>
    <n v="2874988645"/>
    <d v="2025-07-01T00:00:00"/>
    <d v="2026-07-01T00:00:00"/>
    <n v="52.142857142857146"/>
    <n v="0"/>
    <s v="DGC_x000a_DS - Dirección Seccional de Cucúta_x000a_División Administrativa y Financiera_x000a_GIT de Operación Logística  _x000a__x000a_NC -  Dirección de Gestión Corporativa_x000a_Subdirección Logística_x000a_Coordinacional de Gestión Social y Comercialización _x000a_Coordinación de Destrucciones y Chatarrización_x000a__x000a_REFORMULADO_x000a_30092016_x000a_31092017_x000a_30032018_x000a_30032019_x000a_30042020_x000a_05052021_x000a_30112021_x000a_09122022"/>
    <n v="0"/>
    <x v="0"/>
  </r>
  <r>
    <x v="3"/>
    <x v="1"/>
    <m/>
    <m/>
    <m/>
    <m/>
    <m/>
    <s v="Gestionar la entrega de las mercancías dispuestas bajo la modalidad de donación, destrucción, chatarrización, venta y/o asignación)"/>
    <s v="Egresos de mercancías ADA"/>
    <n v="2874988645"/>
    <d v="2025-07-01T00:00:00"/>
    <d v="2026-07-01T00:00:00"/>
    <n v="52.142857142857146"/>
    <n v="0"/>
    <s v="DGC_x000a_DS - Dirección Seccional de Cucúta_x000a_División Administrativa y Financiera_x000a_GIT de Operación Logística  _x000a__x000a_NC - Subproceso Operación Logística_x000a_Dirección de Gestión Corporativa_x000a_Subdirección Logística_x000a_Coordinacional de Gestión Social y Comercialización _x000a_Coordinación de Destrucciones y Chatarrización_x000a__x000a_REFORMULADO_x000a_30092016_x000a_31092017_x000a_30032018_x000a_30032019_x000a_30042020_x000a_05052021_x000a_30112021_x000a_09122022"/>
    <n v="0"/>
    <x v="0"/>
  </r>
  <r>
    <x v="3"/>
    <x v="1"/>
    <m/>
    <m/>
    <m/>
    <m/>
    <s v="Revisar, actualizar y publicar los procedimientos relacionados con la disposición de mercancías."/>
    <s v="Ajustar los procedimientos relacionados con la disposición de mercancías a las necesidades actuales de la entidad."/>
    <s v="Procedimiento ajustado"/>
    <n v="1"/>
    <d v="2020-05-01T00:00:00"/>
    <d v="2020-12-31T00:00:00"/>
    <n v="34.857142857142854"/>
    <n v="1"/>
    <s v="DGC_x000a_NC - Dirección de Gestión Corportiva_x000a_Subdirección Logística_x000a__x000a_Dirección de Gestión Estrategica y Analítica_x000a_Subdirección de Procesos_x000a__x000a_REFORMULADO_x000a_30042020_x000a_ACTUALIZADO_x000a_30112021"/>
    <n v="1"/>
    <x v="1"/>
  </r>
  <r>
    <x v="3"/>
    <x v="1"/>
    <s v="11 Aud  Proceso Comercialización_x000a_Subproceso Control y Administración de Mercancías Aprehendidas, Decomisadas y Abandonadas a Favor de la Nación Vigencia 2018 - 2019 - a 30 de junio de 2020"/>
    <s v="12  02  002"/>
    <s v="HALLAZGO No. 11. DISPOSICION DE MERCANCIAS: PERECEDEROS, EN ABANDONO Y OTROS _x000a__x000a_DS de Aduanas de Bogotá - DS de Aduanas de Cúcuta            _x000a__x000a_(…) las acciones ejecutadas por la DIAN no han sido efectivas para cumplir con la función de disposición de las mercancías aprehendidas, decomisadas o abandonadas a favor de la Nación."/>
    <s v="(…) inobservancia de los principios de eficacia y celeridad, así como del incumplimiento del procedimiento de disposición de mercancías y la falta de control y seguimiento a través del sistema de información"/>
    <s v="DS Cúcuta: Proceder con la Disposición de la Mercancía en Abondono (Bomba de agua según DIIAM 38071117605)"/>
    <s v="1. Remitir a la Subdireción de Gestión Comercial  el proyecto de resolución de Disposición por la modalidad de Chatarrización."/>
    <s v="Oficio de remisión del proyecto resolución  a la Coordinación de Disposición de Mercancías."/>
    <n v="1"/>
    <d v="2020-12-07T00:00:00"/>
    <d v="2021-01-15T00:00:00"/>
    <n v="5.5714285714285712"/>
    <n v="1"/>
    <s v="DGC_x000a_NC - Subproceso Operación Logística_x000a_Dirección de Gestión Corportiva_x000a_Subdirección Logística_x000a__x000a_DS - Subproceso Operación Logística_x000a_Dirección Seccional de Aduanas de Cúcuta_x000a_GIT de Operación Logística     _x000a__x000a_ACTUALIZADO_x000a_30112021"/>
    <n v="1"/>
    <x v="1"/>
  </r>
  <r>
    <x v="3"/>
    <x v="1"/>
    <m/>
    <m/>
    <m/>
    <m/>
    <s v="DS Cúcuta: Proceder con la Disposición 346 items de Mercancía consistente en Vehículos nuevos, usados, motocicletas nuevas y usadas, por valor de $2,166,171,383, "/>
    <s v="Elaborar y remitir a la Subdirección de Gestión  Comercial los proyectos para la Disposición de Mercancías."/>
    <s v="Oficios o correos"/>
    <n v="1"/>
    <d v="2023-01-02T00:00:00"/>
    <d v="2025-12-31T00:00:00"/>
    <n v="156.28571428571428"/>
    <n v="1"/>
    <s v="DGC_x000a_NC - Subproceso Operación Logística_x000a_Dirección de Gestión Corportiva_x000a_Subdirección Logística_x000a__x000a_DS - Subproceso Operación Logística_x000a_Dirección Seccional de Aduanas de Cúcuta_x000a_GIT de Operación Logística     _x000a__x000a_REFORMULADO_x000a_30112021_x000a_09122022"/>
    <n v="1"/>
    <x v="1"/>
  </r>
  <r>
    <x v="3"/>
    <x v="1"/>
    <m/>
    <m/>
    <m/>
    <m/>
    <m/>
    <s v="Disponer de las mercancías remitidas en los proyectos de disposisión   a la Subdirección de Gestión Comercial."/>
    <s v="Egresos de mercancías"/>
    <n v="1"/>
    <d v="2023-01-02T00:00:00"/>
    <d v="2025-12-31T00:00:00"/>
    <n v="156.28571428571428"/>
    <n v="0.96850000000000003"/>
    <s v="DGC_x000a_NC - Subproceso Operación Logística_x000a_Dirección de Gestión Corportiva_x000a_Subdirección Logística_x000a_Coordinación de  Chatarrización y Destrucciones                            _x000a_Coordinación de Gestión Social y Comercialización_x000a__x000a_DS - Subproceso Operación Logística_x000a_Dirección Seccional de Aduanas de Cúcuta         _x000a_GIT de Operación Logística     _x000a__x000a_REFORMULADO_x000a_30112021_x000a_09122022"/>
    <n v="0.96850000000000003"/>
    <x v="0"/>
  </r>
  <r>
    <x v="3"/>
    <x v="1"/>
    <m/>
    <m/>
    <m/>
    <m/>
    <s v="DS Cúcuta: Proceder con la Disposición de 144 items de Mercancía varias consistente en Hogar,Vestuario,Accesorios Personal; Industriales; Perecederos; Joyas; perecederos, artículos para deporte,etc, por valor de $894,025,751. "/>
    <s v="Elaborar y remitir a la Subdirección de Gestión  Comercial los proyectos para la Disposición de Mercancías."/>
    <s v="Oficio o correo "/>
    <n v="1"/>
    <d v="2023-01-02T00:00:00"/>
    <d v="2024-12-31T00:00:00"/>
    <n v="104.14285714285714"/>
    <n v="1"/>
    <s v="DGC_x000a_NC - Subproceso Operación Logística_x000a_Dirección de Gestión Corportiva_x000a_Subdirección Logística_x000a__x000a_DS - Subproceso Operación Logística_x000a_Dirección Seccional de Aduanas de Cúcuta_x000a_GIT de Operación Logística     _x000a__x000a_REFORMULADO_x000a_05052021_x000a_30112021_x000a_09122022"/>
    <n v="1"/>
    <x v="1"/>
  </r>
  <r>
    <x v="3"/>
    <x v="1"/>
    <m/>
    <m/>
    <m/>
    <m/>
    <m/>
    <s v="Disponer de las mercancías remitidas en los proyectos de disposisión   a la Subdirección de Gestión Comercial."/>
    <s v="Egresos de mercancías"/>
    <n v="1"/>
    <d v="2023-01-02T00:00:00"/>
    <d v="2025-12-31T00:00:00"/>
    <n v="156.28571428571428"/>
    <n v="1"/>
    <s v="DGC_x000a_NC - Subproceso Operación Logística_x000a_Dirección de Gestión Corportiva_x000a_Subdirección Logística_x000a_Coordinación de Gestión Social y Comercialización                                    _x000a_Coordinación de  Chatarrización y Destrucciones _x000a__x000a_DS - Subproceso Operación Logística_x000a_Dirección Seccional de Aduanas de Cúcuta         _x000a_GIT de Operación Logística     _x000a__x000a_REFORMULADO_x000a_30112021_x000a_09122022"/>
    <n v="1"/>
    <x v="1"/>
  </r>
  <r>
    <x v="3"/>
    <x v="1"/>
    <m/>
    <m/>
    <m/>
    <m/>
    <s v="DS Bogotá: Adelantar las inspecciones de las mercancias que se encuentran en existencias por valor de $1.576.476.588"/>
    <s v="Mercancia sin inspeccionar: Elaborar programación de inspección de mercancias clasificadas como perecederos correspondiente a 23 DIM por valor de $3.846.720,  48 DIM con situación jurídica definida en abandono por valor de $43.528.402 y 185 DIM en decomiso por valor de $1.529.101.466 con el fin de determinar la modalidad de disposición de las mercancias. "/>
    <s v="Actas de Inspección y Oficios de remisión de los proyectos de disposición a la Coordinación de Disposición de Mercancías por valor de $1.576.476.588"/>
    <n v="1"/>
    <d v="2023-01-02T00:00:00"/>
    <d v="2025-12-31T00:00:00"/>
    <n v="156.28571428571428"/>
    <n v="1.29E-2"/>
    <s v="DGC_x000a_NC - Subproceso Operación Logística_x000a_Dirección de Gestión Corportiva_x000a_Subdirección Logística_x000a__x000a_DS - Subproceso Operación Logística_x000a_Dirección Seccional de Aduanas de Bogotá   _x000a_GIT de Operación Logística   _x000a__x000a_REFORMULADO_x000a_30112021  _x000a_09122022"/>
    <n v="1.29E-2"/>
    <x v="0"/>
  </r>
  <r>
    <x v="3"/>
    <x v="1"/>
    <m/>
    <m/>
    <m/>
    <m/>
    <s v="DS Bogotá: Elaborar y remitir los proyectos de disposición de mercancías por valor de  $. 2.011.386.590"/>
    <s v="Proyecto de Venta (Joyas): Remitir a la Coordinación de Disposición de Mercancías los proyectos de venta  4 DIM por valor de $7.834.734, 47 DIIAM por valor de $739.132.154  y 38 DIM por valor de $846.896.307 para ser incluidos en el contrato de venta con Intermediario Idoneo vigencia 2021.   Proyecto de Disposición (Vehiculos): Remitir a la Coordinación de Disposición de Mercancías los proyectos de donación 2 DIM por valor de $105.000.000.  Mercancias varias inspeccionadas (Joyas y Vehiculos): Elaborar los proyectos de Resolución de venta teniendo en cuenta las caracteristicas de las mercancias de 4 DIIAM por valor de $166.409.390 y remitir a la Coordinación de disposición de Mercancías para ser incluidos en el contrato de venta con Intermediario Idoneo vigencia 2021. "/>
    <s v="Oficios de remisión de los proyectos de disposición a la Coordinación de Disposición de Mercancías por valor de $2.011.386.590"/>
    <n v="1"/>
    <d v="2023-01-02T00:00:00"/>
    <d v="2025-12-31T00:00:00"/>
    <n v="156.28571428571428"/>
    <n v="0.1573"/>
    <s v="DGC_x000a_NC - Subproceso Operación Logística_x000a_Dirección de Gestión Corportiva_x000a_Subdirección Logística_x000a_Coordinación de Gestión Social y Comercialización                         _x000a_Coordinación de  Chatarrización y Destrucciones_x000a__x000a_DS - Subproceso Operación Logística_x000a_Dirección Seccional de Aduanas de Bogotá        _x000a_GIT de Operación Logística_x000a__x000a_REFORMULADO_x000a_30112021_x000a_09122022"/>
    <n v="0.1573"/>
    <x v="0"/>
  </r>
  <r>
    <x v="3"/>
    <x v="1"/>
    <m/>
    <m/>
    <m/>
    <m/>
    <m/>
    <s v="Mercancias en proyecto de destrucción por valor de $146.114.005: Gestionar las Resoluciones de destrucción ordinaria que se encuentran en proyecto de 127 DIIAM y culminar con su disposición.  "/>
    <s v="Actas de destrucción"/>
    <n v="3"/>
    <d v="2021-01-01T00:00:00"/>
    <d v="2022-03-31T00:00:00"/>
    <n v="64.857142857142861"/>
    <n v="3"/>
    <s v="DGC_x000a_NC - Subproceso Operación Logística_x000a_Dirección de Gestión Corportiva_x000a_Subdirección Logística_x000a__x000a_DS - Subproceso Operación Logística_x000a_Dirección Seccional de Aduanas de Bogotá_x000a_GIT de Operación Logística_x000a__x000a_REFORMULADO_x000a_30112021"/>
    <n v="1"/>
    <x v="1"/>
  </r>
  <r>
    <x v="3"/>
    <x v="1"/>
    <s v="“Auditoría Financiera a la UAE Dirección de Impuestos y Aduanas Nacionales - DIAN vigencia 2022”"/>
    <s v="14  05 00"/>
    <s v="Hallazgo No. 4. Informes de Supervisión Contratos. De la revisión realizada a los contratos suscritos por la DIAN en la vigencia 2022, se evidenciaron deficiencias relacionadas con las obligaciones derivadas de la supervisión de los mismos; en el entendido que, verificado el aplicativo SECOPII, no se encontró información cargada y/o registrada, como fue el caso de informes producidos por"/>
    <s v="“(…) deficiencias en la labor de supervisión; toda vez que, se omitió la aplicación de la normatividad vigente anotada en precedencia, al igual que se inaplicó parcialmente lo establecido en el manual de contratación y la cartilla de supervisión y/o interventoría de la DIAN;(…)   Aunado a estas situaciones, se observó la falta de suscripción de las actas de recibo finales de obra, que ga"/>
    <s v="Realizar el documento ABC de la Supervisión."/>
    <s v="Elaborar y divulgar el documento ABC de la supervisión, mediante el cual se recordará a los supervisores los lineamientos basicos a aplicar en el seguimiento a la ejecución de los contratos que suscriba la DIAN. La divulgación de este documento se realizará mediante los canales de comunicación interna de la Entidad."/>
    <s v="Documento ABC de la Supervisión"/>
    <n v="1"/>
    <d v="2023-07-01T00:00:00"/>
    <d v="2023-09-01T00:00:00"/>
    <n v="8.8571428571428577"/>
    <n v="1"/>
    <s v="DGC_x000a_NC - Subproceso Compras y Contratos_x000a_Subdirección de Compras y Contratos _x000a_Oficina de Comunicaciones  _x000a__x000a_ELABORACIÓN 19062023"/>
    <n v="1"/>
    <x v="1"/>
  </r>
  <r>
    <x v="3"/>
    <x v="1"/>
    <m/>
    <m/>
    <m/>
    <s v="“(…) deficiencias en la labor de supervisión; toda vez que, se omitió la aplicación de la normatividad vigente anotada en precedencia, al igual que se inaplicó parcialmente lo establecido en el manual de contratación y la cartilla de supervisión y/o interventoría de la DIAN;(…)   Aunado a estas situaciones, se observó la falta de suscripción de las actas de recibo finales de obra, que ga"/>
    <s v="Llevar a cabo jornadas de actualización para supervisores ubicados en las distintas unidades ejecutoras de la Entidad"/>
    <s v="Jornadas para actualizar a los supervisores en cambios normativos, problemas frecuentes, recomendaciones, entre otros."/>
    <s v="Registro de asistencia a las jornadas de actualización-"/>
    <n v="12"/>
    <d v="2023-08-16T00:00:00"/>
    <d v="2025-07-31T00:00:00"/>
    <n v="102.14285714285714"/>
    <n v="8"/>
    <s v="DGC_x000a_NC - Subproceso Compras y Contratos_x000a_Subdirección de Compras y Contratos _x000a_Oficina de Comunicaciones  _x000a__x000a_ELABORACIÓN 19062023"/>
    <n v="0.66666666666666663"/>
    <x v="0"/>
  </r>
  <r>
    <x v="3"/>
    <x v="1"/>
    <m/>
    <m/>
    <m/>
    <s v="“(…) deficiencias en la labor de supervisión; toda vez que, se omitió la aplicación de la normatividad vigente anotada en precedencia, al igual que se inaplicó parcialmente lo establecido en el manual de contratación y la cartilla de supervisión y/o interventoría de la DIAN;(…)   Aunado a estas situaciones, se observó la falta de suscripción de las actas de recibo finales de obra, que ga"/>
    <s v="Elaborar y divulgar tips relacionados con el rol de supervisor en la UAE DIAN"/>
    <s v="Publicación trimestral de Tips en los canales de difusión de comunicación interna de la Entidad, con fin recordar a los supervisores el cumplimiento de sus deberes y demás aspectos que deben  tener en cuenta en el desarrollo de la supervisión."/>
    <s v="Tips publicados trimestralmente"/>
    <n v="4"/>
    <d v="2023-07-01T00:00:00"/>
    <d v="2024-06-30T00:00:00"/>
    <n v="52.142857142857146"/>
    <n v="4"/>
    <s v="DGC_x000a_NC - Subproceso Compras y Contratos_x000a_Subdirección de Compras y Contratos _x000a_Oficina de Comunicaciones  _x000a__x000a_ELABORACIÓN 19062023"/>
    <n v="1"/>
    <x v="1"/>
  </r>
  <r>
    <x v="3"/>
    <x v="1"/>
    <s v="“Auditoría Financiera a la UAE Dirección de Impuestos y Aduanas Nacionales - DIAN vigencia 2022”"/>
    <s v="16  04 00"/>
    <s v="Hallazgo No. 6. Reconocimiento y Revelación BIRDP Transferidos (D) “(…)El saldo de las cuentas de inventarios de terrenos y construcciones suma $135.054.040.464, saldo que genera incertidumbre debido a que, una vez verificada la información remitida por CISA y por la SNR, frente a la suministrada por la DIAN, no es posible establecer de manera cierta y fiel que los bienes inmuebles regis"/>
    <s v="“(…) falta de control, tanto administrativo como contable de los bienes inmuebles y de las cuentas contables que intervienen en el proceso; así como, deficiencias en la revelación de los estados financieros de la entidad, que no muestran la situación de dichos bienes; situación que impide a usuarios de la información financiera, conocer aspectos relevantes y de importancia relativa. Adic"/>
    <s v="Establecer los controles administrativos y contables necesarios que reflejen o revelen la situación y/o movimientos de los bienes  inmuebles recibidos en dación de pago BIRDP, con el fin de evidenciar de manera real, verídica  y confiable, la información administrativa, económica y financiera de dichos bienes ."/>
    <s v="Realizar un diagnóstico con el fin de  Identificar los BIRDP y establecer su información administrativa,  económica, financiera y contable y como resultado del mismo realizar los registros contables y/o conciliaciones necesarias."/>
    <s v="1.Informe de conciliación  2.Registros contables"/>
    <n v="2"/>
    <d v="2023-06-15T00:00:00"/>
    <d v="2025-06-30T00:00:00"/>
    <n v="106.57142857142857"/>
    <n v="0.6"/>
    <s v="DGC _x000a_NC - Subproceso RecursosAdministrativos _x000a_Dirección de Gestión Corporativa _x000a_Subdirección Administrativa    _x000a_Subdirección Logistica _x000a__x000a_NC - Subproceso Recaudo - Devoluciones  Dirección de Gestión de Impuestos  Subdirección de Recaudo _x000a_Coordinacion de Contabilidad Recaudadora  _x000a__x000a_ELABORACIÓN 19062023"/>
    <n v="0.3"/>
    <x v="0"/>
  </r>
  <r>
    <x v="3"/>
    <x v="1"/>
    <m/>
    <m/>
    <m/>
    <s v="“(…) falta de control, tanto administrativo como contable de los bienes inmuebles y de las cuentas contables que intervienen en el proceso; así como, deficiencias en la revelación de los estados financieros de la entidad, que no muestran la situación de dichos bienes; situación que impide a usuarios de la información financiera, conocer aspectos relevantes y de importancia relativa. Adic"/>
    <s v="Establecer los controles administrativos y contables necesarios que reflejen o revelen la situación y/o movimientos de los bienes  inmuebles recibidos en dación de pago BIRDP, con el fin de evidenciar de manera real, verídica  y confiable, la información administrativa, económica y financiera de dichos bienes ."/>
    <s v="Como resultado del diagnóstico, generar un  procedimiento que permita establecer la trazabilidad y control de los bienes inmuebles desde su adjudicación hasta su disposición final."/>
    <s v="Procedimiento"/>
    <n v="1"/>
    <d v="2023-07-16T00:00:00"/>
    <d v="2025-06-30T00:00:00"/>
    <n v="102.14285714285714"/>
    <n v="0.4"/>
    <s v="DGC _x000a_NC - Subproceso RecursosAdministrativos _x000a_Dirección de Gestión Corporativa _x000a_Subdirección Administrativa    _x000a_Subdirección Logistica _x000a__x000a_NC - Subproceso Recaudo - Devoluciones  Dirección de Gestión de Impuestos  Subdirección de Recaudo _x000a_Coordinacion de Contabilidad Recaudadora  _x000a__x000a_ELABORACIÓN 19062023"/>
    <n v="0.4"/>
    <x v="0"/>
  </r>
  <r>
    <x v="3"/>
    <x v="1"/>
    <s v="“Auditoría Financiera a la UAE Dirección de Impuestos y Aduanas Nacionales - DIAN vigencia 2022”"/>
    <s v="14  04 00"/>
    <s v="Hallazgo No. 11.Arrendamiento de BIRDP (D)  (…) En visita realizada por el equipo auditor, los días 16 y 17 de marzo de 2023 a los 31 inmuebles recibidos en dación en pago, se evidenció que los locales ubicados en la Tv. 93 no. 64G-13 y Tv. 93 no. 64G-15, fueron adjudicados a la DIAN en proceso concursal con Auto No. 405-012901 del 1 de septiembre de 2017, por $235.604.076 y $155.460.458"/>
    <s v="“(…)  falta de gestión en la legalización y suscripción del contrato de arrendamiento; (…) debilidades de control interno contable, por cuanto la información de los bienes no es recibida en las cualidades y cantidades para ser registrada en los estados financieros de manera oportuna y veraz.”"/>
    <s v="Formular mecanismos efectivos y eficientes de administración, y disposición final (Venta y comercialización) para los BIRDP"/>
    <s v="Suscribir el contrato interadministrativo con el colector de activos estatal CISA, con el fin de enajenar y comercializar los BIRDP. Ejercer el seguimiento y control a través de la supervisión del contrato."/>
    <s v="Contrato interadministrativo CISA -DIAN"/>
    <n v="1"/>
    <d v="2023-07-15T00:00:00"/>
    <d v="2023-12-15T00:00:00"/>
    <n v="21.857142857142858"/>
    <n v="1"/>
    <s v="DGC _x000a_NC - Subproceso RecursosAdministrativos _x000a_Dirección de Gestión Corporativa _x000a_Subdirección Administrativa    _x000a_Subdirección Logistica _x000a__x000a_NC - Subproceso Recaudo - Devoluciones  Dirección de Gestión de Impuestos  Subdirección de Recaudo _x000a_Coordinacion de Contabilidad Recaudadora  _x000a__x000a_ELABORACIÓN 19062023"/>
    <n v="1"/>
    <x v="1"/>
  </r>
  <r>
    <x v="3"/>
    <x v="1"/>
    <m/>
    <m/>
    <m/>
    <s v="“(…)  falta de gestión en la legalización y suscripción del contrato de arrendamiento; (…) debilidades de control interno contable, por cuanto la información de los bienes no es recibida en las cualidades y cantidades para ser registrada en los estados financieros de manera oportuna y veraz.”"/>
    <s v="Formular mecanismos efectivos y eficientes de administración, y disposición final (Venta y comercialización) para los BIRDP"/>
    <s v="Tramite contrato de arrendamiento, soporte cuentas por cobrar, y reportar y realizar los registros contables y/o conciliaciones de información necesarias."/>
    <s v="1.Contrato de arrendamieno de BIRDP.                                     2. Registros contables"/>
    <n v="2"/>
    <d v="2023-08-01T00:00:00"/>
    <d v="2025-06-30T00:00:00"/>
    <n v="99.857142857142861"/>
    <n v="1"/>
    <s v="DGC _x000a_NC - Subproceso RecursosAdministrativos _x000a_Dirección de Gestión Corporativa _x000a_Subdirección Administrativa    _x000a_Subdirección Logistica _x000a__x000a_NC - Subproceso Recaudo - Devoluciones  Dirección de Gestión de Impuestos  Subdirección de Recaudo _x000a_Coordinacion de Contabilidad Recaudadora  _x000a__x000a_ELABORACIÓN 19062023"/>
    <n v="0.5"/>
    <x v="0"/>
  </r>
  <r>
    <x v="3"/>
    <x v="1"/>
    <s v="“Auditoría Financiera a la UAE Dirección de Impuestos y Aduanas Nacionales - DIAN vigencia 2022”"/>
    <s v="16  04 10"/>
    <s v="Hallazgo No. 13. Mercancías ADA – Arauca (F-D)  Al realizar la evaluación al expediente, el cual contiene la información relacionada con los faltantes en el departamento de Arauca; se observó que, las mercancías antes de la vigencia 2020 se almacenaban en depósitos sin contrato; los cuales, pertenecían a la Fuerza Pública, estaciones de servicio y/o Defensa Civil; lo anterior, conforme a"/>
    <s v="(…)Debilidades en la aplicación de los procedimientos “PR-FI-163 Organización documental”, por cuanto los controles son insuficientes para garantizar la totalidad de la información correspondiente a la disposición de las mercancías ADA.(…) deficiencias en la administración de las mercancías almacenadas en bodegas de la DIAN y/o en estaciones de policía, debido a que no se realizó el segu"/>
    <s v="Realizar seguimiento al inventario de mercancías ADA que se encuentran almacenadas en depósitos sin contrato."/>
    <s v="Implementar formulario FORMS a Nivel Nacional para el seguimiento de las mercancías ADA almacenadas en depósitos sin contrato."/>
    <s v="Formulario FORMS"/>
    <n v="1"/>
    <d v="2023-07-01T00:00:00"/>
    <d v="2023-12-31T00:00:00"/>
    <n v="26.142857142857142"/>
    <n v="1"/>
    <s v="DGC_x000a_NC - Subproceso Operación Logísitca_x000a_Dirección de Gestión Corporativa _x000a_Subdirección Logistica_x000a_Coordinación de Optimización de la Operación Logística_x000a__x000a_ELABORACIÓN 19062023"/>
    <n v="1"/>
    <x v="1"/>
  </r>
  <r>
    <x v="3"/>
    <x v="1"/>
    <m/>
    <m/>
    <m/>
    <s v="(…)Debilidades en la aplicación de los procedimientos “PR-FI-163 Organización documental”, por cuanto los controles son insuficientes para garantizar la totalidad de la información correspondiente a la disposición de las mercancías ADA.(…) deficiencias en la administración de las mercancías almacenadas en bodegas de la DIAN y/o en estaciones de policía, debido a que no se realizó el segu"/>
    <s v="Realizar seguimiento al inventario de mercancías ADA almacenadas en depósitos sin contrato, dando aplicación al procedimiento “PR-FI-163 Organización documental” y al instructivo IN-ADF-0167 &quot;Inspección de mercancías ADA y bienes adjudicados a la Nación&quot;"/>
    <s v="Realizar inspecciones físicas semestrales"/>
    <s v="Actas de Inspección"/>
    <n v="2"/>
    <d v="2024-10-01T00:00:00"/>
    <d v="2025-09-30T00:00:00"/>
    <n v="52"/>
    <n v="0"/>
    <s v="DGC _x000a_NC - Subproceso Operación Logísitca _x000a_Dirección de Gestión Corporativa_x000a_Subdirección Logistica_x000a_Coordinación de Optimización de la Operación Logística.  _x000a__x000a_DS - Subproceso Operación Logísitca_x000a_Dirección Seccional de Impuestos y Aduanas de Arauca. _x000a__x000a_ ELABORACIÓN 19062023"/>
    <n v="0"/>
    <x v="0"/>
  </r>
  <r>
    <x v="3"/>
    <x v="1"/>
    <m/>
    <m/>
    <m/>
    <s v="(…)Debilidades en la aplicación de los procedimientos “PR-FI-163 Organización documental”, por cuanto los controles son insuficientes para garantizar la totalidad de la información correspondiente a la disposición de las mercancías ADA.(…) deficiencias en la administración de las mercancías almacenadas en bodegas de la DIAN y/o en estaciones de policía, debido a que no se realizó el segu"/>
    <m/>
    <s v="Elabora Informe semestral resultado de la inspección física"/>
    <s v="Informe"/>
    <n v="2"/>
    <d v="2024-10-01T00:00:00"/>
    <d v="2025-09-30T00:00:00"/>
    <n v="52"/>
    <n v="0"/>
    <s v="DGC _x000a_NC - Subproceso Operación Logísitca _x000a_Dirección de Gestión Corporativa_x000a_Subdirección Logistica_x000a_Coordinación de Optimización de la Operación Logística.  _x000a__x000a_DS - Subproceso Operación Logísitca_x000a_Dirección Seccional de Impuestos y Aduanas de Arauca. _x000a__x000a_ ELABORACIÓN 19062023"/>
    <n v="0"/>
    <x v="0"/>
  </r>
  <r>
    <x v="3"/>
    <x v="1"/>
    <s v="AUDITORÍA DE CUMPLIMIENTO - Proceso Operación Aduanera, vigencia 2022"/>
    <s v="19  04 003   "/>
    <s v="HALLAZGO No. 2. Tablas de Retención Documental TRD y Tablas De Valoración Documental TVD del Git De Importaciones - Dirección Seccional de Aduanas de Cartagena.(OI)_x000a__x000a_“Se observa que la entidad auditada no ha actualizado, aprobado, publicado e inscrito en el Registro Único de Series Documentales – RUSD y convalidado por el Archivo General de la Nación - AGN las tablas de retención documental – TRD de manera acorde a la nueva estructura orgánica funcional de la DIAN, derivada del decreto 1742 del 22 de diciembre de 2020, tampoco ha elaborado, aprobado, publicado, inscrito en el Registro Único de Series Documentales – RUSD y convalidado por el AGN la tablas de valoración documental – TVD de la DIAN y en especial del grupo interno de trabajo – GIT de importaciones de la SDA Cartagena”. (…) _x000a__x000a_“Esta situación genera incumplimiento a lo establecido en el Acuerdo 04 del 30 de abril de 2019 del archivo general de la nación – AGN y ley 594 de 2000 y genera dificultad para establecer la trazabilidad de la información pública generada por el GIT de importaciones de la SDA de Cartagena de la DIAN”"/>
    <s v="Debilidades de control en el sistema de gestión documental de la DIAN, al no actualizar, aprobar, convalidar, publicar e inscribir oportunamente en el RUSD las TRD y TVD."/>
    <s v="1.Elaborar y presentar las TRD correspondientes al Decreto 1742 de 2020 para aprobación ante el Comité Institucional de Gestión y Desempeño de DIAN."/>
    <s v="1. Elaboración de 789 TRD a nivel nacional_x000a_"/>
    <s v="Una carpeta de SharePoint que contiene las TRD -Tablas de Retención Documental_x000a_"/>
    <n v="789"/>
    <d v="2023-12-18T00:00:00"/>
    <d v="2024-12-31T00:00:00"/>
    <n v="54.142857142857146"/>
    <n v="789"/>
    <s v="DGC_x000a_NC - Subproceso Recursos Administrativos_x000a_Dirección de Gestión Corporativa_x000a_Subdirección Administrativa_x000a_Coordinación de Documentación_x000a__x000a_DS - Subproceso Recursos Administrativos_x000a_Dirección Seccional de Aduanas Cartagena "/>
    <n v="1"/>
    <x v="1"/>
  </r>
  <r>
    <x v="3"/>
    <x v="1"/>
    <m/>
    <m/>
    <m/>
    <m/>
    <m/>
    <s v="2. Aprobación de las TRD por el CIGD_x000a_"/>
    <s v="Acta de aprobación del CIGD_x000a_"/>
    <n v="1"/>
    <d v="2023-12-18T00:00:00"/>
    <d v="2024-12-31T00:00:00"/>
    <n v="54.142857142857146"/>
    <n v="1"/>
    <s v="DGC_x000a_NC - Subproceso Recursos Administrativos_x000a_Dirección de Gestión Corporativa_x000a_Subdirección Administrativa_x000a_Coordinación de Documentación_x000a__x000a_DS - Subproceso Recursos Administrativos_x000a_Dirección Seccional de Aduanas Cartagena "/>
    <n v="1"/>
    <x v="1"/>
  </r>
  <r>
    <x v="3"/>
    <x v="1"/>
    <m/>
    <m/>
    <m/>
    <m/>
    <s v="2.Radicar ante el AGN para proceso de convalidación, aprobación e inscripción en el RUSD, las TRD."/>
    <s v="1. Radicación de las TRD ante el AGN para convalidación, aprobación e inscripción en el RUSD"/>
    <s v="Concepto Técnico del AGN"/>
    <n v="1"/>
    <d v="2023-12-18T00:00:00"/>
    <d v="2025-06-30T00:00:00"/>
    <n v="80"/>
    <n v="1"/>
    <s v="DGC_x000a_NC - Subproceso Recursos Administrativos_x000a_Dirección de Gestión Corporativa_x000a_Subdirección Administrativa_x000a_Coordinación de Documentación_x000a__x000a_DS - Subproceso Recursos Administrativos_x000a_Dirección Seccional de Aduanas Cartagena "/>
    <n v="1"/>
    <x v="1"/>
  </r>
  <r>
    <x v="3"/>
    <x v="1"/>
    <m/>
    <m/>
    <m/>
    <m/>
    <m/>
    <s v="2.Socialización e implementación de las TRD según Decreto 1742 de 2020."/>
    <s v="Sesiones de Socialización"/>
    <n v="1"/>
    <d v="2023-12-18T00:00:00"/>
    <d v="2025-06-30T00:00:00"/>
    <n v="80"/>
    <n v="0"/>
    <s v="DGC_x000a_NC - Subproceso Recursos Administrativos_x000a_Dirección de Gestión Corporativa_x000a_Subdirección Administrativa_x000a_Coordinación de Documentación_x000a__x000a_DS - Subproceso Recursos Administrativos_x000a_Dirección Seccional de Aduanas Cartagena "/>
    <n v="0"/>
    <x v="0"/>
  </r>
  <r>
    <x v="3"/>
    <x v="1"/>
    <m/>
    <m/>
    <m/>
    <m/>
    <s v="3.Elaboración Plan de Trabajo para implementar las 4 etapas de elaboración de las TVD-Tablas de Valoración Documental de la DIAN."/>
    <s v="Elaborar Plan de Trabajo"/>
    <s v="Plan de Trabajo"/>
    <n v="1"/>
    <d v="2024-01-15T00:00:00"/>
    <d v="2024-04-30T00:00:00"/>
    <n v="15.142857142857142"/>
    <n v="1"/>
    <s v="DGC_x000a_NC - Subproceso Recursos Administrativos_x000a_Dirección de Gestión Corporativa_x000a_Subdirección Administrativa_x000a_Coordinación de Documentación_x000a__x000a_DS - Subproceso Recursos Administrativos_x000a_Dirección Seccional de Aduanas Cartagena "/>
    <n v="1"/>
    <x v="1"/>
  </r>
  <r>
    <x v="3"/>
    <x v="1"/>
    <s v="AUDITORÍA DE CUMPLIMIENTO - Proceso Operación Aduanera, vigencia 2022"/>
    <s v="22  03 006   "/>
    <s v="HALLAZGO No. 4. Disposición de Mercancías ADA (D-F)- Dirección Seccional de Impuestos y Aduanas de Buenaventura.(F y D)_x000a__x000a_“(…)Del cruce de base de datos realizados de la información reportada por la Dirección Seccional de Aduanas de Buenaventura, a la información referente a existencias de las mercancías ADA, con fecha de corte 15 de noviembre del 2022, evidenciándose lo siguiente:_x000a_Documentos de ingreso de mercancías - DIM, con situación jurídica definida (Decomiso) sin disponer, al corte presentaban bodegajes superiores a los 730 días._x000a__x000a_Documento de ingreso de mercancías - DIM, en abandono sin disponer, al corte presentaban bodegajes superiores a los 730 días. _x000a__x000a_Aprobación de eventos de donación, destrucción, chatarrización y venta de mercancías decomisadas o abandonadas a favor de la Nación, las cuales registraron un tiempo de bodegaje superaban 730 días. _x000a_(…) _x000a_Como consecuencia de lo expuesto, se produjo daño en el patrimonio público, por el pago de mayores costos de bodegaje por $1.656.338.410,43 discriminado de la siguiente manera. (…).”"/>
    <s v="Deficiencias en el seguimiento y control para la proyección y aprobación de eventos de disposición (Donación, destrucción, chatarrización y venta) de mercancías ADA, con situación jurídica definida y abandonadas a favor de la Nación, en la Seccional Buenaventura - GIT de Operación Logística de la División de Gestión Administrativa y Financiera"/>
    <s v="Gestionar la disposición de mercancias con SJD a corte 30 de abril de 2025 cuyo valor asciende a $ 7.188.141.254,13, y registran un término de bodegaje superior a 2 años."/>
    <s v="Gestionar la entrega de las mercancías dispuestas bajo la modalidad de donación, destrucción, chatarrización, venta y/o asignación."/>
    <s v="Egresos de mercancías ADA"/>
    <n v="7188141254.1300001"/>
    <d v="2025-07-01T00:00:00"/>
    <d v="2026-12-31T00:00:00"/>
    <n v="78.285714285714292"/>
    <n v="0"/>
    <s v="DGC_x000a_NC - Dirección de Gestión Corporativa_x000a_Subdirección Logistica_x000a__x000a_DS -  Dirección Seccional de Impuestos y Aduanas de Buenaventura_x000a_  _x000a_"/>
    <n v="0"/>
    <x v="0"/>
  </r>
  <r>
    <x v="3"/>
    <x v="1"/>
    <s v="AUDITORÍA DE CUMPLIMIENTO - Proceso Operación Aduanera, vigencia 2022"/>
    <s v="13  01 002   "/>
    <s v="HALLAZGO No. 9. Disposición de Divisas -Dirección Seccional de Aduanas de Bogotá (A)_x000a__x000a_“El equipo Auditor a través del requerimiento No AG8-1-042-2023EE0160709, solicitó a la DIAN una muestra selectiva de actas de aprehensión, con los expedientes que contengan la totalidad de información, acompañadas del acto administrativo que define la situación jurídica, información del Recinto y/o depósito de ubicación y dirección específica del lugar donde se encuentra la mercancía (…) _x000a__x000a_Dentro del desarrollo de la visita, se verificó la existencia de billetes con denominación de 100 dólares de los Estados unidos de América, los cuales fueron aprehendidos mediante acta No 301107 del 10 de septiembre de 2013, por un valor de CIENTO OCHENTA Y OCHO MILLONES TRESCIENTOS MIL PESOS MCTE ($188.300.000) (…)_x000a__x000a_Mediante requerimiento No AG8-1-056 2023EE0182501, se solicitó a la DIAN, procesos de disposición realizados a 31 de diciembre de 2022 y procedimientos y/o instructivos para la disposición de divisas aprehendidas por tráfico postal. En respuesta29 la DIAN indica que el ITEM 1 del DIM 24032100614 no ha participado en ningún proceso de disposición; con respecto a los procedimientos y/o instructivos para la disposición de divisas aprehendidas por tráfico postal, informa lo siguiente: “Se adjunta correo electrónico remitido por este despacho a la Subdirección Logística solicitando lineamientos para la correcta disposición de las divisas a cargo de la Dirección Seccional de Aduanas de Bogotá”. La respuesta enviada por la DIAN no resuelve lo requerido por la CGR, por cuanto no se adjunta el procedimiento. (…)_x000a__x000a_Respecto al estado de los billetes que se encuentran almacenados en el Banco de la República de Colombia, descritos en la tabla; no se encontró dentro del acta de aprehensión No 301107 y resolución No 5416 del 25 de septiembre de 2013 “Por medio de la cual se decomisa una mercancía” observaciones en las cuales se indicará que algunos billetes se encontraban con cinta pegante, quemados o manchados. (…)_x000a__x000a_Conforme lo anterior, se evidencia que el estado de los billetes, en la visita efectuada por el equipo Auditor el día 12 de octubre de 2023 al BRC; no coincide con lo descrito en acta de aprehensión y resolución mediante la cual se decomisa la mercancía; así como tampoco se encuentra actas de inspección dentro de la documentación entregada por la DIAN y requerida por la CGR30, que pruebe que las divisas ingresaron en mal estado.”_x000a__x000a__x000a__x000a__x000a__x000a__x000a__x000a_"/>
    <s v="“Debilidades en la inspección física que debe realizar la entidad en el momento en que se aprehende la mercancía, así como en la práctica de inventarios periódicos para detectar las condiciones en que se encuentra la mercancía y/o definir el momento en que cambia su condición. _x000a_Por otra parte, aunque la entidad cuenta con los procedimientos para la disposición de este tipo de activos, estos continúan atesorados por un tiempo indefinido, pudiendo afectarse su valor y/o su estado de conservación y por tanto su disposición final”."/>
    <s v="Proponer cambio normativo para la disposición de divisas y realizar el inventario de las divisas por valor $ 399.648.949 para determinar su estado. _x000a_"/>
    <s v="Elaborar documento con propuesta de cambio normativo para la disposición de dividas"/>
    <s v="Documento con propuesta normativa"/>
    <n v="1"/>
    <d v="2025-06-01T00:00:00"/>
    <d v="2026-12-31T00:00:00"/>
    <n v="82.571428571428569"/>
    <n v="0"/>
    <s v="DGC_x000a_NC - Subproceso Operación Logística_x000a_Dirección de Gestión Corporativa_x000a_Subdirección Logistica_x000a_Coordinación de Gestión Social y Comercialización_x000a_Coordinación de Chatarrización y Destrucciones_x000a__x000a_DS -  Subproceso Operación Logística_x000a_Dirección Seccional de Aduanas de Bogotá"/>
    <n v="0"/>
    <x v="0"/>
  </r>
  <r>
    <x v="3"/>
    <x v="1"/>
    <m/>
    <m/>
    <m/>
    <m/>
    <m/>
    <s v="Realizar inspección física al inventario de divisas para determinar su estado"/>
    <s v="Actas de inpección"/>
    <n v="399648949"/>
    <d v="2025-06-01T00:00:00"/>
    <d v="2026-06-01T00:00:00"/>
    <n v="52.142857142857146"/>
    <n v="0"/>
    <s v="DGC_x000a_NC - Subproceso Operación Logística_x000a_Dirección de Gestión Corporativa_x000a_Subdirección Logistica_x000a__x000a_DS -  Subproceso Operación Logística_x000a_Dirección Seccional de Aduanas de Bogotá"/>
    <n v="0"/>
    <x v="0"/>
  </r>
  <r>
    <x v="3"/>
    <x v="1"/>
    <s v="AUDITORÍA DE CUMPLIMIENTO - Proceso Operación Aduanera, vigencia 2022"/>
    <s v="13  01 002   "/>
    <s v="HALLAZGO No. 10. Mecanismos de Control a Disposición de Mercancías ADA _x000a_Dirección Seccional de Aduanas de Bogotá. (A)_x000a__x000a_“De acuerdo con información suministrada por la DIAN, se estableció que la Dirección Seccional de Aduanas Bogotá cuenta con un inventario de mercancías ADA a 31 de diciembre de 2022, con situación jurídica definida a favor de la nación, ingresadas entre las vigencias 2008 y 2022, el cual se encuentra valorado en $126.640 millones_x000a__x000a_Para muestra selectiva de estas mercancías se evidenciaron las siguientes situaciones:_x000a__x000a_Joyería _x000a__x000a_(…)Como resultado de la visita, para muestra selectiva de DIM valorados en $5.108,7 millones, que corresponden a joyería, se estableció que tienen una duración en inventario promedio 3.053 días, mercancías que se encuentran depositadas en cajillas de seguridad sin que a la fecha hayan sido efectivamente dispuestas. A continuación, se presenta la relación de estas mercancías: (…)_x000a__x000a_Vehículos y Otros (…)_x000a__x000a_Como resultado de la visita se estableció para muestra selectiva de mercancías valoradas en $3.734,3 millones, que estas mercancías han permanecido almacenadas un promedio de 1.264 días, tal como se detalla a continuación (..)"/>
    <s v="Debilidades en la identificación, programación y gestión de las necesidades de servicios a contratar en la entidad, toda vez, que no fueron incluidos en el plan anual de adquisiciones."/>
    <s v="Disponer de mercancías valoradas en $20.021.334.751 discriminados así: _x000a_a) Vehículos y otros valorados en $4.190.567.766. _x000a_b) Joyeria, relojería, piedras y metales valorados en $15.830.766.985, los cuales registran un término de bodegaje superior a 2 años."/>
    <s v="Elaborar y remitir a la Subdirección Logistica los proyectos para la Disposición de Mercancías."/>
    <s v="Oficios o correos"/>
    <n v="20021334751"/>
    <d v="2025-06-01T00:00:00"/>
    <d v="2027-06-01T00:00:00"/>
    <n v="104.28571428571429"/>
    <n v="0"/>
    <s v="DGC_x000a_NC - Subproceso Operación Logística_x000a_Dirección de Gestión Corporativa_x000a_Subdirección Logistica_x000a__x000a_DS -  Subproceso Operación Logística_x000a_Dirección Seccional de Aduanas de Bogotá"/>
    <n v="0"/>
    <x v="0"/>
  </r>
  <r>
    <x v="3"/>
    <x v="1"/>
    <m/>
    <m/>
    <m/>
    <m/>
    <m/>
    <s v="Gestionar la entrega de las mercancías dispuestas bajo la modalidad de donación, destrucción, chatarrización, venta y/o asignación)"/>
    <s v="Egresos de mercancías ADA"/>
    <n v="20021334751"/>
    <d v="2025-06-01T00:00:00"/>
    <d v="2027-06-01T00:00:00"/>
    <n v="104.28571428571429"/>
    <n v="0"/>
    <s v="DGC_x000a_NC - Subproceso Operación Logística_x000a_Dirección de Gestión Corporativa_x000a_Subdirección Logistica_x000a__x000a_DS -  Subproceso Operación Logística_x000a_Dirección Seccional de Aduanas de Bogotá"/>
    <n v="0"/>
    <x v="0"/>
  </r>
  <r>
    <x v="3"/>
    <x v="1"/>
    <s v="Auditoría Financiera DIAN Vigencia 2023 - PNVCF Sem I 2024"/>
    <s v="16  01 003   "/>
    <s v="Hallazgo No. 4. Custodia y Control de inventarios Maquina Extrusora (F)_x000a__x000a_(…) En anexo de dicho informe la OCI – DIAN remite el siguiente caso en el ramo de todo riesgo daños materiales TRDM, referido a pérdida de mercancía aprehendidas, decomisadas o abandonadas ADA (…)_x000a__x000a_(…) Acorde con lo señalado, se presentaron fallas al momento de atender las reclamaciones presentadas a las aseguradoras en los tiempos y con los requisitos establecidos en las pólizas para obtener la reparación de los siniestros presentados sobre bienes que estaban en custodia de la DIAN y que se encontraban dentro su patrimonio. Es de señalar que, de acuerdo al informe, los funcionarios responsables de las seccionales realizaron el reporte de los respectivos siniestros 3 o más años después de ocurridos los incidentes, de lo cual se infiere una omisión a los procedimientos PR-ADF 0294 Control de inventario de mercancías ADA y bienes adjudicados a la Nación, así como el procedimiento de reclamación ante un siniestro PR-ADF-0017. No solo por parte de los Jefes Divisiones Administrativas de las DSA si no del jefe del área Administrativa y Financiera del nivel central. De igual manera debe señalarse que en la auditoría realizada por parte de la OCI de la DIAN, se presentaron 4 casos de una muestra de 18, lo que implica que en un 22% de los casos analizados, las reclamaciones presentadas por la DIAN ante las aseguradoras en el periodo auditado fueron inoportunas y conllevaron la pérdida de recursos por parte de las Seccionales._x000a__x000a_Producto del análisis, y validación de la información remitida por la OCI de la DIAN, se evidenció un detrimento patrimonial por valor de $822.898.116, por concepto del siguiente bien: “Maquina extrusora - máquina de tratamiento de residuos hospitalarios”, que se encontraba en custodia e incorporado en el patrimonio de la DIAN y que con ocasión(…) , lo que ocasionó la imposibilidad de recuperar las sumas por los bienes. En cuanto al traslado en materia disciplinaria no se considera pertinente dado que la OCI ya adelantó el mismo._x000a__x000a__x000a__x000a_"/>
    <s v="La omisión de los funcionarios encargados de dar a conocer los siniestros y adelantar las respectivas reclamaciones ante las aseguradoras, lo realizaron 3 años después de ocurridos los incidentes y sin el lleno de los requisitos establecidos en los contratos de seguro"/>
    <s v="1. Revisar trimestralmente  y mantener actualizado la totalidad del inventario de mercancías aprehendidas, decomisadas o abandonadas ADA ubicadas en los depósitos sin contrato  "/>
    <s v="Elaborar un  informe Trimestral,  del inventario de mercancias revisadas."/>
    <s v="Informe"/>
    <n v="4"/>
    <d v="2024-07-02T00:00:00"/>
    <d v="2025-06-27T00:00:00"/>
    <n v="51.428571428571431"/>
    <n v="2"/>
    <s v="DGC_x000a_NC - Subproceso Función Pagadora_x000a_Dirección de Gestión Corporativa_x000a_Subdirección de Logística_x000a__x000a_DS - Subproceso Función Pagadora_x000a_Dirección Seccional de Aduanas de Cali_x000a__x000a__x000a_"/>
    <n v="0.5"/>
    <x v="0"/>
  </r>
  <r>
    <x v="3"/>
    <x v="1"/>
    <m/>
    <m/>
    <m/>
    <m/>
    <s v=" 2, Realizar 1 (una) jornada de capacitación y sensibilización a los funcionarios del GIT de Operación Logística encargados de realizar la inspección física de la mercancía, actualización de inventario, a fin fortalecer las gestiones a adelantar ante eventos de identificación de faltantes, atendiendo a lo expuesto en el informe de la CGR y aplicando el procedimiento e instructivo establecido por la entidad."/>
    <s v="Remitir el listado de asistencia a la capacitación  y de los temas expuestos para la socialización de los  procedimientos,  a la Subdirección Logísico .  "/>
    <s v="Lista Asistencia"/>
    <n v="1"/>
    <d v="2024-07-02T00:00:00"/>
    <d v="2025-06-27T00:00:00"/>
    <n v="51.428571428571431"/>
    <n v="1"/>
    <s v="DGC_x000a_NC - Subproceso Función Pagadora_x000a_Dirección de Gestión Corporativa_x000a_Subdirección de Logística_x000a__x000a_DS - Subproceso Función Pagadora_x000a_Dirección Seccional de Aduanas de Cali_x000a__x000a__x000a_"/>
    <n v="1"/>
    <x v="1"/>
  </r>
  <r>
    <x v="3"/>
    <x v="1"/>
    <m/>
    <m/>
    <m/>
    <m/>
    <s v="3, Realizar 1 (una) jornada de capacitación y sensibilización a los funcionarios del GIT de Operación Logística en el tema de seguros, atendiendo a lo expuesto en el informe de la CGR y aplicando el procedimiento e instructivo establecido por la Entidad."/>
    <s v="Remitir el  listado de asistencia y socialización en temas de seguros"/>
    <s v="Lista Asistencia"/>
    <n v="1"/>
    <d v="2024-07-02T00:00:00"/>
    <d v="2025-06-27T00:00:00"/>
    <n v="51.428571428571431"/>
    <n v="1"/>
    <s v="DGC_x000a_NC - Subproceso Función Pagadora_x000a_Dirección de Gestión Corporativa_x000a_Subdirección de Logística_x000a__x000a_DS - Subproceso Función Pagadora_x000a_Dirección Seccional de Aduanas de Cali_x000a__x000a__x000a_"/>
    <n v="1"/>
    <x v="1"/>
  </r>
  <r>
    <x v="3"/>
    <x v="1"/>
    <s v="Auditoría Financiera DIAN Vigencia 2023 - PNVCF Sem I 2024"/>
    <s v="16  01 003   "/>
    <s v="Hallazgo No. 5. Custodia y Control de inventarios Cabezas de ganado (F)._x000a__x000a_(…)  anexo de dicho informe la OCI – DIAN remite el siguiente caso en el ramo de todo riesgo daños materiales TRDM, referido a pérdida de mercancía aprehendidas, decomisadas o abandonadas ADA(…) _x000a__x000a_(…) Acorde con lo señalado, se presentaron fallas al momento de atender las reclamaciones presentadas a las aseguradoras en los tiempos y con los requisitos establecidos en las pólizas para obtener la reparación de los siniestros presentados sobre bienes que estaban en custodia de la DIAN y que se encontraban dentro su patrimonio. Es de señalar que, de acuerdo al informe, los funcionarios responsables de las seccionales realizaron el reporte de los respectivos siniestros 3 o más años después de ocurridos los incidentes, de lo cual se infiere una omisión a los procedimientos PR-ADF 0294 Control de inventario de mercancías ADA y bienes adjudicados a la Nación, así como el procedimiento de reclamación ante un siniestro PR-ADF-0017. No solo por parte de los Jefes Divisiones Administrativas de las DSA si no del jefe del área Administrativa y Financiera del nivel central. De igual manera debe señalarse que en la auditoría realizada por parte de la OCI de la DIAN, se presentaron 4 casos de una muestra de 18, lo que implica que en un 22% de los casos analizados, las reclamaciones presentadas por la DIAN ante las aseguradoras en el periodo auditado fueron inoportunas y conllevaron la pérdida de recursos por parte de las Seccionales. Producto del análisis, y validación de la información remitida por la OCI de la DIAN se evidenció un detrimento patrimonial por valor de $5.576.384, por concepto de los siguientes bienes: “Ocho (8) cabezas de ganado bovino” que se encontraban en custodia e incorporados en el patrimonio de la DIAN y que con ocasión (…) , lo que ocasionó la imposibilidad de recuperar las sumas por los bienes. En cuanto al traslado en materia disciplinaria no se considera pertinente dado que la OCI ya adelantó el mismo._x000a__x000a__x000a_"/>
    <s v="La omisión de los funcionarios encargados de dar a conocer los siniestros y adelantar las respectivas reclamaciones ante las aseguradoras lo realizaron 3 años después de ocurridos los incidentes y sin el lleno de los requisitos establecidos en los contratos de seguro."/>
    <s v="1. Revisar trimestralmente  y mantener actualizado la totalidad del inventario de mercancías aprehendidas, decomisadas o abandonadas ADA ubicadas en los depósitos sin contrato  "/>
    <s v="Elaborar un  informe Trimestral,  del inventario de mercancias revisadas."/>
    <s v="Informe"/>
    <n v="4"/>
    <d v="2024-07-02T00:00:00"/>
    <d v="2025-06-27T00:00:00"/>
    <n v="51.428571428571431"/>
    <n v="2"/>
    <s v="DGC_x000a_NC - Subproceso Función Pagadora_x000a_Dirección de Gestión Corporativa_x000a_Subdirección de Logística_x000a_Subdirección Administrativa_x000a__x000a_DS - Subproceso Función Pagadora_x000a_Dirección Seccional de Impuestos y Aduanas de Leticia_x000a__x000a_"/>
    <n v="0.5"/>
    <x v="0"/>
  </r>
  <r>
    <x v="3"/>
    <x v="1"/>
    <m/>
    <m/>
    <m/>
    <m/>
    <s v=" 2, Realizar 1 (una) jornada de capacitación y sensibilización a los funcionarios del GIT de Operación Logística encargados de realizar la inspección física de la mercancía, actualización de inventario, a fin fortalecer las gestiones a adelantar ante eventos de identificación de faltantes, atendiendo a lo expuesto en el informe de la CGR y aplicando el procedimiento e instructivo establecido por la entidad."/>
    <s v="Remitir el listado de asistencia a la capacitación  y de los temas expuestos para la socialización de los  procedimientos,  a la Subdirección Logísico .  "/>
    <s v="Lista Asistencia"/>
    <n v="1"/>
    <d v="2024-07-02T00:00:00"/>
    <d v="2025-06-27T00:00:00"/>
    <n v="51.428571428571431"/>
    <n v="0"/>
    <s v="DGC_x000a_NC - Subproceso Función Pagadora_x000a_Dirección de Gestión Corporativa_x000a_Subdirección de Logística_x000a_Subdirección Administrativa_x000a__x000a_DS - Subproceso Función Pagadora_x000a_Dirección Seccional de Impuestos y Aduanas de Leticia_x000a__x000a_"/>
    <n v="0"/>
    <x v="0"/>
  </r>
  <r>
    <x v="3"/>
    <x v="1"/>
    <m/>
    <m/>
    <m/>
    <m/>
    <s v="3, Realizar 1 (una) jornada de capacitación y sensibilización a los funcionarios del GIT de Operación Logística en el tema de seguros, atendiendo a lo expuesto en el informe de la CGR y aplicando el procedimiento e instructivo establecido por la Entidad."/>
    <s v="Remitir el  listado de asistencia y socialización en temas de seguros"/>
    <s v="Lista Asistencia"/>
    <n v="1"/>
    <d v="2024-07-02T00:00:00"/>
    <d v="2025-06-27T00:00:00"/>
    <n v="51.428571428571431"/>
    <n v="0"/>
    <s v="DGC_x000a_NC - Subproceso Función Pagadora_x000a_Dirección de Gestión Corporativa_x000a_Subdirección de Logística_x000a_Subdirección Administrativa_x000a__x000a_DS - Subproceso Función Pagadora_x000a_Dirección Seccional de Impuestos y Aduanas de Leticia_x000a__x000a_"/>
    <n v="0"/>
    <x v="0"/>
  </r>
  <r>
    <x v="3"/>
    <x v="1"/>
    <s v="Auditoría Financiera DIAN Vigencia 2023 - PNVCF Sem I 2024"/>
    <s v="16  01 003  "/>
    <s v="Hallazgo No. 6. Custodia y Control de inventarios Pantalonetas (F)_x000a__x000a_(…) En anexo de dicho informe la OCI – DIAN remite el siguiente caso en el ramo de todo riesgo daños materiales TRDM, referido a pérdida de mercancía aprehendidas, decomisadas o abandonadas ADA: (…)_x000a_Acorde con lo señalado, se presentaron fallas al momento de atender las reclamaciones presentadas a las aseguradoras en los tiempos y con los requisitos establecidos en las pólizas para obtener la reparación de los siniestros presentados sobre bienes que estaban en custodia de la DIAN y que se encontraban dentro su patrimonio Es de señalar que, de acuerdo al informe, los funcionarios responsables de las seccionales realizaron el reporte de los respectivos siniestros 3 o más años después de ocurridos los incidentes, de lo cual se infiere una omisión a los procedimientos PR-ADF-0294 Control de inventario de mercancías ADA y bienes adjudicados a la Nación, así como el procedimiento de reclamación ante un siniestro PR-ADF-0017. No solo por parte de los Jefes Divisiones Administrativas de las DSA si no del jefe del área Administrativa y Financiera del nivel central. De igual manera debe señalarse que en la auditoría realizada por parte de la OCI de la DIAN, se presentaron 4 casos de una muestra de 18, lo que implica que en un 22% de los casos analizados, las reclamaciones presentadas por la DIAN ante las aseguradoras en el periodo auditado fueron inoportunas y conllevaron la pérdida de recursos por parte de las Seccionales. Producto del análisis y validación de la información remitida por la OCI de la DIAN con un posible detrimento patrimonial por valor de $1.460.664, por concepto de los siguientes bienes: “-Tibú Pantaloneta deportiva - Chevrolet Silverado” que se encontraban en custodia e incorporados en el patrimonio de la DIAN y que con ocasión (…), lo que ocasionó la imposibilidad de recuperar las sumas por los bienes._x000a__x000a_En cuanto al traslado en materia disciplinaria no se considera pertinente dado que la OCI ya adelantó el mismo_x000a__x000a__x000a__x000a__x000a__x000a_"/>
    <s v="La omisión de los funcionarios encargados de dar a conocer los siniestros y adelantar las respectivas reclamaciones ante las aseguradoras lo realizaron 3 años después de ocurridos los incidentes y sin el lleno de los requisitos establecidos en los contratos de seguro."/>
    <s v="1. Revisar trimestralmente  y mantener actualizado la totalidad del inventario de mercancías aprehendidas, decomisadas o abandonadas ADA ubicadas en los depósitos sin contrato  "/>
    <s v="Elaborar un  informe Trimestral,  del inventario de mercancias revisadas."/>
    <s v="Informe"/>
    <n v="4"/>
    <d v="2024-07-02T00:00:00"/>
    <d v="2025-06-27T00:00:00"/>
    <n v="51.428571428571431"/>
    <n v="2"/>
    <s v="DGC_x000a_NC - Subproceso Función Pagadora_x000a_Dirección de Gestión Corporativa_x000a_Subdirección de Logística_x000a_Subdirección Administrativa_x000a__x000a_DS - Subproceso Función Pagadora_x000a_Dirección Seccional de Aduanas de Cúcuta_x000a__x000a__x000a_"/>
    <n v="0.5"/>
    <x v="0"/>
  </r>
  <r>
    <x v="3"/>
    <x v="1"/>
    <m/>
    <m/>
    <m/>
    <m/>
    <s v=" 2, Realizar 1 (una) jornada de capacitación y sensibilización a los funcionarios del GIT de Operación Logística encargados de realizar la inspección física de la mercancía, actualización de inventario, a fin fortalecer las gestiones a adelantar ante eventos de identificación de faltantes, atendiendo a lo expuesto en el informe de la CGR y aplicando el procedimiento e instructivo establecido por la entidad."/>
    <s v="Remitir el listado de asistencia a la capacitación  y de los temas expuestos para la socialización de los  procedimientos,  a la Subdirección Logísico .  "/>
    <s v="Lista Asistencia"/>
    <n v="1"/>
    <d v="2024-07-02T00:00:00"/>
    <d v="2025-06-27T00:00:00"/>
    <n v="51.428571428571431"/>
    <n v="1"/>
    <s v="DGC_x000a_NC - Subproceso Función Pagadora_x000a_Dirección de Gestión Corporativa_x000a_Subdirección de Logística_x000a_Subdirección Administrativa_x000a__x000a_DS - Subproceso Función Pagadora_x000a_Dirección Seccional de Aduanas de Cúcuta_x000a__x000a__x000a_"/>
    <n v="1"/>
    <x v="1"/>
  </r>
  <r>
    <x v="3"/>
    <x v="1"/>
    <m/>
    <m/>
    <m/>
    <m/>
    <s v="3, Realizar 1 (una) jornada de capacitación y sensibilización a los funcionarios del GIT de Operación Logística en el tema de seguros, atendiendo a lo expuesto en el informe de la CGR y aplicando el procedimiento e instructivo establecido por la Entidad."/>
    <s v="Remitir el  listado de asistencia y socialización en temas de seguros"/>
    <s v="Lista Asistencia"/>
    <n v="1"/>
    <d v="2024-07-02T00:00:00"/>
    <d v="2025-06-27T00:00:00"/>
    <n v="51.428571428571431"/>
    <n v="1"/>
    <s v="DGC_x000a_NC - Subproceso Función Pagadora_x000a_Dirección de Gestión Corporativa_x000a_Subdirección de Logística_x000a_Subdirección Administrativa_x000a__x000a_DS - Subproceso Función Pagadora_x000a_Dirección Seccional de Aduanas de Cúcuta_x000a__x000a__x000a_"/>
    <n v="1"/>
    <x v="1"/>
  </r>
  <r>
    <x v="2"/>
    <x v="1"/>
    <s v="4 Aud Especial Vig 2005- Jun 2009_x000a__x000a_AEF - Seguimiento PM 2014"/>
    <s v="22 02 001"/>
    <s v="Hallazgo No. 4 Cumplimiento cronograma._x000a_El desarrollo del Modelo Muisca programado inicialmente para terminar el 31 de diciembre de 2009, tuvo que ser reprogramado hasta el año 2012."/>
    <s v="Fallas de la planeación, falta de seguimiento, control y monitoreo a la ejecución del proyecto."/>
    <s v="Definir Estrategia de Digitalización del Proyecto de Desaduanamiento._x000a_"/>
    <s v="Estrategia de Digitalización"/>
    <s v="Documento de Estrategia"/>
    <n v="1"/>
    <d v="2023-11-01T00:00:00"/>
    <d v="2024-07-31T00:00:00"/>
    <n v="39"/>
    <n v="1"/>
    <s v="DGIT_x000a_NC - Subproceso Innovación y Tecnología_x000a_Dirección de Gestión de Innovación y Tecnología_x000a_Subdirección de Innovación y Proyectos_x000a_Subdirección de Soluciones y Desarrollo_x000a__x000a_NC - Proceso Cumplimiento de Obligaciones Aduaneras y Cambiarias_x000a_Dirección de Gestión de Aduanas_x000a_Subdirección de Operación Aduanera_x000a__x000a_REFORMULADO_x000a_30092019_x000a_ACTUALIZADO_x000a_30112021"/>
    <n v="1"/>
    <x v="1"/>
  </r>
  <r>
    <x v="2"/>
    <x v="1"/>
    <m/>
    <m/>
    <m/>
    <m/>
    <s v="Desarrollar o adquirir la solución tecnológica del Proyecto de Desaduanamiento._x000a__x000a_"/>
    <s v="1. Informe de avance del proceso de contratación."/>
    <s v="Informe de avance del proceso"/>
    <n v="1"/>
    <d v="2023-11-01T00:00:00"/>
    <d v="2024-07-31T00:00:00"/>
    <n v="39"/>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 _x000a_20052022_x000a_"/>
    <n v="1"/>
    <x v="1"/>
  </r>
  <r>
    <x v="2"/>
    <x v="1"/>
    <m/>
    <m/>
    <m/>
    <m/>
    <s v="Iniciar el proyecto con la definición de  los requerimientos funcionales _x000a_"/>
    <s v="Definir los requerimientos funcionales "/>
    <s v="Documento de requerimientos funcionales V1"/>
    <n v="1"/>
    <d v="2024-03-01T00:00:00"/>
    <d v="2025-03-31T00:00:00"/>
    <n v="56.428571428571431"/>
    <n v="0"/>
    <s v="DGIT_x000a_NC - Proceso Cumplimiento de Obligaciones Aduaneras y Cambiarias_x000a_Dirección de Gestión de Aduanas_x000a_Subdirección de Operación Aduanera_x000a_"/>
    <n v="0"/>
    <x v="0"/>
  </r>
  <r>
    <x v="2"/>
    <x v="1"/>
    <m/>
    <m/>
    <m/>
    <m/>
    <s v="Definir los requerimientos no funcionales "/>
    <s v="Definir los requerimientos no funcionales "/>
    <s v="Documento de requerimientos no funcionales V1"/>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
    <n v="0.77"/>
    <x v="0"/>
  </r>
  <r>
    <x v="2"/>
    <x v="1"/>
    <m/>
    <m/>
    <m/>
    <m/>
    <s v="Definir la priorización funcional de la implementación"/>
    <s v="Definir la priorización funcional de la implementación"/>
    <s v="Mapa de historias con la priorización funcional de la implementación V1"/>
    <n v="1"/>
    <d v="2024-03-01T00:00:00"/>
    <d v="2025-03-31T00:00:00"/>
    <n v="56.428571428571431"/>
    <n v="0"/>
    <s v="DGIT_x000a_NC - Proceso Cumplimiento de Obligaciones Aduaneras y Cambiarias_x000a_Dirección de Gestión de Aduanas_x000a_Subdirección de Operación Aduanera_x000a_"/>
    <n v="0"/>
    <x v="0"/>
  </r>
  <r>
    <x v="2"/>
    <x v="1"/>
    <m/>
    <m/>
    <m/>
    <m/>
    <s v="Definir un Plan de trabajo de desarrollo de la solución tecnológica "/>
    <s v="Definir un Plan de trabajo de desarrollo de la solución tecnológica "/>
    <s v="Plan de trabajo V1"/>
    <n v="1"/>
    <d v="2024-03-01T00:00:00"/>
    <d v="2025-03-31T00:00:00"/>
    <n v="56.428571428571431"/>
    <n v="0.77"/>
    <s v="DGIT_x000a_NC - Subproceso Innovación y Tecnología_x000a_Dirección de Gestión de Innovación y Tecnología_x000a_Subdirección de Innovación y Proyectos_x000a_Subdirección de Soluciones y Desarrollo"/>
    <n v="0.77"/>
    <x v="0"/>
  </r>
  <r>
    <x v="2"/>
    <x v="1"/>
    <m/>
    <m/>
    <m/>
    <m/>
    <s v="Aprobar o validar el Plan de trabajo de la implementación de la solución tecnológica "/>
    <s v="Aprobar o validar el Plan de trabajo de la implementación de la solución tecnológica "/>
    <s v="Plan de trabajo aprobado V1 "/>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_x000a_NC - Proceso Cumplimiento de Obligaciones Aduaneras y Cambiarias_x000a_Dirección de Gestión de Aduanas_x000a_Subdirección de Operación Aduanera"/>
    <n v="0.77"/>
    <x v="0"/>
  </r>
  <r>
    <x v="2"/>
    <x v="1"/>
    <m/>
    <m/>
    <m/>
    <m/>
    <s v="Iniciar el desarrollo de la solución tecnológica."/>
    <s v="Desarrollo de la solución"/>
    <s v="Informes de seguimiento"/>
    <n v="2"/>
    <d v="2025-04-01T00:00:00"/>
    <d v="2025-09-30T00:00:00"/>
    <n v="26"/>
    <n v="0"/>
    <s v="DGIT_x000a_NC - Subproceso Innovación y Tecnología_x000a_Dirección de Gestión de Innovación y Tecnología_x000a_Subdirección de Innovación y Proyectos_x000a_Subdirección de Soluciones y Desarrollo_x000a__x000a__x000a_REFORMULADO_x000a_30092019_x000a_ACTUALIZADO_x000a_30112021"/>
    <n v="0"/>
    <x v="0"/>
  </r>
  <r>
    <x v="2"/>
    <x v="1"/>
    <m/>
    <m/>
    <m/>
    <m/>
    <s v="Iniciar la implementación de la solución tecnológica"/>
    <s v="Pruebas y evaluación funcional"/>
    <s v=" (01) Un  formato de Aceptación de Pruebas funcionales y salida a producción - FT-IIT-1851."/>
    <n v="1"/>
    <d v="2025-04-01T00:00:00"/>
    <d v="2025-09-30T00:00:00"/>
    <n v="26"/>
    <n v="0"/>
    <s v="DGIT_x000a_NC - Proceso Cumplimiento de Obligaciones Aduaneras y Cambiarias_x000a_Dirección de Gestión de Aduanas_x000a_Subdirección de Operación Aduanera"/>
    <n v="0"/>
    <x v="0"/>
  </r>
  <r>
    <x v="2"/>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ACTUALIZADO_x000a_30112021"/>
    <n v="0"/>
    <x v="0"/>
  </r>
  <r>
    <x v="2"/>
    <x v="1"/>
    <s v="PROYECTO CSNI - DIAN . Entregado a la DIAN por el Minhacienda según oficio 2-2014-004964 del 11/02/2014_x000a__x000a_AEF - Seguimiento PM 2014"/>
    <s v="22 02 100"/>
    <s v="El cronograma estimado de disposición de nuevos servicios informáticos electrónicos Proyecto Expansión MUISCA 2010 - 2012  no presenta avance para los servicios de Administración de Muestras, Zonas Francas, Administración de Bienes Aprehendidos-Decomisados-Abandonados, Facilidades de Pago, Intervención en Procesos Especiales y Representación Externa."/>
    <s v="Debilidades en la planeación, seguimiento, control y monitoreo a la ejecución del Proyecto."/>
    <s v="1. Aplicar lo definido en el Procedimiento PR-SI-0002_Gestión de Solicitudes para la Creación o Ajuste de Sistemas de Información,   para la puesta en producción del Proyecto Núcleo Básico - Fase I - Proyecto de Zonas Francas, que integra la culminación de los Proyectos inicialmente conceptualizados para la Expansión MUISCA 2010 - 2012. _x000a__x000a_NOTA:_x000a__x000a_LA PRESENTE PROPUESTA ESTÁ  SUPEDITADA A CAMBIOS, POR  LOS NUEVOS LINEAMIENTOS QUE DETERMINE LA DIRECCIÓN GENERAL SOBRE EL  PROYECTO DEL NUCLEO BÁSICO - FASE I  - ZONAS FRANCAS."/>
    <s v="1. Realizar el análisis y diseño para la puesta en producción del Proyecto  Núcleo Básico - Fase I - Proyecto de Zonas Francas, debidamente  formalizados en los Formatos de Modelo de Diseño -  FT-SI-2003, Diseño de Base de Datos - FT-SI-2004 y Diseño de Interfaz de Usuario - FT-SI-2005."/>
    <s v="a. (01) un Formato de  Modelo de Diseño -  FT-SI-2003_x000a__x000a_b. (01) un Formato de Diseño de Base de Datos - FT-SI-2004_x000a__x000a_c. (01) un Formato de Diseño de Interfaz de Usuario - FT-SI-2005"/>
    <n v="3"/>
    <d v="2019-01-16T00:00:00"/>
    <d v="2020-01-15T00:00:00"/>
    <n v="52"/>
    <n v="3"/>
    <s v="DGIT_x000a_NC - Subproceso Innovación y Tecnología_x000a_Dirección de Gestión de Innovación y Tecnología_x000a_Subdirección de Soluciones y Desarrollo_x000a__x000a_REFORMULADO_x000a_30092017_x000a_ACTUALIZADO_x000a_30112021"/>
    <n v="1"/>
    <x v="1"/>
  </r>
  <r>
    <x v="2"/>
    <x v="1"/>
    <m/>
    <m/>
    <m/>
    <m/>
    <m/>
    <s v="2. Realizar la codificación para la puesta en producción del Proyecto  Núcleo Básico - Fase I - Proyecto de Zonas Francas, debidamente  formalizados en el  Formato  Información de Versión 300001 -  FT-SI-2180 ."/>
    <s v="a. (01) un de Formato Información de Versión 300001 -  FT-SI-2180 "/>
    <n v="1"/>
    <d v="2020-01-16T00:00:00"/>
    <d v="2021-01-17T00:00:00"/>
    <n v="52.428571428571431"/>
    <n v="1"/>
    <s v="DGIT_x000a_NC - Subproceso Innovación y Tecnología_x000a_Dirección de Gestión de Innovación y Tecnología_x000a_Subdirección de Soluciones y Desarrollo_x000a__x000a_REFORMULADO_x000a_30092017_x000a_ACTUALIZADO_x000a_30112021"/>
    <n v="1"/>
    <x v="1"/>
  </r>
  <r>
    <x v="2"/>
    <x v="1"/>
    <m/>
    <m/>
    <m/>
    <m/>
    <m/>
    <s v="3. 1. Ejecutar  las pruebas funcionales y realizar el despliegue  en producción del Proyecto Núcleo Básico - Fase I - Proyecto de Zonas Francas, debidamente  formalizados en el  Formato  Aceptación de Pruebas Funcionales y Salida a Producción  - FT-SI-1851 y autorizado mediante Acta de Comité de Gestión de  Cambios de Tecnología."/>
    <s v="a. (01) un Formato  de Aceptación de Pruebas Funcionales y Salida a Producción  - FT-SI-1851_x000a__x000a_b. (01) un Acta de Comité de Gestión de  Cambios de Tecnología del  Software instalado y en Producción."/>
    <n v="1"/>
    <d v="2021-01-18T00:00:00"/>
    <d v="2022-01-19T00:00:00"/>
    <n v="52.285714285714285"/>
    <n v="1"/>
    <s v="DGIT_x000a_NC - Subproceso Innovación y Tecnología_x000a_Dirección de Gestión de Innovación y Tecnología_x000a_Subdirección de Soluciones y Desarrollo_x000a__x000a_REFORMULADO_x000a_30/09/2017_x000a_ACTUALIZADO_x000a_30112021"/>
    <n v="1"/>
    <x v="1"/>
  </r>
  <r>
    <x v="2"/>
    <x v="1"/>
    <m/>
    <m/>
    <m/>
    <m/>
    <s v="Priorizar y detallar requerimientos funcionales tecnológicos necesario para la solución tecnológica para el proceso de Comercialización."/>
    <s v="Requerimientos Funcionales"/>
    <s v="Documento de requerimientos funcionales V1"/>
    <n v="1"/>
    <d v="2019-11-01T00:00:00"/>
    <d v="2020-10-30T00:00:00"/>
    <n v="52"/>
    <n v="1"/>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ACTUALIZADO_x000a_30112021"/>
    <n v="1"/>
    <x v="1"/>
  </r>
  <r>
    <x v="2"/>
    <x v="1"/>
    <m/>
    <m/>
    <m/>
    <m/>
    <s v="Desarrollar o adquirir la solución tecnológica  para el proceso de Comercialización."/>
    <s v="Adelantar el proceso de contratación de la solución tecnológica."/>
    <s v="Contrato Firmado "/>
    <n v="1"/>
    <d v="2025-10-01T00:00:00"/>
    <d v="2025-11-30T00:00:00"/>
    <n v="8.5714285714285712"/>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0"/>
  </r>
  <r>
    <x v="2"/>
    <x v="1"/>
    <m/>
    <m/>
    <m/>
    <m/>
    <s v="Inicio de la_x000a_implementación de la_x000a_solución tecnológica del_x000a_Proyecto."/>
    <s v="Definir un Plan de trabajo de desarrollo de la solución tecnológica "/>
    <s v="Plan de trabajo"/>
    <n v="1"/>
    <d v="2025-12-01T00:00:00"/>
    <d v="2026-02-28T00:00:00"/>
    <n v="12.714285714285714"/>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0"/>
  </r>
  <r>
    <x v="2"/>
    <x v="1"/>
    <m/>
    <m/>
    <m/>
    <m/>
    <m/>
    <s v="Iniciar el desarrollo de la solución tecnológica."/>
    <s v="Informes de seguimiento"/>
    <n v="5"/>
    <d v="2026-04-01T00:00:00"/>
    <d v="2027-06-30T00:00:00"/>
    <n v="65"/>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0"/>
  </r>
  <r>
    <x v="2"/>
    <x v="1"/>
    <m/>
    <m/>
    <m/>
    <m/>
    <s v="Implantación de la_x000a_solución tecnológica"/>
    <s v="Poner en producción la solución tecnológica"/>
    <s v="a) (01) Un  formato de Aceptación de Pruebas funcionales y salida a producción - FT-IIT-1851._x000a_b) (01) Un formato información de versión  FT-IIT-2180_x000a_c) (01) Un Acta de comité de gestión de Cambios de Tecnología del correspondiente software instalado y en producción"/>
    <n v="3"/>
    <d v="2026-10-01T00:00:00"/>
    <d v="2027-06-30T00:00:00"/>
    <n v="38.857142857142854"/>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0"/>
  </r>
  <r>
    <x v="2"/>
    <x v="1"/>
    <m/>
    <m/>
    <m/>
    <m/>
    <s v="1. Aplicar lo definido en el Procedimiento PR-SI-0002_Gestión de Solicitudes para la Creación o Ajuste de Sistemas de Información,   para la puesta en producción del Proyecto Representación Externa, que integra la culminación de los Proyectos inicialmente conceptualizados para la Expansión MUISCA 2010 - 2012. _x000a_"/>
    <s v="1. Realizar el análisis y diseño para la puesta en producción del Proyecto Representación Externa, debidamente  formalizados en los Formatos de Modelo de Diseño -  FT-SI-2003, Diseño de Base de Datos - FT-SI-2004 y Diseño de Interfaz de Usuario - FT-SI-2005."/>
    <s v="a. (01) un Formato Modelo de Diseño - FT-SI-2003_x000a__x000a_b. (01) un Formato Diseño de Base de Datos - FT-SI-2004_x000a__x000a_c. (01) un Formato Diseño de Interfaz de Usuario - FT-SI-2005"/>
    <n v="3"/>
    <d v="2019-09-18T00:00:00"/>
    <d v="2020-07-30T00:00:00"/>
    <n v="45.142857142857146"/>
    <n v="3"/>
    <s v="DGIT_x000a_NC - Subproceso Innovación y Tecnología_x000a_Dirección de Gestión de Innovación y Tecnología_x000a_Subdirección de Soluciones y Desarrollo_x000a__x000a_NC - Subproceso Gestión Jurídica_x000a_Dirección de Gestión Jurídica_x000a_Subdirección de Representación Externa_x000a__x000a_REFORMULADO_x000a_30092017_x000a_ACTUALIZADO_x000a_30112021"/>
    <n v="1"/>
    <x v="1"/>
  </r>
  <r>
    <x v="2"/>
    <x v="1"/>
    <m/>
    <m/>
    <m/>
    <m/>
    <m/>
    <s v="3. 1. Ejecutar  las pruebas funcionales y realizar el despliegue  en producción del Proyecto  Representación Externa, debidamente  formalizados en el  Formato  Aceptación de Pruebas Funcionales y Salida a Producción  - FT-SI-1851 y autorizado mediante Acta de Comité de Gestión de  Cambios de Tecnología."/>
    <s v="_x000a_a. (01) un Formato  de Aceptación de Pruebas Funcionales y Salida a Producción  - FT-SI-1851_x000a__x000a_b. (01) un Acta de Comité de Gestión de  Cambios de Tecnología del Software instalado y en Producción."/>
    <n v="3"/>
    <d v="2020-08-01T00:00:00"/>
    <d v="2020-10-30T00:00:00"/>
    <n v="12.857142857142858"/>
    <n v="3"/>
    <s v="DGIT_x000a_NC - Subproceso Innovación y Tecnología_x000a_Dirección de Gestión de Innovación y Tecnología_x000a_Subdirección de Soluciones y Desarrollo_x000a__x000a_NC - Subproceso Gestión Jurídica_x000a_Dirección de Gestión Jurídica_x000a_Subdirección de Representación Externa_x000a__x000a_REFORMULADO_x000a_30092017_x000a_ACTUALIZADO_x000a_30112021"/>
    <n v="1"/>
    <x v="1"/>
  </r>
  <r>
    <x v="2"/>
    <x v="1"/>
    <s v="2 Aud Funcion pagadora Vig  2014"/>
    <s v="14  04 004"/>
    <s v="Hallazgo No. 2 Planeación Contrato Fábrica de Software Externa (D)_x000a_Se evidenció que de la veinticuatro (24) soluciones informáticas definidas por la DIAN a implementar según los pliegos de condiciones, quince (15) de dichas soluciones se encuentran en la fase de elaboración que incluye únicamente el levantamiento de requerimientos de alto nivel representados en documentos (artefactos) y no software en producción al usuario final con sus fases de estabilización y garantía. También se observa que las soluciones informáticas que llegarán a la fase construcción (nueve -9), todos los casos de uso levantados no serán implementados en producción ya que la entidad definió que únicamente los casos de uso de urgencia y relevancia llegarán a dicha fase._x000a_Adicionalmente se observó que de los veintiocho (28) servicios o trámites que se debían actualizar, complementar o mantener, a la fecha se han efectuado seis (6) que representan el 21.4% del total. _x000a_Las anteriores situaciones se presentan por debilidades en la planeación contractual, ya que se definió que las soluciones informáticas a implementar se entregarían por fases y se facturaría por horas debidamente prestadas y no por producto terminado o software en producción al usuario final, pese a los recursos invertidos en cuantía de $14.894 millones incluida reserva para el año 2015 en $1.257 millones."/>
    <s v="Deficiencias en la puesta en producción de las veinticuatro (24) soluciones informáticas a implementar definidas en los pliegos de condiciones y a los cuales se acogió el contratista._x000a__x000a_Deficiencia en la actividad de supervisión contractual y de control."/>
    <s v="Enviar por parte del Supervisor del Contrato DIAN - INDRA de la Subdirección de Gestión de Tecnología de Información y Telecomunicaciones a cada uno de las Áreas Usuarias,    la documentación con la información y el estado final de cada uno de sus Proyectos   de acuerdo a sus competencias de Negocios, con el fin de determinar la correspondiente puesta en producción de los Sistemas de Información."/>
    <s v="1.1. Remitir al Subdirector de Gestión de Recaudo y Cobranzas, los documentos con la información del Levantamiento de Requerimientos, que están relacionados con el Proyecto de Cartera._x000a_1.2. Remitir al  Subdirector de Gestión de Comercio Exterior,  los documentos con la información del Levantamiento de Requerimientos, que están  relacionados con los Proyectos de Zonas Francas y el de  Tráfico Postal._x000a_1.3. Remitir al Subdirector de Gestión Técnica Aduanera, los documentos con la información del Desarrollo, que están relacionados con el Proyecto de Laboratorio de Aduanas._x000a_1.4. Remitir al Subdirector de Gestión de Registro Aduanero, los documentos con la información de Desarrollo, que están relacionados con el Proyecto de SEIEX (Sistemas Especiales de Importación - Exportación)._x000a_1.5. Remitir al Director de Gestión Jurídica, los documentos con la información del Levantamiento de Requerimientos, que están relacionados con el Proyecto de Jurídica._x000a_1.6. Remitir al Subdirector de Gestión de Representación Externa, los documentos con la información en lo que le corresponde al  Levantamiento de Requerimientos del Proyecto de  Jurídica y al Desarrollo del Proyecto de Representación Externa._x000a_1.7. Remitir al Subdirector de Gestión de Recursos Jurídicos los documentos con la información en lo que le corresponde al  Levantamiento de Requerimientos del Proyecto de  Jurídica  y al Desarrollo del Proyecto de Recursos Jurídicos._x000a_1.8. Remitir al  Subdirector de Gestión de Normativa y Doctrina, los documentos con la información en lo que le corresponde al  Levantamiento de Requerimientos del Proyecto de  Jurídica  y al Desarrollo del Proyecto de Normativa Doctrina._x000a_1.9. Remitir al Subdirector de Gestión de Procesos y Competencias Laborales, los documentos con la información del Levantamiento de Requerimientos, que están relacionados con el   Proyecto de Calidad._x000a_1.10. Remitir al Subdirector de Gestión de Fiscalización Tributaria, los documentos con la información del Levantamiento de Requerimientos, que están relacionados con los Proyectos de Anotaciones Fiscales Fase II, el de Factura Electrónica y el de Proveedores Fase II; y los documentos con la información del Desarrollo, que están relacionados con los Proyectos de Anotaciones Fiscales Fase I, el de Factura Electrónica y el de Proveedores Fase I._x000a_1.11. Remitir al Coordinador RILO y Auditoría de Denuncias, los documentos con la información del Desarrollo, que están relacionado con el Proyecto de Denuncias de Fiscalización._x000a_1.12. Remitir al Subdirector de Gestión de Asistencia al Cliente, los documentos con la información del Desarrollo, que están relacionados con el Proyecto Numeración de Facturación._x000a_1.13. Remitir al Subdirector de Gestión de Recursos Físicos, los documentos con la información del Levantamiento de Requerimientos, que están relacionados con los Proyectos de Infraestructura, el de Inventarios Fase I, y el de Inventarios Fase II; los documentos con la información del Desarrollo y Puesta en Producción, que está relacionado con el Proyecto de Inventarios Fase I; y los documentos con la información del Desarrollo que está relacionado con el Proyecto de Contratación._x000a_1.14. Remitir al Subdirector de Gestión Comercial, los documentos con la información del Levantamiento de Requerimientos  relacionados con el Proyecto de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_x000a_1.15. Remitir al Subdirector de Gestión de Análisis Operacional, los documentos con la información del Levantamiento de Requerimientos, que están relacionados con el Proyecto de Planeación."/>
    <s v="Documentos"/>
    <n v="24"/>
    <d v="2015-10-01T00:00:00"/>
    <d v="2016-04-30T00:00:00"/>
    <n v="30.285714285714285"/>
    <n v="24"/>
    <s v="DGIT_x000a_NC - Subproceso Innovación y Tecnología_x000a_Dirección de Gestión de Innovación y Tecnología_x000a_Subdirección de Soluciones y Desarrollo_x000a__x000a_REFORMULADO_x000a_30042016_x000a_ACTUALIZADO_x000a_30112021_x000a_"/>
    <n v="1"/>
    <x v="1"/>
  </r>
  <r>
    <x v="2"/>
    <x v="1"/>
    <m/>
    <m/>
    <m/>
    <m/>
    <s v="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_x000a__x000a_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_x000a__x000a_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_x000a__x000a_"/>
    <s v="Presentar  ante el Centro de Despacho  por  parte del Área Usuaria,  el requerimiento del Proyecto correspondiente a su negocio y determinar la prioridad  para la puesta en producción del mismo; proyectos que se relacionan de la siguiente manera:_x000a__x000a_1.1. Subdirector de Gestión de Recaudo y Cobranzas - Proyecto de Cartera._x000a_1.2. Subdirector de Gestión de Comercio Exterior - Proyectos de Zonas Francas y el de  Tráfico Postal._x000a_1.3. Subdirector de Gestión Técnica Aduanera - Proyecto de Laboratorio de Aduanas._x000a_1.4. Subdirector de Gestión de Representación Externa -  Proyecto de  Jurídica/Representación Externa._x000a_1.5. Subdirector de Gestión de Recursos Jurídicos -  Proyecto de  Jurídica/Recursos Jurídicos._x000a_1.6. Subdirector de Gestión de Normativa y Doctrina -  Proyecto de  Jurídica/ Normativa y Doctrina._x000a_1.7. Subdirector de Gestión de Fiscalización Tributaria - Proyectos de Anotaciones Fiscales Fase I,  Anotaciones Fiscales Fase II, de Factura Electrónica,  de Proveedores Fase I y el de Proveedores Fase II._x000a_1.8. Coordinador RILO y Auditoría de Denuncias - Proyecto de Denuncias de Fiscalización._x000a_1.9. Subdirector de Gestión de Asistencia al Cliente - Proyecto Numeración de Facturación._x000a_1.10. Subdirector de Gestión de Recursos Físicos - Proyectos de Infraestructura,  de Inventarios Fase I y el de Inventarios Fase II._x000a_1.11. Subdirector de Gestión Comercial - Proyecto de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_x000a_1.12. Subdirector de Gestión de Análisis Operacional - Proyecto de Planeación._x000a_"/>
    <s v="Actas de Centro de Despacho con el registro de  los requerimientos aprobados,     para  la puesta en producción por cada uno de los  Sistemas de Información,  presentados por las  respectivas Áreas Usuarias de Negocio."/>
    <n v="19"/>
    <d v="2016-05-02T00:00:00"/>
    <d v="2016-12-31T00:00:00"/>
    <n v="34.714285714285715"/>
    <n v="19"/>
    <s v="DGIT_x000a_NC - Subproceso Innovación y Tecnología_x000a_Dirección de Gestión de Innovación y Tecnología_x000a_Subdirección de Soluciones y Desarrollo_x000a__x000a_REFORMULADO_x000a_30042016_x000a_ACTUALIZADO_x000a_30112021"/>
    <n v="1"/>
    <x v="1"/>
  </r>
  <r>
    <x v="2"/>
    <x v="1"/>
    <m/>
    <m/>
    <m/>
    <m/>
    <m/>
    <s v="2. Realizar el análisis correspondiente a la valoración de las Especificaciones Funcionales presentadas incialmente y como resultado del mismo, elaborar el correspondiente cronograma de actividades para  la puesta en producción de  cada uno de los Sistemas de Información requeridos por las siguientes Áreas Usuarias:  Subdirección  de Gestión de Recaudo y Cobranzas,  Subdirector de Gestión de Comercio Exterior , Subdirección de Gestión de Representación Externa, Subdirección de Gestión de Fiscalización Tributaria, Coordinación RILO y Auditoría de Denuncias, Subdirección de Gestión de Recursos Físicos, Subdirección de Gestión Comercial y la Subdirección de Gestión de Análisis Operacional;  en el Marco del Subproceso &quot;Construcción de Sistemas de Información&quot;  del Proceso &quot;Servicios Informáticos&quot;  y acorde con los siguientes Procedimientos :_x000a__x000a_15. PR-SI-0148_Análisis de Requerimientos de los Sistemas de Información._x000a__x000a__x000a_EXCEPTO LOS SIGUIENTES PROYECTOS : _x000a__x000a_LABORATORIO DE ADUANAS -  Se encuentra en Producción_x000a_SEIEX - SISTEMAS ESPECIALES DE IMPORTACIÓN  - EXPORTACIÓN - Informan de la No continuidad _x000a_RECURSOS JURÍDICOS - Informan  de la No continuidad _x000a_NORMATIVA Y DOCTRINA - Informan de la No continuidad _x000a_CALIDAD - Informan de la No continuidad _x000a_FACTURA ELECTRÓNICA - Se encuentra en Producción_x000a_NUMERACIÓN DE FACTURACIÓN - Se encuentra en Producción"/>
    <s v="1. Elaboración y aprobación de Cronograma de Actividades elaborado y formallizado  para la puesta en producción de los  siguientes Proyectos: _x000a__x000a_1. Cartera_x000a_2. Núcleo Básico - Fase I - Sistema de Información de  Zonas Francas_x000a_2.1. Núcleo Básico - Fase I - Sistema de Información de  Tráfico Postal_x000a_3.  Núcleo Básico - Fase I - Sistema de Información deTráfico Postal. Jurídica/Representación Externa_x000a_4. Anotaciones Fiscales Fase I_x000a_4.1. Anotaciones Fiscales Fase II_x000a_4.2. Proveedores Fase I_x000a_4.3. Proveedores Fase II_x000a_5. Denuncias de Fiscalización_x000a_6. Infraestructura_x000a_6.1. Inventarios Fase I _x000a_6.2 . Inventarios Fase II_x000a_7. Sistematización del Proceso Comercialización (Administración de la venta y Facturación y contabilización de rentas propias; Administración, contabilización, disposición y facturación  de mercancías aprehendidas, decomisadas, abandonadas y/o bienes recibidos en  pago de obligaciones fiscales)_x000a_8. Planeación_x000a__x000a_1. (14) catorce Cronogramas de Actividades, de acuerdo con cada procedimiento  para la construcción de los sistemas de información."/>
    <n v="14"/>
    <d v="2017-07-01T00:00:00"/>
    <d v="2018-06-30T00:00:00"/>
    <n v="52"/>
    <n v="14"/>
    <s v="DGIT_x000a_NC - Subproceso Innovación y Tecnología_x000a_Dirección de Gestión de Innovación y Tecnología_x000a_Subdirección de Soluciones y Desarrollo_x000a__x000a_REFORMULADO_x000a_30092017_x000a_ACTUALIZADO_x000a_30112021"/>
    <n v="1"/>
    <x v="1"/>
  </r>
  <r>
    <x v="2"/>
    <x v="1"/>
    <m/>
    <m/>
    <m/>
    <m/>
    <m/>
    <s v="3. Realizar el levantamiento de requerimientos funcionales para la puesta en producción del Proyecto depuesta en producción del   Núcleo Básico - Fase I - Proyectos de Zonas Francas y el de Tráfico Postal, debidamente  formalizados en los Formatos de Especificación Funcional Detallada -  FT-SI-2007  y Casos de Uso -  FT-SI-2009."/>
    <s v="1. Generación de (02) dos formatos debidamente formalizados para la puesta en producción del Proyecto de Núcleo Básico - Fase I - Proyectos de Zonas Francas y el de Tráfico Postal:_x000a__x000a_1. (02) dos Formato de Especificación Funcional Detallada -  FT-SI-2007 _x000a__x000a_2.(02) dos Formato de Casos de Uso -  FT-SI-2009"/>
    <n v="4"/>
    <d v="2017-07-03T00:00:00"/>
    <d v="2017-07-31T00:00:00"/>
    <n v="4"/>
    <n v="4"/>
    <s v="DGIT_x000a_NC - Subproceso Innovación y Tecnología_x000a_Dirección de Gestión de Innovación y Tecnología_x000a_Subdirección de Soluciones y Desarrollo_x000a__x000a_REFORMULADO_x000a_30092017_x000a_ACTUALIZADO_x000a_30112021"/>
    <n v="1"/>
    <x v="1"/>
  </r>
  <r>
    <x v="2"/>
    <x v="1"/>
    <m/>
    <m/>
    <m/>
    <m/>
    <s v="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_x000a__x000a_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_x000a__x000a_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_x000a__x000a_NOTA:_x000a__x000a__x000a_LA PRESENTE PROPUESTA ESTÁ  SUPEDITADA A CAMBIOS, POR  LOS NUEVOS LINEAMIENTOS QUE DETERMINE LA DIRECCIÓN GENERAL SOBRE LOS PROYECTOS DEL  NUCLEO BÁSICO - FASE I  - ZONAS FRANCAS Y EL DE TRÁFICO POSTAL."/>
    <s v="4. Realizar el análisis y diseño para la puesta en producción del Proyecto   Núcleo Básico - Fase I - Proyecto de Zonas Francas , debidamente  formalizados en los Formatos de Modelo de Diseño -  FT-SI-2003, Diseño de Base de Datos - FT-SI-2004 y Diseño de Interfaz de Usuario - FT-SI-2005."/>
    <s v="a. (01) Un Formato de  Modelo de Diseño -  FT-SI-2003_x000a__x000a_b. ((01) Un Formato de Diseño de Base de Datos - FT-SI-2004_x000a__x000a_c. (01) Un Formato de Diseño de Interfaz de Usuario - FT-SI-2005"/>
    <n v="3"/>
    <d v="2019-01-16T00:00:00"/>
    <d v="2020-01-15T00:00:00"/>
    <n v="52"/>
    <n v="3"/>
    <s v="DGIT_x000a_NC - Subproceso Innovación y Tecnología_x000a_Dirección de Gestión de Innovación y Tecnología_x000a_Subdirección de Soluciones y Desarrollo_x000a__x000a_REFORMULADO_x000a_30092017_x000a_30092018_x000a_30042020_x000a_ACTUALIZADO_x000a_30112021"/>
    <n v="1"/>
    <x v="1"/>
  </r>
  <r>
    <x v="2"/>
    <x v="1"/>
    <m/>
    <m/>
    <m/>
    <m/>
    <m/>
    <s v="5. Realizar la codificación para la puesta en producción del Proyecto   Núcleo Básico - Fase I - Proyecto de Zonas Francasl, debidamente  formalizados en el  Formato  Información de Versión 300001 -  FT-SI-2180 ."/>
    <s v="a. (01) un de Formato Información de Versión 300001 -  FT-SI-2180 "/>
    <n v="1"/>
    <d v="2020-01-16T00:00:00"/>
    <d v="2021-01-17T00:00:00"/>
    <n v="52.428571428571431"/>
    <n v="1"/>
    <s v="DGIT_x000a_NC - Subproceso Innovación y Tecnología_x000a_Dirección de Gestión de Innovación y Tecnología_x000a_Subdirección de Soluciones y Desarrollo_x000a__x000a_REFORMULADO_x000a_30092017_x000a_30092018_x000a_ACTUALIZADO_x000a_30112021"/>
    <n v="1"/>
    <x v="1"/>
  </r>
  <r>
    <x v="2"/>
    <x v="1"/>
    <m/>
    <m/>
    <m/>
    <m/>
    <m/>
    <s v="6. Ejecutar  las pruebas funcionales y realizar el despliegue  en producción del Proyecto  Núcleo Básico - Fase I - Proyecto de Zonas Franca, debidamente  formalizados en el  Formato  Aceptación de Pruebas Funcionales y Salida a Producción  - FT-SI-1851 y autorizado mediante Acta de Comité de Gestión de  Cambios de Tecnología."/>
    <s v="a. (01) un Formato  de Aceptación de Pruebas Funcionales y Salida a Producción  - FT-SI-1851_x000a__x000a_b. (01) un Acta de Comité de Gestión de  Cambios de Tecnología del  Software instalado y en Producción."/>
    <n v="2"/>
    <d v="2021-01-18T00:00:00"/>
    <d v="2022-01-19T00:00:00"/>
    <n v="52.285714285714285"/>
    <n v="2"/>
    <s v="DGIT_x000a_NC - Subproceso Innovación y Tecnología_x000a_Dirección de Gestión de Innovación y Tecnología_x000a_Subdirección de Soluciones y Desarrollo_x000a__x000a_REFORMULADO_x000a_30/09/2017_x000a_30/09/2018_x000a_30/04/2020_x000a_ACTUALIZADO_x000a_30112021_x000a_"/>
    <n v="1"/>
    <x v="1"/>
  </r>
  <r>
    <x v="2"/>
    <x v="1"/>
    <m/>
    <m/>
    <m/>
    <m/>
    <m/>
    <s v="7. Realizar el análisis y diseño para la puesta en producción del Proyecto   Núcleo Básico - Fase I - Proyecto de   Tráfico Postal, debidamente  formalizados en los Formatos de Modelo de Diseño -  FT-SI-2003, Diseño de Base de Datos - FT-SI-2004 y Diseño de Interfaz de Usuario - FT-SI-2005."/>
    <s v="a. (01) Un Formato de  Modelo de Diseño -  FT-SI-2003_x000a__x000a_b. ((01) Un Formato de Diseño de Base de Datos - FT-SI-2004_x000a__x000a_c. (01) Un Formato de Diseño de Interfaz de Usuario - FT-SI-2005"/>
    <n v="3"/>
    <d v="2020-04-01T00:00:00"/>
    <d v="2020-07-30T00:00:00"/>
    <n v="17.142857142857142"/>
    <n v="3"/>
    <s v="DGIT_x000a_NC - Subproceso Innovación y Tecnología_x000a_Dirección de Gestión de Innovación y Tecnología_x000a_Subdirección de Soluciones y Desarrollo_x000a__x000a_ACTUALIZADO_x000a_30112021"/>
    <n v="1"/>
    <x v="1"/>
  </r>
  <r>
    <x v="2"/>
    <x v="1"/>
    <m/>
    <m/>
    <m/>
    <m/>
    <m/>
    <s v="8. Realizar la codificación para la puesta en producción del Proyecto   Núcleo Básico - Fase I - Proyecto de  Tráfico Postal, debidamente  formalizados en el  Formato  Información de Versión 300001 -  FT-SI-2180 ."/>
    <s v="a. (01) un de Formato Información de Versión 300001 -  FT-SI-2180 "/>
    <n v="1"/>
    <d v="2020-08-01T00:00:00"/>
    <d v="2021-01-17T00:00:00"/>
    <n v="24.142857142857142"/>
    <n v="1"/>
    <s v="DGIT_x000a_NC - Subproceso Innovación y Tecnología_x000a_Dirección de Gestión de Innovación y Tecnología_x000a_Subdirección de Soluciones y Desarrollo_x000a__x000a_ACTUALIZADO_x000a_30112021"/>
    <n v="1"/>
    <x v="1"/>
  </r>
  <r>
    <x v="2"/>
    <x v="1"/>
    <m/>
    <m/>
    <m/>
    <m/>
    <m/>
    <s v="9. Ejecutar  las pruebas funcionales y realizar el despliegue  en producción del Proyecto  Núcleo Básico - Fase I - l de  Tráfico Postal, debidamente  formalizados en el  Formato  Aceptación de Pruebas Funcionales y Salida a Producción  - FT-SI-1851 y autorizado mediante Acta de Comité de Gestión de  Cambios de Tecnología."/>
    <s v="a. (01) un Formato  de Aceptación de Pruebas Funcionales y Salida a Producción  - FT-SI-1851_x000a__x000a_b. (01) un Acta de Comité de Gestión de  Cambios de Tecnología del  Software instalado y en Producción."/>
    <n v="2"/>
    <d v="2021-01-18T00:00:00"/>
    <d v="2022-01-19T00:00:00"/>
    <n v="52.285714285714285"/>
    <n v="2"/>
    <s v="DGIT_x000a_NC - Subproceso Innovación y Tecnología_x000a_Dirección de Gestión de Innovación y Tecnología_x000a_Subdirección de Soluciones y Desarrollo_x000a__x000a_ACTUALIZADO_x000a_30112021"/>
    <n v="1"/>
    <x v="1"/>
  </r>
  <r>
    <x v="2"/>
    <x v="1"/>
    <m/>
    <m/>
    <m/>
    <m/>
    <s v="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_x000a__x000a_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_x000a__x000a_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_x000a__x000a_NOTAS:_x000a__x000a_1. LOS  SISTEMAS DE INFORMACIÓN ALINV10, INFRAESTRUCTURA, INVENTARIO FASE I  E INVENTARIO FASE II, SE SE REEMPLAZARON  Y SE  EJECUTARON  MEDIANTE CONVENIO POR EL NUEVO  SISTEMA DE INFORMACIÓN SICOB._x000a__x000a__x000a_2. LA PRESENTE PROPUESTA ESTÁ  SUPEDITADA A CAMBIOS, POR  LOS NUEVOS LINEAMIENTOS QUE DETERMINE LA DIRECCIÓN GENERAL Y LAS  CORRESPONDIENTES ÁREAS DE NEGOCIO SOBRE LOS PROYECTOS PARA EL PROCESO DE COMERCIALIZACIÓN, CARTERA Y EL DE PLANEACIÓN, EN LO RELACIONADO CON LA VIABILIDAD Y ASIGNACIÓN DE RECURSOS._x000a_"/>
    <s v="1. Ejecutar el cronogama de  actividades  para  la puesta en producción del  Sistema de Información SICOB, requerido por la  Subdirección de Gestión de Recursos Físicos;  en el Marco del Subproceso &quot;Construcción de Sistemas de Información&quot;  del Proceso &quot;Servicios Informáticos&quot;."/>
    <s v="a. (01) un Formato Modelo de Diseño - FT-SI-2003_x000a__x000a_b. (01) un Formato Diseño de Base de Datos - FT-SI-2004_x000a__x000a_c. (01) un Formato Diseño de Interfaz de Usuario - FT-SI-2005"/>
    <n v="3"/>
    <d v="2018-09-18T00:00:00"/>
    <d v="2019-08-31T00:00:00"/>
    <n v="49.571428571428569"/>
    <n v="3"/>
    <s v="DGIT_x000a_NC - Subproceso Innovación y Tecnología_x000a_Dirección de Gestión de Innovación y Tecnología_x000a_Subdirección de Soluciones y Desarrollo_x000a__x000a_REFORMULADO_x000a_30042016_x000a_30092017_x000a_30092018_x000a_ACTUALIZADO_x000a_30112021"/>
    <n v="1"/>
    <x v="1"/>
  </r>
  <r>
    <x v="2"/>
    <x v="1"/>
    <m/>
    <m/>
    <m/>
    <m/>
    <m/>
    <s v="1. Ejecutar el cronogama de  actividades  para  la puesta en producción del  Sistema de Información SICOB, requerido por la  Subdirección de Gestión de Recursos Físicos;  en el Marco del Subproceso &quot;Construcción de Sistemas de Información&quot;  del Proceso &quot;Servicios Informáticos&quot;."/>
    <s v="a. (01) un Formato Información de Versión 300001 - FT-SI-2180 _x000a__x000a_b. (01) un Formato  de Aceptación de Pruebas Funcionales y Salida a Producción  - FT-SI-1851_x000a__x000a_c. (01) un Acta de Comité de Gestión de  Cambios de Tecnología del Software instalado y en Producción."/>
    <n v="3"/>
    <d v="2019-09-01T00:00:00"/>
    <d v="2019-12-31T00:00:00"/>
    <n v="17.285714285714285"/>
    <n v="3"/>
    <s v="DGIT_x000a_NC - Subproceso Innovación y Tecnología_x000a_Dirección de Gestión de Innovación y Tecnología_x000a_Subdirección de Soluciones y Desarrollo_x000a__x000a_REFORMULADO_x000a_30042016_x000a_30092017_x000a_30092018_x000a_ACTUALIZADO_x000a_30112021"/>
    <n v="1"/>
    <x v="1"/>
  </r>
  <r>
    <x v="2"/>
    <x v="1"/>
    <m/>
    <m/>
    <m/>
    <m/>
    <m/>
    <s v="Priorizar y detallar requerimientos funcionales tecnológicos necesario para la solución tecnológica para el proceso de Comercialización."/>
    <s v="Documento de requerimientos funcionales V1"/>
    <n v="1"/>
    <d v="2019-11-01T00:00:00"/>
    <d v="2020-10-30T00:00:00"/>
    <n v="52"/>
    <n v="1"/>
    <s v="DGIT_x000a_NC - Subproceso Innovación y Tecnología_x000a_Dirección de Gestión de Innovación y Tecnología_x000a_Subdirección de Soluciones y Desarrollo_x000a__x000a_NC - Subproceso Operación Logística_x000a_Dirección de Gestión Corporativa_x000a_Subdirección Logística_x000a__x000a_REFORMULADO_x000a_30092017_x000a_30092018_x000a_30092019_x000a_31102020_x000a_ACTUALIZADO_x000a_30112021"/>
    <n v="1"/>
    <x v="1"/>
  </r>
  <r>
    <x v="2"/>
    <x v="1"/>
    <m/>
    <m/>
    <m/>
    <m/>
    <m/>
    <s v="Adelantar el proceso de contratación de la solución tecnológica."/>
    <s v="Contrato Firmado "/>
    <n v="1"/>
    <d v="2025-10-01T00:00:00"/>
    <d v="2025-11-30T00:00:00"/>
    <n v="8.5714285714285712"/>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
    <n v="0"/>
    <x v="0"/>
  </r>
  <r>
    <x v="2"/>
    <x v="1"/>
    <m/>
    <m/>
    <m/>
    <m/>
    <m/>
    <s v="Definir un Plan de trabajo de desarrollo de la solución tecnológica "/>
    <s v="Plan de trabajo V1 "/>
    <n v="1"/>
    <d v="2025-12-01T00:00:00"/>
    <d v="2026-02-28T00:00:00"/>
    <n v="12.714285714285714"/>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Logística_x000a_Dirección de Gestión Corporativa_x000a_Subdirección Logística_x000a__x000a_REFORMULADO_x000a_30092017_x000a_30092018_x000a_30092019_x000a_21102020_x000a_30112021_x000a_20052022_x000a_09122022_x000a_15052024"/>
    <n v="0"/>
    <x v="0"/>
  </r>
  <r>
    <x v="2"/>
    <x v="1"/>
    <m/>
    <m/>
    <m/>
    <m/>
    <m/>
    <s v="Iniciar el desarrollo de la solución tecnológica."/>
    <s v="Informes de seguimiento"/>
    <n v="5"/>
    <d v="2026-04-01T00:00:00"/>
    <d v="2027-06-30T00:00:00"/>
    <n v="65"/>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Logística_x000a_Dirección de Gestión Corporativa_x000a_Subdirección Logística_x000a__x000a_REFORMULADO_x000a_30092017_x000a_30092018_x000a_30092019_x000a_21102020_x000a_30112021_x000a_20052022_x000a_09122022_x000a_15052024"/>
    <n v="0"/>
    <x v="0"/>
  </r>
  <r>
    <x v="2"/>
    <x v="1"/>
    <m/>
    <m/>
    <m/>
    <m/>
    <m/>
    <s v="Poner en producción la solución tecnológica"/>
    <s v="a) (01) Un  formato de Aceptación de Pruebas funcionales y salida a producción - FT-IIT-1851._x000a_b) (01) Un formato información de versión  FT-IIT-2180_x000a_c) (01) Un Acta de comité de gestión de Cambios de Tecnología del correspondiente software instalado y en producción_x000a_"/>
    <n v="3"/>
    <d v="2026-10-01T00:00:00"/>
    <d v="2027-06-30T00:00:00"/>
    <n v="38.857142857142854"/>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Logística_x000a_Dirección de Gestión Corporativa_x000a_Subdirección Logística_x000a__x000a_REFORMULADO_x000a_30092017_x000a_30092018_x000a_30092019_x000a_21102020_x000a_30112021_x000a_20052022_x000a_09122022_x000a_15052024"/>
    <n v="0"/>
    <x v="0"/>
  </r>
  <r>
    <x v="2"/>
    <x v="1"/>
    <m/>
    <m/>
    <m/>
    <m/>
    <m/>
    <s v="3.1. Ejecutar el cronogama de  actividades  para  la puesta en producción de  cada uno de los Sistemas de Información:  Jurídica/Representación Externa, en el Marco del Subproceso &quot;Construcción de Sistemas de Información&quot;  del Proceso &quot;Servicios Informáticos&quot;._x000a_"/>
    <s v="a. (01) Un Formato Modelo de Diseño - FT-SI-2003_x000a__x000a_b. (01) Un Formato Diseño de Base de Datos - FT-SI-2004_x000a__x000a_c. (01) Un Formato Diseño de Interfaz de Usuario - FT-SI-2005"/>
    <n v="3"/>
    <d v="2019-09-18T00:00:00"/>
    <d v="2020-07-30T00:00:00"/>
    <n v="45.142857142857146"/>
    <n v="3"/>
    <s v="DGIT_x000a_NC - Subproceso Innovación y Tecnología_x000a_Dirección de Gestión de Innovación y Tecnología_x000a_Subdirección de Soluciones y Desarrollo_x000a__x000a_REFORMULADO_x000a_30092017_x000a_30092018_x000a_30042020_x000a_ACTUALIZADO_x000a_30112021"/>
    <n v="1"/>
    <x v="1"/>
  </r>
  <r>
    <x v="2"/>
    <x v="1"/>
    <m/>
    <m/>
    <m/>
    <m/>
    <m/>
    <m/>
    <s v="a. 01) Un Formato  Información de Versión 300001 - FT-SI-2180 _x000a__x000a_b. (01) Un Formato de Aceptación de Pruebas Funcionales y Salida a Producción  - FT-SI-1851_x000a__x000a_c. (01) Un  Acta de Comité de Gestión de  Cambios de Tecnología del correspondiente Software instalado y en Producción."/>
    <n v="3"/>
    <d v="2020-08-01T00:00:00"/>
    <d v="2020-10-30T00:00:00"/>
    <n v="12.857142857142858"/>
    <n v="3"/>
    <s v="DGIT_x000a_NC - Subproceso Innovación y Tecnología_x000a_Dirección de Gestión de Innovación y Tecnología_x000a_Subdirección de Soluciones y Desarrollo_x000a__x000a_NC - Subproceso Gestión Jurídica_x000a_Dirección de Gestión Jurídica_x000a_Subdirección de Representación Externa_x000a__x000a_REFORMULADO_x000a_30092017_x000a_30092018_x000a_30042020_x000a_ACTUALIZADO_x000a_30112021"/>
    <n v="1"/>
    <x v="1"/>
  </r>
  <r>
    <x v="2"/>
    <x v="1"/>
    <m/>
    <m/>
    <m/>
    <m/>
    <m/>
    <s v="3.2. Ejecutar el cronogama de  actividades  para  la puesta en producción de  cada uno de los Sistemas de Información:  Anotaciones Fiscales , en el Marco del Subproceso &quot;Construcción de Sistemas de Información&quot;  del Proceso &quot;Servicios Informáticos&quot;._x000a_"/>
    <s v="a. (01) Un Formato Modelo de Diseño - FT-SI-2003_x000a__x000a_b. (01) Un Formato Diseño de Base de Datos - FT-SI-2004_x000a__x000a_c. (01) Un Formato Diseño de Interfaz de Usuario - FT-SI-2005"/>
    <n v="3"/>
    <d v="2020-06-01T00:00:00"/>
    <d v="2021-05-30T00:00:00"/>
    <n v="51.857142857142854"/>
    <n v="3"/>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Fiscalización Tributaria_x000a__x000a_ACTUALIZADO_x000a_30112021"/>
    <n v="1"/>
    <x v="1"/>
  </r>
  <r>
    <x v="2"/>
    <x v="1"/>
    <m/>
    <m/>
    <m/>
    <m/>
    <s v="Iniciar el proyecto con la definición de  los requerimientos funcionales de Anotaciones Fiscales _x000a_"/>
    <s v="Definir los requerimientos funcionales "/>
    <s v="Documento de requerimientos funcionales V1"/>
    <n v="1"/>
    <d v="2024-02-01T00:00:00"/>
    <d v="2025-03-31T00:00:00"/>
    <n v="60.571428571428569"/>
    <n v="0"/>
    <s v="DGIT_x000a_NC - Subproceso Fiscalización y Liquidación_x000a_Dirección de Gestión de Fiscalización_x000a_Subdirección de Fiscalización Tributaria_x000a__x000a_"/>
    <n v="0"/>
    <x v="0"/>
  </r>
  <r>
    <x v="2"/>
    <x v="1"/>
    <m/>
    <m/>
    <m/>
    <m/>
    <s v="Definir los requerimientos no funcionales "/>
    <s v="Definir los requerimientos no funcionales "/>
    <s v="Documento de requerimientos no funcionales V1"/>
    <n v="1"/>
    <d v="2024-02-01T00:00:00"/>
    <d v="2025-03-31T00:00:00"/>
    <n v="60.571428571428569"/>
    <n v="0"/>
    <s v="DGIT_x000a_NC - Subproceso Innovación y Tecnología_x000a_Dirección de Gestión de Innovación y Tecnología_x000a_Subdirección de Soluciones y Desarrollo_x000a__x000a_"/>
    <n v="0"/>
    <x v="0"/>
  </r>
  <r>
    <x v="2"/>
    <x v="1"/>
    <m/>
    <m/>
    <m/>
    <m/>
    <s v="Iniciar el proceso de contratación "/>
    <s v="Validar o aceptar el proceso de contratación"/>
    <s v="Documento de validación o aceptación del proceso de contratación"/>
    <n v="1"/>
    <d v="2023-11-01T00:00:00"/>
    <d v="2025-03-31T00:00:00"/>
    <n v="73.714285714285708"/>
    <n v="0"/>
    <s v="DGIT_x000a_NC - Subproceso Innovación y Tecnología_x000a_Dirección de Gestión de Innovación y Tecnología_x000a_Subdirección de Soluciones y Desarrollo_x000a__x000a_"/>
    <n v="0"/>
    <x v="0"/>
  </r>
  <r>
    <x v="2"/>
    <x v="1"/>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T_x000a_NC - Subproceso Fiscalización y Liquidación_x000a_Dirección de Gestión de Fiscalización_x000a_Subdirección de Fiscalización Tributaria_x000a__x000a_"/>
    <n v="0"/>
    <x v="0"/>
  </r>
  <r>
    <x v="2"/>
    <x v="1"/>
    <m/>
    <m/>
    <m/>
    <m/>
    <s v="Definir un Plan de trabajo de desarrollo de la solución tecnológica "/>
    <s v="Definir un Plan de trabajo de desarrollo de la solución tecnológica "/>
    <s v="Plan de trabajo V1"/>
    <n v="1"/>
    <d v="2023-11-01T00:00:00"/>
    <d v="2025-03-31T00:00:00"/>
    <n v="73.714285714285708"/>
    <n v="0"/>
    <s v="DGIT_x000a_NC - Subproceso Innovación y Tecnología_x000a_Dirección de Gestión de Innovación y Tecnología_x000a_Subdirección de Soluciones y Desarrollo_x000a__x000a_"/>
    <n v="0"/>
    <x v="0"/>
  </r>
  <r>
    <x v="2"/>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0"/>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Fiscalización Tributaria_x000a__x000a__x000a_"/>
    <n v="0"/>
    <x v="0"/>
  </r>
  <r>
    <x v="2"/>
    <x v="1"/>
    <m/>
    <m/>
    <m/>
    <m/>
    <s v="Iniciar el desarrollo de la solución tecnológica."/>
    <s v="Desarrollo de la solución"/>
    <s v="Informes de seguimiento"/>
    <n v="12"/>
    <d v="2026-01-02T00:00:00"/>
    <d v="2028-12-31T00:00:00"/>
    <n v="156.28571428571428"/>
    <n v="0"/>
    <s v="DGIT_x000a_NC - Subproceso Innovación y Tecnología_x000a_Dirección de Gestión de Innovación y Tecnología_x000a_Subdirección de Soluciones y Desarrollo_x000a__x000a_REFORMULADO_x000a_12072023_x000a_15052024"/>
    <n v="0"/>
    <x v="0"/>
  </r>
  <r>
    <x v="2"/>
    <x v="1"/>
    <m/>
    <m/>
    <m/>
    <m/>
    <s v="Iniciar la implementación de la solución tecnológica"/>
    <s v="Pruebas y evaluación funcional"/>
    <s v=" (01) Un  formato de Aceptación de Pruebas funcionales y salida a producción - FT-IIT-1851."/>
    <n v="1"/>
    <d v="2026-01-02T00:00:00"/>
    <d v="2028-12-31T00:00:00"/>
    <n v="156.28571428571428"/>
    <n v="0"/>
    <s v="DGIT_x000a_NC - Subproceso Fiscalización y Liquidación_x000a_Dirección de Gestión de Fiscalización_x000a_Subdirección de Fiscalización Tributaria_x000a__x000a_"/>
    <n v="0"/>
    <x v="0"/>
  </r>
  <r>
    <x v="2"/>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Fiscalización Tributaria_x000a__x000a_REFORMULADO_x000a_12072023_x000a_15052024"/>
    <n v="0"/>
    <x v="0"/>
  </r>
  <r>
    <x v="2"/>
    <x v="1"/>
    <m/>
    <m/>
    <m/>
    <m/>
    <s v="Evaluar por parte de las Áreas Usuarias,   la documentación recibida con la información y el estado de cada uno de los Proyectos correspondientes a sus negocios, para determinar   la conveniencia y prioridad de llevar a cabo   la  puesta en producción  de los Proyectos respectivos  en sus Fases I ó II según el caso  y;   si lo consideran pertinente, presentarlo al Centro de Despacho  en el Marco del Procedimiento PR-SI -0002_Centro de Despacho - SIE._x000a__x000a_Excepto la  Subdirección de Gestión de Registro Aduanero del Proyecto SEIEX - Sistemas Especiales de Importación - Exportación ,  la Subdirección de Gestión de Procesos y Competencias Laborales  del Proyecto  de Calidad y  la Subdirección de Gestión de Recursos Físicos en lo que corresponde al  Proyecto de Contratación, quienes informaron la no continuidad de los mismos. _x000a__x000a_El Proyecto de Jurídica, se asume   por parte  de  la Subdirección de Gestión de Representación Externa, la Subdirección de Gestión de Recursos Jurídicos y  la Subdirección de Gestión de Normativa y Doctrina, conjuntamente a sus Proyectos y de manera integral  en lo que les corresponde a sus negocios_x000a__x000a_NOTAS:_x000a__x000a_1. LOS  SISTEMAS DE INFORMACIÓN ALINV10, INFRAESTRUCTURA, INVENTARIO FASE I  E INVENTARIO FASE II, SE SE REEMPLAZARON  Y SE  EJECUTARON  MEDIANTE CONVENIO POR EL NUEVO  SISTEMA DE INFORMACIÓN SICOB._x000a__x000a__x000a_2. LA PRESENTE PROPUESTA ESTÁ  SUPEDITADA A CAMBIOS, POR  LOS NUEVOS LINEAMIENTOS QUE DETERMINE LA DIRECCIÓN GENERAL Y LAS  CORRESPONDIENTES ÁREAS DE NEGOCIO SOBRE LOS PROYECTOS PARA EL PROCESO DE COMERCIALIZACIÓN, CARTERA Y EL DE PLANEACIÓN, EN LO RELACIONADO CON LA VIABILIDAD Y ASIGNACIÓN DE RECURSOS._x000a_"/>
    <s v="3.3. Ejecutar el cronogama de  actividades  para  la puesta en producción de  cada uno de los Sistemas de Información:  Prooveedores, en el Marco del Subproceso &quot;Construcción de Sistemas de Información&quot;  del Proceso &quot;Servicios Informáticos&quot;._x000a_"/>
    <s v="a. (01) Un Formato Modelo de Diseño - FT-SI-2003_x000a__x000a_b. (01) Un Formato Diseño de Base de Datos - FT-SI-2004_x000a__x000a_c. (01) Un Formato Diseño de Interfaz de Usuario - FT-SI-2005"/>
    <n v="3"/>
    <d v="2020-06-01T00:00:00"/>
    <d v="2021-05-30T00:00:00"/>
    <n v="51.857142857142854"/>
    <n v="3"/>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Fiscalización Tributaria_x000a__x000a_ACTUALIZADO_x000a_30112021"/>
    <n v="1"/>
    <x v="1"/>
  </r>
  <r>
    <x v="2"/>
    <x v="1"/>
    <m/>
    <m/>
    <m/>
    <m/>
    <m/>
    <m/>
    <s v="a. 01) Un Formato  Información de Versión 300001 - FT-SI-2180 _x000a__x000a_b. (01) Un Formato de Aceptación de Pruebas Funcionales y Salida a Producción  - FT-SI-1851_x000a__x000a_c. (01) Un  Acta de Comité de Gestión de  Cambios de Tecnología del correspondiente Software instalado y en Producción."/>
    <n v="3"/>
    <d v="2023-01-01T00:00:00"/>
    <d v="2023-07-30T00:00:00"/>
    <n v="30"/>
    <n v="3"/>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Fiscalización Tributaria_x000a__x000a_ACTUALIZADO_x000a_30112021_x000a_RFORMULADO_x000a_20052022_x000a_09122022"/>
    <n v="1"/>
    <x v="1"/>
  </r>
  <r>
    <x v="2"/>
    <x v="1"/>
    <m/>
    <m/>
    <m/>
    <m/>
    <m/>
    <s v="3.4. Ejecutar el cronogama de  actividades  para  la puesta en producción de  cada uno de los Sistemas de Información:  Denuncias de Fiscalización, en el Marco del Subproceso &quot;Construcción de Sistemas de Información&quot;  del Proceso &quot;Servicios Informáticos&quot;._x000a_"/>
    <s v="a. (01) Un Formato Modelo de Diseño - FT-SI-2003_x000a__x000a_b. (01) Un Formato Diseño de Base de Datos - FT-SI-2004_x000a__x000a_c. (01) Un Formato Diseño de Interfaz de Usuario - FT-SI-2005"/>
    <n v="3"/>
    <d v="2019-09-18T00:00:00"/>
    <d v="2020-07-30T00:00:00"/>
    <n v="45.142857142857146"/>
    <n v="3"/>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Apoyo en la Lucha contra el Delito Aduanero y Fiscal_x000a__x000a_ACTUALIZADO_x000a_30112021"/>
    <n v="1"/>
    <x v="1"/>
  </r>
  <r>
    <x v="2"/>
    <x v="1"/>
    <m/>
    <m/>
    <m/>
    <m/>
    <m/>
    <m/>
    <s v="a. 01) Un Formato  Información de Versión 300001 - FT-SI-2180 _x000a__x000a_b. (01) Un Formato de Aceptación de Pruebas Funcionales y Salida a Producción  - FT-SI-1851_x000a__x000a_c. (01) Un  Acta de Comité de Gestión de  Cambios de Tecnología del correspondiente Software instalado y en Producción."/>
    <n v="3"/>
    <d v="2020-08-01T00:00:00"/>
    <d v="2020-12-31T00:00:00"/>
    <n v="21.714285714285715"/>
    <n v="3"/>
    <s v="DGIT_x000a_NC - Subproceso Innovación y Tecnología_x000a_Dirección de Gestión de Innovación y Tecnología_x000a_Subdirección de Soluciones y Desarrollo_x000a__x000a_NC - Subproceso Fiscalización y Liquidación_x000a_Dirección de Gestión de Fiscalización_x000a_Subdirección de Apoyo en la Lucha contra el Delito Aduanero y Fiscal_x000a__x000a_ACTUALIZADO_x000a_30112021"/>
    <n v="1"/>
    <x v="1"/>
  </r>
  <r>
    <x v="2"/>
    <x v="1"/>
    <m/>
    <m/>
    <m/>
    <m/>
    <m/>
    <s v="Priorizar y detallar requerimientos Funcionales tecnológicos necesario para la solución tecnológica  del Proyecto de Cartera._x000a__x000a_"/>
    <s v="Documento de requerimientos funcionales V1"/>
    <n v="1"/>
    <d v="2020-07-01T00:00:00"/>
    <d v="2020-12-31T00:00:00"/>
    <n v="26.142857142857142"/>
    <n v="1"/>
    <s v="DGIT_x000a_NC - Subproceso Innovación y Tecnología_x000a_Dirección de Gestión de Innovación y Tecnología_x000a_Subdirección de Soluciones y Desarrollo_x000a_Subdirección de Innovación y Proyectos_x000a__x000a_NC - Subproceso Recaudo - Devoluciones_x000a_Dirección de Gestión de Impuestos_x000a_Subdirección de Recaudo_x000a__x000a_REFORMULADO_x000a_30092017_x000a_30092018_x000a_31102020_x000a_ACTUALIZADO_x000a_30112021"/>
    <n v="1"/>
    <x v="1"/>
  </r>
  <r>
    <x v="2"/>
    <x v="1"/>
    <m/>
    <m/>
    <m/>
    <m/>
    <m/>
    <s v="Adelantar el proceso de contratación de la solución tecnológica."/>
    <s v="Contrato Firmado "/>
    <n v="1"/>
    <d v="2025-10-01T00:00:00"/>
    <d v="2025-11-30T00:00:00"/>
    <n v="8.5714285714285712"/>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
    <n v="0"/>
    <x v="0"/>
  </r>
  <r>
    <x v="2"/>
    <x v="1"/>
    <m/>
    <m/>
    <m/>
    <m/>
    <m/>
    <s v="Definir un Plan de trabajo de desarrollo de la solución tecnológica "/>
    <s v="Plan de trabajo"/>
    <n v="1"/>
    <d v="2025-12-01T00:00:00"/>
    <d v="2026-02-28T00:00:00"/>
    <n v="12.714285714285714"/>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0"/>
  </r>
  <r>
    <x v="2"/>
    <x v="1"/>
    <m/>
    <m/>
    <m/>
    <m/>
    <m/>
    <s v="Iniciar el desarrollo de la solución tecnológica."/>
    <s v="Informes de seguimiento"/>
    <n v="5"/>
    <d v="2026-04-01T00:00:00"/>
    <d v="2027-06-30T00:00:00"/>
    <n v="65"/>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0"/>
  </r>
  <r>
    <x v="2"/>
    <x v="1"/>
    <m/>
    <m/>
    <m/>
    <m/>
    <m/>
    <s v="Poner en producción la solución tecnológica"/>
    <s v="a) (01) Un  formato de Aceptación de Pruebas funcionales y salida a producción - FT-IIT-1851._x000a_b) (01) Un formato información de versión  FT-IIT-2180_x000a_c) (01) Un Acta de comité de gestión de Cambios de Tecnología del correspondiente software instalado y en producción_x000a_"/>
    <n v="3"/>
    <d v="2026-10-01T00:00:00"/>
    <d v="2027-06-30T00:00:00"/>
    <n v="38.857142857142854"/>
    <n v="0"/>
    <s v="DGIT_x000a_NC - Subproceso Innovación y Tecnología_x000a_Dirección de Gestión de Innovación y Tecnología_x000a_Subdirección de Innovación y Proyectos_x000a_Subdirección de Soluciones y Desarrollo_x000a__x000a_NC - Subproceso Operación Logística_x000a_Dirección de Gestión Corporativa_x000a_Subdirección Logística_x000a__x000a_REFORMULADO_x000a_30092017_x000a_30092019_x000a_31102020_x000a_30112021_x000a_20052022_x000a_09122022_x000a_15052024"/>
    <n v="0"/>
    <x v="0"/>
  </r>
  <r>
    <x v="2"/>
    <x v="1"/>
    <m/>
    <m/>
    <m/>
    <m/>
    <m/>
    <s v="Presentar Informe Semanal "/>
    <s v="Documentos"/>
    <n v="19"/>
    <d v="2015-05-22T00:00:00"/>
    <d v="2015-10-10T00:00:00"/>
    <n v="20.142857142857142"/>
    <n v="19"/>
    <s v="DGIT_x000a_NC - Subproceso Innovación y Tecnología_x000a_Dirección de Gestión de Innovación y Tecnología_x000a_Subdirección de Soluciones y Desarrollo_x000a__x000a_ACTUALIZADO_x000a_30112021_x000a_"/>
    <n v="1"/>
    <x v="1"/>
  </r>
  <r>
    <x v="2"/>
    <x v="1"/>
    <s v="18 Aud Funcion Pagadora y Recaudadora Vig  2015"/>
    <s v="22 02 002"/>
    <s v="Hallazgo No. 18  Operaciones Sobre Bases de Datos SYGA _x000a_&quot;Se observó que el sistema utilizado para la operación aduanera SYGA, en lo relacionado con los trámites de nacionalización y levante de mercancías, carece de seguimiento o auditoria en la base de datos transaccional en donde se pueda observar el usuario(s) que realizó operaciones CRUD  sobre dicha base de datos.&quot;_x000a_"/>
    <s v="Esta situación se presenta por debilidades en las políticas e iniciativas,  incluidas en el  Plan Estratégico de Tecnología de la Información y Comunicaciones-PETIC de la DIAN, referente al mejoramiento  del sistema  de Gestión de la seguridad  de la información; así como debilidades en la gestión y monitoreo de riesgos relacionados con el acceso no autorizado a los sistemas de información corporativos y uso indebido y/o inadecuado  de los datos  contenidos  en las bases de datos del sistema SYGA."/>
    <s v="Aplicar lo definido en el Procedimiento PR-SI-0002_CENTRO DE DESPACHO - SIE por parte de la Subdirección de Gestión de Comercio Exterior,   para la puesta en producción del Sistema de Información de Desaduanamiento. Sistema de Información que integra la culminación del Proyecto C-2010-001 - Declaración de Importación Electrónica (Ingreso de Mercancía - Desaduanamiento y el de Nacionalización de Mercancías)."/>
    <s v="Elaborar el Plan de Trabajo con las actividades a ejecutar   para  la puesta en producción del Sistema de Información de  Desaduanamiento,  requerido por la Subdirección de Gestión de Comercio Exterior, en el Marco del Subproceso &quot;Construcción de Sistemas de Información&quot; del Proceso &quot;Servicios Informáticos&quot;  y acorde con los siguientes Procedimientos :_x000a__x000a_15. PR-SI-0148_Análisis de Requerimientos de los Sistemas de Información._x000a_16. PR-SI-0149_Análisis y Diseño de los Sistemas de Información _x000a_17. PR-SI-0150_Codificación de los Sistemas de Información_x000a_18. PR-SI-0151_Ejecución de Pruebas de los Sistemas de Información_x000a_19. PR-SI-0152_Implantación de los Sistemas de Información"/>
    <s v="1. Un (1) Plan de Trabajo aprobado."/>
    <n v="1"/>
    <d v="2016-06-01T00:00:00"/>
    <d v="2016-12-31T00:00:00"/>
    <n v="30.428571428571427"/>
    <n v="1"/>
    <s v="DGIT_x000a_NC - Subproceso Innovación y Tecnología_x000a_Dirección de Gestión de Innovación y Tecnología_x000a_Subdirección de Soluciones y Desarrollo_x000a__x000a_ACTUALIZADO_x000a_30112021"/>
    <n v="1"/>
    <x v="1"/>
  </r>
  <r>
    <x v="2"/>
    <x v="1"/>
    <m/>
    <m/>
    <m/>
    <m/>
    <m/>
    <s v="2. Realizar el levantamiento de requerimientos funcionales para la puesta en producción del Proyecto de Desaduanamiento, debidamente  formalizados en los Formatos de Especificación Funcional Detallada -  FT-SI-2007  y Casos de Uso -  FT-SI-2009."/>
    <s v="1. Generación de (02) dos formatos debidamente formalizados para la puesta en producción del Proyecto de Desaduanamiento:_x000a__x000a_1. (01) un Formato de Especificación Funcional Detallada -  FT-SI-2007 _x000a__x000a_2.(01) un Formato de Casos de Uso -  FT-SI-2009"/>
    <n v="2"/>
    <d v="2017-01-02T00:00:00"/>
    <d v="2017-07-31T00:00:00"/>
    <n v="30"/>
    <n v="2"/>
    <s v="DGIT_x000a_NC - Subproceso Innovación y Tecnología_x000a_Dirección de Gestión de Innovación y Tecnología_x000a_Subdirección de Soluciones y Desarrollo_x000a__x000a_REFORMULADO_x000a_30092017_x000a_ACTUALIZADO_x000a_30112021"/>
    <n v="1"/>
    <x v="1"/>
  </r>
  <r>
    <x v="2"/>
    <x v="1"/>
    <m/>
    <m/>
    <m/>
    <m/>
    <m/>
    <s v="3. Realizar el análisis y diseño para la puesta en producción del Proyecto de Desaduanamiento, debidamente  formalizados en los Formatos de Modelo de Diseño -  FT-SI-2003, Diseño de Base de Datos - FT-SI-2004 y Diseño de Interfaz de Usuario - FT-SI-2005."/>
    <s v="1. Generación de (03) tres formatos debidamente formalizados para la puesta en producción del Proyecto de Desaduanamiento:_x000a__x000a_1. (01) un Formato de  Modelo de Diseño -  FT-SI-2003_x000a__x000a_2. (01) un Formato de Diseño de Base de Datos - FT-SI-2004_x000a__x000a_3. (01) un Formato de Diseño de Interfaz de Usuario - FT-SI-2005"/>
    <n v="3"/>
    <d v="2017-08-01T00:00:00"/>
    <d v="2018-04-30T00:00:00"/>
    <n v="38.857142857142854"/>
    <n v="3"/>
    <s v="DGIT_x000a_NC- Subproceso Innovación y Tecnología_x000a_Dirección de Gestión de Innovación y Tecnología_x000a_Subdirección de Soluciones y Desarrollo_x000a__x000a_REFORMULADO_x000a_30092017_x000a_ACTUALIZADO_x000a_30112021"/>
    <n v="1"/>
    <x v="1"/>
  </r>
  <r>
    <x v="2"/>
    <x v="1"/>
    <m/>
    <m/>
    <m/>
    <m/>
    <s v="Definir Estrategia de Digitalización del Proyecto de Desaduanamiento._x000a__x000a_"/>
    <s v="Estrategia de Digitalización"/>
    <s v="Documento de Estrategia"/>
    <n v="1"/>
    <d v="2023-11-01T00:00:00"/>
    <d v="2024-07-31T00:00:00"/>
    <n v="39"/>
    <n v="1"/>
    <s v="DGIT_x000a_NC - Subproceso Innovación y Tecnología_x000a_Dirección de Gestión de Innovación y Tecnología_x000a_Subdirección de Innovación y Proyectos_x000a_Subdirección de Soluciones y Desarrollo_x000a__x000a_NC - Proceso Cumplimiento de Obligaciones Aduaneras y Cambiarias_x000a_Dirección de Gestión de Aduanas_x000a_Subdirección de Operación Aduanera_x000a__x000a_REFORMULADO_x000a_30092019_x000a_ACTUALIZADO_x000a_30112021"/>
    <n v="1"/>
    <x v="1"/>
  </r>
  <r>
    <x v="2"/>
    <x v="1"/>
    <m/>
    <m/>
    <m/>
    <m/>
    <s v="Desarrollar o adquirir la solucion tecnologica del Proyecto de Desaduanamiento._x000a__x000a_"/>
    <s v="1. Informe de avance del proceso de contratación."/>
    <s v="Informe de avance del proceso"/>
    <n v="1"/>
    <d v="2023-11-01T00:00:00"/>
    <d v="2024-07-31T00:00:00"/>
    <n v="39"/>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_x000a_20052022"/>
    <n v="1"/>
    <x v="1"/>
  </r>
  <r>
    <x v="2"/>
    <x v="1"/>
    <m/>
    <m/>
    <m/>
    <m/>
    <s v="Iniciar el proyecto con la definición de  los requerimientos funcionales _x000a_"/>
    <s v="Definir los requerimientos funcionales "/>
    <s v="Documento de requerimientos funcionales V1"/>
    <n v="1"/>
    <d v="2024-03-01T00:00:00"/>
    <d v="2025-03-31T00:00:00"/>
    <n v="56.428571428571431"/>
    <n v="0"/>
    <s v="DGIT_x000a_NC - Proceso Cumplimiento de Obligaciones Aduaneras y Cambiarias_x000a_Dirección de Gestión de Aduanas_x000a_Subdirección de Operación Aduanera_x000a_"/>
    <n v="0"/>
    <x v="0"/>
  </r>
  <r>
    <x v="2"/>
    <x v="1"/>
    <m/>
    <m/>
    <m/>
    <m/>
    <s v="Definir los requerimientos no funcionales "/>
    <s v="Definir los requerimientos no funcionales "/>
    <s v="Documento de requerimientos no funcionales V1"/>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_x000a__x000a_"/>
    <n v="0.77"/>
    <x v="0"/>
  </r>
  <r>
    <x v="2"/>
    <x v="1"/>
    <m/>
    <m/>
    <m/>
    <m/>
    <s v="Definir la priorización funcional de la implementación"/>
    <s v="Definir la priorización funcional de la implementación"/>
    <s v="Mapa de historias con la priorización funcional de la implementación V1"/>
    <n v="1"/>
    <d v="2024-03-01T00:00:00"/>
    <d v="2025-03-31T00:00:00"/>
    <n v="56.428571428571431"/>
    <n v="0"/>
    <s v="DGIT_x000a_NC - Proceso Cumplimiento de Obligaciones Aduaneras y Cambiarias_x000a_Dirección de Gestión de Aduanas_x000a_Subdirección de Operación Aduanera_x000a_"/>
    <n v="0"/>
    <x v="0"/>
  </r>
  <r>
    <x v="2"/>
    <x v="1"/>
    <m/>
    <m/>
    <m/>
    <m/>
    <s v="Definir un Plan de trabajo de desarrollo de la solución tecnológica "/>
    <s v="Definir un Plan de trabajo de desarrollo de la solución tecnológica "/>
    <s v="Plan de trabajo V1"/>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_x000a__x000a_"/>
    <n v="0.77"/>
    <x v="0"/>
  </r>
  <r>
    <x v="2"/>
    <x v="1"/>
    <m/>
    <m/>
    <m/>
    <m/>
    <s v="Aprobar o validar el Plan de trabajo de la implementación de la solución tecnológica "/>
    <s v="Aprobar o validar el Plan de trabajo de la implementación de la solución tecnológica "/>
    <s v="Plan de trabajo aprobado V1 "/>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_x000a__x000a_NC - Proceso Cumplimiento de Obligaciones Aduaneras y Cambiarias_x000a_Dirección de Gestión de Aduanas_x000a_Subdirección de Operación Aduanera_x000a__x000a__x000a_"/>
    <n v="0.77"/>
    <x v="0"/>
  </r>
  <r>
    <x v="2"/>
    <x v="1"/>
    <m/>
    <m/>
    <m/>
    <m/>
    <s v="Iniciar el desarrollo de la solución tecnológica."/>
    <s v="Desarrollo de la solución"/>
    <s v="Informes de seguimiento"/>
    <n v="3"/>
    <d v="2025-04-01T00:00:00"/>
    <d v="2025-09-30T00:00:00"/>
    <n v="26"/>
    <n v="0"/>
    <s v="DGIT_x000a_NC - Subproceso Innovación y Tecnología_x000a_Dirección de Gestión de Innovación y Tecnología_x000a_Subdirección de Innovación y Proyectos_x000a_Subdirección de Soluciones y Desarrollo_x000a__x000a__x000a_REFORMULADO_x000a_30092019_x000a_ACTUALIZADO_x000a_30112021"/>
    <n v="0"/>
    <x v="0"/>
  </r>
  <r>
    <x v="2"/>
    <x v="1"/>
    <m/>
    <m/>
    <m/>
    <m/>
    <s v="Iniciar la implementación de la solución tecnológica"/>
    <s v="Pruebas y evaluación funcional"/>
    <s v=" (01) Un  formato de Aceptación de Pruebas funcionales y salida a producción - FT-IIT-1851."/>
    <n v="1"/>
    <d v="2025-04-01T00:00:00"/>
    <d v="2025-09-30T00:00:00"/>
    <n v="26"/>
    <n v="0"/>
    <s v="DGIT_x000a_NC - Proceso Cumplimiento de Obligaciones Aduaneras y Cambiarias_x000a_Dirección de Gestión de Aduanas_x000a_Subdirección de Operación Aduanera_x000a_"/>
    <n v="0"/>
    <x v="0"/>
  </r>
  <r>
    <x v="2"/>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n v="0"/>
    <x v="0"/>
  </r>
  <r>
    <x v="2"/>
    <x v="1"/>
    <s v="19 Aud Función Pagadora y Recaudadora Vig  2015"/>
    <s v="22 02 001"/>
    <s v="Hallazgo No. 19  Rezago tecnológico Sistema Informático Electrónico Gestión Aduanera_x000a__x000a_&quot;El Plan Estratégico de la DIAN de Tecnología de la Información y Comunicaciones- PETIC (2015-2018) en el numeral 3. Marco Estratégico establece (...)_x000a_El Servicio Informático Electrónico aduanero SYGA, está basado en herramientas de software que presentan rezago tecnológico, lo que no permite una actualización de las mismas._x000a_Las herramientas de software que soportan el sistema SYGA, en lo relacionado con el soporte técnico extendido del fabricante expiraron , así (...)_x000a_Las situaciones descritas generan riesgo en la oportunidad de los registros de la información en el sistema informático electrónico aduanero, incremento de trámites manuales, riesgos en la confiabilidad e integridad de la información registrada en el sistema informático; así como, inoportunidad en las decisiones por parte de la alta dirección, situaciones que impactan directamente el proceso aduanero.&quot;_x000a_"/>
    <s v="&quot;Como causales para la autorización de presentación de declaraciones en forma manual y relacionada o atribuibles al sistema informático electrónico SIGLO XXI (SYGA) se identifican (…)&quot;"/>
    <s v="Aplicar lo definido en el Procedimiento PR-SI-0002_CENTRO DE DESPACHO - SIE por parte de la Subdirección de Gestión de Comercio Exterior,   para la puesta en producción del Sistema de Información de Desaduanamiento. Sistema de Información que integra la culminación del Proyecto C-2010-001 - Declaración de Importación Electrónica (Ingreso de Mercancía - Desaduanamiento y el de Nacionalización de Mercancías)."/>
    <s v="Elaborar el Plan de Trabajo con las actividades a ejecutar   para  la puesta en producción del Sistema de Información de  Desaduanamiento,  requerido por la Subdirección de Gestión de Comercio Exterior, en el Marco del Subproceso &quot;Construcción de Sistemas de Información&quot; del Proceso &quot;Servicios Informáticos&quot;  y acorde con los siguientes Procedimientos :_x000a__x000a_15. PR-SI-0148_Análisis de Requerimientos de los Sistemas de Información._x000a_16. PR-SI-0149_Análisis y Diseño de los Sistemas de Información _x000a_17. PR-SI-0150_Codificación de los Sistemas de Información_x000a_18. PR-SI-0151_Ejecución de Pruebas de los Sistemas de Información_x000a_19. PR-SI-0152_Implantación de los Sistemas de Información"/>
    <s v="1. Un (1) Plan de Trabajo aprobado."/>
    <n v="1"/>
    <d v="2016-06-01T00:00:00"/>
    <d v="2016-12-31T00:00:00"/>
    <n v="30.428571428571427"/>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7_x000a_ACTUALIZADO_x000a_30112021"/>
    <n v="1"/>
    <x v="1"/>
  </r>
  <r>
    <x v="2"/>
    <x v="1"/>
    <m/>
    <m/>
    <m/>
    <m/>
    <m/>
    <s v="2. Realizar el levantamiento de requerimientos funcionales para la puesta en producción del Proyecto de Desaduanamiento, debidamente  formalizados en los Formatos de Especificación Funcional Detallada -  FT-SI-2007  y Casos de Uso -  FT-SI-2009."/>
    <s v="1. Generación de (02) dos formatos debidamente formalizados para la puesta en producción del Proyecto de Desaduanamiento:_x000a__x000a_1. (01) un Formato de Especificación Funcional Detallada -  FT-SI-2007 _x000a__x000a_2.(01) un Formato de Casos de Uso -  FT-SI-2009"/>
    <n v="2"/>
    <d v="2017-01-02T00:00:00"/>
    <d v="2017-07-31T00:00:00"/>
    <n v="30"/>
    <n v="2"/>
    <s v="DGIT_x000a_NC - Subproceso Innovación y Tecnología_x000a_Dirección de Gestión de Innovación y Tecnología_x000a_Subdirección de Soluciones y Desarrollo_x000a__x000a_NC – Subproceso Operación Aduanera_x000a_Dirección de Gestión de Aduanas_x000a_Subdirección de Operación Aduanera_x000a__x000a_REFORMULADO_x000a_30092017_x000a_ACTUALIZADO_x000a_30112021"/>
    <n v="1"/>
    <x v="1"/>
  </r>
  <r>
    <x v="2"/>
    <x v="1"/>
    <m/>
    <m/>
    <m/>
    <m/>
    <m/>
    <s v="3. Realizar el análisis y diseño para la puesta en producción del Proyecto de Desaduanamiento, debidamente  formalizados en los Formatos de Modelo de Diseño -  FT-SI-2003, Diseño de Base de Datos - FT-SI-2004 y Diseño de Interfaz de Usuario - FT-SI-2005."/>
    <s v="1. Generación de (03) tres formatos debidamente formalizados para la puesta en producción del Proyecto de Desaduanamiento:_x000a__x000a_1. (01) un Formato de  Modelo de Diseño -  FT-SI-2003_x000a__x000a_2. (01) un Formato de Diseño de Base de Datos - FT-SI-2004_x000a__x000a_3. (01) un Formato de Diseño de Interfaz de Usuario - FT-SI-2005"/>
    <n v="3"/>
    <d v="2017-08-01T00:00:00"/>
    <d v="2018-04-30T00:00:00"/>
    <n v="38.857142857142854"/>
    <n v="3"/>
    <s v="DGIT_x000a_NC - Subproceso Innovación y Tecnología_x000a_Dirección de Gestión de Innovación y Tecnología_x000a_Subdirección de Innovación y Proyectos_x000a__x000a__x000a_NC – Subproceso Operación Aduanera_x000a_Dirección de Gestión de Aduanas_x000a_Subdirección de Operación Aduanera_x000a__x000a_REFORMULADO_x000a_30092019_x000a_ACTUALIZADO_x000a_30112021"/>
    <n v="1"/>
    <x v="1"/>
  </r>
  <r>
    <x v="2"/>
    <x v="1"/>
    <m/>
    <m/>
    <m/>
    <m/>
    <s v="Definir Estrategia de Digitalización del Proyecto de Desaduanamiento._x000a_"/>
    <s v="Estrategia de Digitalización"/>
    <s v="Documento de Estrategia"/>
    <n v="1"/>
    <d v="2023-11-01T00:00:00"/>
    <d v="2024-07-31T00:00:00"/>
    <n v="39"/>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ACTUALIZADO_x000a_30112021"/>
    <n v="1"/>
    <x v="1"/>
  </r>
  <r>
    <x v="2"/>
    <x v="1"/>
    <m/>
    <m/>
    <m/>
    <m/>
    <s v="Desarrollar o adquirir la solución tecnológica del Proyecto de Desaduanamiento._x000a__x000a_"/>
    <s v="1. Informe de avance del proceso de contratación."/>
    <s v="Informe de avance del proceso"/>
    <n v="1"/>
    <d v="2023-11-01T00:00:00"/>
    <d v="2024-07-31T00:00:00"/>
    <n v="39"/>
    <n v="1"/>
    <s v="DGIT_x000a_NC-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_x000a_20052022"/>
    <n v="1"/>
    <x v="1"/>
  </r>
  <r>
    <x v="2"/>
    <x v="1"/>
    <m/>
    <m/>
    <m/>
    <m/>
    <s v="Iniciar el proyecto con la definición de  los requerimientos funcionales _x000a_"/>
    <s v="Definir los requerimientos funcionales "/>
    <s v="Documento de requerimientos funcionales V1"/>
    <n v="1"/>
    <d v="2024-03-01T00:00:00"/>
    <d v="2025-03-31T00:00:00"/>
    <n v="56.428571428571431"/>
    <n v="0"/>
    <s v="DGIT_x000a_NC – Subproceso Operación Aduanera_x000a_Dirección de Gestión de Aduanas_x000a_Subdirección de Operación Aduanera_x000a_"/>
    <n v="0"/>
    <x v="0"/>
  </r>
  <r>
    <x v="2"/>
    <x v="1"/>
    <m/>
    <m/>
    <m/>
    <m/>
    <s v="Definir los requerimientos no funcionales "/>
    <s v="Definir los requerimientos no funcionales "/>
    <s v="Documento de requerimientos no funcionales V1"/>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_x000a__x000a__x000a_"/>
    <n v="0.77"/>
    <x v="0"/>
  </r>
  <r>
    <x v="2"/>
    <x v="1"/>
    <m/>
    <m/>
    <m/>
    <m/>
    <s v="Definir la priorización funcional de la implementación"/>
    <s v="Definir la priorización funcional de la implementación"/>
    <s v="Mapa de historias con la priorización funcional de la implementación V1"/>
    <n v="1"/>
    <d v="2024-03-01T00:00:00"/>
    <d v="2025-03-31T00:00:00"/>
    <n v="56.428571428571431"/>
    <n v="0"/>
    <s v="DGIT_x000a_NC – Subproceso Operación Aduanera_x000a_Dirección de Gestión de Aduanas_x000a_Subdirección de Operación Aduanera_x000a_"/>
    <n v="0"/>
    <x v="0"/>
  </r>
  <r>
    <x v="2"/>
    <x v="1"/>
    <m/>
    <m/>
    <m/>
    <m/>
    <s v="Definir un Plan de trabajo de desarrollo de la solución tecnológica "/>
    <s v="Definir un Plan de trabajo de desarrollo de la solución tecnológica "/>
    <s v="Plan de trabajo V1"/>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_x000a__x000a__x000a_"/>
    <n v="0.77"/>
    <x v="0"/>
  </r>
  <r>
    <x v="2"/>
    <x v="1"/>
    <m/>
    <m/>
    <m/>
    <m/>
    <s v="Aprobar o validar el Plan de trabajo de la implementación de la solución tecnológica "/>
    <s v="Aprobar o validar el Plan de trabajo de la implementación de la solución tecnológica "/>
    <s v="Plan de trabajo aprobado V1 "/>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_x000a__x000a_"/>
    <n v="0.77"/>
    <x v="0"/>
  </r>
  <r>
    <x v="2"/>
    <x v="1"/>
    <m/>
    <m/>
    <m/>
    <m/>
    <s v="Iniciar el desarrollo de la solución tecnológica."/>
    <s v="Desarrollo de la solución"/>
    <s v="Informes de seguimiento"/>
    <n v="3"/>
    <d v="2025-04-01T00:00:00"/>
    <d v="2025-09-30T00:00:00"/>
    <n v="26"/>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_x000a_REFORMULADO_x000a_30092019_x000a_30112021_x000a_20052022"/>
    <n v="0"/>
    <x v="0"/>
  </r>
  <r>
    <x v="2"/>
    <x v="1"/>
    <m/>
    <m/>
    <m/>
    <m/>
    <s v="Iniciar la implementación de la solución tecnológica"/>
    <s v="Pruebas y evaluación funcional"/>
    <s v=" (01) Un  formato de Aceptación de Pruebas funcionales y salida a producción - FT-IIT-1851."/>
    <n v="1"/>
    <d v="2025-04-01T00:00:00"/>
    <d v="2025-09-30T00:00:00"/>
    <n v="26"/>
    <n v="0"/>
    <s v="DGIT_x000a_NC – Subproceso Operación Aduanera_x000a_Dirección de Gestión de Aduanas_x000a_Subdirección de Operación Aduanera_x000a_"/>
    <n v="0"/>
    <x v="0"/>
  </r>
  <r>
    <x v="2"/>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n v="0"/>
    <x v="0"/>
  </r>
  <r>
    <x v="2"/>
    <x v="1"/>
    <s v="20 Aud Función Pagadora y Recaudadora Vig  2015"/>
    <s v="22 02 100"/>
    <s v="Hallazgo No. 20  Caídas Sistema Informático Siglo XXI_x000a_&quot;Mediante análisis y solicitud de información, se evidenció que el sistema aduanero SIGLO XXI, tuvo un total de 354 horas de caída durante la vigencia 2015, teniendo los usuarios que acudir a la contingencia de trámites en forma manual, sin registrar la información respectiva en el sistema. _x000a_Entre las causas presentadas y relacionadas con las caídas del sistema informático electrónico aduanero, que representan un 90% del total de las caídas, se identifican (...) &quot;_x000a_"/>
    <s v="Lo anterior, evidencia debilidades en la aplicación de los objetivos tácticos incluidos en el Plan Estratégico de Tecnología de la Información y Comunicaciones, referente al rediseño estructural de la arquitectura tecnológica.  "/>
    <s v="Aplicar lo definido en el Procedimiento PR-SI-0002_CENTRO DE DESPACHO - SIE por parte de la Subdirección de Gestión de Comercio Exterior,   para la puesta en producción del Sistema de Información de Desaduanamiento. Sistema de Información que integra la culminación del Proyecto C-2010-001 - Declaración de Importación Electrónica (Ingreso de Mercancía - Desaduanamiento y el de Nacionalización de Mercancías)."/>
    <s v="Elaborar el Plan de trabajo V1 con las actividades a ejecutar   para  la puesta en producción del Sistema de Información de  Desaduanamiento,  requerido por la Subdirección de Gestión de Comercio Exterior, en el Marco del Subproceso &quot;Construcción de Sistemas de Información&quot; del Proceso &quot;Servicios Informáticos&quot;  y acorde con los siguientes Procedimientos :_x000a__x000a_15. PR-SI-0148_Análisis de Requerimientos de los Sistemas de Información._x000a_16. PR-SI-0149_Análisis y Diseño de los Sistemas de Información_x000a_17. PR-SI-0150_Codificación de los Sistemas de Información_x000a_18. PR-SI-0151_Ejecución de Pruebas de los Sistemas de Información_x000a_19. PR-SI-0152_Implantación de los Sistemas de Información"/>
    <s v="1. Un (1) Plan de trabajo V1 aprobado."/>
    <n v="1"/>
    <d v="2016-06-01T00:00:00"/>
    <d v="2016-12-31T00:00:00"/>
    <n v="30.428571428571427"/>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ACTUALIZADO_x000a_30112021"/>
    <n v="1"/>
    <x v="1"/>
  </r>
  <r>
    <x v="2"/>
    <x v="1"/>
    <m/>
    <m/>
    <m/>
    <m/>
    <m/>
    <s v="2. Realizar el levantamiento de requerimientos funcionales para la puesta en producción del Proyecto de Desaduanamiento, debidamente  formalizados en los Formatos de Especificación Funcional Detallada -  FT-SI-2007  y Casos de Uso -  FT-SI-2009."/>
    <s v="1. Generación de (02) dos formatos debidamente formalizados para la puesta en producción del Proyecto de Desaduanamiento:_x000a__x000a_1. (01) un Formato de Especificación Funcional Detallada -  FT-SI-2007 _x000a__x000a_2.(01) un Formato de Casos de Uso -  FT-SI-2009"/>
    <n v="2"/>
    <d v="2017-01-02T00:00:00"/>
    <d v="2017-07-31T00:00:00"/>
    <n v="30"/>
    <n v="2"/>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7_x000a_ACTUALIZADO_x000a_30112021"/>
    <n v="1"/>
    <x v="1"/>
  </r>
  <r>
    <x v="2"/>
    <x v="1"/>
    <m/>
    <m/>
    <m/>
    <m/>
    <m/>
    <s v="3. Realizar el análisis y diseño para la puesta en producción del Proyecto de Desaduanamiento, debidamente  formalizados en los Formatos de Modelo de Diseño -  FT-SI-2003, Diseño de Base de Datos - FT-SI-2004 y Diseño de Interfaz de Usuario - FT-SI-2005."/>
    <s v="1. Generación de (03) tres formatos debidamente formalizados para la puesta en producción del Proyecto de Desaduanamiento:_x000a__x000a_1. (01) un Formato de  Modelo de Diseño -  FT-SI-2003_x000a__x000a_2. (01) un Formato de Diseño de Base de Datos - FT-SI-2004_x000a__x000a_3. (01) un Formato de Diseño de Interfaz de Usuario - FT-SI-2005"/>
    <n v="3"/>
    <d v="2017-08-01T00:00:00"/>
    <d v="2018-04-30T00:00:00"/>
    <n v="38.857142857142854"/>
    <n v="3"/>
    <s v="DGIT_x000a_NC- Subproceso Innovación y Tecnología_x000a_Dirección de Gestión de Innovación y Tecnología_x000a_Subdirección de Soluciones y Desarrollo_x000a__x000a_NC – Subproceso Operación Aduanera_x000a_Dirección de Gestión de Aduanas_x000a_Subdirección de Operación Aduanera_x000a__x000a_REFORMULADO_x000a_30092017_x000a_ACTUALIZADO_x000a_30112021"/>
    <n v="1"/>
    <x v="1"/>
  </r>
  <r>
    <x v="2"/>
    <x v="1"/>
    <m/>
    <m/>
    <m/>
    <m/>
    <s v="Definir Estrategia de Digitalización del Proyecto de Desaduanamiento._x000a__x000a_"/>
    <s v="Estrategia de Digitalización"/>
    <s v="Documento de Estrategia"/>
    <n v="1"/>
    <d v="2023-11-01T00:00:00"/>
    <d v="2024-07-31T00:00:00"/>
    <n v="39"/>
    <n v="1"/>
    <s v="DGIT_x000a_NC - Subproceso Innovación y Tecnología_x000a_Dirección de Gestión de Innovación y Tecnología_x000a_Subdirección de Innovación y Proyectos_x000a__x000a__x000a_NC – Subproceso Operación Aduanera_x000a_Dirección de Gestión de Aduanas_x000a_Subdirección de Operación Aduanera_x000a__x000a__x000a_REFORMULADO_x000a_30092019_x000a_ACTUALIZADO_x000a_30112021"/>
    <n v="1"/>
    <x v="1"/>
  </r>
  <r>
    <x v="2"/>
    <x v="1"/>
    <m/>
    <m/>
    <m/>
    <m/>
    <s v="Desarrollar o adquirir la solución tecnológica del Proyecto de Desaduanamiento._x000a__x000a_"/>
    <s v="1. Informe de avance del proceso de contratación."/>
    <s v="Informe de avance del proceso"/>
    <n v="1"/>
    <d v="2023-11-01T00:00:00"/>
    <d v="2024-07-31T00:00:00"/>
    <n v="39"/>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
    <n v="1"/>
    <x v="1"/>
  </r>
  <r>
    <x v="2"/>
    <x v="1"/>
    <m/>
    <m/>
    <m/>
    <m/>
    <s v="Iniciar el proyecto con la definición de  los requerimientos funcionales _x000a_"/>
    <s v="Definir los requerimientos funcionales "/>
    <s v="Documento de requerimientos funcionales V1"/>
    <n v="1"/>
    <d v="2024-03-01T00:00:00"/>
    <d v="2025-03-31T00:00:00"/>
    <n v="56.428571428571431"/>
    <n v="0"/>
    <s v="DGIT_x000a_NC – Subproceso Operación Aduanera_x000a_Dirección de Gestión de Aduanas_x000a_Subdirección de Operación Aduanera_x000a_"/>
    <n v="0"/>
    <x v="0"/>
  </r>
  <r>
    <x v="2"/>
    <x v="1"/>
    <m/>
    <m/>
    <m/>
    <m/>
    <s v="Definir los requerimientos no funcionales "/>
    <s v="Definir los requerimientos no funcionales "/>
    <s v="Documento de requerimientos no funcionales V1"/>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
    <n v="0.77"/>
    <x v="0"/>
  </r>
  <r>
    <x v="2"/>
    <x v="1"/>
    <m/>
    <m/>
    <m/>
    <m/>
    <s v="Definir la priorización funcional de la implementación"/>
    <s v="Definir la priorización funcional de la implementación"/>
    <s v="Mapa de historias con la priorización funcional de la implementación V1"/>
    <n v="1"/>
    <d v="2024-03-01T00:00:00"/>
    <d v="2025-03-31T00:00:00"/>
    <n v="56.428571428571431"/>
    <n v="0"/>
    <s v="DGIT_x000a_NC – Subproceso Operación Aduanera_x000a_Dirección de Gestión de Aduanas_x000a_Subdirección de Operación Aduanera_x000a_"/>
    <n v="0"/>
    <x v="0"/>
  </r>
  <r>
    <x v="2"/>
    <x v="1"/>
    <m/>
    <m/>
    <m/>
    <m/>
    <s v="Definir un Plan de trabajo de desarrollo de la solución tecnológica "/>
    <s v="Definir un Plan de trabajo de desarrollo de la solución tecnológica "/>
    <s v="Plan de trabajo V1"/>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
    <n v="0.77"/>
    <x v="0"/>
  </r>
  <r>
    <x v="2"/>
    <x v="1"/>
    <m/>
    <m/>
    <m/>
    <m/>
    <s v="Aprobar o validar el Plan de trabajo de la implementación de la solución tecnológica "/>
    <s v="Aprobar o validar el Plan de trabajo de la implementación de la solución tecnológica "/>
    <s v="Plan de trabajo aprobado V1 "/>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
    <n v="0.77"/>
    <x v="0"/>
  </r>
  <r>
    <x v="2"/>
    <x v="1"/>
    <m/>
    <m/>
    <m/>
    <m/>
    <s v="Iniciar el desarrollo de la solución tecnológica."/>
    <s v="Desarrollo de la solución"/>
    <s v="Informes de seguimiento"/>
    <n v="3"/>
    <d v="2025-04-01T00:00:00"/>
    <d v="2025-09-30T00:00:00"/>
    <n v="26"/>
    <n v="0"/>
    <s v="DGIT_x000a_NC - Subproceso Innovación y Tecnología_x000a_Dirección de Gestión de Innovación y Tecnología_x000a_Subdirección de Innovación y Proyectos_x000a_Subdirección de Soluciones y Desarrollo_x000a_"/>
    <n v="0"/>
    <x v="0"/>
  </r>
  <r>
    <x v="2"/>
    <x v="1"/>
    <m/>
    <m/>
    <m/>
    <m/>
    <s v="Iniciar la implementación de la solución tecnológica"/>
    <s v="Pruebas y evaluación funcional"/>
    <s v=" (01) Un  formato de Aceptación de Pruebas funcionales y salida a producción - FT-IIT-1851."/>
    <n v="1"/>
    <d v="2025-04-01T00:00:00"/>
    <d v="2025-09-30T00:00:00"/>
    <n v="26"/>
    <n v="0"/>
    <s v="DGIT_x000a_NC – Subproceso Operación Aduanera_x000a_Dirección de Gestión de Aduanas_x000a_Subdirección de Operación Aduanera_x000a_"/>
    <n v="0"/>
    <x v="0"/>
  </r>
  <r>
    <x v="2"/>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092019_x000a_30112021_x000a_20052022"/>
    <n v="0"/>
    <x v="0"/>
  </r>
  <r>
    <x v="2"/>
    <x v="1"/>
    <s v="1  Aud Operación Aduanera -Importaciones Dirección de Aduanas y Direcciones Seccionales de Aduanas de Bogotá, Cali, Buenaventura, Bucaramanga, Cartagena, Barranquilla y Santa Marta Vigencia 2018 y primer semestre de 2019"/>
    <s v="22 02 002"/>
    <s v="Hallazgo 1.  Declaraciones de Importación Duplicadas Seccional Bogotá – Nivel Central.  (D - P)_x000a__x000a_(…) se evidencio 724 registros de declaraciones con número de formulario y número de aceptación repetidos (…)._x000a__x000a_(…) se verifico que solo a una de las dos declaraciones (032018000155471-6 duplicada en SYGA) se le aplicó el proceso de selectividad en el sistema LUCIA (…) se constató que sólo la declaración que hizo tránsito por el sistema LUCIA, se encuentra registrada contablemente."/>
    <s v="Vulnerabilidad de los sistemas informáticos electrónicos de la DIAN en cuanto al control de la integridad y seguridad de la información aduanera lo cual va en contravía de los procedimientos internos para la nacionalización de mercancías en relación con la identificación única que debe tener cada declaración de importación para efectos de su registro y control en los sistemas informáticos electrónicos de la entidad."/>
    <s v="1. Definir Estrategia de Digitalización del Proyecto._x000a_"/>
    <s v="Estrategia de Digitalización"/>
    <s v="Documento de Estrategia"/>
    <n v="1"/>
    <d v="2023-11-01T00:00:00"/>
    <d v="2024-07-31T00:00:00"/>
    <n v="39"/>
    <n v="1"/>
    <s v="DGIT_x000a_NC - Subproceso Innovación y Tecnología_x000a_Dirección de Gestión de Innovación y Tecnología_x000a_Subdirección de Innovación y Proyectos_x000a_Subdirección de Soluciones y Desarrollo_x000a__x000a_NC - Proceso Cumplimiento de Obligaciones Aduaneras y Cambiarias_x000a_Dirección de Gestión de Aduanas_x000a_Subdirección de Operación Aduanera_x000a__x000a_REFORMULADO_x000a_30092019_x000a_ACTUALIZADO_x000a_30112021"/>
    <n v="1"/>
    <x v="1"/>
  </r>
  <r>
    <x v="2"/>
    <x v="1"/>
    <m/>
    <m/>
    <m/>
    <m/>
    <s v="Desarrollar o adquirir la solución tecnológica del Proyecto de Desaduanamiento._x000a__x000a_"/>
    <s v="1. Informe de avance del proceso de contratación."/>
    <s v="Informe de avance del proceso"/>
    <n v="1"/>
    <d v="2023-11-01T00:00:00"/>
    <d v="2024-07-31T00:00:00"/>
    <n v="39"/>
    <n v="1"/>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_x000a_REFORMULADO_x000a_30092019_x000a_30112021_x000a_20052022"/>
    <n v="1"/>
    <x v="1"/>
  </r>
  <r>
    <x v="2"/>
    <x v="1"/>
    <m/>
    <m/>
    <m/>
    <m/>
    <s v="Iniciar el proyecto con la definición de  los requerimientos funcionales _x000a_"/>
    <s v="Definir los requerimientos funcionales "/>
    <s v="Documento de requerimientos funcionales V1"/>
    <n v="1"/>
    <d v="2024-03-01T00:00:00"/>
    <d v="2025-03-31T00:00:00"/>
    <n v="56.428571428571431"/>
    <n v="0"/>
    <s v="DGIT_x000a_NC – Subproceso Operación Aduanera_x000a_Dirección de Gestión de Aduanas_x000a_Subdirección de Operación Aduanera_x000a__x000a_"/>
    <n v="0"/>
    <x v="0"/>
  </r>
  <r>
    <x v="2"/>
    <x v="1"/>
    <m/>
    <m/>
    <m/>
    <m/>
    <s v="Definir los requerimientos no funcionales "/>
    <s v="Definir los requerimientos no funcionales "/>
    <s v="Documento de requerimientos no funcionales V1"/>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_x000a_"/>
    <n v="0.77"/>
    <x v="0"/>
  </r>
  <r>
    <x v="2"/>
    <x v="1"/>
    <m/>
    <m/>
    <m/>
    <m/>
    <s v="Definir la priorización funcional de la implementación"/>
    <s v="Definir la priorización funcional de la implementación"/>
    <s v="Mapa de historias con la priorización funcional de la implementación V1"/>
    <n v="1"/>
    <d v="2024-03-01T00:00:00"/>
    <d v="2025-03-31T00:00:00"/>
    <n v="56.428571428571431"/>
    <n v="0"/>
    <s v="DGIT_x000a_NC – Subproceso Operación Aduanera_x000a_Dirección de Gestión de Aduanas_x000a_Subdirección de Operación Aduanera_x000a__x000a_"/>
    <n v="0"/>
    <x v="0"/>
  </r>
  <r>
    <x v="2"/>
    <x v="1"/>
    <m/>
    <m/>
    <m/>
    <m/>
    <s v="Definir un Plan de trabajo de desarrollo de la solución tecnológica "/>
    <s v="Definir un Plan de trabajo de desarrollo de la solución tecnológica "/>
    <s v="Plan de trabajo V1"/>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_x000a_"/>
    <n v="0.77"/>
    <x v="0"/>
  </r>
  <r>
    <x v="2"/>
    <x v="1"/>
    <m/>
    <m/>
    <m/>
    <m/>
    <s v="Aprobar o validar el Plan de trabajo de la implementación de la solución tecnológica "/>
    <s v="Aprobar o validar el Plan de trabajo de la implementación de la solución tecnológica "/>
    <s v="Plan de trabajo aprobado V1 "/>
    <n v="1"/>
    <d v="2024-03-01T00:00:00"/>
    <d v="2025-03-31T00:00:00"/>
    <n v="56.428571428571431"/>
    <n v="0.77"/>
    <s v="DGIT_x000a_NC - Subproceso Innovación y Tecnología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
    <n v="0.77"/>
    <x v="0"/>
  </r>
  <r>
    <x v="2"/>
    <x v="1"/>
    <m/>
    <m/>
    <m/>
    <m/>
    <s v="Iniciar el desarrollo de la solución tecnológica."/>
    <s v="Desarrollo de la solución"/>
    <s v="Informes de seguimiento"/>
    <n v="3"/>
    <d v="2025-04-01T00:00:00"/>
    <d v="2025-09-30T00:00:00"/>
    <n v="26"/>
    <n v="0"/>
    <s v="DGIT_x000a_NC - Subproceso Innovación y Tecnología_x000a_Dirección de Gestión de Innovación y Tecnología_x000a_Subdirección de Innovación y Proyectos_x000a_Subdirección de Soluciones y Desarrollo_x000a__x000a_30112021_x000a_20052022_x000a__x000a_"/>
    <n v="0"/>
    <x v="0"/>
  </r>
  <r>
    <x v="2"/>
    <x v="1"/>
    <m/>
    <m/>
    <m/>
    <m/>
    <s v="Iniciar la implementación de la solución tecnológica"/>
    <s v="Pruebas y evaluación funcional"/>
    <s v=" (01) Un  formato de Aceptación de Pruebas funcionales y salida a producción - FT-IIT-1851."/>
    <n v="1"/>
    <d v="2025-04-01T00:00:00"/>
    <d v="2025-09-30T00:00:00"/>
    <n v="26"/>
    <n v="0"/>
    <s v="DGIT_x000a_NC – Subproceso Operación Aduanera_x000a_Dirección de Gestión de Aduanas_x000a_Subdirección de Operación Aduanera_x000a__x000a_"/>
    <n v="0"/>
    <x v="0"/>
  </r>
  <r>
    <x v="2"/>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IT_x000a_NC - Subproceso Innovación y Tecnología_x000a_Dirección de Gestión de Innovación y Tecnología_x000a_Subdirección de Innovación y Proyectos_x000a_Subdirección de Soluciones y Desarrollo_x000a_Subdirección de Infraestructura Tecnológica y de Operaciones_x000a__x000a_NC – Subproceso Operación Aduanera_x000a_Dirección de Gestión de Aduanas_x000a_Subdirección de Operación Aduanera_x000a__x000a_REFORMULADO_x000a_30112021_x000a_20052022"/>
    <n v="0"/>
    <x v="0"/>
  </r>
  <r>
    <x v="2"/>
    <x v="1"/>
    <m/>
    <m/>
    <m/>
    <m/>
    <s v="3. Realizar un seguimiento mensual al sistema informático electrónico  "/>
    <s v="Realizar un seguimiento mensual conjunta con el area de tecnología al sistema informático electrónico el ultimo día hábil del mes."/>
    <s v="Informe de resultados"/>
    <n v="6"/>
    <d v="2020-02-01T00:00:00"/>
    <d v="2020-07-30T00:00:00"/>
    <n v="25.714285714285715"/>
    <n v="6"/>
    <s v="DGIT_x000a_NC - Subproceso Innovación y Tecnología_x000a_Dirección de Gestión de Innovación y Tecnología_x000a_Subdirección de Soluciones y Desarrollo_x000a__x000a_NC – Subproceso Operación Aduanera_x000a_Dirección de Gestión de Aduanas_x000a_Subdirección de Operación Aduanera_x000a__x000a_ACTUALIZADO_x000a_30112021"/>
    <n v="1"/>
    <x v="1"/>
  </r>
  <r>
    <x v="2"/>
    <x v="1"/>
    <s v="AUDITORÍA DE CUMPLIMIENTO - Proceso Operación Aduanera, vigencia 2022"/>
    <s v="17  01 008   "/>
    <s v="HALLAZGO No. 11. Sistema SYGA - Sistema informático de Gestión Aduanera (A)_x000a__x000a_En desarrollo del ejercicio auditor, la CGR para la muestra selectiva de terceros, solicitó a la UAE-DIAN la base de datos del universo de las declaraciones de importación presentadas y tramitadas a través del Sistema SYGA en la vigencia 2022 y la relación de las declaraciones manuales a nivel nacional de la misma vigencia (…)_x000a_De un total de 379.969 registros de importaciones y 176.737 registros de pagos consignados en las Bases de datos para los Nits de la muestra seleccionada y que corresponden a la vigencia 2022, se encontró lo siguiente:_x000a_1.Se observa un gran número de registros en los archivos de pago, que si bien un número de formulario de importación no proveen información del pago correspondiente porque los campos denominados: “No_Recibo”, “Arancel_Recibo, “Iva_Recbo”, “valor_docums_edi”, “Valor_aplicado”, “Recibo_consolidado”, “Valor_Recibo_Consolidado” tienen valor NULL, repitiéndose la situación observada en las mesas de trabajo. _x000a_2.Treinta y seis (36) Declaraciones de importación sobre las cuales no se obtiene datos de su correspondiente de pago en los archivos suministrados por los Nits que se relacionan a continuación (…)_x000a_3.Se obtiene un total de nueve (9) Nits de terceros para los cuales no se encuentra información de formularios de declaración de importación en la vigencia 2022, ni tampoco en las bases de datos de pagos suministradas por las seccionales, pese a que reportan saldo al cierre de la vigencia 2022, los cuales se relacionan a continuación (…)_x000a_4.Imprecisiones e Inexactitudes en los datos que se registran en SYGA para el campo “RAZON_SOCIAL_IMPORTADOR”, campo que ha sido poblado en la vigencia 2022 con diferencias en la Razón Social, incluso en el mismo mes para los siguientes NITS: _x000a_Situación similar ocurre con Nombres que incluyen una Ñ en la Razón Social como es el caso de los Nits. 800125639, 900123408, 900123408, los cuales en algunos casos es reconocido el carácter de forma correcta y en otros se observa con una interrogación “?”._x000a_Así mismo, en consultas realizadas por el equipo auditor de la CGR en el Sistema SYGA por la opción: Importaciones y a partir del reporte denominado “recaudo de usuarios aduaneros permanentes” para los pagos asociados de 19 importadores para el periodo 1 de enero a 31 de diciembre de 2022, se evidenció en 15 de ellos que corresponden al 78.94% del total analizado, que el valor que se encuentra en el campo denominado &quot;Recaudo reportado en este período por los bancos&quot; no está aplicado en 41 casos en el campo denominado &quot;Estado de saldos&quot;, por un valor total de $81.264.409.000.(…)"/>
    <s v="Falta de seguimiento por parte de la DIAN en la aplicación correcta de los saldos en el APLICATIVO SYGA para estos 15 importadores durante el periodo 1 enero a 31 diciembre de 2022. (…)_x000a__x000a_vulnerabilidad en el Sistema SYGA importaciones en la validación de los datos de entrada al permitir la captura de Razones sociales diferentes para un mismo Nit permitiendo el error humano, así como ausencia de integración con el sistema muisca en este punto del trámite del formulario para proveer la información del Importador y/o declarante a partir de su número de identificación, así como debilidades en la codificación y validación de caracteres especiales._x000a__x000a_Adicionalmente Inconsistencias e imprecisiones en la calidad de los datos, impidiendo que las consultas arrojen información de los pagos; así mismo debilidades durante el procesamiento de los datos, que arrojan salidas inexactas en el reporte de SYGA; y el incumplimiento de las Políticas de seguridad de la información. (…)"/>
    <s v="Implementa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T_x000a_NC - Subproceso Innovación y Tecnologia _x000a_Dirección de Gestión de Innovación y Tecnología                                                                                                 _x000a_Subdirección de Innovación y Proyectos_x000a_Subdirección de Soluciones y Desarrollo_x000a_"/>
    <n v="1"/>
    <x v="1"/>
  </r>
  <r>
    <x v="2"/>
    <x v="1"/>
    <m/>
    <m/>
    <m/>
    <m/>
    <m/>
    <s v="Desarrollar o adquirir la solución tecnologíca"/>
    <s v="1. Informe del avance del proceso de contratación"/>
    <n v="1"/>
    <d v="2023-11-01T00:00:00"/>
    <d v="2024-07-31T00:00:00"/>
    <n v="39"/>
    <n v="1"/>
    <s v="DGIT_x000a_NC - Subproceso Innovación y Tecnologia _x000a_Dirección de Gestión de Innovación y Tecnología                                                                                                 _x000a_Subdirección de Innovación y Proyectos_x000a_Subdirección de Soluciones y Desarrollo_x000a__x000a_NC - Subproceso Operación Aduanera_x000a_Dirección de Gestión de Aduanas_x000a_Subdirección de Operación Aduanera"/>
    <n v="1"/>
    <x v="1"/>
  </r>
  <r>
    <x v="2"/>
    <x v="1"/>
    <m/>
    <m/>
    <m/>
    <m/>
    <s v="Iniciar el proyecto con la definición de  los requerimientos funcionales _x000a_"/>
    <s v="Definir los requerimientos funcionales "/>
    <s v="Documento de requerimientos funcionales V1"/>
    <n v="1"/>
    <d v="2024-02-01T00:00:00"/>
    <d v="2025-03-31T00:00:00"/>
    <n v="60.571428571428569"/>
    <n v="0"/>
    <s v="DGIT_x000a_NC - Subproceso Operación Aduanera_x000a_Dirección de Gestión de Aduanas_x000a_Subdirección de Operación Aduanera_x000a__x000a_"/>
    <n v="0"/>
    <x v="0"/>
  </r>
  <r>
    <x v="2"/>
    <x v="1"/>
    <m/>
    <m/>
    <m/>
    <m/>
    <s v="Definir los requerimientos no funcionales "/>
    <s v="Definir los requerimientos no funcionales "/>
    <s v="Documento de requerimientos no funcionales V1"/>
    <n v="1"/>
    <d v="2024-02-01T00:00:00"/>
    <d v="2025-03-31T00:00:00"/>
    <n v="60.571428571428569"/>
    <n v="0"/>
    <s v="DGIT_x000a_NC - Subproceso Innovación y Tecnologia _x000a_Dirección de Gestión de Innovación y Tecnología_x000a_Subdirección de Innovación y Proyectos_x000a_Subdirección de Soluciones y Desarrollo"/>
    <n v="0"/>
    <x v="0"/>
  </r>
  <r>
    <x v="2"/>
    <x v="1"/>
    <m/>
    <m/>
    <m/>
    <m/>
    <s v="Iniciar el proceso de contratación "/>
    <s v="Validar o aceptar el proceso de contratación"/>
    <s v="Documento de validación o aceptación del proceso de contratación"/>
    <n v="1"/>
    <d v="2023-11-01T00:00:00"/>
    <d v="2025-03-31T00:00:00"/>
    <n v="73.714285714285708"/>
    <n v="0"/>
    <s v="DGIT_x000a_NC - Subproceso Innovación y Tecnologia _x000a_Dirección de Gestión de Innovación y Tecnología_x000a_Subdirección de Innovación y Proyectos_x000a_Subdirección de Soluciones y Desarrollo"/>
    <n v="0"/>
    <x v="0"/>
  </r>
  <r>
    <x v="2"/>
    <x v="1"/>
    <m/>
    <m/>
    <m/>
    <m/>
    <s v="Definir la priorización funcional de la implementación"/>
    <s v="Definir la priorización funcional de la implementación"/>
    <s v="Mapa de historias con la priorización funcional de la implementación V1"/>
    <n v="1"/>
    <d v="2024-02-01T00:00:00"/>
    <d v="2025-03-31T00:00:00"/>
    <n v="60.571428571428569"/>
    <n v="0"/>
    <s v="DGIT_x000a_NC - Subproceso Operación Aduanera_x000a_Dirección de Gestión de Aduanas_x000a_Subdirección de Operación Aduanera_x000a__x000a_"/>
    <n v="0"/>
    <x v="0"/>
  </r>
  <r>
    <x v="2"/>
    <x v="1"/>
    <m/>
    <m/>
    <m/>
    <m/>
    <s v="Definir un Plan de trabajo de desarrollo de la solución tecnológica "/>
    <s v="Definir un Plan de trabajo de desarrollo de la solución tecnológica "/>
    <s v="Plan de trabajo V1"/>
    <n v="1"/>
    <d v="2023-11-01T00:00:00"/>
    <d v="2025-03-31T00:00:00"/>
    <n v="73.714285714285708"/>
    <n v="0"/>
    <s v="DGIT_x000a_NC - Subproceso Innovación y Tecnologia _x000a_Dirección de Gestión de Innovación y Tecnología_x000a_Subdirección de Innovación y Proyectos_x000a_Subdirección de Soluciones y Desarrollo"/>
    <n v="0"/>
    <x v="0"/>
  </r>
  <r>
    <x v="2"/>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0"/>
    <s v="DGIT_x000a_NC - Subproceso Innovación y Tecnologia 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
    <n v="0"/>
    <x v="0"/>
  </r>
  <r>
    <x v="2"/>
    <x v="1"/>
    <m/>
    <m/>
    <m/>
    <m/>
    <s v="Iniciar el desarrollo de la solución tecnológica."/>
    <s v="Desarrollo de la solución"/>
    <s v="Informes de seguimiento"/>
    <n v="12"/>
    <d v="2026-01-02T00:00:00"/>
    <d v="2028-12-31T00:00:00"/>
    <n v="156.28571428571428"/>
    <n v="0"/>
    <s v="DGIT_x000a_NC - Subproceso Innovación y Tecnologia _x000a_Dirección de Gestión de Innovación y Tecnología_x000a_Subdirección de Innovación y Proyectos_x000a_Subdirección de Soluciones y Desarrollo"/>
    <n v="0"/>
    <x v="0"/>
  </r>
  <r>
    <x v="2"/>
    <x v="1"/>
    <m/>
    <m/>
    <m/>
    <m/>
    <s v="Iniciar la implementación de la solución tecnológica"/>
    <s v="Pruebas y evaluación funcional"/>
    <s v=" (01) Un  formato de Aceptación de Pruebas funcionales y salida a producción - FT-IIT-1851."/>
    <n v="1"/>
    <d v="2026-01-02T00:00:00"/>
    <d v="2028-12-31T00:00:00"/>
    <n v="156.28571428571428"/>
    <n v="0"/>
    <s v="DGIT_x000a_NC - Subproceso Operación Aduanera_x000a_Dirección de Gestión de Aduanas_x000a_Subdirección de Operación Aduanera_x000a__x000a_"/>
    <n v="0"/>
    <x v="0"/>
  </r>
  <r>
    <x v="2"/>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T_x000a_NC - Subproceso Innovación y Tecnologia _x000a_Dirección de Gestión de Innovación y Tecnología_x000a_Subdirección de Innovación y Proyectos_x000a_Subdirección de Soluciones y Desarrollo_x000a__x000a_NC - Subproceso Operación Aduanera_x000a_Dirección de Gestión de Aduanas_x000a_Subdirección de Operación Aduanera_x000a_"/>
    <n v="0"/>
    <x v="0"/>
  </r>
  <r>
    <x v="1"/>
    <x v="1"/>
    <s v="59 Aud. Reg. Vig 2008-2011_x000a__x000a_AEF - Seguimiento PM 2014"/>
    <s v="19 03 006"/>
    <s v="Razonabilidad o consistencia de los saldos en los Aplicativo. Respecto de los expedientes Nos. 200400010; 200900122; 200400444; 201101343; 200500733; 200501786; 200900122; 201101343, que se encuentran en etapa  persuasiva, la DIAN adelanta cobro sobre saldos irreales registrados en los diferentes módulos y/o aplicativos, (SIPAC, SISCOBRA Candado, Cuenta corriente Contribuyentes, Obligación Financiera), pese a que las obligaciones han sido objeto de pago, compensación, sanciones reducidas, conciliaciones, modificaciones a través de liquidaciones oficiales, o generadas por el sistema al no tomar las fechas especiales._x000a__x000a_Se evidenció que el contribuyente en diferentes oportunidades ha aportado los comprobantes respectivos, así como que el funcionario que tiene a cargo del expediente ha solicitado ajustes a la CCC o de Reproceso con el fin de depurar la cartera; sin embargo, estas solicitudes no han sido atendidas.Lo anterior, demuestra que los sistemas son deficientes, así como falta de integralidad de los diferentes módulos y/o aplicativos que administran cartera, los cuales reflejan saldos irreales, falta de confiabilidad de la Cartera, desgaste administrativo y traslado de cargas administrativas a los contribuyentes."/>
    <s v="Lo anterior, demuestra que los sistemas son deficientes, así como falta de integralidad de los diferentes módulos y/o aplicativos que administran cartera"/>
    <s v="Contar con un sistema de información integrado que refleje la situación fiscal y procesal real de los contribuyentes"/>
    <s v="Definir estrategia de digitalización"/>
    <s v="Documento"/>
    <n v="1"/>
    <d v="2020-07-01T00:00:00"/>
    <d v="2020-08-31T00:00:00"/>
    <n v="8.714285714285713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
    <n v="1"/>
    <x v="1"/>
  </r>
  <r>
    <x v="1"/>
    <x v="1"/>
    <m/>
    <m/>
    <m/>
    <m/>
    <m/>
    <s v="Priorizar y detallar requerimientos"/>
    <s v="Documento de requerimientos funcionales"/>
    <n v="1"/>
    <d v="2020-09-01T00:00:00"/>
    <d v="2020-12-31T00:00:00"/>
    <n v="17.28571428571428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ACTUALIZADO_x000a_30112021"/>
    <n v="1"/>
    <x v="1"/>
  </r>
  <r>
    <x v="1"/>
    <x v="1"/>
    <m/>
    <m/>
    <m/>
    <m/>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ia_x000a_Dirección de Gestión de Innovación y Tecnología_x000a_Subdirección de Innovación y Proyectos_x000a_Subdirección de Soluciones y Desarrollo_x000a_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1"/>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
    <n v="0"/>
    <x v="0"/>
  </r>
  <r>
    <x v="1"/>
    <x v="1"/>
    <m/>
    <m/>
    <m/>
    <m/>
    <s v="Iniciar el desarrollo de la solución tecnológica."/>
    <s v="Desarrollo de la solución"/>
    <s v="Informes de seguimiento"/>
    <n v="7"/>
    <d v="2026-01-02T00:00:00"/>
    <d v="2027-09-30T00:00:00"/>
    <n v="90.857142857142861"/>
    <n v="0"/>
    <s v="DGI_x000a_NC - Subproceso Innovación y Tecnologia_x000a_Dirección de Gestión de Innovación y Tecnología_x000a_Subdirección de Innovación y Proyectos_x000a_Subdirección de Soluciones y Desarrollo_x000a__x000a_REFORMULADO _x000a_31102020_x000a_ACTUALIZADO_x000a_30112021_x000a__x000a_"/>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_x000a__x000a_"/>
    <n v="0"/>
    <x v="0"/>
  </r>
  <r>
    <x v="1"/>
    <x v="1"/>
    <s v="18 Aud Vig  2012-2013 Función Recaudadora"/>
    <s v="22 02 001"/>
    <s v="Hallazgo No. 18: Sistemas de Información - Aplicativos Expedientes_x000a__x000a_En desarrollo de la revisión de los procesos de cobro coactivo, se observó que la información y los documentos correspondientes a cada uno de los expedientes no se encuentran digitalizados en su totalidad. _x000a__x000a_Igualmente, se evidenció falta de integralidad entre los aplicativos, la cual no permite que las actuaciones adelantadas y registradas en cada proceso alimenten y/o actualicen la información en los demás aplicativos, toda vez que el  proceso de Cobro Coactivo, tiene los siguientes aplicativos: SISCOBRA (Administración de expedientes), SIPAC (Sistema de Planeación y Administración de Cartera), Cuenta Corriente (antes de 2007), Obligación Financiera y Normaliza (Grupo normalización de cartera)._x000a_"/>
    <s v="La falta de integración de los aplicativos no permite el registro en línea y en tiempo real de las diferentes actuaciones ni su consulta, haciendo difícil el acceso a información oportuna y actualizada de los procesos de cobro coactivo.  _x000a_"/>
    <s v="Contar con un sistema de información integrado que refleje la situación fiscal y procesal real de los contribuyentes"/>
    <s v="Definir estrategia de digitalización"/>
    <s v="Documento"/>
    <n v="1"/>
    <d v="2020-07-01T00:00:00"/>
    <d v="2020-08-31T00:00:00"/>
    <n v="8.714285714285713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
    <n v="1"/>
    <x v="1"/>
  </r>
  <r>
    <x v="1"/>
    <x v="1"/>
    <m/>
    <m/>
    <m/>
    <m/>
    <m/>
    <s v="Priorizar y detallar requerimientos"/>
    <s v="Documento de requerimientos funcionales"/>
    <n v="1"/>
    <d v="2020-09-01T00:00:00"/>
    <d v="2020-12-31T00:00:00"/>
    <n v="17.28571428571428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ACTUALIZADO_x000a_30112021"/>
    <n v="1"/>
    <x v="1"/>
  </r>
  <r>
    <x v="1"/>
    <x v="1"/>
    <m/>
    <m/>
    <m/>
    <m/>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ia_x000a_Dirección de Gestión de Innovación y Tecnología_x000a_Subdirección de Innovación y Proyectos_x000a_Subdirección de Soluciones y Desarrollo_x000a_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1"/>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_x000a_"/>
    <n v="0"/>
    <x v="0"/>
  </r>
  <r>
    <x v="1"/>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
    <n v="0"/>
    <x v="0"/>
  </r>
  <r>
    <x v="1"/>
    <x v="1"/>
    <m/>
    <m/>
    <m/>
    <m/>
    <s v="Iniciar el desarrollo de la solución tecnológica."/>
    <s v="Desarrollo de la solución"/>
    <s v="Informes de seguimiento"/>
    <n v="7"/>
    <d v="2026-01-02T00:00:00"/>
    <d v="2027-09-30T00:00:00"/>
    <n v="90.857142857142861"/>
    <n v="0"/>
    <s v="DGI_x000a_NC - Subproceso Innovación y Tecnologia_x000a_Dirección de Gestión de Innovación y Tecnología_x000a_Subdirección de Innovación y Proyectos_x000a_Subdirección de Soluciones y Desarrollo_x000a__x000a_REFORMULADO _x000a_31102020_x000a_ACTUALIZADO_x000a_30112021_x000a__x000a_"/>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_x000a__x000a_"/>
    <n v="0"/>
    <x v="0"/>
  </r>
  <r>
    <x v="1"/>
    <x v="1"/>
    <s v="29 Aud Vig  2012-2013 Función Recaudadora"/>
    <s v="22 02 001"/>
    <s v="Hallazgo No. 29: Sistemas de Información – Administración de Cartera_x000a_Consultados los diferentes sistemas de información que operan en la Seccional de Grandes Contribuyentes se presentan las siguientes debilidades:_x000a_1. Para el proceso de Administración de cartera no existe a abril de 2014 un único aplicativo que registre las actuaciones de este proceso. Se utiliza un alterno denominado Siscobra candado y Aduanero, en el cual se registra la información manualmente, no genera los actos administrativos como los mandamientos de pago, ni alarmas de prescripciones, y no está integrado con Obligación Financiera. _x000a_2. Se evidenció que a 31 de diciembre de 2013, por deficiencias en los sistemas de información, los aplicativos Obligación Financiera y Cuenta Corriente reflejan saldos irreales pendientes de ajuste por $62.591.2 millones._x000a_3. Para la liquidación de intereses  la seccional acude a Liquidiario, que es básicamente un libro de Excel, herramienta que genera riesgos de seguridad y vulnerabilidad para obtener cuentas de cobro confiables y así evitar reprocesos manuales._x000a_"/>
    <s v="No contar con sistemas de información funcionales, óptimos, confiables y flexibles (beneficios tributarios)._x000a__x000a_Debilidades en los sistemas de información, para la liquidación de intereses_x000a_"/>
    <s v="Contar con un sistema de información integrado que refleje la situación fiscal y procesal real de los contribuyentes"/>
    <s v="Definir estrategia de digitalización"/>
    <s v="Documento"/>
    <n v="1"/>
    <d v="2020-07-01T00:00:00"/>
    <d v="2020-08-31T00:00:00"/>
    <n v="8.714285714285713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
    <n v="1"/>
    <x v="1"/>
  </r>
  <r>
    <x v="1"/>
    <x v="1"/>
    <m/>
    <m/>
    <m/>
    <m/>
    <m/>
    <s v="Priorizar y detallar requerimientos"/>
    <s v="Documento de requerimientos funcionales"/>
    <n v="1"/>
    <d v="2020-09-01T00:00:00"/>
    <d v="2020-12-31T00:00:00"/>
    <n v="17.28571428571428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ACTUALIZADO_x000a_30112021"/>
    <n v="1"/>
    <x v="1"/>
  </r>
  <r>
    <x v="1"/>
    <x v="1"/>
    <m/>
    <m/>
    <m/>
    <m/>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ia_x000a_Dirección de Gestión de Innovación y Tecnología_x000a_Subdirección de Innovación y Proyectos_x000a_Subdirecció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1"/>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
    <n v="0"/>
    <x v="0"/>
  </r>
  <r>
    <x v="1"/>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
    <n v="0"/>
    <x v="0"/>
  </r>
  <r>
    <x v="1"/>
    <x v="1"/>
    <m/>
    <m/>
    <m/>
    <m/>
    <s v="Iniciar el desarrollo de la solución tecnológica."/>
    <s v="Desarrollo de la solución"/>
    <s v="Informes de seguimiento"/>
    <n v="7"/>
    <d v="2026-01-02T00:00:00"/>
    <d v="2027-09-30T00:00:00"/>
    <n v="90.857142857142861"/>
    <n v="0"/>
    <s v="DGI_x000a_NC - Subproceso Innovación y Tecnologia_x000a_Dirección de Gestión de Innovación y Tecnología_x000a_Subdirección de Innovación y Proyectos_x000a_Subdirección de Soluciones y Desarrollo_x000a_"/>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0"/>
  </r>
  <r>
    <x v="1"/>
    <x v="1"/>
    <s v="35 Aud Vig  2012-2013 Función Recaudadora"/>
    <s v="22 02 100"/>
    <s v="Hallazgo No. 35 Plan de migración aplicativa no incluida en la plataforma MUISCA.  _x000a__x000a_Realizadas las visitas a los puntos de control de las Direcciones Seccionales Impuestos Bogotá y Grandes Contribuyentes, se observa la existencia de cinco (5) aplicativos denominados: Obligación financiera (plataforma Muisca), Cuenta Corriente (Plataforma SIAT), Siscobra Candado (Plataforma SIAT), Siscobra Aduanero (Plataforma SIAT), Normaliza (Plataforma SIAT) que alimentan el sistema de cartera de la entidad denominado SIPAC, el cual pertenece a la plataforma SIAT.   Dada la diversidad de plataformas y aplicativos se presenta falta de integridad de la información, debido al reproceso de información en estos aplicativos a la vez que algunos de ellos como Siscobra es un aplicativo cuyas herramientas de construcción (Clipper, Dbase) son obsoletas, además, no se ha realizado migración de información y se registra un pobre mantenimiento de las mismas. _x000a_De otra parte, se evidencia que el aplicativo SIPAC, presenta en la Dirección Seccional de impuestos Bogotá, deficiencias en el procesamiento, debido al volumen de transacciones y existe un represamiento de solicitudes de adecuación al aplicativo por parte del área usuaria._x000a_"/>
    <s v="Materialización del riesgo de la integridad de la información y el reprocesamiento de la misma,  y la ausencia de un plan que permita determinar la existencia de una única plataforma que se viene estructurando en la entidad desde 2003 como lo es el Muisca"/>
    <s v="Contar con un sistema de información integrado que refleje la situación fiscal y procesal real de los contribuyentes"/>
    <s v="Definir estrategia de digitalización"/>
    <s v="Documento"/>
    <n v="1"/>
    <d v="2020-07-01T00:00:00"/>
    <d v="2020-08-31T00:00:00"/>
    <n v="8.714285714285713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
    <n v="1"/>
    <x v="1"/>
  </r>
  <r>
    <x v="1"/>
    <x v="1"/>
    <m/>
    <m/>
    <m/>
    <m/>
    <m/>
    <s v="Priorizar y detallar requerimientos"/>
    <s v="Documento de requerimientos funcionales"/>
    <n v="1"/>
    <d v="2020-09-01T00:00:00"/>
    <d v="2020-12-31T00:00:00"/>
    <n v="17.28571428571428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0092019_x000a_31102020_x000a_30112021"/>
    <n v="1"/>
    <x v="1"/>
  </r>
  <r>
    <x v="1"/>
    <x v="1"/>
    <m/>
    <m/>
    <m/>
    <m/>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ia_x000a_Dirección de Gestión de Innovación y Tecnología_x000a_Subdirección de Innovación y Proyectos_x000a_Subdirecció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1"/>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
    <n v="0"/>
    <x v="0"/>
  </r>
  <r>
    <x v="1"/>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_x000a_"/>
    <n v="0"/>
    <x v="0"/>
  </r>
  <r>
    <x v="1"/>
    <x v="1"/>
    <m/>
    <m/>
    <m/>
    <m/>
    <s v="Iniciar el desarrollo de la solución tecnológica."/>
    <s v="Desarrollo de la solución"/>
    <s v="Informes de seguimiento"/>
    <n v="7"/>
    <d v="2026-01-02T00:00:00"/>
    <d v="2027-09-30T00:00:00"/>
    <n v="90.857142857142861"/>
    <n v="0"/>
    <s v="DGI_x000a_NC - Subproceso Innovación y Tecnologia_x000a_Dirección de Gestión de Innovación y Tecnología_x000a_Subdirección de Innovación y Proyectos_x000a_Subdirección de Soluciones y Desarrollo_x000a_"/>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16 Aud Vig  2012-2013 Función Recaudadora"/>
    <s v="11 02 002"/>
    <s v="Hallazgo No. 16: Gestión Documental de los expedientes de Cobro Coactivo_x000a_Realizada la revisión de la muestra de los procesos de Cobro Coactivo adelantados durante las vigencias 2012 y 2013, se evidenció incumplimiento de las normas antes mencionadas, pues dentro de los expedientes no obran todos los documentos relacionados con la actuación, ni se encuentran en el orden en que fueron producidos o allegados al proceso. _x000a__x000a_Asimismo, en algunos casos, los expedientes físicos no corresponden ni coinciden con las actuaciones registradas en el Sistema de Planeación y Administración de Cartera Morosa - SIPAC, por cuanto en el expediente físico reposan documentos que no se encuentran en el aplicativo y viceversa. _x000a__x000a_También se observa que los documentos relacionados con la búsqueda de bienes de los contribuyentes y las respectivas respuestas generalmente no obran dentro de los expedientes, mientras que en el aplicativo SIPAC sólo se encuentra registrada la relación de las solicitudes enviadas."/>
    <s v="Deficiencias de control interno, debilidades en el seguimiento y monitoreo por parte de la Dirección_x000a__x000a_Las irregularidades relacionadas con manejo documental de los expedientes de cobro coactivo durante el periodo evaluado obedecen a problemas, deficiencias y limitantes de orden institucional_x000a_"/>
    <s v="Gestionar ante la dependencia competente la viabilidad de adelantar campañas de cultura de gestión documental. "/>
    <s v="Requerir a la dependencia competente a fin de que se acuerden los temas a socializar así como la periodicidad de las mismas, con base en lo manifestado en el oficio 1-32-244-201-0898 del 30 de septiembre de 2019 enviado a la subdirección de gestión de recaudo y cobranzas"/>
    <s v="Documento soporte del requerimeinto"/>
    <n v="1"/>
    <d v="2019-11-01T00:00:00"/>
    <d v="2020-04-30T00:00:00"/>
    <n v="25.857142857142858"/>
    <n v="1"/>
    <s v="DGI_x000a_DS - Subproceso Administación de Cartera_x000a_Direccion Seccional de Impuestos de Bogota_x000a_División de Cobranzas _x000a_ _x000a_REFORMULADO_x000a_29052020_x000a_ACTUALIZADO_x000a_30112021"/>
    <n v="1"/>
    <x v="1"/>
  </r>
  <r>
    <x v="1"/>
    <x v="1"/>
    <m/>
    <m/>
    <m/>
    <m/>
    <s v="Gestionar ante la dependencia competente la viabilidad de crear un grupo de apooyo de gestión documental y la asignación de pacticantes del SENA para el apoyo de la gestión documental."/>
    <s v="Requerir a la dependencia competente a fin acordar las actividades necesarias para estudiar la viabilidad de la creación de un grupo de trabajo para apoyar las tareas de gestión documental y la asignación de practicantes del SENA con base en lo manifestado en el oficio 1-32-244-201-0897 del 30 de septiembre de 2019 enviado a la Dirección de Gestión de Recursos y Administración Económica."/>
    <s v="Documento soporte del requerimeinto"/>
    <n v="1"/>
    <d v="2019-11-01T00:00:00"/>
    <d v="2020-04-30T00:00:00"/>
    <n v="25.857142857142858"/>
    <n v="1"/>
    <s v="DGI_x000a_DS - Subproceso Administación de Cartera_x000a_Direccion Seccional de Impuestos de Bogota_x000a_División de Cobranzas _x000a_ _x000a_REFORMULADO_x000a_29052020_x000a_ACTUALIZADO_x000a_30112021"/>
    <n v="1"/>
    <x v="1"/>
  </r>
  <r>
    <x v="1"/>
    <x v="1"/>
    <m/>
    <m/>
    <m/>
    <m/>
    <s v="Contar con un sistema de información integrado que refleje la situación fiscal y procesal real de los contribuyentes"/>
    <s v="Definir estrategia de digitalización"/>
    <s v="Documento"/>
    <n v="1"/>
    <d v="2020-07-01T00:00:00"/>
    <d v="2020-08-31T00:00:00"/>
    <n v="8.714285714285713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ACTUALIZADO_x000a_30112021"/>
    <n v="1"/>
    <x v="1"/>
  </r>
  <r>
    <x v="1"/>
    <x v="1"/>
    <m/>
    <m/>
    <m/>
    <m/>
    <m/>
    <s v="Priorizar y detallar requerimientos"/>
    <s v="Documento de requerimientos funcionales"/>
    <n v="1"/>
    <d v="2020-09-01T00:00:00"/>
    <d v="2020-12-31T00:00:00"/>
    <n v="17.285714285714285"/>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ACTUALIZADO_x000a_30112021"/>
    <n v="1"/>
    <x v="1"/>
  </r>
  <r>
    <x v="1"/>
    <x v="1"/>
    <m/>
    <m/>
    <m/>
    <m/>
    <m/>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ia_x000a_Dirección de Gestión de Innovación y Tecnología_x000a_Subdirección de Innovación y Proyectos_x000a_Subdirecció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1"/>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
    <n v="0"/>
    <x v="0"/>
  </r>
  <r>
    <x v="1"/>
    <x v="1"/>
    <m/>
    <m/>
    <m/>
    <m/>
    <s v="Iniciar el desarrollo de la solución tecnológica."/>
    <s v="Desarrollo de la solución"/>
    <s v="Informes de seguimiento"/>
    <n v="7"/>
    <d v="2026-01-02T00:00:00"/>
    <d v="2027-09-30T00:00:00"/>
    <n v="90.857142857142861"/>
    <n v="0"/>
    <s v="DGI_x000a_NC - Subproceso Innovación y Tecnologia_x000a_Dirección de Gestión de Innovación y Tecnología_x000a_Subdirección de Innovación y Proyectos_x000a_Subdirección de Soluciones y Desarrollo_x000a__x000a_REFORMULADO _x000a_31102020_x000a_ACTUALIZADO_x000a_30112021"/>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Auditoría de Cumplimiento, U.A.E DIAN Devoluciones y Compensaciones gestionadas a 31 de diciembre de 2020"/>
    <s v="19  03 00"/>
    <s v="Hallazgo No. 1. Devolución con firmeza NIT 860.511.098-4  “Devolución con firmeza NIT 860 511 098-4. Devolución de la DSI Grandes Contribuyentes en la cual se evidenció perfilamiento de Riesgo alto y marcas del SIE devoluciones que reflejaban inconsistencias en los valores reportados en la declaración de renta objeto de devolución, así mismo, el contribuyente registraba requerimientos y"/>
    <s v="“(…) los funcionarios que sustanciaron la devolución en el área de Gestión de Recaudo de la DSI de Grandes Contribuyentes, no tuvieron en cuenta las marcas originadas en el proceso de revisión y continuaron con el trámite y el área de Fiscalización y Liquidación (…), no adelantó la investigación tributaria durante el estudio de la devolución, (…)"/>
    <s v="1. Elaborar una herramienta para consulta de indicadores que mejoren el análisis y la elaboración del plan de auditoría, de los casos seleccionados para investigación a las devoluciones y/o compensaciones y demás investigaciones efectuadas en el subproceso de Fiscalización y Liquidación."/>
    <s v="1. Poner a disposición la información y las consultas para el cálculo de los indicadores de fiscalización "/>
    <s v="Documento sobre la información puesta a disposición, incluyendo la lógica del cálculo de los indicadores"/>
    <n v="1"/>
    <d v="2023-01-01T00:00:00"/>
    <d v="2024-07-31T00:00:00"/>
    <n v="82.428571428571431"/>
    <n v="1"/>
    <s v="DGI_x000a_NC - Subproceso de Fiscalización y Liquidación_x000a_Subdirección de Fiscalización Tributaria_x000a__x000a_NC - Subproceso Innovación y Tecnología_x000a_Subdirección de Procesamiento de Datos_x000a__x000a_REFORMULADO _x000a_09122022"/>
    <n v="1"/>
    <x v="1"/>
  </r>
  <r>
    <x v="1"/>
    <x v="1"/>
    <m/>
    <m/>
    <m/>
    <m/>
    <m/>
    <s v="2. Elaborar una herramienta para consulta que despliegue la información de los indicadores de auditoria."/>
    <s v="Herramienta para consulta de indicadores de auditoria"/>
    <n v="1"/>
    <d v="2023-08-01T00:00:00"/>
    <d v="2025-12-31T00:00:00"/>
    <n v="126.14285714285714"/>
    <n v="0"/>
    <s v="DGI_x000a_NC - Subproceso de Fiscalización y Liquidación_x000a_Subdirección de Fiscalización Tributaria_x000a__x000a_NC - Subproceso Gobernanza de datos, Analítica y Estudios Económicos _x000a_Subdirección de Información y Analítica_x000a__x000a_REFORMULADO _x000a_09122022"/>
    <n v="0"/>
    <x v="0"/>
  </r>
  <r>
    <x v="1"/>
    <x v="1"/>
    <m/>
    <m/>
    <m/>
    <m/>
    <s v="2. Diseñar y enviar a las Seccionales acción de control sobre aquellos solicitantes de devolución que  tienen calificación de riesgo alto o muy alto y no fueron seleccionados por el SI de capacidad operativa, según criterios específicos de selección que se apliquen y conforme a la capacidad operativa de las divisiones de Fiscalización y Liquidación."/>
    <s v="1. Enviar a las seccionales la acción de control y los seleccionados."/>
    <s v="Memorando de lineamientos de auditoría."/>
    <n v="1"/>
    <d v="2022-01-01T00:00:00"/>
    <d v="2022-12-31T00:00:00"/>
    <n v="52"/>
    <n v="1"/>
    <s v="DGI_x000a_NC - Subproceso de Fiscalización y Liquidación_x000a_Coordinación de Pensamiento Estratégico de Fiscalización Tributaria"/>
    <n v="1"/>
    <x v="1"/>
  </r>
  <r>
    <x v="1"/>
    <x v="1"/>
    <s v="Auditoría de Cumplimiento, U.A.E DIAN Devoluciones y Compensaciones gestionadas a 31 de diciembre de 2020"/>
    <s v="19  03 00"/>
    <s v="Hallazgo No. 3. Devolución sin investigación por Fiscalización  “(..) dos (2) devoluciones de la DSI Medellín relacionadas con facturas de proveedores ficticios que presentaban marcas de auditoría y perfilamiento de riesgo alto, las cuales adquirieron firmeza y, por tanto, hoy no pueden ser objeto de fiscalización, situaciones que no permiten establecer la procedencia y si el valor devue"/>
    <s v="“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
    <s v="1. Elaborar una herramienta para consulta de indicadores que mejoren el análisis y la elaboración del plan de auditoría, de los casos seleccionados para investigación a las devoluciones y/o compensaciones y demás investigaciones efectuadas en el subproceso de Fiscalización y Liquidación."/>
    <s v="1. Poner a disposición la información y las consultas para el cálculo de los indicadores de fiscalización "/>
    <s v="Documento sobre la información puesta a disposición, incluyendo la lógica del cálculo de los indicadores"/>
    <n v="1"/>
    <d v="2023-01-01T00:00:00"/>
    <d v="2024-07-31T00:00:00"/>
    <n v="82.428571428571431"/>
    <n v="1"/>
    <s v="DGI_x000a_NC - Subproceso de Fiscalización y Liquidación_x000a_Subdirección de Fiscalización Tributaria_x000a__x000a_NC - Subproceso Innovación y Tecnología_x000a_Subdirección de Procesamiento de Datos_x000a__x000a_REFORMULADO _x000a_09122022"/>
    <n v="1"/>
    <x v="1"/>
  </r>
  <r>
    <x v="1"/>
    <x v="1"/>
    <m/>
    <m/>
    <m/>
    <s v="“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
    <m/>
    <s v="2. Elaborar una herramienta para consulta que despliegue la información de los indicadores de auditoria."/>
    <s v="Herramienta para consulta de indicadores de auditoria"/>
    <n v="1"/>
    <d v="2023-08-01T00:00:00"/>
    <d v="2025-12-31T00:00:00"/>
    <n v="126.14285714285714"/>
    <n v="0"/>
    <s v="DGI_x000a_NC - Subproceso de Fiscalización y Liquidación_x000a_Subdirección de Fiscalización Tributaria_x000a__x000a_NC - Subproceso Gobernanza de datos, Analítica y Estudios Económicos _x000a_Subdirección de Información y Analítica_x000a__x000a_REFORMULADO _x000a_09122022"/>
    <n v="0"/>
    <x v="0"/>
  </r>
  <r>
    <x v="1"/>
    <x v="1"/>
    <m/>
    <m/>
    <m/>
    <s v="“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
    <s v="2. Revisar y ajustar el procedimiento PR-COT-0465 «INVESTIGACIÓN Y DETERMINACIÓN DE TRIBUTOS E IMPOSICIÓN DE SANCIONES», en y/o documentos asociados, en lo referente a la depuración de las cargas de servicio."/>
    <s v="1. Analizar y evaluar  el procedimiento, y/o documentos asociados respecto a los parámetros de depuración."/>
    <s v="Documento de análisis y evaluación"/>
    <n v="1"/>
    <d v="2022-02-01T00:00:00"/>
    <d v="2022-06-30T00:00:00"/>
    <n v="21.285714285714285"/>
    <n v="1"/>
    <s v="DGI_x000a_NC - Subproceso de Fiscalización y Liquidación_x000a_Coordinación de Sistemas de Información y Procedimiento de Fiscalización Tributaria_x000a_Coordinación de Pensamiento Estratégico de Fiscalización Tributaria_x000a_Coordinación de Supervisión, control y seguimiento de Fiscalización."/>
    <n v="1"/>
    <x v="1"/>
  </r>
  <r>
    <x v="1"/>
    <x v="1"/>
    <m/>
    <m/>
    <m/>
    <s v="“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
    <m/>
    <s v="2. Efectuar los ajustes al procedimiento,  y/o documentos asociados con base en el resultado del análisis efectuado."/>
    <s v="Procedimiento y/o documentos asociados, ajustados y publicados."/>
    <n v="1"/>
    <d v="2023-01-01T00:00:00"/>
    <d v="2023-07-31T00:00:00"/>
    <n v="30.142857142857142"/>
    <n v="1"/>
    <s v="DGI_x000a_NC - Subproceso de Fiscalización y Liquidación_x000a_Coordinación de Sistemas de Información y Procedimiento de Fiscalización Tributaria_x000a__x000a_REFORMULADO _x000a_09122022"/>
    <n v="1"/>
    <x v="1"/>
  </r>
  <r>
    <x v="1"/>
    <x v="1"/>
    <m/>
    <m/>
    <m/>
    <s v="“Estos expedientes tienen perfilamiento de riesgo alto y marcas de auditoría, sin embargo, fueron depurados por razones técnicas y/o jurídicas a pesar de estar relacionados con hechos de fraude en el caso de “la patrona (…)  en este memorado no se estableció que el Nivel Directivo tomara la decisión de apertura o no, sobre los casos de contribuyentes que tengan facturas ficticias, (…), n"/>
    <s v="3. Diseñar y enviar a las Seccionales acción de control sobre aquellos solicitantes de devolución que  tienen calificación de riesgo alto o muy alto y no fueron seleccionados por el SI de capacidad operativa, según criterios específicos de selección que se apliquen y conforme a la capacidad operativa de las divisiones de Fiscalización y Liquidación."/>
    <s v="1. Enviar a las seccionales la acción de control y los seleccionados."/>
    <s v="Memorando de lineamientos de auditoría."/>
    <n v="1"/>
    <d v="2022-01-01T00:00:00"/>
    <d v="2022-12-31T00:00:00"/>
    <n v="52"/>
    <n v="1"/>
    <s v="DGI_x000a_NC - Subproceso de Fiscalización y Liquidación_x000a_Coordinación de Pensamiento Estratégico de Fiscalización Tributaria"/>
    <n v="1"/>
    <x v="1"/>
  </r>
  <r>
    <x v="1"/>
    <x v="1"/>
    <s v="Auditoría de Cumplimiento, U.A.E DIAN Devoluciones y Compensaciones gestionadas a 31 de diciembre de 2020"/>
    <s v="19  03 00"/>
    <s v="Hallazgo No. 7. Intereses Doble Compensación - Expediente NIT 860.068.121-6   .&quot; (…) el pago de los intereses moratorios que se causan intereses en el período del 19 de diciembre de 2017 al 19 de febrero de 2019 por valor de $143.314.920 debido a que la División de Gestión de Recaudo de la DSI Grandes Contribuyentes profirió resolución de compensación No. 6282-1576 del 18 de diciembre de"/>
    <s v="&quot;(…) originado por la falta de actualización del aplicativo SIE devoluciones por parte de los funcionarios encargados de notificar los actos administrativos en el subproceso de devoluciones y compensaciones&quot;"/>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ia_x000a_Dirección de Gestión de Innovación y Tecnología_x000a_Subdirección de Innovación y Proyectos_x000a_Subdirección de Soluciones y Desarrollo_x000a_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
    <n v="0"/>
    <x v="0"/>
  </r>
  <r>
    <x v="1"/>
    <x v="1"/>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 _x000a__x000a_NC - Subproceso Innovación y Tecnología_x000a_Dirección de Gestión de Innovación y Tecnología_x000a_Subdirección de Innovación y Proyectos_x000a_Subdirección de Soluciones y Desarrollo_x000a__x000a_"/>
    <n v="0"/>
    <x v="0"/>
  </r>
  <r>
    <x v="1"/>
    <x v="1"/>
    <m/>
    <m/>
    <m/>
    <m/>
    <s v="Iniciar el desarrollo de la solución tecnológica."/>
    <s v="Desarrollo de la solución"/>
    <s v="Informes de seguimiento"/>
    <n v="8"/>
    <d v="2025-07-01T00:00:00"/>
    <d v="2027-06-30T00:00:00"/>
    <n v="104.14285714285714"/>
    <n v="0"/>
    <s v="DGI_x000a_NC - Subproceso Innovación y Tecnologia_x000a_Dirección de Gestión de Innovación y Tecnología_x000a_Subdirección de Innovación y Proyectos_x000a_Subdirecció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5-07-01T00:00:00"/>
    <d v="2027-06-30T00:00:00"/>
    <n v="104.14285714285714"/>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7-06-30T00:00:00"/>
    <n v="104.14285714285714"/>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Auditoría de Cumplimiento, U.A.E DIAN Devoluciones y Compensaciones gestionadas a 31 de diciembre de 2020"/>
    <s v="19  03 00"/>
    <s v="Hallazgo No. 8. Pago de Intereses Moratorios  “Pago de intereses moratorios por $201.491.880 al contribuyente con NIT 900.215.823-3 para la DSI Bogotá, y por $82.027.000 al contribuyente con NIT 890.911.431-1 de la DSI Medellín; para un total de $283.518.880. Estas situaciones se presentaron debido a las falencias en la expedición de las certificaciones generadas por la División de cobra"/>
    <s v="“(…) el pago de intereses moratorios se originó por deficiencias en la expedición de la certificación de deudas a cargo de la División de Gestión de Cobranzas quien certificó una deuda que no existía a cargo del contribuyente, (…)  falta de interoperabilidad de los sistemas de información con los procedimientos implementados en la DIAN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ia_x000a_Dirección de Gestión de Innovación y Tecnología_x000a_Subdirección de Innovación y Proyectos_x000a_Subdirección de Soluciones y Desarrollo_x000a_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
    <n v="0"/>
    <x v="0"/>
  </r>
  <r>
    <x v="1"/>
    <x v="1"/>
    <m/>
    <s v="19  03 00"/>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_x000a_"/>
    <n v="0"/>
    <x v="0"/>
  </r>
  <r>
    <x v="1"/>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ón y Tecnología_x000a_Dirección de Gestión de Innovación y Tecnología_x000a_Subdirección de Innovacioón y Proyectos_x000a_Subdirección de Soluciones y Desarrollo"/>
    <n v="0"/>
    <x v="0"/>
  </r>
  <r>
    <x v="1"/>
    <x v="1"/>
    <m/>
    <m/>
    <m/>
    <m/>
    <s v="Iniciar el desarrollo de la solución tecnológica."/>
    <s v="Desarrollo de la solución"/>
    <s v="Informes de seguimiento"/>
    <n v="7"/>
    <d v="2026-01-02T00:00:00"/>
    <d v="2027-09-30T00:00:00"/>
    <n v="90.857142857142861"/>
    <n v="0"/>
    <s v="DGI_x000a_NC - Subproceso Innovación y Tecnologia_x000a_Dirección de Gestión de Innovación y Tecnología_x000a_Subdirección de Innovación y Proyectos_x000a_Subdirección de Soluciones y Desarrollo_x000a__x000a_REFORMULADO _x000a_31102020_x000a_30112021_x000a_20052022_x000a_09122022_x000a_"/>
    <n v="0"/>
    <x v="0"/>
  </r>
  <r>
    <x v="1"/>
    <x v="1"/>
    <m/>
    <s v="19  03 00"/>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
    <n v="0"/>
    <x v="0"/>
  </r>
  <r>
    <x v="1"/>
    <x v="1"/>
    <m/>
    <s v="19  03 00"/>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Auditoría de Cumplimiento, U.A.E DIAN Devoluciones y Compensaciones gestionadas a 31 de diciembre de 2020"/>
    <s v="19  03 00"/>
    <s v="Hallazgo No. 9. Gestión de Cobro Improcedentes  “Pérdida de oportunidad de cobro de las devoluciones improcedentes como quiera que operó el fenómeno jurídico de la prescripción de obligaciones claras, expresas y exigibles por valor de $905.057.500, que no fueron declaradas remisibles, mandamiento de pago proferidos con inconsistencias y falta de oportunidad para proferir mandamiento de p"/>
    <s v="&quot;(…) deficiencias en el control por parte de los responsables en la gestión persuasiva, coactiva y de cobro de los recursos producto de las devoluciones improcedentes de la DSI Bogotá, en el seguimiento y oportuna expedición de los mandamientos de pago, así como en la implementación de acciones tendientes al fortalecimiento de controles, metodologías y procedimientos que mitiguen el ries"/>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ia_x000a_Dirección de Gestión de Innovación y Tecnología_x000a_Subdirección de Innovación y Proyectos_x000a_Subdirección de Soluciones y Desarrollo_x000a_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
    <n v="0"/>
    <x v="0"/>
  </r>
  <r>
    <x v="1"/>
    <x v="1"/>
    <m/>
    <m/>
    <m/>
    <m/>
    <s v="Definir un plan de trabajo de desarrollo de la solución tecnológica "/>
    <s v="Definir un plan de trabajo de desarrollo de la solución tecnológica "/>
    <s v="Plan de trabajo V1"/>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_x000a_"/>
    <n v="0"/>
    <x v="0"/>
  </r>
  <r>
    <x v="1"/>
    <x v="1"/>
    <m/>
    <m/>
    <m/>
    <m/>
    <s v="Aprobar o validar el plan de trabajo de la implementación de la solución tecnológica "/>
    <s v="Aprobar o validar el plan de trabajo de la implementación de la solución tecnológica "/>
    <s v="Plan de trabajo aprobado V1 "/>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
    <n v="0"/>
    <x v="0"/>
  </r>
  <r>
    <x v="1"/>
    <x v="1"/>
    <m/>
    <s v="19  03 00"/>
    <m/>
    <m/>
    <s v="Iniciar el desarrollo de la solución tecnológica."/>
    <s v="Desarrollo de la solución"/>
    <s v="Informes de seguimiento"/>
    <n v="8"/>
    <d v="2025-07-01T00:00:00"/>
    <d v="2027-06-30T00:00:00"/>
    <n v="104.14285714285714"/>
    <n v="0"/>
    <s v="DGI_x000a_NC - Subproceso Innovación y Tecnologia_x000a_Dirección de Gestión de Innovación y Tecnología_x000a_Subdirección de Innovación y Proyectos_x000a_Subdirección de Soluciones y Desarrollo_x000a__x000a_REFORMULADO _x000a_31102020_x000a_30112021_x000a_20052022_x000a_09122022_x000a__x000a_"/>
    <n v="0"/>
    <x v="0"/>
  </r>
  <r>
    <x v="1"/>
    <x v="1"/>
    <m/>
    <s v="19  03 00"/>
    <m/>
    <m/>
    <s v="Iniciar la implementación de la solución tecnológica"/>
    <s v="Pruebas y evaluación funcional"/>
    <s v=" (01) Un  formato de Aceptación de Pruebas funcionales y salida a producción - FT-IIT-1851."/>
    <n v="1"/>
    <d v="2025-07-01T00:00:00"/>
    <d v="2027-06-30T00:00:00"/>
    <n v="104.14285714285714"/>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
    <n v="0"/>
    <x v="0"/>
  </r>
  <r>
    <x v="1"/>
    <x v="1"/>
    <m/>
    <s v="19  03 00"/>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7-06-30T00:00:00"/>
    <n v="104.14285714285714"/>
    <n v="0"/>
    <s v="DGI_x000a_NC - Subproceso Administración de Cartera_x000a_NC - Subproceso  Recaudo-Devoluciones _x000a_Dirección de Gestión de Impuestos_x000a_Subdirección de Recaudo_x000a_Subdirección de Cobranzas y Control Extensivo_x000a_Coordinación de Cobranzas_x000a_Subdirección de Devolucione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23 Aud Regular Vigencia 2010_x000a_(Recaudadora)_x000a__x000a_AEF - Seguimiento PM 2014"/>
    <s v="18 01 002"/>
    <s v="Deudores - Sanciones_x000a_El saldo de la cuenta Deudores presenta incertidumbre debido a que en las subcuentas 140104-02 y 140104-03 Sanciones Aduaneras y Cambiarias, según informe del aplicativo MUISCA, registra saldo final negativo, contrario a la naturaleza de la cuenta, por $106.686,3 millones."/>
    <s v="La anterior situación afecta la razonabilidad de de la cuenta contraviniendo lo dispuesto en el parágrafo 104 del numeral 2.7 referente a la característica de razonabilidad de la información contable pública."/>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Subproceso Innovación y Tecnología_x000a_Dirección de Gestión e Innovación y Tecnología_x000a_Subdirección de Innovación y Proyectos_x000a_Subdirección de Soluciones y Desarrollo_x000a__x000a_NC- Subproceso Función Recaudadora_x000a_Dirección de Gestión de Impuestos_x000a_Subdirección de Recaudo_x000a_Coordinación de Contabilidad de la Función Recaudadora     _x000a__x000a_REFORMULADO_x000a_30092017_x000a_30032018_x000a_30042020_x000a_31102020_x000a_ACTALIZADO_x000a_30112021                                                                            "/>
    <n v="1"/>
    <x v="1"/>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e Innovación y Tecnología_x000a_Subdirección de Innovación y Proyectos_x000a_Subdirecció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ón y Tecnología_x000a_Dirección de Gestión e Innovación y Tecnología_x000a_Subdirección de Innovación y Proyectos_x000a_Subdirecció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11"/>
    <d v="2025-10-01T00:00:00"/>
    <d v="2027-06-30T00:00:00"/>
    <n v="91"/>
    <n v="0"/>
    <s v="DGI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5-10-01T00:00:00"/>
    <d v="2027-06-30T00:00:00"/>
    <n v="9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10-01T00:00:00"/>
    <d v="2027-06-30T00:00:00"/>
    <n v="9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s v="1  Aud Vig  2012 Aduanas e Impuestos Bogota_x000a_(Recaudadora)_x000a__x000a_AEF - Seguimiento PM 2014"/>
    <s v="19 04 002"/>
    <s v="Control Interno: Se evidencio que el Manual Contable no es aplicado por las diferentes áreas involucradas en el proceso contable._x000a_-       Se observó que la información contable no es procesada de manera oportuna, toda vez que se presenta un atraso de hasta cinco meses cuando se comienza año fiscal, y deben permanentemente recurrir a solicitar plazos para la entrega de información a los diferentes entes de control._x000a_-       Los aplicativos que sirven de soporte a los registros contables no son confiables y no generan la información que se requiere, como en el caso de los documentos por validar que integran los diversos saldos de los estados contables._x000a_-       Con relación a los comprobantes automáticos para reclasificar los documentos por validar, se evidencio que presenta fallas ya que existen documentos desde la vigencia 2005._x000a_-       Aunque se realizan las conciliaciones bancarias no se depuran las partidas conciliatorias, igual sucede con la información que reportan las diferentes dependencias que no registran documentos en el mes del suceso y lo dejan pendiente para el siguiente mes._x000a_-       La oficina de sistemas no ha vuelto a reportar el total de documentos recibidos y procesados en los diferentes períodos, no permitiendo conocer cuántos documentos quedaron pendientes de incorporar al sistema."/>
    <s v="El  Manual contable  no es aplicado por las dependencias involucradas."/>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d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IZADO_x000a_30112021                                                                            "/>
    <n v="1"/>
    <x v="1"/>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e Innovación y Tecnología_x000a_Subdirección de Innovación y Proyectos_x000a_Subdirecció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ón y Tecnología_x000a_Dirección de Gestión e Innovación y Tecnología_x000a_Subdirección de Innovación y Proyectos_x000a_Subdirecció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
    <n v="0"/>
    <x v="0"/>
  </r>
  <r>
    <x v="1"/>
    <x v="1"/>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2  Aud Vig  2012 Aduanas e Impuestos Bogota_x000a_(Recaudadora)_x000a__x000a_AEF - Seguimiento PM 2014"/>
    <s v="18 01 004"/>
    <s v="Fondo Rotatorio – Partidas conciliatorias:  En la Cuenta Efectivo, con saldo a 31 de diciembre de 2012, de $367.747 millones, de los cuales  en la subcuenta  fondo rotatorio  se presenta una diferencia en el saldo de $6.517 millones, con los saldos de los extractos bancarios, que corresponden a partidas conciliatorias de las cuales $1.046 millones, vienen con más de seis meses de permanencia, sin que las gestiones adelantadas sean adecuadas, lo cual no permite que la información reflejada en los estados contables sea útil y pertinente. Incidiendo en las cuentas de patrimonio."/>
    <s v="Gestiones inadecuadas en la depuración de partidas conciliatorias."/>
    <s v="Realizar la depuración de partidas conciliatorias,con antigüedad superior a dos meses contables, y efectuar los ajustes contables pertinentes."/>
    <s v="Adelantar, por lo menos, una mesa de trabajo virtual, con la participación de la Subdirección de devoluciones, la Coordinación de Contabilidad de la función recaudadora,  la Dirección seccional de impuestos y aduanas de Arauca y  funcionarios expertos  en correcciones de registros en CIN 20 , dirigida a realizar a diagnosticar y corregir, de resultar tecnicamente posible,  la totalidad de los casos que constituyen partidas conciliatorias, con antigüedad superior a dos meses contables, que aparecen en la contabilidad de la mencionada dirección seccional."/>
    <s v="Diagnóstico de cada caso de si es posible tecnicamente su corrección o no."/>
    <n v="1"/>
    <d v="2023-06-01T00:00:00"/>
    <d v="2025-07-31T00:00:00"/>
    <n v="113"/>
    <n v="0"/>
    <s v="DGI_x000a_NC -  Subproceso Recaudo - Devoluciones _x000a_Dirección de Gestión de Impuestos_x000a_                                                                                                                                                                                                                                                                                                                                                                                                 Subproceso NC -  Subproceso Función Recaudadora_x000a_Dirección de Gestión de Impuestos_x000a_Subdirección de Recaudo_x000a_Coordinación de Contabilidad de la Función Recaudadora_x000a__x000a_DS - Subproceso Función Recaudadora_x000a_Dirección Seccional de Impuestos y Aduanas de  Arauca_x000a_División de Recaudo y Cobranzas _x000a_Grupo Interno de Trabajo de Contabilidad _x000a__x000a_REFORMULADO _x000a_30042020_x000a_10052021_x000a_09122022_x000a__x000a_ACTUALIZADO_x000a_30112021"/>
    <n v="0"/>
    <x v="0"/>
  </r>
  <r>
    <x v="1"/>
    <x v="1"/>
    <m/>
    <m/>
    <m/>
    <m/>
    <m/>
    <s v="Realizar las actividades administrativas y contables necesarias para concluir la depuración  y ajuste de los valores de las partidas conciliatorias del Fondo Rotatorio de Devoluciones  con antigüedad superior a dos meses contables, por parte de la Dirección seccional de impuestos y aduanas de Arauca."/>
    <s v="formato FT- ADF – 1938 “CONCILIACIÓN CONTABLE FONDO ROTATORIO DE DEVOLUCIONES DE IMPUESTOS” del último mes contable cerrado"/>
    <n v="1"/>
    <d v="2025-01-08T00:00:00"/>
    <d v="2026-02-28T00:00:00"/>
    <n v="59.428571428571431"/>
    <n v="0"/>
    <s v="DGI_x000a_NC - Subproceso Función Recaudadora_x000a_Dirección de Gestión de Impuestos_x000a_Subdirección de Recaudo_x000a_Coordinación de Contabilidad de la Función Recaudadora_x000a__x000a_DS - Subproceso Función Recaudadora_x000a_Dirección Seccional de Impuestos y Aduanas de  Arauca_x000a_División de Recaudo y Cobranzas _x000a_Grupo Interno de Trabajo de Contabilidad _x000a__x000a_REFORMULADO _x000a_30042020_x000a_10052021_x000a_30112021_x000a_20052022_x000a_09122022"/>
    <n v="0"/>
    <x v="0"/>
  </r>
  <r>
    <x v="1"/>
    <x v="1"/>
    <m/>
    <m/>
    <m/>
    <m/>
    <m/>
    <s v="Depurar las partidas conciliatorias del Fondo Rotatorio de Devoluciones, con antigüedad superior a dos meses contables, para que no se reflejen en el informe del mes contable  de las direcciones seccionales, a excepción de la DSIA de Arauca.  "/>
    <s v="formato FT- ADF – 1938 “CONCILIACIÓN CONTABLE FONDO ROTATORIO DE DEVOLUCIONES DE IMPUESTOS” del mes contable de octubre de 2024"/>
    <n v="1"/>
    <d v="2024-11-01T00:00:00"/>
    <d v="2025-02-28T00:00:00"/>
    <n v="17"/>
    <n v="0.25"/>
    <s v="DGI_x000a_NC - Subproceso Función Recaudadora_x000a_Dirección de Gestión de Impuestos_x000a_Subdirección de Recaudo_x000a_Coordinación de Contabilidad de la Función Recaudadora_x000a__x000a_DS - Subproceso Función Recaudadora_x000a_Direcciones seccionales de Impuestos  y Direcciones seccionales de Impuestos  Aduanas _x000a_División de Recaudo y Cobranzas _x000a_Grupo Interno de Trabajo de Contabilidad _x000a__x000a_REFORMULADO _x000a_30042020_x000a_10052021_x000a_30112021_x000a_20052022_x000a_09122022"/>
    <n v="0.25"/>
    <x v="0"/>
  </r>
  <r>
    <x v="1"/>
    <x v="1"/>
    <s v="3  Aud Vig  2012 Aduanas e Impuestos Bogota_x000a_(Recaudadora)_x000a__x000a_AEF - Seguimiento PM 2014"/>
    <s v="18 01 002"/>
    <s v="Rentas por Cobrar: Se presenta Incertidumbre sobre el saldo de $15.063.412 millones  en Rentas por Cobrar a diciembre 31 de 2012 y que inciden en el patrimonio, debido a que no se tiene certeza del valor real de los derechos tributarios a favor de la DIAN por concepto de las obligaciones adeudadas por cada tipo de impuesto. Así mismo, no se pudieron establecer los documentos procesados y pendientes de procesar en la vigencia, los registros que integran los valores de los documentos por validar, y los terceros que integran el aplicativo SIAT,  sobre los cuales la entidad puede ejercer el derecho de cobro, teniendo en cuenta: _x000a_-       Los valores registrados en los aplicativos de cobro y Obligación financiera - Cuenta Corriente, difieren de los registrados en contabilidad, no existen conciliaciones que permitan explicar dichas diferencias,  por tanto la entidad no cuenta con una base de datos o sistema que sea soporte de los saldos contables._x000a_-       El Aplicativo SIAT, no cuenta con libros auxiliares a nivel de terceros,  registra un saldo de $504.055 millones en rentas por cobrar, que corresponden a vigencias anteriores al 2006, sobre las cuales no se tiene certeza de su realización de cobro por cuanto pueden estar prescitas._x000a_-     En las rentas por cobrar, vigencia actual, se registran rentas por validar, atendiendo los conceptos emitidos por la CGN, sin embargo, el saldo contiene inconsistencias desde el año 2005, sobre los cuales la entidad debió adelantar su proceso de validación, según lo estipulado en el Manual Contable de Dian Recaudadora."/>
    <s v="No se encuentra registrada la totalidad de la información financiera  en los sistemas de información de la DIAN, lo que afecta la realidad de las cifras presentadas  en los Estados Financieros. Además del atraso administrativo y falta de soportes de los documentos y falta de gestión en los procesos  involucrados."/>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IZADO_x000a_30112021                                                                         "/>
    <n v="1"/>
    <x v="1"/>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e Innovación y Tecnología_x000a_Subdirección de Innovación y Proyectos_x000a_Subdirecció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ón y Tecnología_x000a_Dirección de Gestión e Innovación y Tecnología_x000a_Subdirección de Innovación y Proyectos_x000a_Subdirecció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s v="4  Aud Vig  2012 Aduanas e Impuestos Bogota_x000a_(Recaudadora)_x000a__x000a_AEF - Seguimiento PM 2014"/>
    <s v="18 01 002"/>
    <s v="Deudores: Se presenta Incertidumbre sobre el saldo de $5.599.683 millones,  en la cuenta deudores a diciembre 31 de 2012, que incide en el patrimonio, debido a que no se tiene certeza del valor real de los derechos tributarios a favor de la DIAN por concepto de las obligaciones adeudadas por cada tipo de impuesto, así mismo, no se pudieron establecer los documentos procesados y pendientes de procesar en la vigencia, y los registros que integran los valores de los documentos por validar, sobre los cuales la entidad puede ejercer el derecho de cobro, teniendo en cuenta: _x000a__x000a_-       Los valores registrados en los aplicativos de cobro y Obligación financiera - Cuenta Corriente, difieren de los registrados en contabilidad, no existen conciliaciones que permitan explicar dichas diferencias, y por tanto la entidad no cuenta con una base de datos o sistema que sea soporte de los saldos contables. _x000a__x000a_-       El Aplicativo SIAT, no cuenta con libros auxiliares a nivel de terceros,  registra un saldo de $1.380.244 millones en deudores, que corresponden a vigencias anteriores al 2005, sobre las cuales no se tiene certeza de su realización de cobro por cuanto pueden estar prescitas. _x000a__x000a_Así mismo, en el aplicativo de la función comercial se evidencian saldos de vigencias anteriores a los cuales no se observa una adecuada gestión de cobro."/>
    <s v="Falta de gestión por parte de la DIAN para establecer la veracidad de las cifras contables, además, inadecuado uso de los diferentes aplicativos con que cuenta y   decisiones inoportunas al  ejercer la gestión de cobro."/>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42020_x000a_31102020_x000a_ACTUALIZADO_x000a_30112021                                                                             "/>
    <n v="1"/>
    <x v="1"/>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los requerimientos no funcionales "/>
    <s v="Definir los requerimientos no funcionales "/>
    <s v="Documento de requerimientos no funcionales V1"/>
    <n v="1"/>
    <d v="2024-02-01T00:00:00"/>
    <d v="2025-03-31T00:00:00"/>
    <n v="60.571428571428569"/>
    <n v="0"/>
    <s v="DGI_x000a__x000a_NC - Subproceso Innovacion y Tecnologia_x000a_Direccion de Gestion de Innovacion y Tecnologia_x000a_Subdireccion de Innovacion y Proyectos_x000a_Subdireccio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6  Aud Vig  2012 Aduanas e Impuestos Bogota_x000a_(Recaudadora)_x000a__x000a_AEF - Seguimiento PM 2014"/>
    <s v="18 01 002"/>
    <s v="Hallazgo No. 6: Cuentas por Pagar: _x000a_Se presenta Incertidumbre sobre el saldo de $12.193.069 millones,  en la cuenta por pagar a diciembre 31 de 2012, e incide en el patrimonio, debido a que no se tiene certeza del valor real de los derechos tributarios a favor de los Contribuyentes por concepto de las obligaciones adeudadas por cada tipo de impuesto, así mismo, no se pudieron establecer los documentos procesados y pendientes de procesar en la vigencia, los registros que integran los valores de los documentos por validar por $215.082 millones y el saldo en el aplicativo SIAT a 31 de diciembre es contrario a la naturaleza de la cuenta por $185.468.millones de los cuales se desconocen los terceros por cuanto no se cuenta con libros auxiliares que permiten identificarlos y pueden estar prescritos a la fecha."/>
    <s v="Ausencia de controles para el manejo de la información financiera, lo que impide  conocer los documentos procesados y los pendientes; así como carencia de documentos básicos (libros auxiliares) que permitan esclarecer los hechos financieros. "/>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IZADO_x000a_30112021                                                                              "/>
    <n v="1"/>
    <x v="1"/>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7  Aud Vig  2012 Aduanas e Impuestos Bogota_x000a_(Recaudadora)_x000a__x000a_AEF - Seguimiento PM 2014"/>
    <s v="18 01 002"/>
    <s v="Otros Pasivos _x000a_Se presenta Incertidumbre sobre el saldo de $53.715.420 millones,  en la cuenta por pagar a diciembre 31 de 2012, e incide en el patrimonio, debido a que no se tiene certeza del valor real de los derechos tributarios a favor de los contribuyentes por concepto de las obligaciones adeudadas por cada tipo de impuesto, así mismo, no se pudieron establecer los documentos procesados y pendientes de procesar en la vigencia, y los registros que integran los valores de los documentos por validar de $109.939 millones . El saldo en el aplicativo SIAT a 31 de diciembre es $1.289.012 millones de los cuales se desconocen los terceros por cuanto no se cuenta con libros auxiliares que permiten identificarlos y pueden estar prescritos a la fecha. "/>
    <s v="Ausencia de controles para el manejo de la información financiera, lo que impide  conocer los documentos procesados y los pendientes; así como carencia de documentos básicos (libros auxiliares) que permitan esclarecer los hechos financieros."/>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IZADO_x000a_30112021                                                                      "/>
    <n v="1"/>
    <x v="1"/>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0"/>
    <x v="0"/>
  </r>
  <r>
    <x v="1"/>
    <x v="1"/>
    <m/>
    <m/>
    <m/>
    <m/>
    <s v="Iniciar el desarrollo de la solución tecnológica."/>
    <s v="Desarrollo de la solución"/>
    <s v="Informes de seguimiento"/>
    <n v="7"/>
    <d v="2026-01-02T00:00:00"/>
    <d v="2027-09-30T00:00:00"/>
    <n v="90.857142857142861"/>
    <n v="0"/>
    <s v="DGI_x000a_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2 Aud Vig  2012-2013 Función Recaudadora"/>
    <s v="18 01 004"/>
    <s v="Hallazgo No. 2:  Depósitos en Instituciones Financieras – Conciliaciones Bancarias_x000a_El saldo de la cuenta 101105-01 Cuenta Corriente – Fondo Rotatorio de Devoluciones por $16.561,5 millones, al cierre de la vigencia 2013 presenta partidas conciliatorias antiguas por $2.785 millones, equivalentes al 17% del saldo de la cuenta, que no han sido depuradas y saldos embargados en años anteriores por $1.197 millones, debido a que no se ha dado cumplimiento al Plan de Mejoramiento establecido por la entidad, lo que afecta la razonabilidad de las cifras contables."/>
    <s v="No se ha dado cumplimiento al Plan de Mejoramiento establecido por la entidad"/>
    <s v="Realizar la depuración de partidas conciliatorias,con antigüedad superior a dos meses contables, y efectuar los ajustes contables pertinentes."/>
    <s v="Adelantar, por lo menos, una mesa de trabajo virtual, con la participación de la Subdirección de devoluciones, la Coordinación de Contabilidad de la función recaudadora,  la Dirección seccional de impuestos y aduanas de Arauca y  funcionarios expertos  en correcciones de registros en CIN 20 , dirigida a realizar a diagnosticar y corregir, de resultar tecnicamente posible,  la totalidad de los casos que constituyen partidas conciliatorias, con antigüedad superior a dos meses contables, que aparecen en la contabilidad de la mencionada dirección seccional."/>
    <s v="Diagnóstico de cada caso de si es posible tecnicamente su corrección o no."/>
    <n v="1"/>
    <d v="2023-06-01T00:00:00"/>
    <d v="2025-07-31T00:00:00"/>
    <n v="113"/>
    <n v="0"/>
    <s v="DGI_x000a_NC -  Subproceso Recaudo - Devoluciones _x000a_Dirección de Gestión de Impuestos_x000a_                                                                                                                                                                                                                                                                                                                                                                                                 Subproceso NC -  Subproceso Función Recaudadora_x000a_Dirección de Gestión de Impuestos_x000a_Subdirección de Recaudo_x000a_Coordinación de Contabilidad de la Función Recaudadora_x000a__x000a_DS - Subproceso Función Recaudadora_x000a_Dirección Seccional de Impuestos y Aduanas de  Arauca_x000a_División de Recaudo y Cobranzas _x000a_Grupo Interno de Trabajo de Contabilidad _x000a__x000a_REFORMULADO _x000a_30042020_x000a_10052021_x000a_09122022_x000a__x000a_ACTUALIZADO_x000a_30112021"/>
    <n v="0"/>
    <x v="0"/>
  </r>
  <r>
    <x v="1"/>
    <x v="1"/>
    <m/>
    <m/>
    <m/>
    <m/>
    <m/>
    <s v="Realizar las actividades administrativas y contables necesarias para concluir la depuración  y ajuste de los valores de las partidas conciliatorias del Fondo Rotatorio de Devoluciones  con antigüedad superior a dos meses contables, por parte de la Dirección seccional de impuestos y aduanas de Arauca."/>
    <s v="formato FT- ADF – 1938 “CONCILIACIÓN CONTABLE FONDO ROTATORIO DE DEVOLUCIONES DE IMPUESTOS” del último mes contable cerrado"/>
    <n v="1"/>
    <d v="2025-01-08T00:00:00"/>
    <d v="2026-02-28T00:00:00"/>
    <n v="59.428571428571431"/>
    <n v="0"/>
    <s v="DGI_x000a_NC - Subproceso Función Recaudadora_x000a_Dirección de Gestión de Impuestos_x000a_Subdirección de Recaudo_x000a_Coordinación de Contabilidad de la Función Recaudadora_x000a__x000a_DS - Subproceso Función Recaudadora_x000a_Dirección Seccional de Impuestos y Aduanas de  Arauca_x000a_División de Recaudo y Cobranzas _x000a_Grupo Interno de Trabajo de Contabilidad _x000a__x000a_REFORMULADO _x000a_30042020_x000a_10052021_x000a_30112021_x000a_20052022_x000a_09122022"/>
    <n v="0"/>
    <x v="0"/>
  </r>
  <r>
    <x v="1"/>
    <x v="1"/>
    <m/>
    <m/>
    <m/>
    <m/>
    <m/>
    <s v="Depurar las partidas conciliatorias del Fondo Rotatorio de Devoluciones, con antigüedad superior a dos meses contables, para que no se reflejen en el informe del mes contable  de las direcciones seccionales, a excepción de la DSIA de Arauca.  "/>
    <s v="formato FT- ADF – 1938 “CONCILIACIÓN CONTABLE FONDO ROTATORIO DE DEVOLUCIONES DE IMPUESTOS” del mes contable de octubre de 2024"/>
    <n v="1"/>
    <d v="2024-11-01T00:00:00"/>
    <d v="2025-02-28T00:00:00"/>
    <n v="17"/>
    <n v="0.25"/>
    <s v="DGI_x000a_NC - Subproceso Función Recaudadora_x000a_Dirección de Gestión de Impuestos_x000a_Subdirección de Recaudo_x000a_Coordinación de Contabilidad de la Función Recaudadora_x000a__x000a_DS - Subproceso Función Recaudadora_x000a_Direcciones seccionales de Impuestos  y Direcciones seccionales de Impuestos  Aduanas _x000a_División de Recaudo y Cobranzas _x000a_Grupo Interno de Trabajo de Contabilidad _x000a__x000a_REFORMULADO _x000a_30042020_x000a_10052021_x000a_30112021_x000a_20052022_x000a_09122022"/>
    <n v="0.25"/>
    <x v="0"/>
  </r>
  <r>
    <x v="1"/>
    <x v="1"/>
    <s v="3 Aud Vig  2012-2013 Función Recaudadora"/>
    <s v="18 01 001"/>
    <s v="Hallazgo No. 3: Sobreestimación Cuenta Retención en la fuente._x000a_… los valores registrados en las cuentas 1305-05 y 1310-05 Retención en la fuente – Vigencia actual y vigencia anterior cuenta 13 -Rentas por cobrar por declaraciones de retención en fuente, no se soportan en documento que contenga una obligación clara, expresa y exigible a cargo del deudor._x000a_Las rentas por cobrar por concepto de retención en la fuente, se encuentran sobreestimadas en $1.068.518,2 millones considerando:_x000a_• Conforme los artículos 382 y 580-1 del Estatuto Tributario las declaraciones de retención en la fuente, presentadas sin pago total no producen efecto legal alguno sin necesidad de acto administrativo que así lo declare y por tanto no constituyen una obligación clara, expresa y exigible a cargo de los contribuyentes que las presentaron, en los registros contables se tienen declaraciones presentadas sin pago por un valor estimado de $571.883,2 millones. _x000a_• La entidad reconoce que la cuenta se encuentra sobreestimada en un valor de $213.000 millones, como consecuencia de una declaración presentada (sin pago), en el mes de diciembre con un error de digitación al registrar un saldo a pagar de $213.000.213.000 pesos._x000a_• La cuenta registra declaraciones de retención en la fuente presentadas sin pago por agentes de retención que cumplen la condición de ser titular de saldo a favor susceptible de compensar con el saldo a pagar de la respectiva declaración, las cuales suman $283.635 millones._x000a__x000a_Lo anterior genera una sobrestimación del activo en un 5,6%, al encontrarse sobreestimadas las cuentas 2917-02 Retención en la fuente impuesto sobre la renta y complementarios y 2917-03 Retención impuesto al valor agregado IVA en cuantía de $784.883,2 millones considerando la dinámica establecida en el Manual Contable de la UAE-DIAN Función Recaudadora, observando que en las rentas por cobrar no se discriminan estos conceptos de retención._x000a__x000a_De igual forma, la Cuenta 2425-12 Saldos a Favor de Contribuyentes presenta sobreestimación por valor $283.635 millones, por concepto de los saldos a favor susceptible de compensar con los saldos de las declaración de retención en la fuente presentadas sin pago."/>
    <s v="Al encontrarse sobreestimadas las cuentas 2917-02 Retención en la fuente impuesto sobre la renta y complementarios y 2917-03 Retención impuesto al valor agregado IVA en cuantía de $784.883,2 millones considerando la dinámica establecida en el Manual Contable de la UAE-DIAN Función Recaudadora, observando que en las rentas por cobrar no se discriminan estos conceptos de retención"/>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REFORMULADO_x000a_30/03/2019_x000a_30042020_x000a_31102020_x000a_ACTUALIZADO                                                                                 _x000a_30112021"/>
    <n v="1"/>
    <x v="1"/>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4 Aud Vig  2012-2013 Función Recaudadora"/>
    <s v="18 01 008"/>
    <s v="Hallazgo No. 4. Razonabilidad  Rentas por Cobrar_x000a_Respecto de los saldos registrados, se realizan las siguientes observaciones:_x000a_• Impuesto al Valor Agregado IVA – Vigencia actual. Presenta un saldo de $994.040,7 millones, de los cuales $459.313,1 millones se registran en “IVA Interno por Validar” correspondiendo a “documentos que no cumplen con los requisitos para ingresar a los diferentes aplicativos, mientras son gestionados en el  “Proceso de corrección de Inconsistencias” , y sobre los cuales no se tiene certeza de la vigencia a la que pertenecen y del valor de las obligaciones a cargo de los contribuyentes, presentado por tanto incertidumbre sobre este saldo_x000a_• Subcuenta Impuesto Preservar Seguridad Democrática – vigencia Actual. Presenta un saldo de $2,6 millones registrado en la cuenta auxiliar “Recaudos por Validar Seguridad Democrática”  que viene desde la vigencia 2009, sin evidenciar depuración de este saldo ni movimiento alguno._x000a_• Gravamen a los Movimientos Financieros – GMF – Vigencia actual y anterior. La cuenta presenta el siguiente comportamiento en las tres últimas vigencias, con un saldo total de $50.222,1 millones al final de la vigencia 2013, observando que al final de 2012 se tiene un saldo $40.237,8 millones y en la última vigencia se reclasifican $20.881,4 millones a la subcuenta de vigencias anteriores, pero incrementándose el saldo total frente al año inmediatamente anterior._x000a_Al Confrontar la cifra total de pagos ($6.036.032.956.000) de recaudo presentada en el libro auxiliar por contribuyentes del Gravamen a los Movimientos Financieros de la vigencia 2013, con el total del reporte de Conciliaciones entre el Banco de la Republica y la DIAN ($5.930.666.139.934), para el mismo periodo, se presenta una diferencia de ($105.366.816.066). Por la naturaleza del impuestos y la periodicidad en la presentación y pago de las declaraciones su saldo debe estar conciliado entre contabilidad – DIAN y Banco de la Republica siempre._x000a__x000a_En la información remitida, se observa que existen entidades que reportaron recaudo en la vigencia 2012 y en el periodo 2013 no presentan información, es el caso de algunas Cooperativas como las identificadas con los NIT: 890206107, 890002377, 890907710, 860514823 y algunos fondos como 860007647 – con un saldo por pagar de lo declarado en el 2012-, 860518842, 830141778 y 860029396 entre otras. _x000a_…….. se pudo evidenciar que la DIAN, dentro de la administración de este impuesto que lo cumple desarrollando labores de investigación, control, determinación, discusión, cobro, devolución del impuesto y las demás funciones que le son propias de acuerdo con las facultades otorgadas en el Estatuto Tributario, que la entidad ha entregada todo la confianza del recaudo y su posterior reporte a la DIAN, en el  sistema financiero, sin mayores controles en la verificación si lo recaudado semanalmente por estas instituciones es lo realmente reportado, si se gravan todas las operaciones sujetas al mismo y si el impuesto se está pagando en cabeza del verdadero responsable."/>
    <s v="Las notas a los estados financieros no se revela el origen y composición del saldo, ni se hace referencia a las situaciones específicas que lo afectan."/>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REFORMULADO_x000a_30032019_x000a_30042020_x000a_31102020_x000a_ACTUALIZADO_x000a_30112021_x000a_                                                                                 "/>
    <n v="1"/>
    <x v="1"/>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10 Aud Vig  2012-2013 Función Recaudadora"/>
    <s v="18 01 002"/>
    <s v="Hallazgo No. 10 Registros Auxiliares Cuenta 291702 Retención en la Fuente del impuesto sobre la renta y Complementarios_x000a_El saldo de la cuenta Retención en la Fuente del impuesto sobre la renta y Complementarios por $39.118.133 millones, es el resultado del consolidado de los saldos en MUISCA y SIAT.  El SIAT no tiene registros auxiliares. El MUISCA presenta registros auxiliares por tercero con saldos contrarios a la naturaleza de la Cuenta, por valor indeterminado, por tanto se genera una incertidumbre y que podría afectar la cuenta 41-05-01 Impuesto Sobre la Renta y Complementarios, debido a que la causación se contabiliza con el pago mensual de una cifra global que realizan los Agentes Retenedores y el registro auxiliar de descuento se hace con base en las declaraciones anuales de los contribuyentes.  De igual manera, y producto del mencionado procedimiento, se presentan saldos de Retención en la Fuente a nombre de los Agentes Retenedores, saldos que en realidad corresponden a los sujetos de retención, situación que afecta las características cualitativas de la Información contable Pública: Confiabilidad, Razonabilidad, objetividad y veracidad."/>
    <s v="El SIAT no tiene registros auxiliares"/>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42020_x000a_31102020_x000a_ACTUALZIADO_x000a_30112021_x000a_                                                                      "/>
    <n v="1"/>
    <x v="1"/>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12 Aud Vig  2012-2013 Función Recaudadora"/>
    <s v="18 01 004"/>
    <s v="Hallazgo No. 12:  Conciliaciones Cuentas Rentas por Cobrar_x000a__x000a_Debilidad en el control interno contable de las Rentas por cobrar, por cuanto no se adelantan acciones que permitan asegurar y controlar el saldo real de los saldos adeudados._x000a_"/>
    <s v="No se adelantan acciones que permitan asegurar y controlar el saldo real de los saldos adeudados"/>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ZIADO_x000a_30112021                                                                                "/>
    <n v="1"/>
    <x v="1"/>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Consecutivo 34 Impuestos Medellín)        34 Aud Regular Vig 2007 Recaudadora_x000a_(Consecutivo 10 Bucaramanga)    10 Aud Regular Vig 2007 Recaudadora_x000a__x000a_(Consecutivo 1  Neiva)         1 Aud Regular Vig 2007 Recaudadora_x000a_(Consecutivo 11 Neiva)         11 Aud Regular Vig 2007 Recaudadora_x000a_(Consecutivo 11 Neiva)         12 Aud Regular Vig 2007 Recaudadora_x000a_(Consecutivo 13 Neiva)         13 Aud Regular Vig 2007 Recaudadora_x000a_(Consecutivo 14 Neiva)         14 Aud Regular Vig 2007 Recaudadora_x000a_(Consecutivo 1 Impuestos Cali)    9 Aud Regular Vig 2008 Recaudadora_x000a_(Consecutivo 1 Impuestos Cartagena)     4 Aud Regular Vig 2008 Función Recaudadora_x000a_(Consecutivo 1 Ibague)    26 Aud Regular  Vig 2008 Recaudadora_x000a_Consecutivo 7 Tunja)          7 Aud. Especial Recaudación  Vig 2006 a 2008_x000a_H 2 Manizales 2 Aud Regular Vigencia 2010_x000a_(Consecutivo 40)                     79 Plan Unificado      (1  Aud Prescripcione Vig. 2005) _x000a__x000a_AEF - Seguimiento PM 2014_x000a_"/>
    <s v="22 02 001"/>
    <s v="Migración de datos aplicativo SIPAC: Las obligaciones vigentes de los contribuyentes que registra el aplicativo Cuenta Corriente no coinciden con las que reporta el aplicativo SIPAC,_x000a__x000a_Los aplicativos de Cuenta Corriente del Contribuyente, Sipac, Siscobra Candado y Siscobra Aduanero no son una herramienta confiable, oportuna e íntegra que permitan tomar decisiones gerenciales, de control y supervisión de los procesos de cobro_x000a__x000a_El articulo 43 de la ley 962 de 2005 y Circular No. 00061 de mayo de 2007, permite la corrección de inconsistencias en las declaraciones y recibos oficiales de pago. El contribuyente con NIT 813,003,184 efectuó dos solicitudes de corrección de cuenta corriente radicadas el 01/10/2007, por error en la información del bimestre declarado por lo cual a la fecha no ha sido corregido por la DIAN, por deficiencias en el manejo de la información, lo que genera que los recibos oficiales de pago en bancos Nos. 40540001017834 y 1318401065486 de junio y julio de 2007 por $3,1 millones y $13,9 millones respectivamente presenten saldos crédito, mostrando inconsistencias en la cuenta corriente (A1)_x000a__x000a_La cuenta corriente  de todo contribuyente debe presentar saldos reales, con el registro oportuno de la información generada. En la cuenta corriente del contribuyente con NIT. 813.001.122 por impoventas 1999 P1 se presentan saldos irreales, al registrarse dos veces el mismo pago uno con la aplicación del titulo NO. 439050000 156335 del 06/01/2005 y otro coD63D64D69D66n el registro del recibo oficial de pago en bancos del 21/04/2005, por $30,9 millones por impuesto y $42,9 millones por interés, de igual manera se registró otro pago con la aplicación del titulo No. 439050000155658 del 06/01/2005 y el recibo oficial de pago en bancos del 21/04/2005 por $2,1 millones por interés, por falta de control y seguimiento en el registro de los pagos, que afectan el sistema de información de la cuenta y desvirtúa la exigibilidad real de las deudas contraídas por los contribuyentes (A11)_x000a__x000a_La cuenta corriente de todo contribuyente debe presentar saldos reales, con registro oportuno de la información generada. La cuenta corriente del contribuyente con NIT. 813.001.122 correspondiente a una sanción independiente por no declarar ventas 1999 P1 por 19,3 millones presenta un saldo inconsistente de $1 millón, resultante del ajuste al titulo, por afectar doblemente al pago a través del titulo _x000a_La cuenta corriente de todo contribuyente debe presentar saldos reales con el registro oportuno de la información generada.  La cuenta corriente del contribuyente con NIT. 813.001.122 por renta 1998 P1  presenta acreditación  doble de  $0,1 millones, tanto en impuesto como en intereses, al aplicar el recibo oficial de pago en bancos del 21/04/2005 a impuesto y el titulo No. 4390500000112794 del 26/02/2004 a interés; por deficiencias de control, seguimiento y cumplimiento de lo ordenado en el auto No. 20050702000012 del 05/04/2005; alterando el saldo real de la cuenta y falta de claridad en la misma (A13)recibo oficial del pago en bancos, registrando este saldo sin soporte legal ; por falta de control y seguimiento de los registros realizados en la cuenta corriente que afectan el sistema de información de la cuenta y desvirtúa la exigibilidad real de las deudas contraídas por los contribuyentes. ( A12) En el expediente  9900331 NIT  , mediante resolución 20- 82 del 28 de octubre de 2005, se declaró la supresión de obligaciones fiscales objeto de depuración contable por $5.023.318 miles y se ordenó la supresión de los registros  de la entidad de los saldos de la obligación relacionada en la resolución... sin embargo a la fecha siguen figurando  en la relación de SISCOBRA reporte de reparto a funcionarios como activos pendientes de cobro._x000a__x000a_Se encontraron diferencias entre los registros de los aplicativos SIPAC y Cuenta Corriente con sus respectivos soportes documentales. Lo anterior evidenciado en los siguientes casos: - El aplicativo SIPAC reporta $3,771,60 miilones a un contribuyente, mientras que sus soportes corresponden realmente a $235,73 millones - El aplicativo Cuenta Corriente reporta un saldo de $209,53 a un contribuyente mientras que su valor real de acuerdo con sus soportes corresponde a $5,67 millones _x000a_La cuenta corriente de los contribuyentes presenta las siguientes deficiencias:   · No se han aplicado las resoluciones de prescripción por sanciones proferidas durante el 2008, por lo que el sistema sigue calculando intereses y actualizaciones.             · Se presentan saldos de obligaciones inexistentes.                         · Los valores registrados para las facilidades de pago no coinciden con los establecidos en las resoluciones correspondientes.        · En las empresas con deudas concordatarias se reflejan saldos irreales producto de la diferencia en la tasa de interés moratorio que del acuerdo concordatario corresponde al DTF.    · En contribuyentes de bienes exentos se reflejan saldos a pagar que corresponde realmente a saldos a favor._x000a_Lo ordenado en todo acto administrativo debe ser de cabal cumplimiento. EL auto No. 20070702000025 y el respectivo comunicado del 20/04/2007ordena la aplicación del titulo judicial No. 43905000000269096 a renta 1998 P1  para cancelar las obligaciones a cargo del contribuyente con NIT. 813,001,122, por impuesto  $0,01millones, por interés $0,03 millones y por sanción $0,003 millones, los cuales no se encuentran reflejados en la cuenta corriente  tal como lo dispone el respectivo auto; por omisión de lo ordenado , que genera inconsistencias y falta de claridad en la información. (A 14)_x000a_(N 4) Los aplicativos Sipac, Siscobra y Cuenta Corriente son independientes, y no están en red con recaudación que maneja el SIAT, dificultando que la coordinación entre las áreas sea oportuna, presentándose diferencias entre los reportes de vigencias anteriores por depurar e identificar a quien pertenece la obligación y comparar con contabilidad. _x000a_Demora en las actuaciones de la Administración respecto a la expedición de mandamientos de pago, su notificación, investigación de bienes de los deudores, en la toma de medidas cautelares y la ejecución de éstas (registro, avalúo, remate de bienes y aplicación de títulos judiciales).  El riesgo alto del subcomponente proceso contable corresponde al efecto que sobre la calidad y confiabilidad de la contabilidad de la Función Recaudadora, tienen las partidas pendientes de gestionar en cuantía  indeterminada, en razón a los controles que se establecieron en la implementación del nuevo proceso de validación de la información recibida a través de la red bancaria, tales como: declaraciones tributarias, aduaneras y recibos oficiales de pago._x000a_Consecuentemente, el riesgo alto del subcomponente negocio misional se debe a la falta de eficiencia, eficacia y oportunidad de las acciones de cobro, fiscalización, devolución y recaudación, generada por la información pendiente de validar y gestionar y a que la Administración no ha implementado correctivos tendientes a su solución._x000a_Al verificar el estado de la CCC entre los aplicativos cuenta corriente y SIPAC, se observó que se presentan inconsistencias entre las obligaciones que reportan cada uno de ellos; existen obligaciones que aparecen en SIPAC pero no figuran en cuenta corriente y viceversa, "/>
    <s v="debido a problemas técnicos de migración y a inconsistencias de la Cuenta Corriente._x000a__x000a_Debido a que los sistemas de información de la DIAN no reflejan en su oportunidad los montos reales de las obligaciones a cargo de los contribuyentes que se han acogido a los beneficios otorgados legalmente, no incorporan las deudas por concepto de bonos de solidaridad para la paz, no tienen en cuenta las situaciones que dan lugar a la interrupción de la prescripción y los pagos no se registran con oportunidad. _x000a_Por error del contribuyente se genera error en la cuenta corriente _x000a_Error en la cuenta corriente _x000a_situación que es ocasionada porque algunos actos administrativos no se  remiten oportunamente a estas divisiones para lo de su competencia, no se efectúan cruces de información entre ambas divisiones con la frecuencia requerida, lo que permitiría presentar información real, _x000a_Lo que dificulta los procesos e impide que la coordinación entre las áreas sea efectiva y oportuna debido a que envían la información manualmente, presentándose diferencias entre los reportes e informes que generan dichos aplicativos._x000a_Esta debilidad fue ocasionada por deficiencias funcionales de los aplicativos_x000a_Esta debilidad fue ocasionada por deficiencias funcionales de los aplicativos_x000a_Falta de control y seguimiento a los actos administrativos"/>
    <s v="Implementar una solución informatica que permita contar con la información integrada, actualizada y confiable para el proceso de Administración de Cartera.  , sujetas a la implementación del plan de modernización tecnologica de la DIAN.(LEY 1819 DEL 2016)"/>
    <s v="Definir estrategia de Digitalización del proyecto"/>
    <s v="Documento de Estrategia de Digitaliz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ia_x000a_Dirección de Gestión de Innovación y Tecnología_x000a_Subdirección de Innovación y Proyectos_x000a_Subdirección de Soluciones y Desarrollo_x000a__x000a_REFORMULADO _x000a_31102020_x000a_ACTUALIZADO_x000a_30112021"/>
    <n v="1"/>
    <x v="1"/>
  </r>
  <r>
    <x v="1"/>
    <x v="1"/>
    <m/>
    <m/>
    <m/>
    <m/>
    <m/>
    <s v="Desarrollar o adquirir la solución tecnologíca"/>
    <s v="1. Informe del avance del proceso de contratación"/>
    <n v="1"/>
    <d v="2023-11-01T00:00:00"/>
    <d v="2024-07-31T00:00:00"/>
    <n v="3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_x000a_REFORMULADO _x000a_2005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de Innovación y Tecnología_x000a_Subdirección de Innovación y Proyectos_x000a_Subdirecció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ón y Tecnología_x000a_Dirección de Gestión de Innovación y Tecnología_x000a_Subdirección de Innovación y Proyectos_x000a_Subdirección de Soluciones y Desarrollo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ón y Tecnología_x000a_Dirección de Gestión de Innovación y Tecnología_x000a_Subdirección de Innovación y Proyectos_x000a_Subdirección de Soluciones y Desarrollo_x000a__x000a_"/>
    <n v="0"/>
    <x v="0"/>
  </r>
  <r>
    <x v="1"/>
    <x v="1"/>
    <m/>
    <m/>
    <m/>
    <m/>
    <s v="Iniciar el desarrollo de la solución tecnológica."/>
    <s v="Desarrollo de la solución"/>
    <s v="Informes de seguimiento"/>
    <n v="7"/>
    <d v="2026-01-02T00:00:00"/>
    <d v="2027-09-30T00:00:00"/>
    <n v="90.857142857142861"/>
    <n v="0"/>
    <s v="DGI_x000a_NC - Subproceso Innovación y Tecnología_x000a_Dirección de Gestión de Innovación y Tecnología_x000a_Subdirección de Innovación y Proyectos_x000a_Subdirecció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35 Aud. Reg Vig 2008-2009_x000a__x000a_AEF - Seguimiento PM 2014"/>
    <s v="19 03 006"/>
    <s v="Elementos de información y comunicación. Los sistemas de cargue, registro y actualización de la información que tiene la DIAN, no son oportunos  y efectivos para registrar, actualizar y reportar las obligaciones y  pagos del contribuyente, los realizados entre las Entidades Autorizadas para Recaudar y la DIAN, ni de aquellas obligaciones conciliadas; como se verificó en los expedientes de devoluciones y/o compensaciones de IVA No. DI 2008-2008-351, DI 2006-2008-183, DI 2006-2008-181, DI 2008-2008-299 y DI 2008-2008-173;   igual situación se presentó en octubre de 2011, en donde la DIAN profirió  medida cautelar a la cuenta corriente del  contribuyente con NIT 817.000.170 sin tener obligaciones pendientes,"/>
    <s v="Situación que se presentó por deficiencias de las actividades de control y de evaluación del riesgo, que debe aplicar la administración en el desarrollo de los procedimientos a seguir; "/>
    <s v="Implementar  una solución informática que permita disponer de información controlada con relevancia contable, a través del monitoreo y control del flujo de documentos que ingresan y salen de la totalidad del SIE de la Obligación Financiera y de los dema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2 Aud Funcion Pagadora y Recaudadora Vig  2015"/>
    <s v="17 01 011"/>
    <s v="Hallazgo No. 2  Razonabilidad Rentas por Cobrar_x000a_A 31 de diciembre de 2015, el grupo Rentas por Cobrar, presenta un saldo de $12.515.829 millones el cual genera subestimación, sobrestimación e incertidumbre por las situaciones descritas a continuación:_x000a_1. El Grupo 13 Rentas por Cobrar de acuerdo a los auxiliares por cuenta y terceros según el aplicativo MUISCA, presentan saldos créditos siendo contrarios a la naturaleza de la cuenta (...)_x000a_2. En el auxiliar 1305-01-01-Rentas por cobrar- Vigencia Actual, se presenta sobreestimación (...) _x000a_3. De otra parte genera incertidumbre por:_x000a_•Partidas registradas en el aplicativo SIAT (...)_x000a_• Errores por parte de los contribuyentes en el diligenciamiento de las declaraciones (...)_x000a_• En los libros auxiliares de las cuentas evaluadas, se evidenció que se utilizan terceros que no son reales (...)_x000a_• En la subcuenta 1305-01-90-Rentas por validar por $245.206 millones se registran los documentos con inconsistencias por errores de parte del contribuyente, sin que se evidencie depuración y reclasificación a las respectivas cuentas._x000a_"/>
    <s v="Las situaciones descritas se originan por la falta de depuración, conciliación de manera permanente y de gestión ante los contribuyentes, lo que afecta el saldo de la cuenta y por contrapartida las cuentas del patrimonio."/>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 _x000a_30032019_x000a_30042020_x000a_31102020_x000a_30112021                                                                    "/>
    <n v="1"/>
    <x v="1"/>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e Innovación y Tecnología_x000a_Subdirección de Innovación y Proyectos_x000a_Subdirecció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3 Aud Funcion Pagadora y Recaudadora Vig  2015"/>
    <s v="17 01 009"/>
    <s v="Hallazgo No. 3  Razonabilidad Deudores_x000a_A 31 de diciembre de 2015, el grupo 14-Deudores reportó un saldo por $10.773.235.6 millones; en este grupo se registran las cuentas por cobrar pendientes de recaudo por concepto de Ingresos no tributarios, venta de bienes y faltantes de bienes aprehendidos o incautados. Dentro de los ingresos no tributarios se registran las tasas, multas, intereses, sanciones tributarias, aduaneras y cambiarias entre otras. El saldo de la cuenta presenta subestimación e incertidumbre por (...) _x000a_(...) El grupo Deudores presenta incertidumbre por $771.118.2 millones, valor registrado en el aplicativo SIAT, que al no contar con un auxiliar por terceros no se tiene certeza si los títulos ejecutivos válidos para iniciar la acción de cobro se encuentran prescritos(...) _x000a_"/>
    <s v="Lo anteriormente descrito, se presenta por la falta de conciliación, depuración y análisis de las partidas reportadas en las cuentas que conforman el grupo deudores afectando su saldo y por contrapartida las cuentas del patrimonio."/>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0112021"/>
    <n v="1"/>
    <x v="1"/>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los requerimientos no funcionales "/>
    <s v="Definir los requerimientos no funcionales "/>
    <s v="Documento de requerimientos no funcionales V1"/>
    <n v="1"/>
    <d v="2024-02-01T00:00:00"/>
    <d v="2025-03-31T00:00:00"/>
    <n v="60.571428571428569"/>
    <n v="0"/>
    <s v="DGI_x000a_NC - Subproceso Innovación y Tecnología_x000a_Dirección de Gestión e Innovación y Tecnología_x000a_Subdirección de Innovación y Proyectos_x000a_Subdirecció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ón y Tecnología_x000a_Dirección de Gestión e Innovación y Tecnología_x000a_Subdirección de Innovación y Proyectos_x000a_Subdirecció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s v="4 Aud Funcion Pagadora y Recaudadora Vig  2015"/>
    <s v="17 02 009"/>
    <s v="Hallazgo No. 4  Saldos a Favor de Contribuyentes_x000a_A 31 de diciembre de 2015, la cuenta 2425- Saldos a Favor de Contribuyentes, registra saldo por $22.372.809,6 millones, valor que presenta subestimación, sobrestimación e incertidumbre por lo evidenciado, así:_x000a_1. Subestimación por $2.068.853 millones, que corresponden a terceros que presentan saldos débitos (...)  _x000a_2. Esta cuenta a su vez, presenta sobreestimación por $507.72 millones, por registros erróneos al reconocer el saldo a favor del contribuyente, lo que afecta por contrapartida la cuenta Rentas por Cobrar y el patrimonio._x000a_3. Incertidumbre por $651.528 millones, saldo registrado en el aplicativo SIAT que al no poderse establecer los terceros, no es posible determinar si corresponde a una obligación cierta para la DIAN Recaudadora._x000a_4. Así mismo, se genera incertidumbre por lo evidenciado en los libros auxiliares (...)  _x000a_"/>
    <s v="Estas situaciones se presentan por la falta de depuración y conciliación de manera permanente y de gestión para reflejar cifras reales, afectando la razonabilidad del saldo presentado en la cuenta. Estos errores tienen incidencia en el Patrimonio"/>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32019_x000a_30042020_x000a_31102020_x000a_ACTUALIZADO_x000a_30112021_x000a_                                                              "/>
    <n v="1"/>
    <x v="1"/>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12"/>
    <d v="2026-01-02T00:00:00"/>
    <d v="2028-12-31T00:00:00"/>
    <n v="156.28571428571428"/>
    <n v="0"/>
    <s v="DGI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6 Aud Funcion Pagadora y Recaudadora Vig  2015"/>
    <s v="18 01 004"/>
    <s v="Hallazgo No. 6  Anticipo de Impuestos_x000a_A 31 de diciembre de 2015, el saldo de la cuenta 2917- Anticipo de Impuestos, presenta un saldo de $72.551.705 millones, valor que genera incertidumbre por las siguientes deficiencias:_x000a_1. Saldo registrado en el aplicativo SIAT por (...) _x000a_2. En los libros auxiliares de las subcuentas evaluadas, se evidenció que se utilizan terceros que no son reales.  (...)  _x000a_"/>
    <s v="Estas situaciones se presentan por falta de conciliación, depuración y análisis de las cifras reportadas en los Estados Contables, lo que afecta el saldo de la cuenta y por contrapartida la cuenta del patrimonio."/>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 _x000a_30032019_x000a_30042020_x000a_31102020_x000a_30112021"/>
    <n v="1"/>
    <x v="1"/>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3 Aud Auditoria Regular Dirección de Impuestos y Aduanas (F. Pagadora y Recaudadora) vig 2016"/>
    <s v="18 02 004"/>
    <s v="Hallazgo No. 3:   Documentos Inconsistentes_x000a_Al solicitar la información (…) al cierre de Ia vigencia 2016, (…) reporta documentos a partir de Ia vigencia 2012, (…) en Ia contabilidad existen partidas desde Ia vigencia 2006 (…) _x000a_La información (…) difiere en lo relacionado a los documentos (…) y denota falta de control y conciliación (…), valores de fecha superior a los dos años de presentados (…) sin que se hayan realizado los traslados automáticos a las cuentas reales. _x000a_"/>
    <s v="(…), incoherencia entre la base de datos de gestión masiva y la información contable y a la existencia de documentos inconsistentes de vigencias de hasta 10 años atrás sin reclasificación"/>
    <s v="Diseñar, construir y desplegar un Ajuste en el SIE de Flujo de Dcomentos con el fin de Establecer el universo de documentos inconsistentes represados en el SIE de Gestión Masiva "/>
    <s v="Presentar la necesidad en el Centro de Despacho."/>
    <s v="Acta de Centro de Despacho co el  PST radicado"/>
    <n v="1"/>
    <d v="2020-06-01T00:00:00"/>
    <d v="2020-07-31T00:00:00"/>
    <n v="8.5714285714285712"/>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 Subproceso Recaudo - Devoluciones_x000a_Dirección de Gestión de Impuestos_x000a_Subdirección de Recaudo_x000a_Coordinación de Administración de Aplicativos de Impuestos_x000a__x000a_REFORMULADO_x000a_30042020_x000a_ACTUALIZADO_x000a_30112021"/>
    <n v="1"/>
    <x v="1"/>
  </r>
  <r>
    <x v="1"/>
    <x v="1"/>
    <m/>
    <m/>
    <m/>
    <m/>
    <s v="Diseñar, construir y desplegar un Ajuste en el SIE de Flujo de Dcomentos con el fin de Establecer el universo de documentos inconsistentes represados en el SIE de Gestión Masiva "/>
    <s v="Elaboración espeficiación funcional Tecnica de Alto Nivel"/>
    <s v="Especificaciones funcionales de alto nivel"/>
    <n v="1"/>
    <d v="2020-08-01T00:00:00"/>
    <d v="2020-09-30T00:00:00"/>
    <n v="8.5714285714285712"/>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 Subproceso Recaudo - Devoluciones_x000a_Dirección de Gestión de Impuestos_x000a_Subdirección de Recaudo_x000a_Coordinación de Administración de Aplicativos de Impuestos_x000a__x000a_REFORMULADO_x000a_30042020_x000a_ACTUALIZADO_x000a_30112021"/>
    <n v="1"/>
    <x v="1"/>
  </r>
  <r>
    <x v="1"/>
    <x v="1"/>
    <m/>
    <m/>
    <m/>
    <m/>
    <s v="Diseñar, construir y desplegar un Ajuste en el SIE de Flujo de Dcomentos con el fin de Establecer el universo de documentos inconsistentes represados en el SIE de Gestión Masiva "/>
    <s v="Determinar la prioridad en los desarrollos para garantizar la atención de los requerimientos en las fechas acordadas"/>
    <s v="Acta de Centro de Despacho con la lista de prioridades de la SGRC"/>
    <n v="1"/>
    <d v="2020-10-01T00:00:00"/>
    <d v="2020-11-30T00:00:00"/>
    <n v="8.5714285714285712"/>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Subproceso Recaudo - Devoluciones_x000a_Dirección de Gestión de Impuestos_x000a_Subdirección de Recaudo_x000a_Coordinación de Administración de Aplicativos de Impuestos_x000a__x000a_REFORMULADO_x000a_30042020_x000a_ACTUALIZADO_x000a_30112021"/>
    <n v="1"/>
    <x v="1"/>
  </r>
  <r>
    <x v="1"/>
    <x v="1"/>
    <m/>
    <m/>
    <m/>
    <m/>
    <s v="Diseñar, construir y desplegar un Ajuste en el SIE de Flujo de Dcomentos con el fin de Establecer el universo de documentos inconsistentes represados en el SIE de Gestión Masiva "/>
    <s v="Realizar análisis y diseño del ajuste"/>
    <s v="Formato de análisis y diseño"/>
    <n v="1"/>
    <d v="2021-01-01T00:00:00"/>
    <d v="2021-11-30T00:00:00"/>
    <n v="47.571428571428569"/>
    <n v="1"/>
    <s v="DGI_x000a_NC - Subproceso Innovación y Tecnología_x000a_Dirección de Gestión e Innovación y Tecnología_x000a_Subdirección de Soluciones y Desarrollo_x000a__x000a_REFORMULADO_x000a_30042020_x000a_10052021_x000a_ACTUALIZADO_x000a_30112021"/>
    <n v="1"/>
    <x v="1"/>
  </r>
  <r>
    <x v="1"/>
    <x v="1"/>
    <m/>
    <m/>
    <m/>
    <m/>
    <s v="Diseñar, construir y desplegar un Ajuste en el SIE de Flujo de Dcomentos con el fin de Establecer el universo de documentos inconsistentes represados en el SIE de Gestión Masiva "/>
    <s v="Puesta en producción ajuste construido"/>
    <s v="Formato Aceptación de Pruebas Funcionales_x000a__x000a_Acta de comité de cambios_x000a_"/>
    <n v="2"/>
    <d v="2021-12-01T00:00:00"/>
    <d v="2022-10-01T00:00:00"/>
    <n v="43.428571428571431"/>
    <n v="2"/>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 Subproceso Recaudo - Devoluciones_x000a_Dirección de Gestión de Impuestos_x000a_Subdirección de Recaudo_x000a_Coordinación de Administración de Aplicativos de Impuestos_x000a__x000a_REFORMULADO_x000a_30042020_x000a_10052021_x000a_09122022_x000a__x000a_ACTUALIZADO_x000a_30112021"/>
    <n v="1"/>
    <x v="1"/>
  </r>
  <r>
    <x v="1"/>
    <x v="1"/>
    <m/>
    <m/>
    <m/>
    <m/>
    <s v="Diseñar, construir y desplegar un Ajuste en el SIE de Flujo de Dcomentos con el fin de Establecer el universo de documentos inconsistentes represados en el SIE de Gestión Masiva "/>
    <s v="Evaluar el universo de documentos generados  y establecer posibles alternativas de mejora o la gestión a realizar conforme a los documentos inconsistentes."/>
    <s v="Informe"/>
    <n v="1"/>
    <d v="2024-11-01T00:00:00"/>
    <d v="2025-10-31T00:00:00"/>
    <n v="52"/>
    <n v="0"/>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 _x000a_NC - Subproceso Recaudo - Devoluciones_x000a_Dirección de Gestión de Impuestos_x000a_Subdirección de Recaudo_x000a_Coordinación de Administración de Aplicativos de Impuestos_x000a__x000a_REFORMULADO_x000a_30042020_x000a_10052021_x000a_09122022_x000a__x000a_ACTUALIZADO_x000a_30112021"/>
    <n v="0"/>
    <x v="0"/>
  </r>
  <r>
    <x v="1"/>
    <x v="1"/>
    <s v="5 Aud Auditoria Regular Dirección de Impuestos y Aduanas (F. Pagadora y Recaudadora) vig 2016"/>
    <s v="18 01 001"/>
    <s v="Hallazgo No. 5 Saldos Contables VS Saldos Obligación Financiera_x000a_Efectuado el cruce de los saldos contables a 31 de diciembre de 2016 frente a los saldos reportados en el módulo de la Obligación Financiera se evidenció que se presentan diferencias, lo cual evidencia debilidades de control y conlleva a no tener certeza de los valores adeudados ante la DIAN para cada contribuyente, afectando la confiabilidad de las cifras y generando incertidumbre en cuanto a la exactitud de las dos fuentes de información._x000a_(…) los saldos de la Obligación Financiera no sirven de soporte contable siendo este el documento oficial el que muestra el estado de los contribuyentes"/>
    <s v="No se especificó"/>
    <s v="Implementar  una solución informática que permita disponer de información controlada con relevancia contable, a través del monitoreo y control del flujo de documentos que ingresan y salen de la totalidad del SIE de la Obligación Financiera y de los dema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_x000a__x000a_NC - Subproceso Recaudo - Devoluciones_x000a_Dirección de Gestión de Impuestos_x000a_Subdirección de Recaudo_x000a_Coordinación de Administración de Aplicativos de Impuestos_x000a__x000a_REFORMULADO_x000a_30042020_x000a_10052021_x000a_ACTUALIZADO_x000a_30112021"/>
    <n v="1"/>
    <x v="1"/>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s v="10 Aud Financiera Independiente  (F Pagadora -Recaudadora)Vigencia 2017"/>
    <s v="18 01 002"/>
    <s v="Hallazgo No. 10: Reconocimiento Liquidación Oficial_x000a__x000a_“(…) En la vigencia 2017, la DIAN realiza liquidación oficial de revisión (…), en la cual corrige la declaración objeto de devolución y determina saldo a pagar (…)_x000a_(…)  se contabiliza la liquidación oficial con los registros respectivos, incrementando el saldo de la cuenta (…). Al realizar los registros de la liquidación oficial, se debita nuevamente (…) el saldo a favor del contribuyente._x000a_(…) mediante nota de contabilidad (…), se disminuye la cuenta por cobrar y se realiza reclasificación (…) sin embargo no se realizó el ajuste respectivo en la cuenta saldos a favor._x000a__x000a_“(…) la liquidación oficial genera un menor valor de la cuenta 2425-12-01 - Saldos a Favor, dejando el saldo del contribuyente a 31 de diciembre de 2017 contrario a la naturaleza de la cuenta (…)”_x000a_"/>
    <s v="“(…) la liquidación oficial genera un menor valor de la cuenta 2425-12-01 (…) contrario a la naturaleza de la cuenta (…)”"/>
    <s v="Revisar y establecer el estado del caso en particular actualmente  para determinar el ajuste o la reclasifación que corresponda y remitirlo a la Dirección Seccional que corresponda."/>
    <s v="Conciliar el tercero reportado en el informe de la CGR y proyectar la nota o notas contables que se desprendan de la revisión y análisis."/>
    <s v="Nota (s) contable (s) proyectada(s) y enviada (s)."/>
    <n v="1"/>
    <d v="2019-06-01T00:00:00"/>
    <d v="2019-07-31T00:00:00"/>
    <n v="8.5714285714285712"/>
    <n v="1"/>
    <s v="DGI_x000a_NC - Subproceso Función Recaudadora_x000a_Dirección de Gestión de Impuestos_x000a_Subdirección de Recaudo_x000a_Coordinación de Contabilidad de la Función Recaudadora_x000a__x000a_REFORMULADO_x000a_30032019_x000a_ACTUALIZADO_x000a_30112021_x000a_"/>
    <n v="1"/>
    <x v="1"/>
  </r>
  <r>
    <x v="1"/>
    <x v="1"/>
    <m/>
    <m/>
    <m/>
    <m/>
    <s v="Capturar la (s) nota (s) contable (s) proyectada (s) correspondiente (s), para el debido ajuste del tercero y los estados financieros de la entidad"/>
    <s v="Captura de la (s) Nota (s) contable (s) ."/>
    <s v="Nota (s) contable (s) capturada (s)."/>
    <n v="1"/>
    <d v="2019-08-01T00:00:00"/>
    <d v="2019-09-30T00:00:00"/>
    <n v="8.5714285714285712"/>
    <n v="1"/>
    <s v="DGI_x000a_NC - Subproceso Función Recaudadora_x000a_Dirección de Gestión de Impuestos_x000a_Subdirección de Recaudo_x000a_Coordinación de Contabilidad de la Función Recaudadora_x000a__x000a_DS - Subproceso Función Recaudadora_x000a_Dirección Seccional de Impuestos de Barranquilla_x000a_División de Recaudo y Cobranzas _x000a_Grupo Interno de Trabajo de Contabilidad_x000a__x000a_REFORMULADO_x000a_30032019_x000a_ACTUALIZADO_x000a_30112021"/>
    <n v="1"/>
    <x v="1"/>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 _x000a_30032019_x000a_30042020_x000a_31102020_x000a_ACTUALIZADO_x000a_30112021_x000a_                                                                        "/>
    <n v="1"/>
    <x v="1"/>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12 Aud Financiera Independiente  (F Pagadora -Recaudadora)Vigencia 2017"/>
    <s v="22 02 003"/>
    <s v="Hallazgo No. 12 Revisión y monitoreo de Logs BD SIE Contabilidad Recaudadora_x000a_“(…) no existe registro de operaciones sobre objetos de la Base de Datos del SiE-Sistema Informático Electrónico de Contabilidad Recaudadora o de los SIE's con los cuales tiene interface, por medio de auditoria estándar, FGA (Auditoria de Grano Fino) o logs que permitan realizar el monitoreo y análisis respectivo con el fin de prevenir riesgos.(…) y en general todo tipo de alarma basada en logs o auditoria que permita realizar análisis y generación de alertas con el fin de asegurar la confiabilidad e integridad de la información._x000a__x000a_La DIAN no esté realizando auditorias por medio del motor de base de datos de tipo estándar, FGA o monitoreo de logs que permitan detectar oportunamente las diferentes amenazas a la información del SIE de Contabilidad Recaudadora y de los SIE's con los cuales tiene interface”. (…)_x000a__x000a_"/>
    <s v="“(…) debilidades de control interno contable en el seguimiento y monitoreo del registro de la información, así como deficiencias en la gestión de eventos de seguridad de la información relacionados con los Sistemas informáticos Electrónicos, y el incumplimiento de las políticas específicas para el sistema de gestión de seguridad de la información establecidas por la Dían (…)”"/>
    <s v="Conseguir  una solución informática que genere y conserve logs BD de auditoría sobre 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Recaudo-Devoluciones _x000a_Dirección de Gestión de Impuestos_x000a_Subdirección de Recaudo_x000a_Coordinación de Administración de Aplicativos de  Impuestos_x000a_Coordinación de Contabilidad de la Función Recaudadora_x000a__x000a_NC - Subproceso Innovacion y Tecnologia_x000a_Direccion de Gestion de Innovacion y Tecnologia_x000a_Subdireccion de Innovacion y Proyectos_x000a_Subdireccion de Soluciones y Desarrollo"/>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Recaudo-Devoluciones _x000a_Dirección de Gestión de Impuestos_x000a_Subdirección de Recaudo_x000a_Coordinación de Administración de Aplicativos de  Impuestos_x000a_Coordinación de Contabilidad de la Función Recaudadora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Recaudo-Devoluciones _x000a_Dirección de Gestión de Impuestos_x000a_Subdirección de Recaudo_x000a_Coordinación de Administración de Aplicativos de  Impuestos_x000a_Coordinación de Contabilidad de la Función Recaudadora_x000a_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Recaudo-Devoluciones _x000a_Dirección de Gestión de Impuestos_x000a_Subdirección de Recaudo_x000a_Coordinación de Administración de Aplicativos de  Impuesto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
    <n v="0"/>
    <x v="0"/>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Recaudo-Devoluciones _x000a_Dirección de Gestión de Impuestos_x000a_Subdirección de Recaudo_x000a_Coordinación de Administración de Aplicativos de  Impuestos_x000a_Coordinación de Contabilidad de la Función Recaudadora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Recaudo-Devoluciones _x000a_Dirección de Gestión de Impuestos_x000a_Subdirección de Recaudo_x000a_Coordinación de Administración de Aplicativos de  Impuesto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s v="6 Aud Financiera Independiente  (F Pagadora -Recaudadora)Vigencia 2018"/>
    <s v="17 01 001"/>
    <s v="Hallazgo No. 6: Cuentas por Cobrar Renta e IVA interno _x000a__x000a_Del examen realizado a los saldos por cobrar a 31 de diciembre de 2018 por concepto de Impuesto de Renta y Complementarios e Impuesto al Valor Agregado (IVA), para los contribuyentes detallados en el archivo Excel ANEXO-CUENTAS POR COBRAR RENTA E IVA se determinó lo siguiente:_x000a__x000a_(…) Incorrecciones materiales netas en la cuenta 1305-01-001-01- Renta y complementarios por $130.635.264.819 (…) _x000a__x000a_(…) Incorrecciones materiales netas en la cuenta 1305-04-001-01- IVA Interno por $352.900.320.332 (…) _x000a__x000a_(…) Incorrecciones materiales por $68.876.063.937 en la cuenta 1386-13-001-Deterioro acumulado de cuentas por cobrar de impuestos (…) _x000a_"/>
    <s v="(…) Lo anterior generado por la continua causación y reversión de documentos, errores generados en la contabilización y falta de interconexión efectiva entre el SIE Contabilidad y los demás aplicativos que permita tener información financiera uniforme, comparable y verificable, (…) "/>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d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42020_x000a_31102020_x000a_ACTUALIZADO_x000a_30112021                                                                          "/>
    <n v="1"/>
    <x v="1"/>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7 Aud Financiera Independiente  (F Pagadora -Recaudadora)Vigencia 2018"/>
    <s v="17 03 006"/>
    <s v="Hallazgo No. 7: Cuentas por Cobrar Sanciones _x000a__x000a_De acuerdo al análisis de una muestra selectiva de contribuyentes relacionados en el archivo excell ANEXO-SANCIONES, se evidenció que los saldos por cobrar a 31 de diciembre de 2018 por concepto de Sanciones Tributarias, contienen incorrecciones materiales netas por $ 202.926.589.886 afectando la razonabilidad del estado financiero_x000a_"/>
    <s v="(…) Lo anterior originado principalmente en:_x000a__x000a_- Errores en los registros contables de los formatos 1075._x000a_-Causación y reversión constante de documentos._x000a_-Causación de notas contables en las cuales se acredita la cuenta por demandas interpuestas por los contribuyentes, disminución por beneficios de ley, ajustes contables, sobre saldos inexistentes o inferiores._x000a_-Duplicidad en la causación de notas contables._x000a_-Registro de documentos con formato 1074 y numero de comprobante null, mediante los cuales se aplican pagos, sin la causación previa del valor por cobrar por concepto de sanción. Esta situación se presentó en varios contribuyentes con documentos con idéntico valor.                                                                                                                                                                                                                                                                                                                             -Retiros por ajustes e inconsistencias._x000a_"/>
    <s v="Conseguir  una solución informática que permita disponer de información controlada con relevancia contable, a través del monitoreo y control del flujo de documentos que ingresan y salen de la totalidad de los SIES de la Entidad y que afectan el SIE de contabilidad."/>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REFORMULADO_x000a_30042020_x000a_31102020_x000a_ACTUALIZADO_x000a_30112021                                                                             "/>
    <n v="1"/>
    <x v="1"/>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9 Aud Financiera Independiente  (F Pagadora -Recaudadora)Vigencia 2018"/>
    <s v="17 03 002"/>
    <s v="Hallazgo No. 9:  Saldos IVA Externo _x000a__x000a_ “(…) De la evaluación realizada a la cuenta 1305-04-002-01 – IVA Externo, se evidenció que el saldo a 31 de diciembre de 2018, está compuesto por saldos contrarios a la naturaleza de la cuenta (negativos) por terceros (…), valor que se encuentra concentrado en los terceros._x000a__x000a_En examen realizado a los libros auxiliares de los terceros que componen el saldo de la cuenta, se observa la causación repetida de documentos con formato 1108 – Notas de contabilidad, mediante los cuales se reversan saldos inexistentes o se registran inconsistencias. El registro de inconsistencias mediante estos documentos no atiende a la regulación contable que para el caso estableció la Contaduría General de la Nación. _x000a_"/>
    <s v="“(…) falta de control sobre el registro de documentos relacionados con el IVA generado en importaciones, generando una subestimación de la cuenta 1305-04-002-01 – IVA Externo "/>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0"/>
    <x v="0"/>
  </r>
  <r>
    <x v="1"/>
    <x v="1"/>
    <m/>
    <m/>
    <m/>
    <m/>
    <s v="Definir los requerimientos no funcionales "/>
    <s v="Definir los requerimientos no funcionales "/>
    <s v="Documento de requerimientos no funcionales V1"/>
    <n v="1"/>
    <d v="2024-02-01T00:00:00"/>
    <d v="2025-03-31T00:00:00"/>
    <n v="60.571428571428569"/>
    <n v="0"/>
    <s v="DGI_x000a__x000a_NC - Subproceso Innovacion y Tecnologia_x000a_Direccion de Gestion de Innovacion y Tecnologia_x000a_Subdireccion de Innovacion y Proyectos_x000a_Subdireccion de Soluciones y desarrollo_x000a_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ón y Tecnologia_x000a_Dirección de Gestión de Innovación y Tecnología_x000a_Subdirección de Innovación y Proyectos_x000a_Subdirecció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NC - Subproceso Innovacion y Tecnologia_x000a_Direccion de Gestion de Innovacion y Tecnologia_x000a_Subdireccion de Innovacion y Proyectos_x000a_Subdireccion de Soluciones y desarrollo_x000a_"/>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8  Aud Operación Aduanera -Importaciones Dirección de Aduanas y Direcciones Seccionales de Aduanas de Bogotá, Cali, Buenaventura, Bucaramanga, Cartagena, Barranquilla y Santa Marta Vigencia 2018 y primer semestre de 2019"/>
    <s v="18 01 100"/>
    <s v="Hallazgo 8.  Declaraciones de Importación sin Solicitud de Levante Seccional Bogotá – Nivel Central.  _x000a__x000a_(…) se detectaron 110.821 declaraciones para las cuales el importador no solicito el levante de la mercancía, (…). Así mismo, se evidencio que posteriormente fueron presentadas nuevas declaraciones mediante las cuales se dio el levante efectivo de las mercancías objeto de importación._x000a__x000a_(…) las declaraciones sin levante no producen efectos legales, sin embargo, éstas se encuentran registradas contablemente (…). En la verificación adelantada no se evidencio reversión o ajuste contable alguno por las declaraciones que se encuentran en las condiciones descritas anteriormente, es decir, sin solicitud de levante._x000a_"/>
    <s v="Incumplimiento de la normatividad contable evidenciando falta de control, seguimiento, análisis y depuración de las declaraciones de importación, además falta de comunicación y conciliación entre las áreas responsables del manejo de la información aduanera."/>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9  Aud Operación Aduanera -Importaciones Dirección de Aduanas y Direcciones Seccionales de Aduanas de Bogotá, Cali, Buenaventura, Bucaramanga, Cartagena, Barranquilla y Santa Marta Vigencia 2018 y primer semestre de 2019"/>
    <s v="18 01 100"/>
    <s v="Hallazgo 9.  Registros de las Declaraciones de Importación – Seccional Bucaramanga.  _x000a__x000a_La DIAN en la Operación Aduanera, registró durante la vigencia 2019 por concepto de IVA Externo un valor de $ 2.992.844.000 a la cuenta contable “Cuentas por Cobrar Aduanas y Recargos por Validar” y a la cuenta de “Ingresos Indirectos IVA Externo por validar”, debido a que las declaraciones presentan inconsistencias, y no han sido validadas por la entidad con el fin de registrar las cuentas respectivas tales como: “Cuentas por Cobrar IVA Externo” e “Ingresos Indirectos IVA Externo”.  Así mismo al ingresar el pago de estos ingresos, los acredita a la cuenta “Cuentas por Cobrar Aduanas y Recargos por Validar”, lo que genera incertidumbre por cuanto no se ven reflejadas las cuentas contables pertinentes “Cuentas por cobrar IVA Externo” e “Ingresos Indirectos IVA Externo”_x000a_"/>
    <s v="Debilidades de control interno contable, al no analizarse y verificarse la información contable registrada con el fin de ajustarla a o reclasificarla acorde con el hecho económico dado inicialmente."/>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0"/>
    <x v="0"/>
  </r>
  <r>
    <x v="1"/>
    <x v="1"/>
    <m/>
    <m/>
    <m/>
    <m/>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8 Auditoria Financiera    Vig 2019 _x000a_(F Pagadora y Recaudadora)"/>
    <s v="18 01 001"/>
    <s v="Hallazgo No. 8. Cuentas por Cobrar _x000a_(…) sobrestimación neta de los saldos de la cuenta 1305- Impuestos, Retención en la Fuente y Anticipos de Impuestos por $609.975.750.937 y en la cuenta 1311-Contribuciones, Tasas e Ingresos no Tributarios por $118.831.314.720, y por tanto una sobrestimación en la 3105-06-001 – Capital Fiscal Nación por $728.807.065.657."/>
    <s v="(…) la falta de control y seguimiento de las Cuentas por Cobrar de DIAN Recaudadora, así como de la inobservancia de la normatividad aplicable para el reconocimiento, registro, preparación y revelación de estas cuentas, (…)"/>
    <s v="Conseguir  una solución informática mediante el plan de Modernizacion Tecnologica que permita disponer de información controlada con relevancia contable, a través del monitoreo y control del flujo de documentos que ingresan y salen de la totalidad de los SIES de la Entidad y que afectan el SIE de contabilidad."/>
    <s v="Definir estrategia de digitalización"/>
    <s v="Documento"/>
    <n v="1"/>
    <d v="2020-07-01T00:00:00"/>
    <d v="2020-07-30T00:00:00"/>
    <n v="4.1428571428571432"/>
    <n v="1"/>
    <s v="DGI_x000a_NC - Subproceso Innovación y Tecnología_x000a_Dirección de Gestión e Innovación y Tecnología_x000a_Subdirección de Innovación y Proyectos_x000a_Subdirección de Soluciones y Desarrollo_x000a__x000a_ACTUALIZADO_x000a_30112021_x000a__x000a_                                                                           "/>
    <n v="1"/>
    <x v="1"/>
  </r>
  <r>
    <x v="1"/>
    <x v="1"/>
    <m/>
    <m/>
    <m/>
    <m/>
    <m/>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ACTUALIZADO_x000a_30112021                                                                             "/>
    <n v="1"/>
    <x v="1"/>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s v="10 Auditoria Financiera    Vig 2019 _x000a_(F Pagadora y Recaudadora)"/>
    <s v="18 01 002"/>
    <s v="Hallazgo No. 10. Cuentas por pagar _x000a__x000a_“(…) subestimación contable por $5.156.659.000 en la cuenta 2407-03-Recursos a favor de terceros por impuestos y por $ 245.019.251.000 en la cuenta 2490-39- Saldos a favor contribuyentes, lo anterior genera una sobrestimación patrimonial neta por $250.175.910.000 en la cuenta 3105-Capital Fiscal._x000a_Así mismo se presentan incorrecciones cualitativas por $40.710.338.000 correspondientes a los saldos a favor arrastrados en procesos de fusiones de entes económicos."/>
    <s v="(…) falta de control y seguimiento de los saldos a favor de los contribuyentes, así como la inobservancia de las características cualitativas de la información financiera, de representación fiel y de mejora de verificabilidad, a la Ley 962 de 2005 y el Estatuto Tributario;"/>
    <s v="Conseguir  una solución informática mediante el plan de Modernizacion Tecnologica que permita disponer de información controlada con relevancia contable, a través del monitoreo y control del flujo de documentos que ingresan y salen de la totalidad de los SIES de la Entidad y que afectan el SIE de contabilidad."/>
    <s v="Definir estrategia de digitalización"/>
    <s v="Documento"/>
    <n v="1"/>
    <d v="2020-07-01T00:00:00"/>
    <d v="2020-07-30T00:00:00"/>
    <n v="4.1428571428571432"/>
    <n v="1"/>
    <s v="DGI_x000a_NC - Subproceso Innovación y Tecnología_x000a_Dirección de Gestión e Innovación y Tecnología_x000a_Subdirección de Innovación y Proyectos_x000a_Subdirección de Soluciones y Desarrollo_x000a_ACTUALIZADO_x000a_30112021_x000a__x000a_                                                                           "/>
    <n v="1"/>
    <x v="1"/>
  </r>
  <r>
    <x v="1"/>
    <x v="1"/>
    <m/>
    <m/>
    <m/>
    <m/>
    <m/>
    <s v="Priorizar y detallar requerimientos"/>
    <s v="Documento de requerimientos funcionales"/>
    <n v="1"/>
    <d v="2020-08-01T00:00:00"/>
    <d v="2020-12-31T00:00:00"/>
    <n v="21.714285714285715"/>
    <n v="1"/>
    <s v="DGI_x000a_NC - Subproceso Innovación y Tecnología_x000a_Dirección de Gestión e Innovación y Tecnología_x000a_Subdirección de Innovación y Proyectos_x000a_Subdirección de Soluciones y Desarrollo_x000a__x000a_NC - Subproceso Función Recaudadora_x000a_Dirección de Gestión de Impuestos_x000a_Subdirección de Recaudo_x000a_Coordinación de Contabilidad de la Función Recaudadora        _x000a__x000a_ACTUALIZADO_x000a_30112021                                                                         "/>
    <n v="1"/>
    <x v="1"/>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Auditoria Financiera Independiente a la UAE Dirección de Impuestos y Aduanas Nacionales – DIAN, Vigencia 2020_x000a__x000a_H5"/>
    <s v="19  03 00"/>
    <s v="HALLAZGO No. 5. ANTICIPO IMPUESTO DE RENTA.  &quot;(…) las actividades de depuración contable permanente y sostenible, no han sido efectivas, permitiendo que se incumplan los objetivos de la información financiera y las características fundamentales de relevancia y representación fiel, establecidas en la normatividad para las Entidades de Gobierno  (…)&quot;"/>
    <s v="“(…) debilidades de control interno contable (…)”"/>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_x000a_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
    <n v="0"/>
    <x v="0"/>
  </r>
  <r>
    <x v="1"/>
    <x v="1"/>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Auditoria Financiera Independiente a la UAE Dirección de Impuestos y Aduanas Nacionales – DIAN, Vigencia 2020_x000a__x000a_H6"/>
    <s v="19  03 00"/>
    <s v="HALLAZGO No. 6. CUENTAS POR COBRAR ADUANA E IVA EXTERNO  “(…) incorrección material determinada como sobrestimación de la cuenta 1305- Cuentas por cobrar por 3.112.737.629.081 y por el mismo valor una subestimación del patrimonio institucional. (…)  (…) los saldos por cobrar de los contribuyentes no solo contemplan transacciones de la vigencia 2020 (..)&quot;"/>
    <s v="(…)” deficiencias en el aplicativo SYGA, (…)  debilidades de control interno contable, (…)”"/>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0"/>
  </r>
  <r>
    <x v="1"/>
    <x v="1"/>
    <m/>
    <s v="19  03 00"/>
    <s v="HALLAZGO No. 6. CUENTAS POR COBRAR ADUANA E IVA EXTERNO  “(…) incorrección material determinada como sobrestimación de la cuenta 1305- Cuentas por cobrar por 3.112.737.629.081 y por el mismo valor una subestimación del patrimonio institucional. (…)  (…) los saldos por cobrar de los contribuyentes no solo contemplan transacciones de la vigencia 2020 (..)&quot;"/>
    <s v="(…)” deficiencias en el aplicativo SYGA, (…)  debilidades de control interno contable,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Auditoria Financiera Independiente a la UAE Dirección de Impuestos y Aduanas Nacionales – DIAN, Vigencia 2020_x000a__x000a_H7"/>
    <s v="19  03 00"/>
    <s v="HALLAZGO No. 7. SALDOS POR DEVOLUCIONES  “Del examen realizado a una muestra selectiva de 23 NIT, para los cuales se ejecutaron devoluciones por $4.959.686 millones donde se comprobó su registro contable en la vigencia 2020, (…); se estableció que, al cierre de 31 de diciembre de 2020, existen terceros cuyo saldo contable (…) presenta valores negativos, contrarios a su naturaleza (…)&quot;"/>
    <s v="“(...)La situación se origina por debilidades de Control Interno Contable (…)”"/>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
    <n v="0"/>
    <x v="0"/>
  </r>
  <r>
    <x v="1"/>
    <x v="1"/>
    <m/>
    <m/>
    <m/>
    <m/>
    <s v="Iniciar el desarrollo de la solución tecnológica."/>
    <s v="Desarrollo de la solución"/>
    <s v="Informes de seguimiento"/>
    <n v="10"/>
    <d v="2025-06-01T00:00:00"/>
    <d v="2027-06-30T00:00:00"/>
    <n v="108.42857142857143"/>
    <n v="0"/>
    <s v="DGI_x000a_DGI_x000a_NC - Subproceso Innovacion y Tecnologia_x000a_Direccion de Gestion de Innovacion y Tecnologia_x000a_Subdireccion de Innovacion y Proyectos_x000a_Subdireccion de Soluciones y desarrollo_x000a_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
    <n v="0"/>
    <x v="0"/>
  </r>
  <r>
    <x v="1"/>
    <x v="1"/>
    <m/>
    <s v="19  03 00"/>
    <s v="HALLAZGO No. 7. SALDOS POR DEVOLUCIONES  “Del examen realizado a una muestra selectiva de 23 NIT, para los cuales se ejecutaron devoluciones por $4.959.686 millones donde se comprobó su registro contable en la vigencia 2020, (…); se estableció que, al cierre de 31 de diciembre de 2020, existen terceros cuyo saldo contable (…) presenta valores negativos, contrarios a su naturaleza (…)&quot;"/>
    <s v="“(...)La situación se origina por debilidades de Control Interno Contable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Auditoria Financiera Independiente a la UAE Dirección de Impuestos y Aduanas Nacionales – DIAN, Vigencia 2020_x000a__x000a_H8"/>
    <s v="19  03 00"/>
    <s v="HALLAZGO No. 8. CONSISTENCIA DE LA INFORMACION  “(…) la información oficial suministrada por la DIAN, formato FT-RE-2614 denominado “ARCHIVO HISTÓRICO DE RESOLUCIONES DE DEVOLUCIÓN Y/O COMPENSACIÓN”, no cuenta con un registro del número de formulario del “Formato Interno de Información de solicitud de Devolución y/o compensación “identificado con número 701 (...)&quot;"/>
    <s v="“(…) debilidades de control interno relacionadas con el seguimiento y monitoreo de la información administrada en el proceso de devoluciones, (…)”"/>
    <s v="Complementar el reporte de las resoluciones proferidas a través del Servicio Informático de Devoluciones con la información de No. y Fecha de giro a cuenta o No. Expedición de TIDIS y fecha, con el fin de conformar la información insumo para el formato FT RE 2614, con todas sus variables de información."/>
    <s v="Requerimientos y diseño del ajuste tecnológico para complementar el reporte"/>
    <s v="FT-FI 2006 Especificación Funcional_x000a_FT-FI 2004 Diseño de base de datos_x000a_"/>
    <n v="2"/>
    <d v="2021-07-01T00:00:00"/>
    <d v="2021-12-31T00:00:00"/>
    <n v="26.142857142857142"/>
    <n v="2"/>
    <s v="DGI_x000a_NC - Subproceso Recaudo - Devoluciones_x000a_Direccion de Gestion de Impuestos_x000a_Subdirección de Devoluciones_x000a__x000a_ACTUALIZADO_x000a_30112021"/>
    <n v="1"/>
    <x v="1"/>
  </r>
  <r>
    <x v="1"/>
    <x v="1"/>
    <m/>
    <s v="19  03 00"/>
    <s v="HALLAZGO No. 8. CONSISTENCIA DE LA INFORMACION  “(…) la información oficial suministrada por la DIAN, formato FT-RE-2614 denominado “ARCHIVO HISTÓRICO DE RESOLUCIONES DE DEVOLUCIÓN Y/O COMPENSACIÓN”, no cuenta con un registro del número de formulario del “Formato Interno de Información de solicitud de Devolución y/o compensación “identificado con número 701 (...)&quot;"/>
    <s v="“(…) debilidades de control interno relacionadas con el seguimiento y monitoreo de la información administrada en el proceso de devoluciones, (…)”"/>
    <s v="Complementar el reporte de las resoluciones proferidas a través del Servicio Informático de Devoluciones con la información de No. y Fecha de giro a cuenta o No. Expedición de TIDIS y fecha, con el fin de conformar la información insumo para el formato FT RE 2614, con todas sus variables de información."/>
    <s v="Puesta en producción del ajuste tecnológico"/>
    <s v="FT-SI 1851 Aceptación de pruebas de funcionalidad y salida a producción_x000a_Acta de Comité de cambios_x000a_"/>
    <n v="2"/>
    <d v="2024-01-01T00:00:00"/>
    <d v="2025-12-31T00:00:00"/>
    <n v="104.28571428571429"/>
    <n v="0"/>
    <s v="DGI_x000a_NC - Subproceso Recaudo - Devoluciones_x000a_Direccion de Gestion de Impuestos_x000a_Subdirección de Devoluciones_x000a_ _x000a_NC - Subproceso Innovación y Tecnología_x000a_Dirección de Gestión e Innovación y Tecnología_x000a_Subdirección de Innovación y Proyectos_x000a_Subdirección de Soluciones y Desarrollo_x000a_ _x000a_ACTUALIZADO_x000a_30112021_x000a_REFORMULACIÓN EXCEPCIONAL _x000a_18072022_x000a_ _x000a_REFORMULADO_x000a_09122022"/>
    <n v="0"/>
    <x v="0"/>
  </r>
  <r>
    <x v="1"/>
    <x v="1"/>
    <s v="Auditoria Financiera Independiente a la UAE Dirección de Impuestos y Aduanas Nacionales – DIAN, Vigencia 2020_x000a__x000a_H9"/>
    <s v="19  03 00"/>
    <s v="HALLAZGO No. 9. SALDOS A NIVEL DE TERCERO &quot; (…) de 71 cuentas contables, se evidenció la existencia de saldos negativos a nivel de terceros, contrarios a la naturaleza de las cuentas, valorados en un total de $(20.239.911) millones (…) afectando los saldos consolidados de cada una de las cuentas, la representación fiel de los hechos económicos y el saldo de cuenta (...)&quot;"/>
    <s v="Deficiencias en los sistemas de información"/>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
    <n v="0"/>
    <x v="0"/>
  </r>
  <r>
    <x v="1"/>
    <x v="1"/>
    <m/>
    <m/>
    <m/>
    <m/>
    <s v="Iniciar el desarrollo de la solución tecnológica."/>
    <s v="Desarrollo de la solución"/>
    <s v="Informes de seguimiento"/>
    <n v="10"/>
    <d v="2025-06-01T00:00:00"/>
    <d v="2027-06-30T00:00:00"/>
    <n v="108.42857142857143"/>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ora._x000a__x000a_"/>
    <n v="0"/>
    <x v="0"/>
  </r>
  <r>
    <x v="1"/>
    <x v="1"/>
    <m/>
    <s v="19  03 00"/>
    <s v="HALLAZGO No. 9. SALDOS A NIVEL DE TERCERO &quot; (…) de 71 cuentas contables, se evidenció la existencia de saldos negativos a nivel de terceros, contrarios a la naturaleza de las cuentas, valorados en un total de $(20.239.911) millones (…) afectando los saldos consolidados de cada una de las cuentas, la representación fiel de los hechos económicos y el saldo de cuenta (...)&quot;"/>
    <s v="Deficiencias en los sistemas de información"/>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Auditoría Financiera Independiente a la UAE Dirección de Impuestos y Aduanas Nacionales – DIAN, Vigencia 2021"/>
    <s v="17 01 007"/>
    <s v="Hallazgo No. 2. CARTERA PRESCRITA_x000a_“Saldos reclasificados por tercero de Cuentas por Cobrar a Cuentas de Orden de Bienes y Derechos - cuentas por cobrar 8315-35 por concepto de “Prescripción”, no se evidenciaron los actos administrativos y/o resoluciones que dieran cuenta de la ocurrencia de la prescripción, (…)”"/>
    <s v="(…) inobservando de esta manera, lo dispuesto en los Manuales y procedimientos de DIAN Función Recaudadora para el retiro y/o baja de Cuentas por Cobrar. (…)"/>
    <s v="Actualizar, como resulte procedente, la documentación del proceso contable, de la Función Recaudadora en los aspectos relativos a la baja en cuenta y a la clasificación de cartera contenida en la política operativa."/>
    <s v="Elaborar un diagnóstico respecto de la pertinencia del tratamiento de la baja en cuentas en los Manuales MN-RE 0044 y ADF-0005, y a la clasificación de la cartera contenida en la política operativa de la DIAN FR."/>
    <s v="Diagnóstico"/>
    <n v="1"/>
    <d v="2022-07-01T00:00:00"/>
    <d v="2022-09-30T00:00:00"/>
    <n v="13"/>
    <n v="1"/>
    <s v="DGI_x000a_NC - Subproceso Función Recaudadora_x000a_Dirección de Gestión de Impuestos_x000a_Subdirección de Recaudo _x000a_Coordinación de Administración de Aplicativos de Impuestos_x000a_Coordinación de Contabilidad de la Función Recaudadora     _x000a__x000a_NC - Subproceso Administración de Cartera_x000a_Subdirección de Cobranzas y Control Extensivo_x000a_Coordinación de Cobranzas _x000a__x000a_ELABORACIÓN_x000a_15062022"/>
    <n v="1"/>
    <x v="1"/>
  </r>
  <r>
    <x v="1"/>
    <x v="1"/>
    <m/>
    <m/>
    <m/>
    <m/>
    <m/>
    <s v="Realizar los mejoras establecidas mediante el diagnóstico, en la documentación pertinente."/>
    <s v="Documentación del proceso contable FR, actualizada y publicada"/>
    <n v="1"/>
    <d v="2023-06-01T00:00:00"/>
    <d v="2026-02-28T00:00:00"/>
    <n v="143.28571428571428"/>
    <n v="0.6"/>
    <s v="DGI_x000a_NC - Subproceso Función Recaudadora_x000a_Dirección de Gestión de Impuestos_x000a_Subdirección de Recaudo _x000a_Coordinación de Administración de Aplicativos de Impuestos_x000a_Coordinación de Contabilidad de la Función Recaudadora_x000a__x000a_NC - Subproceso Administración de Cartera_x000a_Subdirección de Cobranzas y Control Extensivo_x000a_Coordinación de Cobranzas_x000a__x000a_NC - Subproceso Administración del Sistema de Gestión_x000a_Dirección de Gestión Estratégica y Analítica_x000a_Subdirección de Procesos        _x000a_Coordinación de Procesos y Riesgos Operacionales_x000a__x000a_ELABORACIÓN_x000a_15062022_x000a__x000a_REFORMULADO_x000a_09122022"/>
    <n v="0.6"/>
    <x v="0"/>
  </r>
  <r>
    <x v="1"/>
    <x v="1"/>
    <s v="Auditoría Financiera Independiente a la UAE Dirección de Impuestos y Aduanas Nacionales – DIAN, Vigencia 2021"/>
    <s v="17 04 002"/>
    <s v="Hallazgo No. 3. CUENTAS POR COBRAR IMPUESTO DE RENTA Y_x000a_COMPLEMENTARIOS Y OTROS_x000a_“Saldos por terceros que componen las Cuentas por Cobrar a 31 de diciembre de 2021 en el Estado de Situación Financiera de DIAN – Recaudadora, donde se evidenciaron incorrecciones materiales que generaron una subestimación neta por $669.190.009.010. (…)"/>
    <s v="&quot;(...) las cuales se originaron principalmente por las siguientes causas, entre otras:_x000a_•Aplicación de pagos sin tener la correspondiente contrapartida de la obligación tributaria a cargo del contribuyente, en la respectiva cuenta por cobrar._x000a_• Saldos negativos por depurar de vigencias anteriores_x000a_•Causación y reversión constante de documentos_x000a_•Duplicidad de registros._x000a_•Saldos prescritos_x000a_•Ajustes de inconsistencias incorrectos._x000a_•Ausencia, de reconocimiento de declaraciones tributarias (…)_x000a__x000a_(…) debilidades en el control interno contable relacionadas con la depuración permanente de las partidas conciliatorias por terceros, el control y seguimiento de las Cuentas por Cobrar de DIAN Recaudadora, así como de la inobservancia de la normatividad aplicable para el reconocimiento, registro, preparación y revelación de estas cuentas, que permitan de esta manera, que la información financiera cumpla con los objetivos de rendición de cuentas, toma de decisiones y control, así como_x000a_con sus características fundamentales de relevancia y representación fiel. (...)&quot;"/>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Función Recau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_x000a__x000a_NC - Subproceso Innovacion y Tecnologia_x000a_Direccion de Gestion de Innovacion y Tecnologia_x000a_Subdireccion de Innovacion y Proyectos_x000a_Subdireccion de Soluciones y Desarrollo"/>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REFORMULADO _x000a_30092019_x000a_31102020_x000a_30112021_x000a_20052022_x000a_09122022"/>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ntabilidad de la función Recaudadora"/>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Coordinación de Cotnabilidad de la Función Recaudadora_x000a_NC - Subproceso Innovacion y Tecnologia_x000a_Direccion de Gestion de Innovacion y Tecnologia_x000a_Subdireccion de Innovacion y Proyectos_x000a_Subdireccion de Soluciones y Desarrollo_x000a__x000a_REFORMULADO _x000a_31102020_x000a_30112021_x000a_20052022_x000a_09122022"/>
    <n v="0"/>
    <x v="0"/>
  </r>
  <r>
    <x v="1"/>
    <x v="1"/>
    <s v="Auditoría Financiera Independiente a la UAE Dirección de Impuestos y Aduanas Nacionales – DIAN, Vigencia 2021"/>
    <s v="17 01 007"/>
    <s v="Hallazgo No. 4. CLASIFICACION DE LA CARTERA_x000a__x000a_“(…) Insuficiencia del Manual de Políticas Contables y Operativas de la_x000a_Contabilidad de DIAN Función Recaudadora, en los aspectos que regulan la depuración de la cartera, que permita hacer la evaluación y el seguimiento al detalle, del análisis y el resultado de las actividades que fueron desarrolladas por cada una de las obligaciones que fueron reclasificadas por determinado concepto. (…)”"/>
    <s v="“(…) debilidades en el control interno contable de la entidad relacionado con la insuficiencia del Manual de Política Contable y Operativa, en los_x000a_aspectos que regula la depuración de la cartera y su clasificación (…)&quot;"/>
    <s v="Elaborar y adoptar el documento idóneo que conforme con la Resolución 006004 de 2018 o la que la modifique y que permitirá documentar la ejecución de la clasificación de cartera adoptada por el MN-RE- 0044"/>
    <s v="Documentar y relacionar las actividades administrativas y técnicas que se requieren para aplicar la clasificación de la cartera adoptada por el Manual de Políticas Contables y Operativas  de la Función Recaudadora MN-RE 0044"/>
    <s v="Documento publicado "/>
    <n v="1"/>
    <d v="2023-06-01T00:00:00"/>
    <d v="2025-02-28T00:00:00"/>
    <n v="91.142857142857139"/>
    <n v="0.5"/>
    <s v="DGI_x000a_NC - Subproceso Función Recaudadora_x000a_Dirección de Gestión de Impuestos_x000a_Subdirección de Recaudo _x000a_Coordinación de Administración de Aplicativos de Impuestos_x000a_Coordinación de Contabilidad de la Función Recaudadora     _x000a__x000a_NC - Subproceso Administración de Cartera_x000a_Subdirección de Cobranzas y Control Extensivo_x000a_Coordinación de Cobranzas_x000a__x000a_NC - Subproceso Administración del Sistema de Gestión_x000a_Dirección de Gestión Estratégica y Analítica_x000a_Subdirección de Procesos        _x000a_Coordinación de Procesos y Riesgos Operacionales _x000a__x000a_ELABORACIÓN_x000a_15062022_x000a__x000a_REFORMULADO_x000a_09122022"/>
    <n v="0.5"/>
    <x v="0"/>
  </r>
  <r>
    <x v="1"/>
    <x v="1"/>
    <s v="Auditoría de Cumplimiento. Proceso de Cobro Coactivo, corte a 31 de diciembre de 2021 – DIAN"/>
    <s v="17  01 011   "/>
    <s v="Hallazgo Nro. 1. Expediente 200814698 Investigación de Bienes y Cobro a Deudores Solidarios de la Unión Temporal Nit. 900191711. (D) (F)_x000a__x000a_“(…)La DIAN no realizó investigación de bienes, ni decretó medidas cautelares de embargo como tampoco libró mandamiento de pago contra los deudores solidarios, como lo disponen los Artículos 793 Literal e) y 794 del Estatuto Tributario, para el caso que nos ocupa a las sociedades con NIT´s 900.068.896-1, 830.147.142-09 y 830.066.001-2, las cuales conformaban la Unión Temporal (…) _x000a__x000a_(…)Lo anterior, no obstante, la DIAN contar con las declaraciones tributarias de las sociedades con NIT´s 900.068.896-1 y 830.066.001-2, integrantes de la UT y por ende deudores solidarios de las obligaciones citadas.(…)_x000a__x000a_(…)Con lo anterior, se generó daño al patrimonio del Estado en la suma de $1.222.592.000 correspondiente al valor de las obligaciones mencionadas más la actualización e intereses, desde la fecha de exigibilidad de cada obligación hasta la fecha en que operó la prescripción(…)(…) En consecuencia, el presente hallazgo se registra con connotación fiscal y, de conformidad con los artículos 34 y 35 de Ley 734 de 2002, presunta incidencia disciplinaria”"/>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Capacitar a los funcionarios de la División de Cobranzas de la Dirección Seccional de Impuestos de Bogotá en los procedimientos de cobro persuasivo, coactivo, y deudores solidarios."/>
    <s v="Realizar  capacitación (3) a toda la División de Cobranzas sobre los procedimientos de cobro persuasivo, coactivo, y la vinculación de deudores solidarios."/>
    <s v="Registro de asistencia a capacitación"/>
    <n v="3"/>
    <d v="2023-02-01T00:00:00"/>
    <d v="2023-03-31T00:00:00"/>
    <n v="8.2857142857142865"/>
    <n v="3"/>
    <s v="DGI_x000a_DS - Subproceso de Administración de Cartera_x000a_Dirección Seccional de Impuestos de Bogotá_x000a_División de Cobranzas_x000a__x000a_ELABORACIÓN_x000a_30122022_x000a__x000a_"/>
    <n v="1"/>
    <x v="1"/>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 _x000a__x000a_ELABORACIÓN_x000a_30122022"/>
    <n v="1"/>
    <x v="1"/>
  </r>
  <r>
    <x v="1"/>
    <x v="1"/>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
    <n v="0"/>
    <x v="0"/>
  </r>
  <r>
    <x v="1"/>
    <x v="1"/>
    <m/>
    <m/>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Presentar una propuesta de ajuste a la estructura administrativa de la División de Cobranzas de la Dirección Seccional de Impuestos de Bogotá."/>
    <s v="Análisis de la propuesta presentada por la División de Cobranzas de la Dirección Seccional de Impuestos de Bogotá y mesas de trabajo con la Dirección Seccional de impuestos de Bogotá"/>
    <s v="Documento"/>
    <n v="1"/>
    <d v="2023-04-01T00:00:00"/>
    <d v="2023-07-31T00:00:00"/>
    <n v="17.285714285714285"/>
    <n v="1"/>
    <s v="DGI_x000a_NC -  Subproceso de Administración de Cartera_x000a_Dirección de Gestión de Impuestos_x000a_Subdirección de Cobranzas y Control Extensivo_x000a__x000a_DS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Informar mensualmente a los Jefes de GIT, los posibles deudores solidarios para ser vinculados a los procesos de cobro, priorizados de acuerdo con las mejoras de la metodología identificadas en las mesas de trabajo junto con el nivel central."/>
    <s v="Enviar mensualmente a cada Jefe de GIT, una base de datos, en donde se evidencian los posibles deudores solidarios, para ser vinculados a los procesos de cobro."/>
    <s v="Documento"/>
    <n v="12"/>
    <d v="2023-02-01T00:00:00"/>
    <d v="2024-02-01T00:00:00"/>
    <n v="52.142857142857146"/>
    <n v="12"/>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Reporte donde se evidencia el número de deudores solidarios vinculados durante el trimestre, priorizados de acuerdo con las mejoras de la metodología identificadas en las mesas de trabajo junto con el nivel central."/>
    <s v="Informe en donde se evidencia el número de deudores solidarios vinculados a procesos de cobro durante el trimestre."/>
    <s v="Documento"/>
    <n v="4"/>
    <d v="2023-02-01T00:00:00"/>
    <d v="2024-02-01T00:00:00"/>
    <n v="52.142857142857146"/>
    <n v="4"/>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m/>
    <s v="“(…)la prescripción de la acción de cobro de las obligaciones aludidas se presentó respecto al deudor principal y a los deudores solidarios, al no adelantarse las actuaciones procesales como lo dispone el Estatuto Tributario y dar cabal cumplimiento a los procedimientos citados para lograr el pago de lo adeudado dentro del término previsto en el Artículo 817 del mismo Estatuto(…)”."/>
    <s v="Revisar los procedimientos del subproceso de administración de cartera, sus actividades, frecuencia y términos establecidos, de acuerdo con la capacidad operativa y relación costo-beneficio."/>
    <s v="Elaborar un informe con los resultados obtenidos de la revisión efectuada a los procedimientos del subproceso de administración de cartera, y proponer los ajustes requeridos de acuerdo con la capacidad operativa y costo-beneficio."/>
    <s v="Documento"/>
    <n v="1"/>
    <d v="2023-02-01T00:00:00"/>
    <d v="2023-02-28T00:00:00"/>
    <n v="3.8571428571428572"/>
    <n v="1"/>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s v="Hallazgo Nro. 2. Expediente 200318863 -Embargo y secuestro de bienes del contribuyente con NIT 19.384.581 (D) (F)_x000a__x000a_“(…) la DIAN no realizó gestiones oportunas para decretar las medidas cautelares, toda vez que se observó que, los tres primeros inmuebles de esta tabla no contaban con restricciones al dominio desde la fecha que se hizo exigible la obligación (21 de octubre de 2015). (…)_x000a_Para los inmuebles con MI Nro. 070-53299 y 53297 no se evidenciaron gestiones oportunas por parte de la DIAN, toda vez, que desde el 31 de agosto de 2015 se canceló el embargo de Bancafé según anotación Nro. 6, de la medida cautelar que limitaba el dominio de los bienes. La administración tributaria, solamente actuó hasta el 6 de enero de 2021 fecha en la que profirió la resolución antes anotada(…)_x000a_(…)En cuanto al predio identificado con MI Nro. 070-53288 como se observa, desde el 31 de agosto de 2015 no registra ninguna medida. La DIAN decretó y realizó solicitud de embargo en enero de 2021, medida que fue inscrita el 16 de junio de 2021 en el certificado de tradición y libertad(…)_x000a_(…)Para los inmuebles identificados con MI Nro. 076-10317 y 076-6098 no obstante, estar registrada la medida cautelar, la DIAN no realizó gestión oportuna al respecto, y al igual que el inmueble 076-13831 solo hasta el 17 de junio de 2021 decretó la medida cautelar, la cual fue anotada el 17 de junio de 2021, cuando ya la obligación objeto de estudio se encontraba prescrita, haciendo nugatoria la recuperación del recurso.(…)_x000a_Los hechos expuestos generaron daño al patrimonio del Estado en la suma de $479.286.000(…)producido por una gestión fiscal ineficaz, ineficiente e inoportuna, al tenor de lo dispuesto en el artículo 6º de la Ley 610 de 2000.(…)_x000a_(…)El hallazgo se comunica con connotación fiscal y, de conformidad con los artículos 34 y 35 de Ley 734 de 2002, con presunta incidencia disciplinaria(…)”"/>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_x000a__x000a_ELABORACIÓN_x000a_30122022"/>
    <n v="1"/>
    <x v="1"/>
  </r>
  <r>
    <x v="1"/>
    <x v="1"/>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Informar mensualmente a los Jefes de GIT, los expedientes de cobro con investigación de bienes, medidas de embargo, secuestro y remate, priorizados de acuerdo con las mejoras de la metodología identificadas en las mesas de trabajo junto con el nivel central."/>
    <s v="Enviar mensualmente a cada Jefe de GIT, una base en Excel donde se evidencian los expedientes de cobro con investigación de bienes, medidas de embargo, secuestro y remate."/>
    <s v="Documento"/>
    <n v="12"/>
    <d v="2023-02-01T00:00:00"/>
    <d v="2024-02-01T00:00:00"/>
    <n v="52.142857142857146"/>
    <n v="12"/>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Reporte donde se evidencia el número de embargos a bienes inmuebles realizados, número de diligencias de secuestro y de remate efectuadas durante el trimestre, priorizados de acuerdo con las mejoras de la metodología identificadas en las mesas de trabajo junto con el nivel central."/>
    <s v="Informe en donde se evidencia el número de embargos a bien inmueble realizados, número de diligencias de secuestro y de remate efectuadas durante el trimestre"/>
    <s v="Documento"/>
    <n v="4"/>
    <d v="2023-02-01T00:00:00"/>
    <d v="2024-02-01T00:00:00"/>
    <n v="52.142857142857146"/>
    <n v="4"/>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m/>
    <s v="“(…) no realizó gestión para decretar y registrar los embargos, secuestrar y rematar, no dio efectiva aplicación a los dispuesto en el procedimiento “PR-CA-271 V1 -Cobro Coactivo –Ejecución de Bienes del Deudor”, como tampoco tuvo continuidad y eficiencia respecto a los trámites necesarios para los bienes que fueron embargados en junio de 2019 (…)”"/>
    <s v="Revisar los procedimientos del subproceso de administración de cartera, sus actividades, frecuencia y términos establecidos, de acuerdo con la capacidad operativa y relación costo-beneficio."/>
    <s v="Elaborar un informe con los resultados obtenidos de la revisión efectuada a los procedimientos del subproceso de administración de cartera, y proponer los ajustes requeridos de acuerdo con la capacidad operativa y costo-beneficio."/>
    <s v="Documento"/>
    <n v="1"/>
    <d v="2023-02-01T00:00:00"/>
    <d v="2023-02-28T00:00:00"/>
    <n v="3.8571428571428572"/>
    <n v="1"/>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s v="Hallazgo Nro. 3. Consistencia de la información del proceso de administración de cartera-cobro coactivo- en los aplicativos y reportes generados_x000a__x000a_“(…)se evidencia que los sistemas de información SIPAC y SISCOBRA CANDADO, en los cuales reposa la información del trámite adelantado en el proceso de administración de cartera en la vigencia 2021 y, que por lo tanto son la fuente de información vigentes en la DIAN, no garantizan la confiabilidad de la información almacenada (…)en donde se encontró coincidencia en 138 obligaciones entre las dos bases de datos, tanto en NIT, impuesto, año gravable y período, y que tienen fecha de prescripción anterior a la fecha de cierre del aplicativo SISCOBRA. (El resultado indicado se incluye en archivo Excel Anexo a la presente comunicación denominado, Anexo hallazgo Consistencia Información, hoja 3.)(…)_x000a_Por su parte, el aplicativo SIPAC, que actualmente es el único sistema que soporta el proceso, luego del cierre de SISCOBRA, presenta falencias en sus funcionalidades, ya que en algunos casos impiden al usuario adelantar el trámite de las actuaciones en el sistema, por lo cual, las adelanta de forma manual y las incorpora en el expediente físico; como consecuencia se genera desactualización del estado del trámite en el sistema, frente a la realidad del avance en el proceso. (…)_x000a__x000a_(…) no se encuentra registro de actuaciones en SIPAC para las obligaciones correspondientes al NIT 830080102, entre el 2016/09/08 y el 2021/07/14, asociado a la dificultad para adelantar el traslado en el sistema (…)”_x000a__x000a_"/>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m/>
    <m/>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
    <n v="0"/>
    <x v="0"/>
  </r>
  <r>
    <x v="1"/>
    <x v="1"/>
    <s v="Auditoría de Cumplimiento. Proceso de Cobro Coactivo, corte a 31 de diciembre de 2021 – DIAN"/>
    <s v="17  01 011   "/>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Auditoría insitu y/o de escritorio"/>
    <s v="Realizar audioritas insitu y/o de escritorio para veririfcar la funcionalidad y adecuado registro en los servicios informaticos de administración de cartera por parte de las Direcciones Seccionales y Dirección Operativa de Grandes Contribuyentes."/>
    <s v="Informe de auditoria"/>
    <n v="6"/>
    <d v="2023-01-01T00:00:00"/>
    <d v="2024-09-30T00:00:00"/>
    <n v="91.142857142857139"/>
    <n v="6"/>
    <s v="DGI_x000a_NC - Subproceso  Recaudo _x000a_Dirección de Gestión de Impuestos_x000a_Subdirección de Recaudo_x000a_Coordinación de Administración de Aplicativos de  Impuestos_x000a__x000a_ELABORACIÓN_x000a_30122022_x000a_"/>
    <n v="1"/>
    <x v="1"/>
  </r>
  <r>
    <x v="1"/>
    <x v="1"/>
    <s v="Auditoría de Cumplimiento. Proceso de Cobro Coactivo, corte a 31 de diciembre de 2021 – DIAN"/>
    <s v="17  01 011   "/>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mplementar en el SIPAC la versión II del traslado electrónico de expedientes"/>
    <s v="Elaboración de la especificación funcional y radicación ante mesa PIT"/>
    <s v="Formato 2206 radicado a traves de PST"/>
    <n v="1"/>
    <d v="2023-01-01T00:00:00"/>
    <d v="2023-02-15T00:00:00"/>
    <n v="6.4285714285714288"/>
    <n v="1"/>
    <s v="DGI_x000a_NC - Subproceso  Recaudo-Devoluciones _x000a_Dirección de Gestión de Impuestos_x000a_Subdirección de Recaudo_x000a_Coordinación de Administración de Aplicativos de  Impuestos_x000a__x000a_ELABORACIÓN_x000a_30122022"/>
    <n v="1"/>
    <x v="1"/>
  </r>
  <r>
    <x v="1"/>
    <x v="1"/>
    <s v="Auditoría de Cumplimiento. Proceso de Cobro Coactivo, corte a 31 de diciembre de 2021 – DIAN"/>
    <s v="17  01 011   "/>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mplementar en el SIPAC la versión II del traslado electrónico de expedientes"/>
    <s v="Contextualización y desarrollo de la solución"/>
    <s v="Plan de trabajo de_x000a_implementación de la solución_x000a_tecnológica."/>
    <n v="1"/>
    <d v="2023-02-16T00:00:00"/>
    <d v="2023-03-15T00:00:00"/>
    <n v="3.8571428571428572"/>
    <n v="1"/>
    <s v="DGI_x000a_NC - Subproceso  Recaudo-Devoluciones _x000a_Dirección de Gestión de Impuestos_x000a_Subdirección de Recaudo_x000a_Coordinación de Administración de Aplicativos de  Impuestos_x000a__x000a_NC - Subproceso Innovacion y Tecnologia_x000a_Direccion de Gestion de Innovacion y Tecnologia_x000a_Subdireccion de Innovacion y Proyectos_x000a_Subdireccion de Soluciones y desarrollo_x000a__x000a_ELABORACIÓN_x000a_30122022"/>
    <n v="1"/>
    <x v="1"/>
  </r>
  <r>
    <x v="1"/>
    <x v="1"/>
    <s v="Auditoría de Cumplimiento. Proceso de Cobro Coactivo, corte a 31 de diciembre de 2021 – DIAN"/>
    <s v="17  01 011   "/>
    <m/>
    <s v="“(…) falta de gestión para coordinar y adelantar los procesos de especificaciones técnicas, desarrollo interno o con terceros de la actualización, mantenimiento, corrección y mejora de los sistemas de información y servicios digitales que soportan el proceso de administración de cartera, de manera que se constituyan en un repositorio único de datos, en cumplimiento de la política de datos, los lineamientos de seguridad de la información y la arquitectura digital de la DIAN.(…)_x000a__x000a_falta de gestión en la administración de los aplicativos y sistemas de información y servicios digitales, para el proceso de administración de cartera, con el fin de obtener su óptimo funcionamiento, de manera que permitan dirigir, controlar y responder por las actividades relacionadas con el cobro de los impuestos, derechos, tasas, contribuciones, multas, sanciones, intereses, recargos y demás gravamen (…)”"/>
    <s v="Implementar en el SIPAC la versión II del traslado electrónico de expedientes"/>
    <s v="Implementación de la solución"/>
    <s v="Formato de Aceptación de Pruebas de Funcioonalidad"/>
    <n v="1"/>
    <d v="2023-03-16T00:00:00"/>
    <d v="2024-04-30T00:00:00"/>
    <n v="58.714285714285715"/>
    <n v="1"/>
    <s v="DGI_x000a_NC - Subproceso  Recaudo-Devoluciones _x000a_Dirección de Gestión de Impuestos_x000a_Subdirección de Recaudo_x000a_Coordinación de Administración de Aplicativos de  Impuestos_x000a__x000a_NC - Subproceso Innovacion y Tecnologia_x000a_Direccion de Gestion de Innovacion y Tecnologia_x000a_Subdireccion de Innovacion y Proyectos_x000a_Subdireccion de Soluciones y desarrollo_x000a__x000a_ELABORACIÓN_x000a_30122022"/>
    <n v="1"/>
    <x v="1"/>
  </r>
  <r>
    <x v="1"/>
    <x v="1"/>
    <s v="Auditoría de Cumplimiento. Proceso de Cobro Coactivo, corte a 31 de diciembre de 2021 – DIAN"/>
    <s v="17  01 011   "/>
    <s v="Hallazgo Nro. 4. NIT 860511236 -Actividad procesal (D) (F)_x000a__x000a_“(…) El contribuyente identificado con NIT 860511236 presentó Liquidación Privada de la Declaración de Impuesto sobre las Ventas –IVA, el 17 de enero de 2015 correspondiente a la vigencia 2014 período 1, en la cual liquidó un impuesto a pagar por $35.143.000 mediante formulario No. 3001607489327(…)_x000a__x000a_(…) no se evidenciaron gestiones en la etapa persuasiva, como tampoco mediante cobro coactivo por parte de la DIAN para esta obligación en particular, es decir no se realizó investigación de bienes, no se libró mandamiento de pago, no se realizaron visitas de cobro; adicionalmente, no se encontró registro en el aplicativo SIPAC para dicha obligación. (…)_x000a__x000a_(…) Los hechos expuestos generaron daño al patrimonio del Estado en la suma de $17.250.000 (…) esto de acuerdo con la información registrada en el SI Obligación Financiera. Lo anterior, debido a que no se adelantaron actuaciones necesarias desde la fecha de exigibilidad de la obligación (17 de enero de 2015), hasta la fecha en que operó la prescripción, evidenciando una gestión fiscal ineficaz, ineficiente e inoportuna en la administración de cartera, al tenor de lo dispuesto en el artículo 6º de la Ley 610 de 2000. _x000a__x000a_En consecuencia, el hallazgo se registra con connotación fiscal y, de conformidad con los artículos 34 y 35 de la ley 734 de 2002, presunta incidencia disciplinaria”._x000a_"/>
    <s v="“la DIAN inobservó lo dispuesto en la normatividad citada para la efectiva gestión de cartera (…)_x000a__x000a_“no se adelantaron actuaciones necesarias desde la fecha de exigibilidad de la obligación (…), hasta la fecha en que operó la prescripción”"/>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_x000a__x000a_ELABORACIÓN_x000a_30122022"/>
    <n v="1"/>
    <x v="1"/>
  </r>
  <r>
    <x v="1"/>
    <x v="1"/>
    <m/>
    <m/>
    <m/>
    <s v="“la DIAN inobservó lo dispuesto en la normatividad citada para la efectiva gestión de cartera (…)_x000a__x000a_“no se adelantaron actuaciones necesarias desde la fecha de exigibilidad de la obligación (…), hasta la fecha en que operó la prescripción”"/>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la DIAN inobservó lo dispuesto en la normatividad citada para la efectiva gestión de cartera (…)_x000a__x000a_“no se adelantaron actuaciones necesarias desde la fecha de exigibilidad de la obligación (…), hasta la fecha en que operó la prescripción”"/>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la DIAN inobservó lo dispuesto en la normatividad citada para la efectiva gestión de cartera (…)_x000a__x000a_“no se adelantaron actuaciones necesarias desde la fecha de exigibilidad de la obligación (…), hasta la fecha en que operó la prescripción”"/>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la DIAN inobservó lo dispuesto en la normatividad citada para la efectiva gestión de cartera (…)_x000a__x000a_“no se adelantaron actuaciones necesarias desde la fecha de exigibilidad de la obligación (…), hasta la fecha en que operó la prescripción”"/>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la DIAN inobservó lo dispuesto en la normatividad citada para la efectiva gestión de cartera (…)_x000a__x000a_“no se adelantaron actuaciones necesarias desde la fecha de exigibilidad de la obligación (…), hasta la fecha en que operó la prescripción”"/>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m/>
    <m/>
    <m/>
    <s v="“la DIAN inobservó lo dispuesto en la normatividad citada para la efectiva gestión de cartera (…)_x000a__x000a_“no se adelantaron actuaciones necesarias desde la fecha de exigibilidad de la obligación (…), hasta la fecha en que operó la prescripción”"/>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la DIAN inobservó lo dispuesto en la normatividad citada para la efectiva gestión de cartera (…)_x000a__x000a_“no se adelantaron actuaciones necesarias desde la fecha de exigibilidad de la obligación (…), hasta la fecha en que operó la prescripción”"/>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m/>
    <m/>
    <m/>
    <s v="“la DIAN inobservó lo dispuesto en la normatividad citada para la efectiva gestión de cartera (…)_x000a__x000a_“no se adelantaron actuaciones necesarias desde la fecha de exigibilidad de la obligación (…), hasta la fecha en que operó la prescripción”"/>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de Administración de Cartera_x000a_Dirección de Gestión de Impuestos_x000a_Subdirección de Cobranzas y Control Extensivo_x000a__x000a_N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Informar mensualmente a cada Jefe de GIT, los expedientes sin gestión de cobro en los últimos seis meses, priorizados de acuerdo con las mejoras de la metodología identificadas en las mesas de trabajo junto con el nivel central."/>
    <s v="Enviar mensualmente a cada Jefe de  GIT, una base de datos en donde se evidencian los expedientes de cobro sin gestión en los últimos seis meses."/>
    <s v="Documento"/>
    <n v="12"/>
    <d v="2023-02-01T00:00:00"/>
    <d v="2024-02-01T00:00:00"/>
    <n v="52.142857142857146"/>
    <n v="12"/>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Reporte donde se evidencia el número de expedientes a los que se les realizó gestión de cobro durante el trimestre, priorizados de acuerdo con las mejoras de la metodología identificadas en las mesas de trabajo junto con el nivel central."/>
    <s v="Informe en donde se evidencia el número de expedientes a los que se le realizó gestión de cobro durante el trimestre."/>
    <s v="Documento"/>
    <n v="4"/>
    <d v="2023-02-01T00:00:00"/>
    <d v="2024-02-01T00:00:00"/>
    <n v="52.142857142857146"/>
    <n v="4"/>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m/>
    <s v="“la DIAN inobservó lo dispuesto en la normatividad citada para la efectiva gestión de cartera (…)_x000a__x000a_“no se adelantaron actuaciones necesarias desde la fecha de exigibilidad de la obligación (…), hasta la fecha en que operó la prescripción”"/>
    <s v="Revisar los procedimientos del subproceso de administración de cartera, sus actividades, frecuencia y términos establecidos, de acuerdo con la capacidad operativa y relación costo-beneficio."/>
    <s v="Elaborar un informe con los resultados obtenidos de la revisión efectuada a los procedimientos del subproceso de administración de cartera, y proponer los ajustes requeridos de acuerdo con la capacidad operativa y costo-beneficio."/>
    <s v="Documento"/>
    <n v="1"/>
    <d v="2023-02-01T00:00:00"/>
    <d v="2023-02-28T00:00:00"/>
    <n v="3.8571428571428572"/>
    <n v="1"/>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s v="Hallazgo Nro. 5. Falta de oportunidad en la notificación del mandamiento de pago Nro. 20210302003695 (F) (D)_x000a__x000a_“(…) Falta de oportunidad en la notificación del mandamiento de pago Nro. 20210302003695 de fecha 28 de septiembre de 2021, dentro del término para adelantar la acción de cobro, ya que, de acuerdo con certificación allegada por la DIAN, se notificó el 22 de diciembre de 2021 por publicación, cuando la acción de cobro prescribió desde el 24 de noviembre de 2021. Situación que no permitió la interrupción de conformidad con el artículo 818 de Estatuto Tributario, operando la prescripción de la acción de cobro imposibilitando la recuperación de los recursos.(…)_x000a__x000a_(…) la acción de cobro de la obligación Nro. 91000376508964, por concepto de Renta año 2015, de acuerdo con el artículo 817 del Estatuto Tributario, prescribió el 24 de noviembre de 2021. Es decir, se notificó en debida forma, cuando la obligación ya se encontraba prescrita(…)”_x000a_(…) Con lo anterior, se generó daño al patrimonio del Estado en la suma de $1.294.481.000, correspondiente al valor de la obligación analizada(…) _x000a__x000a_(…) el hallazgo se comunica con connotación fiscal, de conformidad con el artículo 6o de la Ley 610 de 2022 y, de acuerdo con los artículos 34 y 35 de Ley 734 de 2002, con presunta incidencia disciplinaria.(…)"/>
    <s v="“(…) al no adelantarse las actuaciones procesales que correspondían, como quiera que(…) no se adelantaron las actuaciones tendientes a lograr el pago de la obligación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 _x000a__x000a_ELABORACIÓN_x000a_30122022"/>
    <n v="1"/>
    <x v="1"/>
  </r>
  <r>
    <x v="1"/>
    <x v="1"/>
    <m/>
    <m/>
    <m/>
    <s v="“(…) al no adelantarse las actuaciones procesales que correspondían, como quiera que(…) no se adelantaron las actuaciones tendientes a lograr el pago de la obligación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 al no adelantarse las actuaciones procesales que correspondían, como quiera que(…) no se adelantaron las actuaciones tendientes a lograr el pago de la obligación (…)”."/>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 al no adelantarse las actuaciones procesales que correspondían, como quiera que(…) no se adelantaron las actuaciones tendientes a lograr el pago de la obligación (…)”."/>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 al no adelantarse las actuaciones procesales que correspondían, como quiera que(…) no se adelantaron las actuaciones tendientes a lograr el pago de la obligación (…)”."/>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 al no adelantarse las actuaciones procesales que correspondían, como quiera que(…) no se adelantaron las actuaciones tendientes a lograr el pago de la obligación (…)”."/>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al no adelantarse las actuaciones procesales que correspondían, como quiera que(…) no se adelantaron las actuaciones tendientes a lograr el pago de la obligación (…)”."/>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 al no adelantarse las actuaciones procesales que correspondían, como quiera que(…) no se adelantaron las actuaciones tendientes a lograr el pago de la obligación (…)”."/>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al no adelantarse las actuaciones procesales que correspondían, como quiera que(…) no se adelantaron las actuaciones tendientes a lograr el pago de la obligación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m/>
    <m/>
    <m/>
    <s v="“(…) al no adelantarse las actuaciones procesales que correspondían, como quiera que(…) no se adelantaron las actuaciones tendientes a lograr el pago de la obligación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al no adelantarse las actuaciones procesales que correspondían, como quiera que(…) no se adelantaron las actuaciones tendientes a lograr el pago de la obligación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m/>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 al no adelantarse las actuaciones procesales que correspondían, como quiera que(…) no se adelantaron las actuaciones tendientes a lograr el pago de la obligación (…)”."/>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de Administración de Cartera_x000a_Direccción de Gestión de Impuestos_x000a_Subdirector de Cobranzas y Control Extensivo_x000a_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 al no adelantarse las actuaciones procesales que correspondían, como quiera que(…) no se adelantaron las actuaciones tendientes a lograr el pago de la obligación (…)”."/>
    <s v="Capacitar a los funcionarios de la División de Cobranzas de la Dirección Seccional de Impuestos de Bogotá en el contenido de actos administrativos y su notificación."/>
    <s v="Impartir una capacitación sobre el contenido de actos administrativos y su notificación."/>
    <s v="Registro de asistencia a capacitación"/>
    <n v="1"/>
    <d v="2023-02-01T00:00:00"/>
    <d v="2023-02-28T00:00:00"/>
    <n v="3.8571428571428572"/>
    <n v="1"/>
    <s v="DGI_x000a_Dirección Seccional de Impuestos de Bogotá_x000a_División de Cobranzas _x000a__x000a_ELABORACIÓN_x000a_30122022"/>
    <n v="1"/>
    <x v="1"/>
  </r>
  <r>
    <x v="1"/>
    <x v="1"/>
    <s v="Auditoría de Cumplimiento. Proceso de Cobro Coactivo, corte a 31 de diciembre de 2021 – DIAN"/>
    <s v="17  01 011   "/>
    <m/>
    <s v="“(…) al no adelantarse las actuaciones procesales que correspondían, como quiera que(…) no se adelantaron las actuaciones tendientes a lograr el pago de la obligación (…)”."/>
    <s v="Solicitar a la Dirección de Impuestos se gestione ante Tecnología el desarrollo de la interface entre el  SIPAC y el notificar."/>
    <s v="Elaborar un informe en donde se evidencian las necesidades de una interfaz que permita que la información que reposa en el notificar sea consistente con la información dispuesta en el SIPAC."/>
    <s v="Documento"/>
    <n v="1"/>
    <d v="2023-02-01T00:00:00"/>
    <d v="2023-02-28T00:00:00"/>
    <n v="3.8571428571428572"/>
    <n v="1"/>
    <s v="DGI_x000a_DS - Subproceso de Administración de Cartera_x000a_Dirección Seccional de Impuestos de Bogotá_x000a_División de Cobranzas_x000a__x000a_ELABORACIÓN_x000a_30122022 "/>
    <n v="1"/>
    <x v="1"/>
  </r>
  <r>
    <x v="1"/>
    <x v="1"/>
    <s v="Auditoría de Cumplimiento. Proceso de Cobro Coactivo, corte a 31 de diciembre de 2021 – DIAN"/>
    <s v="17  01 011   "/>
    <m/>
    <s v="“(…) al no adelantarse las actuaciones procesales que correspondían, como quiera que(…) no se adelantaron las actuaciones tendientes a lograr el pago de la obligación (…)”."/>
    <s v="Informar mensualmente a cada Jefe de GIT, los mandamientos de pago sin fecha de notificación registrada, priorizados de acuerdo con las mejoras de la metodología identificadas en las mesas de trabajo junto con el nivel central."/>
    <s v="Enviar mensualmente a cada Jefe de  GIT, una base de datos en donde se evidencian los mandamientos de pago sin fecha de notificación registrada."/>
    <s v="Documento"/>
    <n v="12"/>
    <d v="2023-02-01T00:00:00"/>
    <d v="2024-02-01T00:00:00"/>
    <n v="52.142857142857146"/>
    <n v="12"/>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 al no adelantarse las actuaciones procesales que correspondían, como quiera que(…) no se adelantaron las actuaciones tendientes a lograr el pago de la obligación (…)”."/>
    <s v="Reporte donde se evidencia el número de mandamientos de pago con fecha de notificación registrada durante el trimestre, priorizados de acuerdo con las mejoras de la metodología identificadas en las mesas de trabajo junto con el nivel central."/>
    <s v="Informe en donde se evidencia el número de mandamientos de pago con fecha de notificación registrada durante el trimestre."/>
    <s v="Documento"/>
    <n v="4"/>
    <d v="2023-02-01T00:00:00"/>
    <d v="2024-02-01T00:00:00"/>
    <n v="52.142857142857146"/>
    <n v="4"/>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m/>
    <s v="“(…) al no adelantarse las actuaciones procesales que correspondían, como quiera que(…) no se adelantaron las actuaciones tendientes a lograr el pago de la obligación (…)”."/>
    <s v="Revisar los procedimientos del subproceso de administración de cartera, sus actividades, frecuencia y términos establecidos, de acuerdo con la capacidad operativa y relación costo-beneficio."/>
    <s v="Elaborar un informe con los resultados obtenidos de la revisión efectuada a los procedimientos del subproceso de administración de cartera, y proponer los ajustes requeridos de acuerdo con la capacidad operativa y costo-beneficio."/>
    <s v="Documento"/>
    <n v="1"/>
    <d v="2023-02-01T00:00:00"/>
    <d v="2023-02-28T00:00:00"/>
    <n v="3.8571428571428572"/>
    <n v="1"/>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s v="Hallazgo Nro. 7. Investigación de Bienes, Cobro Sanción Independiente, Expediente Nro. 200928615 (D) (F)_x000a__x000a_“(…) De la evaluación al expediente No. 200928615, contribuyente con NIT 12136637, relacionado con el cobro de la obligación tributaria contenida en la Resolución Sanción No 322412013000036 del 4 de febrero de 2013, (…), se evidencian las siguientes situaciones: _x000a__x000a_a)La DSI de Bogotá no adelantó actuaciones de cobro persuasivo como tampoco investigación de bienes del Contribuyente antes del mandamiento de pago No. 20130302006932 (…). _x000a__x000a_(…) durante los años 2014, 2015, 2016 y 2017 tampoco se buscaron oportunamente otros bienes del contribuyente, ni se decretaron medidas de embargo de sumas de dinero en los años citados (…)_x000a__x000a_(…) b) La acción de cobro respecto a esta obligación prescribió, el 25 de diciembre de 2018 (…)._x000a__x000a_Sin embargo, al 7 de octubre de 2022 aún no se ha proferido la Resolución de Prescripción (…)._x000a_Se generó daño al patrimonio del Estado en la suma de $984.560.000 correspondiente al valor de la obligación mencionada (…) _x000a__x000a_(…)Se comunica con connotación fiscal y, de conformidad con los artículos 34 y 35 de Ley 734 de 200247, presunta incidencia disciplinaria(…)”"/>
    <s v="“(…) falta de seguimiento y control para emitir el acto de prescripción oportunamente (…)_x000a__x000a_(…)falta de gestión y celeridad en la búsqueda de bienes del contribuyente, así como en el decreto de medidas de embargo de manera ágil y oportuna(…)”_x000a__x000a_"/>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_x000a_Coordinación y Administración de Aplicativos de Recaudo_x000a__x000a_DS - Subproceso de Administración de Cartera._x000a_Dirección Seccional de Impuestos de Bogotá._x000a_División de Cobranzas _x000a__x000a_ELABORACIÓN_x000a_30122022"/>
    <n v="1"/>
    <x v="1"/>
  </r>
  <r>
    <x v="1"/>
    <x v="1"/>
    <m/>
    <m/>
    <m/>
    <s v="“(…) falta de seguimiento y control para emitir el acto de prescripción oportunamente (…)_x000a__x000a_(…)falta de gestión y celeridad en la búsqueda de bienes del contribuyente, así como en el decreto de medidas de embargo de manera ágil y oportuna(…)”_x000a__x000a_"/>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 falta de seguimiento y control para emitir el acto de prescripción oportunamente (…)_x000a__x000a_(…)falta de gestión y celeridad en la búsqueda de bienes del contribuyente, así como en el decreto de medidas de embargo de manera ágil y oportuna(…)”_x000a__x000a_"/>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 falta de seguimiento y control para emitir el acto de prescripción oportunamente (…)_x000a__x000a_(…)falta de gestión y celeridad en la búsqueda de bienes del contribuyente, así como en el decreto de medidas de embargo de manera ágil y oportuna(…)”_x000a__x000a_"/>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 falta de seguimiento y control para emitir el acto de prescripción oportunamente (…)_x000a__x000a_(…)falta de gestión y celeridad en la búsqueda de bienes del contribuyente, así como en el decreto de medidas de embargo de manera ágil y oportuna(…)”_x000a__x000a_"/>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falta de seguimiento y control para emitir el acto de prescripción oportunamente (…)_x000a__x000a_(…)falta de gestión y celeridad en la búsqueda de bienes del contribuyente, así como en el decreto de medidas de embargo de manera ágil y oportuna(…)”_x000a__x000a_"/>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 falta de seguimiento y control para emitir el acto de prescripción oportunamente (…)_x000a__x000a_(…)falta de gestión y celeridad en la búsqueda de bienes del contribuyente, así como en el decreto de medidas de embargo de manera ágil y oportuna(…)”_x000a__x000a_"/>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falta de seguimiento y control para emitir el acto de prescripción oportunamente (…)_x000a__x000a_(…)falta de gestión y celeridad en la búsqueda de bienes del contribuyente, así como en el decreto de medidas de embargo de manera ágil y oportuna(…)”_x000a__x000a_"/>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m/>
    <m/>
    <m/>
    <s v="“(…) falta de seguimiento y control para emitir el acto de prescripción oportunamente (…)_x000a__x000a_(…)falta de gestión y celeridad en la búsqueda de bienes del contribuyente, así como en el decreto de medidas de embargo de manera ágil y oportuna(…)”_x000a__x000a_"/>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de Administración de Cartera_x000a_Dirección de Gestión de Impuestos_x000a_Subdirección de Cobranzas y Control Extensivo_x000a__x000a_DS - Subproceso de Administración de Cartera_x000a_Dirección Seccional de Impuestos de Bogotá_x000a_División de Cobranzas_x000a__x000a_ELABORACIÓN_x000a_30122022 "/>
    <n v="1"/>
    <x v="1"/>
  </r>
  <r>
    <x v="1"/>
    <x v="1"/>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Informar mensualmente a cada Jefe de GIT, los expedientes sin gestión de cobro en los últimos seis meses, priorizados de acuerdo con las mejoras de la metodología identificadas en las mesas de trabajo junto con el nivel central."/>
    <s v="Enviar mensualmente a cada Jefe de  GIT, una base de datos en donde se evidencian los expedientes de cobro sin gestión en los últimos seis meses."/>
    <s v="Documento"/>
    <n v="12"/>
    <d v="2023-02-01T00:00:00"/>
    <d v="2024-02-01T00:00:00"/>
    <n v="52.142857142857146"/>
    <n v="12"/>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Reporte donde se evidencia el número de expedientes a los que se les realizó gestión de cobro durante el trimestre, priorizados de acuerdo con las mejoras de la metodología identificadas en las mesas de trabajo junto con el nivel central."/>
    <s v="Informe en donde se evidencia el número de expedientes a los que se le realizó gestión de cobro durante el trimestre."/>
    <s v="Documento"/>
    <n v="4"/>
    <d v="2023-02-01T00:00:00"/>
    <d v="2024-02-01T00:00:00"/>
    <n v="52.142857142857146"/>
    <n v="4"/>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 falta de seguimiento y control para emitir el acto de prescripción oportunamente (…)_x000a__x000a_(…)falta de gestión y celeridad en la búsqueda de bienes del contribuyente, así como en el decreto de medidas de embargo de manera ágil y oportuna(…)”_x000a__x000a_"/>
    <s v="Revisar los procedimientos del subproceso de administración de cartera, sus actividades, frecuencia y términos establecidos, de acuerdo con la capacidad operativa y relación costo-beneficio."/>
    <s v="Elaborar un informe con los resultados obtenidos de la revisión efectuada a los procedimientos del subproceso de administración de cartera, y proponer los ajustes requeridos de acuerdo con la capacidad operativa y costo-beneficio."/>
    <s v="Documento"/>
    <n v="1"/>
    <d v="2023-02-01T00:00:00"/>
    <d v="2023-02-28T00:00:00"/>
    <n v="3.8571428571428572"/>
    <n v="1"/>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s v="Hallazgo Nro. 8. Oportunidad en la Investigación de Bienes y Medidas Cautelares, Expediente Nro. 201115065 (D) (F)_x000a__x000a_“(…)Los hechos descritos en los literales a) y b) denotan la falta de oportunidad y alcance para investigar los bienes del contribuyente, así como de celeridad para decretar las medidas de embargo de los inmuebles con MI 001-1034573 y MI 001-1034567, lo cual conllevó a que no obstante perfeccionarse la medida de embargo de los inmuebles citados, el 28 de marzo de 2019, la acción de cobro de las obligaciones por IVA 2013 periodos 1,2 y 3 prescribió el 22 de abril de 2019, sin recaudar ningún valor de lo adeudado, la cual fue declarada mediante Resolución No 2021114611005000241 del 13 de mayo de 2021 (Folio. 181) (…)_x000a__x000a_(…) Los anteriores hechos también evidencian que además de no haber actuado oportunamente para embargar los inmuebles citados del contribuyente tampoco hubo comunicación con el Juzgado que adelanta el proceso ejecutivo hipotecario en relación con el inmueble con MI Nro. 001-1034567, ni se procedió a embargar el vehículo de placas TIW 919, dando espacio para que operara la prescripción de la acción de cobro de las obligaciones por los Impuestos del IVA año gravable 2013 periodos 1,2 y 3; IVA 2014-3 e IVA 2015-152, sin lograr recuperar los recursos con la posibilidad de hacerlo con el producto del remate del inmueble con MI Nro. 001-1034567, a sabiendas que la DIAN contaba con información que la contribuyente era la titular del mismo, desde el año 2016 y que fue corroborada en marzo de 2017 como resultado de la investigación de bienes que realizó la DSI-Medellín (…)_x000a__x000a_(…)se generó daño al patrimonio del Estado en la suma de $119.618.000, correspondiente al valor de las obligaciones mencionadas(…)_x000a__x000a_(…)En consecuencia, el presente hallazgo tiene connotación fiscal y, de conformidad con los artículos 34 y 35 de Ley 734 de 200253, presunta incidencia disciplinaria(…)”_x000a__x000a_"/>
    <s v="“(…)falta de gestión y celeridad en la búsqueda de bienes del contribuyente, así como para decretar las medidas de embargo sobre los inmuebles del contribuyente y el vehículo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_x000a__x000a_ELABORACIÓN_x000a_30122022"/>
    <n v="1"/>
    <x v="1"/>
  </r>
  <r>
    <x v="1"/>
    <x v="1"/>
    <m/>
    <m/>
    <m/>
    <s v="“(…)falta de gestión y celeridad en la búsqueda de bienes del contribuyente, así como para decretar las medidas de embargo sobre los inmuebles del contribuyente y el vehículo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falta de gestión y celeridad en la búsqueda de bienes del contribuyente, así como para decretar las medidas de embargo sobre los inmuebles del contribuyente y el vehículo (…)”"/>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falta de gestión y celeridad en la búsqueda de bienes del contribuyente, así como para decretar las medidas de embargo sobre los inmuebles del contribuyente y el vehículo (…)”"/>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m/>
    <m/>
    <m/>
    <s v="“(…)falta de gestión y celeridad en la búsqueda de bienes del contribuyente, así como para decretar las medidas de embargo sobre los inmuebles del contribuyente y el vehículo (…)”"/>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falta de gestión y celeridad en la búsqueda de bienes del contribuyente, así como para decretar las medidas de embargo sobre los inmuebles del contribuyente y el vehículo (…)”"/>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falta de gestión y celeridad en la búsqueda de bienes del contribuyente, así como para decretar las medidas de embargo sobre los inmuebles del contribuyente y el vehículo (…)”"/>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m/>
    <m/>
    <m/>
    <s v="“(…)falta de gestión y celeridad en la búsqueda de bienes del contribuyente, así como para decretar las medidas de embargo sobre los inmuebles del contribuyente y el vehículo (…)”"/>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falta de gestión y celeridad en la búsqueda de bienes del contribuyente, así como para decretar las medidas de embargo sobre los inmuebles del contribuyente y el vehículo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falta de gestión y celeridad en la búsqueda de bienes del contribuyente, así como para decretar las medidas de embargo sobre los inmuebles del contribuyente y el vehículo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falta de gestión y celeridad en la búsqueda de bienes del contribuyente, así como para decretar las medidas de embargo sobre los inmuebles del contribuyente y el vehículo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s v="Auditoría de Cumplimiento. Proceso de Cobro Coactivo, corte a 31 de diciembre de 2021 – DIAN"/>
    <s v="17  01 011   "/>
    <m/>
    <s v="“(…)falta de gestión y celeridad en la búsqueda de bienes del contribuyente, así como para decretar las medidas de embargo sobre los inmuebles del contribuyente y el vehículo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falta de gestión y celeridad en la búsqueda de bienes del contribuyente, así como para decretar las medidas de embargo sobre los inmuebles del contribuyente y el vehículo (…)”"/>
    <s v="Presentar una propuesta de ajuste a la estructura administrativa de la División de Recaudo y Cobranzas de la Dirección Seccional de Impuestos de Medellin."/>
    <s v="Elaborar diagnóstico y radicarlo ante la Dirección de Gestión de Impuestos"/>
    <s v="Documento radicado"/>
    <n v="1"/>
    <d v="2023-01-01T00:00:00"/>
    <d v="2023-03-31T00:00:00"/>
    <n v="12.714285714285714"/>
    <n v="1"/>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m/>
    <s v="“(…)falta de gestión y celeridad en la búsqueda de bienes del contribuyente, así como para decretar las medidas de embargo sobre los inmuebles del contribuyente y el vehículo (…)”"/>
    <s v="Presentar una propuesta de ajuste a la estructura administrativa de la División de Recaudo y Cobranzas de la Dirección Seccional de Impuestos de Medellin."/>
    <s v="Análisis de la propuesta presentada por la División de Recaudo y Cobranzas de la Dirección Seccional de Impuestos de Medellin "/>
    <s v="Documento"/>
    <n v="1"/>
    <d v="2023-04-01T00:00:00"/>
    <d v="2023-07-31T00:00:00"/>
    <n v="17.285714285714285"/>
    <n v="1"/>
    <s v="DGI_x000a_NC - Subproceso de Administración de Cartera_x000a_Dirección de Gestión de Impuestos_x000a_Subdirección de Cobranzas y Control Extensivo_x000a__x000a_DS - Subproceso de Administración de Cartera_x000a_Dirección Seccional de Impuestos de Medellin_x000a_División de Recaudo y  Cobranzas _x000a__x000a_ELABORACIÓN_x000a_30122022"/>
    <n v="1"/>
    <x v="1"/>
  </r>
  <r>
    <x v="1"/>
    <x v="1"/>
    <s v="Auditoría de Cumplimiento. Proceso de Cobro Coactivo, corte a 31 de diciembre de 2021 – DIAN"/>
    <s v="17  01 011   "/>
    <m/>
    <s v="“(…)falta de gestión y celeridad en la búsqueda de bienes del contribuyente, así como para decretar las medidas de embargo sobre los inmuebles del contribuyente y el vehículo (…)”"/>
    <s v="Informar mensualmente a los Jefes de GIT, los expedientes de cobro con investigación de bienes, medidas de embargo, secuestro y remate, priorizados de acuerdo con las mejoras de la metodología identificadas en las mesas de trabajo junto con el nivel central."/>
    <s v="Enviar mensualmente a cada Jefe de GIT, una base en Excel donde se evidencian los expedientes de cobro con investigación de bienes, medidas de embargo, secuestro y remate."/>
    <s v="Documento"/>
    <n v="12"/>
    <d v="2023-02-01T00:00:00"/>
    <d v="2024-02-01T00:00:00"/>
    <n v="52.142857142857146"/>
    <n v="12"/>
    <s v="DGI_x000a_DS - Subproceso de Administración de Cartera._x000a_Dirección Seccional de Impuestos de Medellin_x000a_División de Recaudo y Cobranzas _x000a__x000a_ELABORACIÓN_x000a_30122022"/>
    <n v="1"/>
    <x v="1"/>
  </r>
  <r>
    <x v="1"/>
    <x v="1"/>
    <s v="Auditoría de Cumplimiento. Proceso de Cobro Coactivo, corte a 31 de diciembre de 2021 – DIAN"/>
    <s v="17  01 011   "/>
    <s v="Hallazgo Nro. 9. Custodia y administración de bienes secuestrados, Expediente Nro. 200404830 del contribuyente identificado con NIT 811026755 (D)_x000a__x000a_(…)Analizados los documentos obrantes en el expediente, se observa que la DIAN realizó actuaciones con el fin de dar impulso al proceso de cobro coactivo Nro. 200404830, no obstante, con respecto al bien entregado a la secuestre el 20 de agosto de 2013, no hizo seguimiento oportuno, en razón a que desde el momento en que se dejó a disposición del secuestre el vehículo en mención, tardó un (1) año y seis (6) meses para nombrar al perito avaluador, inobservando lo dispuesto en el Procedimiento PR-CA- 0271- Cobro Coactivo – Ejecución de bienes del deudor; donde la administración Tributaria tenía, que a partir de 20 días hábiles después de la diligencia de secuestro, ordenar el avalúo y realizar la designación del perito avaluador(…)_x000a__x000a_(…)De igual forma, se tiene que ni en el momento del conocimiento de los hechos, ni a 15 de noviembre de 2022, la Administración Tributaria, no ha instaurado denuncia alguna ante las entidades competentes en contra de la auxiliar de la justicia (secuestre), por los hechos ya mencionados, inobservando la normatividad existente en precedencia(…)_x000a__x000a_(…)el hallazgo se comunica de conformidad con los artículos 34 y 35 de Ley 734 de 200258, con presunta incidencia disciplinaria.(…)”  _x000a_"/>
    <s v="“(...)deficiencias en la gestión, en el entendido que la DIAN no realizó seguimiento y control alguno del vehículo aprehendido y entregado al secuestre, y, además, no ha instaurado denuncia de los hechos ocurridos con el fin de la recuperación del bien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_x000a__x000a_ELABORACIÓN_x000a_30122022"/>
    <n v="1"/>
    <x v="1"/>
  </r>
  <r>
    <x v="1"/>
    <x v="1"/>
    <m/>
    <m/>
    <m/>
    <s v="“(...)deficiencias en la gestión, en el entendido que la DIAN no realizó seguimiento y control alguno del vehículo aprehendido y entregado al secuestre, y, además, no ha instaurado denuncia de los hechos ocurridos con el fin de la recuperación del bien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deficiencias en la gestión, en el entendido que la DIAN no realizó seguimiento y control alguno del vehículo aprehendido y entregado al secuestre, y, además, no ha instaurado denuncia de los hechos ocurridos con el fin de la recuperación del bien (…)”"/>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deficiencias en la gestión, en el entendido que la DIAN no realizó seguimiento y control alguno del vehículo aprehendido y entregado al secuestre, y, además, no ha instaurado denuncia de los hechos ocurridos con el fin de la recuperación del bien (…)”"/>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deficiencias en la gestión, en el entendido que la DIAN no realizó seguimiento y control alguno del vehículo aprehendido y entregado al secuestre, y, además, no ha instaurado denuncia de los hechos ocurridos con el fin de la recuperación del bien (…)”"/>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deficiencias en la gestión, en el entendido que la DIAN no realizó seguimiento y control alguno del vehículo aprehendido y entregado al secuestre, y, además, no ha instaurado denuncia de los hechos ocurridos con el fin de la recuperación del bien (…)”"/>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deficiencias en la gestión, en el entendido que la DIAN no realizó seguimiento y control alguno del vehículo aprehendido y entregado al secuestre, y, además, no ha instaurado denuncia de los hechos ocurridos con el fin de la recuperación del bien (…)”"/>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deficiencias en la gestión, en el entendido que la DIAN no realizó seguimiento y control alguno del vehículo aprehendido y entregado al secuestre, y, además, no ha instaurado denuncia de los hechos ocurridos con el fin de la recuperación del bien (…)”"/>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deficiencias en la gestión, en el entendido que la DIAN no realizó seguimiento y control alguno del vehículo aprehendido y entregado al secuestre, y, además, no ha instaurado denuncia de los hechos ocurridos con el fin de la recuperación del bien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deficiencias en la gestión, en el entendido que la DIAN no realizó seguimiento y control alguno del vehículo aprehendido y entregado al secuestre, y, además, no ha instaurado denuncia de los hechos ocurridos con el fin de la recuperación del bien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deficiencias en la gestión, en el entendido que la DIAN no realizó seguimiento y control alguno del vehículo aprehendido y entregado al secuestre, y, además, no ha instaurado denuncia de los hechos ocurridos con el fin de la recuperación del bien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deficiencias en la gestión, en el entendido que la DIAN no realizó seguimiento y control alguno del vehículo aprehendido y entregado al secuestre, y, además, no ha instaurado denuncia de los hechos ocurridos con el fin de la recuperación del bien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deficiencias en la gestión, en el entendido que la DIAN no realizó seguimiento y control alguno del vehículo aprehendido y entregado al secuestre, y, además, no ha instaurado denuncia de los hechos ocurridos con el fin de la recuperación del bien (…)”"/>
    <s v="Presentar una propuesta de ajuste a la estructura administrativa de la División de Recaudo y Cobranzas de la Dirección Seccional de Impuestos de Medellin."/>
    <s v="Elaborar diagnóstico y radicarlo ante la Dirección de Gestión de Impuestos"/>
    <s v="Documento radicado"/>
    <n v="1"/>
    <d v="2023-01-01T00:00:00"/>
    <d v="2023-03-31T00:00:00"/>
    <n v="12.714285714285714"/>
    <n v="1"/>
    <s v="DGI_x000a_Dirección Seccional de Impuestos de Medellin_x000a_División de Recaudo y Cobranzas_x000a__x000a_ELABORACIÓN_x000a_30122022"/>
    <n v="1"/>
    <x v="1"/>
  </r>
  <r>
    <x v="1"/>
    <x v="1"/>
    <s v="Auditoría de Cumplimiento. Proceso de Cobro Coactivo, corte a 31 de diciembre de 2021 – DIAN"/>
    <s v="17  01 011   "/>
    <m/>
    <s v="“(...)deficiencias en la gestión, en el entendido que la DIAN no realizó seguimiento y control alguno del vehículo aprehendido y entregado al secuestre, y, además, no ha instaurado denuncia de los hechos ocurridos con el fin de la recuperación del bien (…)”"/>
    <s v="Presentar una propuesta de ajuste a la estructura administrativa de la División de Recaudo y Cobranzas de la Dirección Seccional de Impuestos de Medellin."/>
    <s v="Análisis de la propuesta presentada por la División de Recaudo y Cobranzas de la Dirección Seccional de Impuestos de Medellin "/>
    <s v="Documento"/>
    <n v="1"/>
    <d v="2023-04-01T00:00:00"/>
    <d v="2023-07-31T00:00:00"/>
    <n v="17.285714285714285"/>
    <n v="1"/>
    <s v="DGI_x000a_NC - Subproceso de Administración de Cartera_x000a_Dirección de Gestión de Impuestos_x000a_Subdirección de Cobranzas y Control Extensivo_x000a__x000a_DS - Subproceso Administracion de Cartera_x000a_Dirección Seccional de Impuestos de Medellin_x000a_División de Recaudo y  Cobranzas_x000a__x000a_ELABORACIÓN_x000a_30122022"/>
    <n v="1"/>
    <x v="1"/>
  </r>
  <r>
    <x v="1"/>
    <x v="1"/>
    <s v="Auditoría de Cumplimiento. Proceso de Cobro Coactivo, corte a 31 de diciembre de 2021 – DIAN"/>
    <s v="17  01 011   "/>
    <m/>
    <s v="“(...)deficiencias en la gestión, en el entendido que la DIAN no realizó seguimiento y control alguno del vehículo aprehendido y entregado al secuestre, y, además, no ha instaurado denuncia de los hechos ocurridos con el fin de la recuperación del bien (…)”"/>
    <s v="Informar mensualmente a los Jefes de GIT, los expedientes de cobro con investigación de bienes, medidas de embargo, secuestro y remate, priorizados de acuerdo con las mejoras de la metodología identificadas en las mesas de trabajo junto con el nivel central."/>
    <s v="Enviar mensualmente a cada Jefe de GIT, una base en Excel donde se evidencian los expedientes de cobro con investigación de bienes, medidas de embargo, secuestro y remate."/>
    <s v="Correo electrónico"/>
    <n v="12"/>
    <d v="2023-02-01T00:00:00"/>
    <d v="2024-02-01T00:00:00"/>
    <n v="52.142857142857146"/>
    <n v="12"/>
    <s v="DGI_x000a_DS - Subproceso de Administración de Cartera_x000a_Dirección Seccional de Impuestos de Medellin_x000a_División de Recaudo y Cobranzas _x000a__x000a_ELABORACIÓN_x000a_30122022"/>
    <n v="1"/>
    <x v="1"/>
  </r>
  <r>
    <x v="1"/>
    <x v="1"/>
    <s v="Auditoría de Cumplimiento. Proceso de Cobro Coactivo, corte a 31 de diciembre de 2021 – DIAN"/>
    <s v="17  01 011   "/>
    <s v="Hallazgo Nro. 10. Expedientes Nro. 201500860 NIT. 900419548, 2003035320 NIT. 802014863. (D)_x000a__x000a_“(…) A partir de lo anterior la CGR determina que durante todo el proceso de acción de cobro adelantado por la DIAN mediante expediente Nro. 201500860, la cual prescribió el 27 de abril de 2021, se evidencia una sola investigación de bienes con resultado negativo el 14 de noviembre de 2019(…) _x000a__x000a_(…) respecto de los expedientes Nros. 201500860 NIT. 900419548 y 2003035320 NIT. 862014863, si bien se detecta la aplicación de otras medidas cautelares, de igual forma se ponen de manifiesto deficiencias relacionadas con la investigación de bienes que debió surtirse a fin de lograr el pago de las obligaciones, dentro del término de vigencia de la acción de cobro, y con la periodicidad establecida en los procedimientos aplicables. _x000a__x000a_El hallazgo se registra con presunta incidencia disciplinaria, de conformidad con los artículos 34 y 35 de Ley 734 de 200262 (vigente hasta 28 de marzo de 2022), derogada por la Ley 1952 de 2019.(…)”"/>
    <s v="“(…)deficiencias relacionadas con la investigación de bienes que debió surtirse a fin de lograr el pago de las obligaciones (…)”"/>
    <s v="Ejecución del procedimiento de investigación de bienes PR-COT-0326"/>
    <s v="Del inventario de cartera, entre las obligaciones con antigüedad mayor a un (1) año y clasificadas como cobrables, se tomará semestralmente una muestra de 1000 contribuyentes con mayor puntaje de priorización a efectos de verificar que se haya realizado la investigación de bienes y repose en el expediente la evidencia documental de su ejecución con periodicidad semestral o cuando se observe la ocurrencia de alguna de las situaciones contempladas en el numeral 1 del flujograma del PR-COT-0326"/>
    <s v="FT-COT-2263 Solicitud de investigación de bienes, FT-COT-2264 Control investigación de bienes, informe de control y seguimiento"/>
    <n v="3"/>
    <d v="2024-07-01T00:00:00"/>
    <d v="2025-12-31T00:00:00"/>
    <n v="78.285714285714292"/>
    <n v="1"/>
    <s v="DGI_x000a_DS - Subproceso de Administración de Cartera_x000a_Dirección Seccional de Impuestos de Barranquilla _x000a_División Recaudo y Cobranzas                                              _x000a__x000a_ELABORACIÓN_x000a_30122022"/>
    <n v="0.33333333333333331"/>
    <x v="0"/>
  </r>
  <r>
    <x v="1"/>
    <x v="1"/>
    <s v="Auditoría de Cumplimiento. Proceso de Cobro Coactivo, corte a 31 de diciembre de 2021 – DIAN"/>
    <s v="17  01 011   "/>
    <s v="Hallazgo Nro. 11. Expediente 2012531450 Prescripción de obligación en etapa persuasiva NIT. 900531962. (D)(F)_x000a__x000a_“(…)De los hechos anteriores se determina que la DIAN, en este caso, no realizó de forma oportuna y efectiva cobro persuasivo ni libró mandamiento de pago para ordenar y hacer exigible la cancelación de la obligación. Es decir, no se desplegaron los mecanismos y actividades indicadas en los procedimientos aplicables para garantizar el recaudo de los recursos vinculados a la obligación indicada antes de perder la posibilidad de hacerla exigible, no existió oportunidad para la búsqueda de bienes, así como una efectiva cobertura y alcance en las medidas cautelares previas y concomitantes permitiendo la prescripción de la acción de cobro (…)_x000a__x000a_(…) Con lo anterior, se generó daño al patrimonio del Estado en la suma de $141.691.000 (…)_x000a__x000a_(…)El hallazgo se comunica con incidencia fiscal al tenor de lo dispuesto en el artículo 6º de la Ley 610 de 2000 y con presunta incidencia disciplinaria conforme a lo dispuesto en los artículos 34 y 35 de Ley 734 de 2002”.(…)”"/>
    <s v="“(…) falta de celeridad y eficacia en las acciones adelantadas frente al deudor y el incumplimiento de las normas y procedimientos aplicables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 _x000a__x000a_ELABORACIÓN_x000a_30122022"/>
    <n v="1"/>
    <x v="1"/>
  </r>
  <r>
    <x v="1"/>
    <x v="1"/>
    <m/>
    <m/>
    <m/>
    <s v="“(…) falta de celeridad y eficacia en las acciones adelantadas frente al deudor y el incumplimiento de las normas y procedimientos aplicables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 falta de celeridad y eficacia en las acciones adelantadas frente al deudor y el incumplimiento de las normas y procedimientos aplicables (…)”"/>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 falta de celeridad y eficacia en las acciones adelantadas frente al deudor y el incumplimiento de las normas y procedimientos aplicables (…)”"/>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m/>
    <m/>
    <m/>
    <s v="“(…) falta de celeridad y eficacia en las acciones adelantadas frente al deudor y el incumplimiento de las normas y procedimientos aplicables (…)”"/>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 falta de celeridad y eficacia en las acciones adelantadas frente al deudor y el incumplimiento de las normas y procedimientos aplicables (…)”"/>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falta de celeridad y eficacia en las acciones adelantadas frente al deudor y el incumplimiento de las normas y procedimientos aplicables (…)”"/>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m/>
    <m/>
    <m/>
    <s v="“(…) falta de celeridad y eficacia en las acciones adelantadas frente al deudor y el incumplimiento de las normas y procedimientos aplicables (…)”"/>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falta de celeridad y eficacia en las acciones adelantadas frente al deudor y el incumplimiento de las normas y procedimientos aplicables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falta de celeridad y eficacia en las acciones adelantadas frente al deudor y el incumplimiento de las normas y procedimientos aplicables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falta de celeridad y eficacia en las acciones adelantadas frente al deudor y el incumplimiento de las normas y procedimientos aplicables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s v="Auditoría de Cumplimiento. Proceso de Cobro Coactivo, corte a 31 de diciembre de 2021 – DIAN"/>
    <s v="17  01 011   "/>
    <m/>
    <s v="“(…) falta de celeridad y eficacia en las acciones adelantadas frente al deudor y el incumplimiento de las normas y procedimientos aplicables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falta de celeridad y eficacia en las acciones adelantadas frente al deudor y el incumplimiento de las normas y procedimientos aplicables (…)”"/>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 falta de celeridad y eficacia en las acciones adelantadas frente al deudor y el incumplimiento de las normas y procedimientos aplicables (…)”"/>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de Administración de Cartera_x000a_Dirección de Gestión de Impuestos_x000a_Subdirección de Cobranzas y Control Extensivo_x000a_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m/>
    <s v="“(…) falta de celeridad y eficacia en las acciones adelantadas frente al deudor y el incumplimiento de las normas y procedimientos aplicables (…)”"/>
    <s v="Informar mensualmente a cada Jefe de GIT, los expedientes de cobro sin investigación de bienes, priorizados de acuerdo con las mejoras de la metodología identificadas en las mesas de trabajo junto con el nivel central."/>
    <s v="Enviar mensualmente a cada Jefe de GIT, una base en datos en donde se evidencian los expedientes de cobro sin investigaciones de bienes."/>
    <s v="Documento"/>
    <n v="12"/>
    <d v="2023-02-01T00:00:00"/>
    <d v="2024-02-01T00:00:00"/>
    <n v="52.142857142857146"/>
    <n v="12"/>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 falta de celeridad y eficacia en las acciones adelantadas frente al deudor y el incumplimiento de las normas y procedimientos aplicables (…)”"/>
    <s v="Reporte en donde se evidencia el número de expedientes de cobro con investigaciones de bienes realizadas durante el trimestre, priorizados de acuerdo con las mejoras de la metodología identificadas en las mesas de trabajo junto con el nivel central."/>
    <s v="Informe en donde se evidencia el número de expedientes de cobro a los que se les realizó investigaciones de bienes durante el trimestre."/>
    <s v="Documento"/>
    <n v="4"/>
    <d v="2023-02-01T00:00:00"/>
    <d v="2024-02-01T00:00:00"/>
    <n v="52.142857142857146"/>
    <n v="4"/>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s v="Hallazgo Nro. 12. Gestión de cobro Expediente Nro. 201103469 (F) (D)_x000a__x000a_“(…)Pese a la aplicación de títulos de depósito judicial a las obligaciones verificadas por CGR, no fue posible obtener el pago total de éstas, y el 18 de julio de 2021 prescribió la acción de cobro para la Administración tributaria, de acuerdo con lo establecido en el artículo 817 del Estatuto Tributario, modificado por el artículo 53 de la Ley 739 de 2014, y de la suspensión decretada con ocasión de la pandemia generada por el covid-19, mediante la Resolución 000022 del 18 de marzo de 2020 proferida por la Dian, la cual suspendió a partir del 19 de marzo, los términos en los procesos y actuaciones administrativas en materia tributaria, aduanera y cambiaria de su competencia, posteriormente, y mediante la Resolución 0055 del 29 de mayo, la Dian levantó la suspensión de términos a partir del 2 de junio de 2020. En suma, los citados términos estuvieron suspendidos desde el 19 de marzo y hasta el 1 de junio de 2020 (75 días)._x000a__x000a_(…)Así las cosas, no se dispone de la resolución de prescripción, no obstante, las obligaciones se encuentran prescritas(…)_x000a__x000a_(…)se generó daño al patrimonio del Estado en la suma de $198.577.602 correspondiente al valor de las obligaciones mencionadas más la actualización e intereses(…)_x000a__x000a_(…)En consecuencia, el presente hallazgo se comunica con connotación fiscal y, de conformidad con los artículos 34 y 35 de Ley 734 de 2002, presunta incidencia disciplinaria(…)”.  "/>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 _x000a__x000a_ELABORACIÓN_x000a_30122022"/>
    <n v="1"/>
    <x v="1"/>
  </r>
  <r>
    <x v="1"/>
    <x v="1"/>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m/>
    <m/>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Presentar una propuesta de ajuste a la estructura administrativa de la División de Recaudo y Cobranzas de la Dirección Seccional de Impuestos de Medellin."/>
    <s v="Elaborar diagnóstico y radicarlo ante la Dirección de Gestión de Impuestos"/>
    <s v="Documento radicado"/>
    <n v="1"/>
    <d v="2023-01-01T00:00:00"/>
    <d v="2023-03-31T00:00:00"/>
    <n v="12.714285714285714"/>
    <n v="1"/>
    <s v="DGI_x000a_DS - Subproceso Administracion de Cartera_x000a_Dirección Seccional de Impuestos de Medellin_x000a_División de Recaudo y Cobranzas _x000a__x000a_ELABORACIÓN_x000a_30122022"/>
    <n v="1"/>
    <x v="1"/>
  </r>
  <r>
    <x v="1"/>
    <x v="1"/>
    <s v="Auditoría de Cumplimiento. Proceso de Cobro Coactivo, corte a 31 de diciembre de 2021 – DIAN"/>
    <s v="17  01 011   "/>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Presentar una propuesta de ajuste a la estructura administrativa de la División de Recaudo y Cobranzas de la Dirección Seccional de Impuestos de Medellin."/>
    <s v="Análisis de la propuesta presentada por la División de Recaudo y Cobranzas de la Dirección Seccional de Impuestos de Medellin "/>
    <s v="Documento"/>
    <n v="1"/>
    <d v="2023-04-01T00:00:00"/>
    <d v="2023-07-31T00:00:00"/>
    <n v="17.285714285714285"/>
    <n v="1"/>
    <s v="DGI_x000a_NC - Subproceso Administracion de Cartera_x000a_Dirección de Gestión de Impuestos_x000a_Subdirección de Cobranzas y Control Extensivo_x000a__x000a_DS -  Subproceso Administracion de Cartera_x000a_Dirección Seccional de Impuestos de Medellin_x000a_División de Recaudo y  Cobranzas _x000a__x000a_ELABORACIÓN_x000a_30122022"/>
    <n v="1"/>
    <x v="1"/>
  </r>
  <r>
    <x v="1"/>
    <x v="1"/>
    <s v="Auditoría de Cumplimiento. Proceso de Cobro Coactivo, corte a 31 de diciembre de 2021 – DIAN"/>
    <s v="17  01 011   "/>
    <m/>
    <s v="“(…) falta de controles efectivos en el procedimiento de cobro coactivo, por no adelantarse todas las actuaciones procesales que ordena el Estatuto Tributario, y por no dar cabal cumplimiento a los procedimientos establecidos por la DIAN para obtener el pago de lo adeudado por el contribuyente dentro del término previsto en el artículo 817 del mismo Estatuto, (…)”"/>
    <s v="Informar mensualmente a los Jefes de GIT, los expedientes de cobro con investigación de bienes, medidas de embargo, secuestro y remate, priorizados de acuerdo con las mejoras de la metodología identificadas en las mesas de trabajo junto con el nivel central."/>
    <s v="Enviar mensualmente a cada Jefe de GIT, una base en Excel donde se evidencian los expedientes de cobro con investigación de bienes, medidas de embargo, secuestro y remate."/>
    <s v="Correo electrónico"/>
    <n v="12"/>
    <d v="2023-02-01T00:00:00"/>
    <d v="2024-02-01T00:00:00"/>
    <n v="52.142857142857146"/>
    <n v="12"/>
    <s v="DGI_x000a_DS - Subproceso de Administración de Cartera_x000a_Dirección Seccional de Impuestos de Medellin_x000a_División de Recaudo y Cobranzas_x000a__x000a_ELABORACIÓN_x000a_30122022"/>
    <n v="1"/>
    <x v="1"/>
  </r>
  <r>
    <x v="1"/>
    <x v="1"/>
    <s v="Auditoría de Cumplimiento. Proceso de Cobro Coactivo, corte a 31 de diciembre de 2021 – DIAN"/>
    <s v="17  01 011   "/>
    <s v=" Hallazgo Nro. 13. Expediente nro. 201416563 NIT. 890926272. Embargo y secuestro de bienes. (D) (F)_x000a__x000a_“(…) la DIAN durante la vigencia de la acción de cobro no realizó gestiones oportunas para secuestrar y rematar los vehículos embargados mediante resoluciones Nros. 20160201000025, 20160201000026, 20160201000027, 20160201000028, 20160201000029, 20160201000030, 20160201000031, 20160201000032 y 20160201000033; así como tampoco se evidenció auto de trámite que justifique y decida sobre la relación costo-beneficio conforme con el artículo 839- 4 del E.T. _x000a_Igual situación ocurrió con el embargo de establecimiento comercial Nro. 20180207000005. De igual forma, la DIAN no adelantó las acciones tendientes a rematar las acciones embargadas mediante resoluciones Nros. 20180221000105, 20180221000106 y 20180221000107, solo indicaron que era necesario realizarlo por bolsa. _x000a_En consecuencia, la gestión de cobro respecto de la sanción impuesta mediante Resolución Nro. 112412012000799 del 20 de noviembre de 2012, no se adelantó en los términos dispuestos por el Estatuto Tributario, los procedimientos dispuestos por la DIAN y normatividad aplicable, como quiera que, no se adelantó el secuestro y remate de los bienes y acciones embargados, operando la prescripción de la acción de cobro sin el recaudo de los recursos vinculados.(…)_x000a__x000a_(…) se generó daño al patrimonio del Estado en la suma de $450.157.661,_x000a__x000a_En consecuencia, el hallazgo se registra con connotación fiscal, de conformidad con el artículo 6º de la Ley 610 de 2022 y, de acuerdo con los artículos 34 y 35 de Ley 734 de 2002, con presunta incidencia disciplinaria(…)” "/>
    <s v="“(…) no se adelantó en los términos dispuestos por el Estatuto Tributario, los procedimientos dispuestos por la DIAN y normatividad aplicable(…)”"/>
    <s v="Desarrollar mesas de Trabajo con el Nivel Central que permitan identificar mejoras en la metodología para la priorización y Segmentación de la Cartera basada en la capacidad operativa y en el costo beneficio."/>
    <s v="convocar y participar en las mesas de trabajo cuatrimestrales junto con el nivel central, en donde se expongan las dificultades y necesidades puntuale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 _x000a__x000a_ELABORACIÓN_x000a_30122022"/>
    <n v="1"/>
    <x v="1"/>
  </r>
  <r>
    <x v="1"/>
    <x v="1"/>
    <m/>
    <m/>
    <m/>
    <s v="“(…) no se adelantó en los términos dispuestos por el Estatuto Tributario, los procedimientos dispuestos por la DIAN y normatividad aplicable(…)”"/>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 no se adelantó en los términos dispuestos por el Estatuto Tributario, los procedimientos dispuestos por la DIAN y normatividad aplicable(…)”"/>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 no se adelantó en los términos dispuestos por el Estatuto Tributario, los procedimientos dispuestos por la DIAN y normatividad aplicable(…)”"/>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 no se adelantó en los términos dispuestos por el Estatuto Tributario, los procedimientos dispuestos por la DIAN y normatividad aplicable(…)”"/>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 no se adelantó en los términos dispuestos por el Estatuto Tributario, los procedimientos dispuestos por la DIAN y normatividad aplicable(…)”"/>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no se adelantó en los términos dispuestos por el Estatuto Tributario, los procedimientos dispuestos por la DIAN y normatividad aplicable(…)”"/>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 no se adelantó en los términos dispuestos por el Estatuto Tributario, los procedimientos dispuestos por la DIAN y normatividad aplicable(…)”"/>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no se adelantó en los términos dispuestos por el Estatuto Tributario, los procedimientos dispuestos por la DIAN y normatividad aplicable(…)”"/>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no se adelantó en los términos dispuestos por el Estatuto Tributario, los procedimientos dispuestos por la DIAN y normatividad aplicable(…)”"/>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no se adelantó en los términos dispuestos por el Estatuto Tributario, los procedimientos dispuestos por la DIAN y normatividad aplicable(…)”"/>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 no se adelantó en los términos dispuestos por el Estatuto Tributario, los procedimientos dispuestos por la DIAN y normatividad aplicable(…)”"/>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no se adelantó en los términos dispuestos por el Estatuto Tributario, los procedimientos dispuestos por la DIAN y normatividad aplicable(…)”"/>
    <s v="Presentar una propuesta de ajuste a la estructura administrativa de la División de Recaudo y Cobranzas de la Dirección Seccional de Impuestos de Medellin."/>
    <s v="Elaborar diagnóstico y radicarlo ante la Dirección de Gestión de Impuestos"/>
    <s v="Documento radicado"/>
    <n v="1"/>
    <d v="2023-01-01T00:00:00"/>
    <d v="2023-03-31T00:00:00"/>
    <n v="12.714285714285714"/>
    <n v="1"/>
    <s v="DGI_x000a_DS -  Subproceso Administracion de Cartera_x000a_Dirección Seccional de Impuestos de Medellin_x000a_División de Recaudo y Cobranzas _x000a__x000a_ELABORACIÓN_x000a_30122022"/>
    <n v="1"/>
    <x v="1"/>
  </r>
  <r>
    <x v="1"/>
    <x v="1"/>
    <s v="Auditoría de Cumplimiento. Proceso de Cobro Coactivo, corte a 31 de diciembre de 2021 – DIAN"/>
    <s v="17  01 011   "/>
    <m/>
    <s v="“(…) no se adelantó en los términos dispuestos por el Estatuto Tributario, los procedimientos dispuestos por la DIAN y normatividad aplicable(…)”"/>
    <s v="Presentar una propuesta de ajuste a la estructura administrativa de la División de Recaudo y Cobranzas de la Dirección Seccional de Impuestos de Medellin."/>
    <s v="Análisis de la propuesta presentada por la División de Recaudo y Cobranzas de la Dirección Seccional de Impuestos de Medellin "/>
    <s v="Documento"/>
    <n v="1"/>
    <d v="2023-04-01T00:00:00"/>
    <d v="2023-07-31T00:00:00"/>
    <n v="17.285714285714285"/>
    <n v="1"/>
    <s v="DGI_x000a_NC -  Subproceso Administracion de Cartera_x000a_Dirección de Gestión de Impuestos_x000a_Subdirección de Cobranzas y Control Extensivo_x000a__x000a_DS - Subproceso Administración de Cartera_x000a_Dirección Seccional de Impuestos de Medellin_x000a_División de Recaudo y  Cobranzas _x000a__x000a_ELABORACIÓN_x000a_30122022"/>
    <n v="1"/>
    <x v="1"/>
  </r>
  <r>
    <x v="1"/>
    <x v="1"/>
    <s v="Auditoría de Cumplimiento. Proceso de Cobro Coactivo, corte a 31 de diciembre de 2021 – DIAN"/>
    <s v="17  01 011   "/>
    <m/>
    <s v="“(…) no se adelantó en los términos dispuestos por el Estatuto Tributario, los procedimientos dispuestos por la DIAN y normatividad aplicable(…)”"/>
    <s v="Informar mensualmente a los Jefes de GIT, los expedientes de cobro con investigación de bienes, medidas de embargo, secuestro y remate, priorizados de acuerdo con las mejoras de la metodología identificadas en las mesas de trabajo junto con el nivel central."/>
    <s v="Enviar mensualmente a cada Jefe de GIT, una base en Excel donde se evidencian los expedientes de cobro con investigación de bienes, medidas de embargo, secuestro y remate."/>
    <s v="Correo electrónico"/>
    <n v="12"/>
    <d v="2023-02-01T00:00:00"/>
    <d v="2024-02-01T00:00:00"/>
    <n v="52.142857142857146"/>
    <n v="12"/>
    <s v="DGI_x000a_DS - Subproceso de Administración de Cartera_x000a_Dirección Seccional de Impuestos de Medellin_x000a_División de Recaudo y Cobranzas_x000a__x000a_ELABORACIÓN_x000a_30122022"/>
    <n v="1"/>
    <x v="1"/>
  </r>
  <r>
    <x v="1"/>
    <x v="1"/>
    <s v="Auditoría de Cumplimiento. Proceso de Cobro Coactivo, corte a 31 de diciembre de 2021 – DIAN"/>
    <s v="17  01 011   "/>
    <s v="Hallazgo Nro. 14. Garantías reales de las Facilidades de Pago del Art. 45 Ley 2155/2021 (D)_x000a__x000a_“(…)En el trámite de algunas facilidades de pago otorgadas en virtud del Artículo 45 de la Ley 2155 de 202174, se evidencia que, la Dirección Seccional de Impuestos de Bogotá, aprobó a los contribuyentes con NITs 3183588, 11343667, 14881692 y 10060583, el plazo solicitado por los mismos para dar cumplimiento a obligaciones que se encontraban en mora al 30 de junio de 2021. _x000a_La totalidad de las facilidades relacionadas con los NITs referidos, fueron solicitadas y aprobadas con un plazo superior a 12 meses, por lo cual se requería el respaldo de una garantía conforme a lo dispuesto en el Art. 814 del ET. _x000a_(…)Sin embargo, los soportes allegados indican que, las facilidades fueron aprobadas mediante las resoluciones 2021322740808011138, 2021322740808011141 y, 2021322740808011143 todas del 31/12/2021 y Nro. 2022322740808000402 del 26 de enero de 2022, respectivamente, sin que las garantías ofrecidas por los contribuyentes y que respaldaban el pago de estas obligaciones, se hubieran perfeccionado previamente, es decir, sin contar con el registro de la medida cautelar, como lo evidencian los registros en los certificados de libertad aportados(…)_x000a__x000a_(…)El presente hallazgo tiene presunta incidencia disciplinaria, de conformidad con los artículos 34 y 35 de Ley 734 de 2002 76 (vigente hasta 28 de marzo de 2022), derogada por la Ley 1952 de 2019(…)”"/>
    <s v="“(…) deficiencias en la aplicación de las medidas de control por parte de la DSI Bogotá , para garantizar el otorgamiento de las facilidades de pago con el cumplimiento de las condiciones establecidas en la normativa y procedimientos antes descritos  (…)”"/>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_x000a__x000a_ELABORACIÓN_x000a_30122022_x000a_"/>
    <n v="1"/>
    <x v="1"/>
  </r>
  <r>
    <x v="1"/>
    <x v="1"/>
    <m/>
    <m/>
    <m/>
    <s v="“(…) deficiencias en la aplicación de las medidas de control por parte de la DSI Bogotá , para garantizar el otorgamiento de las facilidades de pago con el cumplimiento de las condiciones establecidas en la normativa y procedimientos antes descritos  (…)”"/>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 deficiencias en la aplicación de las medidas de control por parte de la DSI Bogotá , para garantizar el otorgamiento de las facilidades de pago con el cumplimiento de las condiciones establecidas en la normativa y procedimientos antes descritos  (…)”"/>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 deficiencias en la aplicación de las medidas de control por parte de la DSI Bogotá , para garantizar el otorgamiento de las facilidades de pago con el cumplimiento de las condiciones establecidas en la normativa y procedimientos antes descritos  (…)”"/>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 deficiencias en la aplicación de las medidas de control por parte de la DSI Bogotá , para garantizar el otorgamiento de las facilidades de pago con el cumplimiento de las condiciones establecidas en la normativa y procedimientos antes descritos  (…)”"/>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 deficiencias en la aplicación de las medidas de control por parte de la DSI Bogotá , para garantizar el otorgamiento de las facilidades de pago con el cumplimiento de las condiciones establecidas en la normativa y procedimientos antes descritos  (…)”"/>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deficiencias en la aplicación de las medidas de control por parte de la DSI Bogotá , para garantizar el otorgamiento de las facilidades de pago con el cumplimiento de las condiciones establecidas en la normativa y procedimientos antes descritos  (…)”"/>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 deficiencias en la aplicación de las medidas de control por parte de la DSI Bogotá , para garantizar el otorgamiento de las facilidades de pago con el cumplimiento de las condiciones establecidas en la normativa y procedimientos antes descritos  (…)”"/>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deficiencias en la aplicación de las medidas de control por parte de la DSI Bogotá , para garantizar el otorgamiento de las facilidades de pago con el cumplimiento de las condiciones establecidas en la normativa y procedimientos antes descritos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Administracion de Cartera_x000a_Dirección Seccional de Impuestos de Bogotá_x000a_División de Cobranzas_x000a__x000a_ELABORACIÓN_x000a_30122022"/>
    <n v="1"/>
    <x v="1"/>
  </r>
  <r>
    <x v="1"/>
    <x v="1"/>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Administracion de Cartera_x000a_Dirección de Gestión de Impuestos_x000a_Subdirección de Cobranzas y Control Extensivo_x000a__x000a_DS -  Subproceso Administracion de Cartera_x000a_Dirección Seccional de Impuestos de Bogotá_x000a_División de Cobranzas_x000a__x000a_ELABORACIÓN_x000a_30122022"/>
    <n v="1"/>
    <x v="1"/>
  </r>
  <r>
    <x v="1"/>
    <x v="1"/>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Revisar los procedimientos: PR-COT-0272 Facilidades de pago, PR-COT-0424 Facilidades de pago consagradas en normas transitorias y el Instructivo de garantías IN-COT-0070, sus actividades, frecuencia y términos establecidos."/>
    <s v="Elaborar un informe con los resultados obtenidos de la revisión efectuada a los procedimientos e instructivo referenciados, y proponer los ajustes requeridos."/>
    <s v="Documento"/>
    <n v="1"/>
    <d v="2023-02-01T00:00:00"/>
    <d v="2023-02-28T00:00:00"/>
    <n v="3.8571428571428572"/>
    <n v="1"/>
    <s v="DGI_x000a_DS -  Subproceso Administracion de Cartera_x000a_Dirección Seccional de Impuestos de Bogotá_x000a_División de Cobranzas_x000a__x000a_ELABORACIÓN_x000a_30122022"/>
    <n v="1"/>
    <x v="1"/>
  </r>
  <r>
    <x v="1"/>
    <x v="1"/>
    <s v="Auditoría de Cumplimiento. Proceso de Cobro Coactivo, corte a 31 de diciembre de 2021 – DIAN"/>
    <s v="17  01 011   "/>
    <m/>
    <s v="“(…) deficiencias en la aplicación de las medidas de control por parte de la DSI Bogotá , para garantizar el otorgamiento de las facilidades de pago con el cumplimiento de las condiciones establecidas en la normativa y procedimientos antes descritos  (…)”"/>
    <s v="Liderar mesas de trabajo para revision de terminos de cumplimiento en los procedimientos,  analizando la dependencia de órganos externos para el perfeccionamiento de la garantía._x000a_"/>
    <s v="Programar mesa de trabajo con el nivel central, en donde se exponen los resultados obtenidos de las revisiones de los procedimientos, y las posibilidades de ajustar los términos de cumplimiento."/>
    <s v="Memoria de la mesa de trabajo realizada."/>
    <n v="1"/>
    <d v="2023-03-01T00:00:00"/>
    <d v="2023-03-30T00:00:00"/>
    <n v="4.1428571428571432"/>
    <n v="1"/>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s v=" Hallazgo Nro. 15. Aplicación Depósitos de Títulos Judiciales (D)_x000a__x000a_“(…)Se estableció que al cierre de la vigencia 2021, la entidad contaba con 15.890 títulos de depósito judicial sin gestionar, en cuantía total de $65.406.923.863, de los cuales 3.011 títulos que representan el 18,95% del total de los títulos por valor de $11.183.409.062, fueron constituidos en vigencias anteriores al año 2021. _x000a__x000a_A 31 de diciembre de 2021, los títulos pendientes por gestionar presentaban en promedio 328,680 días desde que fueron constituidos; así mismo dentro de la base de datos se encuentran 3.717 títulos de cuantía menor o igual a $100.000, de los cuales 1.030 títulos presentan un valor menor a $1.000.(…)_x000a__x000a_(..)con corte a 31 de diciembre de 2021, presentan datos erróneos, ya que para los siguientes títulos ya se profirió Auto de conversión, endoso, aplicación y fraccionamiento antes del 31 de diciembre de 2021 (…)_x000a__x000a_(…)El presente hallazgo tiene presunta incidencia disciplinaria, de conformidad con los artículos 34 y 35 de Ley 734 de 2002 81 (vigente hasta 28 de marzo de 2022), derogada por la Ley 1952 de 2019(…)”_x000a_"/>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1"/>
  </r>
  <r>
    <x v="1"/>
    <x v="1"/>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0"/>
  </r>
  <r>
    <x v="1"/>
    <x v="1"/>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Administracion de Cartera_x000a_Dirección Seccional de Impuestos de Bogotá_x000a_División de Cobranzas _x000a__x000a_ELABORACIÓN_x000a_30122022"/>
    <n v="1"/>
    <x v="1"/>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Administracion de Cartera_x000a_Dirección de Gestión de Impuestos_x000a_Subdirección de Cobranzas y Control Extensivo_x000a__x000a_DS -  Subproceso Administracion de Cartera_x000a_Dirección Seccional de Impuestos de Bogotá_x000a_División de Cobranzas_x000a__x000a_ELABORACIÓN_x000a_30122022"/>
    <n v="1"/>
    <x v="1"/>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Elaborar un estudio en donde se identifique el número de  funcionarios requeridos para gestionar el 100% de los TDJ de la vigencia 2022 y anteriores."/>
    <s v="Informe en donde se evidencia el recurso humano necesario para gestionar el 100% de los TDJ de la vigencia 2022 y anteriores."/>
    <s v="Documento"/>
    <n v="1"/>
    <d v="2023-02-01T00:00:00"/>
    <d v="2023-03-31T00:00:00"/>
    <n v="8.2857142857142865"/>
    <n v="1"/>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Revisar el procedimiento PR-COT-0275 Gestión y administración de depósitos judiciales, sus actividades,  frecuencia y términos establecidos, de acuerdo con la capacidad operativa y relación costo beneficio, articulando la revisión del procedimiento con los indicadores de gestión de TDJ."/>
    <s v="Elaborar un informe con los resultados obtenidos de la revisión efectuada al procedimiento referenciado y proponer los ajustes requeridos."/>
    <s v="Documento"/>
    <n v="1"/>
    <d v="2023-02-01T00:00:00"/>
    <d v="2023-02-28T00:00:00"/>
    <n v="3.8571428571428572"/>
    <n v="1"/>
    <s v="DGI_x000a_DS -  Subproceso Administracion de Cartera_x000a_Dirección Seccional de Impuestos de Bogotá_x000a_División de Cobranzas_x000a__x000a_ELABORACIÓN_x000a_30122022"/>
    <n v="1"/>
    <x v="1"/>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Informar mensualmente a cada Jefe de GIT los TDJ anteriores a 2022 sin gestionar, priorizados de acuerdo con las mejoras de la metodología identificadas en las mesas de trabajo junto con el nivel central._x000a_"/>
    <s v="Enviar mensualmente a cada Jefe de GIT, una base en datos en donde se evidencian los TDJ anteriores a 2022 sin gestionar."/>
    <s v="Documento"/>
    <n v="12"/>
    <d v="2023-02-01T00:00:00"/>
    <d v="2024-02-01T00:00:00"/>
    <n v="52.142857142857146"/>
    <n v="12"/>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falta de depuración y por la baja gestión en el desarrollo de las actividades establecidas en el procedimiento de Administración de Depósitos Judiciales(…)_x000a__x000a_(…)falta de controles efectivos en el procedimiento de cobro coactivo y deficiencias en la actualización de las bases de datos de la DIAN(…)”"/>
    <s v="Reporte donde se evidencia el número de TDJ anteriores a 2022 que se van a gestionar  durante el período, priorizados de acuerdo con las mejoras de la metodología identificadas en las mesas de trabajo junto con el nivel central."/>
    <s v="Informe en donde se evidencia el número de TDJ anteriores a 2022 gestionados durante el trimestre."/>
    <s v="Documento"/>
    <n v="4"/>
    <d v="2023-02-01T00:00:00"/>
    <d v="2024-02-01T00:00:00"/>
    <n v="52.142857142857146"/>
    <n v="4"/>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s v=" Hallazgo Nro. 16. Saldos de obligaciones cobro coactivo_x000a__x000a_“(…) En la DIAN se tramitó el expediente de cobro coactivo Nro. 200329610 del contribuyente identificado con NIT 890900107, por medio del cual se cobraron las obligaciones correspondientes al impuesto sobre las ventas –IVA de los años gravables 2014 periodo 2, 2015 periodo 1 y 2.(…)_x000a__x000a_(…)Se registró consulta el 19 de julio de 2019 en el SI obligación Financiera, encontrando que las obligaciones antes anotadas, siguen mostrando saldos, y teniendo en cuenta que, de acuerdo con la información reportada por el SIPAC, se habían agotado los términos para ejercer la acción de cobro, decretó la prescripción mediante Resolución Nro. 2021114611005000337 del 25 de junio del 2021 de las tres obligaciones en comento, dando por terminado el proceso de cobro coactivo en contra del contribuyente.(…)_x000a__x000a_(…)Ahora bien, con respecto a las obligaciones del contribuyente objeto de análisis, se determinó una afectación de los estados financieros de las cuentas por cobrar y por pagar por $60.002.000 al cierre de la vigencia 2016 y siguientes hasta la fecha cuando se profirió la resolución de prescripción (25 de junio de 2021) por cuanto se registraban partidas que no correspondían por un lado a deudas exigibles a cargo del contribuyente, como tampoco a saldos a favor del mismo, por cuanto ya fueron objeto de compensación mediante resolución 1276 del 21 de junio del 2016(…)."/>
    <s v="“(..)Deficiencias en la comunicación entre las diferentes dependencias de la entidad, donde den cuenta del inicio, ejecución y terminación del proceso(…)”"/>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 _x000a__x000a_ELABORACIÓN_x000a_30122022"/>
    <n v="1"/>
    <x v="1"/>
  </r>
  <r>
    <x v="1"/>
    <x v="1"/>
    <m/>
    <m/>
    <m/>
    <s v="“(..)Deficiencias en la comunicación entre las diferentes dependencias de la entidad, donde den cuenta del inicio, ejecución y terminación del proceso(…)”"/>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Deficiencias en la comunicación entre las diferentes dependencias de la entidad, donde den cuenta del inicio, ejecución y terminación del proceso(…)”"/>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1"/>
  </r>
  <r>
    <x v="1"/>
    <x v="1"/>
    <m/>
    <m/>
    <m/>
    <s v="“(..)Deficiencias en la comunicación entre las diferentes dependencias de la entidad, donde den cuenta del inicio, ejecución y terminación del proceso(…)”"/>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Deficiencias en la comunicación entre las diferentes dependencias de la entidad, donde den cuenta del inicio, ejecución y terminación del proceso(…)”"/>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Deficiencias en la comunicación entre las diferentes dependencias de la entidad, donde den cuenta del inicio, ejecución y terminación del proceso(…)”"/>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Deficiencias en la comunicación entre las diferentes dependencias de la entidad, donde den cuenta del inicio, ejecución y terminación del proceso(…)”"/>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Deficiencias en la comunicación entre las diferentes dependencias de la entidad, donde den cuenta del inicio, ejecución y terminación del proceso(…)”"/>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Deficiencias en la comunicación entre las diferentes dependencias de la entidad, donde den cuenta del inicio, ejecución y terminación del proceso(…)”"/>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Deficiencias en la comunicación entre las diferentes dependencias de la entidad, donde den cuenta del inicio, ejecución y terminación del proceso(…)”"/>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Deficiencias en la comunicación entre las diferentes dependencias de la entidad, donde den cuenta del inicio, ejecución y terminación del proceso(…)”"/>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
    <n v="0"/>
    <x v="0"/>
  </r>
  <r>
    <x v="1"/>
    <x v="1"/>
    <s v="Auditoría de Cumplimiento. Proceso de Cobro Coactivo, corte a 31 de diciembre de 2021 – DIAN"/>
    <s v="17  01 011   "/>
    <m/>
    <s v="“(..)Deficiencias en la comunicación entre las diferentes dependencias de la entidad, donde den cuenta del inicio, ejecución y terminación del proceso(…)”"/>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s v="Hallazgo Nro. 17. Expedición Resolución que ordena seguir adelante la ejecución de los expedientes 201103469, 199901896, 201016997 y 200810022 (D)_x000a__x000a_“(…) Expediente Nro. 201103469 (…)Se profirió Mandamiento de Pago Nro. 20160302001602 de fecha 20 de abril de 2016, notificado personalmente el 03 de mayo de 2016, en el cual se incluyeron las siguientes obligaciones  _x000a__x000a_(…)Y de acuerdo con los documentos que reposan en el expediente allegado, el contribuyente no presentó excepciones.(…) (…)la Resolución que ordena seguir adelante la ejecución Nro. 20180309001595 fue proferida hasta el 21 de septiembre de 2018, dos años después de vencidos los 15 días de la notificación del mandamiento de pago; adicionalmente la prueba de notificación de dicha resolución, no reposa en el expediente, la cual fue solicitada en mesa de trabajo adelantada con la DSI- Medellín el día 19 de octubre de 2022(…) _x000a__x000a_(…) Expediente Nro. 199901896 (…)No obstante, la Resolución que ordena seguir adelante la ejecución Nro. 20180309002022 fue proferida hasta el 07 de noviembre de 2018 y notificada el 26 de noviembre de 2018 a través de la página web de la DIAN, casi tres años después de la notificación del mandamiento de pago, nótese que el contribuyente no interpuso excepciones a éste(…). _x000a__x000a_(…) Expediente nro. 201016997 (…)No obstante, la Resolución que ordena seguir adelante la ejecución Nro. 20170309001576 fue expedida el 27 de julio de 2017, notificada el 01 de agosto de 2018 a través de la página web de la DIAN, transcurrido más de dos años de la notificación del mandamiento de pago.(…)  _x000a_(…) Expediente Nro. 200810022 (…)La Resolución que ordena seguir adelante la ejecución Nro. 20170309002063 fue proferida el 7 de septiembre de 2017, notificada el 19 de septiembre de 2017, cuatro años después de notificado el mandamiento de pago.(…)  _x000a__x000a_En consecuencia, el hallazgo se registra con presunta incidencia disciplinaria, de conformidad con los artículos 34 y 35 de Ley 734 de 2002(…)”  _x000a__x000a__x000a_"/>
    <s v="“(…)falta de control, deficiencias en la gestión del proceso de cobro coactivo entre la notificación del mandamiento de pago y la expedición y notificación de la resolución que ordena seguir adelante con la ejecución(…)"/>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Administracion de Cartera_x000a_Subdirección de Cobranzas y Control Extensivo_x000a_Coordinación de Cobranzas_x000a_Coordinación y Administración de Aplicativos de Recaudo_x000a__x000a_DS - Subproceso de Administración de Cartera_x000a_Dirección Seccional de Impuestos de Medellin_x000a_División de Recaudo y Cobranzas_x000a__x000a_ELABORACIÓN_x000a_30122022"/>
    <n v="1"/>
    <x v="1"/>
  </r>
  <r>
    <x v="1"/>
    <x v="1"/>
    <m/>
    <m/>
    <m/>
    <s v="“(…)falta de control, deficiencias en la gestión del proceso de cobro coactivo entre la notificación del mandamiento de pago y la expedición y notificación de la resolución que ordena seguir adelante con la ejecución(…)"/>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falta de control, deficiencias en la gestión del proceso de cobro coactivo entre la notificación del mandamiento de pago y la expedición y notificación de la resolución que ordena seguir adelante con la ejecución(…)"/>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1"/>
  </r>
  <r>
    <x v="1"/>
    <x v="1"/>
    <m/>
    <m/>
    <m/>
    <s v="“(…)falta de control, deficiencias en la gestión del proceso de cobro coactivo entre la notificación del mandamiento de pago y la expedición y notificación de la resolución que ordena seguir adelante con la ejecución(…)"/>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falta de control, deficiencias en la gestión del proceso de cobro coactivo entre la notificación del mandamiento de pago y la expedición y notificación de la resolución que ordena seguir adelante con la ejecución(…)"/>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falta de control, deficiencias en la gestión del proceso de cobro coactivo entre la notificación del mandamiento de pago y la expedición y notificación de la resolución que ordena seguir adelante con la ejecución(…)"/>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falta de control, deficiencias en la gestión del proceso de cobro coactivo entre la notificación del mandamiento de pago y la expedición y notificación de la resolución que ordena seguir adelante con la ejecución(…)"/>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falta de control, deficiencias en la gestión del proceso de cobro coactivo entre la notificación del mandamiento de pago y la expedición y notificación de la resolución que ordena seguir adelante con la ejecución(…)"/>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falta de control, deficiencias en la gestión del proceso de cobro coactivo entre la notificación del mandamiento de pago y la expedición y notificación de la resolución que ordena seguir adelante con la ejecución(…)"/>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falta de control, deficiencias en la gestión del proceso de cobro coactivo entre la notificación del mandamiento de pago y la expedición y notificación de la resolución que ordena seguir adelante con la ejecución(…)"/>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falta de control, deficiencias en la gestión del proceso de cobro coactivo entre la notificación del mandamiento de pago y la expedición y notificación de la resolución que ordena seguir adelante con la ejecución(…)"/>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falta de control, deficiencias en la gestión del proceso de cobro coactivo entre la notificación del mandamiento de pago y la expedición y notificación de la resolución que ordena seguir adelante con la ejecución(…)"/>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falta de control, deficiencias en la gestión del proceso de cobro coactivo entre la notificación del mandamiento de pago y la expedición y notificación de la resolución que ordena seguir adelante con la ejecución(…)"/>
    <s v="Presentar una propuesta de ajuste a la estructura administrativa de la División de Recaudo y Cobranzas de la Dirección Seccional de Impuestos de Medellin."/>
    <s v="Elaborar diagnóstico y radicarlo ante la Dirección de Gestión de Impuestos"/>
    <s v="Documento radicado"/>
    <n v="1"/>
    <d v="2023-01-01T00:00:00"/>
    <d v="2023-03-31T00:00:00"/>
    <n v="12.714285714285714"/>
    <n v="1"/>
    <s v="DGI_x000a_Dirección Seccional de Impuestos de Bogotá_x000a_División de Cobranzas _x000a__x000a_ELABORACIÓN_x000a_30122022"/>
    <n v="1"/>
    <x v="1"/>
  </r>
  <r>
    <x v="1"/>
    <x v="1"/>
    <s v="Auditoría de Cumplimiento. Proceso de Cobro Coactivo, corte a 31 de diciembre de 2021 – DIAN"/>
    <s v="17  01 011   "/>
    <m/>
    <s v="“(…)falta de control, deficiencias en la gestión del proceso de cobro coactivo entre la notificación del mandamiento de pago y la expedición y notificación de la resolución que ordena seguir adelante con la ejecución(…)"/>
    <s v="Presentar una propuesta de ajuste a la estructura administrativa de la División de Recaudo y Cobranzas de la Dirección Seccional de Impuestos de Medellin."/>
    <s v="Análisis de la propuesta presentada por la División de Recaudo y Cobranzas de la Dirección Seccional de Impuestos de Medellin "/>
    <s v="Documento"/>
    <n v="1"/>
    <d v="2023-04-01T00:00:00"/>
    <d v="2023-07-31T00:00:00"/>
    <n v="17.285714285714285"/>
    <n v="1"/>
    <s v="DGI_x000a_NC -  Subproceso Administracion de Cartera_x000a_Dirección de Gestión de Impuestos_x000a_Subdirección de Cobranzas y Control Extensivo_x000a__x000a_DS -  Subproceso Administracion de Cartera_x000a_Dirección Seccional de Impuestos de Medellin_x000a_División de Recaudo y  Cobranzas_x000a__x000a_ELABORACIÓN_x000a_30122022"/>
    <n v="1"/>
    <x v="1"/>
  </r>
  <r>
    <x v="1"/>
    <x v="1"/>
    <s v="Auditoría de Cumplimiento. Proceso de Cobro Coactivo, corte a 31 de diciembre de 2021 – DIAN"/>
    <s v="17  01 011   "/>
    <m/>
    <s v="“(…)falta de control, deficiencias en la gestión del proceso de cobro coactivo entre la notificación del mandamiento de pago y la expedición y notificación de la resolución que ordena seguir adelante con la ejecución(…)"/>
    <s v="Informar mensualmente a los Jefes de GIT, los expedientes de cobro con investigación de bienes, medidas de embargo, secuestro y remate, priorizados de acuerdo con las mejoras de la metodología identificadas en las mesas de trabajo junto con el nivel central."/>
    <s v="Enviar mensualmente a cada Jefe de GIT, una base en Excel donde se evidencian los expedientes de cobro con investigación de bienes, medidas de embargo, secuestro y remate."/>
    <s v="Correo electrónico"/>
    <n v="12"/>
    <d v="2023-02-01T00:00:00"/>
    <d v="2024-02-01T00:00:00"/>
    <n v="52.142857142857146"/>
    <n v="12"/>
    <s v="DGI_x000a_DS - Subproceso de Administración de Cartera_x000a_Dirección Seccional de Impuestos de Medellin_x000a_División de Recaudo y Cobranzas_x000a__x000a_ELABORACIÓN_x000a_30122022"/>
    <n v="1"/>
    <x v="1"/>
  </r>
  <r>
    <x v="1"/>
    <x v="1"/>
    <s v="Auditoría de Cumplimiento. Proceso de Cobro Coactivo, corte a 31 de diciembre de 2021 – DIAN"/>
    <s v="17  01 011   "/>
    <s v="Hallazgo Nro. 18 Consistencia estado obligaciones cobro coactivo (D)_x000a__x000a_“(…) Analizado el expediente Nro. 200428000 correspondiente al contribuyente identificado con NIT 8300009816, se estableció que con relación a obligaciones de los años 2004 a 2012 se decreta medida de embargo de sumas de dinero, el 02 de mayo de 2012(…) _x000a__x000a_(…) No se registran actuaciones en SIPAC posteriores a las gestiones relacionadas con la facilidad de pago anteriormente indicada, vinculada a obligaciones previas a las obligaciones objeto de análisis (…)._x000a__x000a_(…) En el expediente físico obra mandamiento de pago Nro. 000050 del 22 de febrero de 2019 (folio 281), el cual fue expedido de manera manual y no afectó el aplicativo de cobro SIPAC, es decir, el acto administrativo no se reflejó en el sistema (…)_x000a_(…) No se registra en el expediente gestión de investigación de bienes sobre el contribuyente, únicamente obra el embargo de sumas de dinero, emitida con anterioridad a la generación de las obligaciones en comento, no obstante, se aplicaron depósitos judiciales puestos a disposición (…)_x000a__x000a_(…) En consulta efectuada en el aplicativo SIPAC respecto al estado de las obligaciones relacionadas ventas 2013, 2014 y 2015, las mismas se reflejan canceladas con saldo cero (0) (…)._x000a__x000a_(…)En consulta efectuada al Servicio Informático Electrónico de la Obligación Financiera las obligaciones relacionadas con Ventas 2013, 2014 y 2015 y Renta CREE 2014 se muestran “Al día” con saldo de obligación cero (0). _x000a_(…) presunta incidencia disciplinaria, de conformidad con los artículos 34 y 35 de Ley 734 de 2002(…)”_x000a_"/>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Desarrollar mesas de Trabajo con el Nivel Central que permitan identificar mejoras en la metodología para la priorización y Segmentación de la Cartera basada en la capacidad operativa y en el costo beneficio."/>
    <s v="Convocar y participar en las mesas de trabajo cuatrimestral junto con el nivel central, en donde se expongan las dificultades y necesidades puntuales, así como se concerten compromisos en aras de cumplir con lo establecido en el plan de cobro 2023."/>
    <s v="Memorias de las mesas de trabajo realizadas."/>
    <n v="3"/>
    <d v="2023-02-01T00:00:00"/>
    <d v="2024-02-01T00:00:00"/>
    <n v="52.142857142857146"/>
    <n v="3"/>
    <s v="DGI_x000a_NC - Subproceso de Administración de Cartera_x000a_Subdirección de Cobranzas y Control Extensivo_x000a_Coordinación de Cobranzas_x000a_Coordinación y Administración de Aplicativos de Recaudo_x000a__x000a_DS - Subproceso de Administración de Cartera_x000a_Dirección Seccional de Impuestos de Bogotá_x000a_División de Cobranzas_x000a__x000a_ELABORACIÓN_x000a_30122022"/>
    <n v="1"/>
    <x v="1"/>
  </r>
  <r>
    <x v="1"/>
    <x v="1"/>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1"/>
    <x v="1"/>
  </r>
  <r>
    <x v="1"/>
    <x v="1"/>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m/>
    <m/>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Iniciar el desarrollo de la solución tecnológica."/>
    <s v="Desarrollo de la solución"/>
    <s v="Informes de seguimiento"/>
    <n v="12"/>
    <d v="2026-01-02T00:00:00"/>
    <d v="2028-12-31T00:00:00"/>
    <n v="156.28571428571428"/>
    <n v="0"/>
    <s v="DGI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Iniciar la implementación de la solución tecnológica"/>
    <s v="Pruebas y evaluación funcional"/>
    <s v=" (01) Un  formato de Aceptación de Pruebas funcionales y salida a producción - FT-IIT-1851."/>
    <n v="1"/>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8-12-31T00:00:00"/>
    <n v="156.28571428571428"/>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_x000a_NC - Subproceso Innovacion y Tecnologia_x000a_Direccion de Gestion de Innovacion y Tecnologia_x000a_Subdireccion de Innovacion y Proyectos_x000a_Subdireccion de Soluciones y Desarrollo"/>
    <n v="0"/>
    <x v="0"/>
  </r>
  <r>
    <x v="1"/>
    <x v="1"/>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Presentar una propuesta de ajuste a la estructura administrativa de la División de Cobranzas de la Dirección Seccional de Impuestos de Bogotá."/>
    <s v="Elaborar diagnóstico y radicarlo ante la Dirección de Gestión de Impuestos"/>
    <s v="Documento radicado"/>
    <n v="1"/>
    <d v="2023-01-01T00:00:00"/>
    <d v="2023-03-31T00:00:00"/>
    <n v="12.714285714285714"/>
    <n v="1"/>
    <s v="DGI_x000a_DS -  Subproceso Administracion de Cartera_x000a_Dirección Seccional de Impuestos de Bogotá_x000a_División de Cobranzas_x000a__x000a_ELABORACIÓN_x000a_30122022"/>
    <n v="1"/>
    <x v="1"/>
  </r>
  <r>
    <x v="1"/>
    <x v="1"/>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Presentar una propuesta de ajuste a la estructura administrativa de la División de Cobranzas de la Dirección Seccional de Impuestos de Bogotá."/>
    <s v="Análisis de la propuesta presentada por la División de Cobranzas de la Dirección Seccional de Impuestos de Bogotá y meses de trabajo con la Dirección Seccional de impuestos de Bogotá"/>
    <s v="Documento"/>
    <n v="1"/>
    <d v="2023-04-01T00:00:00"/>
    <d v="2023-07-31T00:00:00"/>
    <n v="17.285714285714285"/>
    <n v="1"/>
    <s v="DGI_x000a_NC -  Subproceso Administracion de Cartera_x000a_Dirección de Gestión de Impuestos_x000a_Subdirección de Cobranzas y Control Extensivo_x000a__x000a_DS -  Subproceso Administracion de Cartera_x000a_Dirección Seccional de Impuestos de Bogotá_x000a_División de Cobranzas_x000a__x000a_ELABORACIÓN_x000a_30122022"/>
    <n v="1"/>
    <x v="1"/>
  </r>
  <r>
    <x v="1"/>
    <x v="1"/>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Revisar los procedimientos del subproceso de administración de cartera, sus actividades, frecuencia y términos establecidos, de acuerdo con la capacidad operativa y relación costo-beneficio."/>
    <s v="Elaborar un informe con los resultados obtenidos de la revisión efectuada a los procedimientos del subproceso de administración de cartera, y proponer los ajustes requeridos de acuerdo con la capacidad operativa y costo-beneficio."/>
    <s v="Documento"/>
    <n v="1"/>
    <d v="2023-02-01T00:00:00"/>
    <d v="2023-02-28T00:00:00"/>
    <n v="3.8571428571428572"/>
    <n v="1"/>
    <s v="DGI_x000a_DS - Subproceso de Administración de Cartera_x000a_Dirección Seccional de Impuestos de Bogotá_x000a_División de Cobranzas _x000a__x000a_ELABORACIÓN_x000a_30122022"/>
    <n v="1"/>
    <x v="1"/>
  </r>
  <r>
    <x v="1"/>
    <x v="1"/>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Informar mensualmente a cada Jefe de GIT los actos administrativos para cobro que se encuentran por fuera de los aplicativos, priorizados de acuerdo con las mejoras de la metodología identificadas en las mesas de trabajo junto con el nivel central._x000a_"/>
    <s v="Enviar mensualmente a cada Jefe de GIT, una base de datos en donde se evidencian los actos administrativos para cobro que se encuentran por fuera de los aplicativos."/>
    <s v="Documento"/>
    <n v="12"/>
    <d v="2023-02-01T00:00:00"/>
    <d v="2024-02-01T00:00:00"/>
    <n v="52.142857142857146"/>
    <n v="12"/>
    <s v="DGI_x000a_DS - Subproceso de Administración de Cartera_x000a_Dirección Seccional de Impuestos de Bogotá_x000a_División de Cobranzas_x000a__x000a_ELABORACIÓN_x000a_30122022"/>
    <n v="1"/>
    <x v="1"/>
  </r>
  <r>
    <x v="1"/>
    <x v="1"/>
    <s v="Auditoría de Cumplimiento. Proceso de Cobro Coactivo, corte a 31 de diciembre de 2021 – DIAN"/>
    <s v="17  01 011   "/>
    <m/>
    <s v="“(…)deficiencias en la aplicación de procedimientos de investigación de bienes encaminados a garantizar las obligaciones vinculadas(…)_x000a_(…)deficiencias en la gestión en la administración de los aplicativos y sistemas de información y servicios digitales, para el proceso de administración de cartera(…)"/>
    <s v="Reporte donde se evidencia el número de actos administrativos con gestión de cobro que se encuentran por fuera de los aplicativos durante el trimestre, priorizados de acuerdo con las mejoras de la metodología identificadas en las mesas de trabajo junto con el nivel central."/>
    <s v="Informe en donde se evidencia el número de actos administrativos con gestión de cobro que se encuentran por fuera de los aplicativos durante el trimestre."/>
    <s v="Documento"/>
    <n v="4"/>
    <d v="2023-02-01T00:00:00"/>
    <d v="2024-02-01T00:00:00"/>
    <n v="52.142857142857146"/>
    <n v="4"/>
    <s v="DGI_x000a_DS - Subproceso de Administración de Cartera._x000a_Dirección Seccional de Impuestos de Bogotá_x000a_División de Cobranzas_x000a__x000a_ELABORACIÓN_x000a_30122022"/>
    <n v="1"/>
    <x v="1"/>
  </r>
  <r>
    <x v="1"/>
    <x v="1"/>
    <s v="Auditoria de Cumplimiento Intersectorial Estampilla pro Universidad Nacional de Colombia y demás universidades públicas. Vigencias 2014 a junio 30 de 2022"/>
    <s v="17  03 004   "/>
    <s v="HALLAZGO No. 16 REGISTRO OBLIGACIONES ESTAMPILLA HERRAMIENTA OBLIGA _x000a__x000a_“El presente hallazgo está relacionado con deficiencias en el registro de obligaciones del proceso de cobranza por parte de la DIAN en la herramienta tecnológica para inicio del proceso de cobro de las obligaciones, lo que induce a error a los usuarios de la información y no se tiene claridad sobre el estado real de las obligaciones.(…)_x000a__x000a_(…) Así las cosas, se logró evidenciar inconsistencia en el registro y actualización de los títulos asociados a expedientes que una vez tramitados en fiscalización, se les emite título ejecutivo para su posterior cobro por parte las áreas responsables de esta actividad en la DIAN. Lo que conlleva a que la información reportada por las diferentes seccionales sobre títulos ejecutivos no se encuentre actualizada en la herramienta OBLIGA dispuesta por la DIAN para la gestión del proceso de cobro coactivo.(…) "/>
    <s v="“(…)deficiencias en la identificación, registro, seguimiento y control de los expedientes contentivos de obligaciones sujetas a cobro, así como inobservancia de los lineamientos para la utilización de la solución tecnológica adoptada.(…)”"/>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s v="“(…)deficiencias en la identificación, registro, seguimiento y control de los expedientes contentivos de obligaciones sujetas a cobro, así como inobservancia de los lineamientos para la utilización de la solución tecnológica adoptada.(…)”"/>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1"/>
  </r>
  <r>
    <x v="1"/>
    <x v="1"/>
    <m/>
    <m/>
    <m/>
    <s v="“(…)deficiencias en la identificación, registro, seguimiento y control de los expedientes contentivos de obligaciones sujetas a cobro, así como inobservancia de los lineamientos para la utilización de la solución tecnológica adoptada.(…)”"/>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deficiencias en la identificación, registro, seguimiento y control de los expedientes contentivos de obligaciones sujetas a cobro, así como inobservancia de los lineamientos para la utilización de la solución tecnológica adoptada.(…)”"/>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deficiencias en la identificación, registro, seguimiento y control de los expedientes contentivos de obligaciones sujetas a cobro, así como inobservancia de los lineamientos para la utilización de la solución tecnológica adoptada.(…)”"/>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deficiencias en la identificación, registro, seguimiento y control de los expedientes contentivos de obligaciones sujetas a cobro, así como inobservancia de los lineamientos para la utilización de la solución tecnológica adoptada.(…)”"/>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deficiencias en la identificación, registro, seguimiento y control de los expedientes contentivos de obligaciones sujetas a cobro, así como inobservancia de los lineamientos para la utilización de la solución tecnológica adoptada.(…)”"/>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deficiencias en la identificación, registro, seguimiento y control de los expedientes contentivos de obligaciones sujetas a cobro, así como inobservancia de los lineamientos para la utilización de la solución tecnológica adoptada.(…)”"/>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0"/>
  </r>
  <r>
    <x v="1"/>
    <x v="1"/>
    <m/>
    <m/>
    <m/>
    <s v="“(…)deficiencias en la identificación, registro, seguimiento y control de los expedientes contentivos de obligaciones sujetas a cobro, así como inobservancia de los lineamientos para la utilización de la solución tecnológica adoptada.(…)”"/>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
    <n v="0"/>
    <x v="0"/>
  </r>
  <r>
    <x v="1"/>
    <x v="1"/>
    <m/>
    <m/>
    <m/>
    <s v="“(…)deficiencias en la identificación, registro, seguimiento y control de los expedientes contentivos de obligaciones sujetas a cobro, así como inobservancia de los lineamientos para la utilización de la solución tecnológica adoptada.(…)”"/>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m/>
    <m/>
    <m/>
    <s v="“(…)deficiencias en la identificación, registro, seguimiento y control de los expedientes contentivos de obligaciones sujetas a cobro, así como inobservancia de los lineamientos para la utilización de la solución tecnológica adoptada.(…)”"/>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0"/>
  </r>
  <r>
    <x v="1"/>
    <x v="1"/>
    <m/>
    <m/>
    <m/>
    <s v="“(…)deficiencias en la identificación, registro, seguimiento y control de los expedientes contentivos de obligaciones sujetas a cobro, así como inobservancia de los lineamientos para la utilización de la solución tecnológica adoptada.(…)”"/>
    <s v="Auditoría insitu y/o de escritorio"/>
    <s v="Realizar una auditoria insitu y/o de escritorio para verificar el adecuado registro de los Títulos Ejecutivos en el OBLIGA por parte de las Direcciones Seccionales de: Impuestos Barranquilla, Impuestos de Cartagena, Impuestos y Aduanas de Valledupar, Impuestos y Aduanas de Riohacha, Impuestos de Neiva, Popayán, Pereira, Florencia y Quibdó y Dirección Operativa de Grandes Contribuyentes."/>
    <s v="Informe de auditoria"/>
    <n v="10"/>
    <d v="2023-01-01T00:00:00"/>
    <d v="2023-12-31T00:00:00"/>
    <n v="52"/>
    <n v="10"/>
    <s v="DGI_x000a_NC - Subproceso  Recaudo-Devoluciones _x000a_Dirección de Gestión de Impuestos_x000a_Subdirección de Recaudo_x000a_Coordinación de Administración de Aplicativos de  Impuestos_x000a_"/>
    <n v="1"/>
    <x v="1"/>
  </r>
  <r>
    <x v="1"/>
    <x v="1"/>
    <s v="“Auditoría Financiera a la UAE Dirección de Impuestos y Aduanas Nacionales - DIAN vigencia 2022”"/>
    <s v="18  01 00"/>
    <s v="Hallazgo No. 5. Cuentas por Cobrar y Cuentas por Pagar “(…)De acuerdo con la evaluación realizada a una muestra selectiva de los saldos por terceros, que componen las Cuentas por Cobrar y las Cuentas por Pagar a 31 de diciembre de 2022 en el Estado de Situación Financiera de la Función Recaudadora, se evidenciaron incorrecciones materiales, originadas por la aplicación de pagos sin tener"/>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Identificar las posibles fallas en el procesamiento de los documentos con incidencia contable, en los servicios informaticos que generan insumos para la contabilidad, a través del monitoreo y control del flujo de información (entradas y salidas) de los SIES que afectan el SIE de Contabilidad."/>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Diagnóstico"/>
    <n v="1"/>
    <d v="2024-01-15T00:00:00"/>
    <d v="2024-07-30T00:00:00"/>
    <n v="28.142857142857142"/>
    <n v="1"/>
    <s v="DGI _x000a_NC - Subproceso Función Recaudadora _x000a_Dirección de Gestión de Impuestos _x000a_Subdirección de Recaudo _x000a_Coordinación de Contabilidad de la Función Recaudadora  _x000a__x000a_NC - Subproceso Innovación y Tecnología _x000a_Dirección de Gestión e Innovación y Tecnología _x000a_Subdirección de Innovación y Proyectos _x000a_Subdirección de Soluciones y Desarrollo _x000a_Subdirección de Infraestructura Tecnológica y de Operaciones_x000a__x000a_ELABORACIÓN 19062023_x000a_"/>
    <n v="1"/>
    <x v="1"/>
  </r>
  <r>
    <x v="1"/>
    <x v="1"/>
    <m/>
    <m/>
    <m/>
    <m/>
    <m/>
    <s v="Elaborar un plan de trabajo con base en los resultados del diagnostico, que contemple las posibles alternativas de solución a las fallas detectadas, junto con la viabilidad tecnica para su ejecución en los servicios informaticos actuales o dentro del proyecto de modernización tecnologica de la entidad."/>
    <s v="Plan de Trabajo aprobado"/>
    <n v="1"/>
    <d v="2024-08-01T00:00:00"/>
    <d v="2024-10-30T00:00:00"/>
    <n v="12.857142857142858"/>
    <n v="1"/>
    <s v="DGI _x000a_NC - Subproceso Función Recaudadora _x000a_Dirección de Gestión de Impuestos _x000a_Subdirección de Recaudo _x000a_Coordinación de Contabilidad de la Función Recaudadora  _x000a__x000a_NC - Subproceso Innovación y Tecnología _x000a_Dirección de Gestión e Innovación y Tecnología _x000a_Subdirección de Innovación y Proyectos _x000a_Subdirección de Soluciones y Desarrollo _x000a_Subdirección de Infraestructura Tecnológica y de Operaciones_x000a__x000a_ELABORACIÓN 19062023_x000a_"/>
    <n v="1"/>
    <x v="1"/>
  </r>
  <r>
    <x v="1"/>
    <x v="1"/>
    <m/>
    <m/>
    <m/>
    <m/>
    <m/>
    <s v="Aprobar e implentar  la realización de ajustes y/o alternativas de solución de las fallas identificadas en los   servicios informaticos que proveen información al SIE de Contabilidad."/>
    <s v="Acta de aprobación  Formato de aceptación puesta en producción"/>
    <n v="1"/>
    <d v="2024-11-01T00:00:00"/>
    <d v="2025-07-30T00:00:00"/>
    <n v="38.714285714285715"/>
    <n v="0"/>
    <s v="DGI _x000a_NC - Subproceso Función Recaudadora _x000a_Dirección de Gestión de Impuestos _x000a_Subdirección de Recaudo _x000a_Coordinación de Contabilidad de la Función Recaudadora  _x000a__x000a_NC - Subproceso Innovación y Tecnología _x000a_Dirección de Gestión e Innovación y Tecnología _x000a_Subdirección de Innovación y Proyectos _x000a_Subdirección de Soluciones y Desarrollo _x000a_Subdirección de Infraestructura Tecnológica y de Operaciones_x000a__x000a_ELABORACIÓN 19062023_x000a_"/>
    <n v="0"/>
    <x v="0"/>
  </r>
  <r>
    <x v="1"/>
    <x v="1"/>
    <m/>
    <m/>
    <m/>
    <m/>
    <m/>
    <s v="Realizar los ajustes contables a que haya lugar, derivados de las actualizaciones a los Sistemas de información"/>
    <s v="Comprobantes de contabilidad"/>
    <n v="1"/>
    <d v="2025-08-01T00:00:00"/>
    <d v="2026-03-31T00:00:00"/>
    <n v="34.571428571428569"/>
    <n v="0"/>
    <s v="DGI _x000a_NC - Subproceso Función Recaudadora _x000a_Dirección de Gestión de Impuestos _x000a_Subdirección de Recaudo _x000a_Coordinación de Contabilidad de la Función Recaudadora  _x000a__x000a_NC - Subproceso Innovación y Tecnología _x000a_Dirección de Gestión e Innovación y Tecnología _x000a_Subdirección de Innovación y Proyectos _x000a_Subdirección de Soluciones y Desarrollo _x000a_Subdirección de Infraestructura Tecnológica y de Operaciones_x000a__x000a_ELABORACIÓN 19062023_x000a_"/>
    <n v="0"/>
    <x v="0"/>
  </r>
  <r>
    <x v="1"/>
    <x v="1"/>
    <m/>
    <m/>
    <m/>
    <m/>
    <m/>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0"/>
  </r>
  <r>
    <x v="1"/>
    <x v="1"/>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Iniciar el desarrollo de la solución tecnológica."/>
    <s v="Desarrollo de la solución"/>
    <s v="Informes de seguimiento"/>
    <n v="8"/>
    <d v="2025-06-01T00:00:00"/>
    <d v="2027-06-30T00:00:00"/>
    <n v="108.42857142857143"/>
    <n v="0"/>
    <s v="DGI_x000a_NC - Subproceso Innovacion y Tecnologia_x000a_Direccion de Gestion de Innovacion y Tecnologia_x000a_Subdireccion de Innovacion y Proyectos_x000a_Subdireccion de Soluciones y Desarrollo"/>
    <n v="0"/>
    <x v="0"/>
  </r>
  <r>
    <x v="1"/>
    <x v="1"/>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
    <n v="0"/>
    <x v="0"/>
  </r>
  <r>
    <x v="1"/>
    <x v="1"/>
    <m/>
    <m/>
    <m/>
    <s v="“(…)debilidades del control interno contable, relacionadas con la depuración permanente de las partidas conciliatorias por terceros, el control y seguimiento de las Cuentas por Cobrar de la Función Recaudadora; así como, de la inobservancia de la normatividad aplicable para el reconocimiento, registro, preparación y revelación de estas cuentas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0"/>
  </r>
  <r>
    <x v="1"/>
    <x v="1"/>
    <s v="“Auditoría Financiera a la UAE Dirección de Impuestos y Aduanas Nacionales - DIAN vigencia 2022”"/>
    <s v="17  01 01"/>
    <s v="Hallazgo No. 7. Prescripción NIT 900.325.847 Barranquilla (F-D) “(…)La acción de cobro prescribió el 15 de febrero de 2022 y desde el 15 de febrero de 2017, fecha de la notificación del mandamiento de pago; en el expediente, no se evidenciaron actividades que conllevaran al cobro y recaudo de la obligación tributaria para la recuperación de los recursos públicos. Es decir, no hubo ningun"/>
    <s v="“(…)La prescripción de la acción de cobro de la obligación se presentó, al no adelantarse las actuaciones procesales como lo establece el Estatuto Tributario y dar cabal cumplimiento a los procedimientos citados para lograr recuperar los recursos dentro del término previsto en el Artículo 817 del mismo Estatuto (…)”."/>
    <s v="Control a la generación de las actuaciones propias del proceso de cobro en los expediente de gestión manual"/>
    <s v="Verificación semestral aleatoria de un 30% de los expedientes de gestión manual, precisando que se encuentre dentro de ellos como mínimo una investigación de bienes, cruce de información con terceros, medidas de embargo y denuncias penales cuando sea del caso. dentro del semestre. Se prioriza en este 30% los expedientes de mayores cuantias."/>
    <s v="Informe gerencial que contenga claramente los objetivos, metodologia, muestra seleccionada, conclusiones y medidas de control ejecutadas"/>
    <n v="3"/>
    <d v="2024-07-01T00:00:00"/>
    <d v="2025-12-31T00:00:00"/>
    <n v="78.285714285714292"/>
    <n v="0"/>
    <s v="DGI _x000a_DS - Subproceso de Administracion de Cartera Dirección _x000a_Seccional de Impuestos de Barranquilla  _x000a_Jefe de División de Recaudo y Cobranzas _x000a__x000a_ELABORACIÓN 19062023"/>
    <n v="0"/>
    <x v="0"/>
  </r>
  <r>
    <x v="1"/>
    <x v="1"/>
    <s v="“Auditoría Financiera a la UAE Dirección de Impuestos y Aduanas Nacionales - DIAN vigencia 2022”"/>
    <s v="17  01 01"/>
    <s v="Hallazgo No. 9. Acciones de Cobro NIT 830.084.939 (F-D) “(…)  El Acto Administrativo No. 20160811000151 del 12 de septiembre de 2016 que declara sin vigencia la facilidad de pago No. 20160808000035 por incumplimiento en el pago de dicho acuerdo, en el numeral 2 indica que “el interesado adeuda las siguientes obligaciones posteriores al plazo concedido”:(…) Dentro del expediente se eviden"/>
    <s v="“(…)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
    <s v="Desarrollar mesas de Trabajo con la Coordinacion de Cobranzas y el despacho de la Subdireccion de Cobranzas y Control Extensivo del Nivel Central que permitan identificar mejoras en la metodología para la priorización y Segmentación de la Cartera basada en la capacidad operativa y en el costo beneficio."/>
    <s v="Convocar y participar en las mesas de trabajo cuatrimestral junto con la Coordinacion de Cobranzas y el despacho de la Subdireccion de Cobranzas y Control Extensivo del nivel central, en donde se expongan las dificultades y necesidades puntuales, así como se concerten compromisos en aras de cumplir con lo establecido en el plan de cobro 2023 y 2024"/>
    <s v="Acta de Memoria de las mesas de trabajo realizadas en donde se especifiquen los compromisos, responsables y fechas de cumplimientos"/>
    <n v="3"/>
    <d v="2023-08-01T00:00:00"/>
    <d v="2024-07-31T00:00:00"/>
    <n v="52.142857142857146"/>
    <n v="3"/>
    <s v="DGI _x000a_DS - Subproceso Administracion de Cartera _x000a_Dirección Seccional de Impuestos de Bogotá_x000a_Jefe de División de Cobranzas  _x000a__x000a_ELABORACIÓN 19062023"/>
    <n v="1"/>
    <x v="1"/>
  </r>
  <r>
    <x v="1"/>
    <x v="1"/>
    <m/>
    <m/>
    <m/>
    <m/>
    <s v="Contar con un sistema de información integrado que refleje la situación fiscal y procesal real de los contribuyentes."/>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s v="Contar con un sistema de información integrado que refleje la situación fiscal y procesal real de los contribuyentes."/>
    <s v="Desarrollar o adquirir la solución tecnologíca"/>
    <s v="1. Informe del avance del proceso de contratación"/>
    <n v="1"/>
    <d v="2023-11-01T00:00:00"/>
    <d v="2024-07-31T00:00:00"/>
    <n v="39"/>
    <n v="1"/>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
    <n v="0"/>
    <x v="0"/>
  </r>
  <r>
    <x v="1"/>
    <x v="1"/>
    <m/>
    <m/>
    <m/>
    <s v="“(…)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0"/>
  </r>
  <r>
    <x v="1"/>
    <x v="1"/>
    <m/>
    <m/>
    <m/>
    <s v="“(…)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
    <n v="0"/>
    <x v="0"/>
  </r>
  <r>
    <x v="1"/>
    <x v="1"/>
    <m/>
    <m/>
    <m/>
    <s v="“(…)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
    <n v="0"/>
    <x v="0"/>
  </r>
  <r>
    <x v="1"/>
    <x v="1"/>
    <m/>
    <m/>
    <m/>
    <s v="“(…) Deficiencias en el control por parte de los responsables en la gestión persuasiva, coactiva y de cobro de los recursos producto de saldos por pagar por concepto de impuestos, donde la DIAN no realizó las acciones necesarias con el fin de dar cumplimiento con los procedimientos de cobro y así recaudar los recursos adeudados por el contribuyente (…)”.*"/>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on de Cartera_x000a_NC - Subproceso  Recaudo-Devoluciones _x000a_Dirección de Gestión de Impuestos_x000a_Subdirección de Recaudo_x000a_Subdireccio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0"/>
    <x v="0"/>
  </r>
  <r>
    <x v="1"/>
    <x v="1"/>
    <s v="AUDITORÍA DE CUMPLIMIENTO - Proceso Operación Aduanera, vigencia 2022"/>
    <s v="17  01 007   "/>
    <s v="HALLAZGO No. 3. Cartera de Arancel e Iva Externo (A)_x000a__x000a_“La evaluación a realizar consistía en la verificación y análisis de las obligaciones a cargo de los usuarios aduaneros derivadas de las Declaraciones de Importación y, por tanto, correspondientes a los Impuestos de Arancel e Iva Externo, a partir de una muestra selectiva de terceros de las Cuentas por Cobrar por estos conceptos, cuyos saldos conforman el valor de las Cuentas por Cobrar que se encuentran registradas en el Estado de Situación Financiera a 31 de diciembre de 2022 de la DIAN Función Recaudadora. (…)._x000a_De la muestra de los terceros registrados en las cuentas contables de 1305-03-001-01- “Cuentas por Cobrar de Arancel” y 1305-04-002-01 – “Cuentas por Cobrar IVA Externo”, que en su conjunto reflejaron un saldo al cierre de dicha vigencia por $61.058.810.617 y $250.168.457.543 respectivamente, no se puede determinar la composición del saldo por estos terceros y por cada concepto. Es decir, la DIAN no cuenta con el desagregado por cada uno de los terceros, que le permita identificar el detalle de las obligaciones, es decir de las declaraciones que componen dichos saldos a 31 de diciembre de 2022. (…)_x000a_La DIAN, aunque realiza verificaciones aleatorias con los pagos realizados de Usuarios Aduaneros Permanentes -UAP, no tiene la certeza sobre el valor del saldo registrado por terceros a 31 de diciembre de 2022 de la muestra seleccionada y que conforman las cuentas contables 1305-03-001-01- “Arancel” y 1305-04-002-01 – “IVA Externo”. (…)_x000a__x000a_Las validaciones que realiza la DIAN, operan de forma masiva sobre los documentos que corresponden al Formato 500 – Declaraciones de Importación y al Formato 690 – Recibos de Pago, que presentan error; esto es generalmente inconsistencias en el Nombre o Razón Social del contribuyente, o, en el número del Registro Único Tributario - RUT. _x000a__x000a_Las aplicaciones utilizadas por la DIAN para el registro de las operaciones aduaneras de importación, tales como: SYGA y Gestión Masiva, contienen el registro de todas las operaciones realizadas por los contribuyentes en un periodo determinado; sin embargo, no generan un reporte de “Estado de Cuenta”, que contenga de manera veraz, cierta y concreta, el saldo pendiente de pago por concepto de Arancel e Iva Externo, de las Declaraciones de Importación y los periodos de estas, que sustenten el saldo del contribuyente por un periodo determinado. _x000a__x000a_Los saldos reflejados en la Contabilidad de la DIAN Función Recaudadora, de los terceros seleccionados en la muestra de las Cuentas por Cobrar por concepto de Arancel e IVA Externo (…)_x000a__x000a_Lo anterior implica, que estos recursos no sean aplicados de manera efectiva sobre las obligaciones aduaneras reales y existentes por Arancel e Iva Externo, de contribuyentes plenamente identificados y verídicos, afectando la presentación y revelación de las obligaciones reales a favor de la Administración Tributaria en un periodo determinado(…)_x000a_"/>
    <s v="Debilidades en el sistema de control interno de la entidad, relacionada con la administración, control y actualización permanente de los saldos por terceros de las Cuentas por Cobrar de Arancel e Iva Externo, así como la carencia de un procedimiento conciliatorio detallado y desagregado que dé cuenta de la efectividad de las acciones realizadas por la Administración Tributaria y que determine con certeza los saldos por terceros de estas Cuentas por Cobrar, en las que participen las Áreas que proveen y generan la información tales como: Operación Aduanera, la Coordinación Administrativa de Aplicativos, la Coordinación de Contabilidad entre otras áreas; para que de esta manera, la información financiera cumpla con los objetivos de rendición de cuentas, toma de decisiones y control"/>
    <s v="Implementar una solución informática que permita disponer de información controlada con relevancia contable, a través del monitoreo y control del flujo de documentos que ingresan y salen de la totalidad de los sistemas de la Entidad y que afectan el sistema de contabilidad."/>
    <s v="Definir estrategia de Digitalización del proyecto"/>
    <s v="Documento de Estrategia de Digitalización"/>
    <n v="1"/>
    <d v="2023-11-01T00:00:00"/>
    <d v="2024-07-31T00:00:00"/>
    <n v="39"/>
    <n v="1"/>
    <s v="DGI_x000a_NC - Subproceso Innovación y Tecnologia _x000a_Dirección de Gestión de Innovación y Tecnología                                                                                                 _x000a_Subdirección de Innovación y Proyectos_x000a_Subdirección de Soluciones y Desarrollo_x000a_"/>
    <n v="1"/>
    <x v="1"/>
  </r>
  <r>
    <x v="1"/>
    <x v="1"/>
    <m/>
    <m/>
    <m/>
    <m/>
    <s v="Implementar una solución informática que permita disponer de información controlada con relevancia contable, a través del monitoreo y control del flujo de documentos que ingresan y salen de la totalidad de los sistemas de la Entidad y que afectan el sistema de contabilidad."/>
    <s v="Desarrollar o adquirir la solución tecnologíca"/>
    <s v="1. Informe del avance del proceso de contratación"/>
    <n v="1"/>
    <d v="2023-11-01T00:00:00"/>
    <d v="2024-07-31T00:00:00"/>
    <n v="39"/>
    <n v="1"/>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NC - Subproceso Innovacion y Tecnologia_x000a_Direccion de Gestion de Innovacion y Tecnologia_x000a_Subdireccion de Innovacion y Proyectos_x000a_Subdireccion de Soluciones y Desarrollo_x000a_"/>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NC - Subproceso Innovacion y Tecnologia_x000a_Direccion de Gestion de Innovacion y Tecnologia_x000a_Subdireccion de Innovacion y Proyectos_x000a_Subdireccion de Soluciones y Desarrollo_x000a_"/>
    <n v="0"/>
    <x v="0"/>
  </r>
  <r>
    <x v="1"/>
    <x v="1"/>
    <m/>
    <m/>
    <m/>
    <m/>
    <s v="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
    <n v="0"/>
    <x v="0"/>
  </r>
  <r>
    <x v="1"/>
    <x v="1"/>
    <m/>
    <m/>
    <m/>
    <m/>
    <s v="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NC - Subproceso Innovacion y Tecnologia_x000a_Direccion de Gestion de Innovacion y Tecnologia_x000a_Subdireccion de Innovacion y Proyectos_x000a_Subdireccion de Soluciones y Desarrollo_x000a_"/>
    <n v="0"/>
    <x v="0"/>
  </r>
  <r>
    <x v="1"/>
    <x v="1"/>
    <s v="Auditoría Financiera DIAN Vigencia 2023 - PNVCF Sem I 2024"/>
    <s v="17  02 009   "/>
    <s v="Hallazgo No. 7 Saldos por terceros (A)_x000a__x000a_(…)Del análisis realizado a los libros auxiliares de una muestra selectiva de contribuyentes que integran el saldo de las cuentas por cobrar y las cuentas por pagar de la UAE Dirección de Impuestos y Aduana Nacionales – DIAN Recaudadora, se evidenciaron incorrecciones en los saldos por contribuyente por $1.454.063.370.326 por concepto de sobrestimaciones y subestimaciones en las cuentas relacionadas a continuación y que se presentan en detalle por tercero en el Anexo 5 del presente informe Saldos por tercero, y en forma resumida así: (…)_x000a__x000a_• Inconsistencias que generaron subestimaciones hace más de cinco vigencias y no han sido depuradas. • Falta de reconocimiento de certificaciones de pago de impuestos por obras. • Reproceso de documentos cuando los contribuyentes hacen correcciones a sus declaraciones, lo cual genera reversiones y reimputaciones reiteradas."/>
    <s v="Lo anterior por debilidades de control interno contable, por cuanto las actividades de depuración contable permanente y sostenible, no han sido efectivas, permitiendo que se incumplan los objetivos de la información financiera y las características fundamentales de relevancia y representación fiel, establecidas en la normatividad para las Entidades de Gobierno."/>
    <s v="Identificar las posibles fallas en el procesamiento de los documentos con incidencia contable, en los servicios informáticos que generan insumos para la contabilidad, a través del monitoreo y control del flujo de información (entradas y salidas) de los SIES que afectan el SIE de Contabilidad."/>
    <s v="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
    <s v="Diagnóstico"/>
    <n v="1"/>
    <d v="2024-07-01T00:00:00"/>
    <d v="2025-02-28T00:00:00"/>
    <n v="34.571428571428569"/>
    <n v="1"/>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_x000a__x000a_NC - Subproceso Innovación y Tecnología_x000a_Dirección de Gestión de Innovación y Tecnología_x000a_Subdirección de Innovación y Proyectos_x000a_Subdirección de Soluciones y Desarrollo"/>
    <n v="1"/>
    <x v="1"/>
  </r>
  <r>
    <x v="1"/>
    <x v="1"/>
    <m/>
    <m/>
    <m/>
    <m/>
    <m/>
    <s v="Elaborar un plan de trabajo con base en los resultados del diagnóstico, que contemple las posibles alternativas de solución a las fallas detectadas, junto con la viabilidad técnica para su ejecución en los servicios informáticos actuales o dentro del proyecto de modernización tecnológica de la entidad."/>
    <s v="Plan de Trabajo aprobado"/>
    <n v="1"/>
    <d v="2025-03-01T00:00:00"/>
    <d v="2025-05-31T00:00:00"/>
    <n v="13"/>
    <n v="1"/>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_x000a__x000a_NC - Subproceso Innovación y Tecnología_x000a_Dirección de Gestión de Innovación y Tecnología_x000a_Subdirección de Innovación y Proyectos_x000a_Subdirección de Soluciones y Desarrollo"/>
    <n v="1"/>
    <x v="1"/>
  </r>
  <r>
    <x v="1"/>
    <x v="1"/>
    <m/>
    <m/>
    <m/>
    <m/>
    <m/>
    <s v="Aprobar e implementar  la realización de ajustes y/o alternativas de solución de las fallas identificadas en los servicios informáticos que proveen información al SIE de Contabilidad."/>
    <s v="Acta de aprobación  Formato de aceptación puesta en producción"/>
    <n v="1"/>
    <d v="2025-06-01T00:00:00"/>
    <d v="2025-11-30T00:00:00"/>
    <n v="26"/>
    <n v="0"/>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_x000a__x000a_NC - Subproceso Innovación y Tecnología_x000a_Dirección de Gestión de Innovación y Tecnología_x000a_Subdirección de Innovación y Proyectos_x000a_Subdirección de Soluciones y Desarrollo"/>
    <n v="0"/>
    <x v="0"/>
  </r>
  <r>
    <x v="1"/>
    <x v="1"/>
    <m/>
    <m/>
    <m/>
    <m/>
    <m/>
    <s v="Realizar los ajustes contables a que haya lugar, derivados de las actualizaciones a los Sistemas de información"/>
    <s v="Comprobantes de contabilidad"/>
    <n v="1"/>
    <d v="2025-12-01T00:00:00"/>
    <d v="2026-05-30T00:00:00"/>
    <n v="25.714285714285715"/>
    <n v="0"/>
    <s v="DGI _x000a_NC - Subproceso Función Recaudadora _x000a_Dirección de Gestión de Impuestos _x000a_Subdirección de Recaudo _x000a_Coordinación de Contabilidad de la Función Recaudadora  _x000a__x000a_NC - Subproceso Innovación y Tecnología _x000a_Dirección de Gestión e Innovación y Tecnología _x000a_Subdirección de Innovación y Proyectos _x000a_Subdirección de Soluciones y Desarrollo _x000a_Subdirección de Infraestructura Tecnológica y de Operaciones_x000a__x000a__x000a_"/>
    <n v="0"/>
    <x v="0"/>
  </r>
  <r>
    <x v="1"/>
    <x v="1"/>
    <m/>
    <m/>
    <m/>
    <m/>
    <s v="Conseguir  una solución informática que permita disponer de información controlada con relevancia contable, a través del monitoreo y control del flujo de documentos que ingresan y salen de la totalidad de los SIES de la Entidad y que afectan el SIE de contabilidad."/>
    <s v="Definir estrategia de Digitalización del proyecto"/>
    <s v="Documento de Estrategia de Digitalización"/>
    <n v="1"/>
    <d v="2023-11-01T00:00:00"/>
    <d v="2024-07-31T00:00:00"/>
    <n v="39"/>
    <n v="1"/>
    <s v="DGI_x000a_NC - Subproceso Innovación y Tecnología_x000a_Dirección de Gestión e Innovación y Tecnología_x000a_Subdirección de Innovación y Proyectos_x000a_Subdirección de Soluciones y Desarrollo"/>
    <n v="1"/>
    <x v="1"/>
  </r>
  <r>
    <x v="1"/>
    <x v="1"/>
    <m/>
    <m/>
    <m/>
    <m/>
    <m/>
    <s v="Desarrollar o adquirir la solución tecnologíca"/>
    <s v="1. Informe del avance del proceso de contratación"/>
    <n v="1"/>
    <d v="2023-11-01T00:00:00"/>
    <d v="2024-07-31T00:00:00"/>
    <n v="39"/>
    <n v="1"/>
    <s v="DGI_x000a_NC - Subproceso Administración de Cartera_x000a_Dirección de Gestión de Impuestos _x000a_Subdireccion de Cobranzas y Control Extensivo _x000a_Coordinación de Cobranzas _x000a_Subproceso  Recaudo-Devoluciones _x000a_Subdirección de Recaudo _x000a_Coordinación de Administración de Aplicativos de  Impuestos _x000a_Coordinación de Contabilidad de la Función Recaudadora                                                           _x000a__x000a_NC - Subproceso Operación Aduanera_x000a_Dirección de Gestión de Aduanas_x000a__x000a_NC - Subproceso Innovacion y Tecnologia_x000a_Direccion de Gestion de Innovacion y Tecnologia_x000a_Subdireccion de Innovacion y Proyectos_x000a_Subdireccion de Soluciones y Desarrollo_x000a_"/>
    <n v="1"/>
    <x v="1"/>
  </r>
  <r>
    <x v="1"/>
    <x v="1"/>
    <m/>
    <m/>
    <m/>
    <m/>
    <s v="Iniciar el proyecto con la definición de  los requerimientos funcionales _x000a_"/>
    <s v="Definir los requerimientos funcionales "/>
    <s v="Documento de requerimientos funcionales V1"/>
    <n v="1"/>
    <d v="2024-02-01T00:00:00"/>
    <d v="2025-03-31T00:00:00"/>
    <n v="60.571428571428569"/>
    <n v="0"/>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                                                      _x000a__x000a__x000a_"/>
    <n v="0"/>
    <x v="0"/>
  </r>
  <r>
    <x v="1"/>
    <x v="1"/>
    <m/>
    <m/>
    <m/>
    <m/>
    <s v="Definir los requerimientos no funcionales "/>
    <s v="Definir los requerimientos no funcionales "/>
    <s v="Documento de requerimientos no funcionales V1"/>
    <n v="1"/>
    <d v="2024-02-01T00:00:00"/>
    <d v="2025-03-31T00:00:00"/>
    <n v="60.571428571428569"/>
    <n v="0"/>
    <s v="DGI_x000a_NC - Subproceso Innovacion y Tecnologia_x000a_Direccion de Gestion de Innovacion y Tecnologia_x000a_Subdireccion de Innovacion y Proyectos_x000a_Subdireccion de Soluciones y Desarrollo_x000a_"/>
    <n v="0"/>
    <x v="0"/>
  </r>
  <r>
    <x v="1"/>
    <x v="1"/>
    <m/>
    <m/>
    <m/>
    <m/>
    <s v="Iniciar el proceso de contratación "/>
    <s v="Validar o aceptar el proceso de contratación"/>
    <s v="Documento de validación o aceptación del proceso de contratación"/>
    <n v="1"/>
    <d v="2023-11-01T00:00:00"/>
    <d v="2025-03-31T00:00:00"/>
    <n v="73.714285714285708"/>
    <n v="0"/>
    <s v="DGI_x000a_NC - Subproceso Innovacion y Tecnologia_x000a_Direccion de Gestion de Innovacion y Tecnologia_x000a_Subdireccion de Innovacion y Proyectos_x000a_Subdireccion de Soluciones y Desarrollo_x000a_"/>
    <n v="0"/>
    <x v="0"/>
  </r>
  <r>
    <x v="1"/>
    <x v="1"/>
    <m/>
    <m/>
    <m/>
    <m/>
    <s v="Definir la priorización funcional de la implementación"/>
    <s v="Definir la priorización funcional de la implementación"/>
    <s v="Mapa de historias con la priorización funcional de la implementación V1 "/>
    <n v="1"/>
    <d v="2024-02-01T00:00:00"/>
    <d v="2025-03-31T00:00:00"/>
    <n v="60.571428571428569"/>
    <n v="0"/>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_x000a_"/>
    <n v="0"/>
    <x v="0"/>
  </r>
  <r>
    <x v="1"/>
    <x v="1"/>
    <m/>
    <m/>
    <m/>
    <m/>
    <s v="Definir un Plan de trabajo V1 de desarrollo de la solución tecnológica "/>
    <s v="Definir un Plan de trabajo V1 de desarrollo de la solución tecnológica "/>
    <s v="Plan de trabajo V1"/>
    <n v="1"/>
    <d v="2023-11-01T00:00:00"/>
    <d v="2025-03-31T00:00:00"/>
    <n v="73.714285714285708"/>
    <n v="0"/>
    <s v="DGI_x000a_NC - Subproceso Innovación y Tecnología_x000a_Dirección de Gestión de Innovación y Tecnología_x000a_Subdirección de Innovación y Proyectos_x000a_Subdirección de Soluciones y Desarrollo"/>
    <n v="0"/>
    <x v="0"/>
  </r>
  <r>
    <x v="1"/>
    <x v="1"/>
    <m/>
    <m/>
    <m/>
    <m/>
    <s v="Aprobar o validar el Plan de trabajo V1 de la implementación de la solución tecnológica "/>
    <s v="Aprobar o validar el Plan de trabajo V1 de la implementación de la solución tecnológica "/>
    <s v="Plan de trabajo aprobado V1 "/>
    <n v="1"/>
    <d v="2023-11-01T00:00:00"/>
    <d v="2025-05-31T00:00:00"/>
    <n v="82.428571428571431"/>
    <n v="0"/>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_x000a__x000a_NC - Subproceso Innovación y Tecnología_x000a_Dirección de Gestión de Innovación y Tecnología_x000a_Subdirección de Innovación y Proyectos_x000a_Subdirección de Soluciones y Desarrollo"/>
    <n v="0"/>
    <x v="0"/>
  </r>
  <r>
    <x v="1"/>
    <x v="1"/>
    <m/>
    <m/>
    <m/>
    <m/>
    <s v="Iniciar el desarrollo de la solución tecnológica."/>
    <s v="Desarrollo de la solución"/>
    <s v="Informes de seguimiento"/>
    <n v="8"/>
    <d v="2025-06-01T00:00:00"/>
    <d v="2027-06-30T00:00:00"/>
    <n v="108.42857142857143"/>
    <n v="0"/>
    <s v="DGI_x000a_NC - Subproceso Innovación y Tecnología_x000a_Dirección de Gestión de Innovación y Tecnología_x000a_Subdirección de Innovación y Proyectos_x000a_Subdirección de Soluciones y Desarrollo"/>
    <n v="0"/>
    <x v="0"/>
  </r>
  <r>
    <x v="1"/>
    <x v="1"/>
    <m/>
    <m/>
    <m/>
    <m/>
    <s v="Iniciar la implementación de la solución tecnológica"/>
    <s v="Pruebas y evaluación funcional"/>
    <s v=" (01) Un  formato de Aceptación de Pruebas funcionales y salida a producción - FT-IIT-1851."/>
    <n v="1"/>
    <d v="2025-06-01T00:00:00"/>
    <d v="2027-06-30T00:00:00"/>
    <n v="108.42857142857143"/>
    <n v="0"/>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
    <n v="0"/>
    <x v="0"/>
  </r>
  <r>
    <x v="1"/>
    <x v="1"/>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06-30T00:00:00"/>
    <n v="108.42857142857143"/>
    <n v="0"/>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_x000a__x000a_NC - Subproceso Innovación y Tecnología_x000a_Dirección de Gestión de Innovación y Tecnología_x000a_Subdirección de Innovación y Proyectos_x000a_Subdirección de Soluciones y Desarrollo"/>
    <n v="0"/>
    <x v="0"/>
  </r>
  <r>
    <x v="1"/>
    <x v="1"/>
    <m/>
    <m/>
    <m/>
    <m/>
    <s v="Realizar los ajustes contables a que haya lugar, derivados del reconocimento de certificaciones de pago de impuestos con obras"/>
    <s v="Reconocer las certificaciones de pago de impuestos por obras"/>
    <s v="Hoja de trabajo de las operaciones recíprocas y formatos 2701 correspondientes"/>
    <n v="1"/>
    <d v="2024-07-01T00:00:00"/>
    <d v="2025-02-28T00:00:00"/>
    <n v="34.571428571428569"/>
    <n v="1"/>
    <s v="DGI_x000a_NC - Subproceso Administración de Cartera_x000a_NC - Subproceso  Recaudo-Devoluciones                                                                                                                                  NC - Subproceso Administrativo y financiero_x000a_Dirección de Gestión de Impuestos_x000a_Subdirección de Recaudo_x000a_Subdirección de Cobranzas y Control Extensivo_x000a_Coordinación de Cobranzas                                                                                                                    Coordinación de Administración de Aplicativos de  Impuestos                                                                                                                                     Coordinación de contabilidad de la función recaudadora                                                                                       Dirección operativa de grandes contribuyentes                                                                            Dirección seccional de impuestos de Bogotá_x000a__x000a_"/>
    <n v="1"/>
    <x v="1"/>
  </r>
  <r>
    <x v="1"/>
    <x v="1"/>
    <s v="Auditoría Financiera DIAN Vigencia 2023 - PNVCF Sem I 2024"/>
    <s v="17  01 011   "/>
    <s v="Hallazgo No. 8 Proceso de cobro – NIT 805001015 (F-D)_x000a__x000a_La sociedad identificada con NIT 805.001.015 inició proceso de liquidación en el mes de octubre de 2007 debido a que tres de sus accionistas fueron incluidos en la lista Clinton, uno de ellos ostentaba la calidad de persona natural matriz, por lo cual se configuró una situación de control con la sociedad en mención. La sociedad no presentó las declaraciones de Impuesto sobre la Renta y Complementarios, Impuesto sobre las Ventas-IVA periodo 6, del año gravable 2007 y contaba con un saldo por pagar por $35.786.000 correspondiente al Impuesto al Patrimonio del año gravable 2007. En el expediente de cobro suministrado por la DIAN a la CGR, se encuentran los actos administrativos relacionados a continuación (…)_x000a_Dentro de las actuaciones no se evidencia la vinculación de la DIAN al proceso de liquidación, aun cuando contó con los siguientes medios para conocer la situación jurídica de la sociedad: - Certificado de cámara de comercio de fecha de fecha 3 de septiembre de 2014, donde se menciona “que por escritura pública No. 4094 del 9 de noviembre de 2007 bajo el número 1170455 del libro IX, la sociedad de la referencia, fue declarada disuelta y en estado de liquidación” (subrayas fuera de texto), certificado incluido en el proceso. - Oficio con radicado 032E2014034250 de 18 de noviembre de 2014 con destinatario la División de Cobranzas de la DIAN, en el cual uno de los accionistas solicita: “la prescripción de la(s) obligación(es)Tributaria a cargo de la Sociedad (…) en Liquidación identificada con el NIT 805.001.015-5 ÌMPUESTO AÑO RENTA 2007 IMPUESTO AL PATRIMONIO 200724 Lo anterior y de conformidad con los Artículos Nos 817 y 818 del Estatuto Tributario, ya ha transcurrido el lapso autorizado por la ley para que se haga efectivo su cobro” (subrayas fuera de texto) Este oficio fue reiterado por el accionista el 28 de enero de 2016 (…) _x000a__x000a_(…) A la fecha de la presente auditoria se observa que la DIAN no recuperó los recursos adeudados por la sociedad y que los mandamientos de pago proferidos se encuentran prescritos así: - Mandamiento de pago 20150302000533 de 29 de enero de 2015 por $29.366.260.585, prescribió el 29 de enero de 2020. - Mandamiento de Pago a Representante Legal/Deudor solidario nro. 110 del 25 de junio de 2018, por $9.405.836.000, prescribió el 18 de junio de 2023. Lo anterior, debido a que la DIAN no realizó la gestión de cobro conforme a la situación jurídica de la sociedad con NIT. 805.001.015 por ende no se vinculó al proceso de liquidación, sino que adelantó un proceso de cobro como si no se encontrara en un proceso especial, aun cuando contaba con información que daba cuenta de la situación jurídica del contribuyente, adicionalmente no consultó su estado a la Superintendencia Financiera, sino que se remitió a la extinta Superintendencia de Valores (…)_x000a__x000a_Adicionalmente, omitió el deber de dar traslado a las autoridades competentes con respecto a las posibles conductas punibles relacionadas con el Impuesto sobre las Ventas - IVA y la Retención en la fuente, pues en el expediente únicamente se encuentran oficios de advertencia. _x000a_(…) Lo anterior conllevó a que los valores adeudados por la sociedad no se recuperaran y por el contrario prescribiera la acción de cobro generando una pérdida al patrimonio público por $38.772.096.585 correspondiente a los siguientes mandamientos de pago: - Mandamiento de pago 20150302000533 de 29 de enero de 2015 por $29.366.260.585, prescribió el 29 de enero de 2020. - Mandamiento de Pago a Representante Legal/Deudor solidario nro. 110 del 25 de junio de 2018, por $9.405.836.000, prescribió el 18 de junio de 2023. Así las cosas, esta observación se presenta con incidencia fiscal de conformidad con el artículo 6 de la Ley 610 de 2007, en cuantía de $38.772.096.585 y con una presunta incidencia disciplinaria en virtud de la Ley 1952 del 28 de enero de 2019._x000a_"/>
    <s v="La DIAN no desplegó acciones contundentes para gestionar de manera efectiva la acción de cobro de lo adeudado por el contribuyente y los correspondientes deudores solidarios, subsidiarios, a pesar de que tuvo acceso a información de los accionistas e interrelacionó con ellos, principalmente con quien ostentaba la calidad de Persona Natural Matriz con situación de control."/>
    <s v="Capacitar a los funcionarios de la División de Cobranzas de la Dirección Seccional de Impuestos de Bogotá en los procedimientos de cobro persuasivo, coactivo, y deudores solidarios, Procesos especiales- "/>
    <s v="Realizar  capacitación (3) a toda la División de Cobranzas sobre los procedimientos de cobro persuasivo, coactivo, vinculación de deudores solidarios y Procesos Especiales. "/>
    <s v="Registro de asistencia a capacitación y formulario de evaluación de esta."/>
    <n v="3"/>
    <d v="2024-07-01T00:00:00"/>
    <d v="2024-09-30T00:00:00"/>
    <n v="13"/>
    <n v="3"/>
    <s v="DGI_x000a_NC - Subproceso de Administración de Cartera_x000a_Subdirección de Cobranzas y Control Extensivo_x000a_Coordinación de Cobranzas_x000a__x000a_DS - Subproceso de Administración de Cartera._x000a_Dirección Seccional de Impuestos de Bogotá._x000a_División de Cobranzas "/>
    <n v="1"/>
    <x v="1"/>
  </r>
  <r>
    <x v="1"/>
    <x v="1"/>
    <m/>
    <m/>
    <m/>
    <m/>
    <s v="Realizar visitas de supervision y autoevaluacion a diferentes Direcciones Seccionales referidas a la gestion de cobro de deudores solidarios y/o subsidiarios"/>
    <s v="Efectuar auditoria fisica o virtual para verificar la aplicación de los procedimientos de administracion de cartera referidos a gestion de cobro de deudores solidarios y/o Subsidiarios en 4 direcciones seccionales"/>
    <s v="informes de auditoria realizada_x000a_"/>
    <n v="4"/>
    <d v="2024-08-01T00:00:00"/>
    <d v="2025-02-28T00:00:00"/>
    <n v="30.142857142857142"/>
    <n v="0"/>
    <s v="DGI_x000a_NC - Subproceso de Administración de Cartera_x000a_Subdirección de Cobranzas y Control Extensivo_x000a_Coordinación de Cobranzas_x000a__x000a__x000a_"/>
    <n v="0"/>
    <x v="0"/>
  </r>
  <r>
    <x v="1"/>
    <x v="1"/>
    <m/>
    <m/>
    <m/>
    <m/>
    <s v="Realizar seguimiento a la gestión  de deudores solidarios y/o subsidiarios en el desarrollo de los procedimientos COT-0270 - MANDAMIENTO DE PAGO y PERSUASIVO PENALIZABLE POR OMISION DEL AGENTE RETENEDOR, AUTORETENEDOR O RECAUDADOR, así como la oportunidad en la gestión de cobro a los mismos."/>
    <s v="Informar mensualmente a los Jefes de GIT, los contribuyentes con posibles deudores solidarios que deben ser vinculados al  Proceso Administrativo de cobro coactivo y las obligaciones respecto de las que no se les ha generado el oficio persuasivo penalizable."/>
    <s v="Reporte mensual de la gestión realizada."/>
    <n v="12"/>
    <d v="2024-07-01T00:00:00"/>
    <d v="2025-06-30T00:00:00"/>
    <n v="52"/>
    <n v="5"/>
    <s v="DGI_x000a_DS - Subproceso de Administración de Cartera._x000a_Dirección Seccional de Impuestos de Bogotá._x000a_División de Cobranzas "/>
    <n v="0.41666666666666669"/>
    <x v="0"/>
  </r>
  <r>
    <x v="1"/>
    <x v="1"/>
    <m/>
    <m/>
    <m/>
    <m/>
    <m/>
    <s v="Realizar verificacion bimestral a una muestra de 15 expedientes con mandamientos de pago librados en el período a  deudores solidarios o subsidiarios, para establecer la realización previa de consultas pertinentes para la correcta identificación del deudor y la oportunidad en la gestión de cobro."/>
    <s v="Informe gerencial de periodicidad bimestral  con los resultados de la verificación, socializado con el jefe de la División y los jefes de los GIT"/>
    <n v="6"/>
    <d v="2024-10-01T00:00:00"/>
    <d v="2025-09-30T00:00:00"/>
    <n v="52"/>
    <n v="2"/>
    <s v="DGI_x000a_DS - Subproceso de Administración de Cartera._x000a_Dirección Seccional de Impuestos de Bogotá._x000a_División de Cobranzas "/>
    <n v="0.33333333333333331"/>
    <x v="0"/>
  </r>
  <r>
    <x v="1"/>
    <x v="1"/>
    <m/>
    <m/>
    <m/>
    <m/>
    <m/>
    <s v="Realizar verificacion bimestral a una muestra de 15 expedientes con oficio persuasivo penalizable comunicado   en el período a  deudores solidarios o subsidiarios para establecer la realización previa de consultas pertinentes para la correcta identificación del deudor.  "/>
    <s v="Informe gerencial de periodicidad bimestral  con los resultados de la verificación, socializado con el jefe de la División y los jefes de los GIT"/>
    <n v="6"/>
    <d v="2024-10-01T00:00:00"/>
    <d v="2025-09-30T00:00:00"/>
    <n v="52"/>
    <n v="2"/>
    <s v="DGI_x000a_DS - Subproceso de Administración de Cartera._x000a_Dirección Seccional de Impuestos de Bogotá._x000a_División de Cobranzas "/>
    <n v="0.33333333333333331"/>
    <x v="0"/>
  </r>
  <r>
    <x v="1"/>
    <x v="1"/>
    <s v="Auditoría de Cumplimiento Intersectorial y Articulada Mecanismos de Obras por Impuestos_x000a_Periodo  2017 al 30 de julio de 2024."/>
    <s v="17  03 100"/>
    <s v="Hallazgo No. 12. Trámite para la Extinción de la Obligación Tributaria_x000a_“(…) _x000a_Proyectos con extinción: _x000a_Teniendo en cuenta lo dispuesto en el Decreto 1915 de 2017 se observa que las Entidades Nacionales Competentes, Las Fiduciarias y la DIAN no dieron cumplimiento a los términos previstos en el Decreto 1915 de 2017, para el trámite de extinción de la obligación tributaria, como se evidencia en los siguientes casos: _x000a_1.1._x0009_Proyecto BPIN 20181719000037 (…)  1.2 Proyecto BPIN 20200214000114 (…) 1.3 Proyecto BPIN 2020542610029 (…) 1.4. Proyecto BPIN 20181719000374_x000a_2. Proyecto Sin Extinción: _x000a_Teniendo en cuenta lo dispuesto en el Decreto 1915 de 2017 se observa que las Entidades Nacionales Competentes, Las Fiduciarias y la DIAN no dieron cumplimiento a los términos previstos en el Decreto 1915 de 2017 y a la fecha de esta auditoría la DIAN no ha emitido la Resolución de extinción de la obligación tributaria, así: _x000a_2.1 Proyecto BPIN 2018542500005 (…)  2.2 Proyecto BPIN 20181719000011 (…) 2.3. Proyecto BPIN 20181719000013 (…) 2.4. Proyecto BPIN 20181719000014 (…)”. _x000a_"/>
    <s v="“(…) la debilidad en el control y seguimiento por parte de la Entidad Nacional Competente para el cumplimiento de requisitos y la expedición de la respectiva certificación de la entrega a satisfacción de la obra, conlleva a que el proceso de extinción de la obligación tributaria no se realice de forma oportuna y en consecuencia los contribuyentes presentan saldos contrarios en su declaración de renta (…)”. "/>
    <s v="Crear un único buzón (Correo electrónico) exclusivo para temas relacionados con Obras por Impuestos"/>
    <s v="Creación de buzón (Correo electrónico) administrado por la Dirección de Gestión de Impuestos o quien ella delegue mediante el cual sean allegados los oficios provenientes de la Agencia de Renovación del Territorio- ART, Dirección Nacional de Planeación -DNP y demás Entidades Nacionales Competentes en cuanto a suministro de documentos de certificación de entrega de proyectos o incumplimiento de los mismos."/>
    <s v="Creación de buzón (Correo electrónico)"/>
    <n v="1"/>
    <d v="2025-01-15T00:00:00"/>
    <d v="2025-04-01T00:00:00"/>
    <n v="10.857142857142858"/>
    <n v="0"/>
    <s v="DGI_x000a_Dirección de gestión de impuestos_x000a_Subdirección de recaudo_x000a_Coordinación de administración de aplicativos de impuestos_x000a__x000a_"/>
    <n v="0"/>
    <x v="0"/>
  </r>
  <r>
    <x v="1"/>
    <x v="1"/>
    <m/>
    <m/>
    <m/>
    <s v="“(…) la debilidad en el control y seguimiento por parte de la Entidad Nacional Competente para el cumplimiento de requisitos y la expedición de la respectiva certificación de la entrega a satisfacción de la obra, conlleva a que el proceso de extinción de la obligación tributaria no se realice de forma oportuna y en consecuencia los contribuyentes presentan saldos contrarios en su declaración de renta (…)”. "/>
    <s v="Circular a las entidades nacionales competentes (Ministerios) beneficiarias del mecanismo de pago de obras por impuestos."/>
    <s v="Se llevará a cabo la circularización dirigida a las entidades nacionales competentes beneficiarias del mecanismo de pago de obras por impuestos, con el propósito de que informen la fecha estimada de finalización de los proyectos BPIN a su cargo. Una vez alcanzada la fecha estimada, se realizará una nueva circularización para solicitar el envío de la certificación de obra entregada."/>
    <s v="Correo electrónico "/>
    <n v="2"/>
    <d v="2025-01-15T00:00:00"/>
    <d v="2026-01-15T00:00:00"/>
    <n v="52.142857142857146"/>
    <n v="0"/>
    <s v="DGI_x000a_Dirección de gestión de impuestos_x000a_Subdirección de recaudo_x000a_Coordinación de administración de aplicativos de impuestos_x000a__x000a_"/>
    <n v="0"/>
    <x v="0"/>
  </r>
  <r>
    <x v="1"/>
    <x v="1"/>
    <m/>
    <m/>
    <m/>
    <s v="“(…) la debilidad en el control y seguimiento por parte de la Entidad Nacional Competente para el cumplimiento de requisitos y la expedición de la respectiva certificación de la entrega a satisfacción de la obra, conlleva a que el proceso de extinción de la obligación tributaria no se realice de forma oportuna y en consecuencia los contribuyentes presentan saldos contrarios en su declaración de renta (…)”. "/>
    <s v="Realizar los ajustes contables a que haya lugar, derivados de la corrección de recibos de pago, formularios 490, relativos al pago de impuestos a través del mecanismo de pago de impuestos con obras."/>
    <s v="Realizar los ajustes contables a que haya lugar, derivados de la corrección de recibos de pago, formularios 490, relativos al pago de impuestos a través del mecanismo de pago de impuestos con obras."/>
    <s v="Hoja de trabajo de las operaciones recíprocas y formatos FT-ADF-2701 correspondientes"/>
    <n v="1"/>
    <d v="2025-02-03T00:00:00"/>
    <d v="2026-02-02T00:00:00"/>
    <n v="52"/>
    <n v="0"/>
    <s v="DGI_x000a_Dirección de gestión de impuestos_x000a_Subdirección de recaudo_x000a_Coordinación de contabilidad de la función recaudadora_x000a_                                                                                    _x000a_"/>
    <n v="0"/>
    <x v="0"/>
  </r>
  <r>
    <x v="1"/>
    <x v="1"/>
    <s v="Auditoría de Cumplimiento Intersectorial y Articulada Mecanismos de Obras por Impuestos_x000a_Periodo  2017 al 30 de julio de 2024."/>
    <s v="17  03 100"/>
    <s v="Hallazgo No. 13. Extinción de Obligaciones - DIAN_x000a_“(…) la entidad nacional competente informó a la DIAN la entrega realizada, adjuntando el certificado de recibido a satisfacción por parte del interventor. _x000a_Por otra parte, la DIAN no ha reglamentado los términos o plazos para emitir la resolución de extinción de la obligación tributaria, una vez se recibe los documentos y soportes de la entidad nacional competente que respaldan el cumplimiento de los requisitos de extinción. Esto conlleva tiempos diferentes en la expedición del acto administrativo entre los proyectos, afecta la congruencia entre el reconocimiento contable y los hechos económicos e implica para un contribuyente, que continúe figurando con obligaciones tributarias pendientes que ya han surtido el trámite de ley para considerarlas extintas._x000a_(…) La DIAN no abonó las consignaciones de saldos no ejecutados del proyecto, modalidad 1, al saldo insoluto del impuesto de renta y complementarios vinculado, como lo exige el artículo 1.6.5.4.2 del Decreto 1625 de 2016, y registró las consignaciones en SIE contabilidad y Obligación Financiera como excedentes al impuesto de renta; lo que significa, saldos a favor del contribuyente, contrario a lo que establece el marco conceptual del Plan General de la contaduría Pública y el manual contable de la DIAN en lo relacionado con el reconocimiento de un pasivo._x000a_(…) _x000a_La situación presentada, trae como consecuencia que la información de las obligaciones tributarias del contribuyente no guarden consistencia con hechos económicos; así como, desviación en la información financiera de los periodos involucrados, en las cuentas por cobrar del impuesto de renta (1305-01-001), gastos por Operaciones sin flujo de efectivo (5722-90-00), excedentes del impuesto de renta (2407-03-001) y en las Otras Cuentas Deudoras de Control (8390-90-001), tal como quedó evidenciado en los siguientes casos:_x000a_Caso No 1 ECOPETROL (Nit 899.999.068) – Bogotá_x000a_(…) Caso No. 2 CENIT (Nit. 900.531.210) - Norte de Santander (…)”."/>
    <s v="“(…) Al expedir el acto administrativo de extinción de la obligación tributaria con el último proyecto, no se consideran las fechas de entrega de las obras construidas y que están en disposición y uso de las entidades beneficiarias, que, junto con la confirmación del interventor cumplen lo dispone el artículo 1.6.5.4.1. del Decreto 1915 de 2017, para realizar la extinción de la obligación ligada al proyecto; lo cual distorsiona la información del estado del contribuyente frente a sus obligaciones tributarias, así como, los estados financieros de la DIAN, más aún cuando estos no revelan estas circunstancias en las notas a los Estados Financieros (…)”."/>
    <s v="Actualizar, como resulte procedente, el contenido y remisión normativa aplicables en los procedimientos administrativos relativos a la extinción de las obligaciones tributarias a través del mecanismo de pago de obras por impuestos."/>
    <s v="Actualizar, como resulte procedente, el contenido y remisión normativa aplicables en los procedimientos administrativos relativos a la extinción de las obligaciones tributarias a través del mecanismo de pago de obras por impuestos.(Instructivo IN-COT-0200 y procedimiento PR-COT-0452)"/>
    <s v="Procedimientos actualizados (Documentación administrativa actualizada) publicados en el listado Maestro de documentos y socializados a las áreas interesadas."/>
    <n v="2"/>
    <d v="2025-02-03T00:00:00"/>
    <d v="2026-02-02T00:00:00"/>
    <n v="52"/>
    <n v="0"/>
    <s v="DGI_x000a_Dirección de gestión de impuestos_x000a_Subdirección de cobranzas y control extensivo_x000a_Subdirección de recaudo_x000a_Coordinación de cobranzas_x000a_Coordinación de administración de aplicativos de impuestos_x000a_Dirección de gestión estratégica y analítica_x000a_Subdirección de procesos _x000a_Coordinación de procesos y riesgos operacionales _x000a__x000a_"/>
    <n v="0"/>
    <x v="0"/>
  </r>
  <r>
    <x v="1"/>
    <x v="1"/>
    <m/>
    <m/>
    <m/>
    <s v="“(…) Al expedir el acto administrativo de extinción de la obligación tributaria con el último proyecto, no se consideran las fechas de entrega de las obras construidas y que están en disposición y uso de las entidades beneficiarias, que, junto con la confirmación del interventor cumplen lo dispone el artículo 1.6.5.4.1. del Decreto 1915 de 2017, para realizar la extinción de la obligación ligada al proyecto; lo cual distorsiona la información del estado del contribuyente frente a sus obligaciones tributarias, así como, los estados financieros de la DIAN, más aún cuando estos no revelan estas circunstancias en las notas a los Estados Financieros (…)”."/>
    <s v="Actualizar, como resulte procedente, el catálogo normativo de la entidad en relación con el mecanismo de pago de obras por impuestos."/>
    <s v="Actualizar, como resulte procedente, el catálogo normativo de la entidad en relación con el mecanismo de pago de obras por impuestos."/>
    <s v="Catálogo normativo actualizado en relación con el mecanismo de pago de obras por impuestos."/>
    <n v="1"/>
    <d v="2025-02-03T00:00:00"/>
    <d v="2025-07-31T00:00:00"/>
    <n v="25.428571428571427"/>
    <n v="0"/>
    <s v="DGI_x000a_Dirección de gestión de impuestos_x000a_Subdirección de cobranzas y control extensivo_x000a_Subdirección de recaudo_x000a_Coordinación de cobranzas_x000a_Coordinación de administración de aplicativos de impuestos_x000a_"/>
    <n v="0"/>
    <x v="0"/>
  </r>
  <r>
    <x v="1"/>
    <x v="1"/>
    <m/>
    <m/>
    <m/>
    <s v="“(…) Al expedir el acto administrativo de extinción de la obligación tributaria con el último proyecto, no se consideran las fechas de entrega de las obras construidas y que están en disposición y uso de las entidades beneficiarias, que, junto con la confirmación del interventor cumplen lo dispone el artículo 1.6.5.4.1. del Decreto 1915 de 2017, para realizar la extinción de la obligación ligada al proyecto; lo cual distorsiona la información del estado del contribuyente frente a sus obligaciones tributarias, así como, los estados financieros de la DIAN, más aún cuando estos no revelan estas circunstancias en las notas a los Estados Financieros (…)”."/>
    <s v="Requerir  la ampliación del concepto 44 en los formularios 490 (saldos no ejecutados) para los saldos vinculados a las declaraciones de renta objeto de devolución por parte del contribuyente y certificados por las Entidades Nacionales Competentes (ENC) y las fiduciarias, esto a partir del año gravable 2017."/>
    <s v="Ampliación de cobertura de aplicación del concepto 44 para recibos oficiales de pago F490 desde la vigencia año gravable 2017 a la fecha."/>
    <s v="Acta de comité de gestión de Cambios de Tecnología del correspondiente software instalado y en producción_x000a_"/>
    <n v="1"/>
    <d v="2025-02-03T00:00:00"/>
    <d v="2026-02-02T00:00:00"/>
    <n v="52"/>
    <n v="0"/>
    <s v="DGI_x000a_Dirección de gestión de impuestos_x000a_Subdirección de recaudo_x000a_Coordinación de administración de aplicativos de impuestos_x000a__x000a_Dirección de gestión de innovación y tecnología_x000a_Subdirección de innovación y proyectos_x000a_Subdirección de soluciones y desarrollo_x000a__x000a__x000a__x000a_"/>
    <n v="0"/>
    <x v="0"/>
  </r>
  <r>
    <x v="1"/>
    <x v="1"/>
    <m/>
    <m/>
    <m/>
    <s v="“(…) Al expedir el acto administrativo de extinción de la obligación tributaria con el último proyecto, no se consideran las fechas de entrega de las obras construidas y que están en disposición y uso de las entidades beneficiarias, que, junto con la confirmación del interventor cumplen lo dispone el artículo 1.6.5.4.1. del Decreto 1915 de 2017, para realizar la extinción de la obligación ligada al proyecto; lo cual distorsiona la información del estado del contribuyente frente a sus obligaciones tributarias, así como, los estados financieros de la DIAN, más aún cuando estos no revelan estas circunstancias en las notas a los Estados Financieros (…)”."/>
    <m/>
    <s v="Cada tres meses, durante la primera semana, se solicitará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
    <s v="4 PST / 4 Correo electrónico"/>
    <n v="8"/>
    <d v="2025-02-01T00:00:00"/>
    <d v="2026-02-01T00:00:00"/>
    <n v="52.142857142857146"/>
    <n v="0"/>
    <s v="DGI_x000a_Dirección de gestión de impuestos_x000a_Subdirección de recaudo_x000a_Coordinación de administración de aplicativos de impuestos_x000a__x000a_Dirección de gestión de innovación y tecnología_x000a_Subdirección de innovación y proyectos_x000a_Subdirección de soluciones y desarrollo_x000a__x000a__x000a__x000a_"/>
    <n v="0"/>
    <x v="0"/>
  </r>
  <r>
    <x v="1"/>
    <x v="1"/>
    <s v="Auditoría de Cumplimiento Intersectorial y Articulada Mecanismos de Obras por Impuestos_x000a_Periodo  2017 al 30 de julio de 2024."/>
    <s v="17  03 100"/>
    <s v=" Hallazgo No. 14 Registro Resoluciones de Extinción Obras por Impuestos – DIAN_x000a_“(…) Producto del análisis realizado por la CGR a los registros contables inherentes a la extinción de la obligación tributaria, se estableció que se continúan registrando extemporáneamente las resoluciones de extinción de la obligación tributaria._x000a_Adicionalmente, en el reconocimiento no se emplean las cuentas definidas por la norma técnica para el reconocimiento de errores, dado que el registro es realizado como gasto del periodo corriente; sin considerar que el Manual de Políticas Contables y Operativas de la Contabilidad Función Recaudadora establece que corresponde a una cuenta patrimonial de periodos anteriores, lo cual impacta la razonabilidad de la información financiera de las vigencias 2022, 2023 y 2024, tal como se muestra continuación:_x000a_(...) Esto trae como consecuencia, distorsión de la información financiera que sobrestima los gastos, cuenta 572290 “Otras operaciones sin Flujo de Efectivo” para las vigencias 2022 por 28.658’169.334, 2023 por $3.451’449.829 y corrido del 2024 por $104.320.035.225 con su contrapartida en la cuenta 3109 de patrimonio denominada “Resultados de ejercicios anteriores” (…)”."/>
    <s v="“(…) debido a que no se han tomado acciones para superar las citadas dificultades, la información financiera entre 2022 y junio de 2024 reconocida, presentada y revelada a los usuarios de la información, no garantiza la aplicación del periodo contable, ni la razonabilidad de las cifras, en la extinción de la obligación en el mecanismo de obras por impuestos (…)”. "/>
    <s v="Actualizar, como resulte procedente, el contenido y remisión normativa aplicables en los procedimientos administrativos relativos a la extinción de las obligaciones tributarias a través del mecanismo de pago de obras por impuestos."/>
    <s v="Actualizar, como resulte procedente, el contenido y remisión normativa aplicables en los procedimientos administrativos relativos a la extinción de las obligaciones tributarias a través del mecanismo de pago de obras por impuestos.(Instructivo IN-COT-0200 y procedimiento PR-COT-0452)"/>
    <s v="Procedimientos actualizados (Documentación administrativa actualizada) publicados en el listado Maestro de documentos y socializados a las áreas interesadas."/>
    <n v="2"/>
    <d v="2025-02-03T00:00:00"/>
    <d v="2026-02-02T00:00:00"/>
    <n v="52"/>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_x000a_"/>
    <n v="0"/>
    <x v="0"/>
  </r>
  <r>
    <x v="1"/>
    <x v="1"/>
    <m/>
    <m/>
    <m/>
    <s v="“(…) debido a que no se han tomado acciones para superar las citadas dificultades, la información financiera entre 2022 y junio de 2024 reconocida, presentada y revelada a los usuarios de la información, no garantiza la aplicación del periodo contable, ni la razonabilidad de las cifras, en la extinción de la obligación en el mecanismo de obras por impuestos (…)”. "/>
    <s v="Actualizar, como resulte procedente, el catálogo normativo de la entidad en relación con el mecanismo de pago de obras por impuestos."/>
    <s v="Actualizar, como resulte procedente, el catálogo normativo de la entidad en relación con el mecanismo de pago de obras por impuestos."/>
    <s v="Catálogo normativo actualizado en relación con el mecanismo de pago de obras por impuestos."/>
    <n v="1"/>
    <d v="2025-02-03T00:00:00"/>
    <d v="2026-02-28T00:00:00"/>
    <n v="55.714285714285715"/>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
    <n v="0"/>
    <x v="0"/>
  </r>
  <r>
    <x v="1"/>
    <x v="1"/>
    <m/>
    <m/>
    <m/>
    <s v="“(…) debido a que no se han tomado acciones para superar las citadas dificultades, la información financiera entre 2022 y junio de 2024 reconocida, presentada y revelada a los usuarios de la información, no garantiza la aplicación del periodo contable, ni la razonabilidad de las cifras, en la extinción de la obligación en el mecanismo de obras por impuestos (…)”. "/>
    <s v="Solicitar la aplicación del concepto 44 en los formularios 490 (saldo no ejecutado por obras por impuestos)"/>
    <s v="Cada tres meses, durante la primera semana, se solicitará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
    <s v="4 PST / 4 Correo electrónico"/>
    <n v="8"/>
    <d v="2025-02-03T00:00:00"/>
    <d v="2026-02-02T00:00:00"/>
    <n v="52"/>
    <n v="0"/>
    <s v="DGI_x000a_Dirección de gestión de impuestos_x000a_Subdirección de recaudo_x000a_Coordinación de administración de aplicativos de impuestos_x000a__x000a_Dirección de gestión de innovación y tecnología_x000a_Subdirección de innovación y proyectos_x000a_Subdirección de soluciones y desarrollo_x000a__x000a__x000a__x000a_"/>
    <n v="0"/>
    <x v="0"/>
  </r>
  <r>
    <x v="1"/>
    <x v="1"/>
    <m/>
    <m/>
    <m/>
    <s v="“(…) debido a que no se han tomado acciones para superar las citadas dificultades, la información financiera entre 2022 y junio de 2024 reconocida, presentada y revelada a los usuarios de la información, no garantiza la aplicación del periodo contable, ni la razonabilidad de las cifras, en la extinción de la obligación en el mecanismo de obras por impuestos (…)”. "/>
    <s v="Realizar los ajustes contables a que haya lugar, derivados de la corrección de recibos de pago, formularios 490, relativos al pago de impuestos a través del mecanismo de pago de impuestos con obras."/>
    <s v="Realizar los ajustes contables a que haya lugar, derivados del la corrección de recibos de pago, formularios 490, relativos al pago de impuestos a través del mecanismo de pago de impuestos con obras."/>
    <s v="Hoja de trabajo de las operaciones recíprocas y formatos FT-ADF-2701 correspondientes"/>
    <n v="1"/>
    <d v="2025-02-03T00:00:00"/>
    <d v="2026-02-02T00:00:00"/>
    <n v="52"/>
    <n v="0"/>
    <s v="DGI_x000a_Dirección de gestión de impuestos_x000a_Subdirección de recaudo_x000a_Coordinación de contabilidad de la función recaudadora_x000a_                                                                                    _x000a_"/>
    <n v="0"/>
    <x v="0"/>
  </r>
  <r>
    <x v="1"/>
    <x v="1"/>
    <s v="Auditoría de Cumplimiento Intersectorial y Articulada Mecanismos de Obras por Impuestos_x000a_Periodo  2017 al 30 de julio de 2024."/>
    <s v="17  03 100"/>
    <s v="Hallazgo No. 15 Revelación de partidas y asuntos materiales – DIAN_x000a__x000a_“(…) El Manual de políticas contables y operativas de la DIAN función recaudadora (MN-ADF0044), aplicable para las vigencias 2022 y 2023, no desarrolla el concepto, método y aplicación de la materialidad e importancia relativa, ni informa a los usuarios qué parte de la información es material; razón por la cual, la DIAN no cuenta con un referente que permita conocer cuando un hecho económico es relevante y material, lo que conlleva a que decisiones sobre revelación, corrección de errores o reexpresión de estados financieros esté sujeta a decisión de quien prepara la información, sin considerar que puede generar diferencias en el tiempo frente a un mismo hecho, tal como se muestra a continuación:_x000a_ El derecho contingente (cuenta 839090) registra los impuestos de renta y complementarios de contribuyentes que se acogieron al mecanismo de obras por impuestos, consignaron los recursos a la fiducia, y están pendientes de extinguir la obligación tributaria hasta que la obra se termine y entregue en condiciones de uso o disposición. _x000a_La DIAN reveló en las notas a los estados financieros el derecho contingente para las vigencias 2021 y 2022; sin embargo, no lo realizó para la vigencia 2023, a pesar de que las cifras son representativas y materiales, en relación con la cuenta de impuesto de renta por cobrar (1305) por valor de $11.905.187.553.48577, tal como se muestra a continuación: _x000a_(…) _x000a_Lo anterior, implica que la revelación de la información financiera esté sujeta a juicio profesional, lo que no garantiza la uniformidad de un periodo a otro; además, impide a un tercero interesado contar con una explicación que aporte valor agregado sobre una partida relevante como el impacto de las obras por impuestos en una cuenta de impuesto de renta por cobrar (…)”."/>
    <s v="“(…) se origina por la ausencia de una política de materialidad que defina los aspectos relevantes para un usuario de la información financiera (…)”. "/>
    <s v="Actualizar, como resulte procedente la documentación administrativa relativa a la política de materialidad aplicable al  proceso contable de la función recaudadora."/>
    <s v="Actualizar, como resulte procedente la documentación administrativa relativa a la política de materialidad aplicable al  proceso contable de la función recaudadora."/>
    <s v="Procedimientos actualizados (Documentación administrativa actualizada) publicados en el listado Maestro de documentos y socializados a las áreas interesadas."/>
    <n v="1"/>
    <d v="2025-02-03T00:00:00"/>
    <d v="2026-02-28T00:00:00"/>
    <n v="55.714285714285715"/>
    <n v="0"/>
    <s v="DGI_x000a_Coordinación de contabilidad de la función recaudadora_x000a__x000a_Dirección de gestión estratégica y analítica_x000a_Subdirección de procesos _x000a_Coordinación de procesos y riesgos operacionales _x000a__x000a_"/>
    <n v="0"/>
    <x v="0"/>
  </r>
  <r>
    <x v="1"/>
    <x v="1"/>
    <m/>
    <m/>
    <m/>
    <m/>
    <s v="Actualizar, como resulte procedente, el catálogo normativo de la entidad en relación con el mecanismo de pago de obras por impuestos."/>
    <s v="Actualizar, como resulte procedente, el catálogo normativo de la entidad en relación con el mecanismo de pago de obras por impuestos."/>
    <s v="Catálogo normativo actualizado en relación con el mecanismo de pago de obras por impuestos."/>
    <n v="1"/>
    <d v="2025-02-03T00:00:00"/>
    <d v="2026-02-28T00:00:00"/>
    <n v="55.714285714285715"/>
    <n v="0"/>
    <s v="DGI_x000a_Coordinación de contabilidad de la función recaudadora_x000a__x000a__x000a_"/>
    <n v="0"/>
    <x v="0"/>
  </r>
  <r>
    <x v="1"/>
    <x v="1"/>
    <s v="Auditoría de Cumplimiento Intersectorial y Articulada Mecanismos de Obras por Impuestos_x000a_Periodo  2017 al 30 de julio de 2024."/>
    <s v="17  02 100"/>
    <s v="Hallazgo No. 16. Conciliación de cuentas por cobrar – Impuesto de Renta – 1305-01-001- DIAN_x000a__x000a_“(…) Producto de la evaluación, la CGR estableció que existen diferencias entre el aplicativo de “Obligación Financiera”, el cual no refleja el valor del impuesto vinculado a obras por impuestos, y los registros de contabilidad, que sí constituyen la cuenta por cobrar, aspecto relevante considerando la necesidad de justificación de las diferencias que pueden dar lugar o no a ajustes contables con efecto o no en los saldos, tal como muestra en el numeral 4.2.3 Generar el saldo de la obligación financiera del tercero a conciliar cuando señala:_x000a_(…)_x000a_Se estableció que para la vigencia 2022 se concilió el 0,51% de los terceros y el 3,54% del valor a conciliar, y para la vigencia 2023 se concilió el 0,85% de los terceros equivalentes al 49,18% de la cuenta Impuesto de Renta por Cobrar, tal como se muestra a continuación: (…)_x000a_En el caso de los terceros asociados con el mecanismo de obras por impuestos, la conciliación que ha realizado la DIAN se aleja de la política que establece que: Las cuentas por Cobrar se concilian a nivel de tercero, (…), toda vez que para la vigencia 2022 se concilió el 3.95% de los terceros por $80.077.285.928 (7.78%), tal como se muestra a continuación: (…)_x000a_Finalmente, no se informó en las notas a los estados financieros de las vigencias 2022 y 2023 la representatividad de las conciliaciones en la cuenta 1305-01, cantidad de partidas conciliatorias, antigüedad de las partidas y grado de avance en la depuración, hecho que puede afectar la realidad económica y financiera de los tributos a cargo de la entidad._x000a_(…)”. "/>
    <s v="“(…) se presenta por deficiencias en el control interno contable asociadas a conciliación y validación de la información registrada en los aplicativos de contabilidad y obligación financiera (…)”. "/>
    <s v="Actualizar, como resulte procedente, el contenido y remisión normativa aplicables en los procedimientos administrativos relativos a la extinción de las obligaciones tributarias a través del mecanismo de pago de obras por impuestos."/>
    <s v="Actualizar, como resulte procedente, el contenido y remisión normativa aplicables en los procedimientos administrativos relativos a la extinción de las obligaciones tributarias a través del mecanismo de pago de obras por impuestos.(Instructivo IN-COT-0200 y procedimiento PR-COT-0452)"/>
    <s v="Procedimientos actualizados (Documentación administrativa actualizada) publicados en el listado Maestro de documentos y socializados a las áreas interesadas."/>
    <n v="2"/>
    <d v="2025-02-03T00:00:00"/>
    <d v="2026-02-02T00:00:00"/>
    <n v="52"/>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_x000a_"/>
    <n v="0"/>
    <x v="0"/>
  </r>
  <r>
    <x v="1"/>
    <x v="1"/>
    <m/>
    <m/>
    <m/>
    <s v="“(…) se presenta por deficiencias en el control interno contable asociadas a conciliación y validación de la información registrada en los aplicativos de contabilidad y obligación financiera (…)”. "/>
    <s v="Actualizar, como resulte procedente, el catálogo normativo de la entidad en relación con el mecanismo de pago de obras por impuestos."/>
    <s v="Actualizar, como resulte procedente, el catálogo normativo de la entidad en relación con el mecanismo de pago de obras por impuestos."/>
    <s v="Catálogo normativo actualizado en relación con el mecanismo de pago de obras por impuestos."/>
    <n v="1"/>
    <d v="2025-02-03T00:00:00"/>
    <d v="2026-02-28T00:00:00"/>
    <n v="55.714285714285715"/>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
    <x v="0"/>
  </r>
  <r>
    <x v="1"/>
    <x v="1"/>
    <m/>
    <m/>
    <m/>
    <s v="“(…) se presenta por deficiencias en el control interno contable asociadas a conciliación y validación de la información registrada en los aplicativos de contabilidad y obligación financiera (…)”. "/>
    <s v="Solicitar la aplicación del concepto 44 en los formularios 490 (saldo no ejecutado por obras por impuestos)"/>
    <s v="Cada tres meses, durante la primera semana, se solicitará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
    <s v="4 PST/ 4 Correo electrónico "/>
    <n v="8"/>
    <d v="2025-02-03T00:00:00"/>
    <d v="2026-02-02T00:00:00"/>
    <n v="52"/>
    <n v="0"/>
    <s v="DGI_x000a_Dirección de gestión de impuestos_x000a_Subdirección de recaudo_x000a_Coordinación de administración de aplicativos de impuestos_x000a__x000a_Dirección de gestión de innovación y tecnología_x000a_Subdirección de innovación y proyectos_x000a_Subdirección de soluciones y desarrollo_x000a__x000a__x000a__x000a_"/>
    <n v="0"/>
    <x v="0"/>
  </r>
  <r>
    <x v="1"/>
    <x v="1"/>
    <m/>
    <m/>
    <m/>
    <s v="“(…) se presenta por deficiencias en el control interno contable asociadas a conciliación y validación de la información registrada en los aplicativos de contabilidad y obligación financiera (…)”. "/>
    <s v="Realizar los ajustes contables a que haya lugar, derivados de la corrección de recibos de pago, formularios 490, relativos al pago de impuestos a través del mecanismo de pago de impuestos con obras."/>
    <s v="Realizar los ajustes contables a que haya lugar, derivados del la corrección de recibos de pago, formularios 490, relativos al pago de impuestos a través del mecanismo de pago de impuestos con obras."/>
    <s v="Hoja de trabajo de las operaciones recíprocas y formatos FT-ADF-2701 correspondientes"/>
    <n v="1"/>
    <d v="2025-02-03T00:00:00"/>
    <d v="2026-02-02T00:00:00"/>
    <n v="52"/>
    <n v="0"/>
    <s v="DGI_x000a_Dirección de gestión de impuestos_x000a_Subdirección de recaudo_x000a_Coordinación de contabilidad de la función recaudadora_x000a_                                                                                    _x000a_"/>
    <n v="0"/>
    <x v="0"/>
  </r>
  <r>
    <x v="1"/>
    <x v="1"/>
    <s v="Auditoría de Cumplimiento Intersectorial y Articulada Mecanismos de Obras por Impuestos_x000a_Periodo  2017 al 30 de julio de 2024."/>
    <s v="17  02 011"/>
    <s v="Hallazgo No. 17. Registros en Sistemas de Información DIAN_x000a_“(…) La DIAN ajustó parcialmente los servicios informáticos de Obligación Financiera y SIE87 contabilidad, por lo cual la información no permite el seguimiento y control de las obligaciones de impuesto de renta y complementarios vinculadas al mecanismo de obra por impuestos, tal como se evidencia a continuación: _x000a_1._x0009_El servicio de Obligación Financiera carga la declaración de impuesto de renta y complementarios en versión pdf y controla la obligación sin tener en cuenta el valor vinculado al mecanismo de obra por impuestos. En el SIE Contable se registra manualmente la declaración para reconocer el impuesto vinculado al mecanismo, lo cual trae como consecuencia, diferencias entre los dos aplicativos frente a una misma información, ya que para obligación financiera no se incluye el valor de obras por impuestos, mientras que contabilidad sí reconoce dentro de la cuenta por cobrar este concepto._x000a_2._x0009_Al no registrar el aplicativo de Obligación financiera el impuesto vinculado al mecanismo, las consignaciones realizadas a la DIAN por la Fiduciaria por concepto de los saldos no ejecutados a la Nación, a través de un recibo oficial de pago, se registran como excedentes en la cuenta 2407-03-001-02; es decir, un pasivo a favor del contribuyente, y no como abono a las obligaciones impositivas, en contravía del artículo 1.6.5.4.2. del Decreto 1625 de 2018 y párrafo 67 del Marco Conceptual de la CGN. Igualmente, estas consignaciones son reconocidas en contabilidad como un excedente._x000a_3._x0009_La parametrización del servicio de obligación financiera es realizada con los plazos ordinarios. Si el contribuyente es admitido al mecanismo de obras por impuestos y tiene ampliación del plazo ordinario, el sistema no reconoce ese nuevo plazo y calcula intereses de mora sobre pagos realizados dentro del límite legal, sobre los cuales la DIAN requiere reprocesar y reversar la operación. _x000a_(…)._x000a_La parametrización contable de las reversiones de intereses no considera los cambios de vigencia fiscal y su impacto en cuentas de resultado; es así como, los intereses reconocidos en una vigencia como ingresos, son revertidos en la vigencia siguiente contra ese mismo ingreso, sin considerar que al final del año la cuenta fue objeto de cierre; lo cual trae como consecuencia terceros con saldo contrario a su naturaleza en la vigencia siguiente._x000a__x000a_1._x0009_Los registros contables son realizados manualmente, lo que incrementa el riesgo de error en el reconocimiento de las operaciones, genera reprocesos en el reconocimiento de un documento, y afecta los saldos contables dentro de los cierres. _x000a_Como evidencia de lo anterior se presentan los siguientes casos:_x000a_Caso No. 1 Proyecto 20181719000018 (…)  Caso No. 2 Proyecto 20181719000175  (…)  Caso No. 3. Proyecto 20200214000085  (…) Caso No 4. Proyecto 20181719000020 (…) Caso No. 5 Proyecto 20200214000083 (…) Caso No. 6 Proyecto 20181719000037 (…)”. "/>
    <s v="“(…) no se ha dado cumplimiento a la disposición normativa prevista en el artículo 1.6.5.4.22 de la Ley 1819 de 2016, relativa al deber de ajustar los formularios y servicios informáticos electrónicos dispuestos para el registro de las transacciones inherentes al mecanismo de obras por impuestos”."/>
    <s v="Implementar una revisión exhaustiva del servicio de obligación financiera con el fin de incluir de manera masiva los plazos ampliados aplicables a los contribuyentes admitidos al mecanismo de obras por impuestos."/>
    <s v="Actualizar, en el servicio de obligación financiera los plazos establecidos para los contribuyentes acogidos a la modalidad de obras por impuestos según información suministrada por la ART"/>
    <s v="PST Solucionado"/>
    <n v="1"/>
    <d v="2025-02-03T00:00:00"/>
    <d v="2026-02-02T00:00:00"/>
    <n v="52"/>
    <n v="0"/>
    <s v="DGI_x000a_Dirección de gestión de impuestos_x000a_Subdirección de recaudo_x000a_Coordinación de administración de aplicativos de impuestos_x000a__x000a_Dirección de gestión de innovación y tecnología_x000a_Subdirección de innovación y proyectos_x000a_Subdirección de soluciones y desarrollo_x000a__x000a__x000a__x000a_"/>
    <n v="0"/>
    <x v="0"/>
  </r>
  <r>
    <x v="1"/>
    <x v="1"/>
    <m/>
    <m/>
    <m/>
    <s v="“(…) no se ha dado cumplimiento a la disposición normativa prevista en el artículo 1.6.5.4.22 de la Ley 1819 de 2016, relativa al deber de ajustar los formularios y servicios informáticos electrónicos dispuestos para el registro de las transacciones inherentes al mecanismo de obras por impuestos”."/>
    <s v="Solicitar la aplicación del concepto 44 en los formularios 490 (saldo no ejecutado por obras por impuestos)"/>
    <s v="Cada tres meses, durante la primera semana, se solicitará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
    <s v="4 PST / 4 Correo electrónico"/>
    <n v="8"/>
    <d v="2025-02-03T00:00:00"/>
    <d v="2026-02-02T00:00:00"/>
    <n v="52"/>
    <n v="0"/>
    <s v="DGI_x000a_Dirección de gestión de impuestos_x000a_Subdirección de recaudo_x000a_Coordinación de administración de aplicativos de impuestos_x000a__x000a_Dirección de gestión de innovación y tecnología_x000a_Subdirección de innovación y proyectos_x000a_Subdirección de soluciones y desarrollo_x000a__x000a__x000a__x000a_"/>
    <n v="0"/>
    <x v="0"/>
  </r>
  <r>
    <x v="1"/>
    <x v="1"/>
    <m/>
    <m/>
    <m/>
    <s v="“(…) no se ha dado cumplimiento a la disposición normativa prevista en el artículo 1.6.5.4.22 de la Ley 1819 de 2016, relativa al deber de ajustar los formularios y servicios informáticos electrónicos dispuestos para el registro de las transacciones inherentes al mecanismo de obras por impuestos”."/>
    <s v="Realizar los ajustes contables a que haya lugar, derivados de la corrección de recibos de pago, formularios 490, relativos al pago de impuestos a través del mecanismo de pago de impuestos con obras."/>
    <s v="Realizar los ajustes contables a que haya lugar, derivados del la corrección de recibos de pago, formularios 490, relativos al pago de impuestos a través del mecanismo de pago de impuestos con obras."/>
    <s v="Hoja de trabajo de las operaciones recíprocas y formatos FT-ADF-2701 correspondientes"/>
    <n v="1"/>
    <d v="2025-02-03T00:00:00"/>
    <d v="2026-02-02T00:00:00"/>
    <n v="52"/>
    <n v="0"/>
    <s v="DGI_x000a_Dirección de gestión de impuestos_x000a_Subdirección de recaudo_x000a_Coordinación de contabilidad de la función recaudadora_x000a_                                                                                    _x000a_"/>
    <n v="0"/>
    <x v="0"/>
  </r>
  <r>
    <x v="1"/>
    <x v="1"/>
    <s v="Auditoría de Cumplimiento Intersectorial y Articulada Mecanismos de Obras por Impuestos_x000a_Periodo  2017 al 30 de julio de 2024."/>
    <s v="17  01 100"/>
    <s v="Hallazgo No. 18. Reglamentación abonos y reconocimiento de rendimientos financieros._x000a__x000a_“(…) se establece que ni el MHCP ni la DIAN, que son los responsables del recaudo y registro de los rendimientos generados por los recursos del mecanismo obras por impuestos en los estados financieros, ejercen control y seguimiento a dichos recursos._x000a_Adicionalmente, se evidenció un comportamiento diferente por parte de las fiduciarias, ya que Corficolombiana según lo informó mediante oficio del 29 de octubre de 2024, señala que “los Rendimientos fueron entregados al Ministerio de Hacienda y Crédito Público mensualmente siguiendo la metodología de liquidación y traslado dispuesta en el título 5 de la parte 3 del libro 2 del Decreto 1068”, mientras que la Fiduprevisora, realizaba el giro mensualmente y a partir de noviembre de 2018, realiza un único giro al finalizar la ejecución de las obras. _x000a_Aspectos relevantes considerando el monto de los recursos administrados por las fiduciarias asociados al mecanismo de obras por impuestos, tal como se evidencia en los estados financieros de la DIAN de las vigencias 2021 a 2023, los cuales se presentan a continuación: (…)”._x000a_b. Reconocimiento (Contabilización de los Rendimientos Financieros) – DIAN_x000a_El registro contable de los rendimientos financieros es realizado por el sistema de caja según señala la DIAN en respuesta con radicado 2024103 100153156 1545 del 3 de octubre de 2024 en la que indica que lo efectúa con base en los documentos de recaudo por clasificar asignados a la entidad por la Dirección General de Crédito Público y Tesoro Nacional, con el tercero de la entidad fiduciaria que realiza la consignación y la información de los extractos bancarios y las notas crédito publicados en la página web del Ministerio de Hacienda y Crédito Público.”, hecho que denota que la DIAN no realiza gestiones para coordinar, establecer y registrar los rendimientos financieros por cobrar por concepto del mecanismo de obras por impuestos, con las Fiduciarias._x000a_Esta práctica es contrario al principio de devengo y de esencia sobre forma prescrito por la Contaduría General de la Nación, la cual regula un reconocimiento cuando surge el derecho a recibirlo, y que para el caso que nos ocupa, surge con la aplicación de la parte 3 del libro 2 del Decreto 1068 de 2015, que establece una liquidación con periodicidad mensual de los rendimientos financieros por parte de las fiduciarias. _x000a_(…)”."/>
    <s v="“(…) Las normas contables exigen que la información financiera cumpla con la característica de verificabilidad, por cuanto esta “(…) ayuda a asegurar a los usuarios que la información financiera de propósito general  representa fielmente los hechos económicos que pretende representar”. En este sentido, no puede delegarse esta responsabilidad exclusivamente a las Fiduciarias, por cuanto ellas responden por su negocio, y es la DIAN quién tendría esta responsabilidad dado que está obligada al reconocimiento contable de la operación (...). "/>
    <s v="Elaborar un documento que incorpore posibles mejoras de carácter legal, administrativo y contables que  busquen resolver las debilidades detectadas del mecanismo de pago de obras por impuestos para su posterior consideración y decisión por parte del Ministerio de Hacienda y Crédito Público."/>
    <s v="Previa consulta con las áreas interesadas de la DIAN elaborar un documento que contenga las sugerencias de carácter legal, administrativo y contables que busquen resolver las debilidades detectadas del mecanismo de pago de obras por impuestos para su posterior consideración y decisión por parte del Ministerio de Hacienda y Crédito Público."/>
    <s v="Documento elaborado y enviado al Ministerio de Hacienda y Crédito Público."/>
    <n v="1"/>
    <d v="2025-02-03T00:00:00"/>
    <d v="2026-02-28T00:00:00"/>
    <n v="55.714285714285715"/>
    <n v="0"/>
    <s v="DGI_x000a_Dirección de gestión de impuestos_x000a_Subdirección de recaudo_x000a_Subdirección de cobranzas y control extensivo_x000a_Coordinación de administración de aplicativos de impuestos_x000a_Coordinación de cobranzas_x000a_Coordinación de contabilidad de la función recaudadora_x000a__x000a__x000a__x000a_"/>
    <n v="0"/>
    <x v="0"/>
  </r>
  <r>
    <x v="3"/>
    <x v="2"/>
    <s v="INSP. 1707022404 _x000a_H 1,2,3,4,5,6,7,8,9_x000a__x000a_ Valoración de Riesgos en la Disposición y Destrucción de Mercancías Aprehendidas."/>
    <s v="RG1"/>
    <s v="Hallazgo 1. Inexacta valoración de la mercancía en las actas de aprehensión."/>
    <s v="ID del Riesgo de Gestión  :  RG1  Evitar imprecisiones en los actos administrativos generados en el Despacho que conlleven a errores formales_x000a__x000a_ID del Riesgo de Corrupción :  RFC 1. Generar actos administrativos inexactos o tomar decisiones que no se encuentren ajustadas a derecho"/>
    <s v="1. Realizar reinducción a los funcionarios del área comercial  a nivel nacional frente a la aplicación de los procedimientos, actualización de los sistemas de información, calidad de los actos administrativos y normatividad vigente, de acuerdo con el Plan integral  de Capacitación."/>
    <s v="Actualizar a los funcionarios en la normatividad vigente del area asi como los procedimientos vigentes, complementar con temas"/>
    <s v="Registro de asistencia a las capacitaciones programadas."/>
    <n v="4"/>
    <d v="2018-01-01T00:00:00"/>
    <d v="2018-12-31T00:00:00"/>
    <n v="52"/>
    <n v="1"/>
    <s v="DGC_x000a_NC - Subproceso de Operación Logística _x000a_Dirección de Gestión Corporativa_x000a_Subdirección Logística_x000a__x000a_ACTUALIZADO_x000a_30112021"/>
    <n v="1"/>
    <x v="1"/>
  </r>
  <r>
    <x v="3"/>
    <x v="2"/>
    <m/>
    <m/>
    <s v="Hallazgo 2. Modificación incorrecta de actos administrativos&quot;. "/>
    <m/>
    <s v="2. Realizar seguimiento a las Direcciones Seccionales  frente a la aplicación de los procedimientos publicados relacionados con la disposición de las mercancías y determinación de la modalidad de disposición  de acuerdo  a lo establecido en el plan de autoevaluación año 2018 y acompañamientos al proceso de disposicion de mercancías segun muestra seleccionada"/>
    <s v="Lograr que las Direcciones seccionales den cumplimiento a lo establecido en los procedimientos vigentes."/>
    <s v="Informe de autoevaluación por Dirección Seccional. Informes o actas de disposición para los acompañamientos realizados por funcionarios de la Subdirección."/>
    <n v="10"/>
    <d v="2018-01-01T00:00:00"/>
    <d v="2018-12-31T00:00:00"/>
    <n v="52"/>
    <n v="1"/>
    <s v="DGC_x000a_NC - Subproceso de Operación Logística _x000a_Dirección de Gestión Corporativa_x000a_Subdirección Logística_x000a__x000a_ACTUALIZADO_x000a_30112021"/>
    <n v="1"/>
    <x v="1"/>
  </r>
  <r>
    <x v="3"/>
    <x v="2"/>
    <m/>
    <m/>
    <s v="Hallazgos 3. Actos administrativos que carecen de motivación y falta de valoración del material probatorio&quot;. "/>
    <m/>
    <s v="3. Brindar apoyo a las Direcciones Seccionales que no cuenten con personal suficiente para llevar a cabo las labores de disposición de mercancias, a traves del acompañamiento de   funcionarios de la Subdirección de Gestión Comercial para la realización de inspecciones y proyectos para la disposición."/>
    <s v="Lograr que las Direcciones Seccionales agilicen la disposición  de las mercancias."/>
    <s v="Informe de acompañamiento realizado"/>
    <n v="1"/>
    <d v="2017-10-01T00:00:00"/>
    <d v="2018-12-31T00:00:00"/>
    <n v="65.142857142857139"/>
    <n v="1"/>
    <s v="DGC_x000a_NC - Subproceso de Operación Logística _x000a_Dirección de Gestión Corporativa_x000a_Subdirección Logística_x000a__x000a_ACTUALIZADO_x000a_30112021"/>
    <n v="1"/>
    <x v="1"/>
  </r>
  <r>
    <x v="3"/>
    <x v="2"/>
    <m/>
    <m/>
    <s v="Hallazgos 4. Actos administrativos que carecen de motivación y falta de valoración del material probatorio&quot;. "/>
    <m/>
    <s v="4. Revisar y diligenciar, previa la expedición del acto administrativo, el contenido, forma y argumentos jurídicos mediante lista de chequeo que permita establecer que se ha ejercido control.  "/>
    <s v="Lograr un resultado eficaz a través de los actos administrativos."/>
    <s v="Lista de chequeo diligenciada de cada uno de los actos administrativos proferidos."/>
    <n v="1"/>
    <d v="2017-10-10T00:00:00"/>
    <d v="2018-10-10T00:00:00"/>
    <n v="52.142857142857146"/>
    <n v="1"/>
    <s v="DGC_x000a_DS - Subproceso de Operación Logística _x000a_Despacho del Director Seccional _x000a__x000a_ACTUALIZADO_x000a_30112021"/>
    <n v="1"/>
    <x v="1"/>
  </r>
  <r>
    <x v="3"/>
    <x v="2"/>
    <m/>
    <m/>
    <s v="Hallazgo 5. Actos administrativos motivados con base en normatividad desactualizada, "/>
    <m/>
    <s v="5. Acompañamiento de escritorio aleatorio por parte de la Dirección de Gestión Jurídica al área Jurídica de la Dirección Seccional de Impuestos y Aduanas Tipo 1 efectuando control a los fallos de los recursos interpuestos.  De acuerdo al plan de autoevaluación de la dirección de gestión."/>
    <s v="Autocontrol mensual a los fallos proferidos."/>
    <s v=" 5% de actos proferidos. Reporte trimestral"/>
    <n v="0.05"/>
    <d v="2017-11-01T00:00:00"/>
    <d v="2018-11-30T00:00:00"/>
    <n v="56.285714285714285"/>
    <n v="1"/>
    <s v="DGC_x000a_NC - Subproceso de Operación Logística _x000a_Dirección de Gestión Jurídica_x000a__x000a_ACTUALIZADO_x000a_30112021"/>
    <n v="1"/>
    <x v="1"/>
  </r>
  <r>
    <x v="3"/>
    <x v="2"/>
    <m/>
    <m/>
    <s v="Hallazgo 6. Admisión de recursos de reconsideración extemporáneos  y "/>
    <m/>
    <s v="6. Proferir Memorando dando instrucciones a los Directores Seccionales respecto de la Planeación, evaluación, control de las acciones u operativos, el autocontrol sobre las aprehensiones en especial sobre el avalúo de las mercancías y las decisiones de fondo."/>
    <s v="Evitar que se generen mayores costos de bodegaje a la entidad por sobreavaluos en mercancías aprehendidas. _x000a__x000a_"/>
    <s v="Memorando "/>
    <n v="1"/>
    <d v="2017-11-01T00:00:00"/>
    <d v="2017-12-30T00:00:00"/>
    <n v="8.4285714285714288"/>
    <n v="1"/>
    <s v="DGC_x000a_NC - Subproceso de Operación Logística_x000a_Subdirección de Fiscalización Aduanera_x000a__x000a_ACTUALIZADO_x000a_30112021"/>
    <n v="1"/>
    <x v="1"/>
  </r>
  <r>
    <x v="3"/>
    <x v="2"/>
    <m/>
    <m/>
    <s v="hallazgo 7. Resoluciones de destrucción de mercancías anteriores a la fecha de ingreso de la mercancía al depósito para su custodia&quot;, "/>
    <m/>
    <s v="7. Capacitar a todo el personal de las Divisiones de Gestión de Control Operativo, sobre la correcta aplicación del procedimiento establecido para la valoración de mercancía aprehendida; actividad que se debe realizar en coordinación con la Subdirección de Fiscalización Adanera."/>
    <s v="Evitar sobre avalúos en mercancías aprehendidas que generen mayores costos a la entidad."/>
    <s v="Registros de asistencia a capacitaciones de retroalimentación."/>
    <n v="3"/>
    <d v="2017-11-20T00:00:00"/>
    <d v="2018-03-31T00:00:00"/>
    <n v="18.714285714285715"/>
    <n v="1"/>
    <s v="DGC_x000a_NC - Subproceso de Operación Logística_x000a_Subdirector de Operativa Policial"/>
    <n v="1"/>
    <x v="1"/>
  </r>
  <r>
    <x v="3"/>
    <x v="2"/>
    <m/>
    <m/>
    <s v="Hallazgo 8. Inconsistencias y error en la motivación de resolución de donación de mercancías&quot;. "/>
    <m/>
    <s v="8. Orden y Lineamientos para la prevención del daño antijuridico, con inidicaiones disciplinarias y legales, para los funcionarios adscritos a la Dirección de Gestión de Policía Fiscal y Aduanera."/>
    <s v="Evitar inconsistencias en el diligenciamiento de las actas de aprehensión y el sobre avalúo de las mercancías aprehendidas que generen mayores costos a la entidad y/o daño antijuridico."/>
    <s v="Comunicación institucional"/>
    <n v="1"/>
    <d v="2017-10-23T00:00:00"/>
    <d v="2017-10-27T00:00:00"/>
    <n v="0.5714285714285714"/>
    <n v="1"/>
    <s v="DGC_x000a_NC - Subproceso de Operación Logística_x000a_Subdirector de Operativa Policial"/>
    <n v="1"/>
    <x v="1"/>
  </r>
  <r>
    <x v="3"/>
    <x v="2"/>
    <m/>
    <m/>
    <s v="Hallazgo 9. Admisión de recursos de reconsideración extemporáneos e Incirrecta motivación de actos administrativos "/>
    <m/>
    <s v="9. Realizar seguimiento de manera trimestral al cumplimiento de lo establecido en el memorando mencionado"/>
    <s v="Garantizar el conocimiento y aplicación del memorando por parte de los Funcionarios a quienes va dirigido."/>
    <s v="Actas de socialización en la que conste reunión para difusión y aplicación del Memorando"/>
    <n v="2"/>
    <d v="2018-01-01T00:00:00"/>
    <d v="2018-07-30T00:00:00"/>
    <n v="30"/>
    <n v="1"/>
    <s v="DGC_x000a_NC - Subproceso de Operación Logística_x000a_Subdirección de Fiscalización Aduanera_x000a_ACTUALIZADO_x000a_30112021"/>
    <n v="1"/>
    <x v="1"/>
  </r>
  <r>
    <x v="3"/>
    <x v="2"/>
    <s v="INSP. 1707022404 _x000a_H 10, 11, 12, 13, 14, 15_x000a__x000a_Valoración de Riesgos en la Disposición y Destrucción de Mercancías Aprehendidas."/>
    <s v="RG2"/>
    <s v="hallazgo 10. Ausencia de trazabilidad y completitud en la información del almacenamiento,custodia y destrucción de las mercancías&quot;. "/>
    <s v="ID del Riesgo de Gestión  :  Pérdida, cambio o modificación en las características como cantidad, valor y descripción de las mercancías aprehendidas por la DIAN en su almacenamiento y las actividades relacionadas con la disposición de la misma a través de la modalidad de destrucción._x000a__x000a__x000a_ID del Riesgo de Corrupción RFC 2. Pérdida, cambio o modificación en las características como cantidad, valor y descripción de las mercancías aprehendidas por la DIAN en su almacenamiento y las actividades relacionadas con la disposición de la misma a través de la modalidad de destrucción."/>
    <s v="10. Realizar seguimiento y verificación a nivel nacional al cumplimiento de conformación de eventos de disposición de mercancias, cruce de información con el fin de verificar que los valores y cantidades registradas en los actos administrativos de disposición, correspondan con lo registrado en los documentos de egreso. Así como tambien, verificar la coherencia de la información registrada en el acta de aprehensión, documentos de ingreso de mercancias y documentos de egreso."/>
    <s v="Garantizar la integridad de la información reportada en los documentos, logrando así contar con información real y veraz."/>
    <s v="Informe de autoevaluación aplicado  por Dirección Seccional evaluada. "/>
    <n v="5"/>
    <d v="2018-01-01T00:00:00"/>
    <d v="2018-12-31T00:00:00"/>
    <n v="52"/>
    <n v="1"/>
    <s v="DGC_x000a_NC - Subproceso de Operación Logística _x000a_Dirección de Gestión Corporativa_x000a_Subdirección Logística_x000a__x000a_ACTUALIZADO_x000a_30112021"/>
    <n v="1"/>
    <x v="1"/>
  </r>
  <r>
    <x v="3"/>
    <x v="2"/>
    <m/>
    <m/>
    <m/>
    <m/>
    <s v="11. Realizar control por parte del GIT de comercialización a la conformación de las carpetas de los eventos de disposición de mercancias. Muestra aleatoria."/>
    <s v="Garantizar la integridad de la información reportada en los documentos, logrando así contar con información real y veraz."/>
    <s v="Lista de Chequeo de la revision del evento, sobre la muestra tomada."/>
    <n v="1"/>
    <d v="2017-11-01T00:00:00"/>
    <d v="2018-06-30T00:00:00"/>
    <n v="34.428571428571431"/>
    <n v="1"/>
    <s v="DGC_x000a_DS - Subproceso de Operación Logística _x000a_Direcciones Seccionales a Nivel Nacional _x000a__x000a_ACTUALIZADO_x000a_30112021"/>
    <n v="1"/>
    <x v="1"/>
  </r>
  <r>
    <x v="3"/>
    <x v="2"/>
    <m/>
    <m/>
    <m/>
    <m/>
    <s v="12. Realizar inventario físico a las mercancías aprehendidas decomisadas y abandonadas a favor de la Nación,realizando inspeccion fisica, cruce con la información reportada en los sistemas, de acuerdo a la muestra remitida por la Subdirección de Gestión Comercial.( 20 Direcciones Seccionales en el año )"/>
    <s v="Contar con información consistente real y veraz de las  existencias de mercancias aprehendidas, decomisadas y abandonadas a favor de la Nación."/>
    <s v="Certificación trimestral de las existencias de mercancias ADA suscrita por el Director Seccional y el G.I.T de comercialización o quien haga sus veces en la Dirección Seccional, acompañada de las actas de inspección suscritas por las personas que intervinieron en el proceso o documento soporte que aplique."/>
    <n v="20"/>
    <d v="2018-01-01T00:00:00"/>
    <d v="2018-12-31T00:00:00"/>
    <n v="52"/>
    <n v="1"/>
    <s v="DGC_x000a_DS - Subproceso de Operación Logística _x000a_Direcciones Seccionales a Nivel Nacional _x000a__x000a_ACTUALIZADO_x000a_30112021"/>
    <n v="1"/>
    <x v="1"/>
  </r>
  <r>
    <x v="3"/>
    <x v="2"/>
    <m/>
    <m/>
    <s v="Hallazgo 11. Ausencia de integridad y congruencia en la información,desde el ingreso de la mercancía aprehendida a bodega, hasta el egreso de la misma para su destrucción, que permiten identificar presuntos faltantes por un valor de $ 199.106.806&quot;. "/>
    <m/>
    <s v="13. Realizar visita de acompañamiento a la Dirección Seccional de Impuestos y Aduanas de San Andrés para revision y apoyo en la suscripción del contrato de destrucción y verificación del   recinto de almacenamiento de las mercancías."/>
    <s v="Optimizar el proceso de Administración, control y disposición de las mercancias"/>
    <s v="Informe comisión de la visita programada para los días 19 y 20 de Octubre de 2017."/>
    <n v="1"/>
    <d v="2017-10-20T00:00:00"/>
    <d v="2017-11-20T00:00:00"/>
    <n v="4.4285714285714288"/>
    <n v="1"/>
    <s v="DGC_x000a_NC - Subproceso de Operación Logística _x000a_Dirección de Gestión Corporativa_x000a_Subdirección Logística_x000a__x000a_ACTUALIZADO_x000a_30112021"/>
    <n v="1"/>
    <x v="1"/>
  </r>
  <r>
    <x v="3"/>
    <x v="2"/>
    <m/>
    <m/>
    <m/>
    <m/>
    <s v="14. Suscribir contrato cuyo objeto sea la &quot;prestación del servicio de destrucción y del manejo seguro y ambientalmente adecuado de los residuos ordinarios, especiales, peligrosos entre ellos los RAEE generados por las mercancías aprehendidas, decomisadas o abandonadas a favor de la Nación, recibidas como dación en pago, y todas aquellas le corresponda administrar a esta Dirección Seccional y que deban ser destruidas."/>
    <s v="Evitar faltantes, deterioro, perdidas y/o sustitución de la mercancía que tienen como disposición final la modalidad de destrucción."/>
    <s v="contrato firmado para prestación del servicio de destrucción y del manejo seguro y ambientalmente adecuado de los residuos ordinarios, especiales, peligrosos entre ellos los RAEE generados por las mercancías aprehendidas, decomisadas o abandonadas a favor de la Nación, recibidas como dación en pago, y todas aquellas le corresponda administrar a esta Dirección Seccional y que deban ser destruidas."/>
    <n v="1"/>
    <d v="2017-09-01T00:00:00"/>
    <d v="2017-12-30T00:00:00"/>
    <n v="17.142857142857142"/>
    <n v="1"/>
    <s v="DGC_x000a_DS - Subproceso de Operación Logística _x000a_Direccion Seccional de Impuestos y Aduanas de San Andrés_x000a_División Administrativa y Financiera _x000a__x000a_ACTUALIZADO_x000a_30112021"/>
    <n v="1"/>
    <x v="1"/>
  </r>
  <r>
    <x v="3"/>
    <x v="2"/>
    <m/>
    <m/>
    <m/>
    <m/>
    <s v="15. Reiterar a las Direcciones Seccionales la aplicación de los lineamientos establecidos frente a la ejecución de los contratos para destrucción y sacrificio de animales."/>
    <s v="Lograr que las Direcciones Seccionales den cumplimiento a los lineamientos establecidos. "/>
    <s v="Oficio remitido a las direcciones Seccionales"/>
    <n v="1"/>
    <d v="2017-10-12T00:00:00"/>
    <d v="2017-10-30T00:00:00"/>
    <n v="2.5714285714285716"/>
    <n v="1"/>
    <s v="DGC_x000a_NC - Subproceso de Operación Logística _x000a_Dirección de Gestión Corporativa_x000a_Subdirección Logística_x000a__x000a_ACTUALIZADO_x000a_30112021"/>
    <n v="1"/>
    <x v="1"/>
  </r>
  <r>
    <x v="3"/>
    <x v="2"/>
    <m/>
    <m/>
    <s v="Hallazgo 12. Diferencias físicas entre lo observado y lo registrado en los documentos soporte (DIIAM/DIM/DEM/Reporte de inventario de mercancías/Actas de aprehensión, Actas de inspección física, Actas de custodia). "/>
    <m/>
    <s v="16. Reiterar la importancia de la aplicación de la matriz de riesgos para la supervisión de almacenamiento y custodia de la mercancia"/>
    <s v="Mitigar los riesgos por cambio o pérdida de la mercancia"/>
    <s v="Oficio remitido a las direcciones Seccionales"/>
    <n v="1"/>
    <d v="2017-11-01T00:00:00"/>
    <d v="2017-11-30T00:00:00"/>
    <n v="4.1428571428571432"/>
    <n v="1"/>
    <s v="DGC_x000a_NC - Subproceso de Operación Logística _x000a_Dirección de Gestión Corporativa_x000a_Subdirección Logística_x000a__x000a_ACTUALIZADO_x000a_30112021"/>
    <n v="1"/>
    <x v="1"/>
  </r>
  <r>
    <x v="3"/>
    <x v="2"/>
    <m/>
    <m/>
    <m/>
    <m/>
    <s v="17. Modificación del contrato de Operación Logística, permitiendo  que el almacenamiento del combustible se realice en estaciones de servicios con cargo a este contrato."/>
    <s v="Mitigar los riesgos por cambio o pérdida de la mercancia"/>
    <s v="Modificación contractual  suscrita"/>
    <n v="1"/>
    <d v="2017-09-01T00:00:00"/>
    <d v="2017-10-30T00:00:00"/>
    <n v="8.4285714285714288"/>
    <n v="1"/>
    <s v="DGC_x000a_NC - Subproceso de Operación Logística _x000a_Dirección de Gestión Corporativa_x000a_Subdirección Logística_x000a__x000a_ACTUALIZADO_x000a_30112021"/>
    <n v="1"/>
    <x v="1"/>
  </r>
  <r>
    <x v="3"/>
    <x v="2"/>
    <m/>
    <m/>
    <m/>
    <m/>
    <s v="18. Revisión de la actualización de las cuentas de usuario y nombres de los funcionarios autorizados para ingreso y entrega de la mercancia Aprehendida, Decomisada y Abandonada a favor de la Nación en el sistema de informacion ADA, teniendo como insumo el archivo de roles de SIE, generado y remitido por la Subdirección de Gestión de Tecnología y Telecomunicaciones."/>
    <s v="Garantizar el debido ingreso al aplicativo por los funcionarios que tienen la competencia para hacerlo, realizando la revisión del listado de roles activos correspondiente."/>
    <s v="Solicitud a la Subdirección de Gestión de Tecnología y Telecomunicaciones para  que remita el archivo de roles de SIE "/>
    <n v="1"/>
    <d v="2017-10-13T00:00:00"/>
    <d v="2017-10-31T00:00:00"/>
    <n v="2.5714285714285716"/>
    <n v="1"/>
    <s v="DGC_x000a_NC - Subproceso de Operación Logística _x000a_Dirección de Gestión Corporativa_x000a_Subdirección Logística_x000a__x000a_ACTUALIZADO_x000a_30112021"/>
    <n v="1"/>
    <x v="1"/>
  </r>
  <r>
    <x v="3"/>
    <x v="2"/>
    <m/>
    <m/>
    <s v="Hallazgo 13. El aplicativo ADA se encuentra desactualizado y con vulnerabilidades de seguridad. "/>
    <m/>
    <m/>
    <m/>
    <s v="Archivo de roles de SIE actualizado generado por tecnologia."/>
    <n v="1"/>
    <d v="2017-11-01T00:00:00"/>
    <d v="2017-12-31T00:00:00"/>
    <n v="8.5714285714285712"/>
    <n v="1"/>
    <s v="DGC_x000a_NC - Subproceso Innovación y Tecnología_x000a_Dirección de Gestión de Innovación y Tecnología_x000a_Coordinación para el apoyo a los sistemas de información._x000a__x000a_ACTUALIZADO_x000a_30112021"/>
    <n v="1"/>
    <x v="1"/>
  </r>
  <r>
    <x v="3"/>
    <x v="2"/>
    <m/>
    <m/>
    <m/>
    <m/>
    <s v="19. Realizar los requerimientos detallados del sie ADA"/>
    <s v="Analizar de manera detallada los requerimientos del SIE ADA"/>
    <s v="Documento de requerimientos detallados"/>
    <n v="1"/>
    <d v="2017-10-01T00:00:00"/>
    <d v="2019-12-31T00:00:00"/>
    <n v="117.28571428571429"/>
    <n v="1"/>
    <s v="DGC_x000a_NC - Subproceso Innovación y Tecnología_x000a_Dirección de Gestión de Innovación y Tecnología_x000a_Coordinación para el apoyo a los sistemas de información._x000a__x000a_ACTUALIZADO_x000a_30112021"/>
    <n v="1"/>
    <x v="1"/>
  </r>
  <r>
    <x v="3"/>
    <x v="2"/>
    <m/>
    <m/>
    <m/>
    <m/>
    <s v="20. Realizar un plan de trabajo que contenga las actividades a implementar, de acuerdo a las decisiones tomadas para implementar el SIE ya sean: (Compra, elaboración, contratación). Sujetas a la implementación del plan de modernización tecnológica de la DIAN._x000a_"/>
    <s v="Analizar la forma de implementación el SIE de ADA, con la elaboración de un plan de trabajo para su implantación en la Entidad."/>
    <s v="Cronograma de trabajo de implentación de acuerdo al análisis realizado para la construcción del SIE"/>
    <n v="1"/>
    <d v="2020-07-01T00:00:00"/>
    <d v="2020-12-30T00:00:00"/>
    <n v="26"/>
    <n v="1"/>
    <s v="DGC_x000a_NC - Subproceso Innovación y Tecnología_x000a_Dirección de Gestión de Innovación y Tecnología_x000a_Coordinación para el apoyo a los sistemas de información._x000a__x000a_ACTUALIZADO_x000a_30112021"/>
    <n v="1"/>
    <x v="1"/>
  </r>
  <r>
    <x v="3"/>
    <x v="2"/>
    <m/>
    <m/>
    <m/>
    <m/>
    <s v="21. Adelantar el proceso de contratación de la solución tecnológica."/>
    <s v="Realizar el proceso de_x000a_contratación de acuerdo_x000a_con sus etapas"/>
    <s v="Contrato Firmado "/>
    <n v="1"/>
    <d v="2025-10-01T00:00:00"/>
    <d v="2025-11-30T00:00:00"/>
    <n v="8.5714285714285712"/>
    <n v="0"/>
    <s v="DGC_x000a_NC - Subproceso Innovación y Tecnología_x000a_Dirección de Gestión de Innovación y Tecnología_x000a_Coordinación para el apoyo a los sistemas de información._x000a__x000a_NC - Subproceso de Operación Logística _x000a_Dirección de Gestión Corporativa_x000a_Subdirección Logística_x000a__x000a_ACTUALIZADO_x000a_30112021"/>
    <n v="0"/>
    <x v="0"/>
  </r>
  <r>
    <x v="3"/>
    <x v="2"/>
    <m/>
    <m/>
    <m/>
    <m/>
    <s v="22. Definir un plan de trabajo de desarrollo de la solución tecnológica "/>
    <s v="Definir  el plan de_x000a_trabajo de la solución_x000a_tecnológica"/>
    <s v="Plan de trabajo "/>
    <n v="1"/>
    <d v="2025-12-01T00:00:00"/>
    <d v="2026-02-28T00:00:00"/>
    <n v="12.714285714285714"/>
    <n v="0"/>
    <s v="DGC_x000a_NC - Subproceso Innovación y Tecnología_x000a_Dirección de Gestión de Innovación y Tecnología_x000a_Coordinación para el apoyo a los sistemas de información._x000a__x000a_NC - Subproceso de Operación Logística _x000a_Dirección de Gestión Corporativa_x000a_Subdirección Logística_x000a__x000a_ACTUALIZADO_x000a_30112021"/>
    <n v="0"/>
    <x v="0"/>
  </r>
  <r>
    <x v="3"/>
    <x v="2"/>
    <m/>
    <m/>
    <m/>
    <m/>
    <s v="23. Iniciar el desarrollo de la solución tecnológica."/>
    <s v="Desarrollo de la solución tecnológica"/>
    <s v="Informes de seguimiento/actas de reunión"/>
    <n v="5"/>
    <d v="2026-04-01T00:00:00"/>
    <d v="2027-06-30T00:00:00"/>
    <n v="65"/>
    <n v="0"/>
    <s v="DGC_x000a_NC - Subproceso Innovación y Tecnología_x000a_Dirección de Gestión de Innovación y Tecnología_x000a_Coordinación para el apoyo a los sistemas de información._x000a__x000a_NC - Subproceso de Operación Logística _x000a_Dirección de Gestión Corporativa_x000a_Subdirección Logística_x000a__x000a_ACTUALIZADO_x000a_30112021"/>
    <n v="0"/>
    <x v="0"/>
  </r>
  <r>
    <x v="3"/>
    <x v="2"/>
    <m/>
    <m/>
    <m/>
    <m/>
    <s v="24. Poner en producción la solución tecnológica_x000a_tecnológica"/>
    <s v="Definir la puesta producción de la  solución tecnoloógica "/>
    <s v="a) (01) Un  formato de Aceptación de Pruebas funcionales y salida a producción - FT-IIT-1851._x000a_b) (01) Un formato información de versión  FT-IIT-2180_x000a_c) (01) Un Acta de comité de gestión de Cambios de Tecnología del correspondiente software instalado y en producción_x000a_"/>
    <n v="3"/>
    <d v="2026-10-01T00:00:00"/>
    <d v="2027-06-30T00:00:00"/>
    <n v="38.857142857142854"/>
    <n v="0"/>
    <s v="DGC_x000a_NC - Subproceso Innovación y Tecnología_x000a_Dirección de Gestión de Innovación y Tecnología_x000a_Coordinación para el apoyo a los sistemas de información._x000a__x000a_NC - Subproceso de Operación Logística _x000a_Dirección de Gestión Corporativa_x000a_Subdirección Logística_x000a__x000a_ACTUALIZADO_x000a_30112021"/>
    <n v="0"/>
    <x v="0"/>
  </r>
  <r>
    <x v="3"/>
    <x v="2"/>
    <m/>
    <m/>
    <s v="Hallazgo 14. Incumplimiento a las politicas de seguridad de la información en el uso personal e instransferible de las cuentas de usuario y el uso de medios removibles&quot;. "/>
    <m/>
    <s v="25. “Socializar a las Direcciones Seccionales y al Área, los Procedimientos e Instructivos de la Subdirección Logística sobre Control de Inventario de Mercancías ADA y Bienes, Deposición de Mercancías ADA y Bienes Adjudicados a la Nación y Emisión Concepto Técnico de Viabilidad de Adjudicación de Bienes”."/>
    <s v="Mejorar la gestión, disminuir materialización de riesgos, a partir de la expedición de actos administrativos ajustados a derecho, que no se den sobrecostos. "/>
    <s v="Acta de asistencia a las reuniones de socialización "/>
    <n v="40"/>
    <d v="2023-05-01T00:00:00"/>
    <d v="2023-09-30T00:00:00"/>
    <n v="21.714285714285715"/>
    <n v="1"/>
    <s v="DGC_x000a_NC - Subproceso Innovación y Tecnología_x000a_Dirección de Gestión de Innovación y Tecnología_x000a_Coordinación para el apoyo a los sistemas de información._x000a__x000a_NC - Subproceso de Operación Logística _x000a_Dirección de Gestión Corporativa_x000a_Subdirección Logística_x000a__x000a_ACTUALIZADO_x000a_30112021"/>
    <n v="1"/>
    <x v="1"/>
  </r>
  <r>
    <x v="3"/>
    <x v="2"/>
    <m/>
    <m/>
    <m/>
    <m/>
    <s v="26. “Retroalimentar sobre la utilización de las plantillas existentes para la elaboración de actos administrativos del Área, con el fin de minimizar que se incurra en la generación de actos inexactos que no se encuentren ajustados a derecho”.  "/>
    <s v="Mejorar la gestión, disminuir materialización de riesgos, a partir de la expedición de actos administrativos ajustados a derecho, que no se den sobrecostos. "/>
    <s v="Acta de asistencia a las reuniones de socialización "/>
    <n v="40"/>
    <d v="2023-05-01T00:00:00"/>
    <d v="2023-09-30T00:00:00"/>
    <n v="21.714285714285715"/>
    <n v="1"/>
    <s v="DGC_x000a_NC - Subproceso Innovación y Proyectos_x000a_Dirección de Gestión de Innovación y Tecnología_x000a_Subdirección Soluciones y Desarrollo_x000a_Subdirección de Infraestructura Tecnológica y de Operaciones_x000a_Subdirección de Procesamiento de datos_x000a__x000a_NC - Subproceso de Operación Logística _x000a_Dirección de Gestión Corporativa_x000a_Subdirección Logística_x000a__x000a_ACTUALIZADO_x000a_30112021"/>
    <n v="1"/>
    <x v="1"/>
  </r>
  <r>
    <x v="3"/>
    <x v="2"/>
    <m/>
    <m/>
    <s v="Hallazgo 15. El equipo de la Agencia ITRC, verificó las obligaciones del contratista Lito SAS encargado de ejecutar la destrucción y disposición final de mercancías en los años 2016 y 2017 en las Seccionales de Riohacha, Arauca y Cartagena y los productos a entregar por parte del mismo, por otra parte la Seccional de San Andrés a la fecha de la visita no contaba con contrato de destrucción de mercancía. "/>
    <m/>
    <s v="27. Retroalimentar a las Direcciones Seccionales la obligación que les asiste como Supervisores Técnicos del Contrato de destrucción, lo señalado en el numeral 4.3.14 “Verificación de la Mercancía y Ejecución de la Destrucción.”"/>
    <s v="Mejorar la gestión, disminuir materialización de riesgos, a partir de la expedición de actos administrativos ajustados a derecho, que no se den sobrecostos. "/>
    <s v="Correo u oficio con lineamientos respecto del tema."/>
    <n v="1"/>
    <d v="2023-05-01T00:00:00"/>
    <d v="2023-09-30T00:00:00"/>
    <n v="21.714285714285715"/>
    <n v="1"/>
    <s v="DGC_x000a_NC - Subproceso Innovación y Proyectos_x000a_Dirección de Gestión de Innovación y Tecnología_x000a_Subdirección Soluciones y Desarrollo_x000a_Subdirección de Infraestructura Tecnológica y de Operaciones_x000a_Subdirección de Procesamiento de datos_x000a__x000a_NC - Subproceso de Operación Logística _x000a_Dirección de Gestión Corporativa_x000a_Subdirección Logística_x000a__x000a_ACTUALIZADO_x000a_30112021"/>
    <n v="1"/>
    <x v="1"/>
  </r>
  <r>
    <x v="3"/>
    <x v="2"/>
    <m/>
    <m/>
    <m/>
    <m/>
    <s v="28. Verificar la instalación del “Antivirus Symantec End point Protection”. Nivel Nacional"/>
    <s v="Realizar revisiones periódicas permanentes tendientes a determinar que maquinas no tienen el Software “Symantec End point Protection” instalado o lo tienen instalado y su versión no es la última aplicada con el fin de adelantar los correctivos correspondientes y garantizar que todos los equipos a nivel nacional cumplan con esta política de seguridad."/>
    <s v="Informe de verificación permanente."/>
    <n v="3"/>
    <d v="2017-10-01T00:00:00"/>
    <d v="2018-10-01T00:00:00"/>
    <n v="52.142857142857146"/>
    <n v="1"/>
    <s v="DGC_x000a_NC - Subproceso Innovación y Tecnología_x000a_Subdirección de Gestión de Tecnología de Información y Telecomunicaciones_x000a_Coordinación de Soporte Técnico al Usuario_x000a__x000a_ACTUALIZADO_x000a_30112021"/>
    <n v="1"/>
    <x v="1"/>
  </r>
  <r>
    <x v="3"/>
    <x v="2"/>
    <m/>
    <m/>
    <m/>
    <m/>
    <s v="29. Analizar y actualizar el Reporte Mensual de Gestión de Roles Informáticos  Activos, con el fin de "/>
    <s v="tener la completitud de la información.  (Totalidad de los Roles Informáticos Activos  de los Usuarios por cada Sistema de Información vigente de la DIAN)."/>
    <s v="Generación del Reporte de Roles Informáticos  Activos de los Usuarios en la totalidad de los Sistemas de  información."/>
    <n v="1"/>
    <d v="2017-08-01T00:00:00"/>
    <d v="2017-12-31T00:00:00"/>
    <n v="21.714285714285715"/>
    <n v="1"/>
    <s v="DGC_x000a_NC - Subproceso Innovación y Proyectos_x000a_Dirección de Gestión de Innovación y Tecnología_x000a_Coordinación para el apoyo a los sistemas de información._x000a__x000a_ACTUALIZADO_x000a_30112021"/>
    <n v="1"/>
    <x v="1"/>
  </r>
  <r>
    <x v="3"/>
    <x v="2"/>
    <m/>
    <m/>
    <m/>
    <m/>
    <s v="30. Analizar el procedimiento de gestión de Roles y realizar cambios en caso requerido."/>
    <s v="Verificar la efectividad del procedimmiento de gestión de roles, para así proceder a hacer ajustes."/>
    <s v="Procedimiento ajustado"/>
    <n v="1"/>
    <d v="2017-09-01T00:00:00"/>
    <d v="2018-09-01T00:00:00"/>
    <n v="52.142857142857146"/>
    <n v="1"/>
    <s v="DGC_x000a_NC - Subproceso Innovación y Proyectos_x000a_Dirección de Gestión de Innovación y Tecnología_x000a__x000a_ACTUALIZADO_x000a_30112021"/>
    <n v="1"/>
    <x v="1"/>
  </r>
  <r>
    <x v="3"/>
    <x v="2"/>
    <m/>
    <m/>
    <m/>
    <m/>
    <s v="31. Monitoreo mediante autoevaluación virtual por parte de la Subdirección de Gestión de Representación Externa a las denuncias interpuestas  por pérdida de mercancías en las Direcciónes Seccionales con recinto propio.  "/>
    <s v="Monitorear el estado de las denuncias interpuestas en Direcciónes Seccionales con recinto propio.  "/>
    <s v="Informe semestral del estado real en que se encuentra las respectivas denuncias"/>
    <n v="1"/>
    <d v="2018-01-01T00:00:00"/>
    <d v="2018-12-31T00:00:00"/>
    <n v="52"/>
    <n v="1"/>
    <s v="DGC_x000a_NC - Subproceso de Operación Logística_x000a_Subdirección de Representación Externa_x000a__x000a_ACTUALIZADO_x000a_30112021"/>
    <n v="1"/>
    <x v="1"/>
  </r>
  <r>
    <x v="3"/>
    <x v="2"/>
    <m/>
    <m/>
    <m/>
    <m/>
    <s v="32. Desarrollar una campaña permanente respecto del uso de las políticas de seguridad de la información."/>
    <s v="evitar incumlimiento de las politicas de seguridad de la información"/>
    <s v="evidencia del desarrollo de la campaña"/>
    <n v="6"/>
    <d v="2017-10-01T00:00:00"/>
    <d v="2018-10-01T00:00:00"/>
    <n v="52.142857142857146"/>
    <n v="1"/>
    <s v="DGC_x000a_NC - Subproceso  Innovacion y Tecnologia_x000a_Oficina de seguridad de la Información _x000a__x000a_ACTUALIZADO_x000a_30112021"/>
    <n v="1"/>
    <x v="1"/>
  </r>
  <r>
    <x v="3"/>
    <x v="2"/>
    <m/>
    <m/>
    <m/>
    <m/>
    <s v="33. Tomar medidas necesarias para garantizar el adecuado almacenamiento de combustible"/>
    <s v="Mitigar los riesgos por cambio o pérdida de la mercancia"/>
    <s v="Realizar acercamientos con ecopetrol, las fuerzas militares y entidades públicas para apoyo de almacenamiento de combustibles teniendo en cuenta la normatividad vigente( oficios, correos, actas de reunión)."/>
    <n v="1"/>
    <d v="2018-09-01T00:00:00"/>
    <d v="2019-12-31T00:00:00"/>
    <n v="69.428571428571431"/>
    <n v="1"/>
    <s v="DGC_x000a_NC - Subproceso de Operación Logística _x000a_Dirección de Gestión Corporativa_x000a_Subdirección Logística_x000a__x000a_ACTUALIZADO_x000a_30112021"/>
    <n v="1"/>
    <x v="1"/>
  </r>
  <r>
    <x v="3"/>
    <x v="2"/>
    <s v="INSP. 1707022404 _x000a_H 16_x000a__x000a_Valoración de Riesgos en la Disposición y Destrucción de Mercancías Aprehendidas."/>
    <s v="RG3"/>
    <s v="Hallazgo No.16. Ineficiencia en las actividades relacionadas con la definición de la situación jurídica y disposición final de la mercancía&quot;."/>
    <s v="ID del Riesgo de Gestión  : Deterioro, pérdida de la mercancia y sobrecostos por pago de bodegajes_x000a__x000a__x000a_ID del Riesgo de Corrupción RFC 3. Sobrecostos por pago de bodegaje y/o almacenamiento "/>
    <s v="34. Gestionar la disposición de las mercancias con situación jurÍdica definida a favor de la Nación,  existentes a septiembre 30 de 2017 en la Dirección Seccional de Impuestos y Aduanas de Riohacha."/>
    <s v="Disminuir inventarios de mercancias que redundan en los costos de almacenamiento"/>
    <s v="Valor de la mercancia egresada"/>
    <n v="6432363831"/>
    <d v="2017-11-01T00:00:00"/>
    <d v="2021-04-30T00:00:00"/>
    <n v="182.28571428571428"/>
    <n v="1"/>
    <s v="DGC_x000a_DS - Subproceso de Operación Logística _x000a_Dirección Seccional de Impuestos y Aduanas de Riohacha_x000a_Division Administrativa y Financiera_x000a__x000a_ACTUALIZADO_x000a_30112021"/>
    <n v="1"/>
    <x v="1"/>
  </r>
  <r>
    <x v="3"/>
    <x v="2"/>
    <m/>
    <m/>
    <m/>
    <m/>
    <s v="35. Gestionar la disposición de las mercancias con situación jurÍdica definida a favor de la Nación, existentes a septiembre 30 de 2017 en la Dirección Seccional de Impuestos y Aduanas de San Andrés."/>
    <s v="Disminuir inventarios de mercancias que redundan en los costos de almacenamiento"/>
    <s v="Valor de la mercancia egresada"/>
    <n v="43631471"/>
    <d v="2017-11-01T00:00:00"/>
    <d v="2018-11-30T00:00:00"/>
    <n v="56.285714285714285"/>
    <n v="1"/>
    <s v="DGC_x000a_DS - Subproceso de Operación Logística _x000a_Dirección Seccional de Impuestos y Aduanas de San Andrés_x000a_Division Administrativa y Financiera_x000a__x000a_ACTUALIZADO_x000a_30112021"/>
    <n v="1"/>
    <x v="1"/>
  </r>
  <r>
    <x v="3"/>
    <x v="2"/>
    <m/>
    <m/>
    <m/>
    <m/>
    <s v="36. Gestionar la disposición de las mercancías con situación jurídica definida a favor de la Nación, existentes a septiembre a 30 de 2017 en la Dirección Seccional de Aduanas de Cartagena."/>
    <s v="Disminuir inventarios de mercancias que redundan en los costos de almacenamiento"/>
    <s v="Valor de la mercancia egresada"/>
    <n v="11623780528.950001"/>
    <d v="2017-11-01T00:00:00"/>
    <d v="2024-12-31T00:00:00"/>
    <n v="373.85714285714283"/>
    <n v="1"/>
    <s v="DGC_x000a_DS - Subproceso de Operación Logística _x000a_Dirección Seccional de Aduanas de Cartagena_x000a_Jefe de la División Administrativa y Financiera_x000a_GIT de Operación Logística_x000a__x000a_ACTUALIZADO_x000a_30112021"/>
    <n v="1"/>
    <x v="1"/>
  </r>
  <r>
    <x v="3"/>
    <x v="2"/>
    <m/>
    <m/>
    <m/>
    <m/>
    <s v="37. Gestionar la disposición de las mercancias con situación jurÍdica definida a favor de la Nación, existentes  a septiembre a 30 de 2017  en la Dirección Seccional de Impuestos y Aduanas de Arauca."/>
    <s v="Disminuir inventarios de mercancias que redundan en los costos de almacenamiento"/>
    <s v="Valor de la mercancia egresada"/>
    <n v="1251159219"/>
    <d v="2017-11-01T00:00:00"/>
    <d v="2025-04-30T00:00:00"/>
    <n v="391"/>
    <n v="0.92730000000000001"/>
    <s v="DGC_x000a_DS - Subproceso de Operación Logística _x000a_Dirección Seccional de Impuestos y Aduanas de Arauca_x000a_División Administrativa y Financiera_x000a__x000a_ACTUALIZADO_x000a_30112021"/>
    <n v="0.92730000000000001"/>
    <x v="0"/>
  </r>
  <r>
    <x v="3"/>
    <x v="2"/>
    <m/>
    <m/>
    <m/>
    <m/>
    <s v="38. Realizar informe de diagnóstico integral de la gestión de  las Direcciones Seccionales y remitirlo a las Direcciones Seccionales por parte de la Subdirección de Gestión Comercial._x000a_"/>
    <s v="Dar a conocer a las Direcciones Seccionales el análisis de la gestión para impulsar el avance de la misma."/>
    <s v="Informe diagnóstico integral  de gestión."/>
    <n v="42"/>
    <d v="2017-08-01T00:00:00"/>
    <d v="2017-12-31T00:00:00"/>
    <n v="21.714285714285715"/>
    <n v="1"/>
    <s v="DGC_x000a_NC - Subproceso de Operación Logística _x000a_Dirección de Gestión Corporativa_x000a_Subdirección Logística_x000a__x000a_ACTUALIZADO_x000a_30112021"/>
    <n v="1"/>
    <x v="1"/>
  </r>
  <r>
    <x v="3"/>
    <x v="2"/>
    <m/>
    <m/>
    <m/>
    <m/>
    <s v="39. Realizar seguimiento al avance de la gestión de  las Direcciones Seccionales en visitas de acompañamiento y seguimiento por parte de la Subdirección de Gestión Comercial._x000a_"/>
    <s v="Lograr que las Direcciones seccionales den cumplimiento a las metas establecidas."/>
    <s v="Informes de seguimiento "/>
    <n v="42"/>
    <d v="2017-08-01T00:00:00"/>
    <d v="2018-06-30T00:00:00"/>
    <n v="47.571428571428569"/>
    <n v="1"/>
    <s v="DGC_x000a_NC - Subproceso de Operación Logística _x000a_Dirección de Gestión Corporativa_x000a_Subdirección Logística_x000a__x000a_ACTUALIZADO_x000a_30112021"/>
    <n v="1"/>
    <x v="1"/>
  </r>
  <r>
    <x v="3"/>
    <x v="2"/>
    <m/>
    <m/>
    <m/>
    <m/>
    <s v="40. Controlar los inventarios de mercancías sin situación jurídica definida que cuenta con más de un año de almacenamiento,de acuerdo a la información remitida por la Subdirección de Gestión Comercial."/>
    <s v="Contar con información consistente, real y veraz de la situación juridica de las mrcancias que permita la  disposicion de las mismas."/>
    <s v="Reporte de situación juridica registrada en el sistema o documentos que acrediten la gestión realizada por comercial y la respuesta recibida."/>
    <n v="1"/>
    <d v="2018-01-01T00:00:00"/>
    <d v="2018-12-31T00:00:00"/>
    <n v="52"/>
    <n v="1"/>
    <s v="DGC_x000a_DS - Subproceso de Operación Logística_x000a_Direcciones Seccionales a nivel nacional _x000a__x000a_ACTUALIZADO_x000a_30112021"/>
    <n v="1"/>
    <x v="1"/>
  </r>
  <r>
    <x v="3"/>
    <x v="2"/>
    <s v="INSP. 1707022436_x000a_H1_x000a__x000a_Eficacia de la notificación en los mandamientos de pago_x000a_"/>
    <s v="RG1"/>
    <s v="No se especifica Hallazgo_x000a__x000a_RFC: Acción u omisión para demorar la notificación del mandamiento de pago"/>
    <s v="RG 1. Acción u omisión para demorar la notificación del mandamiento de pago_x000a__x000a_ID del Riesgo de Corrupción: N/A"/>
    <s v="1. Generar una capacitación sobre el procedimiento PR-ADF-0159 e Instructivos IN-ADF-0025 e instructivo  IN-ADF-0033, previa actualización. "/>
    <s v="Reflejar la información real del procedimiento realizado,  donde se relacione la fecha de notificación capturada y no la fecha de introducción al correo"/>
    <s v="FT-GH-1722 Registro Capacitación Interna"/>
    <n v="1"/>
    <d v="2021-09-15T00:00:00"/>
    <d v="2021-12-31T00:00:00"/>
    <n v="15.285714285714286"/>
    <n v="1"/>
    <s v="DGC_x000a_NC - Subproceso de Recursos Administrativos_x000a_Coordinación de Correspondencia y Notificaciones_x000a__x000a_ACTUALIZADO_x000a_30112021"/>
    <n v="1"/>
    <x v="1"/>
  </r>
  <r>
    <x v="3"/>
    <x v="2"/>
    <m/>
    <m/>
    <m/>
    <m/>
    <s v="2. Realizar revisiones cada dos (2) meses en las Direcciones Seccionales de Impuestos Cartagena, Impuestos Barranquilla e Impuestos Cali, tomando una muestra aleatoria de  actos administrativos registrados en el Aplicativo Notificar expedidos de forma posterior a la capacitación brindada, comparando la información de la notificación registrada con los soportes que dieron lugar a la misma. _x000a_"/>
    <s v="Verificar que se relacione la fecha de notificación capturada y no la fecha de introducción al correo"/>
    <s v="Informe Gerencial firmado por los responsables, en donde se describa la verificación realizada y los controles aplicados"/>
    <n v="3"/>
    <d v="2021-10-01T00:00:00"/>
    <d v="2022-10-31T00:00:00"/>
    <n v="56.428571428571431"/>
    <n v="1"/>
    <s v="DGC_x000a_NC - Subproceso de Recursos Administrativos_x000a_Coordinación de Correspondencia y Notificaciones_x000a__x000a_ACTUALIZADO_x000a_30112021"/>
    <n v="1"/>
    <x v="1"/>
  </r>
  <r>
    <x v="3"/>
    <x v="2"/>
    <m/>
    <m/>
    <m/>
    <m/>
    <s v="3. Definir la estrategia de digitalización"/>
    <s v="Estrategia de digitalización de los sistemas de información, se pone en marcha el plan de_x000a_modernización de la DIAN.)"/>
    <s v="Documento de estrategia."/>
    <n v="1"/>
    <d v="2023-11-01T00:00:00"/>
    <d v="2024-07-31T00:00:00"/>
    <n v="39"/>
    <n v="1"/>
    <s v="DGC_x000a_NC - Subproceso Innovación y Tecnología _x000a_Dirección de Gestión de Innovación y Tecnología_x000a__x000a_ACTUALIZADO_x000a_30112021"/>
    <n v="1"/>
    <x v="1"/>
  </r>
  <r>
    <x v="3"/>
    <x v="2"/>
    <m/>
    <m/>
    <m/>
    <m/>
    <s v="4. Iniciar el proyecto con la definición de  los requerimientos funcionales"/>
    <s v="Definir los requerimientos funcionales"/>
    <s v="Documento de requerimientos funcionales V1"/>
    <n v="1"/>
    <d v="2024-02-01T00:00:00"/>
    <d v="2025-03-31T00:00:00"/>
    <n v="60.571428571428569"/>
    <n v="1"/>
    <s v="DGC_x000a_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1"/>
  </r>
  <r>
    <x v="3"/>
    <x v="2"/>
    <m/>
    <m/>
    <m/>
    <m/>
    <s v="5. Definir los requerimientos no funcionales "/>
    <s v="Definir los requerimientos no funcionales "/>
    <s v="Documento de requerimientos no funcionales V1"/>
    <n v="1"/>
    <d v="2024-02-01T00:00:00"/>
    <d v="2025-03-31T00:00:00"/>
    <n v="60.571428571428569"/>
    <n v="1"/>
    <s v="DGC_x000a_NC - Subproceso Innovacion y Tecnologia_x000a_Direccion de Gestion de Innovacion y Tecnologia_x000a_Subdireccion de Innovacion y Proyectos_x000a_Subdireccion de Soluciones y Desarrollo_x000a__x000a_"/>
    <n v="1"/>
    <x v="1"/>
  </r>
  <r>
    <x v="3"/>
    <x v="2"/>
    <m/>
    <m/>
    <m/>
    <m/>
    <s v="6. Iniciar el proceso de contratación "/>
    <s v="Validar o aceptar el proceso de contratación"/>
    <s v="Documento de validación o aceptación del proceso de contratación"/>
    <n v="1"/>
    <d v="2023-11-01T00:00:00"/>
    <d v="2025-03-31T00:00:00"/>
    <n v="73.714285714285708"/>
    <n v="1"/>
    <s v="DGC_x000a_NC - Subproceso Innovacion y Tecnologia_x000a_Direccion de Gestion de Innovacion y Tecnologia_x000a_Subdireccion de Innovacion y Proyectos_x000a_Subdireccion de Soluciones y Desarrollo_x000a__x000a_"/>
    <n v="1"/>
    <x v="1"/>
  </r>
  <r>
    <x v="3"/>
    <x v="2"/>
    <m/>
    <m/>
    <m/>
    <m/>
    <s v="7. Definir la priorización funcional de la implementación"/>
    <s v="Definir la priorización funcional de la implementación"/>
    <s v="Mapa de historias con la priorización funcional de la implementación V1"/>
    <n v="1"/>
    <d v="2024-02-01T00:00:00"/>
    <d v="2025-03-31T00:00:00"/>
    <n v="60.571428571428569"/>
    <n v="1"/>
    <s v="DGC_x000a_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1"/>
  </r>
  <r>
    <x v="3"/>
    <x v="2"/>
    <m/>
    <m/>
    <m/>
    <m/>
    <s v="8. Definir un plan de trabajo de desarrollo de la solución tecnológica "/>
    <s v="Definir un plan de trabajo de desarrollo de la solución tecnológica "/>
    <s v="Plan de trabajo V1"/>
    <n v="1"/>
    <d v="2023-11-01T00:00:00"/>
    <d v="2025-03-31T00:00:00"/>
    <n v="73.714285714285708"/>
    <n v="1"/>
    <s v="DGC_x000a_NC - Subproceso Innovacion y Tecnologia_x000a_Direccion de Gestion de Innovacion y Tecnologia_x000a_Subdireccion de Innovacion y Proyectos_x000a_Subdireccion de Soluciones y Desarrollo_x000a__x000a_"/>
    <n v="1"/>
    <x v="1"/>
  </r>
  <r>
    <x v="3"/>
    <x v="2"/>
    <m/>
    <m/>
    <m/>
    <m/>
    <s v="9.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C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0"/>
  </r>
  <r>
    <x v="3"/>
    <x v="2"/>
    <m/>
    <m/>
    <m/>
    <m/>
    <s v="10. Iniciar el desarrollo de la solución tecnológica."/>
    <s v="Desarrollo de la solución"/>
    <s v="Informes de seguimiento"/>
    <n v="7"/>
    <d v="2026-01-02T00:00:00"/>
    <d v="2027-09-30T00:00:00"/>
    <n v="90.857142857142861"/>
    <n v="0"/>
    <s v="DGC_x000a_NC - Subproceso Innovación y Tecnología _x000a_Dirección de Gestión de Innovación y Tecnología_x000a__x000a_ACTUALIZADO_x000a_30112021"/>
    <n v="0"/>
    <x v="0"/>
  </r>
  <r>
    <x v="3"/>
    <x v="2"/>
    <m/>
    <m/>
    <m/>
    <m/>
    <s v="11. Iniciar la implementación de la solución tecnológica"/>
    <s v="Pruebas y evaluación funcional"/>
    <s v=" (01) Un  formato de Aceptación de Pruebas funcionales y salida a producción - FT-IIT-1851."/>
    <n v="1"/>
    <d v="2026-01-02T00:00:00"/>
    <d v="2027-09-30T00:00:00"/>
    <n v="90.857142857142861"/>
    <n v="0"/>
    <s v="DGC_x000a_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3"/>
    <x v="2"/>
    <m/>
    <m/>
    <m/>
    <m/>
    <s v="12.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C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0"/>
  </r>
  <r>
    <x v="3"/>
    <x v="2"/>
    <m/>
    <m/>
    <m/>
    <m/>
    <s v="13. Generar capacitación  sobre el procedimiento  PR-ADF-0159, dirigido a las áreas productoras de actos administrativos, donde se socialice los términos de entrega de los actos administrativos y los términos para dar inicio a la notificación, comunicación y/o publicación"/>
    <s v="Sensibilizar a los servidores públicos  sobre los términos establecidos en la normatividad vigente de tal forma que  se de cumplimiento de los mismos"/>
    <s v="FT-GH-1722 Registro Capacitación Interna"/>
    <n v="1"/>
    <d v="2021-09-15T00:00:00"/>
    <d v="2021-12-31T00:00:00"/>
    <n v="15.285714285714286"/>
    <n v="1"/>
    <s v="DGC_x000a_NC - Subproceso de Recursos Administrativos_x000a_Subdirección Administrativa_x000a_Coordinación de Correspondencia y Notificaciones_x000a__x000a_ACTUALIZADO_x000a_30112021"/>
    <n v="1"/>
    <x v="1"/>
  </r>
  <r>
    <x v="3"/>
    <x v="2"/>
    <m/>
    <m/>
    <m/>
    <m/>
    <s v="14. Realizar revisiones cada dos (2) meses en las Direcciones Seccionales de Impuestos Cartagena, Impuestos Barranquilla e Impuestos Cali, tomando una muestra aleatoria   de  actos administrativos registrados en el Aplicativo Notificar expedidos de forma posterior a la capacitación brindada, validando la oportunidad en la entrega de los actos administrativos, comparando la fecha de expedición del acto con la fecha de recepción de la planilla de remisión, por lo cual se solicitará una muestra aleatoria de las planillas  de remisión donde se identifique la  fecha de recibido."/>
    <s v="Verificar que los actos administrativos para notificación, sean entregados de forma oportuna, de conformidad con lo establecido en el procedimiento PR-FI-0159"/>
    <s v="Informe Gerencial firmado por los responsables, en donde se describa la verificación realizada y los controles aplicados"/>
    <n v="3"/>
    <d v="2021-10-01T00:00:00"/>
    <d v="2022-10-31T00:00:00"/>
    <n v="56.428571428571431"/>
    <n v="1"/>
    <s v="DGC_x000a_NC - Subproceso de Recursos Administrativos_x000a_Subdirección Administrativa_x000a_Coordinación de Correspondencia y Notificaciones_x000a__x000a_ACTUALIZADO_x000a_30112021"/>
    <n v="1"/>
    <x v="1"/>
  </r>
  <r>
    <x v="3"/>
    <x v="2"/>
    <m/>
    <m/>
    <m/>
    <m/>
    <s v="15. Descargar los libros radicadores del área productora del acto, del Aplicativo Notificar, mínimo una vez al mes por parte de las áreas de Documentación o quien hace sus veces, con el fin de enviarlos a los notificadores y las áreas productoras de actos administrativos, con el objetivo de validar el procedimiento realizado y finalizar el correspondiente procedimiento (notificación, comunicación y/o publicación) "/>
    <s v="Evidenciar los actos administrativos pendientes  y  culminar el trámite de notificación, comunicación y/o  publicación  en el Aplicativo Notificar."/>
    <s v="Informe Gerencial firmado por los responsables, en donde se describa la verificación realizada y los controles aplicados. Adjuntando las evidencias respectivas."/>
    <n v="6"/>
    <d v="2021-10-01T00:00:00"/>
    <d v="2022-03-31T00:00:00"/>
    <n v="25.857142857142858"/>
    <n v="1"/>
    <s v="DGC_x000a_NC - Subproceso de Recursos Administrativos_x000a_Subdirección Administrativa_x000a_Coordinación de Correspondencia y Notificaciones_x000a__x000a_ACTUALIZADO_x000a_30112021"/>
    <n v="1"/>
    <x v="1"/>
  </r>
  <r>
    <x v="3"/>
    <x v="2"/>
    <m/>
    <m/>
    <m/>
    <m/>
    <s v="16. Actualizar el procedimiento PR-CA-0270 Mandamiento de Pago, incluyendo una actividad que permita efectuar el seguimiento y control a la entrega del acto administrativo para su notificación, con el fin dar cumplimiento a lo establecido a la condición establecida en el procedimiento PR-FI-0159 numeral 7.1 “Entradas” según el cual el acto debe ser entregado para su notificación el mismo día de emitido. Estableciendo los controles que se estimen necesarios para monitorear el estado de la notificación del acto."/>
    <s v="Efectuar seguimiento y control a la entrega y estado de notificación de los mandamientos de pago."/>
    <s v="Documento publicado"/>
    <n v="1"/>
    <d v="2021-10-01T00:00:00"/>
    <d v="2022-06-30T00:00:00"/>
    <n v="38.857142857142854"/>
    <n v="1"/>
    <s v="DGC_x000a_NC - Subproceso  Recaudo-Devoluciones_x000a_Subdirección Cobranzas_x000a_Coordinación  de Cobranzas_x000a__x000a_ACTUALIZADO_x000a_30112021"/>
    <n v="1"/>
    <x v="1"/>
  </r>
  <r>
    <x v="3"/>
    <x v="2"/>
    <m/>
    <m/>
    <m/>
    <m/>
    <s v="17. Generar una capacitación sobre el uso de formas de captura y consulta del Aplicativo Notificar, que permiten agilizar la captura y entrega de los actos administrativos, de forma oportuna. (áreas productoras de actos administrativos)."/>
    <s v="Reforzar el conocimiento sobre las funciones de los diferentes roles y cargue de información masiva   al Aplicativo notificar  desde el aplicativo SIPAC, para evitar dilación de los términos de notificación."/>
    <s v="FT-GH-1722 Registro Capacitación Interna"/>
    <n v="1"/>
    <d v="2021-09-15T00:00:00"/>
    <d v="2021-12-31T00:00:00"/>
    <n v="15.285714285714286"/>
    <n v="1"/>
    <s v="DGC_x000a_NC - Subproceso de Recursos Administrativos_x000a_Coordinación de Correspondencia y Notificaciones_x000a__x000a_ACTUALIZADO_x000a_30112021"/>
    <n v="1"/>
    <x v="1"/>
  </r>
  <r>
    <x v="3"/>
    <x v="2"/>
    <m/>
    <m/>
    <m/>
    <m/>
    <s v="18. Generar una capacitación sobre el uso de los diferentes roles del Aplicativo Notificar, dirigido a las áreas de documentación o quien hace sus veces."/>
    <s v="Reforzar el conocimiento sobre las funciones de los diferentes roles y cargue de información masiva   al Aplicativo notificar  desde el aplicativo SIPAC, para evitar dilación de los términos de notificación."/>
    <s v="FT-GH-1722 Registro Capacitación Interna"/>
    <n v="1"/>
    <d v="2021-09-15T00:00:00"/>
    <d v="2021-12-31T00:00:00"/>
    <n v="15.285714285714286"/>
    <n v="1"/>
    <s v="DGC_x000a_NC - Subproceso de Recursos Administrativos_x000a_Coordinación de Correspondencia y Notificaciones_x000a__x000a_ACTUALIZADO_x000a_30112021"/>
    <n v="1"/>
    <x v="1"/>
  </r>
  <r>
    <x v="5"/>
    <x v="2"/>
    <s v="INSP. 1707022425_x000a_ H 1, 2, 3, 4"/>
    <s v="RG1"/>
    <s v="ID del hallazgo I. Falta de trazabilidad y control en la ejecución de las actividades propias del procedimiento PR-ITT-0374 “Contingencia por la no disponibilidad de los sistemas de información” (versión 1 vigente desde el 23/02/2017).             "/>
    <s v="ID del Riesgo de Gestión  :  RG 1.Subjetividad en la toma de decisiones para declarar la contingencia por indisponibilidad de los servicios informáticos de la DIAN"/>
    <s v="Actualizar el Procedimiento de contingencia por la no disponibilidad de los sistemas de información PR-ITT-0374 (versión 1 vigente desde el 23/02/2017) y contar con un documento estratégico que permita identificar con claridad los procesos misionales y críticos de la entidad, con el fin de analizar el nivel de impacto con relación a la gestión del negocio de cara al diseño, implementación y ejecución del plan de continuidad del negocio, siguiendo las recomendaciones de la norma colombiana NTC 5722:2012 “Sistemas de Gestión de continuidad del negocio”, ISO 22301 “Gestión de la continuidad del Negocio”, ISO 27001:2013 “A.17 Aspectos de seguridad de la información de la continuidad del negocio”, MIPG en su dimensión de Gestión con Valores de resultados, en sus políticas de Gobierno y seguridad digital, así como los lineamientos impartidos por Mintic a través de la política de Gobierno Digital en su Decreto 1008 del 14 de junio de 2018 “Por el cual se establecen los lineamientos generales de la política de Gobierno Digital.”"/>
    <s v="Actualizar el procedimiento PR-IT-0374 Contingencia por la no disponibilidad de los sistemas de información"/>
    <s v="Procedimiento actualizado "/>
    <n v="1"/>
    <d v="2021-09-01T00:00:00"/>
    <d v="2021-11-30T00:00:00"/>
    <n v="12.857142857142858"/>
    <n v="1"/>
    <s v="DGEA_x000a_NC - Subproceso de Innovación y Tecnologia _x000a_Dirección de Gestión Innovación y Tecnologia _x000a_Subdirección de Soluciones y Desarrollo _x000a_Subdirección de Infraestructura Tecnologica y Operaciones_x000a__x000a_ACTUALIZACIÓN_x000a_30112021"/>
    <n v="1"/>
    <x v="1"/>
  </r>
  <r>
    <x v="5"/>
    <x v="2"/>
    <m/>
    <m/>
    <m/>
    <m/>
    <m/>
    <s v="Publicar el procedimiento actualizado "/>
    <s v="Procedimiento Publicado"/>
    <n v="1"/>
    <d v="2021-12-01T00:00:00"/>
    <d v="2021-12-31T00:00:00"/>
    <n v="4.2857142857142856"/>
    <n v="1"/>
    <s v="DGEA_x000a_NC - Subproceso Administración Sistema de Gestión _x000a_Subdirección de Procesos_x000a__x000a_ACTUALIZACIÓN_x000a_30112021"/>
    <n v="1"/>
    <x v="1"/>
  </r>
  <r>
    <x v="5"/>
    <x v="2"/>
    <m/>
    <m/>
    <m/>
    <m/>
    <s v="Aplicar el Decreto Único Sector TIC de MINTIC, según lo dispuesto en el “Manual para la implementación de la política de Gobierno Digital” (versión 7 de abril de 2019), en lo relacionado con el Plan de Continuidad del Negocio, teniendo en cuenta los avances que en esta materia se tenían que implementar desde la Estrategia de Gobierno en Línea."/>
    <s v="Definir programación de actividades para la elaboración del Plan de continuidad del negocio "/>
    <s v="Plan de trabajo para la elaboración del Plan de Continuidad del Negocio"/>
    <n v="1"/>
    <d v="2021-12-01T00:00:00"/>
    <d v="2022-05-31T00:00:00"/>
    <n v="25.857142857142858"/>
    <n v="1"/>
    <s v="DGEA_x000a_NC - Subproceso Administración Sistema de Gestión _x000a_Subdirección de Procesos_x000a__x000a_ACTUALIZACIÓN_x000a_30112021"/>
    <n v="1"/>
    <x v="1"/>
  </r>
  <r>
    <x v="5"/>
    <x v="2"/>
    <m/>
    <m/>
    <s v="ID del hallazgo II. La DIAN no ejecuta correctamente el procedimiento PR-SI-0374 Contingencia por la no disponibilidad de los sistemas de información (versión 1 vigente desde el 23/02/2017), específicamente las actividades 3 y 17, así como el numeral de salidas del apartado 7.4, por no contar con un Análisis de Impacto del Negocio – BIA; el análisis BIA permite tener una herramienta objetiva y formal para valorar si una falla reportada afecta algún proceso, procedimiento o actividad crítica, provocando así un nivel de impacto calculado previamente y facilitando la pertinencia en la toma de decisiones para una eventual recuperación de los servicios prestados por le entidad.            "/>
    <m/>
    <m/>
    <s v="Elaborar Plan de continuidad del negocio"/>
    <s v="Definición del Plan de Continuidad del Negocio"/>
    <n v="1"/>
    <d v="2022-06-01T00:00:00"/>
    <d v="2023-12-29T00:00:00"/>
    <n v="82.285714285714292"/>
    <n v="1"/>
    <s v="DGEA_x000a_NC - Subproceso Administración Sistema de Gestión _x000a_Subdirección de Procesos_x000a__x000a_ACTUALIZACIÓN_x000a_30112021"/>
    <n v="1"/>
    <x v="1"/>
  </r>
  <r>
    <x v="5"/>
    <x v="2"/>
    <m/>
    <m/>
    <m/>
    <m/>
    <s v="Formular un Análisis de Impacto del Negocio BIA que pueda ser utilizado como una de las fases iniciales para el desarrollo posterior de un Plan de Recuperación y en consecuencia un Plan de Continuidad del Negocio para la DIAN."/>
    <s v="Seguimiento trimestral a la programación de actividades definidas"/>
    <s v="Informes de seguimiento"/>
    <n v="6"/>
    <d v="2022-09-01T00:00:00"/>
    <d v="2023-12-29T00:00:00"/>
    <n v="69.142857142857139"/>
    <n v="1"/>
    <s v="DGEA_x000a_NC - Subproceso Administración Sistema de Gestión _x000a_Subdirección de Procesos_x000a__x000a_ACTUALIZACIÓN_x000a_30112021"/>
    <n v="1"/>
    <x v="1"/>
  </r>
  <r>
    <x v="5"/>
    <x v="2"/>
    <m/>
    <m/>
    <m/>
    <m/>
    <s v="Unificar la herramienta de gestión en la que se debe registrar la ejecución de las actividades del Procedimiento de contingencia por la no disponibilidad de los sistemas de información PR-ITT-0374, con el fin de contar con la trazabilidad e identificación de los casos que se derivan en la declaración de la contingencia por la no disponibilidad de los sistemas de información."/>
    <s v="Actualizar el procedimiento PR-IT-0374 Contingencia por la no disponibilidad de los sistemas de información"/>
    <s v="Procedimiento actualizado "/>
    <n v="1"/>
    <d v="2021-09-01T00:00:00"/>
    <d v="2021-11-30T00:00:00"/>
    <n v="12.857142857142858"/>
    <n v="1"/>
    <s v="DGEA_x000a_NC - Subproceso Innovación y Tecnología _x000a_Subdirección de Innovación y Proyectos_x000a_Subdirección de infraestructura Tecnológica y de Operaciones _x000a__x000a_ACTUALIZACIÓN_x000a_30112021"/>
    <n v="1"/>
    <x v="1"/>
  </r>
  <r>
    <x v="5"/>
    <x v="2"/>
    <m/>
    <m/>
    <s v="ID del hallazgo III. Inoperancia o no activación del Comité de Gestión de Cambios de Tecnología en la Subdirección de Gestión de Tecnología de Información y Telecomunicaciones, en las contingencias por no disponibilidad de los servicios informáticos de la DIAN de noviembre de 2018 y julio de 2019, a pesar de que se evidencia en la solución dada para levantar la contingencia declarada por la no disponibilidad de los sistemas de información un ajuste, mantenimiento y actualización de la plataforma tecnológica.            "/>
    <m/>
    <m/>
    <s v="Publicar el procedimiento actualizado "/>
    <s v="Procedimiento Publicado"/>
    <n v="1"/>
    <d v="2021-12-01T00:00:00"/>
    <d v="2021-12-31T00:00:00"/>
    <n v="4.2857142857142856"/>
    <n v="1"/>
    <s v="DGEA_x000a_NC - Subproceso Administración Sistema de Gestión _x000a_Subdirección de Procesos_x000a__x000a_ACTUALIZACIÓN_x000a_30112021"/>
    <n v="1"/>
    <x v="1"/>
  </r>
  <r>
    <x v="5"/>
    <x v="2"/>
    <m/>
    <m/>
    <m/>
    <m/>
    <s v="Desarrollar de manera estricta cada una de las actividades previstas en el Procedimiento de contingencia por la no disponibilidad de los sistemas de información PR-ITT-0374, observando los términos establecidos en él, la normatividad aplicable y dejando documentada su ejecución en la herramienta de gestión formal, claramente definida y unificada."/>
    <s v="Actualizar el procedimiento PR-IT-0374 Contingencia por la no disponibilidad de los sistemas de información"/>
    <s v="Procedimiento actualizado "/>
    <n v="1"/>
    <d v="2021-09-01T00:00:00"/>
    <d v="2021-11-30T00:00:00"/>
    <n v="12.857142857142858"/>
    <n v="1"/>
    <s v="DGEA_x000a_NC - Subproceso Innovación y Tecnología _x000a_Subdirección de Innovación y Proyectos_x000a_Subdirección de infraestructura Tecnológica y de Operaciones _x000a__x000a_ACTUALIZACIÓN_x000a_30112021"/>
    <n v="1"/>
    <x v="1"/>
  </r>
  <r>
    <x v="5"/>
    <x v="2"/>
    <m/>
    <m/>
    <m/>
    <m/>
    <m/>
    <s v="Publicar el procedimiento actualizado "/>
    <s v="Procedimiento Publicado"/>
    <n v="1"/>
    <d v="2021-12-01T00:00:00"/>
    <d v="2021-12-31T00:00:00"/>
    <n v="4.2857142857142856"/>
    <n v="1"/>
    <s v="DGEA_x000a_NC - Subproceso Administración Sistema de Gestión _x000a_Subdirección de Procesos_x000a__x000a_ACTUALIZACIÓN_x000a_30112021"/>
    <n v="1"/>
    <x v="1"/>
  </r>
  <r>
    <x v="5"/>
    <x v="2"/>
    <m/>
    <m/>
    <s v="ID del hallazgo IV. La Oficina de Seguridad de la Información, no cumplió con la función otorgada en el Decreto 2183 de 2017 (23 de diciembre) artículo 7-1 y en numeral 8 según la cual debería “Coordinar con las dependencias competentes de la entidad la implementación de las estrategias del plan de continuidad del negocio, según protocolos y disposiciones sobre la materia”, evidenciado en la no existencia de un Plan de Continuidad del Negocio y/o un Plan de Continuidad Operativa durante los períodos evaluados en esta inspección 2018, 2019 y 2020.   "/>
    <m/>
    <s v="Garantizar el cumplimiento de las funciones del Comité de Gestión de Cambios de Tecnología en la Subdirección de Gestión de Tecnología de Información y Telecomunicaciones evidenciadas en los ajustes, actualizaciones o modificaciones en la plataforma tecnológica, de las soluciones dadas para la normalización en el funcionamiento de los sistemas electrónicos cuando se ha declarado una contingencia por la no disponibilidad de estos."/>
    <s v="Actualizar la Resolución 231 de 2014 "/>
    <s v="Resolución actualizada "/>
    <n v="1"/>
    <d v="2021-09-01T00:00:00"/>
    <d v="2022-03-31T00:00:00"/>
    <n v="30.142857142857142"/>
    <n v="1"/>
    <s v="DGEA_x000a_NC - Subproceso Innovación y Tecnología_x000a_Dirección de Gestión de Innovación y Tecnología_x000a__x000a_ACTUALIZACIÓN_x000a_30112021"/>
    <n v="1"/>
    <x v="1"/>
  </r>
  <r>
    <x v="5"/>
    <x v="2"/>
    <m/>
    <m/>
    <m/>
    <m/>
    <s v="Revisar y actualizar el procedimiento PR-IC-0001 Control de documentos de los Sistemas de Gestión (versión 3 de vigencia 01/02/2017) que tiene como objetivo “Controlar  la  creación,  actualización  e  inactivación  de  los  documentos  de  los  Sistemas  de  Gestión, establecidos  en  la  Resolución  159  de  2012  y  de  conformidad  con  los  requisitos  legales,  de  la organización  y  de  las  Normas  Técnicas  aplicables  a  los Sistemas  de  Gestión  implementados  en  la Entidad”, teniendo en cuenta que la resolución anteriormente mencionada fue derogada por la Resolución No. 006004 de 2018 (2 de agosto de 2018)  en el “artículo 7. Vigencia y derogatorias. La presente resolución rige a partir de su publicación y deroga la Resolución 159 de 2012, Resolución 285 de 2013, Resolución 116 de 2014, Resolución 20 de 2016 y las demás que le sean contrarias”.  Así como, el instructivo IN-IC-0075 Estándares para la Elaboración de Documentos de los Sistemas de Gestión (versión 1 de vigencia 09/04/2015) vinculado al procedimiento PR-IC-0001 que tiene como objetivo “Definir los estándares para la elaboración de los documentos del Sistema de Gestión de Calidad y Control Interno, y Gestión Ambiental de la Unidad Administrativa Especial Dirección de Impuestos y Aduanas Nacionales&quot;."/>
    <s v="Actualizar el procedimiento  PR-IC-0001 Control de documentos del sistema de Gestión y los documentos anexos"/>
    <s v="Procedimiento actualizado "/>
    <n v="1"/>
    <d v="2021-09-01T00:00:00"/>
    <d v="2022-01-31T00:00:00"/>
    <n v="21.714285714285715"/>
    <n v="1"/>
    <s v="DGEA_x000a_NC - Subproceso Administración Sistema de Gestión _x000a_Subdirección de Procesos_x000a__x000a_ACTUALIZACIÓN_x000a_30112021"/>
    <n v="1"/>
    <x v="1"/>
  </r>
  <r>
    <x v="5"/>
    <x v="2"/>
    <m/>
    <m/>
    <m/>
    <m/>
    <m/>
    <s v="Publicar y socializar el procedimiento actualizado "/>
    <s v="Procedimiento Publicado"/>
    <n v="1"/>
    <d v="2022-02-01T00:00:00"/>
    <d v="2022-03-01T00:00:00"/>
    <n v="4"/>
    <n v="1"/>
    <s v="DGEA_x000a_NC - Subproceso Administración Sistema de Gestión _x000a_Subdirección de Procesos_x000a__x000a_ACTUALIZACIÓN_x000a_30112021"/>
    <n v="1"/>
    <x v="1"/>
  </r>
  <r>
    <x v="6"/>
    <x v="2"/>
    <s v="INSP. 1707022438_x000a_H 1_x000a__x000a_Verificación de los controles relacionados con el procedimiento de recursos en sede administrativa"/>
    <s v="RG1_x000a__x000a_RFC1"/>
    <s v="ID del hallazgo I. Fallas en la validación del cumplimiento de los requisitos legales aplicables para iniciar, ejecutar y/o resolver las actuaciones administrativas en contravía de los establecido en el Estatuto Tributario, el Decreto 390 de 2016, Decreto 1165 de 2019 y el Procedimiento PR-GJ 0117 denominado Recursos en sede administrativa"/>
    <s v="ID del Riesgo de Corrupción :  RFC 1. “Acción u omisión para tomar decisiones contrarias a derecho en el inicio, ejecución y/o respuesta de actuaciones administrativas”"/>
    <s v="1. Proponer la creación de un procedimiento abreviado en materia de recursos de reconsideración, aplicable en función de la cuantía discutida."/>
    <s v="Hacer un estudio sobre la viabilidad jurídica de establecer un procedimiento abreviado en materia de recursos de reconsideración en función de la cuantía."/>
    <s v="Estudio"/>
    <n v="1"/>
    <d v="2022-02-01T00:00:00"/>
    <d v="2022-07-01T00:00:00"/>
    <n v="21.428571428571427"/>
    <n v="1"/>
    <s v="DGJ_x000a_NC - Subproceso de Gestión Jurídica_x000a_Subdirector de Recursos Jurídicos"/>
    <n v="1"/>
    <x v="1"/>
  </r>
  <r>
    <x v="6"/>
    <x v="2"/>
    <m/>
    <m/>
    <m/>
    <m/>
    <s v="2. Proponer la creación de un procedimiento abreviado en materia de recursos de reconsideración, aplicable en función de la cuantía discutida."/>
    <s v="De encontrar viable el establecimiento del procedimiento abreviado, proponer por intermedio del Ministerio de Hacienda al Congreso de la República incluir en la legislación vigente este procedimiento."/>
    <s v="Propuesta de regulación al Ministerio de Hacienda y Crédito Público."/>
    <n v="1"/>
    <d v="2022-07-14T00:00:00"/>
    <d v="2022-12-31T00:00:00"/>
    <n v="24.285714285714285"/>
    <n v="1"/>
    <s v="DGJ_x000a_NC - Subproceso de Gestión Jurídica_x000a_Subdirector de Recursos Jurídicos"/>
    <n v="1"/>
    <x v="1"/>
  </r>
  <r>
    <x v="6"/>
    <x v="2"/>
    <m/>
    <m/>
    <m/>
    <m/>
    <s v="3. Hacer seguimiento a las herramientas de control de la gestión existentes para la Subdirección de Recursos Jurídicos y las áreas jurídicas de las Direcciones Seccionales del país"/>
    <s v="Realizar una revisión trimestral a las actualizaciones el Registro Único de Procesos de Gestión Jurídica - RUPGJ."/>
    <s v="Acta de la revisión realizada al formato del Registro Único de Procesos de Gestión Jurídica de las Direcciones Seccionales y la Subdirección de Recursos Jurídicos."/>
    <n v="4"/>
    <d v="2022-02-01T00:00:00"/>
    <d v="2023-01-31T00:00:00"/>
    <n v="52"/>
    <n v="1"/>
    <s v="DGJ_x000a_NC - Subproceso de Gestión Jurídica_x000a_Subdirector de Recursos Jurídicos"/>
    <n v="1"/>
    <x v="1"/>
  </r>
  <r>
    <x v="6"/>
    <x v="2"/>
    <m/>
    <m/>
    <m/>
    <m/>
    <s v="4. Fijar una reducción de los tiempos objetivo para fallar los recursos de reconsideración aduaneros, contados a partir de la impugnación de los actos."/>
    <s v="Resolver los recursos de reconsideración aduaneros de acuerdo con los tiempos establecidos en las herramientas de control de la gestión."/>
    <s v="Memorando que establece los términos máximos para las resoluciones que resuelven los recursos de reconsideración"/>
    <n v="1"/>
    <d v="2022-01-01T00:00:00"/>
    <d v="2022-03-31T00:00:00"/>
    <n v="12.714285714285714"/>
    <n v="1"/>
    <s v="DGJ_x000a_NC - Subproceso de Gestión Jurídica_x000a_Subdirector de Recursos Jurídicos"/>
    <n v="1"/>
    <x v="1"/>
  </r>
  <r>
    <x v="6"/>
    <x v="2"/>
    <m/>
    <m/>
    <m/>
    <m/>
    <s v="5. Fijar una reducción de los tiempos objetivo para fallar los recursos de reconsideración tributarios "/>
    <s v="Resolver los recursos de reconsideración tributarios de acuerdo con los tiempos establecidos en las herramientas de control de la gestión."/>
    <s v="Memorando que establece los términos máximos para las resoluciones que resuelven los recursos de reconsideración"/>
    <n v="1"/>
    <d v="2022-01-01T00:00:00"/>
    <d v="2022-03-31T00:00:00"/>
    <n v="12.714285714285714"/>
    <n v="1"/>
    <s v="DGJ_x000a_NC - Subproceso de Gestión Jurídica_x000a_Subdirector de Recursos Jurídicos"/>
    <n v="1"/>
    <x v="1"/>
  </r>
  <r>
    <x v="6"/>
    <x v="2"/>
    <m/>
    <m/>
    <m/>
    <m/>
    <s v="6. Realizar Capacitaciones de actualización a los funcionarios respecto al procedimiento actual"/>
    <s v="Capacitar a los funcionarios de las de las Direcciones Seccionales en procedimiento tributario y aduanero  "/>
    <s v="Eventos de capacitación "/>
    <n v="3"/>
    <d v="2022-02-01T00:00:00"/>
    <d v="2022-06-30T00:00:00"/>
    <n v="21.285714285714285"/>
    <n v="1"/>
    <s v="DGJ_x000a_NC - Subproceso de Gestión Jurídica_x000a_Subdirector de Recursos Jurídicos"/>
    <n v="1"/>
    <x v="1"/>
  </r>
  <r>
    <x v="6"/>
    <x v="2"/>
    <m/>
    <m/>
    <m/>
    <m/>
    <s v="7. Establecer una herramienta de control para hacer seguimiento a la entrega y devolución de los expedientes en cada Dirección Seccional y la Subdirección de Recursos Jurídicos "/>
    <s v="Difundir  la utilización del formato de control y seguimiento al reparto de los expedientes"/>
    <s v="Memorando de entrega del formato de control y seguimiento al reparto de expedientes y su divulgación"/>
    <n v="1"/>
    <d v="2022-01-01T00:00:00"/>
    <d v="2022-01-31T00:00:00"/>
    <n v="4.2857142857142856"/>
    <n v="1"/>
    <s v="DGJ_x000a_NC - Subproceso de Gestión Jurídica_x000a_Subdirector de Recursos Jurídicos"/>
    <n v="1"/>
    <x v="1"/>
  </r>
  <r>
    <x v="6"/>
    <x v="2"/>
    <m/>
    <m/>
    <m/>
    <m/>
    <s v="8. Emplear la herramienta de control para hacer seguimiento a la entrega y devolución de los expedientes en cada Dirección Seccional y la Subdirección de Recursos Jurídicos "/>
    <s v="Diligenciar el formato de control establecido por la Subdirección de Recursos Jurídicos - FT - PEC - 2744 &quot;reparto recursos jurídicos&quot;"/>
    <s v="Acta de seguimiento cuatrimestral de las evidencias sobre el control efectuado y el formato diligenciado "/>
    <n v="3"/>
    <d v="2022-01-05T00:00:00"/>
    <d v="2023-04-30T00:00:00"/>
    <n v="68.571428571428569"/>
    <n v="1"/>
    <s v="DGJ_x000a_NC - Subproceso de Gestión Jurídica_x000a_Subdirector de Recursos Jurídicos"/>
    <n v="1"/>
    <x v="1"/>
  </r>
  <r>
    <x v="6"/>
    <x v="2"/>
    <s v="INSP. 1707022440_x000a_H 1, 2_x000a__x000a_Traslado de conductas punibles en control Aduanero."/>
    <s v="RG1_x000a__x000a_RFC1"/>
    <s v="ID del hallazgo I. De los cuarenta y seis (46) casos analizados en las Direcciones Seccionales de Impuestos y Aduanas de Pereira, Maicao y Santa Marta, se evidenció que nueve (09) incumplen el tiempo establecido para el traslado del insumo a la Unidad Penal o quien haga sus veces, según lo estipulado en el PROTOCOLO PARA EL CUMPLIMIENTO DE LOS ARTÍCULOS 49 Y 53 DE LA LEY 1762 DE 2015 SUSCRITO ENTRE LA FISCALIA GENERAL DE LA NACIÓN, LA POLICIA NACIONAL Y LA DIRECCIÓN DE IMPUESTOS Y ADUANAS NACIONALES – DIAN, artículo 67 de Ley 906 de 2004, artículo 601 y 660 del Decreto 1165 de 2019 y el artículo 619 de la Resolución 46 de 2019, lo cual representa el 19.56 % del total de expedientes revisados."/>
    <s v="ID del Riesgo de Gestión  :  RG 1. “Decisión del proceso por conducta punible fuera de los criterios legales y/o procedimentales”"/>
    <s v="Modificar el cuadro de control creado en el Memorando 196 de 2021, e incluir tres (3) columnas adicionales: i) causal de aprehensión, ii) causa de no denuncia, iii) fecha de denuncia. "/>
    <s v="Modificar el Memorando 196 de 2021, para incluir en el cuadro de control las columnas que nos permiten verificar las decisiones de los Comités Jurídicos de Dirección Operativa o Seccional"/>
    <s v="Acto administrativo que modifica el Memorando 196 de 2021 y Cuadro de Control modificado"/>
    <n v="1"/>
    <d v="2022-03-01T00:00:00"/>
    <d v="2022-04-15T00:00:00"/>
    <n v="6.4285714285714288"/>
    <n v="1"/>
    <s v="DGJ_x000a_NC - Subproceso de Gestión Jurídica_x000a_Subdirección de Asuntos Penales"/>
    <n v="1"/>
    <x v="1"/>
  </r>
  <r>
    <x v="6"/>
    <x v="2"/>
    <m/>
    <m/>
    <m/>
    <m/>
    <s v="Revisar el informe que entregan las Direcciones Seccionales de conformidad con el Memorando 196 de 2021 modificado con las tres columnas, con el objetivo de verificar las razones de no denuncia de los Comités Jurídicos de Dirección Operativa o Seccional, para  de esta forma controlar la aplicación de la normatividad en materia de atención de procesos penales."/>
    <s v="Revisión del informe trimestral que entregan las Direcciones Seccionales, de conformidad con el Memorando 196 del 2021 y su modificatorio que se va a proferir"/>
    <s v="Documento generado que reporte el seguimiento, y retroalimentación."/>
    <n v="2"/>
    <d v="2022-04-30T00:00:00"/>
    <d v="2022-10-30T00:00:00"/>
    <n v="26.142857142857142"/>
    <n v="1"/>
    <s v="DGJ_x000a_NC - Subproceso de Gestión Jurídica_x000a_Subdirección de Asuntos Penales"/>
    <n v="1"/>
    <x v="1"/>
  </r>
  <r>
    <x v="6"/>
    <x v="2"/>
    <m/>
    <m/>
    <m/>
    <m/>
    <s v="Construir cuadro para el  control de la entrega documental del acta de aprehensión  y sus documentos soporte a la Unidad Penal."/>
    <s v="Elaborar cuadro de control donde se registre  la información  de las actas de aprehensión emitidas por la Unidad Aprehensora e informadas a la Unidad Penal vs. lo reportado en planilla No. 3."/>
    <s v="Cuadro control aprehensiones con destino a la Unidad Penal."/>
    <n v="1"/>
    <d v="2022-02-20T00:00:00"/>
    <d v="2022-05-30T00:00:00"/>
    <n v="14.142857142857142"/>
    <n v="1"/>
    <s v="DGJ_x000a_NC - Subproceso de Fiscalización y Liquidación_x000a_Subdirección de Operación Aduanera y Subdirección Operativa Policial. "/>
    <n v="1"/>
    <x v="1"/>
  </r>
  <r>
    <x v="6"/>
    <x v="2"/>
    <m/>
    <m/>
    <m/>
    <m/>
    <s v="Asegurar el control por parte de las Unidades Aprehensoras del envío de la información requerida por los Memorandos 222 del 2020 y 196 de 2021 a la Unidad Penal, garantizando que la información reportada a través de la Planilla No. 3 corresponda a la información efectivamente enviada."/>
    <s v="Diligenciar el cuadro establecido en forma mensual para el control de envío de las aprehensiones a la Unidad Penal, por cada una de las Unidades aprehensoreas (Operación Aduanera, Polfa, Fiscalización)"/>
    <s v="cuadros control  diligenciados"/>
    <n v="9"/>
    <d v="2022-06-01T00:00:00"/>
    <d v="2022-08-31T00:00:00"/>
    <n v="13"/>
    <n v="1"/>
    <s v="DGJ_x000a_NC - Subproceso de Fiscalización y Liquidación_x000a_Directores Seccionales_x000a_Jefes de división de unidades aprehensoras o quienes hagan sus veces"/>
    <n v="1"/>
    <x v="1"/>
  </r>
  <r>
    <x v="6"/>
    <x v="2"/>
    <m/>
    <m/>
    <m/>
    <m/>
    <s v="Revisar el informe que entregan las Direcciones Seccionales de conformidad con el Memorando 196 de 2021, que garantice la entrega de las aprehensiones penalizables."/>
    <s v="Realizar informe de seguimiento de los reportes a nivel nacional"/>
    <s v="Documento generado que reporte el seguimiento, y retroalimentación."/>
    <n v="2"/>
    <d v="2022-04-30T00:00:00"/>
    <d v="2022-08-15T00:00:00"/>
    <n v="15.285714285714286"/>
    <n v="1"/>
    <s v="DGJ_x000a_NC - Subproceso de Gestión Jurídica_x000a_Subdirección de Asuntos Penales_x000a__x000a_NC - Subproceso de Fiscalización y Liquidación_x000a_Subdirección de Fiscalización Aduanera"/>
    <n v="1"/>
    <x v="1"/>
  </r>
  <r>
    <x v="6"/>
    <x v="2"/>
    <m/>
    <m/>
    <s v="ID del hallazgo II. De los cuarenta y seis (46) casos analizados en las Direcciones Seccionales de Impuestos y Aduanas de Pereira, Maicao y Santa Marta, se evidenció que cuarenta (40) incumplen los procedimientos PR-GJ-0120 “Atención a Procesos penales”, versión 5 y PR-PEC-0120 “Atención a Procesos penales”, versión 6, memorandos y conceptos emitidos por la DIAN, lo cual representa el 86.95% del total de expedientes revisados"/>
    <m/>
    <s v="Delimitación de reporte a generar y rol de consulta dentro del Sistema de Información Electrónica de Procesos Penales -SIEPP_x000a_"/>
    <s v="Generar reporte delimitado y el rol de consulta dentro del Sistema de Información Electrónica de Procesos Penales -SIEPP"/>
    <s v="Especificaciones del reporte"/>
    <n v="1"/>
    <d v="2022-02-10T00:00:00"/>
    <d v="2022-03-15T00:00:00"/>
    <n v="4.7142857142857144"/>
    <n v="1"/>
    <s v="DGJ_x000a_NC - Subproceso de Gestión Jurídica_x000a_Subdirección de Asuntos Penales_x000a__x000a_NC - Subproceso de Innovación y Tecnología_x000a_Subdirección de Soluciones y Desarrollo"/>
    <n v="1"/>
    <x v="1"/>
  </r>
  <r>
    <x v="6"/>
    <x v="2"/>
    <m/>
    <m/>
    <m/>
    <m/>
    <s v="Desarrollo, pruebas y puesta en producción del reporte solicitado a través del Sistema de Información Electrónica de Procesos Penales -SIEPP"/>
    <s v="Desarrollar el reporte a través del Sistema de Información Electrónica de Procesos Penales -SIEPP"/>
    <s v="Acta de comité de puesta en producción "/>
    <n v="1"/>
    <d v="2022-03-16T00:00:00"/>
    <d v="2022-11-30T00:00:00"/>
    <n v="37"/>
    <n v="1"/>
    <s v="DGJ_x000a_NC - Subproceso de Innovación y Tecnología_x000a_Subdirección de Soluciones y Desarrollo"/>
    <n v="1"/>
    <x v="1"/>
  </r>
  <r>
    <x v="6"/>
    <x v="2"/>
    <m/>
    <m/>
    <m/>
    <m/>
    <s v="Hacer seguimiento a las direcciones seccionales que según el reporte generado en el Sistema de Información Electrónica de Procesos Penales -SIEPP tengan insumos que no hayan sido gestionados dentro de oportunidad"/>
    <s v="Remisión del reporte a las seccionales que esten incumpliendo. "/>
    <s v="Informe de reportes incumplidos "/>
    <n v="2"/>
    <d v="2022-07-15T00:00:00"/>
    <d v="2023-02-15T00:00:00"/>
    <n v="30.714285714285715"/>
    <n v="1"/>
    <s v="DGJ_x000a_NC - Subproceso de Gestión Jurídica_x000a_Subdirección de Asuntos Penales"/>
    <n v="1"/>
    <x v="1"/>
  </r>
  <r>
    <x v="6"/>
    <x v="2"/>
    <m/>
    <m/>
    <m/>
    <m/>
    <s v="Preparar informe de resultados que refleje los incumplimientos y las acciones realizadas como resultado de la conciliación a la Subdirección correspondiente según la Unidad Aprehensora. (Operación Aduanera,Polfa, Fiscalización)"/>
    <s v="Enviar informe de resultados en forma mensual que refleje los incumplimientos y las acciones realizadas por la Dirección Seccional como resultado de la conciliación a la Subdirección según corresponda a la Unidad Aprehensora. (Operación Aduanera,Polfa, Fiscalización)"/>
    <s v="informes"/>
    <n v="9"/>
    <d v="2022-07-31T00:00:00"/>
    <d v="2022-09-30T00:00:00"/>
    <n v="8.7142857142857135"/>
    <n v="1"/>
    <s v="DGJ_x000a_NC - Subproceso de Fiscalización y Liquidación_x000a_Directores Seccionales_x000a_Jefes de división de las Unidades Aprehensoras o quienes hagan sus veces de las Direcciones Seccionales de Aduanas de Cali,  Impuestos y Aduanas de Buenaventura, Pereria, Maicao y Santa Marta_x000a_"/>
    <n v="1"/>
    <x v="1"/>
  </r>
  <r>
    <x v="6"/>
    <x v="2"/>
    <m/>
    <m/>
    <m/>
    <m/>
    <s v="Apoyar a prevención el análisis de insumos aduaneros en Seccionales donde exista un único funcionario, esto de acuerdo a su capacidad operativa de la dependencia"/>
    <s v="Apoyar a prevención y de acuerdo a la capacidad operativa de la Subdirección de Asuntos Penales al análisis de los insumos aduaneros presentados cuando se justifique por el incremento de insumos"/>
    <s v="Insumos analizados desde el Nivel Central y remitidos a la seccional para su presentación en el comité juridico de la seccional."/>
    <n v="2"/>
    <d v="2022-03-01T00:00:00"/>
    <d v="2022-05-31T00:00:00"/>
    <n v="13"/>
    <n v="1"/>
    <s v="DGJ_x000a_NC - Subproceso de Gestión Jurídica_x000a_Subdirección de Asuntos Penales"/>
    <n v="1"/>
    <x v="1"/>
  </r>
  <r>
    <x v="6"/>
    <x v="2"/>
    <m/>
    <m/>
    <m/>
    <m/>
    <s v="Modificar la actividad 2, del PR-PEC-0120 Agregando lo siguiente: &quot;El reparto se realiza de manera equitativa y aleatoria teniendo en cuenta las cargas de trabajo de los funcionarios&quot;."/>
    <s v="Modificar el procedimiento PEC 120_x000a_"/>
    <s v="Procedimiento modificado"/>
    <n v="1"/>
    <d v="2022-03-01T00:00:00"/>
    <d v="2022-04-15T00:00:00"/>
    <n v="6.4285714285714288"/>
    <n v="1"/>
    <s v="DGJ_x000a_NC - Subproceso de Gestión Jurídica_x000a_Subdirección de Asuntos Penales"/>
    <n v="1"/>
    <x v="1"/>
  </r>
  <r>
    <x v="6"/>
    <x v="2"/>
    <s v="INSP. 1707022442_x000a_H1,2_x000a__x000a_Evaluación de las actividades relacionadas con la gestión de garantías aduaneras"/>
    <s v="RG1_x000a__x000a_RFC1"/>
    <s v="ID del hallazgo I. Modificación en el texto publicado como Concepto General Unificado No.100202208 – 631 del 09/12/2020 respecto al discutido y aprobado en reunión de Comité de fecha 05/11/2020."/>
    <s v="ID del Riesgo de Gestión  :  RG 1. “Reprocesos jurídicos en instancias administrativas y/o judiciales”_x000a__x000a_ID del Riesgo de Corrupción :  RFC 1.  &quot;Cambio irregular de un concepto institucional para la investigación y determinación del cumplimiento o no de las obligaciones aduaneras amparadas con una póliza”"/>
    <s v="Adicionar las casillas correspondientes a la identificación, fechas de vencimiento y demás información relevante de las garantias en el servicio Informático IRIS"/>
    <s v="Desarrollar en el servicio informático IRIS la inclusión de campos que identifiquen las pólizas con sus fechas de vencimiento, para gestionar las investigaciones y sus decisiones de fondo, incluyendo el registro de información como las del contrato de seguro y las vigencias de las pólizas."/>
    <s v="Instrumento desarrollado para la incorporación y seguimiento de la información de garantías en el IRIS"/>
    <n v="1"/>
    <d v="2022-05-31T00:00:00"/>
    <d v="2022-12-30T00:00:00"/>
    <n v="30.428571428571427"/>
    <n v="1"/>
    <s v="DGJ_x000a_NC - Subproceso Fiscalización y Liquidación_x000a_Subdirección de Fiscalización Aduanera"/>
    <n v="1"/>
    <x v="1"/>
  </r>
  <r>
    <x v="6"/>
    <x v="2"/>
    <m/>
    <m/>
    <m/>
    <m/>
    <s v="Divulgar Conceptos Unificados a traves de correo electronico a los jefes del área jurídica."/>
    <s v="Divulgar Conceptos Unificados a traves de correos electronicos a los jefes del área jurídica."/>
    <s v="Correo electronico divulgando el Concepto Unificado."/>
    <n v="1"/>
    <d v="2022-06-01T00:00:00"/>
    <d v="2022-12-31T00:00:00"/>
    <n v="30.428571428571427"/>
    <n v="1"/>
    <s v="DGJ_x000a_NC - Subproceso de Gestión Jurídica_x000a_Dirección de Gestión Jurídica"/>
    <n v="1"/>
    <x v="1"/>
  </r>
  <r>
    <x v="6"/>
    <x v="2"/>
    <m/>
    <m/>
    <m/>
    <m/>
    <s v="Preparar DoctriFlash de la DIAN para mantener actualizada a la ciudadanía en general de los más relevantes y recientes pronunciamientos doctrinales sobre la interpretación normativa tributaria, aduanera y cambiaria de competencia de la Entidad."/>
    <s v="Elaborar y Publicar el DoctriFlash de la DIAN para mantener actualizada a la ciudadanía en general de los más relevantes y recientes pronunciamientos doctrinales sobre la interpretación normativa tributaria, aduanera y cambiaria de competencia de la Entidad."/>
    <s v="DoctriFlash publicado mensualmente en la pagina web y socializado a traves de correo electronico a todos los encargados el area jurídica de la DIAN."/>
    <n v="6"/>
    <d v="2022-06-01T00:00:00"/>
    <d v="2022-12-31T00:00:00"/>
    <n v="30.428571428571427"/>
    <n v="1"/>
    <s v="DGJ_x000a_NC - Subproceso de Gestión Jurídica_x000a_Subdirección de Normativa y Doctrina"/>
    <n v="1"/>
    <x v="1"/>
  </r>
  <r>
    <x v="6"/>
    <x v="2"/>
    <m/>
    <m/>
    <m/>
    <m/>
    <s v="Modificar el Resolución 000091 de 03/09/2021, que adopta el Modelo de Gestión Jurídica para la Unidad Administrativa Especial Dirección de Impuestos y Aduanas Nacionales - DIAN."/>
    <s v="Modificar la Resolución 000091 de 03/09/2021, que adopta el Modelo de Gestión Jurídica para la Unidad Administrativa Especial Dirección de Impuestos y Aduanas Nacionales - DIAN."/>
    <s v="Resolucion 000091 del 03/09/2021 que adopta el Modelo de Gestión Jurídica para la Unidad Administrativa Especial Dirección de Impuestos y Aduanas Nacionales - DIAN, modificada."/>
    <n v="1"/>
    <d v="2022-05-31T00:00:00"/>
    <d v="2022-09-30T00:00:00"/>
    <n v="17.428571428571427"/>
    <n v="1"/>
    <s v="DGJ_x000a_NC - Subproceso de Gestión Jurídica_x000a_Dirección de Gestión Jurídica_x000a_Subdirección de Normativa y Doctrina"/>
    <n v="1"/>
    <x v="1"/>
  </r>
  <r>
    <x v="6"/>
    <x v="2"/>
    <m/>
    <m/>
    <s v="ID del hallazgo II. Inexistencia de pronunciamiento de la Dirección de Gestión Jurídica con posterioridad al Concepto general unificado garantías: doctrina y línea sobre el procedimiento en Sede Administrativa No. 100202208-027 del 03/02/2021 que adopte lo manifestado por la Subdirección de Regulación Prudencial de la Unidad de Proyección Normativa y Estudios de Regulación Financiera en el oficio No. URF-R-2021-000186 del 21/05/2021."/>
    <m/>
    <s v="Modificar la Circular 000020 de 30/07/2018, la cual imparte directrices orientadas a garantizar la Seguridad Jurídica en las actuaciones y actos de la UAE Dirección de Impuestos y Aduanas Nacionales."/>
    <s v="Modificar la Circular 000020 de 30/07/2018,  la cual imparte directrices orientadas a garantizar la Seguridad Jurídica en las actuaciones y actos de la UAE Dirección de Impuestos y Aduanas Nacionales."/>
    <s v="Circular 000020 del 30/07/2018 la cual imparte directrices orientadas a garantizar la Seguridad Jurídica en las actuaciones y actos de la UAE Dirección de Impuestos y Aduanas Nacionales, modificada."/>
    <n v="1"/>
    <d v="2022-06-15T00:00:00"/>
    <d v="2022-10-15T00:00:00"/>
    <n v="17.428571428571427"/>
    <n v="1"/>
    <s v="DGJ_x000a_NC - Subproceso de Gestión Jurídica_x000a_Dirección de Gestión Jurídica_x000a_Subdirección de Normativa y Doctrina"/>
    <n v="1"/>
    <x v="1"/>
  </r>
  <r>
    <x v="6"/>
    <x v="2"/>
    <m/>
    <m/>
    <m/>
    <m/>
    <s v="Modificar el procedimiento PR-PEC-0123 - Atención de consultas y emisión de doctrina - Versión 4."/>
    <s v="Modificar el procedimiento PR-PEC-0123 - Atención de consultas y emisión de doctrina - Version 4."/>
    <s v="Procedimiento PR-PEC-0123 - Atención de consultas y emisión de doctrina - Version 5."/>
    <n v="1"/>
    <d v="2022-07-01T00:00:00"/>
    <d v="2022-10-31T00:00:00"/>
    <n v="17.428571428571427"/>
    <n v="1"/>
    <s v="DGJ_x000a_NC - Subproceso de Gestión Jurídica_x000a_Subdirección de Normativa y Doctrina"/>
    <n v="1"/>
    <x v="1"/>
  </r>
  <r>
    <x v="6"/>
    <x v="2"/>
    <m/>
    <m/>
    <m/>
    <m/>
    <s v="Mantener  actualizados los registros del Sistema Jurídico Documental - IURISDIAN."/>
    <s v="Actualizar los registros del Sistema Jurídico Documental - IURISDIAN."/>
    <s v="Informe trimestral con la relacion de los registros actualizados en el Sistema Jurídico Documental - IURISDIAN."/>
    <n v="2"/>
    <d v="2022-06-01T00:00:00"/>
    <d v="2022-12-31T00:00:00"/>
    <n v="30.428571428571427"/>
    <n v="1"/>
    <s v="DGJ_x000a_NC - Subproceso de Gestión Jurídica_x000a_Coordinación de Relatoría"/>
    <n v="1"/>
    <x v="1"/>
  </r>
  <r>
    <x v="6"/>
    <x v="2"/>
    <m/>
    <m/>
    <m/>
    <m/>
    <s v="Utilizar la herramienta Normograma donde se consolida la actualización de las bases jurídicas de la entidad (Normatividad, jurisprudencia y doctrina). Una vez esta sea implementada."/>
    <s v="Utilizar la herramienta Normograma donde se consolida la actualización de las bases jurídicas de la entidad (Normatividad, jurisprudencia y doctrina). Una vez esta sea implementada."/>
    <s v="Acceso a la herramienta Normagrama a traves del portal institucional de la entidad."/>
    <n v="1"/>
    <d v="2022-06-01T00:00:00"/>
    <d v="2022-12-31T00:00:00"/>
    <n v="30.428571428571427"/>
    <n v="1"/>
    <s v="DGJ_x000a_NC - Subproceso de Gestión Jurídica_x000a_Coordinación de Relatoría"/>
    <n v="1"/>
    <x v="1"/>
  </r>
  <r>
    <x v="7"/>
    <x v="2"/>
    <s v="INSP. 1707022454_x000a_  I1, H1, H2, H3, H4, H5, H6, OB1, _x000a_Acciones de Control - POLFA"/>
    <s v="RG1_x000a__x000a_RFC1"/>
    <s v="I1. Se advirtió que 67 acciones de control en las Direcciones Seccionales de Aduanas de Medellín y Barranquilla fueron finalizadas por no presentar incumplimiento de los requisitos legales para el ingreso de mercancías al Territorio Aduanero Nacional – TAN. En estos casos se evidenció la falta de documentos que permitieran soportar la decisión, lo que deja en duda la motivación para finalizar las acciones de control y es contrario a la decisión de finalizar sin novedad las acciones. Esta situación materializa el riesgo de tomar decisiones durante la acción de control con base en hechos inexistentes."/>
    <s v="RG1: “Decisión final del proceso de acciones de control por fuera de la norma”_x000a__x000a_RFC1: “decisión final y durante la acción de control con base en hechos inexistentes”"/>
    <s v="1. Elaborar y socializar un Memorando para el personal de la Policía  Fiscal y Aduanera sobre la responsabilidad del correcto y debido diligenciamiento en su totalidad de las Actas de Hechos, entre ellas  sobre  el tiempo, modo y lugar que motivan el cierre de la diligencia de acciones de control y de los demás formatos, actas e  informes y documentos soportes  en el desarrollo de las acciones de control  de acuerdo con los procedimientos vigentes. "/>
    <s v="1. Elaborar el Memorando y Socializar el Memorando"/>
    <s v="Memorando"/>
    <n v="1"/>
    <d v="2023-09-15T00:00:00"/>
    <d v="2023-11-30T00:00:00"/>
    <n v="10.857142857142858"/>
    <n v="1"/>
    <s v="POLFA_x000a_NC- Subproceso Fiscalización y Liquidación_x000a_Dirección de Gestión de la Policía Fiscal y Aduanera y Subdirección Operativa Policial _x000a__x000a_ACTUALIZADO_x000a_13102023"/>
    <n v="1"/>
    <x v="1"/>
  </r>
  <r>
    <x v="7"/>
    <x v="2"/>
    <m/>
    <m/>
    <m/>
    <m/>
    <s v="2. Supervisar semestralmente las acciones de control y medidas cautelares ejecutadas  por el personal de las Divisiones de Control Operativo de las Direcciones Seccionales con el fin de verificar que se describa  de forma clara y completa las circunstancias de tiempo, modo y lugar que motivan el cierre de la diligencia de acciones de control.y retroalimentar los resultados"/>
    <s v="1. Selección de muestras_x000a_2. Ejecución de la supervisión_x000a_3. Retroalimentación  del  resultado de la supervisión"/>
    <s v="Acta de supervisión efectuadas a las Divisiones de Control Operativo y de retroalimentación con las acciones correctivas. "/>
    <n v="3"/>
    <d v="2024-01-01T00:00:00"/>
    <d v="2025-06-30T00:00:00"/>
    <n v="78"/>
    <n v="0.9"/>
    <s v="POLFA_x000a_NC- Subproceso Fiscalización y Liquidación_x000a_Subdirección Operativa Policial _x000a__x000a_ACTUALIZADO_x000a_13102023"/>
    <n v="0.9"/>
    <x v="0"/>
  </r>
  <r>
    <x v="7"/>
    <x v="2"/>
    <m/>
    <m/>
    <m/>
    <m/>
    <s v="3. Realizar capacitación sobre el correcto  y debido diligenciamiento de las actas de hechos, formatos, actas de aprehensión e informes requeridos de acuerdo con los procedimientos vigentes."/>
    <s v="1. Cronograma de capacitaciones_x000a_2. Realización de los eventos de capacitación"/>
    <s v="Listas de asistencia del personal capacitado."/>
    <n v="2"/>
    <d v="2023-11-30T00:00:00"/>
    <d v="2024-02-15T00:00:00"/>
    <n v="11"/>
    <n v="1"/>
    <s v="POLFA_x000a_NC- Subproceso Fiscalización y Liquidación_x000a_Dirección de Gestión de la Policía Fiscal y Aduanera y Subdirección Operativa Policial _x000a__x000a_DGF_x000a_NC - Subproceso Fiscalización y Liquidación_x000a_Subdirección de Fiscalización Aduanera_x000a__x000a__x000a__x000a_ACTUALIZADO_x000a_13102023"/>
    <n v="1"/>
    <x v="1"/>
  </r>
  <r>
    <x v="7"/>
    <x v="2"/>
    <m/>
    <m/>
    <s v="H1. En el listado de insumos remitido por las divisiones de control operativo de las Direcciones Seccionales de Aduanas de Medellín y Barranquilla, no se identificaron los casos en los que se decidió no ejecutar acción de control (insumos depurados), en contravía de lo establecido en el numeral 7.2 Descripción de Actividad 1. Recibir u obtener la información sobre la ocurrencia de un hecho económico o administrativo que debe ser objeto de control del procedimiento PR-COA-0417 &quot;Acciones de Control&quot;. La falta de trazabilidad de los insumos que fueron depurados por parte de las divisiones de control operativo de las seccionales de Aduanas de Medellín y Barranquilla, dificultan el seguimiento y control de la totalidad de insumos recibidos, permitiendo una posible exclusión de importadores en los procesos de control aduanero."/>
    <m/>
    <s v="1. Elaborar y socializar un Memorando para el personal de la Policía  Fiscal y Aduanera sobre la responsabilidad del correcto y debido registro de los insumos y su trazabilidad respecto al análisis, clasificación, investigación o la decisión de no ejecutar la acción de control (depuración), acompañada de los documentos soportes a que haya lugar."/>
    <s v="1. Elaborar el Memorando y Socializar el Memorando"/>
    <s v="Memorando"/>
    <n v="1"/>
    <d v="2023-09-15T00:00:00"/>
    <d v="2023-11-30T00:00:00"/>
    <n v="10.857142857142858"/>
    <n v="1"/>
    <s v="POLFA_x000a_NC- Subproceso Fiscalización y Liquidación_x000a_Dirección de Gestión de la Policía Fiscal y Aduanera y Subdirección Operativa Policial _x000a__x000a_ACTUALIZADO_x000a_13102023"/>
    <n v="1"/>
    <x v="1"/>
  </r>
  <r>
    <x v="7"/>
    <x v="2"/>
    <m/>
    <m/>
    <m/>
    <m/>
    <s v="2. Supervisar semestralmente el debido registro de los insumos y su trazabilidad respecto al análisis, clasificación, investigación o decisión de no ejecutar la acción de control (depuración), acompañada de los documentos soportes a que haya lugar y la debida gestión documental."/>
    <s v="1. Selección de muestras_x000a_2. Ejecución de la supervisión_x000a_3. Retroalimentación  del  resultado de la supervisión50"/>
    <s v="Acta de supervisión efectuadas a las Divisiones de Control Operativo y de retroalimentación con las acciones correctivas."/>
    <n v="3"/>
    <d v="2024-01-01T00:00:00"/>
    <d v="2025-06-30T00:00:00"/>
    <n v="78"/>
    <n v="0.9"/>
    <s v="POLFA_x000a_NC- Subproceso Fiscalización y Liquidación_x000a_Subdirección Operativa Policial _x000a__x000a_ACTUALIZADO_x000a_13102023"/>
    <n v="0.9"/>
    <x v="0"/>
  </r>
  <r>
    <x v="7"/>
    <x v="2"/>
    <m/>
    <m/>
    <m/>
    <m/>
    <s v="3. Realizar capacitación a los Jefes de Control Operativo de las Direcciones Seccionales sobre la responsabilidad del correcto y debido registro de los insumos y su trazabilidad respecto al análisis, clasificación, investigación o decisión de no ejecutar la acción de control (depuración), acompañada de los documentos soportes a que haya lugar."/>
    <s v="1. Cronograma de capacitaciones_x000a_2. Realización de los eventos de capacitación"/>
    <s v="Listas de asistencia del personal capacitado."/>
    <n v="2"/>
    <d v="2023-11-30T00:00:00"/>
    <d v="2024-02-15T00:00:00"/>
    <n v="11"/>
    <n v="1"/>
    <s v="POLFA_x000a_NC- Subproceso Fiscalización y Liquidación_x000a_Dirección de Gestión de la Policía Fiscal y Aduanera y Subdirección Operativa Policial _x000a__x000a_DGF_x000a_NC - Subproceso Fiscalización y Liquidación_x000a_Subdirección de Fiscalización Aduanera_x000a__x000a__x000a__x000a_ACTUALIZADO_x000a_13102023"/>
    <n v="1"/>
    <x v="1"/>
  </r>
  <r>
    <x v="7"/>
    <x v="2"/>
    <m/>
    <m/>
    <s v="H2. En 184 acciones de control de las 200 solicitadas en las Direcciones Seccionales de Aduanas de Barranquilla y Medellín, no se observaron los documentos que soportan la entrada, clasificación, revisión, investigación y análisis de los insumos fuente para el inicio de una acción de control, en contravía de lo establecido en el numeral 7.2 Descripción de Actividades 1, 2, 5, 6 y 7 del procedimiento PR-COA-0417 &quot;Acciones de Control&quot;"/>
    <m/>
    <s v="1. Elaborar y socializar un Memorando para el personal de la Policía  Fiscal y Aduanera sobre la responsabilidad del correcto y debido registro de los insumos y su trazabilidad respecto al análisis, clasificación, investigación o la decisión de no ejecutar la acción de control (depuración), acompañada de los documentos soportes a que haya lugar."/>
    <s v="1. Elaborar el Memorando y Socializar el Memorando"/>
    <s v="Memorando"/>
    <n v="1"/>
    <d v="2023-09-15T00:00:00"/>
    <d v="2023-11-30T00:00:00"/>
    <n v="10.857142857142858"/>
    <n v="1"/>
    <s v="POLFA_x000a_NC- Subproceso Fiscalización y Liquidación_x000a_Dirección de Gestión de la Policía Fiscal y Aduanera y Subdirección Operativa Policial _x000a__x000a_ACTUALIZADO_x000a_13102023"/>
    <n v="1"/>
    <x v="1"/>
  </r>
  <r>
    <x v="7"/>
    <x v="2"/>
    <m/>
    <m/>
    <m/>
    <m/>
    <s v="2. Supervisar semestralmente el debido registro de los insumos y su trazabilidad respecto al análisis, clasificación, investigación o decisión de no ejecutar la acción de control (depuración), acompañada de los documentos soportes a que haya lugar y la debida gestión documental."/>
    <s v="1. Selección de muestras_x000a_2. Ejecución de la supervisión_x000a_3. Retroalimentación  del  resultado de la supervisión"/>
    <s v="Acta de supervisión efectuadas a las Divisiones de Control Operativo y de retroalimentación con las acciones correctivas."/>
    <n v="3"/>
    <d v="2024-01-01T00:00:00"/>
    <d v="2025-06-30T00:00:00"/>
    <n v="78"/>
    <n v="0.9"/>
    <s v="POLFA_x000a_NC- Subproceso Fiscalización y Liquidación_x000a_Subdirección Operativa Policial _x000a__x000a_ACTUALIZADO_x000a_13102023"/>
    <n v="0.9"/>
    <x v="0"/>
  </r>
  <r>
    <x v="7"/>
    <x v="2"/>
    <m/>
    <m/>
    <m/>
    <m/>
    <s v="3. Realizar capacitación a los Jefes de Control Operativo de las Direcciones Seccionales sobre la responsabilidad del correcto y debido registro de los insumos y su trazabilidad respecto al análisis, clasificación, investigación o decisión de no ejecutar la acción de control (depuración), acompañada de los documentos soportes a que haya lugar."/>
    <s v="1. Cronograma de capacitaciones_x000a_2. Realización de los eventos de capacitación"/>
    <s v="Listas de asistencia del personal capacitado."/>
    <n v="2"/>
    <d v="2023-11-30T00:00:00"/>
    <d v="2024-02-15T00:00:00"/>
    <n v="11"/>
    <n v="1"/>
    <s v="POLFA_x000a_NC- Subproceso Fiscalización y Liquidación_x000a_Dirección de Gestión de la Policía Fiscal y Aduanera y Subdirección Operativa Policial _x000a__x000a_DGF_x000a_NC - Subproceso Fiscalización y Liquidación_x000a_Subdirección de Fiscalización Aduanera_x000a__x000a__x000a__x000a_ACTUALIZADO_x000a_13102023"/>
    <n v="1"/>
    <x v="1"/>
  </r>
  <r>
    <x v="7"/>
    <x v="2"/>
    <m/>
    <m/>
    <s v="H3. De los 111 casos revisados en las Direcciones Seccionales de Aduanas de Medellín y Barranquilla con medida cautelar de aprehensión, en 22 actas de hechos no se relaciona la descripción de la cantidad y el valor de la mercancía, lo que imposibilita cuantificar la aprehensión, y genera el espacio para cambios posteriores a la diligencia en cuanto a la cantidad y valores de la mercancía, incumpliendo lo establecido en el Decreto 1165 de 2019 articulo 3. Definiciones"/>
    <m/>
    <s v="1. Elaborar y socializar un Memorando para el personal de la Policía  Fiscal y Aduanera sobre la responsabilidad del correcto y debido diligenciamiento en su totalidad de las Actas de Hechos, entre ellas  sobre  el tiempo, modo y lugar que motivan el cierre de la diligencia de acciones de control y de los demás formatos, actas e  informes y documentos soportes  en el desarrollo de las acciones de control  de acuerdo con los procedimientos vigentes. "/>
    <s v="1. Elaborar el Memorando y Socializar el Memorando"/>
    <s v="Memorando"/>
    <n v="1"/>
    <d v="2023-09-15T00:00:00"/>
    <d v="2023-11-30T00:00:00"/>
    <n v="10.857142857142858"/>
    <n v="1"/>
    <s v="POLFA_x000a_NC- Subproceso Fiscalización y Liquidación_x000a_Dirección de Gestión de la Policía Fiscal y Aduanera y Subdirección Operativa Policial _x000a__x000a_ACTUALIZADO_x000a_13102023"/>
    <n v="1"/>
    <x v="1"/>
  </r>
  <r>
    <x v="7"/>
    <x v="2"/>
    <m/>
    <m/>
    <m/>
    <m/>
    <s v="2. Supervisar semestralmente las acciones de control y medidas cautelares ejecutadas  por el personal de las Divisiones de Control Operativo de las Direcciones Seccionales con el fin de verificar que se describa  de forma clara y completa las circunstancias de tiempo, modo y lugar que motivan el cierre de la diligencia de acciones de control y retroalimentar los resultados"/>
    <s v="1. Selección de muestras_x000a_2. Ejecución de la supervisión_x000a_3. Retroalimentación  del  resultado de la supervisión"/>
    <s v="Acta de supervisión efectuadas a las Divisiones de Control Operativo y de retroalimentación con las acciones correctivas."/>
    <n v="3"/>
    <d v="2024-01-01T00:00:00"/>
    <d v="2025-06-30T00:00:00"/>
    <n v="78"/>
    <n v="0.9"/>
    <s v="POLFA_x000a_NC- Subproceso Fiscalización y Liquidación_x000a_Subdirección Operativa Policial _x000a__x000a_ACTUALIZADO_x000a_13102023"/>
    <n v="0.9"/>
    <x v="0"/>
  </r>
  <r>
    <x v="7"/>
    <x v="2"/>
    <m/>
    <m/>
    <m/>
    <m/>
    <s v="3. Realizar capacitación sobre el correcto  y debido diligenciamiento de las actas de hechos, formatos, actas de aprehensión e informes requeridos de acuerdo con los procedimientos vigentes."/>
    <s v="1. Cronograma de capacitaciones_x000a_2. Realización de los eventos de capacitación"/>
    <s v="Listas de asistencia del personal capacitado."/>
    <n v="2"/>
    <d v="2023-11-30T00:00:00"/>
    <d v="2024-02-15T00:00:00"/>
    <n v="11"/>
    <n v="1"/>
    <s v="POLFA_x000a_NC- Subproceso Fiscalización y Liquidación_x000a_Dirección de Gestión de la Policía Fiscal y Aduanera y Subdirección Operativa Policial _x000a__x000a_DGF_x000a_NC - Subproceso Fiscalización y Liquidación_x000a_Subdirección de Fiscalización Aduanera_x000a__x000a__x000a__x000a_ACTUALIZADO_x000a_13102023"/>
    <n v="1"/>
    <x v="1"/>
  </r>
  <r>
    <x v="7"/>
    <x v="2"/>
    <m/>
    <m/>
    <s v="H4. En la Seccional de Aduanas de Medellín, se observó en 3 casos una diferencia en la cantidad de mercancía relacionada en el Acta de Hechos y la registrada en el Acta de Aprehensión, en contravía de lo establecido en el Decreto 1165 de 2019 en los artículos 3º y 660 arriba transcritos., referentes al acta de hechos y al acta de aprehensión, respectivamente.  "/>
    <m/>
    <s v="1. Elaborar y socializar un Memorando para el personal de la Policía  Fiscal y Aduanera sobre la responsabilidad del correcto y debido diligenciamiento en su totalidad de las Actas de Hechos, entre ellas  sobre  el tiempo, modo y lugar que motivan el cierre de la diligencia de acciones de control y de los demás formatos, actas e  informes y documentos soportes  en el desarrollo de las acciones de control  de acuerdo con los procedimientos vigentes. "/>
    <s v="1. Elaborar el Memorando y Socializar el Memorando"/>
    <s v="Memorando"/>
    <n v="1"/>
    <d v="2023-09-15T00:00:00"/>
    <d v="2023-11-30T00:00:00"/>
    <n v="10.857142857142858"/>
    <n v="1"/>
    <s v="POLFA_x000a_NC- Subproceso Fiscalización y Liquidación_x000a_Dirección de Gestión de la Policía Fiscal y Aduanera y Subdirección Operativa Policial _x000a__x000a_ACTUALIZADO_x000a_13102023"/>
    <n v="1"/>
    <x v="1"/>
  </r>
  <r>
    <x v="7"/>
    <x v="2"/>
    <m/>
    <m/>
    <m/>
    <m/>
    <s v="2. Supervisar semestralmente las acciones de control y medidas cautelares ejecutadas  por el personal de las Divisiones de Control Operativo de las Direcciones Seccionales con el fin de verificar que se describa  de forma clara y completa las circunstancias de tiempo, modo y lugar que motivan el cierre de la diligencia de acciones de control y retroalimentar los resultados"/>
    <s v="1. Selección de muestras_x000a_2. Ejecución de la supervisión_x000a_3. Retroalimentación  del  resultado de la supervisión"/>
    <s v="Acta de supervisión efectuadas a las Divisiones de Control Operativo y de retroalimentación con las acciones correctivas."/>
    <n v="3"/>
    <d v="2024-01-01T00:00:00"/>
    <d v="2025-06-30T00:00:00"/>
    <n v="78"/>
    <n v="0.9"/>
    <s v="POLFA_x000a_NC- Subproceso Fiscalización y Liquidación_x000a_Subdirección Operativa Policial _x000a__x000a_ACTUALIZADO_x000a_13102023"/>
    <n v="0.9"/>
    <x v="0"/>
  </r>
  <r>
    <x v="7"/>
    <x v="2"/>
    <m/>
    <m/>
    <m/>
    <m/>
    <s v="3. Realizar capacitación sobre el correcto  y debido diligenciamiento de las actas de hechos, formatos, actas de aprehensión e informes requeridos de acuerdo con los procedimientos vigentes."/>
    <s v="1. Cronograma de capacitaciones_x000a_2. Realización de los eventos de capacitación"/>
    <s v="Listas de asistencia del personal capacitado."/>
    <n v="2"/>
    <d v="2023-11-30T00:00:00"/>
    <d v="2024-02-15T00:00:00"/>
    <n v="11"/>
    <n v="1"/>
    <s v="POLFA_x000a_NC- Subproceso Fiscalización y Liquidación_x000a_Dirección de Gestión de la Policía Fiscal y Aduanera y Subdirección Operativa Policial _x000a__x000a_DGF_x000a_NC - Subproceso Fiscalización y Liquidación_x000a_Subdirección de Fiscalización Aduanera_x000a__x000a__x000a__x000a_ACTUALIZADO_x000a_13102023"/>
    <n v="1"/>
    <x v="1"/>
  </r>
  <r>
    <x v="7"/>
    <x v="2"/>
    <m/>
    <m/>
    <s v="H5. En la Dirección Seccional de Cartagena, se realizó verificación física de la mercancía correspondiente al DIM 39481115320 de 56 unidades de Auriculares inalámbricos, los cuales fueron referenciados en el Acta de Aprehensión No 0731 del 27/09/2022 como “auriculares inalámbricos para teléfono celular marca APPLE sin referencia color blanco país de origen china”, con valor unitario de $50.540, que corresponde al avalúo No 6171093 del 27/09/2022. No obstante, en la revisión física se identificaron dos referencias de auriculares: AirPods (3rd generación), serial GDC4GJNVVW y AirPods Pro, serial GWXZHGW6LKKT, evidenciando fallas en la descripción de la mercancía, así como en el avaluó de la misma teniendo en cuenta que las dos referencias tienen especificaciones (dimensiones y peso, tecnología de sonido, sensores, controles, baterías, precio)  diferentes , por lo tanto, no hay certeza de la mercancía aprehendida, incumpliendo lo establecido en el Decreto 1165 de 2019 Artículo 660, antes transcrito,  que regula lo pertinente al contenido del acta de aprehensión. _x000a__x000a_En este mismo sentido, se observó que todos los auriculares AirPods Pro, serial GWXZHGW6LKKT, a diferencia de los AirPods, serial GDC4GJNVVW no cuentan con el sello distintivo de originalidad y calidad de la marca Apple que no permite extraer el producto de su empaque sin romper el sello"/>
    <m/>
    <s v="1. Elaborar y socializar un Memorando para el personal de la Policía  Fiscal y Aduanera sobre la responsabilidad del correcto y debido diligenciamiento en su totalidad de las Actas de Hechos, entre ellas  sobre  el tiempo, modo y lugar que motivan el cierre de la diligencia de acciones de control y de los demás formatos, actas e  informes y documentos soportes  en el desarrollo de las acciones de control  de acuerdo con los procedimientos vigentes. "/>
    <s v="1. Elaborar el Memorando y Socializar el Memorando"/>
    <s v="Memorando"/>
    <n v="1"/>
    <d v="2023-09-15T00:00:00"/>
    <d v="2023-11-30T00:00:00"/>
    <n v="10.857142857142858"/>
    <n v="1"/>
    <s v="POLFA_x000a_NC- Subproceso Fiscalización y Liquidación_x000a_Dirección de Gestión de la Policía Fiscal y Aduanera y Subdirección Operativa Policial _x000a__x000a_ACTUALIZADO_x000a_13102023"/>
    <n v="1"/>
    <x v="1"/>
  </r>
  <r>
    <x v="7"/>
    <x v="2"/>
    <m/>
    <m/>
    <m/>
    <m/>
    <s v="2. Supervisar semestralmente las acciones de control y medidas cautelares ejecutadas  por el personal de las Divisiones de Control Operativo de las Direcciones Seccionales con el fin de verificar que se describa  de forma clara y completa las circunstancias de tiempo, modo y lugar que motivan el cierre de la diligencia de acciones de control y retroalimentar los resultados"/>
    <s v="1. Selección de muestras_x000a_2. Ejecución de la supervisión_x000a_3. Retroalimentación  del  resultado de la supervisión"/>
    <s v="Acta de supervisión efectuadas a las Divisiones de Control Operativo y de retroalimentación con las acciones correctivas."/>
    <n v="3"/>
    <d v="2024-01-01T00:00:00"/>
    <d v="2025-06-30T00:00:00"/>
    <n v="78"/>
    <n v="0.9"/>
    <s v="POLFA_x000a_NC- Subproceso Fiscalización y Liquidación_x000a_Subdirección Operativa Policial _x000a__x000a_ACTUALIZADO_x000a_13102023"/>
    <n v="0.9"/>
    <x v="0"/>
  </r>
  <r>
    <x v="7"/>
    <x v="2"/>
    <m/>
    <m/>
    <m/>
    <m/>
    <s v="3. Realizar capacitación sobre el correcto  y debido diligenciamiento de las actas de hechos, formatos, actas de aprehensión e informes requeridos de acuerdo con los procedimientos vigentes."/>
    <s v="1. Cronograma de capacitaciones_x000a_2. Realización de los eventos de capacitación"/>
    <s v="Listas de asistencia del personal capacitado."/>
    <n v="2"/>
    <d v="2023-11-30T00:00:00"/>
    <d v="2024-02-15T00:00:00"/>
    <n v="11"/>
    <n v="1"/>
    <s v="POLFA_x000a_NC- Subproceso Fiscalización y Liquidación_x000a_Dirección de Gestión de la Policía Fiscal y Aduanera y Subdirección Operativa Policial _x000a__x000a_DGF_x000a_NC - Subproceso Fiscalización y Liquidación_x000a_Subdirección de Fiscalización Aduanera_x000a__x000a__x000a__x000a_ACTUALIZADO_x000a_13102023"/>
    <n v="1"/>
    <x v="1"/>
  </r>
  <r>
    <x v="7"/>
    <x v="2"/>
    <m/>
    <m/>
    <s v="H6. Se evidencian fallas en el control de inventarios de las mercancías aprehendidas y/o decomisadas por la División de control operativo de las seccionales de Aduanas de Medellín, Bogotá y Cartagena en contravía con lo establecido en el Decreto 1165 de 2019,  título 20,  Normas sobre la disposición de mercancías aprehendidas, decomisadas o abandonadas, capítulo 1 del almacenamiento, guarda, custodia y conservación, Artículo 732. “Recintos de almacenamiento. La Unidad Administrativa Especial Dirección de Impuestos y Aduanas Nacionales (DIAN) asumirá directamente o a través de terceros los servicios de logística integral necesarios para la gestión de  las mercancías aprehendidas, decomisadas, abandonadas inmovilizadas u objeto de  cualquier otra medida cautelar, en las operaciones de recepción, transporte, almacenamiento, guarda, custodia, conservación, control de inventarios, despacho, entrega y demás servicios complementarios asociados a la administración de las mercancías, en los lugares y bajo las condiciones requeridas por entidad.” Esta situación, permite advertir una posible afectación del inventario de la mercancía aprehendida y/o decomisada por valor de $ 40.356.971."/>
    <m/>
    <s v="4. Realizar una capacitación dirigida a los funcionarios de Control Operativo POLFA sobre las actividades logísticas de transporte, recepción, almacenamiento, guarda y custodia de mercancías objeto de las medidas cautelares de aprehensión, inmovilización y/o retención temporal para verificación, en lo relacionado con el procedimiento PR-ADF-0294, el instructivo IN-ADF-0167 y el contrato No 00-159-2022."/>
    <s v="1. *Proyectar presentación en Power Point teniendo en cuenta el procedimiento PR-ADF-0294 y el instructivo IN-ADF-0167._x000a_*Citar a la capacitación vía teams._x000a_*Llevar a cabo la capacitación                         _x000a_*Atender las consultas que se deriven de la capacitación."/>
    <s v="Acta de asistencia        _x000a_Grabación de la capacitación."/>
    <n v="2"/>
    <d v="2023-10-02T00:00:00"/>
    <d v="2023-12-20T00:00:00"/>
    <n v="11.285714285714286"/>
    <n v="1"/>
    <s v="POLFA_x000a_NC- Subproceso Fiscalización y Liquidación_x000a_Coordinación de Optimización de la Operación Logística"/>
    <n v="1"/>
    <x v="1"/>
  </r>
  <r>
    <x v="7"/>
    <x v="2"/>
    <m/>
    <m/>
    <m/>
    <m/>
    <s v="5. Hacer seguimiento trimestral al cumplimiento de la realización de inventarios físicos y exigir el reporte de las actas de inspección de las mercancías, según lo señalado en el Memorando No 73 del 01/06/2023."/>
    <s v="*Enviar correo electrónico DIMS a inspeccionar._x000a_*Recepcionar evidencias de las Direcciones Seccionales_x000a_*Conformar la carpeta."/>
    <s v="Carpeta que contiene las Actas de inspección de las Direcciones Seccionales _x000a_informe de confiabilidad de inventario."/>
    <n v="4"/>
    <d v="2023-10-02T00:00:00"/>
    <d v="2024-10-31T00:00:00"/>
    <n v="56.428571428571431"/>
    <n v="1"/>
    <s v="POLFA_x000a_NC- Subproceso Fiscalización y Liquidación_x000a_Coordinación de Optimización de la Operación Logística"/>
    <n v="1"/>
    <x v="1"/>
  </r>
  <r>
    <x v="7"/>
    <x v="2"/>
    <m/>
    <m/>
    <s v="OB1. En la Direcciones Seccionales de Aduanas de Medellín, Bogotá y Cartagena se observaron inconsistencias en la verificación física de la mercancía aprehendida y/o decomisada"/>
    <m/>
    <s v="5. Hacer seguimiento trimestral al cumplimiento de la realización de inventarios físicos y exigir el reporte de las actas de inspección de las mercancías, según lo señalado en el Memorando No 73 del 01/06/2023."/>
    <s v="*Enviar correo electrónico DIMS a inspeccionar._x000a_*Recepcionar evidencias de las Direcciones Seccionales_x000a_*Conformar la carpeta."/>
    <s v="Carpeta que contiene las Actas de inspección de las Direcciones Seccionales _x000a_informe de confiabilidad de inventario."/>
    <n v="4"/>
    <d v="2023-10-02T00:00:00"/>
    <d v="2024-10-31T00:00:00"/>
    <n v="56.428571428571431"/>
    <n v="1"/>
    <s v="POLFA_x000a_NC- Subproceso Fiscalización y Liquidación_x000a_Coordinación de Optimización de la Operación Logística"/>
    <n v="1"/>
    <x v="1"/>
  </r>
  <r>
    <x v="0"/>
    <x v="2"/>
    <s v="INSP. 1707022427_x000a_H 1,2"/>
    <s v="RG1"/>
    <s v="ID del hallazgo I.Falta oportunidad en la expedición del Auto de Apertura, Plan de auditoría y verificación de requisitos formales."/>
    <s v="ID del Riesgo de Gestión  :  Adelantar Investigaciones tributarias sin el cumplimiento a las actividades definidas en el procedimiento PR_FL_0220 INVESTIGACIÓN DE OBLIGACIONES TRIBUTARIAS SUSTANCIALES Y FORMALES._x000a__x000a_ID del Riesgo de Corrupción : Omisión y/o dilación de las actuaciones en la Determinación Oficial de impuestos. "/>
    <s v="1. Ajustar el procedimiento PR-FL-0220 «Investigación de Obligaciones Tributarias Sustanciales y Formales», con el fin de que comprenda: (i) la revisión de los Actos Administrativos. (ii) la  fundamentación de los actos administrativos en normas vigentes. (iii) que las piezas procesales aportadas y allegadas a la investigación, hayan sido valoradas en debida forma, (iv) la elaboración de los autos de archivo proferidos con el sustento probatorio consistente y soportado para tomar la decisión y revisión de este requisito. (v) control de los Autos Comisorios y la práctica de medios de prueba en las diligencias de inspección tributaria, inspección contable y de verificación o cruces de información. (vi) lineamientos sobre la elaboración, ejecución y control del Plan de Auditoría."/>
    <s v="Elaborar, aprobar, publicar y socializar en el listado maestro de documentos del subproceso de control tributario, el procedimiento PR-FL-0220 Investigación de Obligaciones Tributarias Sustanciales y Formales ajustado con las modificaciones, para nueva versión._x000a__x000a_"/>
    <s v="Publicación en el listado maestro de documentos del procedimiento PR-FL-0220 que contemple todo lo mencionado en el punto de 4.2. “acciones”"/>
    <n v="1"/>
    <d v="2020-09-01T00:00:00"/>
    <d v="2021-03-01T00:00:00"/>
    <n v="25.857142857142858"/>
    <n v="1"/>
    <s v="DGF_x000a_NC - Subproceso Fiscalización y Liquidación_x000a_Subdirección de Fiscalización Tributaria_x000a__x000a_ACTUALIZADO_x000a_30112021_x000a_"/>
    <n v="1"/>
    <x v="1"/>
  </r>
  <r>
    <x v="0"/>
    <x v="2"/>
    <m/>
    <m/>
    <m/>
    <m/>
    <m/>
    <s v="Elaborar, aprobar, publicar y socializar en el listado maestro de documentos del subproceso de control tributario, el procedimiento PR-FL-0220 Investigación de Obligaciones Tributarias Sustanciales y Formales ajustado con las modificaciones, para nueva versión._x000a__x000a_"/>
    <s v="Publicación en el listado maestro de documentos del procedimiento PR-FL-0220 que contemple todo lo mencionado en el punto de 4.2. “acciones”"/>
    <n v="1"/>
    <d v="2020-09-01T00:00:00"/>
    <d v="2021-03-01T00:00:00"/>
    <n v="25.857142857142858"/>
    <n v="1"/>
    <s v="DGF_x000a_NC - Subproceso Fiscalización y Liquidación_x000a_Coordinación de Supervisión, Control y Seguimiento de Fiscalización Tributaria._x000a_Coordinación de Pensamiento Estratégico de Fiscalización Tributaria_x000a__x000a_ACTUALIZADO_x000a_30112021_x000a_"/>
    <n v="1"/>
    <x v="1"/>
  </r>
  <r>
    <x v="0"/>
    <x v="2"/>
    <m/>
    <m/>
    <m/>
    <m/>
    <m/>
    <s v="Elaborar, aprobar, publicar y socializar en el listado maestro de documentos del subproceso de control tributario, el procedimiento PR-FL-0220 Investigación de Obligaciones Tributarias Sustanciales y Formales ajustado con las modificaciones, para nueva versión._x000a__x000a_"/>
    <s v="Publicación en el listado maestro de documentos del procedimiento PR-FL-0220 que contemple todo lo mencionado en el punto de 4.2. “acciones”"/>
    <n v="1"/>
    <d v="2020-09-01T00:00:00"/>
    <d v="2021-03-01T00:00:00"/>
    <n v="25.857142857142858"/>
    <n v="1"/>
    <s v="DGF_x000a_DS - Subproceso Fiscalización y Liquidación_x000a_División de Fiscalización y Liquidación Tributaria Extensiva_x000a_División de Fiscalización y Liquidación Tributaria Intensiva_x000a_de las Direcciones Seccionales de:_x000a_Pereira y Valledupar_x000a__x000a_ACTUALIZADO_x000a_30112021"/>
    <n v="1"/>
    <x v="1"/>
  </r>
  <r>
    <x v="0"/>
    <x v="2"/>
    <m/>
    <m/>
    <s v="ID del hallazgo I. Autos de archivo proferidos sin justificación en las Direcciones Seccionales de Impuestos y Aduanas de Pereira y Valledupar.            "/>
    <m/>
    <m/>
    <s v="Elaborar, aprobar, publicar y socializar en el listado maestro de documentos del subproceso de control tributario, el procedimiento PR-FL-0220 Investigación de Obligaciones Tributarias Sustanciales y Formales ajustado con las modificaciones, para nueva versión._x000a__x000a_"/>
    <s v="Publicación en el listado maestro de documentos del procedimiento PR-FL-0220 que contemple todo lo mencionado en el punto de 4.2. “acciones”"/>
    <n v="1"/>
    <d v="2020-09-01T00:00:00"/>
    <d v="2021-03-01T00:00:00"/>
    <n v="25.857142857142858"/>
    <n v="1"/>
    <s v="DGF_x000a_NC - Subproceso Fiscalización y Liquidación_x000a_Coordinación de Sistemas de Información y Procedimiento de Fiscalización Tributaria._x000a_Subdirección de Fiscalización Tributaria_x000a__x000a_ACTUALIZADO_x000a_30112021"/>
    <n v="1"/>
    <x v="1"/>
  </r>
  <r>
    <x v="0"/>
    <x v="2"/>
    <m/>
    <m/>
    <m/>
    <m/>
    <s v="2. Incluir en las visitas o ejercicios de seguimiento de que trata el procedimiento PR-CI-0339  «Autoevaluación al Control de la Gestión» la revisión puntual de expedientes con actuación final «Auto de Archivo»"/>
    <s v="Revisar los expedientes con Auto de Archivo  en las visitas de Autoevaluación que se realicen."/>
    <s v="Informes Finales de la Autoevaluación."/>
    <n v="3"/>
    <d v="2020-08-24T00:00:00"/>
    <d v="2020-12-31T00:00:00"/>
    <n v="18.428571428571427"/>
    <n v="1"/>
    <s v="DGF_x000a_NC - Subproceso Fiscalización y Liquidación_x000a_Coordinación de Supervisión, Control y Seguimiento de Fiscalización Tributaria._x000a_Coordinación de Pensamiento Estratégico de Fiscalización Tributaria_x000a__x000a_ACTUALIZADO_x000a_30112021"/>
    <n v="1"/>
    <x v="1"/>
  </r>
  <r>
    <x v="0"/>
    <x v="2"/>
    <m/>
    <m/>
    <m/>
    <m/>
    <s v="3. Monitorear que las diligencias sean practicadas por los funcionarios comisionados y dentro de los términos previstos en los Autos Comisorios."/>
    <s v="Realizar control periódico a los Autos Comisorios que ordenan la práctica de las diligencias, de forma aleatoria, que comprenda una muestra del 10% de los expedientes adelantados con diligencias de Inspección Tributaria, Inspección Contable y de Verificación y/o Cruce de Información, con el fin de verificar: (1) que los servidores públicos comisionados sean los encargados de la ejecución de las diligencias programadas en el desarrollo de las investigaciones tributarias y (ii) que las actuaciones se realicen dentro de los términos previstos en los Autos Comisorios."/>
    <s v="Informe trimestral del resultado del control aleatorio efectuado"/>
    <n v="2"/>
    <d v="2020-10-01T00:00:00"/>
    <d v="2021-04-30T00:00:00"/>
    <n v="30.142857142857142"/>
    <n v="1"/>
    <s v="DGF_x000a_NC - Subproceso Fiscalización y Liquidación_x000a_División de Gestión de Fiscalización de las Direcciones Seccionales de Pereira y Valledupar."/>
    <n v="1"/>
    <x v="1"/>
  </r>
  <r>
    <x v="0"/>
    <x v="2"/>
    <m/>
    <m/>
    <m/>
    <m/>
    <s v="4. Socializar a los servidores públicos del subproceso de control tributarios respecto del uso, ubicación, roles de consulta, etc de las herramientas de información con las que cuenta actualmente la entidad con el fin de verificar los antecedentes del contribuyente previo al inicio de las investigaciones tributarias."/>
    <s v="Realizar una videoconferencia para divulgar las herramientas, convenios y fuentes de información para realizar la revisión de antecedentes previo a la apertura de las investigaciones."/>
    <s v="Correo de remisión de la presentación y de las conclusiones del evento"/>
    <n v="1"/>
    <d v="2020-10-01T00:00:00"/>
    <d v="2020-12-30T00:00:00"/>
    <n v="12.857142857142858"/>
    <n v="1"/>
    <s v="DGF_x000a_NC - Subproceso Fiscalización y Liquidación_x000a_Coordinación de Gestión Proyectos Especiales de la Subdirección de Gestión de Fiscalización Tributaria."/>
    <n v="1"/>
    <x v="1"/>
  </r>
  <r>
    <x v="0"/>
    <x v="2"/>
    <m/>
    <m/>
    <m/>
    <m/>
    <s v="5. Capacitar a los servidores públicos del proceso de Fiscalización y Liquidación en las Direcciones Seccionales sobre las modificaciones efectuada a los procedimientos del Subproceso de Control Tributario."/>
    <s v="Realizar jornada de divulgación de los ajustes a los procedimientos con énfasis en la elaboración de documento que sustenta la decisión final en los Autos de Archivo, Plan de Auditoría y criterios de depuración "/>
    <s v="Cronograma de las capacitaciones"/>
    <n v="1"/>
    <d v="2020-10-01T00:00:00"/>
    <d v="2020-10-30T00:00:00"/>
    <n v="4.1428571428571432"/>
    <n v="1"/>
    <s v="DGF_x000a_NC - Subproceso Fiscalización y Liquidación_x000a_Coordinación de Gestión Operativa y Coordinación de Gestión Técnica de la Subdirección de Gestión de Fiscalización Tributaria."/>
    <n v="1"/>
    <x v="1"/>
  </r>
  <r>
    <x v="0"/>
    <x v="2"/>
    <m/>
    <m/>
    <s v="ID del hallazgo II. Gestión de funcionarios sin competencia en las actuaciones de la Investigación Tributaria            "/>
    <m/>
    <m/>
    <s v="Realizar jornada de divulgación de los ajustes a los procedimientos con énfasis en la elaboración de documento que sustenta la decisión final en los Autos de Archivo, Plan de Auditoría y criterios de depuración "/>
    <s v="Material de estudio de la Presentación efectuada, para la capacitación "/>
    <n v="1"/>
    <d v="2020-12-01T00:00:00"/>
    <d v="2020-12-30T00:00:00"/>
    <n v="4.1428571428571432"/>
    <n v="1"/>
    <s v="DGF_x000a_NC - Subproceso Fiscalización y Liquidación_x000a_Coordinación de Supervisión, Control y Seguimiento de Fiscalización Tributaria._x000a_Coordinación de Pensamiento Estratégico de Fiscalización Tributaria_x000a__x000a_ACTUALIZADO_x000a_30112021_x000a_"/>
    <n v="1"/>
    <x v="1"/>
  </r>
  <r>
    <x v="0"/>
    <x v="2"/>
    <m/>
    <m/>
    <m/>
    <m/>
    <m/>
    <s v="Realizar jornada de divulgación de los ajustes a los procedimientos con énfasis en la elaboración de documento que sustenta la decisión final en los Autos de Archivo, Plan de Auditoría y criterios de depuración "/>
    <s v="Listado de asistencia a la capacitación "/>
    <n v="1"/>
    <d v="2020-12-01T00:00:00"/>
    <d v="2020-12-30T00:00:00"/>
    <n v="4.1428571428571432"/>
    <n v="1"/>
    <s v="DGF_x000a_NC - Subproceso Fiscalización y Liquidación_x000a_Coordinación de Supervisión, Control y Seguimiento de Fiscalización Tributaria._x000a_Coordinación de Pensamiento Estratégico de Fiscalización Tributaria_x000a__x000a_ACTUALIZADO_x000a_30112021_x000a_"/>
    <n v="1"/>
    <x v="1"/>
  </r>
  <r>
    <x v="0"/>
    <x v="2"/>
    <m/>
    <m/>
    <m/>
    <m/>
    <m/>
    <s v="Realizar jornada de divulgación de los ajustes a los procedimientos con énfasis en la elaboración de documento que sustenta la decisión final en los Autos de Archivo, Plan de Auditoría y criterios de depuración "/>
    <s v="Evaluación de aprendizaje."/>
    <n v="1"/>
    <d v="2020-12-01T00:00:00"/>
    <d v="2020-12-30T00:00:00"/>
    <n v="4.1428571428571432"/>
    <n v="1"/>
    <s v="DGF_x000a_NC - Subproceso Fiscalización y Liquidación_x000a_Coordinación de Sistemas de Información y Procedimiento de Fiscalización Tributaria_x000a__x000a_ACTUALIZADO_x000a_30112021"/>
    <n v="1"/>
    <x v="1"/>
  </r>
  <r>
    <x v="0"/>
    <x v="2"/>
    <s v="INSP. 1707022444_x000a_H1,2_x000a__x000a_Fiscalización Grandes Contribuyentes con enfoque en AUDITORÍA ESPECIALIZADA DE HIDROCARBUROS Y MINERÍA."/>
    <s v="RG1_x000a__x000a_RFC1"/>
    <s v="ID del hallazgo I. Incumplimiento del procedimiento PR-FL-0220 de Investigación de Obligaciones Tributarias Sustanciales y Formales V 7, con respecto al numeral 3. Condiciones Generales 3.1. Generalidades “…Los expedientes deben conformarse con todos los documentos que tengan relación con la misma actuación, de acuerdo con la secuencia que originó el expediente y en el orden en que se allegaron…” y “…Todo expediente debe tener una Hoja de Ruta y en ella se registrarán los documentos en orden de foliación, iniciando por el folio número 1, de tal manera que exista plena coincidencia entre los folios relacionados en la hoja de ruta y la ubicación de los documentos al interior del expediente"/>
    <s v="ID del Riesgo de Gestión  :  Decisión final del proceso de control fuera de la norma._x000a__x000a_ID del Riesgo de Corrupción :  RFC 1. Decisión final de un proceso de control basada en hechos falsos o información adulterada."/>
    <s v="Verificar el debido cumplimiento de las condiciones y términos establecidos en el procedimiento PR-COT-0465."/>
    <s v="Revisar trimestralmente 3 expedientes de Fiscalización Intensiva, identificando las etapas, formatos, términos y demás atinentes a las actividades realizadas en desarrollo del mismo, con el fin de detectar falencias en su aplicación y promover su modificación en caso de ser necesario. Así mismo la verificación de la carta de presentación, del informe persuasivo y relación de pruebas y los autos inclusorios y/o exclusorios cuando la situación lo amerite."/>
    <s v="Informes de expedientes analizados"/>
    <n v="4"/>
    <d v="2022-09-01T00:00:00"/>
    <d v="2023-08-30T00:00:00"/>
    <n v="51.857142857142854"/>
    <n v="1"/>
    <s v="DGF_x000a_NC - Subproceso Fiscalización y Liquidación_x000a_Dirección Operativa de Grandes Contribuyentes_x000a_Subdirección Operativa de Fiscalización y Liquidación"/>
    <n v="1"/>
    <x v="1"/>
  </r>
  <r>
    <x v="0"/>
    <x v="2"/>
    <m/>
    <m/>
    <m/>
    <m/>
    <s v="Capacitar a los servidores públicos"/>
    <s v="Realizar una acción de capacitación sobre el objetivo, alcance, condiciones generales, actividades y demás aspectos  inherentes al procedimiento PR-COT-0465"/>
    <s v="Planilla de asistencia,_x000a_memorias de la capacitación"/>
    <n v="1"/>
    <d v="2022-09-01T00:00:00"/>
    <d v="2022-12-31T00:00:00"/>
    <n v="17.285714285714285"/>
    <n v="1"/>
    <s v="DGF_x000a_NC - Subproceso Fiscalización y Liquidación_x000a_Subdirección de Fiscalización Tributaria"/>
    <n v="1"/>
    <x v="1"/>
  </r>
  <r>
    <x v="0"/>
    <x v="2"/>
    <m/>
    <m/>
    <m/>
    <m/>
    <m/>
    <s v="Realizar autocapacitación al interior de la Subdirección Operativa de fiscalización y Liquidación y de las divisiones de Fiscalización y Liquidación del procedimiento PR-COT-0465"/>
    <s v="Planilla de asistencia,_x000a_memorias de la capacitación"/>
    <n v="1"/>
    <d v="2022-09-01T00:00:00"/>
    <d v="2022-12-31T00:00:00"/>
    <n v="17.285714285714285"/>
    <n v="1"/>
    <s v="DGF_x000a_NC - Subproceso Fiscalización y Liquidación_x000a_Dirección Operativa de Grandes Contribuyentes_x000a_Subdirección Operativa de Fiscalización y Liquidación"/>
    <n v="1"/>
    <x v="1"/>
  </r>
  <r>
    <x v="0"/>
    <x v="2"/>
    <m/>
    <m/>
    <m/>
    <m/>
    <s v="Incluir en las visitas o ejercicios de seguimiento de que trata el procedimiento PR-CI-0339 &quot; Autoevaluación al Control de la Gestión&quot;"/>
    <s v="Verificar que los expedientes se sustancien y gestionen conforme lo previsto en el procedimiento PR-COT-0465 _x000a_"/>
    <s v="Informe consolidado de visitas de supervisión y control realizadas, en las que se haya realizado esta verificación"/>
    <n v="1"/>
    <d v="2022-10-01T00:00:00"/>
    <d v="2023-09-30T00:00:00"/>
    <n v="52"/>
    <n v="1"/>
    <s v="DGF_x000a_NC - Subproceso Fiscalización y Liquidación_x000a_Subdirección de Fiscalización Tributaria"/>
    <n v="1"/>
    <x v="1"/>
  </r>
  <r>
    <x v="0"/>
    <x v="2"/>
    <m/>
    <m/>
    <s v="ID del hallazgo II. Incumplimiento en la debida gestión documental del proceso de investigación."/>
    <m/>
    <s v="Verificar que los expedientes recibidos en Secretaría cuenten con el formato 2221 debidamente diligenciado"/>
    <s v="Verificar la inclusión y adecuado diligenciamiento del formato 2221 por  parte de Secretaria, a tres expedientes mensualmente, seleccionado uno por cada Coordinación de Fiscalización Intensiva (Devoluciones, Servicios y Operaciones Financieras, y Otros Sectores de la Economía)."/>
    <s v="Informes de verificación de inclusión y debida diligencia del formato 2221 en un expediente mensual por cada Coordinación de Fiscalización Intensiva"/>
    <n v="3"/>
    <d v="2022-09-01T00:00:00"/>
    <d v="2022-11-30T00:00:00"/>
    <n v="12.857142857142858"/>
    <n v="1"/>
    <s v="DGF_x000a_NC - Subproceso Fiscalización y Liquidación_x000a_Dirección Operativa de Grandes Contribuyentes_x000a_Subdirección Operativa de Fiscalización y Liquidación"/>
    <n v="1"/>
    <x v="1"/>
  </r>
  <r>
    <x v="0"/>
    <x v="2"/>
    <m/>
    <m/>
    <m/>
    <m/>
    <s v="Capacitar a los servidores públicos"/>
    <s v="Efectuar una capacitación sobre conformación de expedientes de conformidad con los lineamientos, procedimientos y directrices aplicables"/>
    <s v="Planilla de asistencia,_x000a_memorias de la capacitación"/>
    <n v="1"/>
    <d v="2022-09-01T00:00:00"/>
    <d v="2022-12-31T00:00:00"/>
    <n v="17.285714285714285"/>
    <n v="1"/>
    <s v="DGF_x000a_NC - Subproceso Fiscalización y Liquidación_x000a_Dirección Operativa de Grandes Contribuyentes_x000a_Subdirección Operativa de Fiscalización y Liquidación"/>
    <n v="1"/>
    <x v="1"/>
  </r>
  <r>
    <x v="0"/>
    <x v="2"/>
    <m/>
    <m/>
    <m/>
    <m/>
    <s v="Realizar control a los expedientes en gestión, conforme al Memorando 40 del 25 de febrero de  2022, utilizando la lista de chequeo  en relación con la norma archivística en  los expedientes del proceso Cumplimiento de Obligaciones Tributarias - Subproceso de Fiscalización y Liquidación"/>
    <s v="1. Realizar trimestralmente, la verificación al cumplimiento del  memorando utilizando la lista de chequeo diseñada para el efecto. Para la verificación, deberán tomar una muestra"/>
    <s v="Listas de chequeo."/>
    <n v="1"/>
    <d v="2022-10-01T00:00:00"/>
    <d v="2023-01-30T00:00:00"/>
    <n v="17.285714285714285"/>
    <n v="1"/>
    <s v="DGF_x000a_NC - Subproceso Fiscalización y Liquidación_x000a_Dirección Operativa de Grandes Contribuyentes_x000a_Subdirección Operativa de Fiscalización y Liquidación"/>
    <n v="1"/>
    <x v="1"/>
  </r>
  <r>
    <x v="0"/>
    <x v="2"/>
    <m/>
    <m/>
    <m/>
    <m/>
    <s v="Realizar control a los expedientes en gestión, conforme al Memorando 40 del 25 de febrero de  2022, utilizando la lista de chequeo  en relación con la norma archivística en  los expedientes del proceso de Cumplimiento de Obligaciones Tributarias - Subproceso de Fiscalización y Liquidación"/>
    <s v="2. Elaborar  trimestralmente el informe  de la verificación de los expedientes con sus soportes por parte de las  divisiones de fiscalización y liquidación."/>
    <s v="Informes trimestrales."/>
    <n v="4"/>
    <d v="2022-10-01T00:00:00"/>
    <d v="2023-01-30T00:00:00"/>
    <n v="17.285714285714285"/>
    <n v="1"/>
    <s v="DGF_x000a_NC - Subproceso Fiscalización y Liquidación_x000a_Dirección Operativa de Grandes Contribuyentes_x000a_Subdirección Operativa de Fiscalización y Liquidación"/>
    <n v="1"/>
    <x v="1"/>
  </r>
  <r>
    <x v="0"/>
    <x v="2"/>
    <m/>
    <m/>
    <m/>
    <m/>
    <s v="Expedir y socializar lineamientos"/>
    <s v="Emitir y socializar lineamientos respecto a la inclusión de prueba de la verificación del reporte de operaciones con terceros sancionados como proveedores ficticios."/>
    <s v="Memorando "/>
    <n v="1"/>
    <d v="2022-09-01T00:00:00"/>
    <d v="2022-12-31T00:00:00"/>
    <n v="17.285714285714285"/>
    <n v="1"/>
    <s v="DGF_x000a_NC - Subproceso Fiscalización y Liquidación_x000a_Subdirección de Fiscalización Tributaria"/>
    <n v="1"/>
    <x v="1"/>
  </r>
  <r>
    <x v="0"/>
    <x v="2"/>
    <s v="INSP. 1707022449_x000a_  H2 y 3_x000a__x000a_OB 1, 2, y 3_x000a__x000a_Fiscalización Personas Jurídicas y Asimiladas Dirección Seccional de Impuestos de Bogotá"/>
    <s v="RG1_x000a__x000a_RFC1"/>
    <s v="ID H2. Se evidencian documentos firmados por un funcionario sin la debida habilitación e inclusión para actuar dentro del expediente en las fechas donde se firmaron los mismos, lo que genera incertidumbre e inconvenientes frente a la validez de estos en el desarrollo de la investigación, en la reserva de la información y más aún, en la certeza de conocer si dicho funcionario contaba con la competencia  para adelantar dichas actuaciones."/>
    <s v="RG1: Decisión final del proceso de control fuera de la norma _x000a__x000a_RFC1: Indebida determinación y/o decisión final de un proceso de investigación tributaria."/>
    <s v="Ajustar el formato 1840 &quot;Revisión Expediente con Actuación Final&quot; para incluir la verificación de la competencia de los servidores públicos que han venido actuando en la investigación."/>
    <s v="Verificar que los servidores públicos responsables de la investigación en cualquiera de las etapas procesales cuentan con la competencia legal para actuar "/>
    <s v="formato 1840 &quot;Revisión Expediente con Actuación Final&quot; ajustado"/>
    <n v="1"/>
    <d v="2023-01-01T00:00:00"/>
    <d v="2023-05-08T00:00:00"/>
    <n v="18.142857142857142"/>
    <n v="1"/>
    <s v="DGF_x000a_NC - Subproceso Fiscalización y Liquidación_x000a_Subdirección de Fiscalización Tributaria"/>
    <n v="1"/>
    <x v="1"/>
  </r>
  <r>
    <x v="0"/>
    <x v="2"/>
    <m/>
    <m/>
    <m/>
    <m/>
    <s v="Realizar trimestralmente, control a los expedientes en gestión  y/o con actuación final del proceso de Fiscalización y Liquidación - Subproceso de Control Tributario, utilizando la lista de chequeo conforme al Memorando 40 de 2022 SGFT &quot;CONTROL NORMA ARCHIVISTICA &quot; o el que haga sus veces,  y entregar los informes previstos en dicho memorando.  "/>
    <s v="Controlar el cumplimiento del procedimiento PR-COT-0465 “Investigación y determinación de tributos e imposición de sanciones&quot;, el correcto diligenciamiento de los formatos  que hacen parte de él y el control de la aplicación de la norma archivística."/>
    <s v="Listas de chequeo del trimestre  e Informe trimestral"/>
    <n v="4"/>
    <d v="2023-01-01T00:00:00"/>
    <d v="2023-12-31T00:00:00"/>
    <n v="52"/>
    <n v="1"/>
    <s v="DGF_x000a_NC - Subproceso Fiscalización y Liquidación_x000a_Dirección Operativa de Grandes Contribuyentes_x000a_Subdirección Operativa de Fiscalización y Liquidación_x000a__x000a_DS - Subproceso Fiscalización y Liquidación_x000a_Direcciones Seccionales de Impuestos y de Impuestos y Aduanas_x000a_Divisiones de Fiscalización y Liquidación"/>
    <n v="1"/>
    <x v="1"/>
  </r>
  <r>
    <x v="0"/>
    <x v="2"/>
    <m/>
    <m/>
    <s v="ID H3. Se evidencian fallas en la aplicación y supervisión al cumplimiento del procedimiento de Investigación de Obligaciones Tributarias Sustanciales y Formales PR-FL-0220 y PR-COT-0220 V8, asociadas a las Actividades No. 18 “Realizar Reparto”, y No. 20 “Elaborar Auto de Apertura del Expediente”, debido a que se observa que se realizó el reparto posterior a la apertura de los expedientes."/>
    <m/>
    <s v="Efectuar capacitación a nivel nacional,  sobre el procedimiento PR-COT-465 “Investigación y determinación de tributos e imposición de sanciones&quot;  vigente, enfatizando sobre los controles inmersos en él y el diligenciamiento de los formatos propios del proceso."/>
    <s v="Asegurar el cumplimiento del procedimiento y que la investigación se desarrolle conforme a los procedimientos vigentes."/>
    <s v="Capacitación efectuada."/>
    <n v="1"/>
    <d v="2023-01-01T00:00:00"/>
    <d v="2023-05-08T00:00:00"/>
    <n v="18.142857142857142"/>
    <n v="1"/>
    <s v="DGF_x000a_NC - Subproceso Fiscalización y Liquidación_x000a_Subdirección de Fiscalización Tributaria"/>
    <n v="1"/>
    <x v="1"/>
  </r>
  <r>
    <x v="0"/>
    <x v="2"/>
    <m/>
    <m/>
    <m/>
    <m/>
    <s v="Realizar trimestralmente, control a los expedientes en gestión  y/o con actuación final del proceso de Fiscalización y Liquidación - Subproceso de Control Tributario, utilizando la lista de chequeo conforme al Memorando 40 de 2022 SGFT &quot;CONTROL NORMA ARCHIVISTICA &quot; o el que haga sus veces,  y entregar los informes previstos en dicho memorando.  "/>
    <s v="Controlar el cumplimiento del procedimiento PR-COT-0465 “Investigación y determinación de tributos e imposición de sanciones&quot;, correcto diligenciamiento de los formatos  que hacen parte de él y el control de la aplicación de la norma archivística."/>
    <s v="Listas de chequeo del trimestre  e Informe trimestral"/>
    <n v="4"/>
    <d v="2023-01-01T00:00:00"/>
    <d v="2023-12-31T00:00:00"/>
    <n v="52"/>
    <n v="1"/>
    <s v="DGF_x000a_NC - Subproceso Fiscalización y Liquidación_x000a_Dirección Operativa de Grandes Contribuyentes_x000a_Subdirección Operativa de Fiscalización y Liquidación_x000a__x000a_DS - Subproceso Fiscalización y Liquidación_x000a_Direcciones Seccionales de Impuestos y de Impuestos y Aduanas_x000a_Divisiones de Fiscalización y Liquidación"/>
    <n v="1"/>
    <x v="1"/>
  </r>
  <r>
    <x v="0"/>
    <x v="2"/>
    <m/>
    <m/>
    <s v="ID OB1. Se evidencia una indebida notificación del acto administrativo Requerimiento Especial 322402019000090 del 29-04-2019, en atención numeral 10 del artículo 9 del Decreto ley 4334 de 2008 que establece “10. La prohibición de iniciar o continuar procesos o actuación alguna contra la intervenida sin que se notifique personalmente al agente interventor, so pena de ineficacia”, en razón a que el requerimiento especial fue notificado por correo certificado el 02-05-2019 a la sociedad COOPERATIVA MULTIACTIVA REAL DE CREDITO Y SERVICIOS, generando un reproceso en la notificación del acto administrativo, ya que éste se debía notificar de manera personal al agente interventor, surtiendo efecto la notificación el 14-08-2019, es decir 3 meses y 15 días después de proferido el acto administrativo, sin reposar en el expediente el soporte de la autorización del apoderado para la debida notificación, contrariando lo establecido en la actividad 28 del procedimiento PR-ADF-0159 “28. Revisar el tipo de notificación a seguir."/>
    <m/>
    <s v="Efectuar capacitación a nivel nacional,  sobre el procedimiento PR-ADF-0159 “Notificación, Comunicación y/o Publicación V5.&quot; "/>
    <s v="Evitar reprocesos  y actos administrativos sin validez jurídica al no ser notificados dentro del término legal"/>
    <s v="Capacitación efectuada."/>
    <n v="1"/>
    <d v="2023-01-01T00:00:00"/>
    <d v="2023-05-08T00:00:00"/>
    <n v="18.142857142857142"/>
    <n v="1"/>
    <s v="DGF_x000a_NC - Subproceso Fiscalización y Liquidación_x000a_Subdirección de Fiscalización Tributaria"/>
    <n v="1"/>
    <x v="1"/>
  </r>
  <r>
    <x v="0"/>
    <x v="2"/>
    <m/>
    <m/>
    <m/>
    <m/>
    <s v="Incluir en la  inducción y/o reinducción a los servidores públicos responsables de realizar la investigación y proferir los actos administrativos, el procedimiento PR-ADF-0159 “Notificación, Comunicación y/o Publicación&quot;"/>
    <s v="Evitar reprocesos  y actos administrativos sin validez jurídica al no ser notificados dentro del término legal"/>
    <s v="informe semestral sobre las inducciones y/o reinducciones efectuadas"/>
    <n v="2"/>
    <d v="2023-01-01T00:00:00"/>
    <d v="2023-12-31T00:00:00"/>
    <n v="52"/>
    <n v="1"/>
    <s v="DGF_x000a_NC - Subproceso Fiscalización y Liquidación_x000a_Dirección Operativa de Grandes Contribuyentes_x000a_Subdirección Operativa de Fiscalización y Liquidación_x000a__x000a_DS - Subproceso Fiscalización y Liquidación_x000a_Direcciones Seccionales de Impuestos y de Impuestos y Aduanas_x000a_Divisiones de Fiscalización y Liquidación"/>
    <n v="1"/>
    <x v="1"/>
  </r>
  <r>
    <x v="0"/>
    <x v="2"/>
    <m/>
    <m/>
    <s v="ID OB2. Se evidencia una debilidad en la aplicación y cumplimiento de la gestión documental del expediente, asociada a la firma de los documentos y/o formatos generados como soporte del procedimiento de Investigación de Obligaciones Tributarias Sustanciales y Formales PR-FL-0220 y PR-COT-0220 V8, numeral 3.1.2.7 Gestión Documental del Expediente Administrativo."/>
    <m/>
    <s v="Efectuar capacitación a nivel nacional,  sobre el procedimiento PR-COT-465 “Investigación y determinación de tributos e imposición de sanciones&quot;  vigente, enfatizando sobre los controles inmersos en el y el diligenciamiento de los formatos.. "/>
    <s v="Asegurar el cumplimiento del procedimiento y que la investigación se desarrollo conforme a los procedimientos vigentes."/>
    <s v="Capacitación efectuada."/>
    <n v="1"/>
    <d v="2023-01-01T00:00:00"/>
    <d v="2023-05-08T00:00:00"/>
    <n v="18.142857142857142"/>
    <n v="1"/>
    <s v="DGF_x000a_NC - Subproceso Fiscalización y Liquidación_x000a_Subdirección de Fiscalización Tributaria"/>
    <n v="1"/>
    <x v="1"/>
  </r>
  <r>
    <x v="0"/>
    <x v="2"/>
    <m/>
    <m/>
    <m/>
    <m/>
    <s v="Realizar trimestralmente, control a los expedientes en gestión  y/o con actuación final del proceso de Fiscalización y Liquidación - Subproceso de Control Tributario, utilizando la lista de chequeo conforme al Memorando 40 de 2022 SGFT &quot;CONTROL NORMA ARCHIVISTICA &quot; o el que haga sus veces,  y entregar los informes previstos en dicho memorando.  "/>
    <s v="Controlar el cumplimiento del procedimiento PR-COT-0465 “Investigación y determinación de tributos e imposición de sanciones&quot;, correcto diligenciamiento de los formatos  que hacen parte de él y el control de la aplicación de la norma archivística."/>
    <s v="Listas de chequeo del trimestre  e Informe trimestral"/>
    <n v="4"/>
    <d v="2023-01-01T00:00:00"/>
    <d v="2023-12-31T00:00:00"/>
    <n v="52"/>
    <n v="1"/>
    <s v="DGF_x000a_NC - Subproceso Fiscalización y Liquidación_x000a_Dirección Operativa de Grandes Contribuyentes_x000a_Subdirección Operativa de Fiscalización y Liquidación_x000a__x000a_DS - Subproceso Fiscalización y Liquidación_x000a_Direcciones Seccionales de Impuestos y de Impuestos y Aduanas_x000a_Divisiones de Fiscalización y Liquidación"/>
    <n v="1"/>
    <x v="1"/>
  </r>
  <r>
    <x v="0"/>
    <x v="2"/>
    <m/>
    <m/>
    <s v="ID OB3. En 7 expedientes no se observa la consulta de proveedores ficticios; la cual de acuerdo con el procedimiento Investigación de Obligaciones Tributarias Sustanciales y Formales se requiere cuando se determinan inconsistencias, para así analizar y determinar la apertura de la investigación o de la inconsistencia."/>
    <m/>
    <s v="Socializar a Nivel Nacional, el Memorando nro. 000231 del 22 de diciembre de 2022 y su anexo, el documento &quot;Guía módulo proveedores ficticios SI Proveedores.pdf&quot;, los cuales contienen los detalles de la implementación del módulo “PROVEEDOR FICTICIO” del SI de PROVEEDORES, que tiene como propósito disponer de una herramienta única, consolidada y segura para el registro y consulta de la información relacionada con los proveedores ficticios sancionados. "/>
    <s v="Disponer de la información actualizada en este nueva herramienta  por cuanto a partir de allí se generan los reportes y consultas para diferentes entidades (Fiscalía y terceros en general mediante la publicación en la página web institucional) y procesos y subprocesos (Riesgos, Devoluciones, entre otros), así como la sustanciación de las investigaciones realizadas en la Dirección Operativa y las divisiones de Fiscalización y Liquidación respecto de lo previsto en el artículo 88 del Estatuto Tributario.  "/>
    <s v="Comunicación socializando el memorando"/>
    <n v="1"/>
    <d v="2023-01-01T00:00:00"/>
    <d v="2023-04-30T00:00:00"/>
    <n v="17"/>
    <n v="1"/>
    <s v="DGF_x000a_NC - Subproceso Fiscalización y Liquidación_x000a_Subdirección de Fiscalización Tributaria"/>
    <n v="1"/>
    <x v="1"/>
  </r>
  <r>
    <x v="0"/>
    <x v="2"/>
    <s v="INSP. 1707022452_x000a_ H1 y 2_x000a__x000a_Efectividad en la aplicación de controles en la expedición de sanciones aduaneras a los operadores de zonas francas"/>
    <s v="RG1_x000a__x000a_RFC1"/>
    <s v="H1. Falta de unidad de criterio con respecto a la aplicación de los principios de tipicidad, prohibición de analogía y prevalencia de lo sustancial que tratan los numerales 6, 7 y 8 del artículo 1 del Decreto 1165 de 2019"/>
    <s v="RG1: Decisión final del proceso de control de obligaciones aduaneras por fuera de la norma_x000a__x000a_RFC1: Decisión final de un proceso de control de obligaciones aduaneras basado en hechos falsos o información adulterada"/>
    <s v="Revisar el procedimiento de Determinación de Sanciones Aduaneras PR-COA-0263, precisando las acciones desplegadas en el proceso de fiscalización que impliquen trazabilidad de las actividades del control aduanero."/>
    <s v="Conformar mesa de trabajo orientada a la revisión del procedimiento._x000a_Revisión de cada una de las etapas del procedimiento._x000a_Redacción del informe de resultados de la evaluación del procedimiento Sancionatorio"/>
    <s v="Informe de resultados de la evaluación del procedimiento con recomendaciones."/>
    <n v="1"/>
    <d v="2023-04-24T00:00:00"/>
    <d v="2023-08-31T00:00:00"/>
    <n v="18.428571428571427"/>
    <n v="1"/>
    <s v="DGF_x000a_NC - Subproceso Fiscalización y Liquidación_x000a_Subdirección de Fiscalización Aduanera"/>
    <n v="1"/>
    <x v="1"/>
  </r>
  <r>
    <x v="0"/>
    <x v="2"/>
    <m/>
    <m/>
    <m/>
    <m/>
    <s v="Implementar las recomendaciones o ajustes, resultado del informe de verificación."/>
    <s v="En caso de requerir el ajuste del procedimiento:_x000a_-Solicitar al area de procesos el ajuste requerido._x000a_-Publicar el procedimiento ajustado._x000a_-Socializar el procedimiento ajustado._x000a__x000a_-En caso de requerir Memorando:_x000a_-Proyectar Memorando_x000a_-Socializar el Memorando"/>
    <s v="Memorando o procedimiento Ajustado."/>
    <n v="1"/>
    <d v="2023-09-01T00:00:00"/>
    <d v="2023-11-30T00:00:00"/>
    <n v="12.857142857142858"/>
    <n v="1"/>
    <s v="DGF_x000a_NC - Subproceso Fiscalización y Liquidación_x000a_Subdirección de Fiscalización Aduanera"/>
    <n v="1"/>
    <x v="1"/>
  </r>
  <r>
    <x v="0"/>
    <x v="2"/>
    <m/>
    <m/>
    <m/>
    <m/>
    <s v="Efectuar una capacitación referida al procedimiento Sancionatorio a todas las seccionales con competencia aduanera de la DIAN"/>
    <s v="Realizar la capacitación en colaboración con la Dirección Juridica"/>
    <s v="Registro de asistencia"/>
    <n v="1"/>
    <d v="2023-09-01T00:00:00"/>
    <d v="2023-11-30T00:00:00"/>
    <n v="12.857142857142858"/>
    <n v="1"/>
    <s v="DGF_x000a_NC - Subproceso Fiscalización y Liquidación_x000a_Subdirección de Fiscalización Aduanera_x000a__x000a_NC - Subproceso de Gestión Jurídica_x000a_Subdirección de Normativa y Doctrina._x000a_Subdirección de Recursos Jurídico"/>
    <n v="1"/>
    <x v="1"/>
  </r>
  <r>
    <x v="0"/>
    <x v="2"/>
    <m/>
    <m/>
    <m/>
    <m/>
    <s v="Tramitar el proyecto de norma que incluya la obligación y participar en el proyecto de norma que incorpore la infracción liderado en este último caso, por las áreas jurídica y de fiscalización,  respecto a los  términos requeridos para la autorización de los Formularios de Movimiento de Mercancías (FMM) en las operaciones de ingreso con destino a las zonas francas."/>
    <s v="1. Fijar los terminos en proyecto de norma para la aprobación por parte de los usuarios operadores de las zonas francas de las operaciones de ingreso de mercancias que ingresen a las zonas fancas._x000a_ 2. Justificación para la inclusión de terminos  para la aprobación del FMM en las operaciones de ingreso a las zonas francas._x000a_3. Publicación del proyecto de norma para comentarios."/>
    <s v="Proyecto de norma."/>
    <n v="1"/>
    <d v="2023-01-04T00:00:00"/>
    <d v="2023-12-31T00:00:00"/>
    <n v="51.571428571428569"/>
    <n v="1"/>
    <s v="DGF_x000a_NC - Subproceso Operación Aduanera_x000a_Dirección de Gestión de Aduanas_x000a_Subdirección de Operación Aduanera"/>
    <n v="1"/>
    <x v="1"/>
  </r>
  <r>
    <x v="0"/>
    <x v="2"/>
    <m/>
    <m/>
    <s v="H2. En la etapa de investigación de los actos, hechos u omisiones que constituyen la infracción administrativa sancionatoria respecto de las obligaciones que recaen sobre los usuarios operadores de las zonas francas, algunos expedientes no cuentan con el plan de auditoría según lo establecido en la actividad No. 9 del procedimiento PR-COA-0263 “Determinación de sanciones aduaneras”"/>
    <m/>
    <s v="Revisar el procedimiento de Determinación de Sanciones Aduaneras PR-COA-0263, precisando las acciones desplegadas en el proceso de fiscalización que impliquen trazabilidad de las actividades del control aduanero."/>
    <s v="Conformar mesa de trabajo orientada a la revisión del procedimiento._x000a_Revisión de cada una de las etapas del procedimiento._x000a_Redacción del informe de resultados de la evaluación del procedimiento Sancionatorio"/>
    <s v="Informe de resultados de la evaluación del procedimiento con recomendaciones."/>
    <n v="1"/>
    <d v="2023-04-24T00:00:00"/>
    <d v="2023-08-31T00:00:00"/>
    <n v="18.428571428571427"/>
    <n v="1"/>
    <s v="DGF_x000a_NC - Subproceso Fiscalización y Liquidación_x000a_Subdirección de Fiscalización Aduanera"/>
    <n v="1"/>
    <x v="1"/>
  </r>
  <r>
    <x v="0"/>
    <x v="2"/>
    <m/>
    <m/>
    <m/>
    <m/>
    <s v="Implementar las recomendaciones o ajustes, resultado del informe de verificación."/>
    <s v="En caso de requerir el ajuste del procedimiento:_x000a_-Solicitar al area de procesos el ajuste requerido._x000a_-Publicar el procedimiento ajustado._x000a_-Socializar el procedimiento ajustado._x000a__x000a_-En caso de requerir Memorando:_x000a_-Proyectar Memorando_x000a_-Socializar el Memorando"/>
    <s v="Memorando o procedimiento Ajustado."/>
    <n v="1"/>
    <d v="2023-09-01T00:00:00"/>
    <d v="2023-11-30T00:00:00"/>
    <n v="12.857142857142858"/>
    <n v="1"/>
    <s v="DGF_x000a_NC - Subproceso Fiscalización y Liquidación_x000a_Subdirección de Fiscalización Aduanera"/>
    <n v="1"/>
    <x v="1"/>
  </r>
  <r>
    <x v="0"/>
    <x v="2"/>
    <m/>
    <m/>
    <m/>
    <m/>
    <s v="Efectuar una capacitación referida al procedimiento Sancionatorio a todas las seccionales con competencia aduanera de la DIAN"/>
    <s v="Realizar la capacitación en colaboración con la Dirección Juridica"/>
    <s v="Registro de asistencia"/>
    <n v="1"/>
    <d v="2023-09-01T00:00:00"/>
    <d v="2023-11-30T00:00:00"/>
    <n v="12.857142857142858"/>
    <n v="1"/>
    <s v="DGF_x000a_NC - Subproceso Fiscalización y Liquidación_x000a_Subdirección de Fiscalización Aduanera_x000a__x000a_NC - Subproceso de Gestión Jurídica_x000a_Subdirección de Normativa y Doctrina._x000a_Subdirección de Recursos Jurídico"/>
    <n v="1"/>
    <x v="1"/>
  </r>
  <r>
    <x v="0"/>
    <x v="2"/>
    <s v="INSP. 1707022453_x000a_H1, H2, H3, OB1 y OB2_x000a_Imposición de sanciones cambiarias"/>
    <s v="RG1_x000a__x000a_RFC1"/>
    <s v="H1. Falta de usabilidad  del sistema de información SI-INTEGRA por parte de los usuarios de la DIAN, debido a la presencia reiterada de errores en la funcionalidad, que no pueden ser subsanados de forma inmediata y oportuna, afectando el flujo de información en la Subdirección de fiscalización cambiaria, teniendo que recurrir a la elaboración de actividades manuales o el registro de la información en otros aplicativos locales y/o herramientas ofimáticas, incumpliendo lo indicado en el memorando No. 000277 del 30 de octubre de 2019 cuyo asunto es: “Instrucciones para la puesta en producción del sistema de información INTEGRA – Sanciones y Liquidaciones oficiales (SI-INTEGRA) perteneciente al proceso de Fiscalización y Liquidación en los subprocesos de control tributario y control cambiario.” "/>
    <s v="RG1: Posible pérdida de la trazabilidad, disponibilidad e integridad de la información física y electrónica que apoya el control cambiario_x000a__x000a_RFC1: Posible exclusión de un usuario aduanero de un proceso de control cambiario"/>
    <s v="1. Hacer seguimiento y supervisión de la implementación y actualización continua en cada Dirección Seccional del archivo LINC como una única herramienta para radicar, incorporar, registrar la gestión y reporte de insumos, así como los expedientes y actos administrativos que generan las cargas de trabajo  y  gestionar alertas y controles generados por el archivo LINC en relación con términos  procesales y alertas en el proceso.           "/>
    <s v="1. Facilitar y estandarizar la generación de informes, estadísticas, evaluaciones y seguimientos a la gestión."/>
    <s v="1. Archivo LINC actualizado que permita garantizar la trazabilidad, disponibilidad e integridad de la información que se trabaja en el subproceso de fiscalización y liquidación cambiaria."/>
    <n v="1"/>
    <d v="2023-08-01T00:00:00"/>
    <d v="2024-02-28T00:00:00"/>
    <n v="30.142857142857142"/>
    <n v="1"/>
    <s v="DGF_x000a_NC - Subproceso Fiscalización y Liquidación_x000a_Subdirección de Fiscalización Cambiaria_x000a__x000a_ACTUALIZADO_x000a_13102023"/>
    <n v="1"/>
    <x v="1"/>
  </r>
  <r>
    <x v="0"/>
    <x v="2"/>
    <m/>
    <m/>
    <m/>
    <m/>
    <m/>
    <s v="2. Garantizar la trazabilidad de cada uno de los insumos remitidos al proceso de investigación cambiaria indistintamente de la decisión de apertura o archivo que se adopte sobre cada uno de ellos"/>
    <s v="1. Archivo LINC actualizado que permita garantizar la trazabilidad, disponibilidad e integridad de la información que se trabaja en el subproceso de fiscalización y liquidación cambiaria."/>
    <n v="1"/>
    <d v="2023-08-01T00:00:00"/>
    <d v="2024-02-28T00:00:00"/>
    <n v="30.142857142857142"/>
    <n v="1"/>
    <s v="DGF_x000a_NC - Subproceso Fiscalización y Liquidación_x000a_Subdirección de Fiscalización Cambiaria_x000a__x000a_ACTUALIZADO_x000a_13102023"/>
    <n v="1"/>
    <x v="1"/>
  </r>
  <r>
    <x v="0"/>
    <x v="2"/>
    <m/>
    <m/>
    <m/>
    <m/>
    <s v="2. Revisar el procedimiento PR-COA- 0223  con el objetivo de implementar una actividad que permita validar la trazailidad en el registro y gestión de los insumos recibidos"/>
    <s v="1. Garantizar la trazabilidad de cada uno de los insumos remitidos al proceso de investigación cambiaria indistintamente de la decisión de apertura o archivo que se adopte sobre cada uno de ellos"/>
    <s v="procedimiento PR-COA- 0223 ajustado y publicado  - Link de consulta al procedimiento. "/>
    <n v="1"/>
    <d v="2023-08-01T00:00:00"/>
    <d v="2024-02-28T00:00:00"/>
    <n v="30.142857142857142"/>
    <n v="1"/>
    <s v="DGF_x000a_NC - Subproceso Fiscalización y Liquidación_x000a_Subdirección de Fiscalización Cambiaria_x000a__x000a_ACTUALIZADO_x000a_13102023"/>
    <n v="1"/>
    <x v="1"/>
  </r>
  <r>
    <x v="0"/>
    <x v="2"/>
    <m/>
    <m/>
    <s v="H2. Pérdida de la trazabilidad  y disponibilidad de la información en el Subproceso de Fiscalización y Liquidación Cambiaria, por no contar con una gestión estandarizada de las actividades relacionadas con la radicación, incorporación, gestión y reporte de los insumos; así como de los expedientes, actos administrativos, generación de cargas de trabajo e informes, en un único sistema de información que permita certificar y dejar registro, para ubicar y conocer su histórico, incumpliendo con la política de gobierno digital establecida en el Decreto 767 de 2022 &quot;Por el cual se establecen los lineamientos generales de la Política de Gobierno Digital y se subroga el Capítulo 1 del Título 9 de la Parte 2 del Libro 2 del Decreto 1078 de 2015, Decreto Único Reglamentario del sector de Tecnologías de la Información y las Comunicaciones”, a través de la G.INF.01 Guía del dominio de Información de TI, en su ámbito Calidad y Seguridad de los Componentes de Información, lineamiento de Auditoría y Trazabilidad de Componentes de Información - LI.INF.15, así como lo indica el MN-IIT-0072 Manual de Políticas y Lineamientos de Seguridad de la Información, Versión 1 año 2021 de la DIAN, en su capítulo 12 “Seguridad de las operaciones”."/>
    <m/>
    <s v="1. Hacer seguimiento y supervisión de la implementación y actualización continua en cada Dirección Seccional del archivo LINC como una única herramienta para radicar, incorporar, registrar la gestión y reporte de insumos, así como los expedientes y actos administrativos que generan las cargas de trabajo  y  gestionar alertas y controles generados por el archivo LINC en relación con términos  procesales y alertas en el proceso.         "/>
    <s v="1. Facilitar y estandarizar la generación de informes, estadísticas, evaluaciones y seguimientos a la gestión._x000a_                                                                                                                  2. Garantizar que los insumos del subproceso de fiscalización y liquidación cambiaria cuenten con la trazabilidad requerida desde su recepción, investigación y determinación e imposición de sanciones"/>
    <s v="1. Archivo LINC actualizado que permita garantizar la trazabilidad, disponibilidad e integridad de la información que se trabaja en el subproceso de fiscalización y liquidación cambiaria."/>
    <n v="1"/>
    <d v="2023-08-01T00:00:00"/>
    <d v="2024-02-28T00:00:00"/>
    <n v="30.142857142857142"/>
    <n v="1"/>
    <s v="DGF_x000a_NC - Subproceso Fiscalización y Liquidación_x000a_Subdirección de Fiscalización Cambiaria_x000a__x000a_ACTUALIZADO_x000a_13102023"/>
    <n v="1"/>
    <x v="1"/>
  </r>
  <r>
    <x v="0"/>
    <x v="2"/>
    <m/>
    <m/>
    <s v="H3. Exclusión de tres (3) casos en la depuración de los insumos para investigación de infracciones cambiarias, los cuales no fueron puestos en conocimiento del nivel directivo para que decida la apertura o no de la investigación, en contravía de lo establecido en el procedimiento PR-COA-0223 “Investigación de Infracciones Cambiarias”; numeral 3.4.2 Administración, gestión y reporte, literal b “Gestión”; y actividad No. 2 y actividad No. 11"/>
    <m/>
    <s v="1. Hacer seguimiento y supervisión de la implementación y actualización continua en cada Dirección Seccional del archivo LINC como una única herramienta para radicar, incorporar, registrar la gestión y reporte de insumos, así como los expedientes y actos administrativos que generan las cargas de trabajo  y  gestionar alertas y controles generados por el archivo LINC en relación con términos  procesales y alertas en el proceso.        "/>
    <s v="1. Facilitar y estandarizar la generación de informes, estadísticas, evaluaciones y seguimientos a la gestión."/>
    <s v="1. Archivo LINC actualizado que permita garantizar la trazabilidad, disponibilidad e integridad de la información que se trabaja en el subproceso de fiscalización y liquidación cambiaria."/>
    <n v="1"/>
    <d v="2023-08-01T00:00:00"/>
    <d v="2024-02-28T00:00:00"/>
    <n v="30.142857142857142"/>
    <n v="1"/>
    <s v="DGF_x000a_NC - Subproceso Fiscalización y Liquidación_x000a_Subdirección de Fiscalización Cambiaria_x000a__x000a_ACTUALIZADO_x000a_13102023"/>
    <n v="1"/>
    <x v="1"/>
  </r>
  <r>
    <x v="0"/>
    <x v="2"/>
    <m/>
    <m/>
    <m/>
    <m/>
    <m/>
    <s v="2. Garantizar la trazabilidad de cada uno de los insumos remitidos al proceso de investigación cambiaria indistintamente de la decisión de apertura o archivo que se adopte sobre cada uno de ellos"/>
    <s v="1. Archivo LINC actualizado que permita garantizar la trazabilidad, disponibilidad e integridad de la información que se trabaja en el subproceso de fiscalización y liquidación cambiaria."/>
    <n v="1"/>
    <d v="2023-08-01T00:00:00"/>
    <d v="2024-02-28T00:00:00"/>
    <n v="30.142857142857142"/>
    <n v="1"/>
    <s v="DGF_x000a_NC - Subproceso Fiscalización y Liquidación_x000a_Subdirección de Fiscalización Cambiaria_x000a__x000a_ACTUALIZADO_x000a_13102023"/>
    <n v="1"/>
    <x v="1"/>
  </r>
  <r>
    <x v="0"/>
    <x v="2"/>
    <m/>
    <m/>
    <m/>
    <m/>
    <s v="2. Revisar el procedimiento PR-COA- 0223  con el objetivo de implementar una actividad que permita validar la trazailidad en el registro y gestión de los insumos recibidos"/>
    <s v="1. Garantizar la trazabilidad de cada uno de los insumos remitidos al proceso de investigación cambiaria indistintamente de la decisión de apertura o archivo que se adopte sobre cada uno de ellos"/>
    <s v="procedimiento PR-COA- 0223 ajustado y publicado - Link de consulta al procedimiento. "/>
    <n v="1"/>
    <d v="2023-08-01T00:00:00"/>
    <d v="2024-02-28T00:00:00"/>
    <n v="30.142857142857142"/>
    <n v="1"/>
    <s v="DGF_x000a_NC - Subproceso Fiscalización y Liquidación_x000a_Subdirección de Fiscalización Cambiaria_x000a__x000a_ACTUALIZADO_x000a_13102023"/>
    <n v="1"/>
    <x v="1"/>
  </r>
  <r>
    <x v="0"/>
    <x v="2"/>
    <m/>
    <m/>
    <s v="OB1. Fallas en la actualización y publicación de los activos de información de la DIAN, en contravía de lo dispuesto en el procedimiento PR-IIT-0366 Gestión de los activos de información, versión 4 de 12 de abril de 2022, cuyo objetivo es: “Identificar, diligenciar, clasificar y mantener actualizado el Inventario de Activos de Información como base para la Gestión de Riesgos de Seguridad de la Información, el análisis de impacto del negocio (continuidad del negocio) y generar los instrumentos de gestión de la información pública”; de igual forma, lo manifestado en el documento CT-IIT-0079 Cartilla para la gestión de activos de la información, versión 3 del año 2022, en su numeral 4 “INSTRUCTIVO PARA EL DILIGENCIAMIENTO DEL INVENTARIO DE ACTIVOS DE INFORMACIÓN”. Así mismo, en lo dispuesto por la Ley 1712 del 6 de mayo de 2014 “Ley de Transparencia y del Derecho de Acceso a la Información Pública Nacional”, y el Decreto 1081 del 26 de mayo de 2015 en la Sección 1 De Activos De Información Parágrafo 2."/>
    <m/>
    <s v="1. Solicitar a la Dirección Seccional de Aduanas de Medellín verificar sus activos de información y solicitar las inclusiones y/o actualizaciones a las que haya lugar."/>
    <s v="1. Mantener actualizado el listado de activos de información"/>
    <s v="1. Oficio por medio del cual se solicita a la Dirección Seccional de Aduanas de Medellín la actualización de la lista de activos de esa Seccional._x000a__x000a_2. Consulta en el Link para verficar la actualización de listado de activos de información."/>
    <n v="1"/>
    <d v="2023-08-01T00:00:00"/>
    <d v="2023-12-31T00:00:00"/>
    <n v="21.714285714285715"/>
    <n v="1"/>
    <s v="DGF_x000a_NC - Subproceso Fiscalización y Liquidación_x000a_Subdirección de Fiscalización Cambiaria_x000a__x000a_DGF_x000a_DS - Dirección Seccional de Aduanas de Medellín_x000a__x000a_ACTUALIZADO_x000a_13102023"/>
    <n v="1"/>
    <x v="1"/>
  </r>
  <r>
    <x v="0"/>
    <x v="2"/>
    <m/>
    <m/>
    <s v="OB2. En la prueba de recorrido realizada el 30 de enero 2023 en la Seccional de Aduanas de Bogotá y el 1 de febrero de 2023 en la Subdirección de Fiscalización Cambiaría, en la demostración en ambiente de pruebas del Sistema de Antecedentes Administrativos Cambiarios – SIAAC, al momento de consultar por un NIT, ejemplo 860041889 (...)"/>
    <m/>
    <s v="1. Gestionar con el área de tecnologia la estandarización de cada una de las celdas de la información histórica que se incorpora en el Sistema de antecedentes administrativos cambiarios (SIAAC), para minimizar la ocurrencia de errores."/>
    <s v="1. Fortalecer la exactitud, consistencia y veracidad de la información incorporada en el Sistema de antecedentes administrativos cambiarios (SIAAC)._x000a_2.  Minimizar la probabilidad de que se presenten errores, una vez el sistema se encuentre disponible para consulta de los usuarios."/>
    <s v="1. Consulta de los casos identificados en donde se refleje el ajuste implementado."/>
    <n v="1"/>
    <d v="2023-08-01T00:00:00"/>
    <d v="2024-02-28T00:00:00"/>
    <n v="30.142857142857142"/>
    <n v="1"/>
    <s v="DGF_x000a_NC - Subproceso Fiscalización y Liquidación_x000a_Subdirección de Fiscalización Cambiaria_x000a__x000a_ACTUALIZADO_x000a_13102023"/>
    <n v="1"/>
    <x v="1"/>
  </r>
  <r>
    <x v="0"/>
    <x v="2"/>
    <s v="INSP. 1707022445_x000a_ “Fiscalización de devoluciones personas Jurídicas y asimiladas”_x000a__x000a_H1,2,3"/>
    <s v="RG1_x000a__x000a_RFC1"/>
    <s v="ID del hallazgo I. Una devolución improcedente  al contribuyente METROCUADRADO COM SA con NIT 830072490 asociada al expediente de fiscalización No. DI20162019000345 por valor de $491.158.000 incumpliendo el Artículo 777 del Estatuto Tributario y el artículo 10 de la Ley 43 de 1990, reflejada en la firma de la certificación de la diferencia de ingresos por el Jefe de Impuestos de la empresa mencionada y no del contador o revisor fiscal, generando un riesgo de impacto fiscal por valor de la suma devuelta y oficializada en la Resolución de Devolución No. 62829001273774 del 09 de abril de 2019."/>
    <s v="ID del Riesgo de Gestión  :  Decisión de un proceso de control a las devoluciones fuera de la norma. "/>
    <s v="Reiterar el uso de la herramienta tecnológica &quot;Reporte Gerencial, columna DT Días Transcurridos&quot; dispuesta en el Servicio Informático de Devoluciones para el control de los términos de gestión, indistintamente si el expediente se encuentra en auditoría de fiscalización."/>
    <s v="Impartir capacitación dirigida a los  funcionarios  de devoluciones responsables de la gestión de las solicitudes de devolución de las Direcciones Seccionales y de la Dirección Operativa de Grandes Contribuyentes enfatizando en la obligación de dar aplicación permanente a la instrucción del Numeral 13 del Manual del Servicio Informático de Devoluciones MN COT 0012, a fin de que se controlen los tiempos de gestión de los actos administrativos decisorios de las solicitudes de devolución  haciendo uso del reporte gerencial (columna DT días transcurridos) que provee el Servicio Informático de Devoluciones, así como el uso del Formato FT-COT-2504 &quot;Registro diario de solicitudes de devolución y/o compensación&quot;, el cual contiene las casillas de &quot;Fecha de radicación&quot; y &quot;Fecha de Vencimiento&quot; de las solicitudes de devolución."/>
    <s v="Lista de asistencia que evidencia la participación en la capacitación de funcionarios de las 34 Direcciones Seccionales y Dirección Operativa de Grandes Contribuyentes."/>
    <n v="1"/>
    <d v="2022-09-01T00:00:00"/>
    <d v="2022-09-30T00:00:00"/>
    <n v="4.1428571428571432"/>
    <n v="1"/>
    <s v="DGF_x000a_NC - Subproceso Recaudo - Devoluciones_x000a_Subdirección de Devoluciones"/>
    <n v="1"/>
    <x v="1"/>
  </r>
  <r>
    <x v="0"/>
    <x v="2"/>
    <m/>
    <m/>
    <m/>
    <m/>
    <s v="Monitorear en forma permanente el cumplimiento de términos para resolver las solicitudes de devolución, mediante el uso de la herramienta tecnológica &quot;Reporte Gerencial, columna DT Días Transcurridos&quot; y  el uso del Formato FT-COT-2504 &quot;Registro diario de solicitudes de devolución y/o compensación&quot;, el cual contiene las casillas de &quot;Fecha de radicación&quot; y &quot;Fecha de Vencimiento&quot; de las solicitudes de devolución. "/>
    <s v="Verificar diariamente el control de términos en la gestión de solicitudes de devolución"/>
    <s v="Formato FT-COT-2504 actualizado, envío formato a la Subdirección de Devoluciones, mes anterior durante los primeros cinco (5) días hábiles de cada mes "/>
    <n v="6"/>
    <d v="2022-10-01T00:00:00"/>
    <d v="2023-03-31T00:00:00"/>
    <n v="25.857142857142858"/>
    <n v="1"/>
    <s v="DGF_x000a_NC - Subproceso Recaudo - Devoluciones_x000a_Dirección Operativa de Grandes Contribuyentes_x000a_Direcciones Seccionales de Impuestos y De Impuestos y Aduanas_x000a_Divisiones de Recaudo y Cobranzas_x000a_División de Recaudo_x000a_Coordinación de Devoluciones DOGC_x000a_Subdirección de Devoluciones_x000a_"/>
    <n v="1"/>
    <x v="1"/>
  </r>
  <r>
    <x v="0"/>
    <x v="2"/>
    <m/>
    <m/>
    <m/>
    <m/>
    <s v="Aplicar lo establecido en el procedimiento PR-ADF-0163 &quot;Organización de Los Archivos de Gestión en la UAE DIAN&quot;  y en el Instructivo IN-ADF-0132 &quot;Manejo de los Archivos en la UAE DIAN&quot;."/>
    <s v="Dar aplicación a las actividades de organización de expedientes de acuerdo a lo establecido en el procedimiento PR-ADF-0163 &quot;Organización de Los Archivos de Gestión en la UAE DIAN&quot;  y en el Instructivo IN-ADF-0132 &quot;Manejo de los Archivos en la UAE DIAN&quot;, para los expedientes Híbridos que no se han entregado a las Divisiones de Recaudo y de Divisiones de Recaudo y Cobranzas."/>
    <s v="Expedientes entregados (Relación trimestral de expedientes entregados a la División de Recaudo, correspondientes al año 2020)"/>
    <n v="1"/>
    <d v="2022-09-01T00:00:00"/>
    <d v="2023-12-31T00:00:00"/>
    <n v="69.428571428571431"/>
    <n v="1"/>
    <s v="DGF_x000a_DS - Subproceso Fiscalización y Liquidación_x000a_Divisiones de Fiscalización y Liquidación Intensiva_x000a_Direccion Seccional de Impuestos de Bogotá"/>
    <n v="1"/>
    <x v="1"/>
  </r>
  <r>
    <x v="0"/>
    <x v="2"/>
    <m/>
    <m/>
    <s v="ID del hallazgo II.  Un expediente que supero el término con que cuenta la administración para devolver saldos a favor  por concepto de renta, generando un posible riesgo de impacto fiscal  de $11.057.989, en el caso eventual que el contribuyente reclame la devolución por fuera de términos y que se reconozcan y liquiden los intereses moratorios  correspondientes. "/>
    <m/>
    <s v="Aplicar lo establecido en el procedimiento PR-ADF-0163 &quot;Organización de Los Archivos de Gestión en la UAE DIAN&quot;  y en el Instructivo IN-ADF-0132 &quot;Manejo de los Archivos en la UAE DIAN&quot;."/>
    <s v="Dar aplicación a las actividades de organización de expedientes de acuerdo a lo establecido en el procedimiento PR-ADF-0163 &quot;Organización de Los Archivos de Gestión en la UAE DIAN&quot;  y en el Instructivo IN-ADF-0132 &quot;Manejo de los Archivos en la UAE DIAN&quot;, para los expedientes Híbridos que no se han entregado a las Divisiones de Recaudo y de Divisiones de Recaudo y Cobranzas."/>
    <s v="Expedientes entregados (Relación de expedientes entregados a la División de Recaudo, correspondientes al año 2021 y 2022)"/>
    <n v="1"/>
    <d v="2023-07-01T00:00:00"/>
    <d v="2024-06-30T00:00:00"/>
    <n v="52.142857142857146"/>
    <n v="1"/>
    <s v="DGF_x000a_DS - Subproceso Fiscalización y Liquidación_x000a_Divisiones de Fiscalización y Liquidación Intensiva_x000a_Direccion Seccional de Impuestos de Bogotá"/>
    <n v="1"/>
    <x v="1"/>
  </r>
  <r>
    <x v="0"/>
    <x v="2"/>
    <m/>
    <m/>
    <m/>
    <m/>
    <s v="Verificar el debido cumplimiento de las condiciones y términos establecidos en el procedimiento PR-COT-0465."/>
    <s v="Revisar trimestralmente 10 expedientes de Fiscalización y Liquidación Intensiva - GIT de Investigaciones a las Devoluciones, identificando las etapas, formatos, terminos y demás atinentes a las actividades realizadas en desarrollo del mismo, con el fin de detectar falencias en su aplicación y promover su modificación en caso de ser necesario. Así mismo la verificación de la carta de presentación, del informe persuasivo y relación de pruebas y los autos inclusorios y/o exclusorios cuando la situación lo amerite."/>
    <s v="Informes de expedientes analizados"/>
    <n v="4"/>
    <d v="2022-09-01T00:00:00"/>
    <d v="2023-08-30T00:00:00"/>
    <n v="51.857142857142854"/>
    <n v="1"/>
    <s v="DGF_x000a_DS - Subproceso Fiscalización y Liquidación_x000a_Divisiones de Fiscalización y Liquidación Intensiva_x000a_Direccion Seccional de Impuestos de Bogotá"/>
    <n v="1"/>
    <x v="1"/>
  </r>
  <r>
    <x v="0"/>
    <x v="2"/>
    <m/>
    <m/>
    <m/>
    <m/>
    <s v="Realizar control a los expedientes en gestión, conforme al Memorando 40 del 25 de febrero de  2022, utilizando la lista de chequeo  en relación con la norma archivística en  los expedientes del proceso Cumplimiento de Obligaciones Tributarias - Subproceso de Fiscalización y Liquidación"/>
    <s v="1. Realizar trimestralmente, la verificación al cumplimiento del  memorando utilizando la lista de chequeo diseñada para el efecto. Para la verificación, deberán tomar una muestra"/>
    <s v="Listas de chequeo."/>
    <n v="1"/>
    <d v="2022-10-01T00:00:00"/>
    <d v="2023-01-30T00:00:00"/>
    <n v="17.285714285714285"/>
    <n v="1"/>
    <s v="DGF_x000a_DS - Subproceso Fiscalización y Liquidación_x000a_Divisiones de Fiscalización y Liquidación Intensiva_x000a_Direccion Seccional de Impuestos de Bogotá"/>
    <n v="1"/>
    <x v="1"/>
  </r>
  <r>
    <x v="0"/>
    <x v="2"/>
    <m/>
    <m/>
    <s v="ID del hallazgo III. Incumplimiento en algunas de las actividades del procedimiento PR-FL-0220 Investigación de Obligaciones Tributarias Sustanciales y Formales Versión 6 y 7."/>
    <m/>
    <s v="Realizar control a los expedientes en gestión, conforme al Memorando 40 del 25 de febrero de  2022, utilizando la lista de chequeo  en relación con la norma archivística en  los expedientes del proceso de Cumplimiento de Obligaciones Tributarias - Subproceso de Fiscalización y Liquidación"/>
    <s v="2. Elaborar  trimestralmente el informe  de la verificación de los expedientes con sus soportes por parte de las  divisiones de fiscalización y liquidación, recaudo, recaudo y cobranzas o la dependecia que haga sus veces."/>
    <s v="Informes trimestrales."/>
    <n v="4"/>
    <d v="2022-10-01T00:00:00"/>
    <d v="2023-01-30T00:00:00"/>
    <n v="17.285714285714285"/>
    <n v="1"/>
    <s v="DGF_x000a_DS - Subproceso Fiscalización y Liquidación_x000a_Divisiones de Fiscalización y Liquidación Intensiva_x000a_Direccion Seccional de Impuestos de Bogotá"/>
    <n v="1"/>
    <x v="1"/>
  </r>
  <r>
    <x v="0"/>
    <x v="2"/>
    <m/>
    <m/>
    <m/>
    <m/>
    <s v="Presentar un diagnóstico a la Dirección de Gestión Corporativa, sobre el estado de la gestión documental de los expedientes asociados a las solicitudes de devolución, con el objetivo de solictar apoyo de recursos físicos y de personal para actualizar y dejar al día el archivo de gestión "/>
    <s v="Elaborar y enviar el documento de diagnóstico a la Dirección de Gestión Corporativa y realizar el seguimiento al trámite "/>
    <s v="Diagnóstico y cuminicación de remisión "/>
    <n v="1"/>
    <d v="2022-09-01T00:00:00"/>
    <d v="2022-10-31T00:00:00"/>
    <n v="8.5714285714285712"/>
    <n v="1"/>
    <s v="DGF_x000a_DS - Subproceso Fiscalización y Liquidación_x000a_Dirección Seccional  Impuestos de Bogotá_x000a_División de Fiscalización y Liquidación tributaria Intensiva para Personas Jurídicas_x000a_"/>
    <n v="1"/>
    <x v="1"/>
  </r>
  <r>
    <x v="0"/>
    <x v="2"/>
    <m/>
    <m/>
    <m/>
    <m/>
    <s v="Incluir en la lista de chequeo que hace parte del Memorando 40 del 25 de febrero de 2022,  la verificacion de la  existencia de la carta de presentacion Formato 1810 "/>
    <s v="Actualizar y socializar la lista de chequeo que hace parte del Memorando 40 del 25 de febrero de 2022,  la verificacion de la  existencia de la carta de presentacion Formato 1810 "/>
    <s v="Lista de chequeo actualizada_x000a_Socilialización a través de correo electrónico de la lista de chequeo"/>
    <n v="2"/>
    <d v="2022-09-01T00:00:00"/>
    <d v="2022-09-30T00:00:00"/>
    <n v="4.1428571428571432"/>
    <n v="1"/>
    <s v="DGF_x000a_DS - Subproceso Fiscalización y Liquidación_x000a_Subdirección de Fiscalización Tributaria_x000a_"/>
    <n v="1"/>
    <x v="1"/>
  </r>
  <r>
    <x v="0"/>
    <x v="2"/>
    <s v="INSP. 1707022459_x000a_ &quot;Proceso Sancionatorio Tributario&quot;_x000a_H1_x000a_OB1"/>
    <s v="RG1_x000a__x000a_RFC1"/>
    <s v="H1. Se revisaron 48 expedientes relacionados con sanciones tributarias, evidenciando que en 7 casos el traslado al área de cobro no se registró, o se efectuó con posterioridad a lo establecido en el procedimiento PR-COT-0465 denominado “Investigación y Determinación de Tributos e Imposición de Sanciones” actividad 78, en la cual se estipula:_x000a_“Trasladar expediente (…) y el diligenciamiento del formato FT-ADF-2325 Informe de Actos Administrativos decisorios ejecutoriados para el procedimiento PR-COT-0269 Inicio del Cobro en Sede Administrativa. En ambos casos adjuntando copia de dichos actos.”_x000a_De igual forma, el formato FT-ADF-2325 denominado “Informe de actos administrativos decisorios ejecutoriados”, debe ser enviado los 5 primeros días hábiles de cada mes para dar inicio formal al Procedimiento PR-COT-0269 “Inicio del cobro en sede administrativa”._x000a_Así, con respecto al envío a las dependencias de cobro de los actos administrativos que ya tienen la vocación de título ejecutivo, se debe considerar que, una vez ejecutoriado el respectivo acto, el mismo debe ser remitido de inmediato, entre otras, dado que se inicia el conteo de la prescripción, y la no remisión afecta las diligencias y el término de prescripción para exigir el pago y el procedimiento coactivo de cobro._x000a_En suma, se podría concluir que esta remisión (término para remitir a cobranzas) es administrativa y debería darse de facto o en el término de la distancia; lo anterior, teniendo en cuenta lo establecido en el artículo 89 de la Ley 1437 de 2011:_x000a_&quot;Artículo 89. Carácter ejecutorio de los actos expedidos por las autoridades. Salvo disposición legal en contrario, los actos en firme serán suficientes para que las autoridades, por sí mismas, puedan ejecutarlos de inmediato. En consecuencia, su ejecución material procederá sin mediación de otra autoridad. (…).&quot;"/>
    <s v="Riesgo de gestión: Caducidad de facultades de control y eventual prescripción de obligaciones._x0009__x0009__x0009__x0009__x0009__x0009__x000a__x000a_Riesgo de fraude y corrupción: Exclusión de un contribuyente de un proceso de control."/>
    <s v="Ejecutar las acciones propias de control previstas en el Memorando 70 de 2023 (numeral 1.14) y los planes derivados de las visitas de supervisión y autocontrol del nivel local y delegado."/>
    <s v="Garantizar la correcta aplicación de los procedimientos a cargo del proceso y las áreas de fiscalización "/>
    <s v="Informes de  acciones y visitas de supervisión y autocontrol realizadas en al año 2024"/>
    <n v="1"/>
    <d v="2024-01-01T00:00:00"/>
    <d v="2024-12-31T00:00:00"/>
    <n v="52.142857142857146"/>
    <n v="1"/>
    <s v="DGF_x000a_NC - Subproceso Fiscalización y Liquidación_x000a_SD Fiscalización Tributaria _x000a_SD Fiscalización Internacional "/>
    <n v="1"/>
    <x v="1"/>
  </r>
  <r>
    <x v="0"/>
    <x v="2"/>
    <m/>
    <m/>
    <s v="OB1. Se evidencian 5 actos administrativos donde se observa que los funcionarios que revisan son los mismos que firman el acto administrativo generando una concentración de funciones, y un espacio de riesgo al no tener un punto de control de revisión y seguimiento con funcionarios diferentes en la ejecución de las distintas actividades de la investigación (Sustancia, Revisa y Firma), y de las cuales, se genera el respectivo acto administrativo que sanciona."/>
    <m/>
    <s v="Generar una directriz para las áreas del nivel local y delegado, en las que se indique que ante la ausencia del rol de revisión dentro de los equipos de trabajo, el servidor encargado de la generación del acto lo remita directamente al rol de Jefe para firma, evitando así la concentración de funciones."/>
    <s v="Evitar que ante la falta de personal y ausencia de rol de revisor, el rol de jefe concentre en simultáneo las funciones de revisión y firma. "/>
    <s v="1 Memorando divulgado con el lineamiento en cuestión"/>
    <n v="1"/>
    <d v="2024-01-01T00:00:00"/>
    <d v="2024-03-31T00:00:00"/>
    <n v="12.857142857142858"/>
    <n v="1"/>
    <s v="DGF_x000a_NC - Subproceso Fiscalización y Liquidación_x000a_SD Fiscalización Tributaria _x000a_SD Fiscalización Internacional "/>
    <n v="1"/>
    <x v="1"/>
  </r>
  <r>
    <x v="0"/>
    <x v="2"/>
    <s v="INSP. 1707022435_x000a_ H 1,2"/>
    <s v="RG1_x000a__x000a_RFC1"/>
    <s v="ID del hallazgo I. Fallas en la validación del cumplimiento de los requisitos, formalidades y aplicación de la normativa en las actividades relacionadas con la inspección aduanera en contravía de lo establecido en los procedimientos PR-OA-0177 “Carga” versión 2 y PR-COA-0188 “Nacionalización de mercancías” versión 4 y el Instructivo IN-COA-0151 “Inspección en el régimen de importación” versión 2."/>
    <s v="ID del Riesgo de Gestión  :  RG 1. Efectuar el control aduanero sin el cumplimiento de los requisitos establecidos en la normativa aplicable_x000a__x000a_ID del Riesgo de Corrupción :  RFC 1. Direccionamiento de las actuaciones en el control aduanero"/>
    <s v="Capacitación sobre requisitos y formalidades en la elaboración y diligenciamiento de las actas de inspección, de aprehensión y autos comisorios gestionados en inspección aduanera. "/>
    <s v="Capacitación  sobre el correcto diligenciamiento de las actas de inspección, de aprehensión y autos comisorios gestionados en inspección aduanera. "/>
    <s v="Lista de asistencia a la capacitación"/>
    <n v="1"/>
    <d v="2021-11-01T00:00:00"/>
    <d v="2022-01-31T00:00:00"/>
    <n v="13"/>
    <n v="1"/>
    <s v="DGF_x000a_DS - Subproceso Operación Aduanera_x000a_Dirección Seccional de Aduanas Bogotá_x000a_Dirección Seccional de Aduanas Cali _x000a_Dirección Seccional de Impuestos y Aduanas de Santa Marta _x000a_Dirección Seccional de Aduanas de Barranquilla _x000a_Dirección Seccional de Impuestos y Aduanas de Buenaventura _x000a__x000a_ACTUALIZADO_x000a_30112021"/>
    <n v="1"/>
    <x v="1"/>
  </r>
  <r>
    <x v="0"/>
    <x v="2"/>
    <m/>
    <m/>
    <m/>
    <m/>
    <s v="Verificación mensual de las actas de hechos, inspección y aprehensión; actuaciones que deben contar con su respectivo auto comisorio para lo cual el funcionario que actúa en dicha diligencia deberá estar debidamente comisionado."/>
    <s v="Realizar verificación mensual aleatoria de las actas de hechos, inspección y aprehensión; cuyas actuaciones deben contar con su respectivo auto comisorio donde se evidencie que el funcionario fue comisionado."/>
    <s v="Informe de resultados de la verificación"/>
    <n v="6"/>
    <d v="2021-11-01T00:00:00"/>
    <d v="2022-04-30T00:00:00"/>
    <n v="25.714285714285715"/>
    <n v="1"/>
    <s v="DGF_x000a_DS - Subproceso Operación Aduanera_x000a_Dirección Seccional de Impuestos y Aduanas de Santa Marta_x000a_Dirección Seccional de Impuestos y Aduanas de Buenaventura_x000a__x000a_ACTUALIZADO_x000a_30112021"/>
    <n v="1"/>
    <x v="1"/>
  </r>
  <r>
    <x v="0"/>
    <x v="2"/>
    <m/>
    <m/>
    <m/>
    <m/>
    <s v="Capacitación encaminadas al cumplimiento de los requisitos y formalidades que se encuentren en los procedimientos nacionalización de mercancías PR-COA-0188, Medidas Cautelares PR-COA-0396 y en el instructivo IN-COA-0151.  "/>
    <s v="Capacitación sobre los procedimiento Nacionalización de Mercancías PR-COA-0188, Medidas Cautelares PR-COA-0396 y el instructivo IN-COA-0151 en lo concerniente a las actuaciones en la diligencia de inspección aduanera."/>
    <s v="Lista de asistencia a la capacitación"/>
    <n v="1"/>
    <d v="2021-11-01T00:00:00"/>
    <d v="2022-04-30T00:00:00"/>
    <n v="25.714285714285715"/>
    <n v="1"/>
    <s v="DGF_x000a_DS - Subproceso Operación Aduanera_x000a_Dirección Seccional de Aduanas Bogotá_x000a_Dirección Seccional de Aduanas Cali _x000a_Dirección Seccional de Impuestos y Aduanas de Santa Marta_x000a_Dirección Seccional de Aduanas de Barranquilla_x000a__x000a_ACTUALIZADO_x000a_30112021"/>
    <n v="1"/>
    <x v="1"/>
  </r>
  <r>
    <x v="0"/>
    <x v="2"/>
    <m/>
    <m/>
    <s v="ID del hallazgo II. Fallas en la aplicación correcta de la normatividad aduanera tendiente a la aprehensión de las mercancías en contravía de lo establecido en los procedimientos PR-COA-0396 “Medidas cautelares” versión 2, en concordancia con lo establecido en el Decreto 1165 de 2019 Artículo 596. Medidas cautelares, PR-OA-0177 “Carga” versión 2 y PR-COA-0188 “Nacionalización de mercancías” versión 4 y el Instructivo IN-COA-0151 “Inspección en el régimen de importación” versión 2"/>
    <m/>
    <s v="Capacitación sobre requisitos y formalidades en la elaboración y diligenciamiento del formato Control y Seguimiento Aprehensiones FT-FL-2205 . "/>
    <s v="Capacitación sobre el correcto diligenciamiento y registro de la información en el formato Control y Seguimiento Aprehensiones FT-FL-2205  . "/>
    <s v="Lista de asistencia a la capacitación"/>
    <n v="1"/>
    <d v="2021-11-01T00:00:00"/>
    <d v="2022-01-31T00:00:00"/>
    <n v="13"/>
    <n v="1"/>
    <s v="DGF_x000a_DS - Subproceso Operación Aduanera_x000a_DS- Subproceso: Fiscalización y Liquidación_x000a_Dirección Seccional de Aduanas Bogotá_x000a__x000a_ACTUALIZADO_x000a_30112021"/>
    <n v="1"/>
    <x v="1"/>
  </r>
  <r>
    <x v="0"/>
    <x v="2"/>
    <m/>
    <m/>
    <m/>
    <m/>
    <s v="Retroalimentación por parte de Fiscalización Aduanera, sobre la entrega de los insumos para conformar los expedientes._x000a__x000a_ "/>
    <s v="Reunión y retroalimentación trimestral conjunta para la revisión sobre la completitud de la entrega de los insumos para conformar los expedientes."/>
    <s v="1. Lista de asistencia _x000a_2. Acta de los puntos tratados."/>
    <n v="2"/>
    <d v="2021-11-01T00:00:00"/>
    <d v="2022-04-30T00:00:00"/>
    <n v="25.714285714285715"/>
    <n v="1"/>
    <s v="DGF_x000a_DS- Subproceso Operación Aduanera_x000a_DS- Subproceso: Fiscalización y Liquidación_x000a_Dirección Seccional de Aduanas Bogotá_x000a_Dirección Seccional de Aduanas Cali _x000a_Dirección Seccional de Impuestos y Aduanas de Santa Marta_x000a_Dirección Seccional de Aduanas de Barranquilla _x000a_Dirección Seccional de Aduanas de Medellín_x000a__x000a_ACTUALIZADO_x000a_30112021_x000a_"/>
    <n v="1"/>
    <x v="1"/>
  </r>
  <r>
    <x v="0"/>
    <x v="2"/>
    <m/>
    <m/>
    <m/>
    <m/>
    <s v="Cumplimiento memorando expedido por la Subdirección de Operación Aduanera"/>
    <s v="Elaborar memorando impartiendo lineamientos para el control de la radicación del acta de aprehensión y sus insumos entregados a Fiscalización"/>
    <s v="1. Memorando _x000a_2. Lista de socialización memorando"/>
    <n v="1"/>
    <d v="2021-11-01T00:00:00"/>
    <d v="2022-04-30T00:00:00"/>
    <n v="25.714285714285715"/>
    <n v="1"/>
    <s v="DGF_x000a_NC – Subproceso Operación Aduanera_x000a_Subdirección de Operación Aduanera_x000a__x000a_ACTUALIZADO_x000a_30112021"/>
    <n v="1"/>
    <x v="1"/>
  </r>
  <r>
    <x v="0"/>
    <x v="2"/>
    <s v="INSP. 1707022435_x000a_H 3"/>
    <s v="RG2_x000a__x000a_RFC2"/>
    <s v="ID del hallazgo III. Fallas en la aplicación de la normativa relacionada con el decomiso de mercancías en contravía de lo establecido en el procedimiento PR-COA-0395 “Decomiso de mercancías” versión 2"/>
    <s v="ID del hallazgo III. Fallas en la aplicación de la normativa relacionada con el decomiso de mercancías en contravía de lo establecido en el procedimiento PR-COA-0395 “Decomiso de mercancías” versión 2_x000a__x000a_ID del Riesgo de Corrupción :  RFC 2.  Decisión final del decomiso de mercancías omitiendo información relevante"/>
    <s v="Revisión del cumplimiento de requisitos de los insumos generados por las unidades aprehensoras y verificación de la aplicación correcta de la normativa en el procedimiento de decomiso de mercancías"/>
    <s v="Cada Dirección Seccional elabora un informe trimestral con los resultados encontrados en las verificaciones realizadas, en donde deben incluir las estrategias para el mejoramiento del proceso. En cada informe se debe evidenciar mínimo una verificación aleatoria del 30% de las operaciones sucedidas en el período observado."/>
    <s v="Informes (3 por cada seccional)"/>
    <n v="12"/>
    <d v="2021-11-01T00:00:00"/>
    <d v="2022-08-31T00:00:00"/>
    <n v="43.285714285714285"/>
    <n v="1"/>
    <s v="DGF_x000a_DS - Subproceso: Fiscalización y Liquidación_x000a_Dirección Seccional de Impuestos y Aduanas de Santa Marta _x000a_Dirección Seccional de Aduanas de Barranquilla _x000a_Dirección Seccional de Aduanas de Cartagena_x000a_Dirección Seccional de Aduanas Cali_x000a__x000a_ACTUALIZADO_x000a_30112021_x000a_"/>
    <n v="1"/>
    <x v="1"/>
  </r>
  <r>
    <x v="0"/>
    <x v="2"/>
    <m/>
    <m/>
    <m/>
    <m/>
    <s v="Ejecución de reuniones trimestrales por un período de seis meses para la socialización de lineamientos de las acciones de control y decomisos,  así como el direccionamiento estratégico necesario para mejorar el proceso de decomiso."/>
    <s v="Cada Dirección Seccional debe coordinar y ejecutar 2 capacitaciones, una cada trimestre, con los funcionarios de las unidades aprehensoras de su Dirección Seccional"/>
    <s v="Registros de asistencia (2 por cada seccional)"/>
    <n v="8"/>
    <d v="2021-11-01T00:00:00"/>
    <d v="2022-05-01T00:00:00"/>
    <n v="25.857142857142858"/>
    <n v="1"/>
    <s v="DGF_x000a_DS - Subproceso: Fiscalización y Liquidación_x000a_Dirección Seccional de Impuestos y Aduanas de Santa Marta _x000a_Dirección Seccional de Aduanas de Barranquilla _x000a_Dirección Seccional de Aduanas de Cartagena_x000a_Dirección Seccional de Aduanas Cali_x000a__x000a_ACTUALIZADO_x000a_30112021"/>
    <n v="1"/>
    <x v="1"/>
  </r>
  <r>
    <x v="0"/>
    <x v="2"/>
    <m/>
    <m/>
    <m/>
    <m/>
    <s v="Puesta en producción de un Servicio Informático para el control del Decomiso"/>
    <s v="Levantar requerimientos funcionales del servicio solicitado"/>
    <s v="Documento con requerimientos funcionales"/>
    <n v="1"/>
    <d v="2022-01-01T00:00:00"/>
    <d v="2022-02-28T00:00:00"/>
    <n v="8.2857142857142865"/>
    <n v="1"/>
    <s v="DGF_x000a_NC - Subproceso Innovación y Tecnología_x000a_Subdirección de Soluciones y Desarrollo _x000a__x000a_ACTUALIZADO_x000a_30112021"/>
    <n v="1"/>
    <x v="1"/>
  </r>
  <r>
    <x v="0"/>
    <x v="2"/>
    <m/>
    <m/>
    <m/>
    <m/>
    <m/>
    <s v="Establecer el análisis y diseño de la solución"/>
    <s v="Documento con el análisis y diseño"/>
    <n v="1"/>
    <d v="2022-03-01T00:00:00"/>
    <d v="2022-04-30T00:00:00"/>
    <n v="8.5714285714285712"/>
    <n v="1"/>
    <s v="DGF_x000a_NC - Subproceso Innovación y Tecnología_x000a_Subdirección de Soluciones y Desarrollo _x000a__x000a_ACTUALIZADO_x000a_30112021"/>
    <n v="1"/>
    <x v="1"/>
  </r>
  <r>
    <x v="0"/>
    <x v="2"/>
    <m/>
    <m/>
    <m/>
    <m/>
    <m/>
    <s v="Desarrollar, probar e implementar la solución planeada"/>
    <s v="Puesta en producción de la solución"/>
    <n v="1"/>
    <d v="2022-05-01T00:00:00"/>
    <d v="2022-08-30T00:00:00"/>
    <n v="17.285714285714285"/>
    <n v="1"/>
    <s v="DGF_x000a_NC - Subproceso Innovación y Tecnología_x000a_Subdirección de Soluciones y Desarrollo _x000a__x000a_ACTUALIZADO_x000a_30112021"/>
    <n v="1"/>
    <x v="1"/>
  </r>
  <r>
    <x v="0"/>
    <x v="2"/>
    <m/>
    <m/>
    <m/>
    <m/>
    <s v="Elaboración de un lineamiento dirigido a las Divisiones de Fiscalización y Liquidación o las que hagan sus veces con el fin de realizar énfasis en el envío de insumos al proceso de fiscalización cambiaria respectiva."/>
    <s v="Elaborar el documento con los lineamientos para el cumplimiento de todas las Divisiones de Fiscalización"/>
    <s v="Lineamiento"/>
    <n v="1"/>
    <d v="2021-12-01T00:00:00"/>
    <d v="2021-12-31T00:00:00"/>
    <n v="4.2857142857142856"/>
    <n v="1"/>
    <s v="DGF_x000a_NC - Subproceso: Fiscalización y Liquidación_x000a_Subdirección de Fiscalización Aduanera_x000a__x000a_ACTUALIZADO_x000a_30112021"/>
    <n v="1"/>
    <x v="1"/>
  </r>
  <r>
    <x v="0"/>
    <x v="2"/>
    <m/>
    <m/>
    <m/>
    <m/>
    <m/>
    <s v="Socializar el lineamiento a todas las Divisiones de Fiscalización que ejecuten el proceso de decomiso."/>
    <s v="Correo electrónico"/>
    <n v="2"/>
    <d v="2022-01-03T00:00:00"/>
    <d v="2022-01-31T00:00:00"/>
    <n v="4"/>
    <n v="1"/>
    <s v="DGF_x000a_NC - Subproceso: Fiscalización y Liquidación_x000a_Subdirección de Fiscalización Aduanera_x000a__x000a_ACTUALIZADO_x000a_30112021"/>
    <n v="1"/>
    <x v="1"/>
  </r>
  <r>
    <x v="0"/>
    <x v="2"/>
    <m/>
    <m/>
    <m/>
    <m/>
    <s v="Revisión del procedimiento de Decomiso"/>
    <s v="Efectuar la revisión del procedimiento, tanto en sus acápites textuales como en el flujograma."/>
    <s v="Procedimiento Revisado"/>
    <n v="1"/>
    <d v="2022-01-03T00:00:00"/>
    <d v="2022-07-31T00:00:00"/>
    <n v="29.857142857142858"/>
    <n v="1"/>
    <s v="DGF_x000a_NC - Subproceso: Fiscalización y Liquidación_x000a_Subdirección de Fiscalización Aduanera_x000a__x000a_ACTUALIZADO_x000a_30112021"/>
    <n v="1"/>
    <x v="1"/>
  </r>
  <r>
    <x v="0"/>
    <x v="2"/>
    <s v="INSP. 170700-29-2024-02-03 _x000a__x000a_H1, OB1, OB2 y OB3"/>
    <s v="RG01_x000a__x000a_RFC01"/>
    <s v="H1: En nueve (9) casos de seleccionados finales definidos por la Coordinación de Programas de Control de Facilitación, de la Subdirección de Estrategia y Analítica, se identificaron fallas en la determinación de la carga potencial de los seleccionados y fallas en la aplicación de los controles para la determinación y asignación de los seleccionados definitivos, causado por la falta de aplicación de la actividad 8  “Definir, obtener y procesar información” del procedimiento PR-COT-0246 y el numeral 4.7  “Definición de la carga potencial de seleccionados” de la “CARTILLA PARA LA ELABORACIÓN DE LOS DOCUMENTOS DE CRITERIO DE SELECCIÓN DE CASOS Y EL TRATAMIENTO DE LA INFORMACIÓN EN LA FORMULACIÓN DE CAMPAÑAS Y PROGRAMAS DE CONTROL” CT-COT-0081 V2, situación que afectó el número de seleccionados finales y su correspondiente apertura, por parte de la Subdirección de Gestión de Fiscalización Internacional, ahora Subdirección de Fiscalización Internacional, y la Dirección Seccional de Grandes Contribuyentes."/>
    <s v="RG01: Caducidad de las facultades de control de las obligaciones tributarias._x000a__x000a_RFC01: Exclusión de un contribuyente de un proceso de control de las obligaciones tributarias. "/>
    <s v="A1: Realizar capacitación a nivel nacional a los grupos internos de trabajo y/o coordinaciones de Fiscalización Internacional para socializar los lineamientos y el cronograma de ejecucíón de los programas de fiscalización proferidos por la Subdirección de Fiscalización Internacional. "/>
    <s v="Socialización a través de la plataforma de TEAMS de los memorandos de los programas proferidos por la Subdirección de Fiscalización Internacional a las 5 direcciones seccionales y operativa, que cuentan con grupos o coordinaciones de fiscalización internacional, ."/>
    <s v="Listado de asistencia de los funcionarios a cada una de las reunioes de socialización que se realicen en lo que resta del año 2024 y primer semestre de 2025."/>
    <n v="1"/>
    <d v="2024-10-01T00:00:00"/>
    <d v="2025-06-30T00:00:00"/>
    <n v="38.857142857142854"/>
    <n v="0.6"/>
    <s v="DGF_x000a_NC - Subproceso: Fiscalización y Liquidación_x000a_Subdirección de Fiscalización Internacional"/>
    <n v="0.6"/>
    <x v="0"/>
  </r>
  <r>
    <x v="0"/>
    <x v="2"/>
    <m/>
    <m/>
    <m/>
    <m/>
    <s v="A2: Realizar seguimiento mensual a través del Informe de Cargas de Servicio de Fiscalización Internacional FT-COT-2796, con el cual se controle la información concerniente a la apertura de los expedientes incluyendo información específica relacionada con: El Acta de Nivel Directivo en donde se tomó la decisión de apertura, la fecha de apertura y la fecha máxima de fiscalización del expediente, en concordancia con los términos de los procedimientos que regulan el subproceso de fiscalización y liquidación."/>
    <s v="*Envío del informe por parte de las Direcciones Seccionales de Impuestos de Bogotá, Medellín, Cali y Barranquilla las cuales cuentan con Grupos internos de trabajo de fiscalización internacional._x000a_*Envío del informe por parte de la Subdirección Operativa de Fiscalización y Liquidación Internacional._x000a_* Revisión, verificación y consolidación de los 5 informes mensuales por parte de la Subdirección de Fiscalización Internacional."/>
    <s v="Informe de Cargas de Servicio de Fiscalización Internacional FT-COT-2796 de cada una de las 5 direcciones que cuentan con grupos especializados de fiscalización internacional."/>
    <n v="15"/>
    <d v="2024-10-01T00:00:00"/>
    <d v="2024-12-31T00:00:00"/>
    <n v="13"/>
    <n v="1"/>
    <s v="DGF_x000a_NC - Subproceso: Fiscalización y Liquidación_x000a_Subdirección de Fiscalización Internacional_x000a_Subdirección Operativa de Fiscalización y Liquidación Internacional _x000a__x000a_DS - Subproceso: Fiscalización y Liquidación_x000a_Direcciones Seccionales de Impuestos de Bogotá, Medellín, Cali y Barranquilla"/>
    <n v="1"/>
    <x v="1"/>
  </r>
  <r>
    <x v="0"/>
    <x v="2"/>
    <m/>
    <m/>
    <m/>
    <m/>
    <s v="A3: Realizar reunión de retroalimentación con la Coordinación de Programas de Control de Facilitación sobre el 100% de los programas de fiscalización que se profieran este año, con el fin de verificar el cumplimiento de los indicadores necesarios en los seleccionados potenciales para convertirse en seleccionados finales y proceder con el envío de la carga final a las direcciones seccionales y a la Dirección Operativa de Grandes Contribuyentes, de conformidad con las necesidades del área solicitante."/>
    <s v="Reunión para revisar los seleccionados potenciales cada vez que se profiera un programa."/>
    <s v="Acta de Reunión por pograma proferido durante el año 2024 entre la Subdirección de Fiscalización Internacional y la  Coordinación de Programas de Control de Facilitación"/>
    <n v="1"/>
    <d v="2024-10-01T00:00:00"/>
    <d v="2024-12-31T00:00:00"/>
    <n v="13"/>
    <n v="1"/>
    <s v="DGF_x000a_NC - Subproceso: Fiscalización y Liquidación_x000a_Subdirección de Fiscalización Internacional_x000a__x000a_NC Subproceso Planeación y cumplimiento_x000a_Subdirección de Estrategia y Analítica_x000a_Coordinación de Programas de Control de Facilitación "/>
    <n v="1"/>
    <x v="1"/>
  </r>
  <r>
    <x v="0"/>
    <x v="2"/>
    <m/>
    <m/>
    <s v="OB1: En el expediente de HINODE COLOMBIA S.A.S con NIT 901107672, se observó inconsistencia entre la información registrada en el auto de apertura del expediente N°202282350100000905, en el que indica que el año gravable objeto de investigación es 2019; pero, en el informe final del expediente IJ-2017-2022-905, se menciona que la declaración objeto de investigación corresponde a la documentación comprobatoria del año gravable 2018 No.100066518261064."/>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en lo que resta del año 2024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1"/>
  </r>
  <r>
    <x v="0"/>
    <x v="2"/>
    <m/>
    <m/>
    <s v="OB2: En cuatro (4) expedientes de acciones de control de documentación comprobatoria de la Dirección Operativa de Grandes Contribuyentes, se observó que el auto de apertura no registra la firma del funcionario competente."/>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en lo que resta del año 2024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1"/>
  </r>
  <r>
    <x v="0"/>
    <x v="2"/>
    <m/>
    <m/>
    <s v="OB3: Se evidencian fallas en los controles tendientes a salvaguardar la integridad, confiabilidad y trazabilidad de la información."/>
    <m/>
    <s v="A1: Realizar capacitación a nivel nacional a los grupos internos de trabajo y/o coordinaciones de Fiscalización Internacional para socializar los lineamientos y cronograma de ejecucíón de los programas de fiscalización proferidos por la Subdirección de Fiscalización Internacional. "/>
    <s v="Socialización a través de la plataforma de TEAMS de los memorandos de los programas proferidos por la Subdirección de Fiscalización Internacional a las 5 Direcciones que cuentan con grupos o coordinaciones de fiscalización internacional, ."/>
    <s v="Listado de asistencia de los funcionarios a cada una de las reunioes de socialización que se realicen en lo que resta del año 2024 y primer semestre de 2025."/>
    <n v="1"/>
    <d v="2024-10-01T00:00:00"/>
    <d v="2025-06-30T00:00:00"/>
    <n v="38.857142857142854"/>
    <n v="0.6"/>
    <s v="DGF_x000a_NC - Subproceso: Fiscalización y Liquidación_x000a_Subdirección de Fiscalización Internacional"/>
    <n v="0.6"/>
    <x v="0"/>
  </r>
  <r>
    <x v="0"/>
    <x v="2"/>
    <m/>
    <m/>
    <m/>
    <m/>
    <s v="A2: Realizar seguimiento mensual a través del Informe de Cargas de Servicio de Fiscalización Internacional FT-COT-2796 con el cual se controle la información concerniente a la apertura de los expedientes incluyendo información específica relacionada con: El Acta de Nivel Directivo en donde se tomó la decisión de apertura, la fecha de apertura y la fecha máxima de fiscalización del expediente, en concordancia con los términos de los procedimientos que regulan el subproceso de fiscalización y liquidación."/>
    <s v="*Envío del informe por parte de las Direcciones Seccionales de Impuestos de Bogotá, Medellín, Cali y Barranquilla las cuales cuentan con Grupos internos de trabajo de fiscalización internacional._x000a_*Envío del informe por parte de la Subdirección Operativa de Fiscalización y Liquidación Internacional._x000a_* Revisión, verificación y consolidación de los 5 informes mensuales por parte de la Subdirección de Fiscalización Internacional."/>
    <s v="Informe de Cargas de Servicio de Fiscalización Internacional FT-COT-2796 de cada una de las 5 direcciones que cuentan con grupos especializados de fiscalización internacional."/>
    <n v="15"/>
    <d v="2024-10-01T00:00:00"/>
    <d v="2024-12-31T00:00:00"/>
    <n v="13"/>
    <n v="1"/>
    <s v="DGF_x000a_NC - Subproceso: Fiscalización y Liquidación_x000a_Subdirección de Fiscalización Internacional_x000a_Subdirección Operativa de Fiscalización y Liquidación Internacional _x000a__x000a_DS - Subproceso: Fiscalización y Liquidación_x000a_Direcciones Seccionales de Impuestos de Bogotá, Medellín, Cali y Barranquilla"/>
    <n v="1"/>
    <x v="1"/>
  </r>
  <r>
    <x v="0"/>
    <x v="2"/>
    <m/>
    <m/>
    <m/>
    <m/>
    <s v="A3: Realizar reunión de retroalimentación con la Coordinación de Programas de Control de Facilitación sobre el 100% de los programas de fiscalización que se profieran este año, con el fin de verificar el cumplimiento de los indicadores necesarios en los seleccionados potenciales para convertirse en seleccionados finales y proceder con el envío de la carga final a las direcciones seccionales y a la Dirección Operativa de Grandes Contribuyentes, de conformidad con las necesidades del área solicitante."/>
    <s v="Reunión para revisar los seleccionados potenciales cada vez que se profiera un programa."/>
    <s v="Acta de Reunión por pograma proferido durante el año 2024 entre la Subdirección de Fiscalización Internacional y la  Coordinación de Programas de Control de Facilitación"/>
    <n v="1"/>
    <d v="2024-10-01T00:00:00"/>
    <d v="2024-12-31T00:00:00"/>
    <n v="13"/>
    <n v="1"/>
    <s v="DGF_x000a_NC - Subproceso: Fiscalización y Liquidación_x000a_Subdirección de Fiscalización Internacional_x000a__x000a_NC Subproceso Planeación y cumplimiento_x000a_Subdirección de Estrategia y Analítica_x000a_Coordinación de Programas de Control de Facilitación "/>
    <n v="1"/>
    <x v="1"/>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en lo que resta del año 2024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1"/>
  </r>
  <r>
    <x v="0"/>
    <x v="2"/>
    <s v="INSP. 170700-29-2024-02-03 _x000a__x000a_H2, H3, H4, H5, H6, OB4, OB5 y OB6 "/>
    <s v="RFC02_x000a__x000a_RFC02"/>
    <s v="H2: En trece (13) expedientes se evidenciaron actuaciones realizadas por funcionarios que no se encuentran relacionados en archivo de Excel “5. Relación funcionarios y novedades administrativas.xlsx ”, lo que conlleva a determinar que los funcionarios presuntamente no tienen la competencia para adelantar los procesos de investigación, generado por la falta de aplicación de los controles, lo que conlleva a una eventual invalidez del acto administrativo."/>
    <s v="RG02: Decisión final de un proceso de control por fuera de la norma._x000a__x000a_RFC02: Decisión final de un proceso de control ejecutado de forma irregular."/>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1"/>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1"/>
  </r>
  <r>
    <x v="0"/>
    <x v="2"/>
    <m/>
    <m/>
    <m/>
    <m/>
    <s v="A4: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1"/>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1"/>
  </r>
  <r>
    <x v="0"/>
    <x v="2"/>
    <m/>
    <m/>
    <s v="H3: En nueve (9) expedientes de fiscalización internacional se evidenció incumplimiento a las condiciones generales establecidas en el numeral 3.7  y a los controles establecidos en las actividades 24 ,25  y 62  del procedimiento PR-COT-0465 de las versiones 1 y 2 y la actividad 48  del PR-FL-0220 versión 8, debido a la falta de seguimiento y aplicación de los controles definidos en el proceso, afectando la trazabilidad y la toma de decisiones dentro del proceso de investigación de fiscalización internacional."/>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1"/>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1"/>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1"/>
  </r>
  <r>
    <x v="0"/>
    <x v="2"/>
    <m/>
    <m/>
    <s v="H4: En cuatro (4) expedientes se evidenció el incumplimiento del numeral 66  del PR-COT-0465 versión 2 y el numeral 14  del Manual Servicios Web Integra Sanciones y Liquidaciones MN-COT-0047 Tomo 2, debido a fallas en las actividades del proceso de investigación y determinación de tributos e imposición de sanciones, afectando la trazabilidad y la toma de decisiones del proceso."/>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1"/>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1"/>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de AUTOEVALUACIÓN DEL CONTROL Y GESTION PR-CI-0339 y el PR-COT-0465 “Investigación y determinación de tributos e imposición de sanciones” ."/>
    <s v="Informes gerenciales de autoevaluación y seguimiento a la gestión."/>
    <n v="5"/>
    <d v="2024-10-01T00:00:00"/>
    <d v="2024-12-31T00:00:00"/>
    <n v="13"/>
    <n v="1"/>
    <s v="DGF_x000a_NC - Subproceso: Fiscalización y Liquidación_x000a_Subdirección de Fiscalización Internacional"/>
    <n v="1"/>
    <x v="1"/>
  </r>
  <r>
    <x v="0"/>
    <x v="2"/>
    <m/>
    <m/>
    <s v="H5: En seis (6) expedientes se observan fallas en la conformación de las unidades documentales, incumpliendo lo establecido en el numeral 3.1.2.7  Gestión Documental del Expediente Administrativo del procedimiento PR-COT-0465 versión 1 y 2, ocasionado por la falta de la aplicación de los controles, evidenciando falencias en el manejo y control documental de información sensible la cual es soporte de las actuaciones que ejecutan las direcciones seccionales y la Subdirección de Fiscalización Internacional. "/>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1"/>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1"/>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1"/>
  </r>
  <r>
    <x v="0"/>
    <x v="2"/>
    <m/>
    <m/>
    <s v="H6: Se evidencian fallas en los controles tendientes a salvaguardar la integridad, confiabilidad y trazabilidad de la información."/>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1"/>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1"/>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1"/>
  </r>
  <r>
    <x v="0"/>
    <x v="2"/>
    <m/>
    <m/>
    <s v="OB4: En once (11) expedientes se evidenció concentración de funciones dentro del proceso de fiscalización y liquidación, en el que el mismo funcionario que profiere el acto de pliego de cargos o requerimiento especial, es el que profiere la resolución sanción o liquidación oficial de revisión, situación que puede generar falta de objetividad y transparencia en la toma de decisiones dentro del proceso."/>
    <m/>
    <s v="A5. Estudiar en conjunto la Subdirección de Fiscalización Internacional y la Subdirección de Fiscalización Tributaria la viabilidad de: i) modificar el procedimiento PR-COT-0465 o; ii) emitir un documento de la Subdirección de Fiscalización Internacional, que permitan ejercer un control efectivo en las actuaciones de los servidores en un proceso sancionatorio y/o de determinación que conlleve a evitar la concentración de funciones"/>
    <s v="Mesas de trabajo en las cuales participen la Subdirección de Fiscalización Internacional y Subdirección de Fiscalización Tributaria con el fin de establecer las pautas y previsiones a considerar, así como la decisión sobre la viabilidad de modificar el procedimiento PR-COT-0465 o en su defecto la elaboración de un documento de la Subdirección de Fiscalización Internacional"/>
    <s v="Acta en la que se consigne la decisión tomada en las mesas de trabajo"/>
    <n v="1"/>
    <d v="2024-10-01T00:00:00"/>
    <d v="2025-07-30T00:00:00"/>
    <n v="43.142857142857146"/>
    <n v="0.3"/>
    <s v="DGF_x000a_NC - Subproceso: Fiscalización y Liquidación_x000a_Subdirección de Fiscalización Internacional_x000a_Subdirección de Fiscalización Tributaria"/>
    <n v="0.3"/>
    <x v="0"/>
  </r>
  <r>
    <x v="0"/>
    <x v="2"/>
    <m/>
    <m/>
    <m/>
    <m/>
    <s v="A7. Elaborar y/o actualizar el documento dentro del sistema de gestión acorde con lo establecido en el acta."/>
    <s v="- Elaboración del documento definido para el cumplimiento de la acción._x000a_- Revisión y aprobación por parte de las áreas involucradas."/>
    <s v="Documento y/o procedimiento modificado"/>
    <n v="1"/>
    <d v="2025-07-30T00:00:00"/>
    <d v="2025-11-30T00:00:00"/>
    <n v="17.571428571428573"/>
    <n v="0.3"/>
    <s v="DGF_x000a_NC - Subproceso: Fiscalización y Liquidación_x000a_Subdirección de Fiscalización Internacional_x000a_Subdirección de Fiscalización Tributaria"/>
    <n v="0.3"/>
    <x v="0"/>
  </r>
  <r>
    <x v="0"/>
    <x v="2"/>
    <m/>
    <m/>
    <s v="OB5: Se evidencia inconsistencia y falta de uniformidad en el formato de fechas utilizado para el registro de la información de los expedientes, generando incertidumbre y falta de claridad de la información, lo que afecta la toma de decisión del funcionario sustanciador. "/>
    <m/>
    <s v="A6: Realizar reunión de retroalimentación con la Coordinación de Correspondencia y Notificaciones de la Subdirección Administrativa con el fin de socializar el resultado de la Inspección de la Agencia ITRC para que se adopten las medidas pertinentes."/>
    <s v="Reunión presencial o a través de la Plataforma TEAMS"/>
    <s v="Acta de reunión entre la Subdirección de Fiscalización Internacional y la Coordinación de Correspondencia y Notificaciones "/>
    <n v="1"/>
    <d v="2024-10-01T00:00:00"/>
    <d v="2024-12-31T00:00:00"/>
    <n v="13"/>
    <n v="1"/>
    <s v="DGF_x000a_NC - Subproceso Fiscalización y Liquidación_x000a_Subdirección de Fiscalización Internacional_x000a__x000a_NC - Subproceso Recursos Administrativos_x000a_Coordinación de Correspondencia y Notificaciones "/>
    <n v="1"/>
    <x v="1"/>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1"/>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1"/>
  </r>
  <r>
    <x v="0"/>
    <x v="2"/>
    <m/>
    <m/>
    <s v="OB6: En el expediente No 20191312382981627 del contribuyente THE ELITE FLOWER SAS CI, identificado con NIT 800141506, no se observa la notificación de la liquidación oficial de revisión N°2552012021900015 del 30 de septiembre de 2021 (folios 767 al 802). Es importante mencionar que la inexistencia de este documento en el expediente afecta la trazabilidad y el sustento de las decisiones tomadas dentro del expediente administrativo. "/>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1"/>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1"/>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1"/>
  </r>
  <r>
    <x v="0"/>
    <x v="2"/>
    <m/>
    <m/>
    <m/>
    <m/>
    <s v="A4: La Subdirección de Fiscalización Internacional realizará la actividad  de Autoevaluación a la gestión y cargas de trabajo desarrolladas en el proceso de Fiscalización y Liquidación en aplicación del proceso AUTOEVALUACIÓN DEL CONTROL Y GESTION PR-CI-0339, el cual contempla realizar visitas a las cuatro Direcciones Seccionales que cuentan con un GIT de Fiscalización Internacional (Bogotá, Cali, Medellín y Barranquilla) y a la Coordinación de Fiscalización y Liquidación Intensiva Tributaria e Internacional de la Dirección Operativa de Grandes Contribuyentes."/>
    <s v="Visitas presenciales donde se realice verificación de los expedientes en cumplimiento del proceso AUTOEVALUACIÓN DEL CONTROL Y GESTION PR-CI-0339 y el PR-COT-0465 “Investigación y determinación de tributos e imposición de sanciones” ."/>
    <s v="Informes gerenciales de autoevaluación y seguimiento a la gestión de las 5 visitas de autoevaluación realizadas."/>
    <n v="5"/>
    <d v="2024-10-01T00:00:00"/>
    <d v="2024-12-31T00:00:00"/>
    <n v="13"/>
    <n v="1"/>
    <s v="DGF_x000a_NC - Subproceso: Fiscalización y Liquidación_x000a_Subdirección de Fiscalización Internacional"/>
    <n v="1"/>
    <x v="1"/>
  </r>
  <r>
    <x v="0"/>
    <x v="2"/>
    <s v="170700-29-2024-02-04_x000a__x000a__x000a_I1, H1, H2, H3, H4, H5, OB1 y OB2"/>
    <s v="RG01_x000a__x000a_RFC02"/>
    <s v="I1: Con base en el análisis de la información financiera y cumplimiento de requisitos de los contribuyentes acogidos al Régimen Tributario Especial, se identifican las siguientes señales de alerta: (…) Las situaciones analizadas permiten alertar que este beneficio tributario podría estar siendo aprovechado, en algunos casos, por estructuras financieras del crimen organizado, dedicadas al lavado de activos, sus delitos fuente y la financiación del terrorismo, por lo que se requiere de especial vigilancia, identificación y reporte por parte de los jefes de las Divisiones de Fiscalización y Liquidación Tributaria Extensiva e Intensiva o quien haga sus veces en las Direcciones Seccionales de impuestos, y el Subdirector Operativo de Fiscalización y Liquidación de Grandes Contribuyentes, conforme a sus competencias"/>
    <s v="RG01: Caducidad de facultades de control y prescripción de obligaciones_x000a__x000a_RFC01: Exclusión de un contribuyente de un proceso de control."/>
    <s v="A1: Implementar el Sistema Informático de Registro, Seguimiento y Control de los contribuyentes ZESE."/>
    <s v="1- Elaborar las especificaciones funcionales (historias de usuario) para el diseño del sistema informático_x000a_2- Ejecutar las pruebas funcionales para la aprobación de puesta en producción del servicio Informático."/>
    <s v="1. Formato 2206 e historias de usuario."/>
    <n v="1"/>
    <d v="2024-09-13T00:00:00"/>
    <d v="2025-09-25T00:00:00"/>
    <n v="53.857142857142854"/>
    <n v="0.8"/>
    <s v="DGF_x000a_NC - Subproceso: Fiscalización y Liquidación_x000a_Dirección de Gestión de Fiscalización_x000a_Subdirección de Fiscalización Tributaria_x000a_Coordinación de sistemas de información y Procedimiento de Fiscalización Tributaria"/>
    <n v="0.8"/>
    <x v="0"/>
  </r>
  <r>
    <x v="0"/>
    <x v="2"/>
    <m/>
    <m/>
    <s v="H1. La DIAN está omitiendo el control efectivo del cumplimiento de los requisitos y obligaciones sustanciales y formales establecidas, para ingresar y permanecer en el Régimen Especial en materia tributaria – Zona Económica y Social Especial – en adelante ZESE, según lo definido en la Sección 2 del Decreto Único Reglamentario 1625 de 2016 , adicionado por el Decreto 2112 de 2019, modificado por el decreto 1606 de 2020. (...)"/>
    <m/>
    <m/>
    <s v="1- Proyectar la resolución que adopta el sistema informático para la recepción, consolidación y seguimiento de la información anual que presentan los contribuyentes que se acogen al régimen ZESE de tributación._x000a_2- Proferir la resolución que adopta el sistema informático para la recepción, consolidación y seguimiento de la información anual que presentan los contribuyentes que se acogen al régimen ZESE de tributación."/>
    <s v="2. Resolución que adopta el Sistema Informático ZESE."/>
    <n v="1"/>
    <d v="2024-11-01T00:00:00"/>
    <d v="2025-09-25T00:00:00"/>
    <n v="46.857142857142854"/>
    <n v="0.8"/>
    <s v="DGF_x000a_NC - Subproceso: Fiscalización y Liquidación_x000a_Dirección General_x000a_Dirección de Gestión de Fiscalización_x000a_Subdirección de Fiscalización Tributaria_x000a_Coordinación de sistemas de información y Procedimiento de Fiscalización Tributaria"/>
    <n v="0.8"/>
    <x v="0"/>
  </r>
  <r>
    <x v="0"/>
    <x v="2"/>
    <m/>
    <m/>
    <s v="H2: Se evidenció incumplimiento a la validación y verificación del requisito establecido en el Artículo 1.2.1.23.2.2. del decreto 1625 de 2016, adicionado por el Decreto 2112 de 2019 y modificado por el decreto 1606 de 2020, relacionado con el desarrollo de la actividad económica principal y secundaria, (...)"/>
    <m/>
    <m/>
    <s v="1- Poner en producción el sistema informático."/>
    <s v="3.Sistema Informatico ZESE"/>
    <n v="1"/>
    <d v="2024-10-01T00:00:00"/>
    <d v="2025-09-25T00:00:00"/>
    <n v="51.285714285714285"/>
    <n v="0.8"/>
    <s v="DGF_x000a_NC - Subproceso Innovación y Tecnología_x000a_Subdirección de Gestión de Innovación y Tecnología."/>
    <n v="0.8"/>
    <x v="0"/>
  </r>
  <r>
    <x v="0"/>
    <x v="2"/>
    <m/>
    <m/>
    <s v="H3: La DIAN omitió la apertura del proceso de fiscalización y liquidación en 46 casos en los que los contribuyentes incumplieron con los requisitos sustanciales para pertenecer al Régimen Tributario Especial ZESE o la debida aplicación del beneficio, según lo establecido en el Procedimiento PR-COT-0465 de “Investigación y determinación de tributos e imposición de sanciones”. (...)"/>
    <m/>
    <s v="A2: Diseñar y ejecutar una acción de control en fiscalización para la verificación de los requisitos para pertenecer al regimen ZESE y efectuar la determinación del impuesto o la imposición de las sanciones correspondientes, cuando sea el caso, de los casos identificados en el informe ITRC._x000a_"/>
    <s v="1- Elaborar y enviar a las Direcciones Seccionales el memorando de lineamientos identificando las acciones a ejecutar de acuerdo al hallazgo identificado por ITRC._x000a_2- Enviar los casos seleccionados a las Direcciones Seccionales competentes"/>
    <s v="1. Memorando de lineamientos y casos seleccionados de la acción de control de acuerdo con los hallazgos del informe ITRC "/>
    <n v="1"/>
    <d v="2025-01-01T00:00:00"/>
    <d v="2025-12-01T00:00:00"/>
    <n v="47.714285714285715"/>
    <n v="0.5"/>
    <s v="DGF_x000a_NC - Subproceso: Fiscalización y Liquidación_x000a_Dirección de Gestión de Fiscalización_x000a_Subdirección de Fiscalización Tributaria_x000a_Coordinación de Pensamiento Estrategico de Fiscalización Tributaria."/>
    <n v="0.5"/>
    <x v="0"/>
  </r>
  <r>
    <x v="0"/>
    <x v="2"/>
    <m/>
    <m/>
    <m/>
    <m/>
    <m/>
    <s v="1- Ejecutar el control de acuerdo con los lineamientos diseñados en el memorando para mitigar el hallazgo identificado por ITRC. "/>
    <s v="2. Casos gestionados._x000a_"/>
    <n v="1"/>
    <d v="2025-03-01T00:00:00"/>
    <d v="2025-12-01T00:00:00"/>
    <n v="39.285714285714285"/>
    <n v="0.5"/>
    <s v="DGF_x000a_DS - Subproceso: Fiscalización y Liquidación_x000a_Direcciones Seccionales competentes"/>
    <n v="0.5"/>
    <x v="0"/>
  </r>
  <r>
    <x v="0"/>
    <x v="2"/>
    <m/>
    <m/>
    <s v="H4: La DIAN no ha documentado las actividades y controles relacionados con el proceso de revisión y verificación del cumplimiento de los requisitos establecidos para los contribuyentes, que se acogen y permanecen en el régimen tributario especial ZESE, como se evidenció en la prueba de recorrido y capacitación realizada el 24 de enero de 2024 con la participación de los funcionarios designados por la DIAN y las entrevistas realizadas en trabajo de campo a los funcionarios encargados del proceso: (...)"/>
    <m/>
    <s v="A3: 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
    <s v="1- Diseñar criterios de selección que tengan en cuenta los requisitos formales y sustanciales para pertenecer al regimen ZESE y los demás riesgos identificados. "/>
    <s v="1. Criterios diseñados"/>
    <n v="1"/>
    <d v="2025-04-01T00:00:00"/>
    <d v="2025-12-31T00:00:00"/>
    <n v="39.142857142857146"/>
    <n v="0"/>
    <s v="DGF_x000a_NC Subproceso Planeación y cumplimiento_x000a_Subdirección de Estrategia y Analítica_x000a_Coordinación de Programas de Control de Facilitación "/>
    <n v="0"/>
    <x v="0"/>
  </r>
  <r>
    <x v="0"/>
    <x v="2"/>
    <m/>
    <m/>
    <s v="H4: La DIAN no ha documentado las actividades y controles relacionados con el proceso de revisión y verificación del cumplimiento de los requisitos establecidos para los contribuyentes, que se acogen y permanecen en el régimen tributario especial ZESE, como se evidenció en la prueba de recorrido y capacitación realizada el 24 de enero de 2024 con la participación de los funcionarios designados por la DIAN y las entrevistas realizadas en trabajo de campo a los funcionarios encargados del proceso: (...)"/>
    <m/>
    <m/>
    <s v="_x000a_1. Elaborar el memorando de lineamientos identificando las acciones a ejecutar de acuerdo al hallazgo identificado por ITRC."/>
    <s v="_x000a_2. Memorando de lineamientos de la acción de control de acuerdo con los hallazgos del informe ITRC "/>
    <n v="1"/>
    <d v="2025-07-01T00:00:00"/>
    <d v="2025-12-31T00:00:00"/>
    <n v="26.142857142857142"/>
    <n v="0"/>
    <s v="DGF_x000a_NC - Subproceso: Fiscalización y Liquidación_x000a_Dirección de Gestión de Fiscalización_x000a_Subdirección de Fiscalización Tributaria_x000a_Coordinación de Pensamiento Estrategico de Fiscalización Tributaria."/>
    <n v="0"/>
    <x v="0"/>
  </r>
  <r>
    <x v="0"/>
    <x v="2"/>
    <m/>
    <m/>
    <s v="H5: Se evidenció incumplimiento a la digitalización de la información remitida por los contribuyentes en 2.914 casos, según los cruces de información realizados entre el archivo Excel “Punto_2_Informe_ZESE_ITRC_31_Diciembre_2023.xlsx” y la información remitida por la DIAN en respuesta al punto 1 del requerimiento con radicado 2-2024-002493 del 5 de marzo de 2024 de la Agencia ITRC, en contravía de lo establecido en el memorando 069 de 9 de abril 2021 (...)"/>
    <m/>
    <m/>
    <s v="1- Ejecutar el control de acuerdo con los lineamientos diseñados en el memorando para mitigar el hallazgo identificado por ITRC.  _x000a__x000a_- Los reportes a las autoridades competentes se realizarán de acuerdo con el procedimiento PR-COT-0465, teniendo en cuenta los analisis mencionados en la recomendación."/>
    <s v="_x000a__x000a_3. Casos gestionados._x000a_"/>
    <n v="1"/>
    <d v="2025-08-01T00:00:00"/>
    <d v="2025-12-31T00:00:00"/>
    <n v="21.714285714285715"/>
    <n v="0"/>
    <s v="DGF_x000a_DS - Subproceso: Fiscalización y Liquidación_x000a_Direcciones Seccionales competentes"/>
    <n v="0"/>
    <x v="0"/>
  </r>
  <r>
    <x v="0"/>
    <x v="2"/>
    <m/>
    <m/>
    <m/>
    <m/>
    <s v="A4: Revisar y realizar ajustes si se requiere, de la implementación de la parametrización en el RUT para evitar inconsistencias de información, según requerimientos que eleve el área responsable del control de estos inscritos, previo estudio sobre la viablidad de la inclusión en sistema informático RUT."/>
    <s v="1- Elaborar la solicitud de acuerdo con la necesidad que el área determine,  para el ajuste del sistema informático RUT."/>
    <s v="Solicitar el ajuste al sistema informático RUT, de acuerdo con la normativa vigente"/>
    <n v="1"/>
    <d v="2024-09-01T00:00:00"/>
    <d v="2025-03-18T00:00:00"/>
    <n v="28.285714285714285"/>
    <n v="1"/>
    <s v="DGF_x000a_NC - Subproceso: Fiscalización y Liquidación_x000a_Dirección de Gestión de Fiscalización_x000a_Subdirección de Fiscalización Tributaria_x000a_Coordinación de sistemas de información y Procedimiento de Fiscalización Tributaria"/>
    <n v="1"/>
    <x v="1"/>
  </r>
  <r>
    <x v="0"/>
    <x v="2"/>
    <m/>
    <m/>
    <s v="OB1: Se identifican 566 casos de declaraciones de renta en las que los contribuyentes pertenecientes al régimen especial en materia tributaria ZESE, no aplicaron el beneficio de manera correcta, es decir, conforme a lo establecido en el instructivo, para el diligenciamiento del formulario 110 de declaración de renta y complementario para personas jurídicas, según se indica a continuación: (...)"/>
    <m/>
    <m/>
    <s v="2- Participar en la Elaboración de la especificación funcional de ajuste al Sistema informático RUT y enlas pruebas para el desarrollo del ajuste solicitado."/>
    <m/>
    <n v="1"/>
    <d v="2024-12-17T00:00:00"/>
    <d v="2025-03-18T00:00:00"/>
    <n v="13"/>
    <n v="1"/>
    <s v="DGF_x000a_NC - Subproceso: Fiscalización y Liquidación_x000a_Dirección de Gestión de Fiscalización_x000a_Subdirección de Fiscalización Tributaria_x000a_Coordinación de sistemas de información y Procedimiento de Fiscalización Tributaria"/>
    <n v="1"/>
    <x v="1"/>
  </r>
  <r>
    <x v="0"/>
    <x v="2"/>
    <m/>
    <m/>
    <m/>
    <m/>
    <m/>
    <s v="3- Tramitar las solicitudes de actualización de oficio del RUT, de acuerdo con lo establecido en el PR-CAC-0010 Actualización RUT. En caso de requerirse el cierre o retiro del código 109 de la casilla 89. "/>
    <m/>
    <n v="1"/>
    <d v="2024-09-01T00:00:00"/>
    <d v="2025-03-18T00:00:00"/>
    <n v="28.285714285714285"/>
    <n v="1"/>
    <s v="DGF_x000a_NC - Subproceso: Fiscalización y Liquidación_x000a_Dirección de Gestión de Fiscalización_x000a_Subdirección de Fiscalización Tributaria_x000a_Coordinación de sistemas de información y Procedimiento de Fiscalización Tributaria"/>
    <n v="1"/>
    <x v="1"/>
  </r>
  <r>
    <x v="0"/>
    <x v="2"/>
    <m/>
    <m/>
    <s v="OB2: En el trabajo de campo de la inspección realizado en la Dirección Seccional de Impuestos de Cúcuta, se observó que el proceso de recepción y radicación de la información, y entre ella la de los contribuyentes acogidos al Régimen Especial ZESE, se realiza mediante números de radicados manuales, situación que carece de controles frente al registro y aseguramiento de la información allegada. (...)"/>
    <m/>
    <m/>
    <s v="1- Elaborar la especificación funcional de ajuste al Sistema informático RUT junto con el área Solicitante._x000a__x000a_2- La Subdirección del RUT radica para desarrollo tecnológico ante la Subdirección de Innovación y Tecnología."/>
    <s v="Elaborar especificación Funcional de ajuste al sistema informático RUT, de acuerdo con la normativa vigente hasta la radicación en la herramienta destinada para tal fin. "/>
    <n v="1"/>
    <d v="2024-12-17T00:00:00"/>
    <d v="2025-03-18T00:00:00"/>
    <n v="13"/>
    <n v="1"/>
    <s v="DGF_x000a_DS - Subproceso Asistencia al Usuaraio_x000a_Subdirección de Administración del RUT"/>
    <n v="1"/>
    <x v="1"/>
  </r>
  <r>
    <x v="0"/>
    <x v="2"/>
    <m/>
    <m/>
    <m/>
    <m/>
    <m/>
    <s v="1- Desarrollo por parte de la Subdirección de Innovación y Tecnología de las actividades  definidas para la puesta en producción del ajuste solicitado, para inscritos en el Régimen ZESE._x000a__x000a_2- Coordinar la realización de pruebas en el Sistema Informático RUT para verificación del correcto funcionamiento del ajuste solicitado, con las áreas involucradas._x000a__x000a_3- Poner en producción el ajuste por parte de la Subdirección de Innovación y Tecnología, e informar a las áreas involucradas."/>
    <s v="Realizar ajuste en el Sistema Informatico RUT. "/>
    <n v="1"/>
    <d v="2025-03-01T00:00:00"/>
    <d v="2025-03-18T00:00:00"/>
    <n v="2.4285714285714284"/>
    <n v="1"/>
    <s v="DGF_x000a_NC - Subproceso Innovación y Tecnología_x000a_Subdirección de Gestión de Innovación y Tecnología."/>
    <n v="1"/>
    <x v="1"/>
  </r>
  <r>
    <x v="1"/>
    <x v="2"/>
    <s v="INSP. 1707022411  _x000a_H1"/>
    <s v="RG1_x000a__x000a_RFC1"/>
    <s v="Hallazgo 1. Las áreas responsables de administrar las facilidades de pago vigentes de la DIAN, están expuestas al riesgo de “Pérdida de validez de los actos administrativos por medio de los cuales se declara sin vigencia una facilidad de pago”, lo que los hace susceptibles de demenadas  por parte del Contencioso Administrativo."/>
    <s v="ID del Riesgo de Gestión  :  RG 1. Pérdida de validez de los actos administrativos por medio de los cuales se declara sin vigencia una facilidad de pago_x000a__x000a_ID del Riesgo de Corrupción :  RFC 1.  Inactividad procesal injustificada en el control de las facilidades de pago_x000a__x000a_"/>
    <s v="1. Modificar la actividad 21 del PR-CA-272 en el sentido de que se indique que debe reposar en el expediente el reporte de las consultas realizadas en los aplicativos de cobro y/o servicios informáticos electrónicos, así como puntualizar los lineamientos remitidos a través del Memorando 071 de asunto &quot;Gestión de obligaciones nuevas por parte del Centro Nacional de Cobro&quot; de fecha 14 de marzo de 2017."/>
    <s v="Establecer las actualizaciones al procedimiento y solicitar la publicación del mismo"/>
    <s v="Procedimiento actualizado"/>
    <n v="1"/>
    <d v="2019-04-15T00:00:00"/>
    <d v="2019-12-31T00:00:00"/>
    <n v="37.142857142857146"/>
    <n v="1"/>
    <s v="DGI_x000a_NC- Subproceso Recaudo - Devoluciones_x000a_Dirección de Gestión de Impuestos_x000a_Subdirección de Gestión de Recaudo y Cobranzas_x000a_Coordinación de Administración de Aplicativos de Recaudo y Cobranzas_x000a_Coordinación de Gestión de Cobranzas_x000a_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
    <n v="1"/>
    <x v="1"/>
  </r>
  <r>
    <x v="1"/>
    <x v="2"/>
    <m/>
    <m/>
    <m/>
    <m/>
    <m/>
    <s v="Publicar la nueva versión del procedimiento en el Sistema de Gestión de Calidad"/>
    <s v="Correo informando la publicación "/>
    <n v="1"/>
    <d v="2019-04-15T00:00:00"/>
    <d v="2019-12-31T00:00:00"/>
    <n v="37.142857142857146"/>
    <n v="1"/>
    <s v="DGI_x000a_NC- Subproceso Recaudo - Devoluciones_x000a_Dirección de Gestión de Impuestos_x000a_Subdirección de Gestión de Recaudo y Cobranzas_x000a_Coordinación de Administración de Aplicativos de Recaudo y Cobranzas_x000a_Coordinación de Gestión de Cobranzas_x000a_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
    <n v="1"/>
    <x v="1"/>
  </r>
  <r>
    <x v="1"/>
    <x v="2"/>
    <m/>
    <m/>
    <m/>
    <m/>
    <m/>
    <s v="Socializar el procedimiento a las dependencias de cobranzas a nivel nacional"/>
    <s v="Correo electrónico socializando el procedimiento"/>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1"/>
  </r>
  <r>
    <x v="1"/>
    <x v="2"/>
    <m/>
    <m/>
    <m/>
    <m/>
    <s v="2. Crear un formato que permita realizar seguimiento mensual al cumplimiento del PR-CA-272, en especial lo descrito en la actividad 34 y ajustar la actividad dentro del procedimiento con el fin de impartir los lineamientos del caso."/>
    <s v="Diseñar formato y establecer las actualizaciones al procedimiento y solicitar la publicación del mismo"/>
    <s v="Formato y procedimiento actualizado"/>
    <n v="2"/>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1"/>
  </r>
  <r>
    <x v="1"/>
    <x v="2"/>
    <m/>
    <m/>
    <m/>
    <m/>
    <m/>
    <s v="Publicar el formato y la nueva versión del procedimiento en el Sistema de Gestión de Calidad"/>
    <s v="Correo informando la publicación "/>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1"/>
  </r>
  <r>
    <x v="1"/>
    <x v="2"/>
    <m/>
    <m/>
    <m/>
    <m/>
    <m/>
    <s v="Socializar el formato y la nueva versión del procedimiento a las dependencias de cobranzas a nivel nacional"/>
    <s v="Correo electrónico socializando el formato"/>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1"/>
  </r>
  <r>
    <x v="1"/>
    <x v="2"/>
    <m/>
    <m/>
    <m/>
    <m/>
    <s v="3. Realizar control y seguimiento al cumplimiento del término establecido en la actividad 48 del procedimiento PR-CA-272 Facilidades de Pago."/>
    <s v="Verificar semestralmente el cumplimiento del término establecido en la actividad 32 del procedimiento PR-CA-272 Facilidades de Pago Versión 4, en el 100% de las facilidades de pago reportadas en el inventario final del periodo anterior, remitiendo informe de resultados y acciones implementadas a la Coordinación de Gestión de Cobranzas buzón coordinacióncobranzas@dian.gov.co"/>
    <s v="Documento de resultado"/>
    <n v="22"/>
    <d v="2019-04-15T00:00:00"/>
    <d v="2020-12-31T00:00:00"/>
    <n v="89.428571428571431"/>
    <n v="1"/>
    <s v="DGI_x000a_NC- Subproceso Recaudo - Devoluciones_x000a_Dirección de Gestión de Impuestos_x000a_Subdirección de Gestión de Recaudo y Cobranzas_x000a_Coordinación de Administración de Aplicativos de Recaudo y Cobranzas_x000a_Coordinación de Gestión de Cobranzas_x000a_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
    <n v="1"/>
    <x v="1"/>
  </r>
  <r>
    <x v="1"/>
    <x v="2"/>
    <m/>
    <m/>
    <m/>
    <m/>
    <m/>
    <s v="Verificar semestralmente el cumplimiento del término establecido en la actividad 32 del procedimiento PR-CA-272 Facilidades de Pago Versión 4, en una muestra de 15 expedientes tomados del inventario final del periodo anterior, remitiendo informe de resultados y acciones implementadas a la Coordinación de Gestión de Cobranzas buzón coordinacióncobranzas@dian.gov.co"/>
    <s v="Documento de resultado"/>
    <n v="28"/>
    <d v="2019-04-15T00:00:00"/>
    <d v="2020-12-31T00:00:00"/>
    <n v="89.428571428571431"/>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1"/>
  </r>
  <r>
    <x v="1"/>
    <x v="2"/>
    <m/>
    <m/>
    <m/>
    <m/>
    <m/>
    <s v="Verificar trimestralmente el cumplimiento del término establecido en la actividad 32 del procedimiento PR-CA-272 Facilidades de Pago Versión 4, en una muestra de 30 expedientes tomados del inventario final del periodo anterior, remitiendo informe de resultados y acciones implementadas a la Coordinación de Gestión de Cobranzas buzón coordinacióncobranzas@dian.gov.co"/>
    <s v="Documento de resultado"/>
    <n v="27"/>
    <d v="2019-04-15T00:00:00"/>
    <d v="2020-12-31T00:00:00"/>
    <n v="89.428571428571431"/>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1"/>
  </r>
  <r>
    <x v="1"/>
    <x v="2"/>
    <m/>
    <m/>
    <m/>
    <m/>
    <s v="4. Realizar control y seguimiento al cumplimiento de lo establecido en la actividad 58 del procedimiento PR-CA-272 Facilidades de Pago."/>
    <s v="Verificar semestralmente el cumplimiento de lo establecido en la actividad 39 del procedimiento PR-CA-272 Facilidades de Pago Versión 4, en el 100% de las facilidades de pago reportadas en el inventario final del periodo anterior, remitiendo informe de resultados y acciones implementadas a la Coordinación de Gestión de Cobranzas buzón coordinacióncobranzas@dian.gov.co"/>
    <s v="Documento de resultado"/>
    <n v="22"/>
    <d v="2019-04-15T00:00:00"/>
    <d v="2020-12-31T00:00:00"/>
    <n v="89.428571428571431"/>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1"/>
  </r>
  <r>
    <x v="1"/>
    <x v="2"/>
    <m/>
    <m/>
    <m/>
    <m/>
    <m/>
    <s v="Verificar semestralmente el cumplimiento de lo establecido en la actividad 39 del procedimiento PR-CA-272 Facilidades de Pago Versión 4, en una muestra de 15 expedientes tomados del inventario final del periodo anterior, remitiendo informe de resultados y acciones implementadas a la Coordinación de Gestión de Cobranzas buzón coordinacióncobranzas@dian.gov.co"/>
    <s v="Documento de resultado"/>
    <n v="28"/>
    <d v="2019-04-15T00:00:00"/>
    <d v="2020-12-31T00:00:00"/>
    <n v="89.428571428571431"/>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1"/>
  </r>
  <r>
    <x v="1"/>
    <x v="2"/>
    <m/>
    <m/>
    <m/>
    <m/>
    <m/>
    <s v="Verificar trimestralmente el cumplimiento de lo establecido en la actividad 39 del procedimiento PR-CA-272 Facilidades de Pago Versión 4, en una muestra de 30 expedientes tomados del inventario final del periodo anterior, remitiendo informe de resultados y acciones implementadas a la Coordinación de Gestión de Cobranzas buzón coordinacióncobranzas@dian.gov.co"/>
    <s v="Documento de resultado"/>
    <n v="27"/>
    <d v="2019-04-15T00:00:00"/>
    <d v="2020-12-31T00:00:00"/>
    <n v="89.428571428571431"/>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1"/>
  </r>
  <r>
    <x v="1"/>
    <x v="2"/>
    <m/>
    <m/>
    <m/>
    <m/>
    <s v="5. Realizar control y seguimiento al cumplimiento del término establecido en la actividad 65 del procedimiento PR-CA-272 Facilidades de Pago."/>
    <s v="Verificar semestralmente el cumplimiento del término establecido en la actividad 46 del procedimiento PR-CA-272 Facilidades de Pago Versión 4, en el 100% de las facilidades de pago reportadas en el inventario final del periodo anterior, remitiendo informe de resultados y acciones implementadas a la Coordinación de Gestión de Cobranzas buzón coordinacióncobranzas@dian.gov.co"/>
    <s v="Documento de resultado"/>
    <n v="22"/>
    <d v="2019-04-15T00:00:00"/>
    <d v="2020-12-31T00:00:00"/>
    <n v="89.428571428571431"/>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1"/>
  </r>
  <r>
    <x v="1"/>
    <x v="2"/>
    <m/>
    <m/>
    <m/>
    <m/>
    <m/>
    <s v="Verificar semestralmente el cumplimiento del término establecido en la actividad 46 del procedimiento PR-CA-272 Facilidades de Pago Versión 4, en una muestra de 15 expedientes tomados del inventario final del periodo anterior, remitiendo informe de resultados y acciones implementadas a la Coordinación de Gestión de Cobranzas buzón coordinacióncobranzas@dian.gov.co"/>
    <s v="Documento de resultado"/>
    <n v="28"/>
    <d v="2019-04-15T00:00:00"/>
    <d v="2020-12-31T00:00:00"/>
    <n v="89.428571428571431"/>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1"/>
  </r>
  <r>
    <x v="1"/>
    <x v="2"/>
    <m/>
    <m/>
    <m/>
    <m/>
    <m/>
    <s v="Verificar trimestralmente el cumplimiento del término establecido en la actividad 46 del procedimiento PR-CA-272 Facilidades de Pago Versión 4, en una muestra de 30 expedientes tomados del inventario final del periodo anterior, remitiendo informe de resultados y acciones implementadas a la Coordinación de Gestión de Cobranzas buzón coordinacióncobranzas@dian.gov.co"/>
    <s v="Documento de resultado"/>
    <n v="27"/>
    <d v="2019-04-15T00:00:00"/>
    <d v="2020-12-31T00:00:00"/>
    <n v="89.428571428571431"/>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1"/>
  </r>
  <r>
    <x v="1"/>
    <x v="2"/>
    <m/>
    <m/>
    <m/>
    <m/>
    <s v="6. Crear plantilla de la Resolución que declara sin vigencia una facilidad de pago con el fin de que este contenga lo establecido en la actividad 58 del procedimiento PR-CA-0272 Facilidades de Pago"/>
    <s v="Diseñar la plantilla del acto administrativo"/>
    <s v="Plantilla"/>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1"/>
  </r>
  <r>
    <x v="1"/>
    <x v="2"/>
    <m/>
    <m/>
    <m/>
    <m/>
    <m/>
    <s v="Publicar la plantilla en el Sistema de Gestión de Calidad"/>
    <s v="Correo informando la publicación"/>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1"/>
  </r>
  <r>
    <x v="1"/>
    <x v="2"/>
    <m/>
    <m/>
    <m/>
    <m/>
    <m/>
    <s v="Socializar la plantilla a las dependencias de cobranzas a nivel nacional"/>
    <s v="Correo electrónico socializando la plantilla"/>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1"/>
  </r>
  <r>
    <x v="1"/>
    <x v="2"/>
    <m/>
    <m/>
    <m/>
    <m/>
    <s v="7. Modificar el Procedimiento PR-CA-0270 Cobro Coactivo – Mandamiento de pago, para Incluir en la actividad 5 el termino para proferir el Mandamiento de pago"/>
    <s v="Establecer las actualizaciones al procedimiento y solicitar la publicación del mismo"/>
    <s v="Procedimiento actualizado"/>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1"/>
  </r>
  <r>
    <x v="1"/>
    <x v="2"/>
    <m/>
    <m/>
    <m/>
    <m/>
    <m/>
    <s v="Publicar la nueva versión del procedimiento en el Sistema de Gestión de Calidad"/>
    <s v="Correo informando la publicación "/>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1"/>
  </r>
  <r>
    <x v="1"/>
    <x v="2"/>
    <m/>
    <m/>
    <m/>
    <m/>
    <m/>
    <s v="Socializar el procedimiento a las dependencias de cobranzas a nivel nacional"/>
    <s v="Correo electrónico socializando el procedimiento"/>
    <n v="1"/>
    <d v="2019-04-15T00:00:00"/>
    <d v="2019-12-31T00:00:00"/>
    <n v="37.142857142857146"/>
    <n v="1"/>
    <s v="DGI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_x000a_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1"/>
  </r>
  <r>
    <x v="1"/>
    <x v="2"/>
    <s v="INSP.1707022414_x000a_H1, 2, 3_x000a__x000a_Validación del procesamiento de los saldos que afectan el SI Obligación financiera._x000a__x000a_"/>
    <s v="RG1"/>
    <s v="ID del Hallazgo I. Debilidades en el almacenamiento de la información de registros de eventos, log´s, y registro de información de tablas de auditoría de Obligación Financiera y SIPAC_x000a_"/>
    <s v="Pérdida de integridad y trazabilidad en la implementación de software y procesamiento del código fuente SIE - Obligación Financiera"/>
    <s v="1. Definir la estrategia de digitalización"/>
    <s v="Estrategia de digitalización del proyecto."/>
    <s v="Documento de estrategia."/>
    <n v="1"/>
    <d v="2023-11-01T00:00:00"/>
    <d v="2024-07-31T00:00:00"/>
    <n v="39"/>
    <n v="1"/>
    <s v="DGI_x000a_Dirección de Gestión de Innovación y Tecnología"/>
    <n v="1"/>
    <x v="1"/>
  </r>
  <r>
    <x v="1"/>
    <x v="2"/>
    <m/>
    <m/>
    <m/>
    <m/>
    <s v="2. Iniciar el proyecto con la definición de  los requerimientos funcionales"/>
    <s v="Definir los requerimientos funcionales"/>
    <s v="Documento de requerimientos funcionales V1"/>
    <n v="1"/>
    <d v="2024-02-01T00:00:00"/>
    <d v="2025-03-31T00:00:00"/>
    <n v="60.571428571428569"/>
    <n v="1"/>
    <s v="DGI_x000a_Dirección de Gestión de Impuestos_x000a_Subdirección de Recaudo_x000a_Subdirección de Cobranzas y Control Extensivo_x000a_Coordinación de Administración de Aplicativos de  Impuestos_x000a_Coordinación de Cobranzas"/>
    <n v="1"/>
    <x v="1"/>
  </r>
  <r>
    <x v="1"/>
    <x v="2"/>
    <m/>
    <m/>
    <m/>
    <m/>
    <s v="3. Definir los requerimientos no funcionales "/>
    <s v="Definir los requerimientos no funcionales "/>
    <s v="Documento de requerimientos no funcionales V1"/>
    <n v="1"/>
    <d v="2024-02-01T00:00:00"/>
    <d v="2025-03-31T00:00:00"/>
    <n v="60.571428571428569"/>
    <n v="1"/>
    <s v="DGI_x000a_Dirección de Gestión de Innovación y Tecnología"/>
    <n v="1"/>
    <x v="1"/>
  </r>
  <r>
    <x v="1"/>
    <x v="2"/>
    <m/>
    <m/>
    <m/>
    <m/>
    <s v="4. Iniciar el proceso de contratación "/>
    <s v="Validar o aceptar el proceso de contratación"/>
    <s v="Documento de validación o aceptación del proceso de contratación"/>
    <n v="1"/>
    <d v="2023-11-01T00:00:00"/>
    <d v="2025-03-31T00:00:00"/>
    <n v="73.714285714285708"/>
    <n v="1"/>
    <s v="DGI_x000a_Dirección de Gestión de Innovación y Tecnología"/>
    <n v="1"/>
    <x v="1"/>
  </r>
  <r>
    <x v="1"/>
    <x v="2"/>
    <m/>
    <m/>
    <m/>
    <m/>
    <s v="5. Definir la priorización funcional de la implementación"/>
    <s v="Definir la priorización funcional de la implementación"/>
    <s v="Mapa de historias con la priorización funcional de la implementación V1"/>
    <n v="1"/>
    <d v="2024-02-01T00:00:00"/>
    <d v="2025-03-31T00:00:00"/>
    <n v="60.571428571428569"/>
    <n v="1"/>
    <s v="DGI_x000a_Dirección de Gestión de Impuestos_x000a_Subdirección de Recaudo_x000a_Subdirección de Cobranzas y Control Extensivo_x000a_Coordinación de Administración de Aplicativos de  Impuestos_x000a_Coordinación de Cobranzas"/>
    <n v="1"/>
    <x v="1"/>
  </r>
  <r>
    <x v="1"/>
    <x v="2"/>
    <m/>
    <m/>
    <m/>
    <m/>
    <s v="6. Definir un plan de trabajo de desarrollo de la solución tecnológica "/>
    <s v="Definir un plan de trabajo de desarrollo de la solución tecnológica "/>
    <s v="Plan de trabajo V1"/>
    <n v="1"/>
    <d v="2023-11-01T00:00:00"/>
    <d v="2025-03-31T00:00:00"/>
    <n v="73.714285714285708"/>
    <n v="1"/>
    <s v="DGI_x000a_Dirección de Gestión de Innovación y Tecnología"/>
    <n v="1"/>
    <x v="1"/>
  </r>
  <r>
    <x v="1"/>
    <x v="2"/>
    <m/>
    <m/>
    <m/>
    <m/>
    <s v="7.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
    <n v="0"/>
    <x v="0"/>
  </r>
  <r>
    <x v="1"/>
    <x v="2"/>
    <m/>
    <m/>
    <m/>
    <m/>
    <s v="8. Iniciar el desarrollo de la solución tecnológica."/>
    <s v="Desarrollo de la solución"/>
    <s v="Informes de seguimiento"/>
    <n v="10"/>
    <d v="2025-06-01T00:00:00"/>
    <d v="2027-12-31T00:00:00"/>
    <n v="134.71428571428572"/>
    <n v="0"/>
    <s v="DGI_x000a_Dirección de Gestión de Innovación y Tecnología"/>
    <n v="0"/>
    <x v="0"/>
  </r>
  <r>
    <x v="1"/>
    <x v="2"/>
    <m/>
    <m/>
    <m/>
    <m/>
    <s v="9. Iniciar la implementación de la solución tecnológica"/>
    <s v="Pruebas y evaluación funcional"/>
    <s v=" (01) Un  formato de Aceptación de Pruebas funcionales y salida a producción - FT-IIT-1851."/>
    <n v="1"/>
    <d v="2025-06-01T00:00:00"/>
    <d v="2027-12-31T00:00:00"/>
    <n v="134.71428571428572"/>
    <n v="0"/>
    <s v="DGI_x000a_Dirección de Gestión de Impuestos_x000a_Subdirección de Recaudo_x000a_Subdirección de Cobranzas y Control Extensivo_x000a_Coordinación de Administración de Aplicativos de  Impuestos_x000a_Coordinación de Cobranzas"/>
    <n v="0"/>
    <x v="0"/>
  </r>
  <r>
    <x v="1"/>
    <x v="2"/>
    <m/>
    <m/>
    <m/>
    <m/>
    <s v="10.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12-31T00:00:00"/>
    <n v="134.71428571428572"/>
    <n v="0"/>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
    <n v="0"/>
    <x v="0"/>
  </r>
  <r>
    <x v="1"/>
    <x v="2"/>
    <m/>
    <m/>
    <s v="ID del Hallazgo II. Desconocimiento de las líneas de código de rutinas que se utilizan para la ejecución del procesamiento de las Obligaciones Financieras, ya que de las 110 rutinas versión, únicamente se ha estudiado la lógica de las líneas de código de muy pocos componentes como son el generador de cuotas, contador cronológico y rutina por formato y versión"/>
    <m/>
    <s v="11. Elaborar la solicitud de servicio para la creación o ajuste de un Sistema de Información, conforme el PR-SI-0002 Gestión de solicitudes para la creación o ajuste de sistemas de información."/>
    <s v="Elaborar la solicitud de servicio para la creación o ajuste de un Sistema de Información"/>
    <s v="Formato de solicitud de servicio para la creación o ajuste de un Sistema de Información"/>
    <n v="1"/>
    <d v="2020-02-01T00:00:00"/>
    <d v="2020-05-31T00:00:00"/>
    <n v="17.142857142857142"/>
    <n v="1"/>
    <s v="DGI_x000a_Subdirección de Soluciones y Desarrollo_x000a__x000a_Subdirección de Recaudo_x000a_Coordinación de Administracion de Aplicativos de Impuestos"/>
    <n v="1"/>
    <x v="1"/>
  </r>
  <r>
    <x v="1"/>
    <x v="2"/>
    <m/>
    <m/>
    <m/>
    <m/>
    <s v="12. Presentar y priorizar la solicitud de servicio para la creación o ajuste de un Sistema de Información ante el centro de despacho, conforme el PR-SI-0002 Gestión de solicitudes para la creación o ajuste de sistemas de  información."/>
    <s v="Presentar y priorizar la solicitud de servicio"/>
    <s v="Control de Asistencia de Reuniones"/>
    <n v="1"/>
    <d v="2020-06-01T00:00:00"/>
    <d v="2020-07-31T00:00:00"/>
    <n v="8.5714285714285712"/>
    <n v="1"/>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_x000a_"/>
    <n v="1"/>
    <x v="1"/>
  </r>
  <r>
    <x v="1"/>
    <x v="2"/>
    <m/>
    <m/>
    <s v="ID del Hallazgo III. Documentos que presentan en las validaciones automáticas y las reglas de negocio predeterminadas en el sistema de Obligación Financiera, debilidades en los parámetros de configuración de los rutina y formatos versión."/>
    <m/>
    <s v="13. Realizar plan de trabajo para la solución de las situaciones encontradas en los documentos objeto del hallazgo, conforme a la solicitud presentada en centro de despacho"/>
    <s v="Realizar Plan de Trabajo"/>
    <s v="Plan de Trabajo"/>
    <n v="1"/>
    <d v="2020-08-01T00:00:00"/>
    <d v="2020-12-31T00:00:00"/>
    <n v="21.714285714285715"/>
    <n v="1"/>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
    <n v="1"/>
    <x v="1"/>
  </r>
  <r>
    <x v="1"/>
    <x v="2"/>
    <m/>
    <m/>
    <m/>
    <m/>
    <s v="14. Realizar reuniones trimestrales de seguimiento y cumplimiento del plan de trabajo "/>
    <s v="Realizar el seguimiento al Plan de Trabajo"/>
    <s v="Control de Asistencia de Reuniones"/>
    <n v="3"/>
    <d v="2021-01-01T00:00:00"/>
    <d v="2021-09-30T00:00:00"/>
    <n v="38.857142857142854"/>
    <n v="1"/>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
    <n v="1"/>
    <x v="1"/>
  </r>
  <r>
    <x v="1"/>
    <x v="2"/>
    <s v="INSP. 1707022430_x000a_H 1,2,3,4,5,6,7,8,9,10,11, 12_x000a__x000a_Efectividad en los controles y lineamientos normativos en el procedimiento abreviado de devoluciones del Decreto 535 de 2020"/>
    <s v="RG1_x000a__x000a_RFC1_x000a__x000a_RFC2"/>
    <s v="ID del hallazgo I. Se evidenció que al contribuyente THE ELITE FLOWER SAS CI NIT 800.141.506, se le aprobaron devoluciones por valor de $3.048.231.000, las cuales reflejan deuda vencida en el aplicativo de Obligación Financiera y el reporte de la base de datos SIPAC suministrado por la DIAN, generando incertidumbre sobre la compensación efectiva de sus obligaciones.    "/>
    <s v="“Devoluciones y/o compensaciones efectuadas a través del procedimiento abreviado – Decreto 535 de 2020, sin el cumplimiento de los requisitos normativos”_x000a__x000a_RFC 1.  Excluir un contribuyente de un procedimiento de control    _x000a__x000a_RFC 2.  Decisión final de un proceso de control basada en hechos falsos o información adulterada"/>
    <s v="A1. Implementar un mecanismo de control para_x000a_armonizar la información de los sistemas Obligación Financiera/SIPAC de las obligaciones que han sido detectadas como inconsistencias y reportadas por las direcciones seccionales en aplicación del_x000a_Memorando 000033 del 2015."/>
    <s v="Tarea Acción No. 1. Implementar un mecanismo de control para armonizar la información de los sistemas Obligación Financiera/SIPAC de las obligaciones que han sido detectadas como inconsistentes y reportadas por las Direcciones Seccionales en aplicación del Memorando 000033 del 2015."/>
    <s v="Formato Excel FT-CA- 2316 “Solicitud de Marcación y Desmarcación de Obligaciones en SIPAC”"/>
    <n v="1"/>
    <d v="2021-02-15T00:00:00"/>
    <d v="2021-12-31T00:00:00"/>
    <n v="45.571428571428569"/>
    <n v="1"/>
    <s v="DGI_x000a_NC - Subproceso de Recaudo - Devoluciones                                                               _x000a_Dirección ed Gestión de Impuestos _x000a_Subdirección de Recaudo_x000a_Coordinación de Administración de Aplicativos de Impuestos_x000a__x000a_ACTUALIZADO_x000a_30112021_x000a_"/>
    <n v="1"/>
    <x v="1"/>
  </r>
  <r>
    <x v="1"/>
    <x v="2"/>
    <m/>
    <m/>
    <m/>
    <m/>
    <s v="A2. Reiterar a las Direcciones Seccionales la aplicación de los lineamientos impartiddos en el Memorando 000033 del 2015."/>
    <s v="Tarea Acción No.2. Comunicación escrita dirigida a las Direcciones Seccionales reiterando a las Direcciones Seccionales la aplicación de los lineamientos impartiddos en el Memorando 000033 del 2015"/>
    <s v="Uno (1) Comunicado a las Direcciones Seccionales"/>
    <n v="1"/>
    <d v="2021-02-15T00:00:00"/>
    <d v="2021-03-30T00:00:00"/>
    <n v="6.1428571428571432"/>
    <n v="1"/>
    <s v="DGI_x000a_NC - Subproceso de Recaudo - Devoluciones                                                               _x000a_Dirección ed Gestión de Impuestos _x000a_Subdirección de Recaudo_x000a_Coordinación de Administración de Aplicativos de Impuestos_x000a__x000a_ACTUALIZADO_x000a_30112021_x000a_"/>
    <n v="1"/>
    <x v="1"/>
  </r>
  <r>
    <x v="1"/>
    <x v="2"/>
    <m/>
    <m/>
    <s v="ID del hallazgo II. Inconsistencia en el aplicativo SIE-Obligación Financiera, mostrando falta de integridad y confiablidad en la información. Esta situación conlleva a que se presente incertidumbre para la toma de decisiones en el momento de aprobar una devolución, generando el riesgo de realizar devoluciones sin compensación previa.       "/>
    <m/>
    <s v="A3. Solicitar la calificación de perfilamiento de riesgos de las solicitudes de devolución resueltas entre el 13 de abril y el 13 de mayo de 2020 en cumplimiento del Decreto 535 de 2020 que no se enviaron a perfilamiento."/>
    <s v="Tarea Acción No.1. Solicitar la calificación de perfilamiento de riesgo de las solicitudes de devolución resueltas entre el 13 de abril y el 13 de mayo de 2020 en cumplimiento del Decreto 535 de 2020 que no se enviaron a perfilamiento"/>
    <s v="Un (1) Listado_x000a_Nota: Para cada una de las 34 Direcciones que gestionen solicitudes de devolución"/>
    <n v="1"/>
    <d v="2021-02-01T00:00:00"/>
    <d v="2021-03-31T00:00:00"/>
    <n v="8.2857142857142865"/>
    <n v="1"/>
    <s v="DGI_x000a_NC - Subproceso Recaudo - Devoluciones                                                                                                                                                             _x000a_Dirección de Gestión de Impuestos_x000a__x000a_DS - Subproceso Recaudo - Devoluciones    _x000a_Direcciones Seccionales de Impuestos y Aduanas_x000a_Direcciones Seccionales de Impuestos  _x000a_División de Recaudo y Cobranzas_x000a_División de Recaudo_x000a__x000a_ACTUALIZADO_x000a_30112021"/>
    <n v="1"/>
    <x v="1"/>
  </r>
  <r>
    <x v="1"/>
    <x v="2"/>
    <m/>
    <m/>
    <m/>
    <m/>
    <s v="A4. Establecer el perfil de riesgo de los asuntos que no se enviaron a perfilamiento de riesgos; resueltos en cumplimiento del Decreto 535 de 2020, que corresponden a los saldos en renta y ventas."/>
    <s v="Tarea Acción No.1. Solicitar la calificación de perfilamiento de riesgo de las solicitudes de devolución resueltas entre el 13 de abril y el 13 de mayo de 2020 en cumplimiento del Decreto 535 de 2020 que no se enviaron a perfilamiento"/>
    <s v="Un (1) Listado_x000a_Nota: Para cada una de las 34 Direcciones que gestionen solicitudes de devolución"/>
    <n v="1"/>
    <d v="2021-02-01T00:00:00"/>
    <d v="2021-03-31T00:00:00"/>
    <n v="8.2857142857142865"/>
    <n v="1"/>
    <s v="DGI_x000a_NC - Subproceso Recaudo - Devoluciones                                                                                                                                                             _x000a_Dirección de Gestión de Impuestos_x000a__x000a_DS - Subproceso Recaudo - Devoluciones    _x000a_Direcciones Seccionales de Impuestos y Aduanas_x000a_Direcciones Seccionales de Impuestos  _x000a_División de Recaudo y Cobranzas_x000a_División de Recaudo_x000a__x000a_ACTUALIZADO_x000a_30112021"/>
    <n v="1"/>
    <x v="1"/>
  </r>
  <r>
    <x v="1"/>
    <x v="2"/>
    <m/>
    <m/>
    <s v="ID del hallazgo III. Se identificaron 19 casos de devoluciones con reconocimiento en el marco del procedimiento abreviado Decreto 535 del 10 de abril de 2020, por un valor total de $24.669.205.000, 7 gestionadas mediante el SIE Devoluciones y 12 de forma manual CIN 20), en las cuales la DIAN generó calificación de Perfil de Riesgo MUY ALTO para los contribuyentes, sin que se suspendieran los términos de las solicitudes aun cuando representaban un presunto riesgo de fraude fiscal y/o riesgo específico para la DIAN.       "/>
    <m/>
    <s v="A5. Verificar si las solicitudes de devolución de saldos a favor en renta y ventas resueltas entre el 13 de abril y el 13 de mayo de 2020 en el marco de las devoluciones abreviadas fueron (SI) o (NO) objeto de auditoría de fiscalización o incluidas enprogramas postdevoluciones, lo anterior, aplica_x000a_para aquellas solicitudes de devolución que resulten con calificación de riesgo MUY ALTO en la consulta de perfilamiento de riesgo que se realice en aplicación de la acción No. 1 del presente control y para aquellas solicitudes que obtuvieron riesgo MUY ALTO durante la gestión de la solicitud de devolución."/>
    <s v="Tarea Acción No.2. Unificar en una base de datos Los resultados obtenidos en aplicación de la Acción No. 2"/>
    <s v="Una (1) Base de datos._x000a_Nota: Para cada una de las 34 Direcciones que gestionen solicitudes de devolución"/>
    <n v="1"/>
    <d v="2021-03-31T00:00:00"/>
    <d v="2021-12-31T00:00:00"/>
    <n v="39.285714285714285"/>
    <n v="1"/>
    <s v="DGI_x000a_NC - Subproceso Recaudo - Devoluciones                                                                                                                                                             _x000a_Dirección de Gestión de Impuestos_x000a__x000a_DS - Subproceso Recaudo - Devoluciones    _x000a_Direcciones Seccionales de Impuestos y Aduanas_x000a_Direcciones Seccionales de Impuestos  _x000a_División de Recaudo y Cobranzas_x000a_División de Recaudo_x000a__x000a_ACTUALIZADO_x000a_30112021"/>
    <n v="1"/>
    <x v="1"/>
  </r>
  <r>
    <x v="1"/>
    <x v="2"/>
    <m/>
    <m/>
    <m/>
    <m/>
    <s v="A6. Presentar a consideración de la reunión de evaluación y control de devoluciones, los casos identificados en la acción No. 2 del presente controlque no hayan sido objeto de auditoría de fiscalización DI o no se hayan incluido en programas PD, a fin de definir el cronograma de desarrollo de la auditoria de Post Devoluciones. En caso de identificar expedientes que no ameritan apertura en programa PostDevoluciones, incluir la justificación correspondiente en el acta."/>
    <s v="Tarea Acción No. 3. Dejar en el acta de la reunión de evaluación y control el cronograma definido para desarrollar las auditorías postdevoluciones de los casos identificados en la Acción No.2  del presente control que no hayan sido objeto de auditoría de fiscalización DI o no se hayan incluido en programas PD. Así mismo para cada asunto que no se incluya en programa postdevoluciones registrar la justificación correspondiente."/>
    <s v="Un (1)  Acta de Reunión_x000a_Nota: Para cada una de las 34 Direcciones que gestionen solicitudes de devolución"/>
    <n v="1"/>
    <d v="2021-03-31T00:00:00"/>
    <d v="2021-12-31T00:00:00"/>
    <n v="39.285714285714285"/>
    <n v="1"/>
    <s v="DGI_x000a_NC - Subproceso Recaudo - Devoluciones                                                                                                                                                             _x000a_Dirección de Gestión de Impuestos_x000a__x000a_DS - Subproceso Recaudo - Devoluciones    _x000a_Direcciones Seccionales de Impuestos y Aduanas_x000a_Direcciones Seccionales de Impuestos  _x000a_División de Recaudo y Cobranzas_x000a_División de Recaudo_x000a__x000a_ACTUALIZADO_x000a_30112021"/>
    <n v="1"/>
    <x v="1"/>
  </r>
  <r>
    <x v="1"/>
    <x v="2"/>
    <m/>
    <m/>
    <s v="ID del hallazgo IV. Se identificaron 98 devoluciones otorgadas por valor total de 2.066.178.000 sin solicitud del Perfil de Riesgos en el proceso de gestión y reconocimiento.   "/>
    <m/>
    <s v="A7. Registrar en forma clara y precisa, en la casilla “Observaciones” del formato 1326 “Certificación de Deudas” que se genera en cada asunto del Servicio Informático de Devoluciones, la información de las obligaciones que deben ser objeto de compensación aclarando de igual forma aquellos valores que se reflejan como deudas y corresponden a inconsistencias o que no pueden ser compensados explicando la razón por la cual no hay lugar a ello. Si no existen observaciones, registrar la leyenda “sin Observaciones”. Nota: esta acción se realiza de forma permanente."/>
    <s v="Diligenciar para todos los asuntos de devolución la casilla &quot;Observaciones&quot; del formato 1326."/>
    <s v="Reportes trimestrales que evidencien diligenciamiento de la casillas &quot;Observaciones del formato 1326&quot;._x000a_Nota: Para cada una de las 34 Direcciones que gestionen solicitudes de devolución"/>
    <n v="2"/>
    <d v="2021-03-01T00:00:00"/>
    <d v="2021-08-31T00:00:00"/>
    <n v="26.142857142857142"/>
    <n v="1"/>
    <s v="DGI_x000a_NC - Subproceso Recaudo - Devoluciones                                                                                                                                                             _x000a_Dirección de Gestión de Impuestos_x000a__x000a_DS - Subproceso Recaudo - Devoluciones    _x000a_Direcciones Seccionales de Impuestos y Aduanas_x000a_Direcciones Seccionales de Impuestos  _x000a_División de Recaudo y Cobranzas_x000a_División de Recaudo_x000a__x000a_ACTUALIZADO_x000a_30112021"/>
    <n v="1"/>
    <x v="1"/>
  </r>
  <r>
    <x v="1"/>
    <x v="2"/>
    <m/>
    <m/>
    <m/>
    <m/>
    <s v="A8. Dar aplicación a lo establecido en los procedimientos del Subproceso de Devoluciones en cuanto a solicitar el reproceso de saldos cuando se detecten saldos de la obligación con inconsistencias. "/>
    <s v="Diligenciar informe de reprocesos solicitados."/>
    <s v="Reportes trimestrales que evidencien los saldos inconsistentes que fueron objeto de reproceso._x000a_Nota: Para cada una de las 34 Direcciones que gestionen solicitudes de devolución"/>
    <n v="2"/>
    <d v="2021-03-01T00:00:00"/>
    <d v="2021-08-31T00:00:00"/>
    <n v="26.142857142857142"/>
    <n v="1"/>
    <s v="DGI_x000a_NC - Subproceso Recaudo - Devoluciones                                                                                                                                                             _x000a_Dirección de Gestión de Impuestos_x000a__x000a_DS - Subproceso Recaudo - Devoluciones    _x000a_Direcciones Seccionales de Impuestos y Aduanas_x000a_Direcciones Seccionales de Impuestos  _x000a_División de Recaudo y Cobranzas_x000a_División de Recaudo_x000a__x000a_ACTUALIZADO_x000a_30112021"/>
    <n v="1"/>
    <x v="1"/>
  </r>
  <r>
    <x v="1"/>
    <x v="2"/>
    <m/>
    <m/>
    <s v="ID del hallazgo V. Se evidenciaron 861 contribuyentes, que realizaron solicitudes de devolución en el marco del Decreto 535 de 2020, calificados con perfil de riesgo Muy Alto, Alto, Null o Vacío, cuyas solicitudes de devolución no se trasladaron a la División de Gestión de Fiscalización de la Dirección Seccional correspondiente, incumpliendo con lo establecido en el numeral 1 de la Circular 000014 del 13 de mayo de 2020, la cual modificó el numeral 5.5 de la Circular 000011 del 16 de abril de 2020.            "/>
    <m/>
    <s v="A9. Actualizar cartilla “Manual Servicio Informático SI Devoluciones” para incorporar el uso de la información “Días transcurridos” que está incluida en el reporte “Informe de solicitudes radicadas”."/>
    <s v="Tarea Acción No. 1: Actualizar Cartilla &quot;Manual Servicio Informático SI Devoluciones&quot; para incorporar el uso de la la información de &quot;Días transcurridos&quot; que está incluida en el reporte &quot;Informe de solicitudes radicadas&quot;"/>
    <s v="Un (1) Manual Servicio Informático SI Devoluciones, actualizado."/>
    <n v="1"/>
    <d v="2021-02-01T00:00:00"/>
    <d v="2021-04-30T00:00:00"/>
    <n v="12.571428571428571"/>
    <n v="1"/>
    <s v="DGI_x000a_NC - Subproceso Recaudo - Devoluciones_x000a_Coordinación de Devoluciones y Compensaciones"/>
    <n v="1"/>
    <x v="1"/>
  </r>
  <r>
    <x v="1"/>
    <x v="2"/>
    <m/>
    <m/>
    <m/>
    <m/>
    <s v="A10. Socializar a las 34 direcciones seccionales la actualización del “Manual Servicio Informático SI Devoluciones” recordando la importancia de hacer uso de la información de “Días transcurridos” como ayuda de autocontrol para el cumplimiento de los términos establecidos para la gestión de las solicitudes de devolución y/o compensación."/>
    <s v="Tarea Acción No.2: Comunicación escrita dirigida a las 34 Direcciones Seccioanales que gestionan solicitudes de devolución y/o compensación, informando la actualización del  &quot;Manual Servicio Informático SI Devoluciones&quot; y recordando la importancia de hacer uso de la información de &quot;Días transcurridos&quot; como ayuda de autocontrol para el cumplimiento de los términos establecidos para la gestión de las solicitudes de devolución y/o compensación."/>
    <s v="Una (1) Comunicación remitida a todas las Direcciones Seccionales"/>
    <n v="1"/>
    <d v="2021-02-01T00:00:00"/>
    <d v="2021-04-30T00:00:00"/>
    <n v="12.571428571428571"/>
    <n v="1"/>
    <s v="DGI_x000a_NC - Subproceso Recaudo - Devoluciones_x000a_Coordinación de Devoluciones y Compensaciones"/>
    <n v="1"/>
    <x v="1"/>
  </r>
  <r>
    <x v="1"/>
    <x v="2"/>
    <m/>
    <m/>
    <s v="&quot;ID del hallazgo VI. En 1.405 solicitudes de devolución de saldos a favor del impuesto sobre la Renta y complementarios y del impuesto sobre las Ventas – IVA, gestionadas en el marco del procedimiento abreviado de devoluciones (Decreto 535 de 2020) y que fueron radicadas entre el 13 de abril a 30 de junio de 2020, la DIAN incumplió el término establecido para resolver estas solicitudes de devolución._x000a_Estos asuntos de devolución gestionados por fuera del término legal (15 días hábiles), tienen un valor autorizado para reconocimiento y pago a los contribuyentes de $187.366.190.000, generando el riesgo de liquidar y reconocer intereses moratorios a favor de los contribuyentes por valor de $1.972.202.981 con corte a agosto de 2020.&quot;       "/>
    <m/>
    <s v="A11. Realizar autocontrol dando aplicación a las actividades de control establecidas en los procedimientos del Subproceso de devoluciones, que indican que el jefe del área o el funcionario que este delegue debe monitorear de forma permanente el cumplimiento de términos para resolver las solicitudes de devolución, mediante el uso del formato FT-RE-2504 “Registro Diario de solicitudes de devolución/compensación”, el cual contiene las casillas de “Fecha de vencimiento” de las solicitudes de devolución. Actividad diaria y permanente."/>
    <s v="Dar aplicación  a las actividades de control establecidos en los procedimientos del Subproceso de Devoluciones, que indican que el Jefe del área o el funcionario que este delegue debe monitorear en forma permanente el cumplimiento de términos para resolver las solicitudes de devolución, mediante el uso del Formato FT RE 2504 &quot;Registro diario de solicitudes de devolución y/o compensación&quot;, el cual contiene las casillas de &quot;Fecha de radicación&quot; y &quot;Fecha de Vencimiento&quot; de las solicitudes de devolución. Actividad diaria y permanente."/>
    <s v="Formato FT RE 2504 actualizado, envío formato mes anterior durante los primeros tres días hábiles de cada mes"/>
    <n v="1"/>
    <d v="2021-03-01T00:00:00"/>
    <d v="2021-08-04T00:00:00"/>
    <n v="22.285714285714285"/>
    <n v="1"/>
    <s v="DGI_x000a_DS - Subproceso Recaudo - Devoluciones_x000a_Direcciones Seccionales de Impuestos_x000a_Direcciones Seccionales de Impuestos y Aduanas_x000a_Divisiones de Gestión de Recaudo_x000a_Divisiones de Gestión de Recaudo y Cobranzas"/>
    <n v="1"/>
    <x v="1"/>
  </r>
  <r>
    <x v="1"/>
    <x v="2"/>
    <m/>
    <m/>
    <s v="ID del hallazgo VII. Se evidenciaron tres (3) solicitudes de devolución aprobadas por las Direcciones Seccionales de Impuestos de Medellín y Cali, correspondientes a personas fallecidas, sin la aplicación de controles de verificación y validación para corroborar que la persona que solicitó el saldo a favor se encontraba facultada por ley para hacerlo.     "/>
    <m/>
    <s v="A12. Actualizar de oficio la casilla 89 del RUT con la información que envía la Registraduría Nacional del Estado Civil de las personas fallecidas."/>
    <s v="Actualizar el estado (Casilla 89 RUT) de las personas fallecidas con la información que envía la Registraduría Nacional del Estado Civil"/>
    <s v="Informe anual de ejecución de la estrategia"/>
    <n v="1"/>
    <d v="2021-08-01T00:00:00"/>
    <d v="2022-01-31T00:00:00"/>
    <n v="26.142857142857142"/>
    <n v="1"/>
    <s v="DGI_x000a_NC - Asistencia al Usuario_x000a_Coordinación  de Administración del Registro Único Tributario"/>
    <n v="1"/>
    <x v="1"/>
  </r>
  <r>
    <x v="1"/>
    <x v="2"/>
    <m/>
    <m/>
    <m/>
    <m/>
    <s v="A13. Elaborar documento FT-SI-2206 con la propuesta de conceptualización general de ajuste tecnológico en el Servicio Informático de Devoluciones consistente en la inclusión de una funcionalidad para registrar en cada asunto la fecha y numero de transacción de giro a cuenta corriente o de ahorros o la fecha de expedición de TIDIS y número de expedición. Adicionar además el ajuste tecnológico del cálculo de “Días Transcurridos” considerando desde la fecha de radicación de la solicitud hasta la fecha del pago. Presentar la propuesta al Comité Centro de Despacho para someterlo a su aprobación."/>
    <s v="Tarea Acción No. 1. Elaborar documento FT SI 2206 con la propuesta de conceptualización general de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Adicionar además el ajuste tecnológico del cáculo de &quot;Días Transcurridos&quot; considerando desde la fecha de radicación de la solicitud hasta la fecha del pago. Presentar la propuesta al Comité Centro de Despacho para someterlo a su aprobación."/>
    <s v="Un (1) documento FT SI 2206 diligenciado y aprobado por el Comité Centro de Despacho"/>
    <n v="1"/>
    <d v="2021-02-01T00:00:00"/>
    <d v="2021-03-31T00:00:00"/>
    <n v="8.2857142857142865"/>
    <n v="1"/>
    <s v="DGI_x000a_NC - Subproceso Recaudo - Devoluciones_x000a_Coordinación de Devoluciones y Compensaciones"/>
    <n v="1"/>
    <x v="1"/>
  </r>
  <r>
    <x v="1"/>
    <x v="2"/>
    <m/>
    <m/>
    <m/>
    <m/>
    <s v="A14. Al momento de ser aprobado el ajuste de la acción No. 1, elaborar documento FT-SI-2007 con la especificación funcional detallada del ajuste tecnológico en el Servicio Informático de Devoluciones consistente en la inclusión de una funcionalidad para registrar en cada asunto la fecha y numero de transacción de giro a cuenta corriente o de ahorros o a la fecha de expedición de TIDIS y numero de expedición y así mismo, el ajuste tecnológico del cálculo de “Días Trascurridos” considerando desde la fecha de radicación de la solicitud hasta la fecha de pago."/>
    <s v="Tarea Acción No. 2. Al momento de ser aprobado el ajuste de la Acción No.1, elaborar documento FT SI 2007 con la especificación funcional detallada del ajuste tecnológico en el Servicio Informático de Devoluciones consistente en la inclusión de una funcionalidad para registrar en cada asunto la fecha y número de transacción de giro a cuenta corriente o de ahorros ó la fecha de expedición de TIDIS y número de expedición y, así mismo, el ajuste tecnológico del cáculo de &quot;Días Transcurridos&quot; considerando desde la fecha de radicación de la solicitud hasta la fecha del pago."/>
    <s v="Un (1) documento FT SI 2207 diligenciado"/>
    <n v="1"/>
    <d v="2021-04-01T00:00:00"/>
    <d v="2021-08-31T00:00:00"/>
    <n v="21.714285714285715"/>
    <n v="1"/>
    <s v="DGI_x000a_NC - Subproceso Recaudo - Devoluciones_x000a_Coordinación de Devoluciones y Compensaciones"/>
    <n v="1"/>
    <x v="1"/>
  </r>
  <r>
    <x v="1"/>
    <x v="2"/>
    <m/>
    <m/>
    <s v="ID del hallazgo VIII. Se identificaron 32 asuntos de devolución con valor reconocido de $18.246.851.000 entre el 13 de abril y el 30 de junio de 2020, a los cuales se les identifican en los reportes de cartera mensual de SIPAC (MARZO, ABRIL y MAYO), obligaciones que no fueron compensadas previo a la devolución, por un valor de $12.421.975.000, incumpliendo lo establecido en el artículo 861 del Estatuto Tributario “Art.861. Compensación previa a la devolución” "/>
    <m/>
    <s v="A15. Actualizar los procedimientos del subproceso de devoluciones para incluir la actividad de entregar al área de pagos la copia del acto administrativo que ordena la devolución acompañada de la certificación bancaria aportada por el solicitante en la solicitud de devolución."/>
    <s v="Elaborar la nueva versión de los procedimientos incluyendo la actividad de entregar al área de pagos, además de la Resolución de Devolución, la certificación bancaria aportada por el solicitante y gestionar el trámite hasta su publicación en Diannet - Mapa de Procesos."/>
    <s v="Procedimiento actualizado"/>
    <n v="1"/>
    <d v="2021-02-01T00:00:00"/>
    <d v="2021-06-30T00:00:00"/>
    <n v="21.285714285714285"/>
    <n v="1"/>
    <s v="DGI_x000a_NC - Subproceso Recaudo - Devoluciones_x000a_Coordinación de Devoluciones y Compensaciones"/>
    <n v="1"/>
    <x v="1"/>
  </r>
  <r>
    <x v="1"/>
    <x v="2"/>
    <m/>
    <m/>
    <m/>
    <m/>
    <s v="A16. Implementación de un desarrollo tecnológico cuyo objetivo es el pago de las devoluciones menores a 1000 UVT directamente a través del Sistema Integrado de Información Financiera – SIIF Nación, sin necesidad de mediar cuentas de ahorro o corrientes de entidades financieras, las que conocemos como Cuentas de Fondo Rotatorio de Devoluciones."/>
    <s v="Inicio prueba en producción piloto en el SIIF Nación con la Dirección de Impuestos y Aduanas de Pereira _x000a_Puesta en producción del SIIF Nación para el pago de las resoluciones de devoluciones en todas las Direcciones Seccionales._x000a_Actualización de los procedimientos PR-RE-0124, PR-RE-0125, PR-RE-0126, PR-RE-0128  y PR-RE-0133 de acuerdo al pago de las resoluciones de devoluciones por medio del aplicativo SIIF Nación_x000a_Enviar comunicación escrita dirigida a las 34 Direcciones Seccioanales que gestionan solicitudes de devolución y/o compensación, informando la actualización de los procemientos y la utilización del SIIF Nación para el pago de las resoluciones de devoluciones menores de 1.000 UVT."/>
    <s v="Reporte del SIIF Nación de los pagos de las resoluciones de devoluciones realizadas por la Dirección Seccional de impuestos y Aduanas de Pereira._x000a_Reporte del SIIF Nación de los pagos de las resoluciones de devoluciones realizadas por la Direcciones Seccionales._x000a_Procedimientos actualizado_x000a_Comunicación enviada a las 34 Direcciones Seccionales informando la actualización de los.procedimientos y la utilización del SIIF para el pago de las devoluciones."/>
    <n v="1"/>
    <d v="2021-07-01T00:00:00"/>
    <d v="2022-04-30T00:00:00"/>
    <n v="43.285714285714285"/>
    <n v="1"/>
    <s v="DGI_x000a_NC - Subproceso Recaudo - Devoluciones_x000a_Coordinación de Devoluciones y Compensaciones_x000a_Coordinación de Contabilidad de la Función Recaudadora"/>
    <n v="1"/>
    <x v="1"/>
  </r>
  <r>
    <x v="1"/>
    <x v="2"/>
    <m/>
    <m/>
    <s v="ID del hallazgo IX. Al efectuar el análisis de la información suministrada por la DIAN en el archivo denominado “Información 10 430 formato 1668.xlsx”, se identificó un mismo número de cuenta bancaria registrado para 2 contribuyentes beneficiarios de devolución distintos.  "/>
    <m/>
    <s v="A17. Socializar con las direcciones seccionales el alcance de la actualización realizada a los procedimientos del Subproceso de Devoluciones y Compensaciones."/>
    <s v="Comunicación escrita dirigida a las 34 Direcciones Seccionales que gestionan solicitudes de devolución  y/o compensación informando la actualización de los procedimientos y recordando la importancia de verificar previo a la firma del acto administrativo y previo al pago de la devolución, la información del beneficiario, número de cuenta y entidad financiera a la cual se debe efectuar el abono de los recursos producto de la devolución."/>
    <s v="Comunicación remitida a todas las Direcciones Seccionales"/>
    <n v="1"/>
    <d v="2021-07-01T00:00:00"/>
    <d v="2021-07-31T00:00:00"/>
    <n v="4.2857142857142856"/>
    <n v="1"/>
    <s v="DGI_x000a_NC - Subproceso Recaudo - Devoluciones_x000a_Coordinación de Devoluciones y Compensaciones"/>
    <n v="1"/>
    <x v="1"/>
  </r>
  <r>
    <x v="1"/>
    <x v="2"/>
    <m/>
    <m/>
    <m/>
    <m/>
    <s v="A18. Implementar las acciones de autocontrol establecidas en los procedimientos del subproceso de devoluciones, que indican que el jefe del área es responsable de verificar que en aplicativos que afectan el Servicio Informático de Obligación Financiera se ingrese la fecha de notificación y ejecutoria de los actos administrativos de devolución y/o compensación y que estos afecten correctamente el estado de cuenta del contribuyente."/>
    <s v="Dar aplicación  a las actividades de control establecidos en los procedimientos del Subproceso de Devoluciones, que indican que el Jefe del área es responsable de  verificar que en  los aplicativos que afectan el Servicio Informático de Obligación Financiera  se ingrese la fecha de notificación y ejecutoria de los actos administrativos de  devolución y/o compensación  y que estos  afecten correctamente el estado de cuenta del contribuyente. Actividad diaria y permanente."/>
    <s v="Informe de los actos administrativos proferidos en el mes anterior con su correspondiente fecha de notificación, generado del aplicativo Notificar  (Libro Radicador).  El informe se debe remitir dentro de los primeros cinco (5) días hábiles de cada mes a la Coordinación de Devoluciones y Compensaciones."/>
    <n v="6"/>
    <d v="2021-03-01T00:00:00"/>
    <d v="2021-07-31T00:00:00"/>
    <n v="21.714285714285715"/>
    <n v="1"/>
    <s v="DGI_x000a_DS - Subproceso Recaudo - Devoluciones_x000a_Direcciones Seccionales de Impuestos_x000a_Direcciones Seccionales de Impuestos y Aduanas_x000a_Divisiones de Gestión de Recaudo_x000a_Divisiones de Gestión de Recaudo y Cobranzas"/>
    <n v="1"/>
    <x v="1"/>
  </r>
  <r>
    <x v="1"/>
    <x v="2"/>
    <m/>
    <m/>
    <s v="ID del hallazgo X. Se evidenció que se giraron recursos por valor de $26.929.284.000, en rangos superiores a los 10, 20, 30, 50 y 100 días calendario siguientes a la fecha de expedición de los respectivos actos administrativos donde se reconoce y ordena devolver los saldos a favor. "/>
    <m/>
    <s v="A19. Definir la estrategia de digitalización"/>
    <s v="Estrategia de digitalización del proyecto."/>
    <s v="Documento de estrategia."/>
    <n v="1"/>
    <d v="2023-11-01T00:00:00"/>
    <d v="2024-07-31T00:00:00"/>
    <n v="39"/>
    <n v="1"/>
    <s v="DGI_x000a_NC - Subproceso Innovación y Tecnología _x000a_Dirección de Gestión de Innovación y Tecnología_x000a_Subdireccion de Innovacion y Proyectos_x000a_Subdireccion de Soluciones y Desarrollo"/>
    <n v="1"/>
    <x v="1"/>
  </r>
  <r>
    <x v="1"/>
    <x v="2"/>
    <m/>
    <m/>
    <m/>
    <m/>
    <s v="20. Iniciar el proyecto con la definición de  los requerimientos funcionales"/>
    <s v="Definir los requerimientos funcionales"/>
    <s v="Documento de requerimientos funcionales V1"/>
    <n v="1"/>
    <d v="2024-02-01T00:00:00"/>
    <d v="2025-03-31T00:00:00"/>
    <n v="60.571428571428569"/>
    <n v="1"/>
    <s v="DGI_x000a_Dirección de Gestión de Impuestos_x000a_Subdirección de Recaudo_x000a_Subdirección de Devoluciones _x000a_Subdirección de Cobranzas y Control Extensivo_x000a_Coordinación de Administración de Aplicativos de  Impuestos_x000a_Coordinación de Cobranzas"/>
    <n v="1"/>
    <x v="1"/>
  </r>
  <r>
    <x v="1"/>
    <x v="2"/>
    <m/>
    <m/>
    <s v="ID del hallazgo XI. Se evidenciaron inconsistencias y debilidades en la trazabilidad y confiabilidad de la información suministrada por la DIAN.       "/>
    <m/>
    <s v="21. Definir los requerimientos no funcionales "/>
    <s v="Definir los requerimientos no funcionales "/>
    <s v="Documento de requerimientos no funcionales V1"/>
    <n v="1"/>
    <d v="2024-02-01T00:00:00"/>
    <d v="2025-03-31T00:00:00"/>
    <n v="60.571428571428569"/>
    <n v="1"/>
    <s v="DGI_x000a_NC - Subproceso Innovación y Tecnología _x000a_Dirección de Gestión de Innovación y Tecnología"/>
    <n v="1"/>
    <x v="1"/>
  </r>
  <r>
    <x v="1"/>
    <x v="2"/>
    <m/>
    <m/>
    <m/>
    <m/>
    <s v="22. Iniciar el proceso de contratación "/>
    <s v="Validar o aceptar el proceso de contratación"/>
    <s v="Documento de validación o aceptación del proceso de contratación"/>
    <n v="1"/>
    <d v="2023-11-01T00:00:00"/>
    <d v="2025-03-31T00:00:00"/>
    <n v="73.714285714285708"/>
    <n v="1"/>
    <s v="DGI_x000a_NC - Subproceso Innovación y Tecnología _x000a_Dirección de Gestión de Innovación y Tecnología"/>
    <n v="1"/>
    <x v="1"/>
  </r>
  <r>
    <x v="1"/>
    <x v="2"/>
    <m/>
    <m/>
    <m/>
    <m/>
    <s v="23.Definir la priorización funcional de la implementación"/>
    <s v="Definir la priorización funcional de la implementación"/>
    <s v="Mapa de historias con la priorización funcional de la implementación V1"/>
    <n v="1"/>
    <d v="2024-02-01T00:00:00"/>
    <d v="2025-03-31T00:00:00"/>
    <n v="60.571428571428569"/>
    <n v="1"/>
    <s v="DGI_x000a_Dirección de Gestión de Impuestos_x000a_Subdirección de Recaudo_x000a_Subdirección de Devoluciones _x000a_Subdirección de Cobranzas y Control Extensivo_x000a_Coordinación de Administración de Aplicativos de  Impuestos_x000a_Coordinación de Cobranzas"/>
    <n v="1"/>
    <x v="1"/>
  </r>
  <r>
    <x v="1"/>
    <x v="2"/>
    <m/>
    <m/>
    <m/>
    <m/>
    <s v="24. Definir un plan de trabajo de desarrollo de la solución tecnológica "/>
    <s v="Definir un plan de trabajo de desarrollo de la solución tecnológica "/>
    <s v="Plan de trabajo V1"/>
    <n v="1"/>
    <d v="2023-11-01T00:00:00"/>
    <d v="2025-03-31T00:00:00"/>
    <n v="73.714285714285708"/>
    <n v="1"/>
    <s v="DGI_x000a_NC - Subproceso Innovación y Tecnología _x000a_Dirección de Gestión de Innovación y Tecnología"/>
    <n v="1"/>
    <x v="1"/>
  </r>
  <r>
    <x v="1"/>
    <x v="2"/>
    <m/>
    <m/>
    <m/>
    <m/>
    <s v="25.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Dirección de Gestión de Impuestos_x000a_Subdirección de Recaudo_x000a_Subdirección de Devoluciones _x000a_Subdirección de Cobranzas y Control Extensivo_x000a_Coordinación de Administración de Aplicativos de  Impuestos_x000a_Coordinación de Cobranzas_x000a__x000a_Dirección de Gestión de Innovación y Tecnología"/>
    <n v="0"/>
    <x v="0"/>
  </r>
  <r>
    <x v="1"/>
    <x v="2"/>
    <m/>
    <m/>
    <s v="ID del hallazgo XII. Se identificaron 13 cuentas bancarias en los archivos suministrados por la DIAN de los movimientos generados desde el portal de los bancos del Fondo Rotatorio de Devoluciones (meses de abril, mayo, junio, julio y agosto de 2020) de la Dirección Seccional de Neiva, que se encuentran asociadas a más de un contribuyente con giro o transferencia.     _x000a_ID Indicio de fraude y corrupción I. Se identificaron cinco (5) cuentas bancarias en los archivos suministrados por la DIAN de los movimientos generados desde el portal de los bancos del Fondo Rotatorio de Devoluciones (meses de abril, mayo, junio, julio y agosto de 2020), que se encuentran asociadas a más de un contribuyente con giro o transferencia.     _x000a_ID Indicio de fraude y corrupción II. Se evidenciaron diez (10) casos de devolución efectiva con giro en cuenta por valor de $57.563.000, en los que el número de cuenta bancaria del contribuyente registrado en el Formato F1668 “Información constancia titularidad cuenta bancaria”, no coincide con el número de la cuenta a la que se le realizó el giro por parte de la seccional, lo cual se evidencia en el archivo de movimientos bancarios del fondo rotatorio, incumpliendo lo establecido en el Artículo 20 del Decreto 2277 de 2012. Incorporado en el Artículo 1.6.1.25.7 del Decreto 1625 de 2016 Devolución a la cuenta bancaria.     "/>
    <m/>
    <s v="26. Iniciar el desarrollo de la solución tecnológica."/>
    <s v="Desarrollo de la solución"/>
    <s v="Informes de seguimiento"/>
    <n v="8"/>
    <d v="2025-07-01T00:00:00"/>
    <d v="2027-06-30T00:00:00"/>
    <n v="104.14285714285714"/>
    <n v="0"/>
    <s v="DGI_x000a_NC - Subproceso Innovación y Tecnología _x000a_Dirección de Gestión de Innovación y Tecnología"/>
    <n v="0"/>
    <x v="0"/>
  </r>
  <r>
    <x v="1"/>
    <x v="2"/>
    <m/>
    <m/>
    <s v="I1. Se identificaron cinco (5) cuentas bancarias en los archivos suministrados por la DIAN de los movimientos generados desde el portal de los bancos del Fondo Rotatorio de Devoluciones (meses de abril, mayo, junio, julio y agosto de 2020), que se encuentran asociadas a más de un contribuyente con giro o transferencia."/>
    <m/>
    <s v="27. Iniciar la implementación de la solución tecnológica"/>
    <s v="Pruebas y evaluación funcional"/>
    <s v=" (01) Un  formato de Aceptación de Pruebas funcionales y salida a producción - FT-IIT-1851."/>
    <n v="1"/>
    <d v="2025-07-01T00:00:00"/>
    <d v="2027-06-30T00:00:00"/>
    <n v="104.14285714285714"/>
    <n v="0"/>
    <s v="DGI_x000a_Dirección de Gestión de Impuestos_x000a_Subdirección de Recaudo_x000a_Subdirección de Devoluciones _x000a_Subdirección de Cobranzas y Control Extensivo_x000a_Coordinación de Administración de Aplicativos de  Impuestos_x000a_Coordinación de Cobranzas"/>
    <n v="0"/>
    <x v="0"/>
  </r>
  <r>
    <x v="1"/>
    <x v="2"/>
    <m/>
    <m/>
    <s v="I2. Se evidenciaron diez (10) casos de devolución efectiva con giro en cuenta por valor de $57.563.000, en los que el número de cuenta bancaria del contribuyente registrado en el Formato F1668 “Información constancia titularidad cuenta bancaria”, no coincide con el número de la cuenta a la que se le realizó el giro por parte de la seccional, lo cual se evidencia en el archivo de movimientos bancarios del fondo rotatorio, incumpliendo lo establecido en el Artículo 20 del Decreto 2277 de 2012. Incorporado en el Artículo 1.6.1.25.7 del Decreto 1625 de 2016 Devolución a la cuenta bancaria.  "/>
    <m/>
    <s v="28.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7-06-30T00:00:00"/>
    <n v="104.14285714285714"/>
    <n v="0"/>
    <s v="DGI_x000a_Dirección de Gestión de Impuestos_x000a_Subdirección de Recaudo_x000a_Subdirección de Devoluciones _x000a_Subdirección de Cobranzas y Control Extensivo_x000a_Coordinación de Administración de Aplicativos de  Impuestos_x000a_Coordinación de Cobranzas_x000a__x000a_Dirección de Gestión de Innovación y Tecnología"/>
    <n v="0"/>
    <x v="0"/>
  </r>
  <r>
    <x v="1"/>
    <x v="2"/>
    <m/>
    <m/>
    <m/>
    <m/>
    <s v="29. Realizar auditoría de escritorio a la gestión de las solicitudes de devoluciones."/>
    <s v="Mejorar la confiabilidad de la gestión realizada a las solicitudes de devoluciones y/o compensación"/>
    <s v="Expedientes de las auditorías de escritorio."/>
    <n v="35"/>
    <d v="2023-05-15T00:00:00"/>
    <d v="2023-12-15T00:00:00"/>
    <n v="30.571428571428573"/>
    <n v="1"/>
    <s v="DGI_x000a_Subdirección de Devoluciones"/>
    <n v="1"/>
    <x v="1"/>
  </r>
  <r>
    <x v="1"/>
    <x v="2"/>
    <m/>
    <m/>
    <m/>
    <m/>
    <s v="30. Fortalecer la gestión del proceso documental de la entidad por medio de la implemetación del sistema Gestión Documental."/>
    <s v="Implementacion del sistema Gestor Documental, el cual permitira integrar tecnologica y operativamente la gestion masiva de documentos tanto fisicos como digitales."/>
    <s v="Puesta en producción del sistema de gestión documental _x000a_a. (01) Un acta de comité de gestión de Cambios Tecnología del correspondiente software instalado y en producción"/>
    <n v="1"/>
    <d v="2022-08-01T00:00:00"/>
    <d v="2026-12-31T00:00:00"/>
    <n v="230.42857142857142"/>
    <n v="0"/>
    <s v="DGI_x000a_NC - Subproceso Innovación y Tecnología _x000a_Dirección de Gestión de Innovación y Tecnología"/>
    <n v="0"/>
    <x v="0"/>
  </r>
  <r>
    <x v="1"/>
    <x v="2"/>
    <s v="INSP. 1707022431_x000a_H 1,2,3,4"/>
    <s v="RG1_x000a__x000a_RFC1"/>
    <s v="ID del hallazgo I. Facilidades de pago otorgadas sin el lleno de requisitos exigidos en el procedimiento PR-CA-0272, PR-CA-0424 y Decreto 688 de 2020.            "/>
    <s v="ID del Riesgo de Gestión  : Otorgamiento sin el lleno de requisitos legales de facilidades de pago durante la emergencia económica, social y ecológica 2020._x000a__x000a_RFC.  Otorgamiento de facilidades de pago por fuera de términos legales Decreto 688 de 2020 sin denuncio de bienes y facilidades otorgadas por ley 2010 de 2019 beneficiando al contribuyente en la tasa de interés "/>
    <s v="Con el propósito de evitar la contravención de las normas que implementan o modifican procedimientos establecidos en la operación diaria de la Administración de Impuestos, es necesario que, paralelo a la socialización de la reglamentación aplicable, ya sea de origen interno o externo, se realicen jornadas de capacitación que permitan a los funcionarios sustanciadores conocer a fondo su correcta aplicación, permitiéndoles vislumbrar en forma detallada las diferencias y similitudes surgidas frente a los procesos que se venían trabajando"/>
    <s v="Modificar documento"/>
    <s v="Documento Entregado a la Dirección de Gestión de impuestos"/>
    <n v="1"/>
    <d v="2021-02-01T00:00:00"/>
    <d v="2021-12-31T00:00:00"/>
    <n v="47.571428571428569"/>
    <n v="1"/>
    <s v="DGI_x000a_NC - Subproceso Administracion de Cartera _x000a_Dirección de Gestión de Impuestos _x000a_Subdireccion de Cobranzas y Control Extensivo _x000a_Coordinación de Cobranzas_x000a__x000a_ACTUALIZADO_x000a_30112021"/>
    <n v="1"/>
    <x v="1"/>
  </r>
  <r>
    <x v="1"/>
    <x v="2"/>
    <m/>
    <m/>
    <m/>
    <m/>
    <s v="Incluir en el formato FT-2386 una casilla para la identificación del nombre del contribuyente y la fecha en que se realiza el diligenciamiento de la lista de chequeo, como elemento demostrativo de los requisitos cumplidos o incumplidos aportados por el contribuyente, en cada momento del proceso de análisis de información para otorgar o negar la facilidad de pago."/>
    <s v="Modificar el formato FT-COT-2386"/>
    <s v="Formato publicado en la intranet de la entidad"/>
    <n v="1"/>
    <d v="2021-02-01T00:00:00"/>
    <d v="2021-04-30T00:00:00"/>
    <n v="12.571428571428571"/>
    <n v="1"/>
    <s v="DGI_x000a_NC - Subproceso Administracion de Cartera _x000a_Dirección de Gestión de Impuestos _x000a_Subdireccion de Cobranzas y Control Extensivo _x000a_Coordinación de Cobranzas_x000a__x000a_ACTUALIZADO_x000a_30112021"/>
    <n v="1"/>
    <x v="1"/>
  </r>
  <r>
    <x v="1"/>
    <x v="2"/>
    <m/>
    <m/>
    <s v="ID del hallazgo II.  Facilidades de pago otorgadas con obligaciones presentadas fuera del término señalado en el Decreto 688 de 2020 – procedimiento abreviado y sin denuncio de bienes.            "/>
    <m/>
    <s v="En caso de que se presenten situaciones coyunturales y/o de emergencia se debe implementar una política transicional en la que se delimiten las diferencias entre los diferentes aspectos reglados en la normativa existente y que establezca tanto condiciones como controles eficientes de tiempo, modo y lugar en los requisitos de admisión y otorgamiento de las facilidades de pago, de tal manera que los contribuyentes_x000a_accedan al respectivo beneficio bajo la certeza de la aplicación del tratamiento normativo que le resulta aplicable."/>
    <s v="Modificar documento"/>
    <s v="Documento Entregado a la Dirección de Gestión de Impuestos"/>
    <n v="1"/>
    <d v="2021-02-01T00:00:00"/>
    <d v="2021-12-31T00:00:00"/>
    <n v="47.571428571428569"/>
    <n v="1"/>
    <s v="DGI_x000a_NC - Subproceso Administracion de Cartera _x000a_Dirección de Gestión de Impuestos _x000a_Subdireccion de Cobranzas y Control Extensivo _x000a_Coordinación de Cobranzas_x000a__x000a_ACTUALIZADO_x000a_30112021"/>
    <n v="1"/>
    <x v="1"/>
  </r>
  <r>
    <x v="1"/>
    <x v="2"/>
    <m/>
    <m/>
    <m/>
    <m/>
    <s v="Establecer la obligatoriedad en la constitución de una garantía de aquellas establecidas en el numeral 4.1.2. “Garantías admisibles” del instructivo de garantías IN-CA-0070 v. 2 (pólizas, aceptación bancaria, libranzas, fiducias, etc.) por parte del contribuyente que solicita una facilidad de pago, toda vez que se hace indispensable que, en caso de incumplimiento, la Administración cuente con la posibilidad de recuperar las sumas adeudadas."/>
    <s v="Verificar el control en formato FT-COT-2616"/>
    <s v="Papel de trabajo firmado por el Director Seccional, Jefe de División, Jefe GIT  en donde se describa la verificación realizada y los hallazgos encontrados "/>
    <n v="6"/>
    <d v="2021-03-01T00:00:00"/>
    <d v="2021-09-01T00:00:00"/>
    <n v="26.285714285714285"/>
    <n v="1"/>
    <s v="DGI_x000a_NC - Subproceso Administracion de Cartera _x000a_Dirección de Gestión de Impuestos _x000a_Subdireccion de Cobranzas y Control Extensivo _x000a_Coordinación de Cobranzas_x000a__x000a_ACTUALIZADO_x000a_30112021"/>
    <n v="1"/>
    <x v="1"/>
  </r>
  <r>
    <x v="1"/>
    <x v="2"/>
    <m/>
    <m/>
    <s v="ID del hallazgo III.  Facilidades de pago otorgadas con obligaciones presentadas fuera del término señalado en la Ley 2010 de 2019 – PR-CA-0424, beneficiando contribuyentes en la tasa de interés.            "/>
    <m/>
    <m/>
    <s v="Realziar control al  formato FT-COT-2616"/>
    <s v="Informe Gerencial de las situaciones encontradas"/>
    <n v="2"/>
    <d v="2021-03-01T00:00:00"/>
    <d v="2021-09-01T00:00:00"/>
    <n v="26.285714285714285"/>
    <n v="1"/>
    <s v="DGI_x000a_NC - Subproceso Administracion de Cartera _x000a_Dirección de Gestión de Impuestos _x000a_Subdireccion de Cobranzas y Control Extensivo _x000a_Coordinación de Cobranzas_x000a__x000a_ACTUALIZADO_x000a_30112021"/>
    <n v="1"/>
    <x v="1"/>
  </r>
  <r>
    <x v="1"/>
    <x v="2"/>
    <m/>
    <m/>
    <s v="ID del hallazgo IV.  Acto Administrativo (Circular externa oooo3 de abril 14 de 2020) proferido por funcionario sin la debida competencia, en contravía de lo establecido en la Resolución 457 de noviembre 20 de 2008.  "/>
    <m/>
    <s v="Realizar y socializar un instructivo especifico con los tipos de facilidad de pago vigentes, donde se comparen las condiciones de tiempo de presentación de los títulos ejecutivos objeto de facilidad de pago, los requisitos específicos y las tasas de interés aplicables a cada tipo de facilidad de pago. Lo anterior, con el fin de proferir las resoluciones que conceden la respectiva facilidad ajustadas a la regulación aplicable en cada caso."/>
    <s v="Capacitación"/>
    <s v="FT-GH-1722 Registro Capacitación Interna"/>
    <n v="1"/>
    <d v="2021-02-01T00:00:00"/>
    <d v="2021-04-30T00:00:00"/>
    <n v="12.571428571428571"/>
    <n v="1"/>
    <s v="DGI_x000a_NC - Subproceso Administracion de Cartera _x000a_Dirección de Gestión de Impuestos _x000a_Subdireccion de Cobranzas y Control Extensivo _x000a_Coordinación de Cobranzas_x000a__x000a_ACTUALIZADO_x000a_30112021"/>
    <n v="1"/>
    <x v="1"/>
  </r>
  <r>
    <x v="1"/>
    <x v="2"/>
    <s v="INSP. 1707022433_x000a_H1 _x000a__x000a_Efectividad en la fiscalización, liquidación, cobro y recaudo tributario - Seccional Yopal."/>
    <s v="RFC1_x000a__x000a_RFC2"/>
    <s v="N/A_x000a__x000a_RG: Pérdida de oportunidad y efectividad para ejercer la acción de cobro             _x000a__x000a_RFC: Pérdida, adulteración, ocultamiento, daño o destrucción de documentos o información.            "/>
    <s v="IFC1. Pérdida de oportunidad y efectividad para ejercer la acción de cobro             _x000a__x000a_IFC2. Pérdida, adulteración, ocultamiento, daño o destrucción de documentos o información.            _x000a_"/>
    <s v="1. Realizar capacitación del Instructivo IN-ADF-0132 &quot;Manejo de los archivos en la UAE DIAN&quot; y Jornadas de sensibilización"/>
    <s v="Realizar jornadas de sensibilización y capacitación para los funcionarios de las Divisiones de Gestión de Recaudo y Cobranzas,  Fiscalización,  Liquidación, Asistencia al Cliente, Administrativa y Financiera y Despacho en el tercer  trimestre de 2021 del Instructivo IN-ADF-0132 &quot;Manejo de los archivos en la UAE DIAN&quot;, especialmente los formatos establecidos, tabla de retención documental y normatividad vigente. "/>
    <s v="FT-GH-1722 Registro Capacitación Interna"/>
    <n v="6"/>
    <d v="2021-07-01T00:00:00"/>
    <d v="2021-09-30T00:00:00"/>
    <n v="13"/>
    <n v="1"/>
    <s v="DGI_x000a_DS - Subproceso Administraciòn de Cartera_x000a_Direccion Seccional de Impuestos y Aduanas de Yopal_x000a_Divisiones de Recaudo y Cobranzas_x000a_Fiscalizacion y Liquidación Tributaria_x000a_Aduanera y Cambiaria_x000a_Servicio al Ciudadano_x000a_Administrativa y Financiera_x000a_Despacho de Direccion Seccional_x000a__x000a_ACTUALIZADO_x000a_30112021"/>
    <n v="1"/>
    <x v="1"/>
  </r>
  <r>
    <x v="1"/>
    <x v="2"/>
    <m/>
    <m/>
    <m/>
    <m/>
    <s v="2. Aplicar lo establecido en el procedimiento PR-FI-0163 &quot;Organización de Documentos en Dependencias de la UAE DIAN&quot;. Organizar la carpeta o expediente a su cargo y en el instructivo IN-FI-0132 &quot;Organización de unidades documentales en dependencias de la UAE DIAN&quot;. "/>
    <s v="Verificar mensualmente en una muestra del 10% del reparto de expedientes físicos del proceso de administración de cartera, el cumplimiento del PR-FI-0163 &quot;Organización de Documentos en Dependencias de la UAE DIAN&quot;, el IN-FI-0132 &quot;Organización de unidades documentales en dependencias de la UAE DIAN&quot;, enviando informe del resultado al buzón coordinacioncobranzas@dian.gov.co, a más tardar el 2do día del mes siguiente."/>
    <s v="Informe Gerencial firmado por el Jefe de División de Recaudo y Cobranzas, Cobranzas en donde se describa la verificación realizada y los controles aplicados. "/>
    <n v="12"/>
    <d v="2021-07-01T00:00:00"/>
    <d v="2022-06-30T00:00:00"/>
    <n v="52"/>
    <n v="1"/>
    <s v="DGI_x000a_DS - Subproceso Administraciòn de Cartera_x000a_Direccion Seccional de Impuestos y Aduanas de Yopal_x000a_División de Recaudo y Cobranzas _x000a__x000a_ACTUALIZADO_x000a_30112021_x000a__x000a_"/>
    <n v="1"/>
    <x v="1"/>
  </r>
  <r>
    <x v="1"/>
    <x v="2"/>
    <m/>
    <m/>
    <m/>
    <m/>
    <s v="3. Diseñar una estrategia para la digitalización de expedientes_x000a_"/>
    <s v="Formular una estrategia de Digitalización"/>
    <s v="Documento de Estrategia de Digitalización"/>
    <n v="1"/>
    <d v="2023-11-01T00:00:00"/>
    <d v="2024-07-31T00:00:00"/>
    <n v="39"/>
    <n v="1"/>
    <s v="DGI_x000a_NC - Subproceso Innovacion y Tecnologia_x000a_Direccion de Gestion de Innovacion y Tecnologia_x000a_Subdireccion de Innovacion y Tecnologia_x000a_Subdireccion de Soluciones y desarrollo_x000a__x000a_ACTUALIZADO_x000a_30112021"/>
    <n v="1"/>
    <x v="1"/>
  </r>
  <r>
    <x v="1"/>
    <x v="2"/>
    <m/>
    <m/>
    <m/>
    <m/>
    <s v="4. Iniciar el proyecto con la definición de  los requerimientos funcionales"/>
    <s v="Definir los requerimientos funcionales"/>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
    <n v="1"/>
    <x v="1"/>
  </r>
  <r>
    <x v="1"/>
    <x v="2"/>
    <m/>
    <m/>
    <m/>
    <m/>
    <s v="5. Definir los requerimientos no funcionales "/>
    <s v="Definir los requerimientos no funcionales "/>
    <s v="Documento de requerimientos no funcionales V1"/>
    <n v="1"/>
    <d v="2024-02-01T00:00:00"/>
    <d v="2025-03-31T00:00:00"/>
    <n v="60.571428571428569"/>
    <n v="1"/>
    <s v="DGI_x000a_NC - Subproceso Innovacion y Tecnologia_x000a_Direccion de Gestion de Innovacion y Tecnologia_x000a_Subdireccion de Innovacion y Proyectos_x000a_Subdireccion de Soluciones y Desarrollo_x000a__x000a_"/>
    <n v="1"/>
    <x v="1"/>
  </r>
  <r>
    <x v="1"/>
    <x v="2"/>
    <m/>
    <m/>
    <m/>
    <m/>
    <s v="6. Iniciar el proceso de contratación "/>
    <s v="Validar o aceptar el proceso de contratación"/>
    <s v="Documento de validación o aceptación del proceso de contratación"/>
    <n v="1"/>
    <d v="2023-11-01T00:00:00"/>
    <d v="2025-03-31T00:00:00"/>
    <n v="73.714285714285708"/>
    <n v="1"/>
    <s v="DGI_x000a_NC - Subproceso Innovacion y Tecnologia_x000a_Direccion de Gestion de Innovacion y Tecnologia_x000a_Subdireccion de Innovacion y Proyectos_x000a_Subdireccion de Soluciones y Desarrollo_x000a__x000a_"/>
    <n v="1"/>
    <x v="1"/>
  </r>
  <r>
    <x v="1"/>
    <x v="2"/>
    <m/>
    <m/>
    <m/>
    <m/>
    <s v="7. 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
    <n v="1"/>
    <x v="1"/>
  </r>
  <r>
    <x v="1"/>
    <x v="2"/>
    <m/>
    <m/>
    <m/>
    <m/>
    <s v="8. Definir un plan de trabajo de desarrollo de la solución tecnológica "/>
    <s v="Definir un plan de trabajo de desarrollo de la solución tecnológica "/>
    <s v="Plan de trabajo V1"/>
    <n v="1"/>
    <d v="2023-11-01T00:00:00"/>
    <d v="2025-03-31T00:00:00"/>
    <n v="73.714285714285708"/>
    <n v="1"/>
    <s v="DGI_x000a_NC - Subproceso Innovacion y Tecnologia_x000a_Direccion de Gestion de Innovacion y Tecnologia_x000a_Subdireccion de Innovacion y Proyectos_x000a_Subdireccion de Soluciones y Desarrollo_x000a__x000a_"/>
    <n v="1"/>
    <x v="1"/>
  </r>
  <r>
    <x v="1"/>
    <x v="2"/>
    <m/>
    <m/>
    <m/>
    <m/>
    <s v="9.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0"/>
  </r>
  <r>
    <x v="1"/>
    <x v="2"/>
    <m/>
    <m/>
    <m/>
    <m/>
    <s v="10. Iniciar el desarrollo de la solución tecnológica."/>
    <s v="Desarrollo de la solución"/>
    <s v="Informes de seguimiento"/>
    <n v="7"/>
    <d v="2026-01-02T00:00:00"/>
    <d v="2027-09-30T00:00:00"/>
    <n v="90.857142857142861"/>
    <n v="0"/>
    <s v="DGI_x000a_NC - Subproceso Innovacion y Tecnologia_x000a_Direccion de Gestion de Innovacion y Tecnologia_x000a_Subdireccion de Innovacion y Proyectos_x000a_Subdireccion de Soluciones y Desarrollo_x000a__x000a_"/>
    <n v="0"/>
    <x v="0"/>
  </r>
  <r>
    <x v="1"/>
    <x v="2"/>
    <m/>
    <m/>
    <m/>
    <m/>
    <s v="11. 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
    <n v="0"/>
    <x v="0"/>
  </r>
  <r>
    <x v="1"/>
    <x v="2"/>
    <m/>
    <m/>
    <m/>
    <m/>
    <s v="12.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0"/>
  </r>
  <r>
    <x v="1"/>
    <x v="2"/>
    <m/>
    <m/>
    <m/>
    <m/>
    <s v="13. Administrar y gestionar la cartera conforme lo establecido en el Modelo a través de la cartilla CT-CA-086 y el formato FT-CA-5219 Seguimiento a evacuación mensual de carga laboral, con base en la segmentación y priorización informada en el inventario publicado"/>
    <s v="Repartir y gestionar los expedientes de cobro conforme lo establecido en la Cartilla CT-CA-086 V.2  y realizar control y seguimiento a la ejecución del Proceso de Administración de Cartera, en cuanto al cumplimiento de los términos establecidos y la gestión en el formato FT-CA-5219 Seguimiento a evacuación mensual de carga laboral, verificando mensualmente el cumplimiento de los términos establecidos en una muestra del 10% de los expedientes, enviando informe del resultado al buzón coordinacioncobranzas@dian.gov.co, a más tardar el 2do día del mes siguiente."/>
    <s v="FT-CA-5219 Seguimiento a evacuación mensual de carga laboral"/>
    <n v="12"/>
    <d v="2021-07-01T00:00:00"/>
    <d v="2022-06-30T00:00:00"/>
    <n v="52"/>
    <n v="1"/>
    <s v="DGI_x000a_DS - Subproceso Administraciòn de Cartera_x000a_Dirección de Gestión de Impuestos_x000a_Direccion Seccional de Impuestos y Aduanas de Yopal_x000a_Jefes de División de Recaudo y Cobranzas _x000a__x000a_ACTUALIZADO_x000a_30112021"/>
    <n v="1"/>
    <x v="1"/>
  </r>
  <r>
    <x v="1"/>
    <x v="2"/>
    <s v="INSP. 1707022441_x000a_H1,2,3_x000a__x000a_Inadmisorio en Devoluciones "/>
    <s v="RG1_x000a__x000a_RFC1"/>
    <s v="ID del hallazgo I. Se evidencio que al contribuyente KUDOS C&amp;V C S.A.S. con NIT. Número 830.000.486 se le dio respuesta con inadmisión a la solicitud de devolución No.108004617985 radicada el 16 de marzo de 2020 180 días después de haber radicado la solicitud.   "/>
    <s v="ID del Riesgo de Gestión  :  RG 1. &quot;Inadmisión de devoluciones sin el cumplimiento de los requisitos del Artículo 857 del Estatuto Tributario Nacional que puede generar la decisión de inadmitir solicitudes de devolución basada en hechos falsos o información adulterada.”"/>
    <s v="1. Ajustar la actividad No. 24 del Procedimiento &quot;PR COT 0124 Devolución y/o Compensación por Saldos a favor de renta y ventas mediante el SIE Devoluciones”, para precisar que el auto inadmisorio debe proferirse y notificarse en el término máximo de 15 días contados desde el día hábil siguiente a la fecha de radicación de la solicitud de devolución y/o compensación, acorde con lo establecido en el artículo 858 del Estatuto Tributario."/>
    <s v="1. Actualizar procedimiento &quot;PR COT 0124 Devolución y/o Compensación por Saldos a favor de renta y ventas mediante el SIE Devoluciones&quot;"/>
    <s v="Procedimiento &quot;PR COT 0124 Devolución y/o Compensación por Saldos a favor de renta y ventas mediante el SIE Devoluciones&quot;, actualizado y aprobado"/>
    <n v="1"/>
    <d v="2022-03-01T00:00:00"/>
    <d v="2022-08-31T00:00:00"/>
    <n v="26.142857142857142"/>
    <n v="1"/>
    <s v="DGI_x000a_NC - Subproceso Recaudo - Devoluciones_x000a_Subdirección de Devoluciones"/>
    <n v="1"/>
    <x v="1"/>
  </r>
  <r>
    <x v="1"/>
    <x v="2"/>
    <m/>
    <m/>
    <m/>
    <m/>
    <m/>
    <s v="2. Socializar procedimiento actualizado &quot;PR COT 0124 Devolución y/o Compensación por Saldos a favor de renta y ventas mediante el SIE Devoluciones&quot;"/>
    <s v="Memorando que socialice el procedimiento actualizado &quot;PR COT 0124 Devolución y/o Compensación por Saldos a favor de renta y ventas mediante el SIE Devoluciones&quot;, haciendo énfasis en los cambios efectuados a la actividad 24"/>
    <n v="1"/>
    <d v="2022-08-01T00:00:00"/>
    <d v="2022-09-30T00:00:00"/>
    <n v="8.5714285714285712"/>
    <n v="1"/>
    <s v="DGI_x000a_NC - Subproceso Recaudo - Devoluciones_x000a_Subdirección de Devoluciones"/>
    <n v="1"/>
    <x v="1"/>
  </r>
  <r>
    <x v="1"/>
    <x v="2"/>
    <m/>
    <m/>
    <m/>
    <m/>
    <s v="2. Reiterar a los  los funcionarios responsables de la gestión de las solicitudes de devolución de las Direcciones Seccionales y de la Dirección Operativa de Grandes Contribuyentes la obligación de dar aplicación permanente a la instrucción del Numeral 13 del Manual del Servicio Informático de Devoluciones MN COT 0012, a fin de que se controlen los tiempos de gestión de los actos adminstrativos haciendo uso del reporte gerencial (columna DT días transcurridos) que provee el Servicio Informático de Devoluciones,  y recordar el linaeamiento impartido en la Cartilla Guía de Sustanciación CR COT 0038 en el sentido de minimizar tiempos muertos en la gestión de solicitudes de devolución y/o compensación (Numeral 3.4)"/>
    <s v="2. Socializar procedimiento actualizado &quot;PR COT 0124 Devolución y/o Compensación por Saldos a favor de renta y ventas mediante el SIE Devoluciones&quot;"/>
    <s v="Memorando que reitere la obligación de dar aplicación permanente al Numeral 13 del Manual del Servicio Informático de Devoluciones MN COT 0012 y al Numeral 3.4 de la Cartilla Guía de Sustanciación CR COT 0038"/>
    <n v="11"/>
    <d v="2022-03-01T00:00:00"/>
    <d v="2022-07-31T00:00:00"/>
    <n v="21.714285714285715"/>
    <n v="1"/>
    <s v="DGI_x000a_NC - Subproceso Recaudo - Devoluciones_x000a_Subdirección de Devoluciones"/>
    <n v="1"/>
    <x v="1"/>
  </r>
  <r>
    <x v="1"/>
    <x v="2"/>
    <m/>
    <m/>
    <m/>
    <m/>
    <s v="3. Definir la estrategia de digitalización"/>
    <s v="Estrategia de digitalización del proyecto."/>
    <s v="Documento de estrategia."/>
    <n v="1"/>
    <d v="2023-11-01T00:00:00"/>
    <d v="2024-07-31T00:00:00"/>
    <n v="39"/>
    <n v="1"/>
    <s v="DGI_x000a_NC-Subproceso Innovacion y Tecnologia_x000a_Subdireccion de Innovacion y Proyectos"/>
    <n v="1"/>
    <x v="1"/>
  </r>
  <r>
    <x v="1"/>
    <x v="2"/>
    <m/>
    <m/>
    <m/>
    <m/>
    <s v="4. Iniciar el proyecto con la definición de  los requerimientos funcionales"/>
    <s v="Definir los requerimientos funcionales V1"/>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1"/>
  </r>
  <r>
    <x v="1"/>
    <x v="2"/>
    <m/>
    <m/>
    <s v="ID del hallazgo II. Se identificaron ocho (8) contribuyentes con solicitudes de devolución por valor de $310.729.000 a los cuales la DIAN les profirió autos inadmisorios automáticos improcedentes al endilgarles causales de inadmisión no aplicables a su realidad tributaría."/>
    <m/>
    <s v="5. Definir los requerimientos no funcionales "/>
    <s v="Definir los requerimientos no funcionales "/>
    <s v="Documento de requerimientos no funcionales V1"/>
    <n v="1"/>
    <d v="2024-02-01T00:00:00"/>
    <d v="2025-03-31T00:00:00"/>
    <n v="60.571428571428569"/>
    <n v="1"/>
    <s v="DGI_x000a_NC-Subproceso Innovacion y Tecnologia_x000a_Subdireccion de Innovacion y Proyectos"/>
    <n v="1"/>
    <x v="1"/>
  </r>
  <r>
    <x v="1"/>
    <x v="2"/>
    <m/>
    <m/>
    <m/>
    <m/>
    <s v="6. Iniciar el proceso de contratación "/>
    <s v="Validar o aceptar el proceso de contratación"/>
    <s v="Documento de validación o aceptación del proceso de contratación"/>
    <n v="1"/>
    <d v="2023-11-01T00:00:00"/>
    <d v="2025-03-31T00:00:00"/>
    <n v="73.714285714285708"/>
    <n v="1"/>
    <s v="DGI_x000a_NC-Subproceso Innovacion y Tecnologia_x000a_Subdireccion de Innovacion y Proyectos"/>
    <n v="1"/>
    <x v="1"/>
  </r>
  <r>
    <x v="1"/>
    <x v="2"/>
    <m/>
    <m/>
    <m/>
    <m/>
    <s v="7. 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1"/>
  </r>
  <r>
    <x v="1"/>
    <x v="2"/>
    <m/>
    <m/>
    <m/>
    <m/>
    <s v="8. Definir un plan de trabajo de desarrollo de la solución tecnológica "/>
    <s v="Definir un plan de trabajo de desarrollo de la solución tecnológica "/>
    <s v="Plan de trabajo V1"/>
    <n v="1"/>
    <d v="2023-11-01T00:00:00"/>
    <d v="2025-03-31T00:00:00"/>
    <n v="73.714285714285708"/>
    <n v="1"/>
    <s v="DGI_x000a_NC-Subproceso Innovacion y Tecnologia_x000a_Subdireccion de Innovacion y Proyectos"/>
    <n v="1"/>
    <x v="1"/>
  </r>
  <r>
    <x v="1"/>
    <x v="2"/>
    <m/>
    <m/>
    <m/>
    <m/>
    <s v="9.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0"/>
  </r>
  <r>
    <x v="1"/>
    <x v="2"/>
    <m/>
    <m/>
    <m/>
    <m/>
    <s v="10. Iniciar el desarrollo de la solución tecnológica."/>
    <s v="Desarrollo de la solución"/>
    <s v="Informes de seguimiento"/>
    <n v="8"/>
    <d v="2025-07-01T00:00:00"/>
    <d v="2027-06-30T00:00:00"/>
    <n v="104.14285714285714"/>
    <n v="0"/>
    <s v="DGI_x000a_NC-Subproceso Innovacion y Tecnologia_x000a_Subdireccion de Innovacion y Proyectos"/>
    <n v="0"/>
    <x v="0"/>
  </r>
  <r>
    <x v="1"/>
    <x v="2"/>
    <m/>
    <m/>
    <m/>
    <m/>
    <s v="11. Iniciar la implementación de la solución tecnológica"/>
    <s v="Pruebas y evaluación funcional"/>
    <s v=" (01) Un  formato de Aceptación de Pruebas funcionales y salida a producción - FT-IIT-1851."/>
    <n v="1"/>
    <d v="2025-07-01T00:00:00"/>
    <d v="2027-06-30T00:00:00"/>
    <n v="104.14285714285714"/>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2"/>
    <m/>
    <m/>
    <m/>
    <m/>
    <s v="12.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7-06-30T00:00:00"/>
    <n v="104.14285714285714"/>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0"/>
  </r>
  <r>
    <x v="1"/>
    <x v="2"/>
    <m/>
    <m/>
    <m/>
    <m/>
    <s v="13. Reiterar a los  los funcionarios responsables de la gestión de las solicitudes de devolución de las Direcciones Seccionales y de la Dirección Operativa de Grandes Contribuyentes la obligación de dar aplicación al lineamiento Caso 36 del &quot;Plan Técnico de Optimización del Uso del Servicio Informático de Devoluciones&quot; que indica el tratamiento que deben dar a las solicitudes presentadas por contribuyentes que no son sociedades anónimas (forma asociativa 03 de la casilla 63 del RUT) y omitieron actualizar oportunamente el RUT con la forma asociativa correcta, lo cual tiene como consecuencia que el sistema genere marca automática de inadmisorio ya que la actualización del RUT que se realiza no tiene efecto retroactivo a la fecha de presentación de la declaración tributaria y la marca se seguirá generando, por lo cual y una vez el contribuyente haya actualizado el RUT, la gestión de la solicitud radicada mediante el servicio debe ser tramitada de forma manual."/>
    <s v="Socializar memorando que indique la obligación de dar aplicación al lineamiento Caso 36 del &quot;Plan Técnico de Optimización del Uso del Servicio Informático de Devoluciones&quot; "/>
    <s v="Memorando que reitere la obligación de dar aplicación permanente al lineamiento Caso 36 del &quot;Plan Técnico de Optimización del Uso del Servicio Informático de Devoluciones&quot;"/>
    <n v="1"/>
    <d v="2022-03-01T00:00:00"/>
    <d v="2022-07-31T00:00:00"/>
    <n v="21.714285714285715"/>
    <n v="1"/>
    <s v="DGI_x000a_NC - Subproceso Recaudo - Devoluciones_x000a_Subdirección de Devoluciones"/>
    <n v="1"/>
    <x v="1"/>
  </r>
  <r>
    <x v="1"/>
    <x v="2"/>
    <m/>
    <m/>
    <s v="ID del hallazgo III. La DIAN profirió 69 autos inadmisorios improcedentes en solicitudes de devolución por valor total de $1.857.263.000, con aplicación de la causal 10143 “Firma revisor fiscal – declaración año gravable anterior” los cuales a la fecha de radicación de la solicitud contaban con el RUT actualizado en la casilla 63 forma asociativa No. 12 “Sociedad por acciones simplificada”."/>
    <m/>
    <s v="14. Identificar asuntos de solicitudes de devolución y/o compensación radicadas a partir del 01/01/2021 hasta el 30 de marzo de 2022, que hayan generado la marca 10143 a fin de verificar si posteriormente, para el mismo NIT, concepto, año y periodo NO se profirió resolución de devolución y/o compensación, a fin de realizar campaña invitando a estos contribuyentes a actualizar el RUT con la forma asociativa correcta y luego radicar nuevamente su solicitud de devolución. "/>
    <s v="1. Generar reporte asuntos de devoluciones con marca 10143"/>
    <s v="Reporte"/>
    <n v="1"/>
    <d v="2022-04-01T00:00:00"/>
    <d v="2022-05-31T00:00:00"/>
    <n v="8.5714285714285712"/>
    <n v="1"/>
    <s v="DGI_x000a_NC - Subproceso Recaudo - Devoluciones_x000a_Subdirección de Devoluciones"/>
    <n v="1"/>
    <x v="1"/>
  </r>
  <r>
    <x v="1"/>
    <x v="2"/>
    <m/>
    <m/>
    <m/>
    <m/>
    <m/>
    <s v="2. Proferir oficio dirigido a los solicitantes de devolución de los asuntos identificados, con los parámetros de la campaña "/>
    <s v="Oficio campaña enviado"/>
    <n v="1"/>
    <d v="2022-06-01T00:00:00"/>
    <d v="2022-08-30T00:00:00"/>
    <n v="12.857142857142858"/>
    <n v="1"/>
    <s v="DGI_x000a_NC - Subproceso Recaudo - Devoluciones_x000a_Subdirección de Devoluciones"/>
    <n v="1"/>
    <x v="1"/>
  </r>
  <r>
    <x v="1"/>
    <x v="2"/>
    <m/>
    <m/>
    <m/>
    <m/>
    <s v="15. Implementar informe mensual de asuntos con marcas improcedentes reportados por las Direcciones Seccionales y la Dirección Operativa de Grandes Contribuyentes  a través del buzón subdir_recycob_devol@dian.gov.co y evaluar cada uno de los casos para determinar necesidades de ajustes o nuevos desarrollos."/>
    <s v="1. Implementar informe mensual de asuntos con marcas improcedentes"/>
    <s v="Informe mensual de asuntos con marcas improcedentes"/>
    <n v="6"/>
    <d v="2022-04-01T00:00:00"/>
    <d v="2022-09-05T00:00:00"/>
    <n v="22.428571428571427"/>
    <n v="1"/>
    <s v="DGI_x000a_NC - Subproceso Recaudo - Devoluciones_x000a_Subdirección de Devoluciones"/>
    <n v="1"/>
    <x v="1"/>
  </r>
  <r>
    <x v="1"/>
    <x v="2"/>
    <m/>
    <m/>
    <m/>
    <m/>
    <m/>
    <s v="2. Proferir oficio dirigido a los solicitantes de devolución de los asuntos identificados, con los parámetros de la campaña "/>
    <s v="Informe mensual de asuntos con marcas improcedentes"/>
    <n v="6"/>
    <d v="2022-04-01T00:00:00"/>
    <d v="2022-09-05T00:00:00"/>
    <n v="22.428571428571427"/>
    <n v="1"/>
    <s v="DGI_x000a_NC - Subproceso Recaudo - Devoluciones_x000a_Subdirección de Devoluciones"/>
    <n v="1"/>
    <x v="1"/>
  </r>
  <r>
    <x v="1"/>
    <x v="2"/>
    <m/>
    <m/>
    <m/>
    <m/>
    <s v="16. Implementar informe mensual de asuntos con marcas improcedentes automáticas, informativas o para revisión, reportados por las Direcciones Seccionales y la Dirección Operativa de Grandes Contribuyentes  a través del buzón subdir_recycob_devol@dian.gov.co y evaluar cada uno de los casos para determinar necesidades de ajustes o nuevos desarrollos para implementar en el Servicio Informático de Devoluciones."/>
    <s v="1. Evaluar mensualmente el reporte de asuntos con marcas improcedentes"/>
    <s v="Acta mensual de evaluación de necesidades de ajustes o nuevos desarrollos a implementar en el Servicio Informático de Devoluciones."/>
    <n v="6"/>
    <d v="2022-04-05T00:00:00"/>
    <d v="2022-09-15T00:00:00"/>
    <n v="23.285714285714285"/>
    <n v="1"/>
    <s v="DGI_x000a_NC - Subproceso Recaudo - Devoluciones_x000a_Subdirección de Devoluciones"/>
    <n v="1"/>
    <x v="1"/>
  </r>
  <r>
    <x v="1"/>
    <x v="2"/>
    <m/>
    <m/>
    <m/>
    <m/>
    <m/>
    <s v="2. Proferir oficio dirigido a los solicitantes de devolución de los asuntos identificados, con los parámetros de la campaña "/>
    <s v="Acta mensual de evaluación de necesidades de ajustes o nuevos desarrollos a implementar en el Servicio Informático de Devoluciones."/>
    <n v="6"/>
    <d v="2022-04-05T00:00:00"/>
    <d v="2022-09-15T00:00:00"/>
    <n v="23.285714285714285"/>
    <n v="1"/>
    <s v="DGI_x000a_NC - Subproceso Recaudo - Devoluciones_x000a_Subdirección de Devoluciones"/>
    <n v="1"/>
    <x v="1"/>
  </r>
  <r>
    <x v="1"/>
    <x v="2"/>
    <m/>
    <m/>
    <m/>
    <m/>
    <s v="17. Reiterar a los funcionarios responsables de la gestión de las solicitudes de devolución de las Direcciones Seccionales y de la Dirección Operativa de Grandes Contribuyentes la obligación de dar aplicación a lo establecido en la actividad No. 37 del procedimiento &quot;PR COT 0124 Devolución y/o Compensación por Saldos a favor de renta y ventas mediante el SIE Devoluciones” por cuanto en dicha actividad se establecen las acciones para garantizar el control y seguimiento requeridos para que los actos administrativos decisorios de las solicitudes de devolución sean notificados debida y oportunamente, afecten los sistemas de obligación financiera y contabilidad, y los asuntos se cierren. "/>
    <s v="Socializar memorando que indique la obligación de dar aplicación a la actividad 37 del procedimiento &quot;PR COT 0124 Devolución y/o Compensación por Saldos a favor de renta y ventas mediante el SIE Devoluciones”"/>
    <s v="Memorando que reitere la obligación de dar aplicación permanente a lo establecido en la actividad 37 del procedimiento &quot;PR COT 0124 Devolución y/o Compensación por Saldos a favor de renta y ventas mediante el SIE Devoluciones”"/>
    <n v="1"/>
    <d v="2022-03-01T00:00:00"/>
    <d v="2022-07-31T00:00:00"/>
    <n v="21.714285714285715"/>
    <n v="1"/>
    <s v="DGI_x000a_NC - Subproceso Recaudo - Devoluciones_x000a_Subdirección de Devoluciones"/>
    <n v="1"/>
    <x v="1"/>
  </r>
  <r>
    <x v="1"/>
    <x v="2"/>
    <s v="TECNOLÓGICO TRIBUTARIO"/>
    <s v="2401-RG1_x000a__x000a_2403-RG1_x000a__x000a_2011-RG1_x000a_RFC1_x000a__x000a_2413-RG_x000a__x000a_2420-RFC1"/>
    <s v="Insp. 1707022401 - Prescripción de Obligaciones Tributarias: Una vez analizada cada una de las variables establecidas para el proceso y alcance de la inspección, se puede concluir que no existen indicios de Fraude y Corrupción asociados a la presente inspección._x000a__x000a_"/>
    <s v="1. 2401-RG1: Vencimiento de términos: Posibilidad de incumplimiento de los términos legales (prescripción, caducidad) en las actuaciones que debe realizar la DIAN en cumplimiento de sus funciones_x000a__x000a_2011-RG1: Pérdida de validez de los actos administrativos por medio de los cuales se declara sin vigencia una facilidad de pago._x000a_RFC1: Inactividad procesal injustificada en el control de las facilidades de pago_x000a__x000a_2413-RG1: Exclusión de un contribuyente del proceso de control de administración de cartera._x000a_Inexactitud en el saldo de cuenta de los contribuyentes, generando la falta de disponibilidad e integridad de la información_x000a__x0009__x0009__x0009__x0009__x000a_2420-RFC1: RFC 005 Pérdida de oportunidad y efectividad para ejercer la acción de cobro de los aportantes, contribuyentes u operadores por direccionamiento de las actuaciones administrativas para favorecer a un tercero._x0009__x0009__x0009__x0009__x0009__x0009__x0009__x0009__x000a__x0009__x0009__x0009__x0009__x0009__x0009__x0009__x0009__x0009__x0009__x0009__x0009__x000a__x0009__x0009__x0009__x0009__x0009__x0009__x0009__x0009__x0009__x0009__x0009__x0009_"/>
    <s v="1. Definir la estrategia de digitalización"/>
    <s v="Estrategia de digitalización de los sistemas de información, se pone en marcha el plan de_x000a_modernización de la DIAN.)"/>
    <s v="Documento de estrategia."/>
    <n v="1"/>
    <d v="2023-11-01T00:00:00"/>
    <d v="2024-07-31T00:00:00"/>
    <n v="39"/>
    <n v="1"/>
    <s v="DGI _x000a_NC - Subproceso Innovacion y Tecnologia_x000a_Dirección de Gestión de Innovación y Tecnología"/>
    <n v="1"/>
    <x v="1"/>
  </r>
  <r>
    <x v="1"/>
    <x v="2"/>
    <m/>
    <m/>
    <m/>
    <m/>
    <s v="2. Iniciar el proyecto con la definición de  los requerimientos funcionales"/>
    <s v="Definir los requerimientos funcionales"/>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1"/>
  </r>
  <r>
    <x v="1"/>
    <x v="2"/>
    <m/>
    <m/>
    <m/>
    <m/>
    <s v="3. Definir los requerimientos no funcionales "/>
    <s v="Definir los requerimientos no funcionales "/>
    <s v="Documento de requerimientos no funcionales V1"/>
    <n v="1"/>
    <d v="2024-02-01T00:00:00"/>
    <d v="2025-03-31T00:00:00"/>
    <n v="60.571428571428569"/>
    <n v="1"/>
    <s v="DGI _x000a_NC - Subproceso Innovacion y Tecnologia_x000a_Dirección de Gestión de Innovación y Tecnología"/>
    <n v="1"/>
    <x v="1"/>
  </r>
  <r>
    <x v="1"/>
    <x v="2"/>
    <m/>
    <m/>
    <m/>
    <m/>
    <s v="4. Iniciar el proceso de contratación "/>
    <s v="Validar o aceptar el proceso de contratación"/>
    <s v="Documento de validación o aceptación del proceso de contratación"/>
    <n v="1"/>
    <d v="2023-11-01T00:00:00"/>
    <d v="2025-03-31T00:00:00"/>
    <n v="73.714285714285708"/>
    <n v="1"/>
    <s v="DGI _x000a_NC - Subproceso Innovacion y Tecnologia_x000a_Dirección de Gestión de Innovación y Tecnología"/>
    <n v="1"/>
    <x v="1"/>
  </r>
  <r>
    <x v="1"/>
    <x v="2"/>
    <m/>
    <m/>
    <m/>
    <m/>
    <s v="5. 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1"/>
  </r>
  <r>
    <x v="1"/>
    <x v="2"/>
    <m/>
    <m/>
    <m/>
    <m/>
    <s v="6. Definir un plan de trabajo de desarrollo de la solución tecnológica "/>
    <s v="Definir un plan de trabajo de desarrollo de la solución tecnológica "/>
    <s v="Plan de trabajo V1"/>
    <n v="1"/>
    <d v="2023-11-01T00:00:00"/>
    <d v="2025-03-31T00:00:00"/>
    <n v="73.714285714285708"/>
    <n v="1"/>
    <s v="DGI _x000a_NC - Subproceso Innovacion y Tecnologia_x000a_Dirección de Gestión de Innovación y Tecnología"/>
    <n v="1"/>
    <x v="1"/>
  </r>
  <r>
    <x v="1"/>
    <x v="2"/>
    <m/>
    <m/>
    <m/>
    <m/>
    <s v="7.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0"/>
  </r>
  <r>
    <x v="1"/>
    <x v="2"/>
    <m/>
    <m/>
    <m/>
    <m/>
    <s v="8. Iniciar el desarrollo de la solución tecnológica."/>
    <s v="Desarrollo de la solución"/>
    <s v="Informes de seguimiento"/>
    <n v="10"/>
    <d v="2025-06-01T00:00:00"/>
    <d v="2027-12-31T00:00:00"/>
    <n v="134.71428571428572"/>
    <n v="0"/>
    <s v="DGI _x000a_NC - Subproceso Innovacion y Tecnologia_x000a_Dirección de Gestión de Innovación y Tecnología"/>
    <n v="0"/>
    <x v="0"/>
  </r>
  <r>
    <x v="1"/>
    <x v="2"/>
    <m/>
    <m/>
    <m/>
    <m/>
    <s v="9. Iniciar la implementación de la solución tecnológica"/>
    <s v="Pruebas y evaluación funcional"/>
    <s v=" (01) Un  formato de Aceptación de Pruebas funcionales y salida a producción - FT-IIT-1851."/>
    <n v="1"/>
    <d v="2025-06-01T00:00:00"/>
    <d v="2027-12-31T00:00:00"/>
    <n v="134.71428571428572"/>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2"/>
    <m/>
    <m/>
    <m/>
    <m/>
    <s v="10.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12-31T00:00:00"/>
    <n v="134.71428571428572"/>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0"/>
  </r>
  <r>
    <x v="1"/>
    <x v="2"/>
    <m/>
    <m/>
    <s v="Insp. 1707022411 - Valoración de los Controles Asociados a la Gestión de Facilidades de Pago y su Trazabilidad: Las áreas responsables de administrar las facilidades de pago vigentes de la DIAN, están expuestas al riesgo de “Pérdida de validez de los actos administrativos por medio de los cuales se declara sin vigencia una facilidad de pago”, lo que los hace susceptibles de demenadas  por parte del Contencioso Administrativo."/>
    <m/>
    <s v="3. Definir la estrategia de digitalización"/>
    <s v="Estrategia de digitalización de los sistemas de información, se pone en marcha el plan de_x000a_modernización de la DIAN.)"/>
    <s v="Documento de estrategia."/>
    <n v="1"/>
    <d v="2023-11-01T00:00:00"/>
    <d v="2024-07-31T00:00:00"/>
    <n v="39"/>
    <n v="1"/>
    <s v="DGI _x000a_NC - Subproceso Innovacion y Tecnologia_x000a_Dirección de Gestión de Innovación y Tecnología"/>
    <n v="1"/>
    <x v="1"/>
  </r>
  <r>
    <x v="1"/>
    <x v="2"/>
    <m/>
    <m/>
    <m/>
    <m/>
    <s v="4. Iniciar el proyecto con la definición de  los requerimientos funcionales"/>
    <s v="Definir los requerimientos funcionales"/>
    <s v="Documento de requerimientos funcionales V1"/>
    <n v="1"/>
    <d v="2024-10-01T00:00:00"/>
    <d v="2024-11-30T00:00:00"/>
    <n v="8.5714285714285712"/>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1"/>
  </r>
  <r>
    <x v="1"/>
    <x v="2"/>
    <m/>
    <m/>
    <m/>
    <m/>
    <s v="5. Definir los requerimientos no funcionales "/>
    <s v="Definir los requerimientos no funcionales "/>
    <s v="Documento de requerimientos no funcionales V1"/>
    <n v="1"/>
    <d v="2024-10-01T00:00:00"/>
    <d v="2024-11-30T00:00:00"/>
    <n v="8.5714285714285712"/>
    <n v="1"/>
    <s v="DGI _x000a_NC - Subproceso Innovacion y Tecnologia_x000a_Dirección de Gestión de Innovación y Tecnología"/>
    <n v="1"/>
    <x v="1"/>
  </r>
  <r>
    <x v="1"/>
    <x v="2"/>
    <m/>
    <m/>
    <m/>
    <m/>
    <s v="6. Definir la priorización funcional de la implementación"/>
    <s v="Definir la priorización funcional de la implementación"/>
    <s v="Mapa de historias con la priorización funcional de la implementación V1"/>
    <n v="1"/>
    <d v="2024-10-01T00:00:00"/>
    <d v="2024-11-30T00:00:00"/>
    <n v="8.5714285714285712"/>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1"/>
  </r>
  <r>
    <x v="1"/>
    <x v="2"/>
    <m/>
    <m/>
    <m/>
    <m/>
    <s v="7. Definir un plan de trabajo de desarrollo de la solución tecnológica "/>
    <s v="Definir un plan de trabajo de desarrollo de la solución tecnológica "/>
    <s v="Plan de trabajo V1"/>
    <n v="1"/>
    <d v="2024-10-01T00:00:00"/>
    <d v="2024-11-30T00:00:00"/>
    <n v="8.5714285714285712"/>
    <n v="1"/>
    <s v="DGI _x000a_NC - Subproceso Innovacion y Tecnologia_x000a_Dirección de Gestión de Innovación y Tecnología"/>
    <n v="1"/>
    <x v="1"/>
  </r>
  <r>
    <x v="1"/>
    <x v="2"/>
    <m/>
    <m/>
    <m/>
    <m/>
    <s v="8. Aprobar o validar el plan de trabajo de la implementación de la solución tecnológica "/>
    <s v="Aprobar o validar el plan de trabajo de la implementación de la solución tecnológica "/>
    <s v="Plan de trabajo aprobado V1"/>
    <n v="1"/>
    <d v="2024-10-01T00:00:00"/>
    <d v="2025-02-28T00:00:00"/>
    <n v="21.428571428571427"/>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1"/>
  </r>
  <r>
    <x v="1"/>
    <x v="2"/>
    <m/>
    <m/>
    <m/>
    <m/>
    <s v="9. Iniciar el desarrollo de la solución tecnológica."/>
    <s v="Desarrollo de la solución"/>
    <s v="Informes de seguimiento"/>
    <n v="4"/>
    <d v="2025-03-01T00:00:00"/>
    <d v="2026-01-31T00:00:00"/>
    <n v="48"/>
    <n v="0"/>
    <s v="DGI _x000a_NC - Subproceso Innovacion y Tecnologia_x000a_Dirección de Gestión de Innovación y Tecnología"/>
    <n v="0"/>
    <x v="0"/>
  </r>
  <r>
    <x v="1"/>
    <x v="2"/>
    <m/>
    <m/>
    <m/>
    <m/>
    <s v="10. Iniciar la implementación de la solución tecnológica"/>
    <s v="Pruebas y evaluación funcional"/>
    <s v=" (01) Un  formato de Aceptación de Pruebas funcionales y salida a producción - FT-IIT-1851."/>
    <n v="1"/>
    <d v="2025-03-01T00:00:00"/>
    <d v="2026-01-31T00:00:00"/>
    <n v="48"/>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2"/>
    <m/>
    <m/>
    <m/>
    <m/>
    <s v="11.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3-01T00:00:00"/>
    <d v="2026-01-31T00:00:00"/>
    <n v="48"/>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0"/>
  </r>
  <r>
    <x v="1"/>
    <x v="2"/>
    <m/>
    <m/>
    <s v="Insp. 1707022413 - Evaluación de la eficiencia de los mecanismos de controles en la normalización de saldos de obligación financiera: ID del indicio de fraude y corrupción I - Normalización de saldos por prescripción antes del término de los cinco (5) años por valor de $ 8.932.000._x0009__x000a_ID del indicio de fraude y corrupción II -Inactividad procesal injustificada en la gestión de cartera por valor de $ 6.540.571.000. ID del indicio de fraude y corrupción II -Inactividad procesal injustificada en la gestión de cartera por valor de $ 6.540.571.000._x0009__x000a_ID del indicio de fraude y corrupción II - Traslados de expedientes a otras Direcciones Seccionales sin cargue de las obligaciones al aplicativo SIPAC y sin gestión de las acciones de cobro por valor de $13.619.933.152.  _x000a_ID del Hallazgo I - Ineficacia de la normalización de saldos, contrario al objetivo del procedimiento PR-CA-0276 normalización de saldos de CCC y el PR-CA-0372 normalización de saldos para la obligación financiera. _x0009__x000a_Observación I - No integridad y disponibilidad de la información de recaudo evidenciado en 28.331 obligaciones por valor total de $ 8.551.454.313.164 a nivel nacional. _x0009__x000a_observación II - Existen reprocesos de las obligaciones con saldo a favor irreal en el SIE de obligación financiera._x0009__x000a__x000a_"/>
    <m/>
    <s v="3. Definir la estrategia de digitalización"/>
    <s v="Estrategia de digitalización de los sistemas de información, se pone en marcha el plan de_x000a_modernización de la DIAN.)"/>
    <s v="Documento de estrategia."/>
    <n v="1"/>
    <d v="2023-11-01T00:00:00"/>
    <d v="2024-07-31T00:00:00"/>
    <n v="39"/>
    <n v="1"/>
    <s v="DGI _x000a_NC - Subproceso Innovacion y Tecnologia_x000a_Subdirección de Gestión de Tecnología de la Información y las Telecomunicaciones"/>
    <n v="1"/>
    <x v="1"/>
  </r>
  <r>
    <x v="1"/>
    <x v="2"/>
    <m/>
    <m/>
    <m/>
    <m/>
    <s v="4. Iniciar el proyecto con la definición de  los requerimientos funcionales"/>
    <s v="Definir los requerimientos funcionales"/>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1"/>
  </r>
  <r>
    <x v="1"/>
    <x v="2"/>
    <m/>
    <m/>
    <m/>
    <m/>
    <s v="5. Definir los requerimientos no funcionales "/>
    <s v="Definir los requerimientos no funcionales "/>
    <s v="Documento de requerimientos no funcionales V1"/>
    <n v="1"/>
    <d v="2024-02-01T00:00:00"/>
    <d v="2025-03-31T00:00:00"/>
    <n v="60.571428571428569"/>
    <n v="1"/>
    <s v="DGI _x000a_NC - Subproceso Innovacion y Tecnologia_x000a_Subdirección de Gestión de Tecnología de la Información y las Telecomunicaciones"/>
    <n v="1"/>
    <x v="1"/>
  </r>
  <r>
    <x v="1"/>
    <x v="2"/>
    <m/>
    <m/>
    <m/>
    <m/>
    <s v="6. Iniciar el proceso de contratación "/>
    <s v="Validar o aceptar el proceso de contratación"/>
    <s v="Documento de validación o aceptación del proceso de contratación"/>
    <n v="1"/>
    <d v="2023-11-01T00:00:00"/>
    <d v="2025-03-31T00:00:00"/>
    <n v="73.714285714285708"/>
    <n v="1"/>
    <s v="DGI _x000a_NC - Subproceso Innovacion y Tecnologia_x000a_Subdirección de Gestión de Tecnología de la Información y las Telecomunicaciones"/>
    <n v="1"/>
    <x v="1"/>
  </r>
  <r>
    <x v="1"/>
    <x v="2"/>
    <m/>
    <m/>
    <m/>
    <m/>
    <s v="7. 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1"/>
  </r>
  <r>
    <x v="1"/>
    <x v="2"/>
    <m/>
    <m/>
    <m/>
    <m/>
    <s v="8. Definir un plan de trabajo de desarrollo de la solución tecnológica "/>
    <s v="Definir un plan de trabajo de desarrollo de la solución tecnológica "/>
    <s v="Plan de trabajo V1"/>
    <n v="1"/>
    <d v="2023-11-01T00:00:00"/>
    <d v="2025-03-31T00:00:00"/>
    <n v="73.714285714285708"/>
    <n v="1"/>
    <s v="DGI _x000a_NC - Subproceso Innovacion y Tecnologia_x000a_Subdirección de Gestión de Tecnología de la Información y las Telecomunicaciones"/>
    <n v="1"/>
    <x v="1"/>
  </r>
  <r>
    <x v="1"/>
    <x v="2"/>
    <m/>
    <m/>
    <m/>
    <m/>
    <s v="9.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0"/>
  </r>
  <r>
    <x v="1"/>
    <x v="2"/>
    <m/>
    <m/>
    <m/>
    <m/>
    <s v="10. Iniciar el desarrollo de la solución tecnológica."/>
    <s v="Desarrollo de la solución"/>
    <s v="Informes de seguimiento"/>
    <n v="10"/>
    <d v="2025-06-01T00:00:00"/>
    <d v="2027-12-31T00:00:00"/>
    <n v="134.71428571428572"/>
    <n v="0"/>
    <s v="DGI _x000a_NC - Subproceso Innovacion y Tecnologia_x000a_Subdirección de Gestión de Tecnología de la Información y las Telecomunicaciones"/>
    <n v="0"/>
    <x v="0"/>
  </r>
  <r>
    <x v="1"/>
    <x v="2"/>
    <m/>
    <m/>
    <m/>
    <m/>
    <s v="11. Iniciar la implementación de la solución tecnológica"/>
    <s v="Pruebas y evaluación funcional"/>
    <s v=" (01) Un  formato de Aceptación de Pruebas funcionales y salida a producción - FT-IIT-1851."/>
    <n v="1"/>
    <d v="2025-06-01T00:00:00"/>
    <d v="2027-12-31T00:00:00"/>
    <n v="134.71428571428572"/>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2"/>
    <m/>
    <m/>
    <m/>
    <m/>
    <s v="12.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12-31T00:00:00"/>
    <n v="134.71428571428572"/>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0"/>
  </r>
  <r>
    <x v="1"/>
    <x v="2"/>
    <m/>
    <m/>
    <s v="Insp.1707022420 - Oportunidad de Medidas Cautelares: ID del hallazgo I. Ineficacia de la medida cautelar por inactividad procesal injustificada que conlleva a la prescripción de obligaciones fiscales disminuyendo el recaudo por valor de $ 1.337.851.514 y obligación a punto de prescribir por valor de $83.709.000._x0009__x000a_ID del hallazgo II. fallas en la aplicación de los procedimientos y en los controles de gestión documental, unido a que el Sistema Informático SIPAC está siendo subutilizado._x0009__x000a_ID del hallazgo III. Levantamiento de medidas cautelares sin el cumplimiento de lo estipulado por los procedimientos PR-CA-0271 Cobro coactivo – Ejecución de Bienes del Deudor Versión 1 del 6/8/2014 y PR-CA-0345 Levantamiento de Medidas Cautelares Versión 1 del 28/6/2018, según su vigencia._x0009__x000a_ID del hallazgo IV. Desactualización y falta de implementación de los procedimientos relacionados con el proceso de Administración de Cartera evidenciado en los procedimientos PR-CA-0270 Cobro Coactivo – Mandamiento de Pago, PR-CA-0326 Investigación de Bienes, PR-CA-0327 Decretar Medida Cautelares, PR-CA-0345 Levantamiento de Medidas Cautelares._x0009__x000a_ID del hallazgo V. Falta de trazabilidad del cumplimiento de lo relacionado con la Notificación de los actos administrativos y en especial el Mandamiento de pago como lo establece el Estatuto Tributario en su Artículo 826"/>
    <m/>
    <s v="3. Definir la estrategia de digitalización"/>
    <s v="Estrategia de digitalización de los sistemas de información, se pone en marcha el plan de_x000a_modernización de la DIAN.)"/>
    <s v="Documento de estrategia."/>
    <n v="1"/>
    <d v="2023-11-01T00:00:00"/>
    <d v="2024-07-31T00:00:00"/>
    <n v="39"/>
    <n v="1"/>
    <s v="DGI _x000a_NC - Subproceso Innovacion y Tecnologia_x000a_Subdirección de Gestión de Tecnología de la Información y las Telecomunicaciones"/>
    <n v="1"/>
    <x v="1"/>
  </r>
  <r>
    <x v="1"/>
    <x v="2"/>
    <m/>
    <m/>
    <m/>
    <m/>
    <s v="4. Iniciar el proyecto con la definición de  los requerimientos funcionales"/>
    <s v="Definir los requerimientos funcionales"/>
    <s v="Documento de requerimientos funcionales V1"/>
    <n v="1"/>
    <d v="2023-11-01T00:00:00"/>
    <d v="2025-03-31T00:00:00"/>
    <n v="73.714285714285708"/>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1"/>
  </r>
  <r>
    <x v="1"/>
    <x v="2"/>
    <m/>
    <m/>
    <m/>
    <m/>
    <s v="5. Definir los requerimientos no funcionales "/>
    <s v="Definir los requerimientos no funcionales "/>
    <s v="Documento de requerimientos no funcionales V1"/>
    <n v="1"/>
    <d v="2024-02-01T00:00:00"/>
    <d v="2025-03-31T00:00:00"/>
    <n v="60.571428571428569"/>
    <n v="1"/>
    <s v="DGI _x000a_NC - Subproceso Innovacion y Tecnologia_x000a_Subdirección de Gestión de Tecnología de la Información y las Telecomunicaciones"/>
    <n v="1"/>
    <x v="1"/>
  </r>
  <r>
    <x v="1"/>
    <x v="2"/>
    <m/>
    <m/>
    <m/>
    <m/>
    <s v="6. Iniciar el proceso de contratación "/>
    <s v="Validar o aceptar el proceso de contratación"/>
    <s v="Documento de validación o aceptación del proceso de contratación"/>
    <n v="1"/>
    <d v="2024-02-01T00:00:00"/>
    <d v="2025-03-31T00:00:00"/>
    <n v="60.571428571428569"/>
    <n v="1"/>
    <s v="DGI _x000a_NC - Subproceso Innovacion y Tecnologia_x000a_Subdirección de Gestión de Tecnología de la Información y las Telecomunicaciones"/>
    <n v="1"/>
    <x v="1"/>
  </r>
  <r>
    <x v="1"/>
    <x v="2"/>
    <m/>
    <m/>
    <m/>
    <m/>
    <s v="7. Definir la priorización funcional de la implementación"/>
    <s v="Definir la priorización funcional de la implementación"/>
    <s v="Mapa de historias con la priorización funcional de la implementación V1"/>
    <n v="1"/>
    <d v="2023-11-01T00:00:00"/>
    <d v="2025-03-31T00:00:00"/>
    <n v="73.714285714285708"/>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1"/>
    <x v="1"/>
  </r>
  <r>
    <x v="1"/>
    <x v="2"/>
    <m/>
    <m/>
    <m/>
    <m/>
    <s v="8. Definir un plan de trabajo de desarrollo de la solución tecnológica "/>
    <s v="Definir un plan de trabajo de desarrollo de la solución tecnológica "/>
    <s v="Plan de trabajo V1"/>
    <n v="1"/>
    <d v="2024-02-01T00:00:00"/>
    <d v="2025-03-31T00:00:00"/>
    <n v="60.571428571428569"/>
    <n v="1"/>
    <s v="DGI _x000a_NC - Subproceso Innovacion y Tecnologia_x000a_Subdirección de Gestión de Tecnología de la Información y las Telecomunicaciones"/>
    <n v="1"/>
    <x v="1"/>
  </r>
  <r>
    <x v="1"/>
    <x v="2"/>
    <m/>
    <m/>
    <m/>
    <m/>
    <s v="9.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0"/>
  </r>
  <r>
    <x v="1"/>
    <x v="2"/>
    <m/>
    <m/>
    <m/>
    <m/>
    <s v="10. Iniciar el desarrollo de la solución tecnológica."/>
    <s v="Desarrollo de la solución"/>
    <s v="Informes de seguimiento"/>
    <n v="10"/>
    <d v="2023-11-01T00:00:00"/>
    <d v="2027-12-31T00:00:00"/>
    <n v="217.28571428571428"/>
    <n v="0"/>
    <s v="DGI _x000a_NC - Subproceso Innovacion y Tecnologia_x000a_Subdirección de Gestión de Tecnología de la Información y las Telecomunicaciones"/>
    <n v="0"/>
    <x v="0"/>
  </r>
  <r>
    <x v="1"/>
    <x v="2"/>
    <m/>
    <m/>
    <m/>
    <m/>
    <s v="11. Iniciar la implementación de la solución tecnológica"/>
    <s v="Pruebas y evaluación funcional"/>
    <s v=" (01) Un  formato de Aceptación de Pruebas funcionales y salida a producción - FT-IIT-1851."/>
    <n v="1"/>
    <d v="2025-06-01T00:00:00"/>
    <d v="2027-12-31T00:00:00"/>
    <n v="134.71428571428572"/>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
    <n v="0"/>
    <x v="0"/>
  </r>
  <r>
    <x v="1"/>
    <x v="2"/>
    <m/>
    <m/>
    <m/>
    <m/>
    <s v="12.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7-12-31T00:00:00"/>
    <n v="134.71428571428572"/>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0"/>
  </r>
  <r>
    <x v="1"/>
    <x v="2"/>
    <s v="INSP. 1707022450_x000a_H 1, 2, 3, 4, 5 y 6 _x000a__x000a_Verificación a la Gestión de las funciones del GIT Secretaría de Cobranzas en el Proceso de Cobro Dirección Seccional Impuestos de Medellín"/>
    <s v="RG1_x000a__x000a_RFC1"/>
    <s v="ID del H1. Se evidencian diferencias en los Sistemas de Información Electrónica de la DIAN (Obligación Financiera y SIPAC), entre el valor total de las obligaciones en la solicitud de facilidad de pago reportada en el Formato 2616 “Control facilidades de pago”,  el reporte de la obligación financiera años 2020-2021 y el saldo de la cartera DIAN a junio de 2021, generando incertidumbre frente a la confiabilidad y actualización de la información respecto a diversas fuentes de consulta que apoyan el proceso de administración de cartera, con una posible afectación en la toma de decisiones de control de las obligaciones del contribuyente."/>
    <s v="2. RG1: Posibilidad de caducidad de facultades de control y prescripción de obligaciones_x000a__x000a_RFC1: Posibilidad de exclusión de un contribuyente, de un proceso de control en la gestión de facilidades de pago.” y “Posibilidad de exclusión de un contribuyente, de un proceso de control en la administración de títulos de depósito judicial"/>
    <s v="1. Definir la estrategia de digitalización"/>
    <s v="Estrategia de digitalización de los sistemas de información, se pone en marcha el plan de_x000a_modernización de la DIAN.)"/>
    <s v="Documento de estrategia."/>
    <n v="1"/>
    <d v="2023-11-01T00:00:00"/>
    <d v="2024-07-31T00:00:00"/>
    <n v="39"/>
    <n v="1"/>
    <s v="DGI_x000a_NC- Subproceso Innovación y Tecnología_x000a_Dirección de Gestión de Innovación y Tecnología"/>
    <n v="1"/>
    <x v="1"/>
  </r>
  <r>
    <x v="1"/>
    <x v="2"/>
    <m/>
    <m/>
    <m/>
    <m/>
    <s v="2. Iniciar el proyecto con la definición de  los requerimientos funcionales"/>
    <s v="Definir los requerimientos funcionales"/>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1"/>
  </r>
  <r>
    <x v="1"/>
    <x v="2"/>
    <m/>
    <m/>
    <m/>
    <m/>
    <s v="3. Definir los requerimientos no funcionales "/>
    <s v="Definir los requerimientos no funcionales "/>
    <s v="Documento de requerimientos no funcionales V1"/>
    <n v="1"/>
    <d v="2024-02-01T00:00:00"/>
    <d v="2025-03-31T00:00:00"/>
    <n v="60.571428571428569"/>
    <n v="1"/>
    <s v="DGI_x000a_NC- Subproceso Innovación y Tecnología_x000a_Dirección de Gestión de Innovación y Tecnología"/>
    <n v="1"/>
    <x v="1"/>
  </r>
  <r>
    <x v="1"/>
    <x v="2"/>
    <m/>
    <m/>
    <m/>
    <m/>
    <s v="4. Iniciar el proceso de contratación "/>
    <s v="Validar o aceptar el proceso de contratación"/>
    <s v="Documento de validación o aceptación del proceso de contratación"/>
    <n v="1"/>
    <d v="2023-11-01T00:00:00"/>
    <d v="2025-03-31T00:00:00"/>
    <n v="73.714285714285708"/>
    <n v="1"/>
    <s v="DGI_x000a_NC- Subproceso Innovación y Tecnología_x000a_Dirección de Gestión de Innovación y Tecnología"/>
    <n v="1"/>
    <x v="1"/>
  </r>
  <r>
    <x v="1"/>
    <x v="2"/>
    <m/>
    <m/>
    <m/>
    <m/>
    <s v="5. 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1"/>
  </r>
  <r>
    <x v="1"/>
    <x v="2"/>
    <m/>
    <m/>
    <m/>
    <m/>
    <s v="6. Definir un plan de trabajo de desarrollo de la solución tecnológica "/>
    <s v="Definir un plan de trabajo de desarrollo de la solución tecnológica "/>
    <s v="Plan de trabajo V1"/>
    <n v="1"/>
    <d v="2023-11-01T00:00:00"/>
    <d v="2025-03-31T00:00:00"/>
    <n v="73.714285714285708"/>
    <n v="1"/>
    <s v="DGI_x000a_NC- Subproceso Innovación y Tecnología_x000a_Dirección de Gestión de Innovación y Tecnología"/>
    <n v="1"/>
    <x v="1"/>
  </r>
  <r>
    <x v="1"/>
    <x v="2"/>
    <m/>
    <m/>
    <m/>
    <m/>
    <s v="7.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1"/>
  </r>
  <r>
    <x v="1"/>
    <x v="2"/>
    <m/>
    <m/>
    <m/>
    <m/>
    <s v="8. Iniciar el desarrollo de la solución tecnológica."/>
    <s v="Desarrollo de la solución"/>
    <s v="Informes de seguimiento"/>
    <n v="7"/>
    <d v="2026-01-02T00:00:00"/>
    <d v="2027-09-30T00:00:00"/>
    <n v="90.857142857142861"/>
    <n v="0"/>
    <s v="DGI_x000a_NC- Subproceso Innovación y Tecnología_x000a_Dirección de Gestión de Innovación y Tecnología"/>
    <n v="0"/>
    <x v="0"/>
  </r>
  <r>
    <x v="1"/>
    <x v="2"/>
    <m/>
    <m/>
    <m/>
    <m/>
    <s v="9. 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2"/>
    <m/>
    <m/>
    <m/>
    <m/>
    <s v="10.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0"/>
  </r>
  <r>
    <x v="1"/>
    <x v="2"/>
    <m/>
    <m/>
    <m/>
    <m/>
    <s v="11. Realizar audioritas insitu y/o de escritorio para verificar que la información reportada en el SIE Obligación Financiera -SIPAC y el reporte de facilidades de Pago Formato FT-COT-2616 se encuentre actualizada o que no existan diferencia en la misma en las Direcciones Seccionales y Dirección Operativa de Grandes Contribuyentes."/>
    <s v="Auditoría insitu y/o de escritorio"/>
    <s v="Informe de auditoria"/>
    <n v="6"/>
    <d v="2023-03-01T00:00:00"/>
    <d v="2024-02-28T00:00:00"/>
    <n v="52"/>
    <n v="1"/>
    <s v="DGI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1"/>
  </r>
  <r>
    <x v="1"/>
    <x v="2"/>
    <m/>
    <m/>
    <m/>
    <m/>
    <s v="1. Definir la estrategia de digitalización"/>
    <s v="Estrategia de digitalización de los sistemas de información, se pone en marcha el plan de_x000a_modernización de la DIAN.)"/>
    <s v="Documento de estrategia."/>
    <n v="1"/>
    <d v="2023-11-01T00:00:00"/>
    <d v="2024-07-31T00:00:00"/>
    <n v="39"/>
    <n v="1"/>
    <s v="DGI_x000a_NC- Subproceso Innovación y Tecnología_x000a_Dirección de Gestión de Innovación y Tecnología"/>
    <n v="1"/>
    <x v="1"/>
  </r>
  <r>
    <x v="1"/>
    <x v="2"/>
    <m/>
    <m/>
    <m/>
    <m/>
    <s v="2. Iniciar el proyecto con la definición de  los requerimientos funcionales"/>
    <s v="Definir los requerimientos funcionales"/>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1"/>
  </r>
  <r>
    <x v="1"/>
    <x v="2"/>
    <m/>
    <m/>
    <m/>
    <m/>
    <s v="3. Definir los requerimientos no funcionales "/>
    <s v="Definir los requerimientos no funcionales "/>
    <s v="Documento de requerimientos no funcionales V1"/>
    <n v="1"/>
    <d v="2024-02-01T00:00:00"/>
    <d v="2025-03-31T00:00:00"/>
    <n v="60.571428571428569"/>
    <n v="1"/>
    <s v="DGI_x000a_NC- Subproceso Innovación y Tecnología_x000a_Dirección de Gestión de Innovación y Tecnología"/>
    <n v="1"/>
    <x v="1"/>
  </r>
  <r>
    <x v="1"/>
    <x v="2"/>
    <m/>
    <m/>
    <m/>
    <m/>
    <s v="4. Iniciar el proceso de contratación "/>
    <s v="Validar o aceptar el proceso de contratación"/>
    <s v="Documento de validación o aceptación del proceso de contratación"/>
    <n v="1"/>
    <d v="2023-11-01T00:00:00"/>
    <d v="2025-03-31T00:00:00"/>
    <n v="73.714285714285708"/>
    <n v="1"/>
    <s v="DGI_x000a_NC- Subproceso Innovación y Tecnología_x000a_Dirección de Gestión de Innovación y Tecnología"/>
    <n v="1"/>
    <x v="1"/>
  </r>
  <r>
    <x v="1"/>
    <x v="2"/>
    <m/>
    <m/>
    <m/>
    <m/>
    <s v="5. 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1"/>
  </r>
  <r>
    <x v="1"/>
    <x v="2"/>
    <m/>
    <m/>
    <m/>
    <m/>
    <s v="6. Definir un plan de trabajo de desarrollo de la solución tecnológica "/>
    <s v="Definir un plan de trabajo de desarrollo de la solución tecnológica "/>
    <s v="Plan de trabajo V1"/>
    <n v="1"/>
    <d v="2023-11-01T00:00:00"/>
    <d v="2025-03-31T00:00:00"/>
    <n v="73.714285714285708"/>
    <n v="1"/>
    <s v="DGI_x000a_NC- Subproceso Innovación y Tecnología_x000a_Dirección de Gestión de Innovación y Tecnología"/>
    <n v="1"/>
    <x v="1"/>
  </r>
  <r>
    <x v="1"/>
    <x v="2"/>
    <m/>
    <m/>
    <m/>
    <m/>
    <s v="7.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1"/>
  </r>
  <r>
    <x v="1"/>
    <x v="2"/>
    <m/>
    <m/>
    <m/>
    <m/>
    <s v="8. Iniciar el desarrollo de la solución tecnológica."/>
    <s v="Desarrollo de la solución"/>
    <s v="Informes de seguimiento"/>
    <n v="7"/>
    <d v="2026-01-02T00:00:00"/>
    <d v="2027-09-30T00:00:00"/>
    <n v="90.857142857142861"/>
    <n v="0"/>
    <s v="DGI_x000a_NC- Subproceso Innovación y Tecnología_x000a_Dirección de Gestión de Innovación y Tecnología"/>
    <n v="0"/>
    <x v="0"/>
  </r>
  <r>
    <x v="1"/>
    <x v="2"/>
    <m/>
    <m/>
    <m/>
    <m/>
    <s v="9. 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2"/>
    <m/>
    <m/>
    <m/>
    <m/>
    <s v="10.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0"/>
  </r>
  <r>
    <x v="1"/>
    <x v="2"/>
    <m/>
    <m/>
    <m/>
    <m/>
    <s v="12. Realizar audioritas insitu y/o de escritorio paraVerificar el Registro en SIPAC del reparto de las obligaciones en las Direcciones Seccionales y Dirección Operativa de Grandes Contribuyentes."/>
    <s v="Auditoría insitu y/o de escritorio"/>
    <s v="Informe de auditoria"/>
    <n v="6"/>
    <d v="2023-03-01T00:00:00"/>
    <d v="2024-02-28T00:00:00"/>
    <n v="52"/>
    <n v="1"/>
    <s v="DGI_x000a_NC- Subproceso Recaudo - Devoluciones_x000a_Dirección de Gestión de Impuestos_x000a_Subdirección de Recaudo_x000a_Coordinación de Administración de Aplicativos de Impuestos_x000a__x000a_NC-Subproceso Administracion de Cartera _x000a_Dirección de Gestión de Impuestos _x000a_Subdireccion de Cobranzas y Control Extensivo _x000a_Coordinación de Cobranzas"/>
    <n v="1"/>
    <x v="1"/>
  </r>
  <r>
    <x v="1"/>
    <x v="2"/>
    <m/>
    <m/>
    <s v="ID del H2. Se identifican 51 radicados de facilidades de pago registrados en el formato FT-COT-2616  “Control facilidades de pago”, que no se observan en la relación de radicación física  ni virtual  informada por la DIAN para el periodo comprendido entre el 1 de septiembre de 2021 y 31 de marzo de 2022, generando incertidumbre frente al canal formal de ingreso de las solicitudes y de cómo se activó la gestión respecto estas facilidades en el marco del procedimiento formal de la DIAN."/>
    <m/>
    <s v="1. Definir la estrategia de digitalización"/>
    <s v="Estrategia de digitalización de los sistemas de información, se pone en marcha el plan de_x000a_modernización de la DIAN.)"/>
    <s v="Documento de estrategia."/>
    <n v="1"/>
    <d v="2023-11-01T00:00:00"/>
    <d v="2024-07-31T00:00:00"/>
    <n v="39"/>
    <n v="1"/>
    <s v="DGI_x000a_NC- Subproceso Innovación y Tecnología_x000a_Dirección de Gestión de Innovación y Tecnología"/>
    <n v="1"/>
    <x v="1"/>
  </r>
  <r>
    <x v="1"/>
    <x v="2"/>
    <m/>
    <m/>
    <m/>
    <m/>
    <s v="2. Iniciar el proyecto con la definición de  los requerimientos funcionales"/>
    <s v="Definir los requerimientos funcionales"/>
    <s v="Documento de requerimientos funcionales V1"/>
    <n v="1"/>
    <d v="2024-10-01T00:00:00"/>
    <d v="2024-11-30T00:00:00"/>
    <n v="8.5714285714285712"/>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1"/>
  </r>
  <r>
    <x v="1"/>
    <x v="2"/>
    <m/>
    <m/>
    <m/>
    <m/>
    <s v="3. Definir los requerimientos no funcionales "/>
    <s v="Definir los requerimientos no funcionales "/>
    <s v="Documento de requerimientos no funcionales V1"/>
    <n v="1"/>
    <d v="2024-10-01T00:00:00"/>
    <d v="2024-11-30T00:00:00"/>
    <n v="8.5714285714285712"/>
    <n v="1"/>
    <s v="DGI_x000a_NC- Subproceso Innovación y Tecnología_x000a_Dirección de Gestión de Innovación y Tecnología"/>
    <n v="1"/>
    <x v="1"/>
  </r>
  <r>
    <x v="1"/>
    <x v="2"/>
    <m/>
    <m/>
    <m/>
    <m/>
    <s v="4. Iniciar el proceso de contratación "/>
    <s v="Validar o aceptar el proceso de contratación"/>
    <s v="Documento de validación o aceptación del proceso de contratación"/>
    <n v="1"/>
    <d v="2023-11-01T00:00:00"/>
    <d v="2025-03-31T00:00:00"/>
    <n v="73.714285714285708"/>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1"/>
  </r>
  <r>
    <x v="1"/>
    <x v="2"/>
    <m/>
    <m/>
    <m/>
    <m/>
    <s v="5. Definir la priorización funcional de la implementación"/>
    <s v="Definir la priorización funcional de la implementación"/>
    <s v="Mapa de historias con la priorización funcional de la implementación V1"/>
    <n v="1"/>
    <d v="2024-10-01T00:00:00"/>
    <d v="2024-11-30T00:00:00"/>
    <n v="8.5714285714285712"/>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1"/>
    <x v="1"/>
  </r>
  <r>
    <x v="1"/>
    <x v="2"/>
    <m/>
    <m/>
    <m/>
    <m/>
    <s v="6. Definir un plan de trabajo de desarrollo de la solución tecnológica "/>
    <s v="Definir un plan de trabajo de desarrollo de la solución tecnológica "/>
    <s v="Plan de trabajo V1"/>
    <n v="1"/>
    <d v="2024-10-01T00:00:00"/>
    <d v="2024-11-30T00:00:00"/>
    <n v="8.5714285714285712"/>
    <n v="1"/>
    <s v="DGI_x000a_NC- Subproceso Innovación y Tecnología_x000a_Dirección de Gestión de Innovación y Tecnología"/>
    <n v="1"/>
    <x v="1"/>
  </r>
  <r>
    <x v="1"/>
    <x v="2"/>
    <m/>
    <m/>
    <m/>
    <m/>
    <s v="7. Aprobar o validar el plan de trabajo de la implementación de la solución tecnológica "/>
    <s v="Aprobar o validar el plan de trabajo de la implementación de la solución tecnológica "/>
    <s v="Plan de trabajo aprobado V1"/>
    <n v="1"/>
    <d v="2024-10-01T00:00:00"/>
    <d v="2025-02-28T00:00:00"/>
    <n v="21.428571428571427"/>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1"/>
  </r>
  <r>
    <x v="1"/>
    <x v="2"/>
    <m/>
    <m/>
    <m/>
    <m/>
    <s v="8. Iniciar el desarrollo de la solución tecnológica."/>
    <s v="Desarrollo de la solución"/>
    <s v="Informes de seguimiento"/>
    <n v="4"/>
    <d v="2025-03-01T00:00:00"/>
    <d v="2026-01-31T00:00:00"/>
    <n v="48"/>
    <n v="0"/>
    <s v="DGI_x000a_NC- Subproceso Innovación y Tecnología_x000a_Dirección de Gestión de Innovación y Tecnología"/>
    <n v="0"/>
    <x v="0"/>
  </r>
  <r>
    <x v="1"/>
    <x v="2"/>
    <m/>
    <m/>
    <m/>
    <m/>
    <s v="9. Iniciar la implementación de la solución tecnológica"/>
    <s v="Pruebas y evaluación funcional"/>
    <s v=" (01) Un  formato de Aceptación de Pruebas funcionales y salida a producción - FT-IIT-1851."/>
    <n v="1"/>
    <d v="2025-03-01T00:00:00"/>
    <d v="2026-01-31T00:00:00"/>
    <n v="48"/>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2"/>
    <m/>
    <m/>
    <m/>
    <m/>
    <s v="10.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3-01T00:00:00"/>
    <d v="2026-01-31T00:00:00"/>
    <n v="48"/>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0"/>
  </r>
  <r>
    <x v="1"/>
    <x v="2"/>
    <m/>
    <m/>
    <m/>
    <m/>
    <s v="13. Requerir trimestralmente al jefe de facilidades de pago de Medellin o de quien ahaga sus veces, para que remitan las actuaciones adelantadas frente a la verificación de la inclusión en su totalidad con calidad de la informacion reportada por los funcionarios a cargo del proceso en el formato FT-COT- 2616 , de conformidad con lo establecido en el PR-COT- 0272 Facilidades de pago"/>
    <s v="Verificar el control de radicados físicos, virtuales y los reportados en el formato FT-COT-2616."/>
    <s v="Informe gerencial  y evidencias de las actuaciones adelantadas dentro del procedimiento"/>
    <n v="4"/>
    <d v="2023-03-01T00:00:00"/>
    <d v="2024-02-29T00:00:00"/>
    <n v="52.142857142857146"/>
    <n v="1"/>
    <s v="DGI_x000a_DS - Subproceso Recaudo - Devoluciones_x000a_Direccion Seccional de Impuestos de Medellin_x000a_Divión de Recaudo y Cobranzas_x000a_GIT Secretaria."/>
    <n v="1"/>
    <x v="1"/>
  </r>
  <r>
    <x v="1"/>
    <x v="2"/>
    <m/>
    <m/>
    <s v="ID del H3. Se identificaron 3.101 Títulos de Depósito Judicial por valor de $2.350.210.700,99, que desde enero de 1998 y hasta diciembre de 2021 fueron endosados a la DIAN y que conforme a la conciliación bancaria con corte al 31 de julio de 2022 no han sido cobrados por su beneficiario, ni evidencian gestión de traslado de estos recursos al Fondo de Gestión Tributaria, incumpliendo el procedimiento de Gestión y Administración de Depósitos Judiciales y la normativa vigente; generando concentración de TDJ en el inventario de títulos, afectación de los programas que puede realizar la Administración de Impuestos con el traslado de estos recursos y el riesgo de gestión indebida sin son reclamados fraudulentamente por personas que no tienen el derecho sobre estos."/>
    <m/>
    <s v="14. Revisar semestralmente los depósitos judiciales endosados hasta el 31/12/2020 y no cobrados, registrados en la conciliación bancaria, con el fin de proceder a determinar el cumplimiento de los requisitos para el envío al Fondo de Gestión Tributaria. En caso contrario, proceder a realizar las acciones correspondientes para dar cumplimento al procedimiento PR-COT-0275."/>
    <s v="Verificar el envío al Fondo de Gestión Tributaria de los depósitos judiciales endosados que cumplen los requisitos establecidos en el artículo 843-2 del Estatuto Tributario."/>
    <s v="Informe gerencial firmado por el Director Seccional, Jefe de División, Jefe GIT, en donde se evidencien las actividades desarrolladas."/>
    <n v="2"/>
    <d v="2023-03-01T00:00:00"/>
    <d v="2024-02-29T00:00:00"/>
    <n v="52.142857142857146"/>
    <n v="1"/>
    <s v="DGI_x000a_DS - Subproceso Recaudo - Devoluciones_x000a_Direccion Seccional de Impuestos de Medellin_x000a_Divión de Recaudo y Cobranzas"/>
    <n v="1"/>
    <x v="1"/>
  </r>
  <r>
    <x v="1"/>
    <x v="2"/>
    <m/>
    <m/>
    <s v="ID del H4. Se realizó el cruce de la información registrada en las conciliaciones bancarias de Títulos de Depósito Judicial TDJ de los años 2018 a 2020, con la información remitida por el Banco Agrario donde informan el beneficiario a quien se le pago el TDJ; identificando que en 1 Título de Depósito Judicial el beneficiario a quien fue endosado el título y se encuentra registrado en la conciliación bancaria no coincide con el beneficiario informado por el Banco Agrario, incumpliendo lo estipulado en el PR-CA-0275 Gestión y Administración de Depósitos Judiciales V3, Actividad No. 50. Autorizar el endoso (orden de pago) para el contribuyente."/>
    <m/>
    <s v="15. Efectuar la revisión de los depósitos judiciales pagados a terceros entre el 01 de agosto de 2022 y el 31 de julio de 2023, para verificar que el endoso no se realice a un tercero diferente al deudor, salvo las excepciones establecidas._x000a_Lo anterior, teniendo en cuenta lo establecido en el numeral 10 de las condiciones generales del procedimiento PR-COT-0275 que expresa: “Los funcionarios responsables de ingresar y firmar la orden de pago deberán revisar que estas no se hagan a favor de terceros, salvo en los casos previstos en este procedimiento”."/>
    <s v="1. Verificación del beneficiario de los depósitos judiciales pagados desde el 01/08/2022 a 31/0/2023._x000a_2. En caso de existir diferencias entre el deudor y el beneficiario del depósito judicial, solicitar a la Seccional que relacione la excepción en la cual se encuentra, de acuerdo a lo establecido en el procedimiento PR-COT-0275 _x000a_3. Retroalimentar al Banco Agrario cuando se identifiquen depósitos judiciales que fueron pagados a un beneficiario diferente al autorizado por la DIAN"/>
    <s v="Informe gerencial firmado por el Director Seccional, Jefe de División, Jefe GIT, en donde se evidencien las actividades desarrolladas."/>
    <n v="2"/>
    <d v="2023-03-01T00:00:00"/>
    <d v="2024-02-29T00:00:00"/>
    <n v="52.142857142857146"/>
    <n v="1"/>
    <s v="DGI_x000a_NC-Subproceso Administracion de Cartera _x000a_Subdireccion de Cobranzas y Control Extensivo "/>
    <n v="1"/>
    <x v="1"/>
  </r>
  <r>
    <x v="1"/>
    <x v="2"/>
    <m/>
    <m/>
    <s v="ID del H5. Se identificaron 3 facilidades de pago gestionadas en el año 2021 por un valor de $5.024.274.000, suscritas por funcionario sin la presunta competencia , incumpliendo lo determinado en el Oficio No. 100000202-00945 del 1 de Octubre de 2021 de la Dirección General de la DIAN y la Resolución 2925 del 5 de octubre de 2021 (4.130 UVT - $149.952.040), generando incertidumbre sobre la validez en la suscripción de las facilidades de pago por parte de funcionarios de la División de Gestión de Cobranzas de la Dirección Seccional de Impuestos de Medellín."/>
    <m/>
    <s v="16. Revisión del 30% de las facilitades de pago otorgadas con beneficio de ley 2155 de 2021"/>
    <s v="Verificar que las facilidades de pago otorgadas en la Dirección Seccional de Impuestos de Medellín hayan sido otorgadas por el funcionario competente para ello, de conformidad con la resolución de delegación 2925 de 5 de octubre de 2021."/>
    <s v="Papeles de trabajo, acompañados de evidencia de elaboración_x000a_Entregable (cantidad): 3"/>
    <n v="3"/>
    <d v="2023-08-01T00:00:00"/>
    <d v="2023-12-31T00:00:00"/>
    <n v="21.714285714285715"/>
    <n v="1"/>
    <s v="DGI_x000a_NC-Subproceso Administracion de Cartera _x000a_Dirección Seccional de Impuestos de Medellín"/>
    <n v="1"/>
    <x v="1"/>
  </r>
  <r>
    <x v="1"/>
    <x v="2"/>
    <m/>
    <m/>
    <m/>
    <m/>
    <s v="17. Retroalimentación a funcionarios del área de cobro sobre resolución de delegación 2925 de 05 de octubre de 2021. "/>
    <s v="Afianzar en el 100% de los funcionarios del área de cobro, el conocimiento del contenido de la resolución 2925 de 05 de octubre de 2021, a fin de procurar el estricto cumplimiento de la misma en  la proyección de resoluciones que otorgan facilidades de pago. "/>
    <s v="Formato de capacitacion realizada firmado por participantes"/>
    <n v="1"/>
    <d v="2023-08-01T00:00:00"/>
    <d v="2023-08-31T00:00:00"/>
    <n v="4.2857142857142856"/>
    <n v="1"/>
    <s v="DGI_x000a_NC-Subproceso Administracion de Cartera _x000a_Dirección Seccional de Impuestos de Medellín"/>
    <n v="1"/>
    <x v="1"/>
  </r>
  <r>
    <x v="1"/>
    <x v="2"/>
    <m/>
    <m/>
    <s v="ID del H6. Incumplimiento del procedimiento PR-CA-0272 V3-4 y 5 “Facilidades de Pago” en las actividades No. 33, “Elaborar requerimiento de verificación del cumplimiento de la facilidad de pago”, Actividad No. 40, “Proferir resolución que declara sin efecto la facilidad de pago”, y Articulo 814-3 ET: “Cuando el beneficiario de una facilidad para el pago, dejare de pagar alguna de las cuotas o incumpliere el pago de cualquiera otra obligación tributaria surgida con posterioridad a la notificación de la misma, el Administrador de Impuestos o el Subdirector de Cobranzas, según el caso, mediante resolución, podrá dejar sin efecto la facilidad para el pago, declarando sin vigencia el plazo concedido, ordenando hacer efectiva la garantía hasta concurrencia del saldo de la deuda garantizada, la práctica del embargo, secuestro y remate de los bienes o la terminación de los contratos, si fuere del caso”"/>
    <m/>
    <s v="1. Definir la estrategia de digitalización"/>
    <s v="Estrategia de digitalización de los sistemas de información, se pone en marcha el plan de_x000a_modernización de la DIAN.)"/>
    <s v="Documento de estrategia."/>
    <n v="1"/>
    <d v="2023-11-01T00:00:00"/>
    <d v="2024-07-31T00:00:00"/>
    <n v="39"/>
    <n v="1"/>
    <s v="DGI_x000a_NC- Subproceso Innovación y Tecnología_x000a_Dirección de Gestión de Innovación y Tecnología"/>
    <n v="1"/>
    <x v="1"/>
  </r>
  <r>
    <x v="1"/>
    <x v="2"/>
    <m/>
    <m/>
    <m/>
    <m/>
    <s v="2. Iniciar el proyecto con la definición de  los requerimientos funcionales"/>
    <s v="Definir los requerimientos funcionales"/>
    <s v="Documento de requerimientos funcionales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1"/>
  </r>
  <r>
    <x v="1"/>
    <x v="2"/>
    <m/>
    <m/>
    <m/>
    <m/>
    <s v="3. Definir los requerimientos no funcionales "/>
    <s v="Definir los requerimientos no funcionales "/>
    <s v="Documento de requerimientos no funcionales V1"/>
    <n v="1"/>
    <d v="2024-02-01T00:00:00"/>
    <d v="2025-03-31T00:00:00"/>
    <n v="60.571428571428569"/>
    <n v="1"/>
    <s v="DGI_x000a_NC- Subproceso Innovación y Tecnología_x000a_Dirección de Gestión de Innovación y Tecnología"/>
    <n v="1"/>
    <x v="1"/>
  </r>
  <r>
    <x v="1"/>
    <x v="2"/>
    <m/>
    <m/>
    <m/>
    <m/>
    <s v="4. Iniciar el proceso de contratación "/>
    <s v="Validar o aceptar el proceso de contratación"/>
    <s v="Documento de validación o aceptación del proceso de contratación"/>
    <n v="1"/>
    <d v="2023-11-01T00:00:00"/>
    <d v="2025-03-31T00:00:00"/>
    <n v="73.714285714285708"/>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1"/>
  </r>
  <r>
    <x v="1"/>
    <x v="2"/>
    <m/>
    <m/>
    <m/>
    <m/>
    <s v="5. Definir la priorización funcional de la implementación"/>
    <s v="Definir la priorización funcional de la implementación"/>
    <s v="Mapa de historias con la priorización funcional de la implementación V1"/>
    <n v="1"/>
    <d v="2024-02-01T00:00:00"/>
    <d v="2025-03-31T00:00:00"/>
    <n v="60.571428571428569"/>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
    <n v="1"/>
    <x v="1"/>
  </r>
  <r>
    <x v="1"/>
    <x v="2"/>
    <m/>
    <m/>
    <m/>
    <m/>
    <s v="6. Definir un plan de trabajo de desarrollo de la solución tecnológica "/>
    <s v="Definir un plan de trabajo de desarrollo de la solución tecnológica "/>
    <s v="Plan de trabajo V1"/>
    <n v="1"/>
    <d v="2023-11-01T00:00:00"/>
    <d v="2025-03-31T00:00:00"/>
    <n v="73.714285714285708"/>
    <n v="1"/>
    <s v="DGI_x000a_NC- Subproceso Innovación y Tecnología_x000a_Dirección de Gestión de Innovación y Tecnología"/>
    <n v="1"/>
    <x v="1"/>
  </r>
  <r>
    <x v="1"/>
    <x v="2"/>
    <m/>
    <m/>
    <m/>
    <m/>
    <s v="7.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1"/>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1"/>
    <x v="1"/>
  </r>
  <r>
    <x v="1"/>
    <x v="2"/>
    <m/>
    <m/>
    <m/>
    <m/>
    <s v="8. Iniciar el desarrollo de la solución tecnológica."/>
    <s v="Desarrollo de la solución"/>
    <s v="Informes de seguimiento"/>
    <n v="7"/>
    <d v="2026-01-02T00:00:00"/>
    <d v="2027-09-30T00:00:00"/>
    <n v="90.857142857142861"/>
    <n v="0"/>
    <s v="DGI_x000a_NC- Subproceso Innovación y Tecnología_x000a_Dirección de Gestión de Innovación y Tecnología"/>
    <n v="0"/>
    <x v="0"/>
  </r>
  <r>
    <x v="1"/>
    <x v="2"/>
    <m/>
    <m/>
    <m/>
    <m/>
    <s v="9. Iniciar la implementación de la solución tecnológica"/>
    <s v="Pruebas y evaluación funcional"/>
    <s v=" (01) Un  formato de Aceptación de Pruebas funcionales y salida a producción - FT-IIT-1851."/>
    <n v="1"/>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
    <n v="0"/>
    <x v="0"/>
  </r>
  <r>
    <x v="1"/>
    <x v="2"/>
    <m/>
    <m/>
    <m/>
    <m/>
    <s v="10.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NC - Subproceso Administración de Cartera_x000a_NC - Subproceso  Recaudo-Devoluciones _x000a_Dirección de Gestión de Impuestos_x000a_Subdirección de Recaudo_x000a_Subdirección de Cobranzas y Control Extensivo_x000a_Coordinación de Administración de Aplicativos de  Impuestos_x000a_Coordinación de Cobranzas_x000a__x000a_NC - Subproceso Innovacion y Tecnologia_x000a_Direccion de Gestion de Innovacion y Tecnologia_x000a_Subdireccion de Innovacion y Proyectos_x000a_Subdireccion de Soluciones y Desarrollo_x000a__x000a_"/>
    <n v="0"/>
    <x v="0"/>
  </r>
  <r>
    <x v="1"/>
    <x v="2"/>
    <m/>
    <m/>
    <m/>
    <m/>
    <s v="18. Verificar trimestralmente el cumplimiento del término establecido en la actividad 41 del procedimiento PR-CA-272 Facilidades de Pago, en una muestra de 30 expedientes reportados en el FT-COT-2616 con corte al período anterior, remitiendo informe de resultados y acciones implementadas"/>
    <s v="Asegurar el cumplimiento del procedimiento de Facilidades de pago"/>
    <s v="Documento de resultado"/>
    <n v="4"/>
    <d v="2023-03-01T00:00:00"/>
    <d v="2024-02-29T00:00:00"/>
    <n v="52.142857142857146"/>
    <n v="1"/>
    <s v="DGI_x000a_DS - Subproceso Recaudo - Devoluciones_x000a_Direccion Seccional de Impuestos de Medellin_x000a_Divión de Recaudo y Cobranzas"/>
    <n v="1"/>
    <x v="1"/>
  </r>
  <r>
    <x v="1"/>
    <x v="2"/>
    <m/>
    <m/>
    <m/>
    <m/>
    <s v="19. Verificar trimestralmente la remisión de expedientes al GIT Cobro coavtivo y ejecución de bienes, cuya facilidad de pago ha sido declarada incumplida y se encuentre en firme el acto, en una muestra de 30 expedientes reportados en el FTCOT2616 con corte al período anterior, remitiendo informe de resultados y acciones implementadas."/>
    <s v="Asegurar el cumplimiento del procedimiento de Facilidades de pago"/>
    <s v="Documento de resultado"/>
    <n v="4"/>
    <d v="2023-03-01T00:00:00"/>
    <d v="2024-02-29T00:00:00"/>
    <n v="52.142857142857146"/>
    <n v="1"/>
    <s v="DGI_x000a_DS - Subproceso Recaudo - Devoluciones_x000a_Direccion Seccional de Impuestos de Medellin_x000a_Divión de Recaudo y Cobranzas"/>
    <n v="1"/>
    <x v="1"/>
  </r>
  <r>
    <x v="1"/>
    <x v="2"/>
    <s v="INSP. 1707022455_x000a_ H1, H2, H3, H4, H5, OB1 y OB2_x000a__x000a_“Evaluación a la gestión de las facilidades y compromisos de pago relacionadas con el beneficio tributario de la Ley 2155 articulo 45”."/>
    <s v="RG1_x000a__x000a_RFC1"/>
    <s v="H1. Se encontraron 37 expedientes con actuaciones administrativas improcedentes para el otorgamiento de las facilidades de pago con beneficios tributarios, en contravía con lo establecido en: _x000a_• El artículo 45 de la Ley 2155 del 14 de septiembre de 2021._x000a_• El artículo 17(Desistimientos), artículos 74 a 82 (Recursos) de la Ley 1437 del 11 de enero de 2011 con sus modificaciones._x000a_• La resolución DIAN 126 del 29 de octubre de 2021._x000a_• Y el procedimiento PR-COT-0272 “Facilidades de Pago” e Instructivo IN-COT-0070 “Garantías”."/>
    <s v="3. RG1: Decisión en la gestión de facilidades de pago por fuera de la norma._x000a__x000a_RFC1: Exclusión de un contribuyente de una o varias actividades de control en la gestión de facilidades de pago."/>
    <s v="A1. Revisar en mesas de trabajo con las dependencias de Analítica y Tecnología las especificaciones funcionales entregadas para el Diseño Ejecutivo del Nuevo Sistema de Gestión Tribitario (NSGT), en el cual se ha solicitado la creación de herramientas que permitan la simulación de escenarios de gestión, en los cuales se maximice la eficiencia y la eficacia de la administración y se logre tener intervenciones más eficaces a grupos de contribuyentes."/>
    <s v="1. Entregar los ajustes y de mas requerimientos que las áreas tecnicas soliciten a la Funcional, para dar inicio a la creacion de la Herramienta."/>
    <s v="1. Formato de Registro de Asistencia a las mesas de trabajo_x000a__x000a_"/>
    <n v="2"/>
    <d v="2023-10-01T00:00:00"/>
    <d v="2024-09-30T00:00:00"/>
    <n v="52.142857142857146"/>
    <n v="1"/>
    <s v="DGI_x000a_NC - Subproceso Recaudo - Devoluciones_x000a_Dirección de Gestión de Impuestos_x000a_Subdireccion de Cobranzas y Control Extensivo y Coordinación de Cobranzas._x000a__x000a_NC - Subproceso Administración del sistema de gestión_x000a_Dirección de Gestión Estrategica y Analitica_x000a__x000a_NC- Subproceso Innovación y Tecnología_x000a_Dirección de Gestion de Innovación y Tecnología_x000a__x000a_MODIFICADO_x000a_13102023"/>
    <n v="1"/>
    <x v="1"/>
  </r>
  <r>
    <x v="1"/>
    <x v="2"/>
    <m/>
    <m/>
    <m/>
    <m/>
    <s v="A2. Realizar Capacitacion en las Direcciónes Seccionales y Operativa de Grandes Contribuyentes sobre el procedimiento PR-COT-0424 &quot;Facilidades de Pago consagradas en normas transitorias&quot;, cuyo objetivo es  &quot;Planear, tramitar y hacer seguimiento a las solicitudes y a las facilidades de pago que se otorguen en cumplimiento de lo establecido en normas especiales transitorias, lo anterior, mientras se construyen la herramienta tecnologica."/>
    <s v="1. Garantizar la participacion de todos los funcionarios de las direcciones seccionales u operativa de grandes contribuyentes, que de acuerdo con las funciones deben recibir la capacitacion y evaluar  la competencia adquirida."/>
    <s v="2. Formato de asistencia a la capacitacion diligenciado y firmado"/>
    <n v="35"/>
    <d v="2023-10-01T00:00:00"/>
    <d v="2024-09-30T00:00:00"/>
    <n v="52.142857142857146"/>
    <n v="1"/>
    <s v="DGI_x000a_NC - Subproceso Recaudo - Devoluciones_x000a_Subdireccion de Cobranzas y Control Extensivo _x000a_Coordinación de Cobranzas._x000a__x000a__x000a_NC - Subproceso Recaudo - Devoluciones_x000a_Operativa de Grandes Contribuyentes_x000a__x000a_DS -  - Subproceso Recaudo - Devoluciones_x000a_Direcciones Seccionales _x000a__x000a_MODIFICADO_x000a_13102023"/>
    <n v="1"/>
    <x v="1"/>
  </r>
  <r>
    <x v="1"/>
    <x v="2"/>
    <m/>
    <m/>
    <m/>
    <m/>
    <s v="A3. Realizar Mesa de Trabajo al interior de la Subdirección de Cobranzas y Control Extensivo, para establecer mediante un documento los lineamientos de contingencia que se deberán seguir cuando se promulgue una reforma tributaria que tenga incidencia en el Proceso de Administracion de Cartera, definiendo en el lineamiento entre otras: Directrices para la capacitación de las Direcciones Seccionales en los cambios normativos, Gestión de herramientas para liquidación de tributos y parametrización de los aplicativos, Directrices para el rediseño de programas de cobro priorizando las actividades relacionadas con la reforma, Directrices para la redistribución de cargas de trabajo y gestión de personal de apoyo y Directrices para el diseño de controles para seguimiento a la correcta aplicación de la reforma."/>
    <s v="Divulgar el documento de lineamientos generales a las Direcciones Seccionales y Operativa de Grandes Contribyentes"/>
    <s v="documento"/>
    <n v="1"/>
    <d v="2025-06-01T00:00:00"/>
    <d v="2026-01-31T00:00:00"/>
    <n v="34.857142857142854"/>
    <n v="0"/>
    <s v="DGI_x000a_NC - Subproceso Recaudo - Devoluciones_x000a_Dirección de Gestión de Impuestos_x000a_Subdireccion de Cobranzas y Control Extensivo _x000a_Coordinación de Cobranzas._x000a__x000a_MODIFICADO_x000a_13102023"/>
    <n v="0"/>
    <x v="0"/>
  </r>
  <r>
    <x v="1"/>
    <x v="2"/>
    <m/>
    <m/>
    <m/>
    <m/>
    <s v="A4. Certificar cuatrimestralmente  por parte de los jefes de las depedencias de cobranzas de las direcciones seccionales y operativa de grandes contribuyentes, con destino al director seccional u operativo de grandes contribuyentes, el debido diligenciamiento y actualizacion los formatos FT-COT-2616  y FT-COT.2639. Teniendo en cuenta que este control ya existe y se encuentra inmerso en los procedimientos PR_COT-0272 y PR-COT-0424."/>
    <s v="1. Efectuar requerimiento cuatrimestral por parte de los Directores Seccionales y Operativa de Grandes Contribuyentes a los Jefes de las dependencias de cobranzas de cada Direccion Seccional y Operativa, para obtener la certificación sobre la actualización, calidad y oportunidad de la informacion registrada en los formatos FT-COT- 2616 y FT-COT-2639, según el caso."/>
    <s v="Correo electronico "/>
    <n v="105"/>
    <d v="2023-10-01T00:00:00"/>
    <d v="2024-09-30T00:00:00"/>
    <n v="52.142857142857146"/>
    <n v="1"/>
    <s v="DGI_x000a_NC  - Subproceso Recaudo - Devoluciones_x000a_Operativa de Grandes Contribuyentes_x000a_Jefe de la dependencia de Cobranzas _x000a__x000a_DS -  - Subproceso Recaudo - Devoluciones_x000a_Direcciones Seccionales _x000a_Jefe de la dependencia de Cobranzas _x000a__x000a_MODIFICADO_x000a_13102023"/>
    <n v="1"/>
    <x v="1"/>
  </r>
  <r>
    <x v="1"/>
    <x v="2"/>
    <m/>
    <m/>
    <m/>
    <m/>
    <s v="A5. Revisar los expedientes y elaborar un informe final de los casos que presentan inconsistencias, indicando las acciones procesales a seguir, estableciendo el cronograma que requiere cada caso. "/>
    <s v="1. Presentar Informe gerencial al director seccional, por parte de los Jefes de Division, respecto de cada uno de los casos reseñados por la agencia ITRC en el cual se determine la situacion real de las facilidades de pago y los correctivos implementados."/>
    <s v="documento"/>
    <n v="7"/>
    <d v="2023-10-01T00:00:00"/>
    <d v="2024-02-28T00:00:00"/>
    <n v="21.428571428571427"/>
    <n v="1"/>
    <s v="DGI_x000a_DS - Subproceso Recaudo - Devoluciones_x000a_Direcciones Seccionales  de Bogota, Cali, Florencia, Monteria, Santa Marta, Tulua, Villavicencio_x000a_Division de Cobranzas y de Recaudo y Cobranzas_x000a__x000a_MODIFICADO_x000a_13102023"/>
    <n v="1"/>
    <x v="1"/>
  </r>
  <r>
    <x v="1"/>
    <x v="2"/>
    <m/>
    <m/>
    <s v="H2. Seis (6) expedientes con facilidades de pago otorgadas el 31 de diciembre de 2021, donde se observa que para 3 casos las notificaciones fueron posteriores al 31/12/2021, igualmente se generaron actos administrativos que por la ausencia de la información contenida en los mismos, fueron objeto de modificación en la vigencia 2022 en cuyo periodo se encontraba expirado el beneficio otorgado en el artículo 45 de la ley 2155 de 2021, incumpliendo lo establecido en el inciso segundo del artículo 6 de la resolución 000126 de 29 de octubre de 2021 la cual estableció que: “Para el efecto, las facilidades de pago deberán ser suscritas y notificadas a más tardar el treinta y uno (31) de diciembre de 2021”"/>
    <m/>
    <s v="A1. Revisar en mesas de trabajo con las dependencias de Analítica y Tecnología las especificaciones funcionales entregadas para el Diseño Ejecutivo del Nuevo Sistema de Gestión Tribitario (NSGT), en el cual se ha solicitado la creación de herramientas que permitan la simulación de escenarios de gestión, en los cuales se maximice la eficiencia y la eficacia de la administración y se logre tener intervenciones más eficaces a grupos de contribuyentes."/>
    <s v="1. Entregar los ajustes y de mas requerimientos que las áreas tecnicas soliciten a la Funcional, para dar inicio a la creacion de la Herramienta."/>
    <s v="1. Formato de Registro de Asistencia a las mesas de trabajo_x000a__x000a_"/>
    <n v="2"/>
    <d v="2023-10-01T00:00:00"/>
    <d v="2024-09-30T00:00:00"/>
    <n v="52.142857142857146"/>
    <n v="1"/>
    <s v="DGI_x000a_NC - Subproceso Recaudo - Devoluciones_x000a_Dirección de Gestión de Impuestos_x000a_Subdireccion de Cobranzas y Control Extensivo Coordinación de Cobranzas._x000a__x000a_NC - Subproceso Administración del sistema de gestión_x000a_Dirección de Gestión Estrategica y Analitica_x000a__x000a_NC- Subproceso Innovación y Tecnología_x000a_Dirección de Gestion de Innovación y Tecnología_x000a__x000a_MODIFICADO_x000a_13102023"/>
    <n v="1"/>
    <x v="1"/>
  </r>
  <r>
    <x v="1"/>
    <x v="2"/>
    <m/>
    <m/>
    <m/>
    <m/>
    <s v="A2. Realizar Capacitacion en las Direcciónes Seccionales y Operativa de Grandes Contribuyentes sobre el procedimiento PR-COT-0424 &quot;Facilidades de Pago consagradas en normas transitorias&quot;, cuyo objetivo es  &quot;Planear, tramitar y hacer seguimiento a las solicitudes y a las facilidades de pago que se otorguen en cumplimiento de lo establecido en normas especiales transitorias, lo anterior, mientras se construyen la herramienta tecnologica."/>
    <s v="1. Garantizar la participacion de todos los funcionarios de las direcciones seccionales u operativa de grandes contribuyentes, que de acuerdo con las funciones deben recibir la capacitacion y evaluar  la competencia adquirida."/>
    <s v="2. Formato de asistencia a la capacitacion diligenciado y firmado"/>
    <n v="35"/>
    <d v="2023-10-01T00:00:00"/>
    <d v="2024-09-30T00:00:00"/>
    <n v="52.142857142857146"/>
    <n v="1"/>
    <s v="DGI_x000a_NC - Subproceso Recaudo - Devoluciones_x000a_Dirección de Gestión de Impuestos_x000a_Subdireccion de Cobranzas y Control Extensivo _x000a_Coordinación de Cobranzas._x000a__x000a__x000a_NC -  - Subproceso Recaudo - Devoluciones_x000a_Operativa de Grandes Contribuyentes_x000a__x000a_DS -  - Subproceso Recaudo - Devoluciones_x000a_Direcciones Seccionales _x000a__x000a_MODIFICADO_x000a_13102023"/>
    <n v="1"/>
    <x v="1"/>
  </r>
  <r>
    <x v="1"/>
    <x v="2"/>
    <m/>
    <m/>
    <m/>
    <m/>
    <s v="A3. Realizar Mesa de Trabajo al interior de la Subdirección de Cobranzas y Control Extensivo, para establecer mediante un documento los lineamientos de contingencia que se deberán seguir cuando se promulgue una reforma tributaria que tenga incidencia en el Proceso de Administracion de Cartera, definiendo en el lineamiento entre otras: Directrices para la capacitación de las Direcciones Seccionales en los cambios normativos, Gestión de herramientas para liquidación de tributos y parametrización de los aplicativos, Directrices para el rediseño de programas de cobro priorizando las actividades relacionadas con la reforma, Directrices para la redistribución de cargas de trabajo y gestión de personal de apoyo y Directrices para el diseño de controles para seguimiento a la correcta aplicación de la reforma."/>
    <s v="1. Divulgar el documento de lineamientos generales a las Direcciones Seccionales y Operativa de Grandes Contribyentes"/>
    <s v="documento"/>
    <n v="1"/>
    <d v="2025-06-01T00:00:00"/>
    <d v="2026-01-31T00:00:00"/>
    <n v="34.857142857142854"/>
    <n v="0"/>
    <s v="DGI_x000a_NC - Subproceso Recaudo - Devoluciones_x000a_Subdireccion de Cobranzas y Control Extensivo _x000a_Coordinación de Cobranzas._x000a__x000a_MODIFICADO_x000a_13102023"/>
    <n v="0"/>
    <x v="0"/>
  </r>
  <r>
    <x v="1"/>
    <x v="2"/>
    <m/>
    <m/>
    <m/>
    <m/>
    <s v="A4. Certificar cuatrimestralmente  por parte de los jefes de las depedencias de cobranzas de las direcciones seccionales y operativa de grandes contribuyentes, con destino al director seccional u operativo de grandes contribuyentes, el debido diligenciamiento y actualizacion los formatos FT-COT-2616  y FT-COT.2639. Teniendo en cuenta que este control ya existe y se encuentra inmerso en los procedimientos PR_COT-0272 y PR-COT-0424."/>
    <s v="1. Efectuar requerimiento cuatrimestral por parte de los Directores Seccionales y Operativa de Grandes Contribuyentes a los Jefes de las dependencias de cobranzas de cada Direccion Seccional y Operativa, para obtener la certificación sobre la actualización, calidad y oportunidad de la informacion registrada en los formatos FT-COT- 2616 y FT-COT-2639, según el caso."/>
    <s v="Correo electronico "/>
    <n v="105"/>
    <d v="2023-10-01T00:00:00"/>
    <d v="2024-09-30T00:00:00"/>
    <n v="52.142857142857146"/>
    <n v="1"/>
    <s v="DGI_x000a_NC -  - Subproceso Recaudo - Devoluciones_x000a_Operativa de Grandes Contribuyentes_x000a_Jefe de Cobranzas_x000a__x000a_DS -  - Subproceso Recaudo - Devoluciones_x000a_Direcciones Seccionales _x000a_Jefe de Cobranzas_x000a__x000a_MODIFICADO_x000a_13102023"/>
    <n v="1"/>
    <x v="1"/>
  </r>
  <r>
    <x v="1"/>
    <x v="2"/>
    <m/>
    <m/>
    <m/>
    <m/>
    <s v="A5. Revisar los expedientes y elaborar un informe final de los casos que presentan inconsistencias, indicando las acciones procesales a seguir, estableciendo el cronograma que requiere cada caso. "/>
    <s v="1. Presentar Informe gerencial al director seccional, por parte de los Jefes de Division, respecto de cada uno de los casos reseñados por la agencia ITRC en el cual se determine la situacion real de las facilidades de pago y los correctivos implementados."/>
    <s v="Documento"/>
    <n v="1"/>
    <d v="2023-10-01T00:00:00"/>
    <d v="2024-02-28T00:00:00"/>
    <n v="21.428571428571427"/>
    <n v="1"/>
    <s v="DGI_x000a_DS -  Subproceso Recaudo - Devoluciones_x000a_Dirección  Seccional  de Bogota_x000a_Division de Cobranzas _x000a__x000a_MODIFICADO_x000a_13102023"/>
    <n v="1"/>
    <x v="1"/>
  </r>
  <r>
    <x v="1"/>
    <x v="2"/>
    <m/>
    <m/>
    <s v="H3.Se evidenció una inactividad procesal en las facilidades de pago otorgadas con posterioridad al 31 de diciembre de 2021, evidenciado en 3 expedientes con solicitudes de facilidad de pago radicadas con oportunidad, pero otorgadas con posterioridad al 31 de diciembre de 2021, incumpliendo lo establecido en el artículo 45 de la Ley 2155 del 14 de septiembre de 2021 y el procedimiento PR-COT-0272 “Facilidades de Pago”."/>
    <m/>
    <s v="A6. Realizar Capacitacion de induccion y reinduccion sobre PR-COT-0272  y PR-COT-0424 e instructivo IN-COT-0070"/>
    <s v="1. Garantizar la participacion de todos los funcionarios que de acuerdo con las funciones deben recibir la capacitacion y evaluar  la competencia adquirida."/>
    <s v="Formato de Registro de Asistencia a capacitacion diligenciado y firmado"/>
    <n v="35"/>
    <d v="2023-10-01T00:00:00"/>
    <d v="2024-04-30T00:00:00"/>
    <n v="30.285714285714285"/>
    <n v="1"/>
    <s v="DGI_x000a_NC -  - Subproceso Recaudo - Devoluciones_x000a_Operativa de Grandes Contribuyentes_x000a_Jefe de Cobranzas_x000a__x000a_DS -  - Subproceso Recaudo - Devoluciones_x000a_Direcciones Seccionales _x000a_Jefe de Divisiones de Recaudo y Cobranzas_x000a__x000a_MODIFICADO_x000a_13102023"/>
    <n v="1"/>
    <x v="1"/>
  </r>
  <r>
    <x v="1"/>
    <x v="2"/>
    <m/>
    <m/>
    <s v="H4. Incumplimiento del procedimiento PR-COT-0272 “Facilidades de Pago” en las actividades No. 33: “Elaborar requerimiento de verificación del cumplimiento de la facilidad de pago”, Actividad No. 40, “Proferir resolución que declara sin efecto la facilidad de pago”, y Articulo 814-3 ET: “Cuando el beneficiario de una facilidad para el pago, dejare de pagar alguna de las cuotas o incumpliere el pago de cualquiera otra obligación tributaria surgida con posterioridad a la notificación de la misma, el Administrador de Impuestos o el Subdirector de Cobranzas, según el caso, mediante resolución, podrá dejar sin efecto la facilidad para el pago, declarando sin vigencia el plazo concedido, ordenando hacer efectiva la garantía hasta concurrencia del saldo de la deuda garantizada, la práctica del embargo, secuestro y remate de los bienes o la terminación de los contratos, si fuere del caso”, en el mismo sentido se incumple la Ley 2155 articulo 45, “PARAGRAFO 1. En caso de incumplimiento, las resoluciones mediante las cuales se otorgó la facilidad de pago prestarán mérito ejecutivo, sin que se requiera de liquidación oficial u otro acto, y procederá el procedimiento de cobro coactivo respectivo por la suma total de la obligación más el ciento por ciento (100%) de las sanciones e intereses sobre los cuales versa dicha facilidad de pago. Para tal fin, los intereses serán reliquidados a la tasa establecida en el artículo 635 del Estatuto Tributario. Si el incumplimiento de la facilidad de pago corresponde a la declaración de retención en la fuente, se aplicará lo dispuesto en el artículo 580-1 del Estatuto Tributario”"/>
    <m/>
    <s v="A6. Realizar Capacitacion de induccion y reinduccion sobre PR-COT-0272  y PR-COT-0424 e instructivo IN-COT-0070"/>
    <s v="1. garantizar la participacion de todos los funcionarios que de aceuerdo con las funciones deben recibir la capacitacion."/>
    <s v="Formato de Registro de Asistencia a capacitacion diligenciado y firmado"/>
    <n v="35"/>
    <d v="2023-10-01T00:00:00"/>
    <d v="2024-04-30T00:00:00"/>
    <n v="30.285714285714285"/>
    <n v="1"/>
    <s v="DGI_x000a_NC -  - Subproceso Recaudo - Devoluciones_x000a_Operativa de Grandes Contribuyentes_x000a_Jefe de Cobranzas_x000a__x000a_DS -  - Subproceso Recaudo - Devoluciones_x000a_Direcciones Seccionales _x000a_Jefe de Divisiones de Recaudo y Cobranzas_x000a__x000a_MODIFICADO_x000a_13102023"/>
    <n v="1"/>
    <x v="1"/>
  </r>
  <r>
    <x v="1"/>
    <x v="2"/>
    <m/>
    <m/>
    <s v="H5. Se evidencian diferencias en los Sistemas de Información Electrónica de la DIAN - Aplicativo de Obligación Financiera, entre el valor total de las obligaciones en la solicitud de facilidad de pago reportada en el Formato 2616 “Control facilidades de pago” frente el reporte de pagos efectuados para el corte de marzo de 2023, generando incertidumbre frente a la confiabilidad y actualización de la información, por la existencia de diversas fuentes de consulta que apoyan el proceso de administración de cartera, con una posible afectación en la toma de decisiones de control de las obligaciones del contribuyente."/>
    <m/>
    <s v="A7. Certificar cuatrimestralmente, con destino al director seccional u operativo de grandes contribuyentes, el debido diligenciamiento y actualizacion del FT-COT-2616, por parte de los Jefes de todas  las dependencias de cobranzas.  En esta certificacion se incluira el reporte de radicacion del PST de aquellos casos en los cuales existan diferencias, con el fin de que la información registrada en el formato coincida con la de la Obligación financiera. "/>
    <s v="1. Efectuar requerimiento cuatrimestral por parte de los Directores Seccionales y Operativo de Grandes Contribuyentes, a los Jefes de Division de Recaudo y Cobranzas de cada una de ellas, donde certifique que esta actualizada la informacion registrada en el formato FT-COT-2616 y que se solicitaron los PST correspondientes."/>
    <s v="Correo electronico "/>
    <n v="105"/>
    <d v="2023-10-01T00:00:00"/>
    <d v="2024-09-30T00:00:00"/>
    <n v="52.142857142857146"/>
    <n v="1"/>
    <s v="DGI_x000a_NC -  - Subproceso Recaudo - Devoluciones_x000a_Operativa de Grandes Contribuyentes_x000a_Jefe de Cobranzas_x000a__x000a_DS -  - Subproceso Recaudo - Devoluciones_x000a_Direcciones Seccionales _x000a_Jefe de Divisiones de Recaudo y Cobranzas_x000a__x000a_MODIFICADO_x000a_13102023"/>
    <n v="1"/>
    <x v="1"/>
  </r>
  <r>
    <x v="1"/>
    <x v="2"/>
    <m/>
    <m/>
    <s v="OB1. Se evidencian inconsistencias en los datos consignados en el formato FT-COT-2616 “Control Facilidad de Pago”, versus la información de los expedientes digitalizados y la información remitida por la DIAN producto de la solicitud de información del 19/04/2023 con número de radicado 2-2023—003077 y el correo electrónico del día 2 de marzo de 2023 en campos como: “Fecha de Radicado de Solicitud de Facilidad de Pago, Valor Total de las Obligaciones en la Solicitud de Facilidad, Valor Total de la Facilidad de Pago, Valor Cuota, Tipo de Facilidad, Número de Resolución que Otorga Facilidad de Pago, Fecha de Resolución que Otorga Facilidad de Pago, generando incertidumbre frente a la confiabilidad y completitud de la información y el seguimiento efectivo al cumplimiento de las facilidades de pago, en razón a que este se alimenta de forma manual y representa riesgos frente a su digitación,  actualización y consolidación de la información a Nivel Nacional. (Ver archivo Anexo 1. Inconsistencias Formato FT-COT-2616)"/>
    <m/>
    <s v="A1. Revisar en mesas de trabajo con las dependencias de Analítica y Tecnología las especificaciones funcionales entregadas para el Diseño Ejecutivo del Nuevo Sistema de Gestión Tribitario (NSGT), en el cual se ha solicitado la creación de herramientas que permitan la simulación de escenarios de gestión, en los cuales se maximice la eficiencia y la eficacia de la administración y se logre tener controles eficientes para la trazabilidad de las solicitudes y otorgamiento de las facilidad de pago asi como de los funcionarios responsables."/>
    <s v="1. Entregar los ajustes y de mas requerimientos que las áreas tecnicas soliciten a la Funcional, para dar inicio a la creacion de la Herramienta."/>
    <s v="1. Formato de Registro de Asistencia a las mesas de trabajo_x000a__x000a_"/>
    <s v="2.00 _x000a__x000a_105.00"/>
    <d v="2023-10-01T00:00:00"/>
    <d v="2024-09-30T00:00:00"/>
    <n v="52.142857142857146"/>
    <n v="1"/>
    <s v="DGI_x000a_NC - Subproceso Recaudo - Devoluciones_x000a_Dirección de Gestión de Impuestos_x000a_Subdireccion de Cobranzas y Control Extensivo _x000a_Coordinación de Cobranzas._x000a__x000a_NC - Subproceso Administración del sistema de gestión_x000a_Dirección de Gestión Estrategica y Analitica_x000a__x000a_NC- Subproceso Innovación y Tecnología_x000a_Dirección de Gestion de Innovación y Tecnología_x000a__x000a_MODIFICADO_x000a_13102023"/>
    <n v="1"/>
    <x v="1"/>
  </r>
  <r>
    <x v="1"/>
    <x v="2"/>
    <m/>
    <m/>
    <m/>
    <m/>
    <s v="A4. Certificar cuatrimestralmente  por parte de los jefes de las depedencias de cobranzas de las direcciones seccionales y operativa de grandes contribuyentes, con destino al director seccional u operativo de grandes contribuyentes, el debido diligenciamiento y actualizacion los formatos FT-COT-2616  y FT-COT.2639. Teniendo en cuenta que este control ya existe y se encuentra inmerso en los procedimientos PR_COT-0272 y PR-COT-0424."/>
    <s v="2. Efectuar requerimiento cuatrimestral por parte de los Directores Seccionales y Operativa de Grandes Contribuyentes a los Jefes de las dependencias de cobranzas de cada Direccion Seccional y Operativa, para obtener la certificación sobre la actualización, calidad y oportunidad de la informacion registrada en los formatos FT-COT- 2616 y FT-COT-2639, según el caso."/>
    <s v="2. Correo electronico "/>
    <n v="105"/>
    <d v="2023-10-01T00:00:00"/>
    <d v="2024-09-30T00:00:00"/>
    <n v="52.142857142857146"/>
    <n v="1"/>
    <s v="DGI_x000a_NC -  - Subproceso Recaudo - Devoluciones_x000a_Operativa de Grandes Contribuyentes_x000a_Jefe de Cobranzas_x000a__x000a_DS -  - Subproceso Recaudo - Devoluciones_x000a_Direcciones Seccionales _x000a_Jefe de Divisiones de Recaudo y Cobranzas_x000a__x000a_MODIFICADO_x000a_13102023"/>
    <n v="1"/>
    <x v="1"/>
  </r>
  <r>
    <x v="1"/>
    <x v="2"/>
    <m/>
    <m/>
    <m/>
    <m/>
    <s v="A1. Revisar en mesas de trabajo con las dependencias de Analítica y Tecnología las especificaciones funcionales entregadas para el Diseño Ejecutivo del Nuevo Sistema de Gestión Tribitario (NSGT), en el cual se ha solicitado la creación de herramientas que permitan la simulación de escenarios de gestión, en los cuales se maximice la eficiencia y la eficacia de la administración y se logre tener controles eficientes para la trazabilidad de las solicitudes y otorgamiento de las facilidad de pago asi como de los funcionarios responsables."/>
    <s v="1. Entregar los ajustes y de mas requerimientos que las áreas tecnicas soliciten a la Funcional, para dar inicio a la creacion de la Herramienta."/>
    <s v="1. Formato de Registro de Asistencia a las mesas de trabajo_x000a__x000a_"/>
    <n v="2"/>
    <d v="2023-10-01T00:00:00"/>
    <d v="2024-09-30T00:00:00"/>
    <n v="52.142857142857146"/>
    <n v="1"/>
    <s v="DGI_x000a_NC - Subproceso Recaudo - Devoluciones_x000a_Dirección de Gestión de Impuestos_x000a_Subdireccion de Cobranzas y Control Extensivo_x000a_Coordinación de Cobranzas._x000a__x000a_NC - Subproceso Administración del sistema de gestión_x000a_Dirección de Gestión Estrategica y Analitica_x000a__x000a_NC- Subproceso Innovación y Tecnología_x000a_Dirección de Gestion de Innovación y Tecnología_x000a__x000a_MODIFICADO_x000a_13102023"/>
    <n v="1"/>
    <x v="1"/>
  </r>
  <r>
    <x v="1"/>
    <x v="2"/>
    <m/>
    <m/>
    <m/>
    <m/>
    <s v="A4. Certificar cuatrimestralmente  por parte de los jefes de las depedencias de cobranzas de las direcciones seccionales y operativa de grandes contribuyentes, con destino al director seccional u operativo de grandes contribuyentes, el debido diligenciamiento y actualizacion los formatos FT-COT-2616  y FT-COT.2639. Teniendo en cuenta que este control ya existe y se encuentra inmerso en los procedimientos PR_COT-0272 y PR-COT-0424."/>
    <s v="2. Efectuar requerimiento cuatrimestral por parte de los Directores Seccionales y Operativa de Grandes Contribuyentes a los Jefes de las dependencias de cobranzas de cada Direccion Seccional y Operativa, para obtener la certificación sobre la actualización, calidad y oportunidad de la informacion registrada en los formatos FT-COT- 2616 y FT-COT-2639, según el caso."/>
    <s v="2. Correo electronico "/>
    <n v="105"/>
    <d v="2023-10-01T00:00:00"/>
    <d v="2024-09-30T00:00:00"/>
    <n v="52.142857142857146"/>
    <n v="1"/>
    <s v="DGI_x000a_NC -  - Subproceso Recaudo - Devoluciones_x000a_Operativa de Grandes Contribuyentes_x000a_Jefe  de Recaudo y Cobranzas_x000a__x000a_DS -  - Subproceso Recaudo - Devoluciones_x000a_Direcciones Seccionales _x000a_Jefe  de Recaudo y Cobranzas_x000a__x000a_MODIFICADO_x000a_13102023"/>
    <n v="1"/>
    <x v="1"/>
  </r>
  <r>
    <x v="1"/>
    <x v="2"/>
    <m/>
    <m/>
    <s v="OB2. Para la Agencia ITRC el desarrollo de las inspecciones requiere un alto componente de consultas en los sistemas de información, al igual que la práctica de pruebas y solicitudes de información al proceso inspeccionado, dicho esto, para la ejecución de la presente inspección era necesario tener acceso a roles de consulta para los aplicativos relacionados con el tema de la inspección (DIANNET, Notificar, Obligación Financiera y SIPAC), lo cual se solicitó bajo el radicado No. 2-2023-000656 del 23 de enero de 2023, no obstante, y frente al normal desarrollo de la gestión correspondiente se presentaron inconvenientes específicamente para el aplicativo SIPAC donde se realizaron reuniones con funcionarios del área de tecnología de la DIAN desde el mes de marzo y hasta finales de abril sin poder obtener una solución definitiva al igual que la adecuada conexión a la misma, a la luz de esto, la deficiencia en la oportunidad para contar con la consulta en el aplicativo SIPAC generó atrasos y dificultades en los tiempos de la inspección y las pruebas de auditoria planeadas que deben mejorarse en la gestión de asignación de usuarios de consulta por parte de la DIAN. "/>
    <m/>
    <s v="A8. Habilitar un filtro en donde se pueda seleccionar los casos que sean de entes externos en la vista de gestion de los casos para el especialista"/>
    <s v="1. Apertura de la solicitud de ajuste de la herramienta  de ARANDA."/>
    <s v="Acta de reunión y gestión del cambiio en la herramienta Aranda."/>
    <n v="1"/>
    <d v="2023-09-20T00:00:00"/>
    <d v="2024-03-31T00:00:00"/>
    <n v="27.571428571428573"/>
    <n v="1"/>
    <s v="DGI_x000a_NC- Subproceso Innovación y Tecnología_x000a_Coordinacion de Soporte Tecnico al Usuario._x000a__x000a_MODIFICADO_x000a_13102023"/>
    <n v="1"/>
    <x v="1"/>
  </r>
  <r>
    <x v="1"/>
    <x v="2"/>
    <s v="INSP. 1707022457_x000a_ H1, H2, H3, H4, H5, H6, H7, H8, OB1 y O2_x000a__x000a_“Embargos, desembargos y devoluciones”."/>
    <s v="RG1_x000a__x000a_RFC1"/>
    <s v="H1. Se sugiere al jefe de la División de recaudo y cobranzas o división de cobranzas, o quien haga sus veces de las direcciones seccionales de impuestos evaluadas, asegurar por medio de seguimiento periódico que en los expedientes físicos que contienen resoluciones de embargo de sumas de dinero, el funcionario encargado de la gestión de la cartera documente, ya sea con certificación de obligaciones a cargo de los contribuyentes o con estado de cuenta, la información consultada en los diversos aplicativos y permitan establecer: la existencia de la obligación, y el monto de la deuda e intereses  que justifiquen la acción de embargo de sumas de dinero y permitan determinar el cálculo del límite del embargo, en cumplimiento del procedimiento PR-COT-0327 Decretar Medidas Cautelares."/>
    <s v="RG1: Decisión final del proceso de control por fuera de la norma_x000a__x000a_RFC1: Decisión final de un proceso de control basado en hechos falsos y/o información inexistente"/>
    <s v="1. Revision y entrega de propuesta de viabilidad de modificacion del procedimiento PR-COT-0327,  el PR-COT-0345 y el PR-COT-0330 Teniendo en cuenta los demás procedimientos de la entidad en cuanto a la conformación de expedientes con documentos físicos y digitalizados, así como las normas para la delegación de funciones y competencias para firma de actos administrativos y los controles que permitan garantizar el debido proceso"/>
    <s v="determinar dentro del procedimiento PR-COT-0327, PR-COT-0345 y PR-COT-0330 si son claros los lineamiento que señalan las actividades que deben tenerse en cuenta para los expedientes híbridos y electrónicos, (por ejemplo, cambiar la palabra &quot;imprimir&quot; por &quot;conservar&quot; las consultas a los sistemas de información). y de encontrarse viable tramitar el ajuste ante el área competente."/>
    <s v="Documento de diagnostico de revision de los  Procedimientos PR-COT-0327, PR-COT-0345 y PR-COT-0330"/>
    <n v="4"/>
    <d v="2023-11-01T00:00:00"/>
    <d v="2024-02-28T00:00:00"/>
    <n v="17"/>
    <n v="1"/>
    <s v="DGI_x000a_DS - Subproceso Recaudo - Devoluciones_x000a_Direcciones Seccionales de Impuestos de Bogotá,  Medellin y Cali_x000a_Divión de Recaudo y Cobranzas"/>
    <n v="1"/>
    <x v="1"/>
  </r>
  <r>
    <x v="1"/>
    <x v="2"/>
    <m/>
    <m/>
    <m/>
    <m/>
    <s v="2. Realizar capacitación a los funcionarios de la División de Cobranzas, en referencia a la aplicación del procedimiento PR-COT-0327, PR-COT-0345 y PR-COT-0330 de acuerdo con el resultado de la revision efectuada."/>
    <s v="Programar la capacitación en el calendario de MS Teams, una vez se cuente con el procedimiento ajustado._x000a_Realizar la capacitación."/>
    <s v="Registro de asistencia."/>
    <n v="1"/>
    <d v="2024-03-01T00:00:00"/>
    <d v="2024-03-31T00:00:00"/>
    <n v="4.2857142857142856"/>
    <n v="1"/>
    <s v="DGI_x000a_DS - Subproceso Recaudo - Devoluciones_x000a_Direcciones Seccionales de Impuestos de Bogotá,  Medellin,  Cali y Barranquilla _x000a_Divión de Cobranzas"/>
    <n v="1"/>
    <x v="1"/>
  </r>
  <r>
    <x v="1"/>
    <x v="2"/>
    <m/>
    <m/>
    <m/>
    <m/>
    <s v="3. Realizar verificación  mensual, del cumplimiento del procedimiento ajustado, en tres (3) expedientes. "/>
    <s v="Seleccionar un expediente de cada tipo (físico, híbrido, electrónico)._x000a_Confirmar la conservación de las consultas a los sistemas de información_x000a_Realizar retroalimentación al servidor público que tiene el expediente, si es del caso. _x000a_Elaborar el informe"/>
    <s v="Informe de la verificación"/>
    <n v="6"/>
    <d v="2024-04-01T00:00:00"/>
    <d v="2024-09-30T00:00:00"/>
    <n v="26"/>
    <n v="1"/>
    <s v="DGI_x000a_DS - Subproceso Recaudo - Devoluciones_x000a_Direcciones Seccionales de Impuestos de Bogotá,  Medellin,  Cali y Barranquilla _x000a_Divión de Cobranzas"/>
    <n v="1"/>
    <x v="1"/>
  </r>
  <r>
    <x v="1"/>
    <x v="2"/>
    <m/>
    <m/>
    <m/>
    <m/>
    <s v="4. Trasladar esta recomedacion al area competente de la DIAN encargado de la gestion de tablas de retencion documental"/>
    <s v="Elaborar correo justificativo anexando informe correspondiente"/>
    <s v="correo electronico dirigido al competente"/>
    <n v="1"/>
    <d v="2023-11-01T00:00:00"/>
    <d v="2024-02-28T00:00:00"/>
    <n v="17"/>
    <n v="1"/>
    <s v="DGI_x000a_NC - Subproceso Recaudo - Devoluciones_x000a_Dirección de Gestión de Impuestos_x000a_Subdireccion de Cobranzas y Control Extensivo _x000a_Coordinación de Cobranzas._x000a_"/>
    <n v="1"/>
    <x v="1"/>
  </r>
  <r>
    <x v="1"/>
    <x v="2"/>
    <m/>
    <m/>
    <s v="H2. Se evidenció que cuarenta (40) expedientes de las Direcciones Seccionales de Impuestos de Medellín, Barranquilla y Cali no contenían copia del estado de cuenta consultado o certificación del estado de las obligaciones, así como las consultas a otras Direcciones Seccionales que permitieran evidenciar el estado de la deuda del contribuyente para generar el levantamiento de la medida cautelar, lo que deja en duda la motivación de la decisión, en contravía de lo dispuesto en el procedimiento levantamiento de medidas cautelares PR-COT-0345"/>
    <m/>
    <s v="5. Verificar que en los expedientes auditados y objeto de embargo exista la certificación de obligaciones a cargo del contribuyente (Formato FT-COT-2388), en el cual se deben detallar las obligaciones vigentes y en el acapite de observaciones, dejar constancia de las inconsistencias observadas en la obligacion financiera, así como la aplicación de depositos judiciales"/>
    <s v="Verificar que en los expedientes auditados y objeto de embargo exista la certificación de obligaciones a cargo del contribuyente (Formato FT-COT-2388), en el cual se deben detallar las obligaciones vigentes y en el acapite de observaciones, dejar constancia de las inconsistencias observadas en la obligacion financiera, así como la aplicación de depositos judiciales"/>
    <s v="Informe gerencial en pdf de periodicidad bimestral y listado en excel de los contribuyentes seleccionados, señalando contribuyente y NIT. "/>
    <n v="6"/>
    <d v="2023-11-01T00:00:00"/>
    <d v="2024-10-31T00:00:00"/>
    <n v="52.142857142857146"/>
    <n v="1"/>
    <s v="DGI_x000a_DS - Subproceso Recaudo - Devoluciones_x000a_Direcciones Seccionales de Impuestos de  Cali , Medellin y Barranquilla _x000a_Divión de Cobranzas"/>
    <n v="1"/>
    <x v="1"/>
  </r>
  <r>
    <x v="1"/>
    <x v="2"/>
    <m/>
    <m/>
    <s v="H3. Se identificaron en veintisiete (27) expedientes actos administrativos de embargo y desembargo firmados por funcionarios sin la competencia para hacerlo, de las Direcciones Seccionales de Impuestos de Barranquilla y Bogotá, en contravía de lo establecido en el Procedimiento decretar medidas cautelares PR-COT-0327; actividad 5. Suscribir resolución y comunicado de embargo"/>
    <m/>
    <s v="6. Solicitar a la Coordinación de Cobranzas de la Subdirección de Cobranzas y Control Extensivo, mesa de trabajo para revisar los procedimientos PR-COT_0345- Levantamiento de Medidas Cautelares y COT-0330 Extinción de obligaciones y las plantillas de los actos administrativos de desembargo, tanto manuales como las generadas por el SIPAC."/>
    <s v="Elaborar el documento detallando las necesidades de la realización de la mesa de trabajo."/>
    <s v="Oficio solicitando la realización de la mesa de trabajo"/>
    <n v="1"/>
    <d v="2023-11-01T00:00:00"/>
    <d v="2023-11-30T00:00:00"/>
    <n v="4.1428571428571432"/>
    <n v="1"/>
    <s v="DGI_x000a_DS - Subproceso Recaudo - Devoluciones_x000a_Direcciones Seccionales de Impuestos de Bogotá  y Barranquilla _x000a_Divión de Cobranzas"/>
    <n v="1"/>
    <x v="1"/>
  </r>
  <r>
    <x v="1"/>
    <x v="2"/>
    <m/>
    <m/>
    <m/>
    <m/>
    <s v="7. Realizar mesa de trabajo para revisar el procedimiento y los formatos de los actos administrativos, tanto manuales como del SIPAC."/>
    <s v="Programar 2 mesas de trabajo._x000a_Realizar las mesas_x000a_Elaborar el documento con los temas, las decisiones y los compromisos."/>
    <s v="Registro de asistencia a las mesas de trabajo que incluya los temas tratados, las decisiones y los compromisos"/>
    <n v="2"/>
    <d v="2023-12-01T00:00:00"/>
    <d v="2024-02-29T00:00:00"/>
    <n v="12.857142857142858"/>
    <n v="1"/>
    <s v="DGI_x000a_NC - Subproceso Recaudo - Devoluciones_x000a_Dirección de Gestión de Impuestos_x000a_Subdireccion de Cobranzas y Control Extensivo y Coordinación de Cobranzas._x000a__x000a_DS - Subproceso Recaudo - Devoluciones_x000a_Direcciones Seccionales de Impuestos de Bogotá y Barranquilla _x000a_Divión de Cobranzas_x000a_"/>
    <n v="1"/>
    <x v="1"/>
  </r>
  <r>
    <x v="1"/>
    <x v="2"/>
    <m/>
    <m/>
    <m/>
    <m/>
    <s v="8. Realizar capacitación a los funcionarios de la División de Cobranzas, en referencia con la revision efectuada a los procedimientos R-COT_0345- Levantamiento de Medidas Cautelares y COT-0330 Extinción de obligaciones."/>
    <s v="Programar la capacitación en el calendario de MS Teams, una vez se cuenta con el resultado de la revision efectuada al procedimiento ._x000a_Realizar la capacitación."/>
    <s v="Registro de asistencia."/>
    <n v="1"/>
    <d v="2024-03-01T00:00:00"/>
    <d v="2024-03-31T00:00:00"/>
    <n v="4.2857142857142856"/>
    <n v="1"/>
    <s v="DGI_x000a_DS - Subproceso Recaudo - Devoluciones_x000a_Direcciones Seccionales de Impuestos de Bogotá y Barranquilla _x000a_Divión de Cobranzas"/>
    <n v="1"/>
    <x v="1"/>
  </r>
  <r>
    <x v="1"/>
    <x v="2"/>
    <m/>
    <m/>
    <m/>
    <m/>
    <s v="9. Revisar mensualmente tres (3) expedientes que contengan resoluciones de desembargo y/o endoso de Depósitos Judiciales."/>
    <s v="Identificar los tres (3) expedientes._x000a_Verificar que los actos administrativos están firmados por el servidor público competente._x000a_Efectuar las acciones correspondientes si hay lugar a ello._x000a_Elaborar un informe."/>
    <s v="Informe"/>
    <n v="6"/>
    <d v="2024-04-01T00:00:00"/>
    <d v="2024-09-30T00:00:00"/>
    <n v="26"/>
    <n v="1"/>
    <s v="DGI_x000a_DS - Subproceso Recaudo - Devoluciones_x000a_Direcciones Seccionales de Impuestos de Bogotá y Barranquilla _x000a_Divión de Cobranzas"/>
    <n v="1"/>
    <x v="1"/>
  </r>
  <r>
    <x v="1"/>
    <x v="2"/>
    <m/>
    <m/>
    <s v="H4. Se identificó en dos (2) expedientes de la Dirección Seccional de Impuestos de Barranquilla y dos (2) expedientes de la Dirección seccional de Impuestos de Cali, el levantamiento de la medida cautelar sin el cumplimiento del requisito de tener saldo pendiente en cero, incumpliendo el numeral 2 del considerando de la resolución de desembargo: “Que las obligaciones objeto de cobro han sido canceladas y/o han quedado sin saldo”, configurándose una presunta falsa motivación, así como la actividad 1 del procedimiento levantamiento de medidas cautelares PR-COT-0345"/>
    <m/>
    <s v="10. La División de Recaudo y Cobranzas de forma bimestral, tomará una muestra del 5% de los expedientes de cobro del sipac que contengan resoluciones de embargo de sumas de dinero, en donde se incluiran los expedientes auditados de la DSI de Cali y Bquillapara que se certifique el estado de cuenta a la fecha en que se realizó el desembargo."/>
    <s v="Verificar que en los expedientes auditados y de objeto de desembargo exista la certificación de obligaciones a cargo del contribuyente (Formato FT-COT-2388), y el formato interno CONSULTA PARA LEVANTAMIENTO DE MEDIDAS CAUTELARES (Inmuebles , Vehiculos, Bancos), CRUCE NACIONAL , DEUDORES SOLIDARIOS Y_x000a_ENDOSO DE TITULOS PERSONAS NATURALES Y JURIDICAS"/>
    <s v="Informe gerencial en pdf de periodicidad bimestral  y listado en excel de los contribuyentes seleccionados, señalando contribuyente y NIT."/>
    <n v="6"/>
    <d v="2023-11-01T00:00:00"/>
    <d v="2024-10-31T00:00:00"/>
    <n v="52.142857142857146"/>
    <n v="1"/>
    <s v="DGI_x000a_DS - Subproceso Recaudo - Devoluciones_x000a_Direcciones Seccionales de Impuestos de  Cali y Barranquilla _x000a_Divión de Cobranzas"/>
    <n v="1"/>
    <x v="1"/>
  </r>
  <r>
    <x v="1"/>
    <x v="2"/>
    <m/>
    <m/>
    <s v="H5. Se identificaron dos (2) expedientes, en los cuales se extinguió la obligación y no se procedió a la corrección o normalización de la deuda que reporta el aplicativo de Obligación Financiera y SIPAC, acorde con lo dispuesto en el procedimiento levantamiento de medidas cautelares PR-COT-0345, numeral 3. Condiciones generales"/>
    <m/>
    <s v="11. Remitir al GIT competente conforme con el procedimiento para que se realice el proceso de corrección o  normalizacion de los saldos que arroja la Obligación Financiera y Sipac,  dejando evidencia  en los 2 expedientes auditados . "/>
    <s v="Realizar las tareas descritas en el procedimiento PR-COT 0372 Y PR-COT 0276"/>
    <s v="Informe gerencial en pdf "/>
    <n v="2"/>
    <d v="2023-11-01T00:00:00"/>
    <d v="2024-03-31T00:00:00"/>
    <n v="21.571428571428573"/>
    <n v="1"/>
    <s v="DGI_x000a_DS - Subproceso Recaudo - Devoluciones_x000a_Direcciones Seccionales de Impuestos de  Cali_x000a_Divión de Cobranzas"/>
    <n v="1"/>
    <x v="1"/>
  </r>
  <r>
    <x v="1"/>
    <x v="2"/>
    <m/>
    <m/>
    <s v="H6. Se identificaron once (11) expedientes en la Seccional de Impuestos de Cali y once (11) en la Seccional de Impuestos de Bogotá, sin verificar la extinción de la obligación en el auto de terminación o auto de terminación y archivo, incumpliendo la actividad 1 del procedimiento para decretar las medidas cautelares de embargo de sumas de dinero"/>
    <m/>
    <s v="1. Revision y entrega de propuesta de viabilidad de modificacion del procedimiento PR-COT-0327,  el PR-COT-0345 y el PR-COT-0330 Teniendo en cuenta los demás procedimientos de la entidad en cuanto a la conformación de expedientes con documentos físicos y digitalizados, así como las normas para la delegación de funciones y competencias para firma de actos administrativos y los controles que permitan garantizar el debido proceso"/>
    <s v="determinar dentro del procedimiento PR-COT-0327, PR-COT-0345 y PR-COT-0330 si son claros los lineamiento que señalan las actividades que deben tenerse en cuenta para los expedientes híbridos y electrónicos, (por ejemplo, cambiar la palabra &quot;imprimir&quot; por &quot;conservar&quot; las consultas a los sistemas de información). y de encontrarse viable tramitar el ajuste ante el área competente."/>
    <s v="Documento de diagnostico de revision de los  Procedimientos PR-COT-0327, PR-COT-0345 y PR-COT-0330"/>
    <n v="4"/>
    <d v="2023-11-01T00:00:00"/>
    <d v="2024-02-28T00:00:00"/>
    <n v="17"/>
    <n v="1"/>
    <s v="DGI_x000a_DS - Subproceso Recaudo - Devoluciones_x000a_Direcciones Seccionales de Impuestos de Bogotá  y Cali_x000a_Divión de Cobranzas"/>
    <n v="1"/>
    <x v="1"/>
  </r>
  <r>
    <x v="1"/>
    <x v="2"/>
    <m/>
    <m/>
    <m/>
    <m/>
    <s v="2. Realizar capacitación a los funcionarios de la División de Cobranzas, en referencia a la aplicación del procedimiento PR-COT-0327, PR-COT-0345 y PR-COT-0330 de acuerdo con el resultado de la revision efectuada."/>
    <s v="Programar la capacitación en el calendario de MS Teams, una vez se cuente con el procedimiento ajustado._x000a_Realizar la capacitación."/>
    <s v="Registro de asistencia."/>
    <n v="1"/>
    <d v="2024-03-01T00:00:00"/>
    <d v="2024-03-31T00:00:00"/>
    <n v="4.2857142857142856"/>
    <n v="1"/>
    <s v="DGI_x000a_DS - Subproceso Recaudo - Devoluciones_x000a_Direcciones Seccionales de Impuestos de Bogotá  y Cali_x000a_Divión de Cobranzas"/>
    <n v="1"/>
    <x v="1"/>
  </r>
  <r>
    <x v="1"/>
    <x v="2"/>
    <m/>
    <m/>
    <m/>
    <m/>
    <s v="3. Realizar verificación  mensual, del cumplimiento del procedimiento ajustado, en tres (3) expedientes. "/>
    <s v="Seleccionar un expediente de cada tipo (físico, híbrido, electrónico)._x000a_Confirmar la conservación de las consultas a los sistemas de información_x000a_Realizar retroalimentación al servidor público que tiene el expediente, si es del caso. _x000a_Elaborar el informe"/>
    <s v="Informe de la verificación"/>
    <n v="6"/>
    <d v="2024-04-01T00:00:00"/>
    <d v="2024-09-30T00:00:00"/>
    <n v="26"/>
    <n v="1"/>
    <s v="DGI_x000a_DS - Subproceso Recaudo - Devoluciones_x000a_Direcciones Seccionales de Impuestos de Bogotá  y Cali_x000a_Divión de Cobranzas"/>
    <n v="1"/>
    <x v="1"/>
  </r>
  <r>
    <x v="1"/>
    <x v="2"/>
    <m/>
    <m/>
    <m/>
    <m/>
    <s v="9. Revisar mensualmente tres (3) expedientes que contengan resoluciones de desembargo y/o endoso de Depósitos Judiciales."/>
    <s v="Identificar los tres (3) expedientes._x000a_Verificar que los actos administrativos están firmados por el servidor público competente._x000a_Efectuar las acciones correspondientes si hay lugar a ello._x000a_Elaborar un informe."/>
    <s v="Informe"/>
    <n v="6"/>
    <d v="2024-04-01T00:00:00"/>
    <d v="2024-09-30T00:00:00"/>
    <n v="26"/>
    <n v="1"/>
    <s v="DGI_x000a_DS - Subproceso Recaudo - Devoluciones_x000a_Direcciones Seccionales de Impuestos de Bogotá  y Cali_x000a_Divión de Cobranzas"/>
    <n v="1"/>
    <x v="1"/>
  </r>
  <r>
    <x v="1"/>
    <x v="2"/>
    <m/>
    <m/>
    <s v="H7. Se identificó en la Dirección Seccional de Impuestos de Cali que para el caso del contribuyente TRANSPORTES ESPECIALES TRIPLE A. SAS. Con NIT 900.278.571 relacionado con el expediente 202009770, el desembargo decretado mediante Resolución de Desembargo No. 20210705000500 de fecha 12/10/2020, no procedía por cuanto la aplicación del título de depósito judicial se realizó sobre las obligaciones 2019-9, 2019-10 y 2019-12, es decir que, quedó pendiente la cancelación de la obligación 2020-1 por valor $714.000 de acuerdo con la información que reposa en el expediente. De este modo, se incumple con lo dispuesto en el procedimiento PR-COT-0345 levantamiento de medidas cautelares; actividad 1. Revisar si hay causal de levantamiento de medida cautelar"/>
    <m/>
    <s v="12. La División de Recaudo y Cobranzas de forma bimestral, tomará una muestra del 5% de los expedientes de cobro del sipac que contengan resoluciones de desembargo de sumas de dinero, en donde se incluira el expediente auditado para que se certifique el debido cobrar del expediente auditado y en caso de existir obligaciones posteriores al desembargo, señalar las actuaciones de cobro realizadas. "/>
    <s v="Verificar que en el expediente auditado y los de objeto de desembargo seleccionados exista la certificación de obligaciones a cargo del contribuyente (Formato FT-COT-2388), y el formato interno CONSULTA PARA LEVANTAMIENTO DE MEDIDAS CAUTELARES (Inmuebles , Vehiculos, Bancos), CRUCE NACIONAL , DEUDORES SOLIDARIOS Y_x000a_ENDOSO DE TITULOS PERSONAS NATURALES Y JURIDICAS"/>
    <s v="Informe gerencial en pdf de periodicidad bimestral (DSI Cali) y listado en excel de los contribuyentes seleccionados, señalando contribuyente y NIT."/>
    <n v="6"/>
    <d v="2023-01-11T00:00:00"/>
    <d v="2024-10-31T00:00:00"/>
    <n v="94.142857142857139"/>
    <n v="1"/>
    <s v="DGI_x000a_DS - Subproceso Recaudo - Devoluciones_x000a_Direcciones Seccionales de Impuestos de Cali_x000a_Divión de Cobranzas"/>
    <n v="1"/>
    <x v="1"/>
  </r>
  <r>
    <x v="1"/>
    <x v="2"/>
    <m/>
    <m/>
    <s v="H8. Se encontró en la Dirección Seccional de Impuestos de Cali que, para el caso del contribuyente C&amp;C CONSTRUCCIONES Y CONSULTORIA con NIT 900405720, relacionado con el expediente 202010815, el desembargo fue decretado mediante Resolución de desembargo No. 20220231002284 de fecha 31/05/2022, el cual no procedía por cuanto de acuerdo con la información que reposa en el expediente, se aplicó un título de depósito judicial por valor de $28.965.000 por concepto de capital, más los intereses por valor de $2.648.000, y compensación de obligaciones por valor de $39.779.000, sin tener en cuenta que el total de obligaciones para este contribuyente asciende a la suma de $176.177.000, quedando obligaciones pendientes de pago por valor de $131.712.000"/>
    <m/>
    <s v="13. La División de Recaudo y Cobranzas de forma bimestral, tomará una muestra del 10% de los expedientes de cobro del sipac que contengan resoluciones de desembargo de sumas de dinero, en donde se incluira el expediente auditado para que se certifique el debido cobrar del expediente auditado y en caso de existir obligaciones posteriores al desembargo, señalar las actuaciones de cobro realizadas. "/>
    <s v="Verificar que en el expediente seleccionado y los de objeto de desembargo seleccionados exista la certificación de obligaciones a cargo del contribuyente (Formato FT-COT-2388), y el formato interno CONSULTA PARA LEVANTAMIENTO DE MEDIDAS CAUTELARES (Inmuebles , Vehiculos, Bancos), CRUCE NACIONAL , DEUDORES SOLIDARIOS Y_x000a_ENDOSO DE TITULOS PERSONAS NATURALES Y JURIDICAS"/>
    <s v="Informe gerencial en pdf de periodicidad bimestral (DSI Cali) y listado en excel de los contribuyentes seleccionados, señalando contribuyente y NIT."/>
    <n v="6"/>
    <d v="2023-01-11T00:00:00"/>
    <d v="2024-10-31T00:00:00"/>
    <n v="94.142857142857139"/>
    <n v="1"/>
    <s v="DGI_x000a_DS - Subproceso Recaudo - Devoluciones_x000a_Direcciones Seccionales de Impuestos de Cali_x000a_Divión de Cobranzas"/>
    <n v="1"/>
    <x v="1"/>
  </r>
  <r>
    <x v="1"/>
    <x v="2"/>
    <m/>
    <m/>
    <s v="OB1. No se evidencian todas las firmas en los actos administrativos, que permita identificar o acreditar la identidad del autor, o como prueba del consentimiento y revisión de la integridad y aprobación de la información contenida en estos actos administrativos de carácter legal, lo que implica el riesgo adicional de concentración de funciones, por cuanto se identifican documentos en los que no se respalda con su firma la actividad de elaborar, supervisar o dar validez al documento"/>
    <m/>
    <s v="14. Revisar mensualmente en tres (3) expedientes para verificar que contengan todos los actos administrativos  de embargos y desembargos debidamente firmados."/>
    <s v="Identificar los tres (3) expedientes._x000a_Verificar que en los actos administrativos del expediente se cuente con todas las firmas_x000a_Efectuar las acciones correspondientes si hay lugar a ello._x000a_Elaborar un informe."/>
    <s v="Informe"/>
    <n v="6"/>
    <d v="2023-11-01T00:00:00"/>
    <d v="2024-04-30T00:00:00"/>
    <n v="25.857142857142858"/>
    <n v="1"/>
    <s v="DGI_x000a_DS - Subproceso Recaudo - Devoluciones_x000a_Direcciones Seccionales de Impuestos de Bogotá_x000a_Divión de Cobranzas"/>
    <n v="1"/>
    <x v="1"/>
  </r>
  <r>
    <x v="1"/>
    <x v="2"/>
    <m/>
    <m/>
    <s v="OB2. En la revisión de los diecinueve (19) expedientes de la Dirección Seccional de Impuestos de Cali, se evidenció la falta de completitud de estos, teniendo en cuenta que no se observaron documentos como: hoja de ruta, resolución de embargo y/o auto de terminación y archivo, en contravía de lo definido en los lineamientos vigentes establecidos por el subproceso de recursos administrativos para la conformación de expedientes, IN-FI-0132_Organizacion de unidades documentales en dependencias de la UAE DIAN"/>
    <m/>
    <s v="4. Trasladar esta recomedacion al area competente de la DIAN encargado de la gestion de tablas de retencion documental"/>
    <s v="Elaborar correo justificativo anexando informe correspondiente"/>
    <s v="correo electronico dirigido al competente"/>
    <n v="1"/>
    <d v="2023-11-01T00:00:00"/>
    <d v="2024-02-28T00:00:00"/>
    <n v="17"/>
    <n v="1"/>
    <s v="DGI_x000a_NC - Subproceso Recaudo - Devoluciones_x000a_Dirección de Gestión de Impuestos_x000a_Subdireccion de Cobranzas y Control Extensivo _x000a_Coordinación de Cobranzas._x000a_"/>
    <n v="1"/>
    <x v="1"/>
  </r>
  <r>
    <x v="1"/>
    <x v="2"/>
    <s v="INSP. 1707022458_x000a_ H1, OB1 y O2_x000a__x000a_“Procedimiento Régimen Tributario Especial”."/>
    <s v="RG1_x000a__x000a_RFC1"/>
    <s v="H1. Se evidencian 15 casos en el Sistema Informático-Régimen Tributario Especial (SI-RTE) correspondientes a los procesos de calificación y readmisión al Régimen Tributario Especial"/>
    <s v="RG1:Decisión final del proceso de control en la actualización, calificación y/o readmisión de contribuyentes del RTE por fuera de la norma._x000a__x000a_RFC1: Decisión final de un proceso de control en la actualización, calificación y/o readmisión de contribuyentes del RTE basada en hechos falsos  o inexistentes."/>
    <s v="A1. Implementar    y    poner    en producción   la   prevalidación automática en el SI RTE, que permita         verificar         la información   y   documentos radicados  por  las  entidades solicitantes,  al  igual  que,  la verificación  del  formato  FT- COT-2742  Lista  de  Chequeo solicitudes RTE."/>
    <s v="Priorizar y detallar requerimientos funcionales necesarios para la solución tecnológica"/>
    <s v="Documento s             de requerimien tos funcionales"/>
    <n v="1"/>
    <d v="2025-06-01T00:00:00"/>
    <d v="2025-07-31T00:00:00"/>
    <n v="8.5714285714285712"/>
    <n v="0.16600000000000001"/>
    <s v="DGI_x000a_Dirección de Gestion de Innovación y Tecnología"/>
    <n v="0.16600000000000001"/>
    <x v="0"/>
  </r>
  <r>
    <x v="1"/>
    <x v="2"/>
    <m/>
    <m/>
    <m/>
    <m/>
    <m/>
    <s v="Análisis  y  diseño de    la    solución tecnológica"/>
    <s v="Plan        de trabajo   del desarrollo de            la solución tecnológica"/>
    <n v="1"/>
    <d v="2025-08-01T00:00:00"/>
    <d v="2025-09-30T00:00:00"/>
    <n v="8.5714285714285712"/>
    <n v="0.16600000000000001"/>
    <s v="DGI_x000a_Dirección de Gestion de Innovación y Tecnología"/>
    <n v="0.16600000000000001"/>
    <x v="0"/>
  </r>
  <r>
    <x v="1"/>
    <x v="2"/>
    <m/>
    <m/>
    <m/>
    <m/>
    <m/>
    <s v="Implementación de    la    solución tecnológica"/>
    <s v="Seguimient o  trimestral a              la implementa ción   de   la solución tecnológica"/>
    <n v="1"/>
    <d v="2025-10-01T00:00:00"/>
    <d v="2026-01-31T00:00:00"/>
    <n v="17.428571428571427"/>
    <n v="0.16600000000000001"/>
    <s v="DGI_x000a_Dirección de Gestion de Innovación y Tecnología"/>
    <n v="0.16600000000000001"/>
    <x v="0"/>
  </r>
  <r>
    <x v="1"/>
    <x v="2"/>
    <m/>
    <m/>
    <m/>
    <m/>
    <m/>
    <s v="Despliegue       en_x000a_producción         y estabilización   de la solución"/>
    <s v="Puesta     en producción de            la  solución tecnológica:_x000a_a.  (01)  Un formato información de    versión 30001-FT-IT-2180_x000a_b.  (01)  Un formato   de aceptación de   pruebas funcionales y   salida   a producción - FT-IT-1851._x000a_c.   (01)   Un acta        de comité     de gestión    de cambios   de tecnología del correspondi ente software instalado   y en producción."/>
    <n v="3"/>
    <d v="2026-02-01T00:00:00"/>
    <d v="2026-04-30T00:00:00"/>
    <n v="12.571428571428571"/>
    <n v="0.16600000000000001"/>
    <s v="DGI_x000a_Dirección de Gestion de Innovación y Tecnología"/>
    <n v="0.16600000000000001"/>
    <x v="0"/>
  </r>
  <r>
    <x v="1"/>
    <x v="2"/>
    <m/>
    <m/>
    <m/>
    <m/>
    <s v="A2. Generar  informe  en  archivo Excel     que     contenga     la verificación   manual   de   los requisitos     y     documentos anexados en las solicitudes de calificación y readmisión para ingresar    al    RTE    y    del diligenciamiento  del  Formato FT-COT-2742       Lista       de Chequeo  de  Solicitudes  RTE” por  parte  de  las  Direcciones Seccionales,  con  base  en  la información  contenida  en  el archivo    Excel    denominado “Informe     de     verificación manual de Solicitudes RTE"/>
    <s v="1. Controlar  y  hacer seguimiento  a  la información  y  los documentos radicado   en   las solicitudes   RTE presentadas    por las  entidades  sin ánimo de lucro."/>
    <s v="Informe   de verificación manual    de solicitudes RTE"/>
    <n v="1"/>
    <d v="2024-02-01T00:00:00"/>
    <d v="2024-06-30T00:00:00"/>
    <n v="21.428571428571427"/>
    <n v="1"/>
    <s v="DGI_x000a_Subdireccion de Cobranzas y Control Extensivo_x000a_Coordinación  Control Extensivo de Obligaciones _x000a__x000a_Direcciones Seccionales (según reporte)_x000a__x000a_Dirección de Gestion de Innovación y Tecnología"/>
    <n v="1"/>
    <x v="1"/>
  </r>
  <r>
    <x v="1"/>
    <x v="2"/>
    <m/>
    <m/>
    <m/>
    <m/>
    <m/>
    <m/>
    <m/>
    <n v="1"/>
    <d v="2024-07-01T00:00:00"/>
    <d v="2024-12-31T00:00:00"/>
    <n v="26.142857142857142"/>
    <n v="1"/>
    <s v="DGI_x000a_Subdireccion de Cobranzas y Control Extensivo_x000a_Coordinación  Control Extensivo de Obligaciones _x000a__x000a_Direcciones Seccionales (según reporte)_x000a__x000a_Dirección de Gestion de Innovación y Tecnología"/>
    <n v="1"/>
    <x v="1"/>
  </r>
  <r>
    <x v="1"/>
    <x v="2"/>
    <m/>
    <m/>
    <m/>
    <m/>
    <m/>
    <m/>
    <m/>
    <n v="1"/>
    <d v="2025-01-01T00:00:00"/>
    <d v="2025-06-30T00:00:00"/>
    <n v="25.714285714285715"/>
    <n v="0.4"/>
    <s v="DGI_x000a_Subdireccion de Cobranzas y Control Extensivo_x000a_Coordinación  Control Extensivo de Obligaciones _x000a__x000a_Direcciones Seccionales (según reporte)_x000a__x000a_Dirección de Gestion de Innovación y Tecnología"/>
    <n v="0.4"/>
    <x v="0"/>
  </r>
  <r>
    <x v="1"/>
    <x v="2"/>
    <m/>
    <m/>
    <m/>
    <m/>
    <m/>
    <m/>
    <m/>
    <n v="1"/>
    <d v="2025-07-01T00:00:00"/>
    <d v="2025-12-31T00:00:00"/>
    <n v="26.142857142857142"/>
    <n v="0.4"/>
    <s v="DGI_x000a_Subdireccion de Cobranzas y Control Extensivo_x000a_Coordinación  Control Extensivo de Obligaciones _x000a__x000a_Direcciones Seccionales (según reporte)_x000a__x000a_Dirección de Gestion de Innovación y Tecnología"/>
    <n v="0.4"/>
    <x v="0"/>
  </r>
  <r>
    <x v="1"/>
    <x v="2"/>
    <m/>
    <m/>
    <m/>
    <m/>
    <m/>
    <m/>
    <m/>
    <n v="1"/>
    <d v="2026-01-01T00:00:00"/>
    <d v="2026-04-30T00:00:00"/>
    <n v="17"/>
    <n v="0.4"/>
    <s v="DGI_x000a_Subdireccion de Cobranzas y Control Extensivo_x000a_Coordinación  Control Extensivo de Obligaciones _x000a__x000a_Direcciones Seccionales (según reporte)_x000a__x000a_Dirección de Gestion de Innovación y Tecnología"/>
    <n v="0.4"/>
    <x v="0"/>
  </r>
  <r>
    <x v="1"/>
    <x v="2"/>
    <m/>
    <m/>
    <m/>
    <m/>
    <s v="A3. Implementar    y    poner    en producción    el    Módulo    de Reportes  en  el  SI  RTE,  que permita  validar automáticamente la trazabilidad de los actos administrativos generados a través del SI RTE e incluir lo que se gestione de manera manual."/>
    <s v="Priorizar y detallar requerimientos funcionales necesarios para la solución tecnológica"/>
    <s v="Documentos de requerimientos funcionales"/>
    <n v="1"/>
    <d v="2026-06-01T00:00:00"/>
    <d v="2026-07-31T00:00:00"/>
    <n v="8.5714285714285712"/>
    <n v="0.16600000000000001"/>
    <s v="DGI_x000a_Dirección de Gestion de Innovación y Tecnología"/>
    <n v="0.16600000000000001"/>
    <x v="0"/>
  </r>
  <r>
    <x v="1"/>
    <x v="2"/>
    <m/>
    <m/>
    <m/>
    <m/>
    <m/>
    <s v="Análisis y diseño de la solución tecnológica"/>
    <s v="Plan de trabajo del desarrollo de la solución tecnológica"/>
    <n v="1"/>
    <d v="2026-08-01T00:00:00"/>
    <d v="2026-09-30T00:00:00"/>
    <n v="8.5714285714285712"/>
    <n v="0.16600000000000001"/>
    <s v="DGI_x000a_Dirección de Gestion de Innovación y Tecnología"/>
    <n v="0.16600000000000001"/>
    <x v="0"/>
  </r>
  <r>
    <x v="1"/>
    <x v="2"/>
    <m/>
    <m/>
    <m/>
    <m/>
    <m/>
    <s v="Implementación de    la    solución tecnológica"/>
    <s v="Seguimient o  trimestral a la implementa ción   de   la solución tecnológica"/>
    <n v="1"/>
    <d v="2026-10-01T00:00:00"/>
    <d v="2027-01-31T00:00:00"/>
    <n v="17.428571428571427"/>
    <n v="0.16600000000000001"/>
    <s v="DGI_x000a_Dirección de Gestion de Innovación y Tecnología"/>
    <n v="0.16600000000000001"/>
    <x v="0"/>
  </r>
  <r>
    <x v="1"/>
    <x v="2"/>
    <m/>
    <m/>
    <m/>
    <m/>
    <m/>
    <s v="Despliegue       en producción         y estabilización   de la solución "/>
    <s v="Puesta     en producción de            la solución tecnológica:_x000a_a.  (01)  Un formato información de    versión 30001-FT-IT-2180_x000a_b.  (01)  Un formato   de aceptación de   pruebas funcionales y   salida   a producción - FT-IT-1851._x000a_c.   (01)   Un acta        de comité     de gestión    de cambios   de tecnología del correspondi ente software instalado   y en producción."/>
    <n v="3"/>
    <d v="2027-02-01T00:00:00"/>
    <d v="2027-04-30T00:00:00"/>
    <n v="12.571428571428571"/>
    <n v="0.16600000000000001"/>
    <s v="DGI_x000a_Dirección de Gestion de Innovación y Tecnología"/>
    <n v="0.16600000000000001"/>
    <x v="0"/>
  </r>
  <r>
    <x v="1"/>
    <x v="2"/>
    <m/>
    <m/>
    <m/>
    <m/>
    <s v="A4. Generar  informe  en  archivo Excel   que  contenga     la verificación   manual   de   los actos     administrativos generados dentro y fuera del SI    RTE,    que    definen    la situación de las solicitudes de calificación     y     readmisión presentadas,  con  base  en  la información  diligenciada  por las Direcciones Seccionales."/>
    <s v="Controlar  y  hacer seguimiento a los actos administrativos generados   en   el SI  RTE    y    de manera manual"/>
    <s v="Informe  de verificación manual de solicitudes RTE"/>
    <n v="1"/>
    <d v="2024-02-01T00:00:00"/>
    <d v="2024-06-30T00:00:00"/>
    <n v="21.428571428571427"/>
    <n v="1"/>
    <s v="DGI_x000a_Subdireccion de Cobranzas y Control Extensivo_x000a_Coordinación  Control Extensivo de Obligaciones _x000a__x000a_Direcciones Seccionales (según reporte)_x000a__x000a_Dirección de Gestion de Innovación y Tecnología"/>
    <n v="1"/>
    <x v="1"/>
  </r>
  <r>
    <x v="1"/>
    <x v="2"/>
    <m/>
    <m/>
    <m/>
    <m/>
    <m/>
    <m/>
    <m/>
    <n v="1"/>
    <d v="2024-07-01T00:00:00"/>
    <d v="2024-12-31T00:00:00"/>
    <n v="26.142857142857142"/>
    <n v="1"/>
    <s v="DGI_x000a_Subdireccion de Cobranzas y Control Extensivo_x000a_Coordinación  Control Extensivo de Obligaciones _x000a__x000a_Direcciones Seccionales (según reporte)_x000a__x000a_Dirección de Gestion de Innovación y Tecnología"/>
    <n v="1"/>
    <x v="1"/>
  </r>
  <r>
    <x v="1"/>
    <x v="2"/>
    <m/>
    <m/>
    <m/>
    <m/>
    <m/>
    <m/>
    <m/>
    <n v="1"/>
    <d v="2025-01-01T00:00:00"/>
    <d v="2025-06-30T00:00:00"/>
    <n v="25.714285714285715"/>
    <n v="0.28499999999999998"/>
    <s v="DGI_x000a_Subdireccion de Cobranzas y Control Extensivo_x000a_Coordinación  Control Extensivo de Obligaciones _x000a__x000a_Direcciones Seccionales (según reporte)_x000a__x000a_Dirección de Gestion de Innovación y Tecnología"/>
    <n v="0.28499999999999998"/>
    <x v="0"/>
  </r>
  <r>
    <x v="1"/>
    <x v="2"/>
    <m/>
    <m/>
    <m/>
    <m/>
    <m/>
    <m/>
    <m/>
    <n v="1"/>
    <d v="2025-07-01T00:00:00"/>
    <d v="2025-12-31T00:00:00"/>
    <n v="26.142857142857142"/>
    <n v="0.28499999999999998"/>
    <s v="DGI_x000a_Subdireccion de Cobranzas y Control Extensivo_x000a_Coordinación  Control Extensivo de Obligaciones _x000a__x000a_Direcciones Seccionales (según reporte)_x000a__x000a_Dirección de Gestion de Innovación y Tecnología"/>
    <n v="0.28499999999999998"/>
    <x v="0"/>
  </r>
  <r>
    <x v="1"/>
    <x v="2"/>
    <m/>
    <m/>
    <m/>
    <m/>
    <m/>
    <m/>
    <m/>
    <n v="1"/>
    <d v="2026-01-01T00:00:00"/>
    <d v="2026-06-30T00:00:00"/>
    <n v="25.714285714285715"/>
    <n v="0.28499999999999998"/>
    <s v="DGI_x000a_Subdireccion de Cobranzas y Control Extensivo_x000a_Coordinación  Control Extensivo de Obligaciones _x000a__x000a_Direcciones Seccionales (según reporte)_x000a__x000a_Dirección de Gestion de Innovación y Tecnología"/>
    <n v="0.28499999999999998"/>
    <x v="0"/>
  </r>
  <r>
    <x v="1"/>
    <x v="2"/>
    <m/>
    <m/>
    <m/>
    <m/>
    <m/>
    <m/>
    <m/>
    <n v="1"/>
    <d v="2026-07-01T00:00:00"/>
    <d v="2026-12-31T00:00:00"/>
    <n v="26.142857142857142"/>
    <n v="0.28499999999999998"/>
    <s v="DGI_x000a_Subdireccion de Cobranzas y Control Extensivo_x000a_Coordinación  Control Extensivo de Obligaciones _x000a__x000a_Direcciones Seccionales (según reporte)_x000a__x000a_Dirección de Gestion de Innovación y Tecnología"/>
    <n v="0.28499999999999998"/>
    <x v="0"/>
  </r>
  <r>
    <x v="1"/>
    <x v="2"/>
    <m/>
    <m/>
    <m/>
    <m/>
    <m/>
    <m/>
    <m/>
    <n v="1"/>
    <d v="2027-01-01T00:00:00"/>
    <d v="2027-04-30T00:00:00"/>
    <n v="17"/>
    <n v="0.28499999999999998"/>
    <s v="DGI_x000a_Subdireccion de Cobranzas y Control Extensivo_x000a_Coordinación  Control Extensivo de Obligaciones _x000a__x000a_Direcciones Seccionales (según reporte)_x000a__x000a_Dirección de Gestion de Innovación y Tecnología"/>
    <n v="0.28499999999999998"/>
    <x v="0"/>
  </r>
  <r>
    <x v="1"/>
    <x v="2"/>
    <m/>
    <m/>
    <m/>
    <m/>
    <s v="A5. Verificar si las solicitudes de devolución de saldos a favor en renta y ventas resueltas entre el 13 de abril y el 13 de mayo de 2020 en el marco de las devoluciones abreviadas fueron (SI) o (NO) objeto de auditoría de fiscalización o incluidas enprog"/>
    <s v="Respuesta de Tecnología: Ajuste al Servicio de RTE ESAL"/>
    <s v="Certificación del cumplimient o  de  ajuste al    servicio RTE ESAL."/>
    <n v="1"/>
    <d v="2023-11-01T00:00:00"/>
    <d v="2024-02-29T00:00:00"/>
    <n v="17.142857142857142"/>
    <n v="1"/>
    <s v="DGI_x000a_Subdirección de Fiscalización Tributaria_x000a_Coordinación de Sistemas de Información y Procedimiento de Fiscalización Tributaria"/>
    <n v="1"/>
    <x v="1"/>
  </r>
  <r>
    <x v="1"/>
    <x v="2"/>
    <m/>
    <m/>
    <m/>
    <m/>
    <s v="A6. Generar  el  vector  de  NIT  de los   contribuyentes   que   no presentaron   el   trámite   de Actualización    del    Registro Web en el 2023 y 2024 para actualizar    el    RUT    a    la responsabilidad 5 = Régimen Ordinario del Impuesto sobre la Renta y Complementario."/>
    <s v="Mantener actualizado el RUT en lo relativo a la clasificación     del impuesto sobre la renta                 y_x000a_complementarios de      las      ESAL susceptibles     de_x000a_pertenecer        al Régimen Tributario Especial."/>
    <s v="Base       de datos      de NIT         de  entidades  a actualizar  el RUT."/>
    <n v="1"/>
    <d v="2024-02-01T00:00:00"/>
    <d v="2024-02-29T00:00:00"/>
    <n v="4"/>
    <n v="1"/>
    <s v="DGI_x000a_Subdirección de Fiscalización Tributaria_x000a_Coordinación de Sistemas de Información y Procedimiento de Fiscalización Tributaria"/>
    <n v="1"/>
    <x v="1"/>
  </r>
  <r>
    <x v="1"/>
    <x v="2"/>
    <m/>
    <m/>
    <m/>
    <m/>
    <m/>
    <m/>
    <s v="Base       de datos      de  NIT         de entidades  a actualizar  el RUT."/>
    <n v="1"/>
    <d v="2024-07-01T00:00:00"/>
    <d v="2024-08-31T00:00:00"/>
    <n v="8.7142857142857135"/>
    <n v="1"/>
    <s v="DGI_x000a_Subdirección de Fiscalización Tributaria_x000a_Coordinación de Sistemas de Información y Procedimiento de Fiscalización Tributaria"/>
    <n v="1"/>
    <x v="1"/>
  </r>
  <r>
    <x v="1"/>
    <x v="2"/>
    <m/>
    <m/>
    <m/>
    <m/>
    <s v="A7. Remitir  a  la  Subdirección  de Administración   del   Registro Único  Tributario  el  formato 1767 - Solicitud Actuación de Oficio        Registro        Único Tributario  con  el  listado  de NIT de los contribuyentes que no presentaron el trámite de Actualización    del    Registro Web en el 2023 y 2024 para actualizar    el    RUT    a    la responsabilidad 5 = Régimen Ordinario del Impuesto sobre la Renta y Complementario."/>
    <s v="Mantener actualizado el RUT en lo relativo a la clasificación     del impuesto sobre la renta     y complementarios de      las      ESAL susceptibles     de_x000a_pertenecer        al Régimen Tributario Especial."/>
    <s v="Correo electrónico con          el  listado     de los NIT a los que   se   les actualizará el RUT."/>
    <n v="1"/>
    <d v="2024-02-29T00:00:00"/>
    <d v="2024-03-08T00:00:00"/>
    <n v="1.1428571428571428"/>
    <n v="1"/>
    <s v="DGI_x000a_Subdirección de Fiscalización Tributaria_x000a_Coordinación de Sistemas de Información y Procedimiento de Fiscalización Tributaria"/>
    <n v="1"/>
    <x v="1"/>
  </r>
  <r>
    <x v="1"/>
    <x v="2"/>
    <m/>
    <m/>
    <m/>
    <m/>
    <m/>
    <m/>
    <m/>
    <n v="1"/>
    <d v="2024-08-31T00:00:00"/>
    <d v="2024-09-06T00:00:00"/>
    <n v="0.8571428571428571"/>
    <n v="1"/>
    <s v="DGI_x000a_Subdirección de Fiscalización Tributaria_x000a_Coordinación de Sistemas de Información y Procedimiento de Fiscalización Tributaria"/>
    <n v="1"/>
    <x v="1"/>
  </r>
  <r>
    <x v="1"/>
    <x v="2"/>
    <m/>
    <m/>
    <m/>
    <m/>
    <s v="A8. Actualización    del    Registro Único    Tributario     de    los inscritos      que      presentan diferencia según calificación o retiro   que   emita   el   área competente."/>
    <s v="Mantener actualizado       el Registro      Único_x000a_Tributario         de acuerdo    con    la calificación       en RTE   o   en   caso contrario          su exclusión."/>
    <s v="Registros actualizados según reporte   y/o informe remitido por la Subdirección            de  Fiscalización Tributaria con         los debidos soportes."/>
    <s v="Por demanda:( No. De Registros actualizados) / No. (De registro s totales - No. De registro s que no pasan validaci ones del SI. RUT)"/>
    <d v="2024-02-29T00:00:00"/>
    <d v="2024-06-30T00:00:00"/>
    <n v="17.428571428571427"/>
    <n v="1"/>
    <s v="DGI_x000a_Subdirección de Administración del Registro Único Tributario - RUT"/>
    <n v="1"/>
    <x v="1"/>
  </r>
  <r>
    <x v="1"/>
    <x v="2"/>
    <m/>
    <m/>
    <m/>
    <m/>
    <s v="A9. Implementar    y    poner    en producción  el  control  de  las funciones   ejercidas   por   los funcionarios dentro del SI RTE que     se     pueda     realizar seguimiento estadísticamente,           para validar    las    identidades    y competencias  con  el  fin  que las           funciones           de sustanciación,     revisión     y firma   sean   realizadas   por diferentes    funcionarios    de acuerdo    con    los    niveles jerárquicos."/>
    <s v="Priorizar y detallar requerimientos funcionales necesarios para la solución tecnológica"/>
    <s v="Documentos    de requerimien tos funcionales"/>
    <n v="1"/>
    <d v="2028-08-01T00:00:00"/>
    <d v="2028-09-30T00:00:00"/>
    <n v="8.5714285714285712"/>
    <n v="0"/>
    <s v="DGI_x000a_Dirección de Gestion de Innovación y Tecnología"/>
    <n v="0"/>
    <x v="0"/>
  </r>
  <r>
    <x v="1"/>
    <x v="2"/>
    <m/>
    <m/>
    <m/>
    <m/>
    <m/>
    <s v="Análisis  y  Diseño de     a     solución tecnológica"/>
    <s v="Plan        de trabajo   del desarrollo de            la solución tecnológica"/>
    <n v="1"/>
    <d v="2028-10-01T00:00:00"/>
    <d v="2028-11-30T00:00:00"/>
    <n v="8.5714285714285712"/>
    <n v="0"/>
    <s v="DGI_x000a_Dirección de Gestion de Innovación y Tecnología"/>
    <n v="0"/>
    <x v="0"/>
  </r>
  <r>
    <x v="1"/>
    <x v="2"/>
    <m/>
    <m/>
    <m/>
    <m/>
    <m/>
    <s v="Implementación de    la    solución tecnológica"/>
    <s v="Seguimient o  trimestral a     la implementa ción   de   la solución tecnológica"/>
    <n v="1"/>
    <d v="2028-12-01T00:00:00"/>
    <d v="2029-03-31T00:00:00"/>
    <n v="17.142857142857142"/>
    <n v="0"/>
    <s v="DGI_x000a_Dirección de Gestion de Innovación y Tecnología"/>
    <n v="0"/>
    <x v="0"/>
  </r>
  <r>
    <x v="1"/>
    <x v="2"/>
    <m/>
    <m/>
    <m/>
    <m/>
    <m/>
    <s v="Despliegue   en Producción  y Estabilización   de la solución"/>
    <s v="a.  (01)  Un formato información de    versión 30001-FT-IT-2180_x000a_b.  (01)  Un formato   de aceptación de   pruebas funcionales y   salida   a producción - FT-IT-1851._x000a_c.   (01)   Un acta        de comité     de gestión    de cambios   de tecnología del correspondi ente software instalado   y en producción."/>
    <n v="3"/>
    <d v="2029-04-01T00:00:00"/>
    <d v="2029-06-30T00:00:00"/>
    <n v="12.857142857142858"/>
    <n v="0"/>
    <s v="DGI_x000a_Dirección de Gestion de Innovación y Tecnología"/>
    <n v="0"/>
    <x v="0"/>
  </r>
  <r>
    <x v="1"/>
    <x v="2"/>
    <m/>
    <m/>
    <s v="OB1. De los 143 casos revisados y asociados con el proceso de actualización de las entidades pertenecientes al Régimen Tributario Especial RTE, se validó que posterior a su ingreso hayan realizado el proceso de actualización del registro web en el SI-RTE para permanecer con el beneficio tributario del régimen mencionado, evidenciando, que 57 entidades no presentaron actualizaciones en los años siguientes a su calificación, de las cuales 25 continúan registrando en la casilla 53 del RUT como Régimen Tributario Especial código “04 - Impto. renta y complementarios”. Expuesto esto, es importante resaltar que si bien la responsabilidad de la actualización recae sobre los contribuyentes que quieren obtener o continuar con el beneficio tributario por pertenecer al RTE, no es menos cierto que por parte de la administración se debe velar por realizar las actualizaciones de oficio de los RUT2 para estos contribuyentes con el fin de evitar posibles situaciones indebidas por el aprovechamiento de beneficios que no correspondan a la realidad de la operación de estas."/>
    <m/>
    <s v="A10. Generar  informe  en  archivo Excel     que     contenga     la verificación   manual   de   la realización  de  las  tareas  de sustanciación,     revisión     y firma       de       los       actos administrativos,    donde    se evidencie  que  son  realizadas por   diferentes   funcionarios, con  base  en  la  información diligenciada         por         las Direcciones Seccionales."/>
    <s v="Generar control y guardar    la trazabilidad  de  la gestión   realizada en cada una de las etapas     del proceso           de sustanciación."/>
    <s v="Informe   de verificación manual  de solicitudes RTE"/>
    <n v="1"/>
    <d v="2024-02-01T00:00:00"/>
    <d v="2024-06-30T00:00:00"/>
    <n v="21.428571428571427"/>
    <n v="1"/>
    <s v="DGI_x000a_Coordinación Control Extensivo de Obligaciones"/>
    <n v="1"/>
    <x v="1"/>
  </r>
  <r>
    <x v="1"/>
    <x v="2"/>
    <m/>
    <m/>
    <m/>
    <m/>
    <m/>
    <m/>
    <m/>
    <n v="1"/>
    <d v="2024-07-01T00:00:00"/>
    <d v="2024-12-31T00:00:00"/>
    <n v="26.142857142857142"/>
    <n v="1"/>
    <s v="DGI_x000a_Coordinación Control Extensivo de Obligaciones"/>
    <n v="1"/>
    <x v="1"/>
  </r>
  <r>
    <x v="1"/>
    <x v="2"/>
    <m/>
    <m/>
    <m/>
    <m/>
    <m/>
    <m/>
    <m/>
    <n v="1"/>
    <d v="2025-01-01T00:00:00"/>
    <d v="2025-06-30T00:00:00"/>
    <n v="25.714285714285715"/>
    <n v="0.16600000000000001"/>
    <s v="DGI_x000a_Coordinación Control Extensivo de Obligaciones"/>
    <n v="0.16600000000000001"/>
    <x v="0"/>
  </r>
  <r>
    <x v="1"/>
    <x v="2"/>
    <m/>
    <m/>
    <m/>
    <m/>
    <m/>
    <m/>
    <m/>
    <n v="1"/>
    <d v="2025-07-01T00:00:00"/>
    <d v="2025-12-31T00:00:00"/>
    <n v="26.142857142857142"/>
    <n v="0.16600000000000001"/>
    <s v="DGI_x000a_Coordinación Control Extensivo de Obligaciones"/>
    <n v="0.16600000000000001"/>
    <x v="0"/>
  </r>
  <r>
    <x v="1"/>
    <x v="2"/>
    <m/>
    <m/>
    <m/>
    <m/>
    <m/>
    <m/>
    <m/>
    <n v="1"/>
    <d v="2026-01-01T00:00:00"/>
    <d v="2026-06-30T00:00:00"/>
    <n v="25.714285714285715"/>
    <n v="0.16600000000000001"/>
    <s v="DGI_x000a_Coordinación Control Extensivo de Obligaciones"/>
    <n v="0.16600000000000001"/>
    <x v="0"/>
  </r>
  <r>
    <x v="1"/>
    <x v="2"/>
    <m/>
    <m/>
    <m/>
    <m/>
    <m/>
    <m/>
    <m/>
    <n v="1"/>
    <d v="2026-07-01T00:00:00"/>
    <d v="2026-12-31T00:00:00"/>
    <n v="26.142857142857142"/>
    <n v="0.16600000000000001"/>
    <s v="DGI_x000a_Coordinación Control Extensivo de Obligaciones"/>
    <n v="0.16600000000000001"/>
    <x v="0"/>
  </r>
  <r>
    <x v="1"/>
    <x v="2"/>
    <m/>
    <m/>
    <m/>
    <m/>
    <m/>
    <m/>
    <m/>
    <n v="1"/>
    <d v="2027-01-01T00:00:00"/>
    <d v="2027-06-30T00:00:00"/>
    <n v="25.714285714285715"/>
    <n v="0.16600000000000001"/>
    <s v="DGI_x000a_Coordinación Control Extensivo de Obligaciones"/>
    <n v="0.16600000000000001"/>
    <x v="0"/>
  </r>
  <r>
    <x v="1"/>
    <x v="2"/>
    <m/>
    <m/>
    <m/>
    <m/>
    <m/>
    <m/>
    <m/>
    <n v="1"/>
    <d v="2027-07-01T00:00:00"/>
    <d v="2027-12-31T00:00:00"/>
    <n v="26.142857142857142"/>
    <n v="0.16600000000000001"/>
    <s v="DGI_x000a_Coordinación Control Extensivo de Obligaciones"/>
    <n v="0.16600000000000001"/>
    <x v="0"/>
  </r>
  <r>
    <x v="1"/>
    <x v="2"/>
    <m/>
    <m/>
    <m/>
    <m/>
    <m/>
    <m/>
    <m/>
    <n v="1"/>
    <d v="2028-01-01T00:00:00"/>
    <d v="2028-06-30T00:00:00"/>
    <n v="25.857142857142858"/>
    <n v="0.16600000000000001"/>
    <s v="DGI_x000a_Coordinación Control Extensivo de Obligaciones"/>
    <n v="0.16600000000000001"/>
    <x v="0"/>
  </r>
  <r>
    <x v="1"/>
    <x v="2"/>
    <m/>
    <m/>
    <s v="OB2. Se evidenció concentración de funciones en las actividades de sustanciación de solicitudes, proyección, revisión y aprobación de los actos administrativos proferidos en el marco de los procesos de calificación y readmisión de las entidades que solicitan ingreso al RTE, evidenciado en once (11) casos, en donde la sustanciación y revisión fue efectuada por el mismo funcionario y 14 casos donde fueron revisados y aprobados por el mismo funcionario; expuesto lo anterior, es importante recalcar que la segregación de funciones en los procesos busca minimizar el riesgo de realizar actividades indebidas por un funcionario en razón al poder y oportunidad que este pueda ejercer en la ejecución de sus actividades. "/>
    <m/>
    <m/>
    <m/>
    <m/>
    <n v="1"/>
    <d v="2028-07-01T00:00:00"/>
    <d v="2028-12-31T00:00:00"/>
    <n v="26.142857142857142"/>
    <n v="0.16600000000000001"/>
    <s v="DGI_x000a_Coordinación Control Extensivo de Obligaciones"/>
    <n v="0.16600000000000001"/>
    <x v="0"/>
  </r>
  <r>
    <x v="1"/>
    <x v="2"/>
    <m/>
    <m/>
    <m/>
    <m/>
    <m/>
    <m/>
    <m/>
    <n v="1"/>
    <d v="2029-01-01T00:00:00"/>
    <d v="2029-06-30T00:00:00"/>
    <n v="25.714285714285715"/>
    <n v="0.16600000000000001"/>
    <s v="DGI_x000a_Coordinación Control Extensivo de Obligaciones"/>
    <n v="0.16600000000000001"/>
    <x v="0"/>
  </r>
  <r>
    <x v="1"/>
    <x v="2"/>
    <m/>
    <m/>
    <m/>
    <m/>
    <s v="A11. Se revisará y actualizaran los procedimientos        internos, donde               corresponda. Adicionalmente,   se   aplicará por parte de la Coordinación Control        Extensivo        de Obligaciones,   la  verificación mensual mediante un formato Excel  de  los  funcionarios  a nivel nacional que realizan las diferentes        tareas        de sustanciación,     revisión     y firma,  mientras  la  Dirección de  Innovación  y  Tecnología realice la entrega del Módulo de Reportes, donde se pueda observar y hacer seguimiento a cada tarea."/>
    <s v="Generar control y guardar            la trazabilidad  de  la gestión   realizada en cada una de las etapas            del_x000a_proceso           de sustanciación."/>
    <s v="Procedimien to   PR-COT- 0413 actualizado"/>
    <n v="1"/>
    <d v="2024-02-01T00:00:00"/>
    <d v="2024-06-04T00:00:00"/>
    <n v="17.714285714285715"/>
    <n v="1"/>
    <s v="DGI_x000a_Coordinación Control Extensivo de Obligaciones"/>
    <n v="1"/>
    <x v="1"/>
  </r>
  <r>
    <x v="1"/>
    <x v="2"/>
    <s v="INSP.170700-29-2024-02-06_x000a__x000a_ H1, H2, H3, H4, H5, H6, OB1,  OB2,OB3 Y OB4_x000a__x000a_Obras por impuestos"/>
    <s v="RG1_x000a__x000a_RFC1"/>
    <s v="H1. Se detectaron 112 contribuyentes, con 117 declaraciones de RENTA de las vigencias gravables del 2017 al 2022  están afectando la casilla “Valor inversión Obras por Impuestos hasta del 50% (Modalidad de pago 1)”, sin evidencia del cumplimiento de los requisitos establecidos en el artículo 1.6.5.3.3.1 del decreto único reglamentario 1625 de 2016 , por lo que dichos contribuyentes representan  un posible riesgo de impacto fiscal por valor de $ 7.263.892.000, por la aplicación indebida del mecanismo de pago de obras por impuestos, sin que la DIAN tenga el control dado que:_x000a__x000a_•_x0009_No se observa la carta de solicitud de vinculación al mecanismo de pago de obras por impuesto._x000a_•_x0009_No se observa el listado de aceptados y no aceptados._x000a_•_x0009_No se observa la unidad documental con su respectivo BPIN._x000a_•_x0009_No se observa el registro en el formato “FT-COT-2707 Control vinculación al mecanismo de pago de obras por impuestos” ya que es el único control que tiene la DIAN para la vinculación al mecanismo de pago de obras por impuesto._x000a__x000a_Lo anterior, es ocasionado por la falta de control y seguimiento en el SIE de Obligación Financiera y la herramienta de control afectando el saldo del contribuyente, situación que disminuye el saldo a pagar o aumenta el saldo a favor del contribuyente."/>
    <s v="RG1: “Decisión final del proceso de control fuera de la norma”_x000a__x000a_RFC1: “Decisión final de un proceso de control basada en hechos falsos o información inexistente”"/>
    <s v="A1. Emitir lineamiento dirigido a la Dirección Operativa de Grandes Contribuyentes y las Direcciones Seccionales, en el sentido que las solicitudes de devolución de saldos a favor de las declaraciones de renta en las que el renglón de obras por impuestos sea mayor a cero (0) deben ser llevadas para revisión y análisis a la reunión de evaluación de las devoluciones, donde se evaluara el posible traslado al área de fiscalización para que se realice la correspondiente auditoría sobre la procedencia de efectuar la devolución."/>
    <s v="1.  Elaborar borrador de lineamiento._x000a_2. Realizar mesa de trabajo para discución del lineamiento._x000a_3. Elaboración final de lineamiento_x000a_4. Correo a  las Direcciones para su conocimiento del lineamiento._x000a_5. Capacitación a las Direcciones Seccionales y Operativa de Grandes sobre el lineamiento."/>
    <s v="Lineamiento para el tratamiento cuando existan solicitud de devoluciones en renta con valores mayores que cero en la casilla obras por impuesto"/>
    <n v="1"/>
    <d v="2025-02-15T00:00:00"/>
    <d v="2025-07-15T00:00:00"/>
    <n v="21.428571428571427"/>
    <n v="0"/>
    <s v="DGI_x000a_Dirección de Gestión de Impuestos_x000a_Subdirección de Devoluciones"/>
    <n v="0"/>
    <x v="0"/>
  </r>
  <r>
    <x v="1"/>
    <x v="2"/>
    <m/>
    <m/>
    <m/>
    <m/>
    <s v="A2. Con base en los insumos recibidos se elaborará una acción de control teniendo en cuenta la capacidad operativa de las dependencias y la priorización de los casos en términos de eficiencia, análisis de la relación costo-beneficio y oportunidad para actuar en términos de firmeza de la declaración privada correspondiente."/>
    <s v="1. Recibir de la Subdirección de Recaudo el insumo de contribuyentes derivados del  hallazgo._x000a_2. Realizar Análisis de los contribuyentes relacionados en términos de eficiencia, relación costo - beneficio y oportunidad para actuar en términos de firmeza._x000a_3. Definir los criterios de priorización y de selección de casos._x000a_4.Seleccionar los casos_x000a_5. Elaborar el lineamiento"/>
    <s v="Memorando de lineamientos acción de control socializado en las Direcciones Seccionales o Dirección Operativa de Grandes Contribuyentes._x000a__x000a__x000a_"/>
    <n v="1"/>
    <d v="2025-03-01T00:00:00"/>
    <d v="2025-06-30T00:00:00"/>
    <n v="17.285714285714285"/>
    <n v="0"/>
    <s v="DGI_x000a_Dirección de Gestión de Impuestos_x000a_Subdirección de Recaudo_x000a_Coordinación de Administración de Aplicativos de Impuestos_x000a__x000a_Subdirección de Fiscalización Tributaria_x000a__x000a_Coordinación de Pensamiento Estratégico"/>
    <n v="0"/>
    <x v="0"/>
  </r>
  <r>
    <x v="1"/>
    <x v="2"/>
    <m/>
    <m/>
    <m/>
    <m/>
    <m/>
    <s v="1. Identificación de los seleccionados por Direcciones Seccionales o Dirección Operativa de Grandes Contribuyentes._x000a_2. Envío de casos por correo electrónico"/>
    <s v="Correos eléctrónicos remitidos con los casos a las Direcciones Seccionales o Dirección Operativa de Grandes Contribuyentes."/>
    <n v="1"/>
    <d v="2025-07-01T00:00:00"/>
    <d v="2025-07-04T00:00:00"/>
    <n v="0.42857142857142855"/>
    <n v="0"/>
    <s v="DGI_x000a_Dirección de Gestión de Impuestos_x000a_Subdirección de Recaudo_x000a_Coordinación de Administración de Aplicativos de Impuestos_x000a__x000a_Subdirección de Fiscalización Tributaria_x000a__x000a_Coordinación de Pensamiento Estratégico"/>
    <n v="0"/>
    <x v="0"/>
  </r>
  <r>
    <x v="1"/>
    <x v="2"/>
    <m/>
    <m/>
    <m/>
    <m/>
    <s v="A3. Ajustar de Software en el SIE Obligación Financiera para el concepto 44 en los formularios 490 (saldos no ejecutados) para los saldos vinculados a las declaraciones de renta objeto de devolución por parte del contribuyente y certificados por las Entidades Nacionales Competentes (ENC) y las fiduciarias, esto a partir del año gravable 2017."/>
    <s v="1. Especificaciones funcionales FT-2206_x000a_2. Ejecutar Desarrollo del ajuste por el  area tecnologia_x000a_3. Realización de pruebas funcionales_x000a_4. Ajuste de software instalado y en producción"/>
    <s v="Acta de comité de gestión de Cambios de Tecnología del correspondiente ajuste de software instalado y en producción"/>
    <n v="1"/>
    <d v="2025-03-01T00:00:00"/>
    <d v="2026-02-28T00:00:00"/>
    <n v="52"/>
    <n v="0.1"/>
    <s v="DGI_x000a_Dirección de Gestión de Impuestos_x000a_Subdirección de Recaudo_x000a_Coordinación de Administración de Aplicativos de Impuestos_x000a__x000a_Dirección de Gestión de Innovación y Tecnología_x000a_Subdirección Procesamiento De Datos"/>
    <n v="0.1"/>
    <x v="0"/>
  </r>
  <r>
    <x v="1"/>
    <x v="2"/>
    <m/>
    <m/>
    <m/>
    <m/>
    <s v="A4. Solicitar trimestralmente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
    <s v="1. Solicitar pst dentro de los primeros 5 dias posteriores a  cada trimestre_x000a_2. Verificar información por parte de la CAAI_x000a_3. Clasificar la información por DS o DO y remitir correo electronico a jefes de Recaudo_x000a_4. Gestión de validación, verificación y corrección por parte de las DS o DOGC"/>
    <s v=" 4 PST/ 4 Correo electrónico "/>
    <n v="8"/>
    <d v="2025-03-01T00:00:00"/>
    <d v="2026-02-28T00:00:00"/>
    <n v="52"/>
    <n v="0"/>
    <s v="DGI _x000a_Dirección de Gestión de Impuestos_x000a_Subdirección de Recaudo_x000a_Coordinación de Administración de Aplicativos de Impuestos_x000a__x000a_Dirección de Gestión de Innovación y Tecnología_x000a_Subdirección Procesamiento De Datos"/>
    <n v="0"/>
    <x v="0"/>
  </r>
  <r>
    <x v="1"/>
    <x v="2"/>
    <m/>
    <m/>
    <m/>
    <m/>
    <s v="A5. Trimestralmente, se solicitará a través del PST al área de tecnología la información de los contribuyentes que en su declaración de renta en la casilla &quot;obras por impuestos&quot; que presenten valor diferente a cero (o). Una vez verificada dicha información, se remitirá a la dirección seccional de impuestos o dirección operativa para que realice el tramite de verificación."/>
    <s v="1. Solicitar pst dentro de los primeros 5 dias posteriores a  cada trimestre_x000a_2. Verificar información por parte de la CAAI_x000a_3. Clasificar la información por DS o DO y remitir correo electronico a jefes de Recaudo_x000a_4. Gestión de validación, verificación y corrección por parte de las DS o DOGC_x000a_5. Verificar la gestión de las correcciones  "/>
    <s v=" 4 PST/ 4 Correo electrónico "/>
    <n v="8"/>
    <d v="2025-03-01T00:00:00"/>
    <d v="2026-02-28T00:00:00"/>
    <n v="52"/>
    <n v="0"/>
    <s v="DGI _x000a_Dirección de Gestión de Impuestos_x000a_Subdirección de Recaudo_x000a_Coordinación de Administración de Aplicativos de Impuestos_x000a__x000a_Dirección de Gestión de Innovación y Tecnología_x000a_Subdirección Procesamiento De Datos"/>
    <n v="0"/>
    <x v="0"/>
  </r>
  <r>
    <x v="1"/>
    <x v="2"/>
    <m/>
    <m/>
    <s v="H2. En el formato FT-COT-2707 “Control vinculación al mecanismo de pago de obra por impuesto” se registra la vinculación del contribuyente “Transportadora de Gas Internacional S.A. E.S.P” identificado con NIT. 900.134.459, al mecanismo de pago obras por impuestos con el proyecto número de BPIN 20181719000316 para el año gravable 2018, por valor de $8.495.279.590, el cual a la fecha de la presente inspección se encuentra liquidado y con resolución de extinción de la obligación No.6463-006948 del 02 de agosto de 2022._x000a__x000a_Con este antecedente, se evidenció que el contribuyente “Transportadora de Gas Internacional S.A. E.S.P”, para al año gravable 2018, presentó la declaración de RENTA con el formulario No. 1114600001434 el 10 de abril de 2019, sin registrar valor en la casilla “Valor inversión Obras por Impuestos hasta del 50% (Modalidad de pago 1)”. _x000a__x000a_Posteriormente, el 05 de mayo de 2021 presenta corrección de la declaración de RENTA con el formulario No. 1114605408169 registrando el valor de $8.495.279.000 en la casilla 89 “Valor inversión Obras por Impuestos hasta del 50% (Modalidad de pago 1)”, observando que esta declaración se encuentra con el estatus de “No Valido”, en el SIE obligación financiera debido a que fue presentada fuera del término para corregir (Art. 589 ET refiere un año)._x000a__x000a_Consultado el SIE de obligación financiera del contribuyente “Transportadora de Gas Internacional S.A. E.S.P”, identificado con NIT. 900.134.459 año gravable 2018 del impuesto de RENTA, la declaración se encuentra en firme y se observa un saldo por el concepto “deuda vencida” por valor de $21.201.904.000. _x000a__x000a_Teniendo en cuenta lo mencionado, se evidencia que la Dirección de Impuestos y Aduanas Nacionales – DIAN no realizó el seguimiento y control a la modalidad de pago de obras por impuestos establecido en el artículo “1.6.5.1.3. Modalidades de pago - Obras por Impuestos” , ni a lo estipulado en el instructivo para el diligenciamiento de la declaración de RENTA y complementario ."/>
    <m/>
    <s v="A6. Solicitar mediante el envio de (2)  correos electrónicos,  a las entidades  competentes (Ministerios - DNP - ART -FIDUCIARIAS)   involucradas en el mecanismo de pago de obras por impuestos., el primero con el propósito de que informen la fecha estimada de finalización de los proyectos BPIN. Una vez cumplida la  fecha informada, se remitirá un segundo correo para solicitar el envío de la certificación de la obra entregada."/>
    <s v="1. Correo electrónico  (Ministerios -DNP - ART - FIDUCIARIAS)  a las entidades nacionales competentes beneficiarias del mecanismo de pago de obras por impuestos _x000a_2. Recibir información fecha estimada de finalización de los proyectos BPIN._x000a_3. Verificación y validación de información recibida._x000a_4. Remitir posibles inconcsistencias a las DS o DO areas fiscalización para lo de su competencia."/>
    <s v="Correo eletrónico"/>
    <n v="2"/>
    <d v="2025-03-01T00:00:00"/>
    <d v="2026-02-28T00:00:00"/>
    <n v="52"/>
    <n v="0"/>
    <s v="DGI_x000a_Dirección de Gestión de Impuestos_x000a_Subdirección de Recaudo_x000a_Coordinación de Administración de Aplicativos de Impuestos_x000a__x000a__x000a__x000a__x000a_"/>
    <n v="0"/>
    <x v="0"/>
  </r>
  <r>
    <x v="1"/>
    <x v="2"/>
    <m/>
    <m/>
    <m/>
    <m/>
    <s v="A7.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
    <x v="0"/>
  </r>
  <r>
    <x v="1"/>
    <x v="2"/>
    <m/>
    <m/>
    <m/>
    <m/>
    <s v="A8.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Adicionalmente, incluir una actividad donde se indique que se debe acatar  el PR-COT-465 “Investigación y determinación de tributos e imposición de sanciones” cuando aplique."/>
    <s v="1. Actualización Instructivo IN-COT-0200 &quot;Formas de Extinción de Obligaciones&quot;._x000a_2. Actualización Procedimiento PR-COT-0452 &quot;Obras por Impuestos&quot;._x000a_3. Publicación en Listado Maestro de Documentos_x000a_4. Socialización áreas comptentes en Nivel Central, DS  y DOGC_x000a_5. Aplicación procedimientos por parte de las DS y DOGC ."/>
    <s v="Procedimientos actualizados (Instructivo IN-COT-0200 &quot;Forma de Extinción de Obligaciones&quot; y procedimiento PR-COT-0452 &quot;Obras por impuestos&quot;)."/>
    <n v="2"/>
    <d v="2025-03-01T00:00:00"/>
    <d v="2026-02-28T00:00:00"/>
    <n v="52"/>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_x000a_"/>
    <n v="0"/>
    <x v="0"/>
  </r>
  <r>
    <x v="1"/>
    <x v="2"/>
    <m/>
    <m/>
    <s v="H3. En el marco del mecanismo de pago de obras por impuestos, el reintegro de saldos corresponde a la consignación de los recursos no ejecutados en el proyecto vinculado a obras por impuestos por parte de la fiducia constituida por el contribuyente a la DIAN, los cuales resultan de la diferencia entre el valor de la obra totalmente construida y el valor vinculado al mecanismo._x000a__x000a_Teniendo en cuenta lo anterior, en veintiocho (28) casos en los que se realizó el reintegro del saldo no ejecutado mediante formulario 490 &quot;Recibo Oficial de Pago&quot;, dentro de &quot;Obras por Impuestos&quot;, se observó que el pago se refleja como un excedente del contribuyente en la obligación financiera, incumpliendo lo establecido en los artículos 1.6.5.4.2.  y 1.6.5.4.22  del decreto 1915 de 2017.  _x000a__x000a_Lo anterior, causado por una posible falla del Sistema Informático Electrónico SIE Muisca Obligación Financiera, en la aplicación indebida en el saldo de las obligaciones adeudadas por los contribuyentes; adicionalmente, las inconsistencias presentadas han generado reprocesos en los registros contables, los cuales tampoco permiten reflejar la realidad de la obligación financiera del contribuyente"/>
    <m/>
    <s v="A9. Ajustar de Software en el SIE Obligación Financiera para el concepto 44 en los formularios 490 (saldos no ejecutados) para los saldos vinculados a las declaraciones de renta objeto de devolución por parte del contribuyente y certificados por las Entidades Nacionales Competentes (ENC) y las fiduciarias, esto a partir del año gravable 2017."/>
    <s v="1. Especificaciones funcionales FT-2206_x000a_2. Ejecutar Desarrollo del ajuste por el  area tecnologia_x000a_3. Realización de pruebas funcionales_x000a_4. Ajuste de software instalado y en producción"/>
    <s v="Acta de comité de gestión de Cambios de Tecnología del correspondiente ajuste de software instalado y en producción"/>
    <n v="1"/>
    <d v="2025-03-01T00:00:00"/>
    <d v="2026-02-28T00:00:00"/>
    <n v="52"/>
    <n v="0.1"/>
    <s v="DGI_x000a_Dirección de Gestión de Impuestos_x000a_Subdirección de Recaudo_x000a_Coordinación de Administración de Aplicativos de Impuestos_x000a__x000a_Dirección de Gestión de Innovación y Tecnología_x000a_Subdirección Procesamiento De Datos"/>
    <n v="0.1"/>
    <x v="0"/>
  </r>
  <r>
    <x v="1"/>
    <x v="2"/>
    <m/>
    <m/>
    <m/>
    <m/>
    <s v="A10. Trimestralmente,  se solicitará a través del PST al área de tecnología la información de los contribuyentes vinculados al mecanismo de pago de obras por impuestos que presenten saldos excedentes en la renta vinculada registrada en el SIE de Obligación financiera. Una vez verificada dicha información, se remitirá a la dirección seccional de impuestos o dirección operativa correspondiente para su corrección."/>
    <s v="1. Solicitar pst dentro de los primeros 5 dias posteriores a  cada trimestre_x000a_2. Verificar información por parte de la CAAI_x000a_3. Clasificar la información por DS o DO y remitir correo electronico a jefes de Recaudo_x000a_4. Gestión de validación, verificación y corrección por parte de las DS o DOGC"/>
    <s v=" 4 PST/ 4 Correo electrónico "/>
    <n v="8"/>
    <d v="2025-03-01T00:00:00"/>
    <d v="2026-02-28T00:00:00"/>
    <n v="52"/>
    <n v="0"/>
    <s v="DGI _x000a_Dirección de Gestión de Impuestos_x000a_Subdirección de Recaudo_x000a_Coordinación de Administración de Aplicativos de Impuestos_x000a__x000a_Dirección de Gestión de Innovación y Tecnología_x000a_Subdirección Procesamiento De Datos"/>
    <n v="0"/>
    <x v="0"/>
  </r>
  <r>
    <x v="1"/>
    <x v="2"/>
    <m/>
    <m/>
    <m/>
    <m/>
    <s v="A11. Mantener actualizada la información del formato FT-COT-2707 con las diferentes fuentes disponibles y trasladarla a la Coordinación de contabilidad de la función recaudadora "/>
    <s v="1. Actualizar el formato FT-COT-2707 con la información contenida en las fuentes disponibles._x000a_2. Trasladar el formato FT-COT-2027 actualizado mensualmte a la Coordinación de contabilidadd e la función recaudadora."/>
    <s v="Formato FT-COT-2707 actualizado y trasladado mensualmente"/>
    <n v="12"/>
    <d v="2025-03-01T00:00:00"/>
    <d v="2026-02-28T00:00:00"/>
    <n v="52"/>
    <n v="0"/>
    <s v="DGI _x000a_Dirección de Gestión de Impuestos_x000a_Subdirección de Recaudo_x000a_Coordinación de Administración de Aplicativos de Impuestos_x000a_"/>
    <n v="0"/>
    <x v="0"/>
  </r>
  <r>
    <x v="1"/>
    <x v="2"/>
    <m/>
    <m/>
    <m/>
    <m/>
    <s v="A12. Conciliar la información registrada en el formato FT-COT-2707, con la información contenida en la obligación financiera y los libros auxiliares de contabilidad al momento de realizar el registro manual de la extinción de las obligaciones correspondientes a Obras por Impuestos y realizar los ajustes a que haya lugar en la contabilidad"/>
    <s v="1. Elaborar las conciliaciones de la información registrada en el formato FT-COT-2707, con la información contenida en la obligación financiera y los libros auxiliares de contabilidad al momento de realizar el registro manual de la extinción de las obligaciones correspondientes a Obras por Impuestos_x000a_2. De acuerdo con las situaciones evidenciadas en las conciliaciones realizar los ajustes a que haya en la contabilidad"/>
    <s v="Hoja de trabajo de las operaciones recíprocas y formatos FT-ADF-2701 correspondientes"/>
    <n v="1"/>
    <d v="2025-03-01T00:00:00"/>
    <d v="2026-02-28T00:00:00"/>
    <n v="52"/>
    <n v="0"/>
    <s v="DGI _x000a_Dirección de Gestión de Impuestos_x000a_Subdirección de Recaudo_x000a_Coordinación de Contabilidad de la Función Recaudadora"/>
    <n v="0"/>
    <x v="0"/>
  </r>
  <r>
    <x v="1"/>
    <x v="2"/>
    <m/>
    <m/>
    <s v="H4. En la Resolución No. 6463-000501 del 27 de enero de 2023, mediante la cual se efectúa la extinción de la obligación del contribuyente Compañía de Galletas Noel, identificada con NIT. 811.014.994, del periodo gravable 2020, se observa que se registran los valores de saldos no ejecutados correspondiente a los proyectos vinculados al mecanismo de pago de obras por impuestos por valor de $43.918.049,20, $64.748.184,69 y $186.020.622,07, correspondiente a los BPIN 20200214000022, 20200214000028 y 20200214000073 respectivamente, los cuales no corresponden con la realidad del hecho económico"/>
    <m/>
    <s v="13.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
    <x v="0"/>
  </r>
  <r>
    <x v="1"/>
    <x v="2"/>
    <m/>
    <m/>
    <m/>
    <m/>
    <s v="A14.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Incluir una actividad de control previo a la expedición del acto administrativo,  donde se indique que se debe DILIGENCIAR EN LA LISTA DE CHEQUEO donde se verifique el contenido de los documentos que componen los expedientes de proyectos vinculados al mecanismo de obras por impuestos, sus fuentes y la oportunidad de registro en el formato FT-COT-2707 Control vinculación al mecanismo de pago de obras por impuestos."/>
    <s v="1. Actualización Instructivo IN-COT-0200 &quot;Formas de Extinción de Obligaciones&quot;._x000a_2. Actualización Procedimiento PR-COT-0452 &quot;Obras por Impuestos&quot;._x000a_3. Publicación en Listado Maestro de Documentos_x000a_4. Socialización áreas comptentes en Nivel Central, DS  y DOGC_x000a_5. Aplicación procedimientos por parte de las DS y DOGC ."/>
    <s v="Procedimientos actualizados (Instructivo IN-COT-0200 &quot;Forma de Extinción de Obligaciones&quot; y procedimiento PR-COT-0452 &quot;Obras por impuestos&quot;)."/>
    <n v="2"/>
    <d v="2025-03-01T00:00:00"/>
    <d v="2026-02-28T00:00:00"/>
    <n v="52"/>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
    <n v="0"/>
    <x v="0"/>
  </r>
  <r>
    <x v="1"/>
    <x v="2"/>
    <m/>
    <m/>
    <s v="H5. Se evidenciaron inconsistencias en los registros contables de contribuyentes vinculados al mecanismo de pago obras por impuestos de la cuenta 130501001 “Renta y Complementarios - Renta y Complementarios”, en cuanto a la falta de contabilización de los valores consignados en las Resoluciones que extinguen la obligación; debido a fallas en los controles tendientes a salvaguardar la integridad, confiabilidad y trazabilidad de la información, incumpliendo lo establecido en el Régimen Contable Público numerales 8 “Principios de contabilidad pública”, 116. “Registro” y 117. “Devengo y causación”, lo que conlleva a presentar inconsistencia en los saldos de los contribuyentes"/>
    <m/>
    <s v="A15. Mantener actualizada la información del formato FT-COT-2707 con las diferentes fuentes disponibles y trasladarla a la Coordinación de contabilidad de la función recaudadora "/>
    <s v="DGI _x000a_NC - Subproceso Recaudo-Devoluciones _x000a_Dirección de Gestión de Impuestos_x000a_Subdirección de Recaudo_x000a_Coordinación de Administración de Aplicativos de Impuestos_x000a_"/>
    <s v="Formato FT-COT-2707 actualizado y trasladado mensualmente"/>
    <n v="12"/>
    <d v="2025-03-01T00:00:00"/>
    <d v="2026-02-28T00:00:00"/>
    <n v="52"/>
    <n v="0"/>
    <s v="DGI _x000a_Dirección de Gestión de Impuestos_x000a_Subdirección de Recaudo_x000a_Coordinación de Administración de Aplicativos de Impuestos_x000a_"/>
    <n v="0"/>
    <x v="0"/>
  </r>
  <r>
    <x v="1"/>
    <x v="2"/>
    <m/>
    <m/>
    <m/>
    <m/>
    <s v="A16. Conciliar la información registrada en el formato FT-COT-2707, con la información contenida en la obligación financiera y los libros auxiliares de contabilidad al momento de realizar el registro manual de la extinción de las obligaciones correspondientes a Obras por Impuestos y realizar los ajustes a que haya lugar en la contabilidad"/>
    <s v="DGI _x000a_NC - Subproceso Recaudo-Devoluciones _x000a_Dirección de Gestión de Impuestos_x000a_Subdirección de Recaudo_x000a_Coordinación de Contabilidad de la Función Recaudadora"/>
    <s v="Hoja de trabajo de las operaciones recíprocas y formatos FT-ADF-2701 correspondientes"/>
    <n v="1"/>
    <d v="2025-03-01T00:00:00"/>
    <d v="2026-02-28T00:00:00"/>
    <n v="52"/>
    <n v="0"/>
    <s v="DGI _x000a_Dirección de Gestión de Impuestos_x000a_Subdirección de Recaudo_x000a_Coordinación de Contabilidad de la Función Recaudadora"/>
    <n v="0"/>
    <x v="0"/>
  </r>
  <r>
    <x v="1"/>
    <x v="2"/>
    <m/>
    <m/>
    <s v="H6. Se observaron fallas en el control y seguimiento en la conformación de la unidad documental de los contribuyentes vinculados a la modalidad de pago obras por impuestos, evidenciado en la falta de control en el registro de la información en el Formato FT-COT-2707 “Control vinculación al mecanismo de pago de obra por impuesto” y la ineficacia de los controles para asegurar la completitud, trazabilidad, confiabilidad  y consistencia de la información, lo que conlleva a la posible toma de decisiones correspondiente a la extinción de la obligación basada en información errada, inconsistente o inexistente"/>
    <m/>
    <s v="A17.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
    <x v="0"/>
  </r>
  <r>
    <x v="1"/>
    <x v="2"/>
    <m/>
    <m/>
    <m/>
    <m/>
    <s v="A18.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Incluir una actividad donde se indique que se debe DILIGENCIAR EN LA LISTA DE CHEQUEO donde se verifique el contenido de los documentos que componen los expedientes de proyectos vinculados al mecanismo de obras por impuestos, sus fuentes y la oportunidad de registro en el formato FT-COT-2707 Control vinculación al mecanismo de pago de obras por impuestos."/>
    <s v="1. Actualización Instructivo IN-COT-0200 &quot;Formas de Extinción de Obligaciones&quot;._x000a_2. Actualización Procedimiento PR-COT-0452 &quot;Obras por Impuestos&quot;._x000a_3. Publicación en Listado Maestro de Documentos_x000a_4. Socialización áreas comptentes en Nivel Central, DS  y DOGC_x000a_5. Aplicación procedimientos por parte de las DS y DOGC ."/>
    <s v="Procedimientos actualizados (Instructivo IN-COT-0200 &quot;Forma de Extinción de Obligaciones&quot; y procedimiento PR-COT-0452 &quot;Obras por impuestos&quot;)."/>
    <n v="2"/>
    <d v="2025-03-01T00:00:00"/>
    <d v="2026-02-28T00:00:00"/>
    <n v="52"/>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
    <n v="0"/>
    <x v="0"/>
  </r>
  <r>
    <x v="1"/>
    <x v="2"/>
    <m/>
    <m/>
    <m/>
    <m/>
    <s v="A19.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
    <x v="0"/>
  </r>
  <r>
    <x v="1"/>
    <x v="2"/>
    <m/>
    <m/>
    <m/>
    <m/>
    <s v="A20.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Incluir una actividad donde se indique sobre  la correcta aplicación de la  normatividad vigente en la Entidad para la conformación y conservación de las unidades documentales sobre el mecanismo de pago de obras por impuestos, como son el PR-ADF-163 &quot;Organización de Archivos de Gestión&quot; y el Instructivo IN-ADF-0132 &quot;Manejo de Archivos&quot;."/>
    <s v="1. Actualización Instructivo IN-COT-0200 &quot;Formas de Extinción de Obligaciones&quot;._x000a_2. Actualización Procedimiento PR-COT-0452 &quot;Obras por Impuestos&quot;._x000a_3. Publicación en Listado Maestro de Documentos_x000a_4. Socialización áreas comptentes en Nivel Central, DS  y DOGC_x000a_5. Aplicación procedimientos por parte de las DS y DOGC ."/>
    <s v="Procedimientos actualizados (Instructivo IN-COT-0200 &quot;Forma de Extinción de Obligaciones&quot; y procedimiento PR-COT-0452 &quot;Obras por impuestos&quot;)."/>
    <n v="2"/>
    <d v="2025-03-01T00:00:00"/>
    <d v="2026-02-28T00:00:00"/>
    <n v="52"/>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_x000a_"/>
    <n v="0"/>
    <x v="0"/>
  </r>
  <r>
    <x v="1"/>
    <x v="2"/>
    <m/>
    <m/>
    <m/>
    <m/>
    <s v="A21. Recibir capacitación de la Coordinación de Documentación de la  Subdirección Administrativa de la Dirección de Gestión Coportativa para la del PR-ADF-163 &quot;Organización de Archivos de Gestión&quot; y el Instructivo IN-ADF-0132 &quot;Manejo de Archivos&quot; para su debida aplicación en la conformación y manejo de archivos de unidades documentales sobre mecanismo de pago de obras por impuestos."/>
    <s v="1. Correo electrónico a la Coordinación de Documentación solicitando la capacitación_x000a_2. Programación en conjunto de la capacitación_x000a_3. Recibir lsa capacitación en organización de archivos de gestión y manejo de archivos_x000a_4. Aplicación del PR-ADF-163 &quot;Organización de Archivos de Gestión&quot; y el Instructivo IN-ADF-0132 &quot;Manejo de Archivos&quot; y su debida aplicación en la conformación y manejo de archivos de unidades documentales de mecanismo de pago de obras por impuestos. por impuestos."/>
    <s v="Formato FT-TAH-1722_x000a_&quot;Registro de Asistencia Capacitación Interna&quot;"/>
    <n v="1"/>
    <d v="2025-03-01T00:00:00"/>
    <d v="2025-06-30T00:00:00"/>
    <n v="17.285714285714285"/>
    <n v="0"/>
    <s v="DGI_x000a_Dirección de Gestión de Impuestos_x000a_Subdirección de Recaudo_x000a_Coordinación de Administración de Aplicativos de Impuestos_x000a__x000a__x000a_Dirección de Gestión Corporativa_x000a_Subdirección Administrativa _x000a_Coordinación de Documentación _x000a__x000a_"/>
    <n v="0"/>
    <x v="0"/>
  </r>
  <r>
    <x v="1"/>
    <x v="2"/>
    <m/>
    <m/>
    <m/>
    <m/>
    <s v="A22. Realizar socialización y retroalimentación entre la Coordinación de Administración de Aplicativos de Impuestos y la Coordinación de Correspondencia y Notificaciones de la  Subdirección Administrativa de la Dirección de Gestión Corporativa en los procedimientos PR-ADF-156 &quot;Comunicaciones Oficiales de Entrada &quot; y el PR-ADF-157 &quot;Comunicaciones Oficiales de Salida&quot;, a fin de establecer controles que permitan direccionar adecuadamente la correspondencia con el asunto mecanismo de pago de obras por impuestos."/>
    <s v="1. Correo electrónico a la Coordinación de Documentación solicitando la capacitación_x000a_2. Programación en conjunto de la capacitación_x000a_3. Recibir lsa capacitación en organización de archivos de gestión y manejo de archivos_x000a_4. Aplicación del PR-ADF-156 &quot;comunicaciones oficiales de Entrada&quot;  y PR-ADF-157 &quot;comunicaciones Oficiales de Salida&quot; para el manejo de correspondencia con el asunto mecanisco de pago de obras por impuestos."/>
    <s v="Formato FT-TAH-1722_x000a_&quot;Registro de Asistencia Capacitación Interna&quot;"/>
    <n v="1"/>
    <d v="2025-03-01T00:00:00"/>
    <d v="2025-06-30T00:00:00"/>
    <n v="17.285714285714285"/>
    <n v="0"/>
    <s v="DGI_x000a_Dirección de Gestión de Impuestos_x000a_Subdirección de Recaudo_x000a_Coordinación de Administración de Aplicativos de Impuestos_x000a__x000a_Dirección de Gestión Corporativa_x000a_Subdirección Administrativa _x000a_Coordinación de Correspondencia y Notificaciones _x000a__x000a_"/>
    <n v="0"/>
    <x v="0"/>
  </r>
  <r>
    <x v="1"/>
    <x v="2"/>
    <m/>
    <m/>
    <m/>
    <m/>
    <s v="A23.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
    <x v="0"/>
  </r>
  <r>
    <x v="1"/>
    <x v="2"/>
    <m/>
    <m/>
    <m/>
    <m/>
    <s v="A24.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Incluir una actividad donde se establezca un control  para garantizar el debido registro y la permanente actualización de la información en el formato FT-COT-2707. "/>
    <s v="1. Actualización Instructivo IN-COT-0200_x000a_2. Actualización Procedimiento PR-COT-0452_x000a_3. Publicación en Listado Maestro de Documentos_x000a_4. Socialización áreas comptentes en Nivel Central, DS  y DOGC_x000a_5. Aplicación procedimientos por parte de la CAAI ."/>
    <s v="Procedimientos actualizados (Instructivo IN-COT-0200 &quot;Forma de Extinción de Obligaciones&quot; y procedimiento PR-COT-0452 &quot;Obras por impuestos&quot;)."/>
    <n v="2"/>
    <d v="2025-03-01T00:00:00"/>
    <d v="2026-02-28T00:00:00"/>
    <n v="52"/>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_x000a_Dirección de Gestión Estratégica y Analítica_x000a_Subdirección de Procesos _x000a_Coordinación de Procesos y Riesgos Operacionales _x000a__x000a_"/>
    <n v="0"/>
    <x v="0"/>
  </r>
  <r>
    <x v="1"/>
    <x v="2"/>
    <m/>
    <m/>
    <s v="OB1. En el formato “FT-COT-2707 Control vinculación al mecanismo de pago de obras por impuestos” no se identifica el valor de obra por impuesto aportado individualmente por cada contribuyente al BPIN aprobado por la Agencia de Renovación del Territorio ART en la respectiva vigencia. Es importante mencionar que en el diligenciamiento del formato solo se registra la información del valor total del proyecto para todos los contribuyentes vinculados al BPIN, situación que no permite identificar el valor realmente aportado por cada uno de los contribuyentes y en el campo “9. Valor vinculado a la renta” se registra el valor total de la casilla “Valor inversión Obras por Impuestos hasta del 50%” de la declaración de RENTA sin que se pueda identificar el valor individual de cada proyecto asociado al mecanismo de pago, lo cual dificulta el control o trazabilidad de la información."/>
    <m/>
    <s v="25.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
    <x v="0"/>
  </r>
  <r>
    <x v="1"/>
    <x v="2"/>
    <m/>
    <m/>
    <m/>
    <m/>
    <s v="26.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Incluir una actividad donde se establezca un control  para garantizar el registro del valor que vincula a la renta  y el valor reintegrado  por contribuyente o contriubyentes cuando corresponda si es proyecto grupal, incluir dentro del formato FT-COT-2707,  la columna &quot;Valor aprobado del proyecto&quot;."/>
    <s v="1. Actualización Instructivo IN-COT-0200 &quot;Formas de Extinción de Obligaciones&quot;._x000a_2. Actualización Procedimiento PR-COT-0452 &quot;Obras por Impuestos&quot;._x000a_3. Publicación en Listado Maestro de Documentos_x000a_4. Socialización áreas comptentes en Nivel Central, DS  y DOGC_x000a_5. Aplicación procedimientos por parte de la CAAI ."/>
    <s v="Procedimientos actualizados (Instructivo IN-COT-0200 &quot;Forma de Extinción de Obligaciones&quot; y procedimiento PR-COT-0452 &quot;Obras por impuestos&quot;)."/>
    <n v="2"/>
    <d v="2025-03-01T00:00:00"/>
    <d v="2026-02-28T00:00:00"/>
    <n v="52"/>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_x000a_Dirección de Gestión Estratégica y Analítica_x000a_Subdirección de Procesos _x000a_Coordinación de Procesos y Riesgos Operacionales _x000a__x000a_"/>
    <n v="0"/>
    <x v="0"/>
  </r>
  <r>
    <x v="1"/>
    <x v="2"/>
    <m/>
    <m/>
    <s v="OB2. No se evidenció en las unidades documentales el listado de contribuyentes aprobados y no aprobados en la modalidad de pago de obras por impuestos, expedidos por la Agencia de Renovación del Territorio ART"/>
    <m/>
    <s v="27.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
    <x v="0"/>
  </r>
  <r>
    <x v="1"/>
    <x v="2"/>
    <m/>
    <m/>
    <m/>
    <m/>
    <s v="28.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Incluir una actividad donde se indique sobre  la correcta aplicación de la  normatividad vigente en la Entidad para la conformación y conservación como son el PR-ADF-163 &quot;Organización de Archivos de Gestión&quot; y el Instructivo IN-ADF-0132 &quot;Manejo de Archivos&quot; para la debida conformación de las unidades documentales sobre el mecanismo de pago de obras por impuestos."/>
    <s v="1. Actualización Instructivo IN-COT-0200 &quot;Formas de Extinción de Obligaciones&quot;._x000a_2. Actualización Procedimiento PR-COT-0452 &quot;Obras por Impuestos&quot;._x000a_3. Publicación en Listado Maestro de Documentos_x000a_4. Socialización áreas comptentes en Nivel Central, DS  y DOGC_x000a_5. Aplicación procedimientos por parte de las DS y DOGC ."/>
    <s v="Procedimientos actualizados (Instructivo IN-COT-0200 &quot;Forma de Extinción de Obligaciones&quot; y procedimiento PR-COT-0452 &quot;Obras por impuestos&quot;)."/>
    <n v="2"/>
    <d v="2025-03-01T00:00:00"/>
    <d v="2026-02-28T00:00:00"/>
    <n v="52"/>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_x000a_Direcciones Seccionales y Dirección Operativa de Grandes Contribuyentes_x000a_"/>
    <n v="0"/>
    <x v="0"/>
  </r>
  <r>
    <x v="1"/>
    <x v="2"/>
    <m/>
    <m/>
    <m/>
    <m/>
    <s v="29. Recibir capacitación de la Coordinación de Documentación de la  Subdirección Administrativa de la Dirección de Gestión Coportativa en el procedimiento PR-ADF-163 &quot;Organización de Archivos de Gestión&quot; y el Instructivo IN-ADF-0132 &quot;Manejo de Archivos&quot; y su debida aplicación en la conformación y manejo de archivos de unidades documentales sobre el asunto de mecanismo de pago de obras por impuestos."/>
    <s v="1. Correo electrónico a la Coordinación de Documentación solicitando la capacitación_x000a_2. Programación en conjunto de la capacitación_x000a_3. Recibir lsa capacitación en organización de archivos de gestión y manejo de archivos_x000a_4. Aplicación del PR-ADF-163 &quot;Organización de Archivos de Gestión&quot; y el Instructivo IN-ADF-0132 &quot;Manejo de Archivos&quot; y su debida aplicación en la conformación y manejo de archivos de unidades documentales de mecanismo de pago de obras por impuestos. por impuestos."/>
    <s v="Formato FT-TAH-1722_x000a_&quot;Registro de Asistencia Capacitación Interna&quot;"/>
    <n v="1"/>
    <d v="2025-03-01T00:00:00"/>
    <d v="2025-06-30T00:00:00"/>
    <n v="17.285714285714285"/>
    <n v="0"/>
    <s v="DGI_x000a_Dirección de Gestión de Impuestos_x000a_Subdirección de Recaudo_x000a_Coordinación de Administración de Aplicativos de Impuestos_x000a__x000a_Dirección de Gestión Corporativa_x000a_Subdirección Administrativa _x000a_Coordinación de Documentación _x000a__x000a_"/>
    <n v="0"/>
    <x v="0"/>
  </r>
  <r>
    <x v="1"/>
    <x v="2"/>
    <m/>
    <m/>
    <s v="OB3. Se identificó un caso en el que los contribuyentes Empresas Públicas de Medellín E.S.P. con NIT. 890.904.996 y Empresa de Energía del Quindío S.A. E.S.P. con NIT 800.052.640, vincularon los valores de $56.027.343.000 y $4.737.233.000 en la declaración de RENTA en la vigencia gravable 2017, los cuales a la fecha de la presente inspección no han sido extinguidos conforme lo determina el procedimiento PR-COT-0452 “Obras por Impuestos”. _x000a__x000a_Lo anterior, originado en que el proyecto asociado con el BPIN 20181719000041 vinculado a la modalidad de pago obras por impuestos, fue suspendido en la fase de planeación, debido a que el Ministerio de Transporte manifestó la no viabilidad, lo que no permitió continuar la obra por parte de los contribuyentes, por consiguiente, no se declaró incumplimiento y no se realizó el proceso de extinción de la deuda._x000a__x000a_En vista de que la deuda no podía ser extinta, los contribuyentes realizaron los pagos de los valores vinculados en las respectivas declaraciones de RENTA, situación que figura en el SIE de Obligación Financiera como un excedente en la cuenta de los contribuyentes."/>
    <m/>
    <s v="30.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
    <x v="0"/>
  </r>
  <r>
    <x v="1"/>
    <x v="2"/>
    <m/>
    <m/>
    <m/>
    <m/>
    <s v="31.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Incluir una actividad donde se establezca que se solicitará a las entidades involucradas (Agencia de Renovación del Territorio ART, Departamento Nacional de Planeación DNP) con una periodicidad semestral la remisión de los contribuyentes que han presentado solicitud de vinculación al mecanismo de pago de obras por impuestos, para realizar la trazabiliad y el control de la adecuada aplicación del mecanismo de pago de obras por impuestos desde la solicitud presentada por el contribuyente hasta la extinción de la obligación o reconocimiento del Título de Renovación del Territorio – TRT."/>
    <s v="1. Actualización Instructivo IN-COT-0200 &quot;Formas de Extinción de Obligaciones&quot;._x000a_2. Actualización Procedimiento PR-COT-0452 &quot;Obras por Impuestos&quot;._x000a_3. Publicación en Listado Maestro de Documentos_x000a_4. Socialización áreas comptentes en Nivel Central, DS  y DOGC_x000a_5. Aplicación procedimientos por parte de la CAAI ."/>
    <s v="Procedimientos actualizados (Instructivo IN-COT-0200 &quot;Forma de Extinción de Obligaciones&quot; y procedimiento PR-COT-0452 &quot;Obras por impuestos&quot;)."/>
    <n v="2"/>
    <d v="2025-03-01T00:00:00"/>
    <d v="2026-02-28T00:00:00"/>
    <n v="52"/>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ón de Gestión Estratégica y Analítica_x000a_Subdirección de Procesos _x000a_Coordinación de Procesos y Riesgos Operacionales _x000a__x000a_"/>
    <n v="0"/>
    <x v="0"/>
  </r>
  <r>
    <x v="1"/>
    <x v="2"/>
    <m/>
    <m/>
    <s v="OB4. El pago del valor no ejecutado del proyecto BPIN 20181719000175 no fue distribuido según el porcentaje de participación de cada contribuyente, teniendo en cuenta que el BPIN se encuentra integrado por los siguientes contribuyentes: ASEO CAPITAL con NIT. 830.000.861 participación del 17.63%, EMPRESA DE ENERGIA DE PEREIRA con NIT. 816.002.019 participación del 36.16%, ENERTOLIMA con NIT. 809.011.444 participación del 15.25%, SERVIGENERALES con NIT. 830.024.104 participación del 8.07%, URBASER SOACHA S.A. ESP con NIT. 900.275.643 participación del 10.61%, SOACHA CIUDAD LUZ S A S E.S.P con NIT 830.053.057 participación del 12.27%._x000a_En los soportes correspondientes a la extinción de la obligación del BPIN 20181719000175 del contribuyente ASEO CAPITAL, identificado con NIT. 830.000.861, se observa que el recibo de pago correspondiente al valor no ejecutado por $461.255.000, se realizó a nombre del contribuyente EMPRESA DE ENERGIA DE PEREIRA, identificada con NIT. 816.002.019._x000a_En la resolución de extinción de la obligación No. 2022322746463000091 del 13-01-2022, en la parte del considerando se indica que “el valor total de proyecto adjudicado fue por la suma de $8.247.041.294,96, el valor total ejecutado de la obra construida fue por $8.710.141.424, el saldo no ejecutado del valor consignado a la fiducia, administrado por la sociedad FIDUCIARIA LA PREVISORA SA con NIT. 860.525.148 por valor de $461.255.000 (…)._x000a__x000a_Que de la certificación remitida mediante radicado No. 20210043523651 de fecha octubre 10 de 2021, por la sociedad fiduciaria FIDUCIARIA LA PREVISORA S.A. con NIT. 860.525.148, se puede establecer que el saldo no ejecutado por valor de $461.255.000, fue consignado a favor de la Unidad Administrativa Especial Dirección de Impuestos y Aduana Nacionales – DIAN, en cumplimiento a lo establecido en el artículo 1.6.5.4.2 del Decreto 1625 de 2016 “Único Reglamentario en Materia Tributaria, con el recibo oficial de pago 490 No. 4910485130421”._x000a__x000a_En el resuelve el primer artículo indica “Extinguir el valor vinculado al mecanismo de obras por impuesto modalidad de pago 1, correspondiente al impuesto sobre la RENTA y complementario por el año gravable 2017, hasta por la suma de $1.536.055.000, de conformidad con los valores incluidos en la declaración No. 91000489696460 de fecha mayo 15 de 2018”._x000a__x000a_Es decir, que en la resolución no se indica de manera clara si el valor vinculado de obras por impuesto del contribuyente ASEO CAPITAL fue ejecutado en su totalidad, ya que se menciona el valor aprobado del proyecto, el valor ejecutado y el no ejecutado, pero no se indica si este valor no ejecutado le corresponde al contribuyente o si le corresponde en el porcentaje de participación del proyecto. Se observa que en la contabilidad de la obligación del contribuyente se realiza la extinción por el valor total vinculado al mecanismo de pago de obras por impuesto; lo que puede prestarse para interpretaciones erradas."/>
    <m/>
    <s v="A32. Presentar a la Subdirección de Procesos, la propuesta de actualización del procedimiento  PR-COT-0452 &quot;Obras por impuestos&quot; y del Instructivo IN-COT-0200 &quot;Forma de Extinción de Obligaciones&quot;  "/>
    <s v="1. Propuesta de actualización Instructivo IN-COT-0200 &quot;Formas de Extinción de Obligaciones&quot;._x000a_2. Propuesta de actualización Procedimiento PR-COT-0452 &quot;Obras por Impuestos&quot;._x000a_"/>
    <s v="Propuesta de procedimientos actualizados (Instructivo IN-COT-0200 &quot;Forma de Extinción de Obligaciones&quot; y procedimiento PR-COT-0452 &quot;Obras por impuestos&quot;)."/>
    <n v="2"/>
    <d v="2025-03-01T00:00:00"/>
    <d v="2025-10-30T00:00:00"/>
    <n v="34.714285714285715"/>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
    <n v="0"/>
    <x v="0"/>
  </r>
  <r>
    <x v="1"/>
    <x v="2"/>
    <m/>
    <m/>
    <m/>
    <m/>
    <s v="A33. Actualizar, como resulte procedente, el contenido y remisión normativa aplicables en los procedimientos administrativos relativos a la extinción de las obligaciones tributarias a través del mecanismo de pago de obras por impuestos.(Instructivo IN-COT-0200 &quot;Forma de Extinción de Obligaciones&quot; y procedimiento PR-COT-0452 &quot;Obras por impuestos&quot;). Incluir una actividad donde se indique que se debe incluir en la resolución que extingue la obligación toda la información relevante para la toma de la decisión para la extinción de la obligación según la realidad y los soportes de cada contribuyente cuando aplique."/>
    <s v="1. Actualización Instructivo IN-COT-0200 &quot;Formas de Extinción de Obligaciones&quot;._x000a_2. Actualización Procedimiento PR-COT-0452 &quot;Obras por Impuestos&quot;._x000a_3. Publicación en Listado Maestro de Documentos_x000a_4. Socialización áreas comptentes en Nivel Central, DS  y DOGC_x000a_5. Aplicación procedimientos por parte de las DS y DOGC ."/>
    <s v="Procedimientos actualizados (Instructivo IN-COT-0200 &quot;Forma de Extinción de Obligaciones&quot; y procedimiento PR-COT-0452 &quot;Obras por impuestos&quot;)."/>
    <n v="2"/>
    <d v="2025-03-01T00:00:00"/>
    <d v="2026-02-28T00:00:00"/>
    <n v="52"/>
    <n v="0"/>
    <s v="DGI_x000a_Dirección de Gestión de Impuestos_x000a_Subdirección de Cobranzas y Control Extensivo_x000a_Subdirección de Recaudo_x000a_Coordinación de Cobranzas_x000a_Coordinación de Administración de Aplicativos de Impuestos_x000a_Coordinación de Contabilidad de la Función Recaudadora_x000a__x000a_Direcciones Seccionales_x000a_Dirección Operativa de Grandes Contribuyentes _x000a__x000a_Dirección de Gestión Estratégica y Analítica_x000a_Subdirección de Procesos _x000a_Coordinación de Procesos y Riesgos Operacionales _x000a__x000a_"/>
    <n v="0"/>
    <x v="0"/>
  </r>
  <r>
    <x v="1"/>
    <x v="2"/>
    <s v="INSP. 170700-29-2024-02-07_x000a__x000a_&quot;Remates de Bienes&quot;"/>
    <s v="RG1_x000a_RG2_x000a__x000a_RFC1"/>
    <s v="H1. Se identificó un (1) caso de obligación constituida a favor de la DIAN con un valor total de $324.462.745 que por inactividad procesal injustificada prescribió de conformidad con lo estipulado en los artículos 817 y 818 del ET , el cual, contando con resolución de embargo, perdió la oportunidad de cobro de la obligación adeudada generando un impacto fiscal directo  por el valor contenido en el respectivo título"/>
    <s v="RG1.“Prescripción de obligaciones”_x000a_RG2. &quot;Decisión final de un proceso fuera de la norma” _x000a__x000a_RFC1.Exclusión de un contribuyente, de un proceso de control"/>
    <s v="A1. Efectuar una revisión trimestral de una muestra del 10% de los bienes registrados en el formato FT-COT-5255 &quot;INVENTARIO DE BIENES EMBARGADOS&quot; una vez segregado del universo las siguientes condiciones: _x000a_1. Expedientes con acción de cobro a prescribir dentro de los próximos 12 meses. _x000a_2. Bienes que registran algún impedimento para su ejecución (Secuestro, Remate, u otro)_x000a_2. Bienes cuya ultima actuación fue hace mas de 12 meses y no se encuentren en la primera condición_x000a_3. Bienes que no se hayan revisado en el seguimiento anterior._x000a_Contrastando con lo evidenciado en los expedientes tendientes a garantizar un adecuado control del impulso a la gestión de cobro y actuaciones administrativas a que haya lugar._x000a_"/>
    <s v="1. Seleccionar la muestra utilizando los criterios_x000a_2. Revisión del formato FT-COT-5255, evidenciando el estado del bien y los soportes que contiene el expediente de cobro_x000a_3. Validar si las actuaciones están en norma y se ha dado impulso procesal. En caso de encontrar desviaciones, remitir alerta al funcionario competente para el ajuste de la actuación._x000a_4. Consignar lo realizado en el informe y remitir a la Coord. de Cobranzas"/>
    <s v="Informe trimestral en PDF que contenga objetivo, metodología empleada, información puntual de expedientes revisados y conclusiones"/>
    <n v="4"/>
    <d v="2025-01-05T00:00:00"/>
    <d v="2026-04-30T00:00:00"/>
    <n v="68.571428571428569"/>
    <n v="0"/>
    <s v="DGI_x000a_Dirección Seccional de Impuestos de Bogota._x000a_División de Cobranzas"/>
    <n v="0"/>
    <x v="0"/>
  </r>
  <r>
    <x v="1"/>
    <x v="2"/>
    <m/>
    <m/>
    <m/>
    <m/>
    <s v="A2. Definir la estrategia de digitalización"/>
    <s v="Estrategia de digitalización del proyecto."/>
    <s v="Documento de estrategia."/>
    <n v="1"/>
    <d v="2023-11-01T00:00:00"/>
    <d v="2024-07-31T00:00:00"/>
    <n v="39"/>
    <n v="1"/>
    <s v="DGI_x000a_Dirección de Gestión de Innovación y Tecnología"/>
    <n v="1"/>
    <x v="1"/>
  </r>
  <r>
    <x v="1"/>
    <x v="2"/>
    <m/>
    <m/>
    <m/>
    <m/>
    <s v="A3. Iniciar el proyecto con la definición de  los requerimientos funcionales"/>
    <s v="Definir los requerimientos funcionales"/>
    <s v="Documento de requerimientos funcionales V1"/>
    <n v="1"/>
    <d v="2024-02-01T00:00:00"/>
    <d v="2025-03-31T00:00:00"/>
    <n v="60.571428571428569"/>
    <n v="1"/>
    <s v="DGI_x000a_Dirección de Gestión de Impuestos_x000a_Subdirección de Recaudo_x000a_Subdirección de Cobranzas y Control Extensivo_x000a_Coordinación de Administración de Aplicativos de  Impuestos_x000a_Coordinación de Cobranzas"/>
    <n v="1"/>
    <x v="1"/>
  </r>
  <r>
    <x v="1"/>
    <x v="2"/>
    <m/>
    <m/>
    <m/>
    <m/>
    <s v="A4. Definir los requerimientos no funcionales "/>
    <s v="Definir los requerimientos no funcionales "/>
    <s v="Documento de requerimientos no funcionales V1"/>
    <n v="1"/>
    <d v="2024-02-01T00:00:00"/>
    <d v="2025-03-31T00:00:00"/>
    <n v="60.571428571428569"/>
    <n v="1"/>
    <s v="DGI_x000a_Dirección de Gestión de Innovación y Tecnología"/>
    <n v="1"/>
    <x v="1"/>
  </r>
  <r>
    <x v="1"/>
    <x v="2"/>
    <m/>
    <m/>
    <m/>
    <m/>
    <s v="A5. Iniciar el proceso de contratación "/>
    <s v="Validar o aceptar el proceso de contratación"/>
    <s v="Documento de validación o aceptación del proceso de contratación"/>
    <n v="1"/>
    <d v="2023-11-01T00:00:00"/>
    <d v="2025-03-31T00:00:00"/>
    <n v="73.714285714285708"/>
    <n v="1"/>
    <s v="DGI_x000a_Dirección de Gestión de Innovación y Tecnología"/>
    <n v="1"/>
    <x v="1"/>
  </r>
  <r>
    <x v="1"/>
    <x v="2"/>
    <m/>
    <m/>
    <m/>
    <m/>
    <s v="A6. Definir la priorización funcional de la implementación"/>
    <s v="Definir la priorización funcional de la implementación"/>
    <s v="Mapa de historias con la priorización funcional de la implementación V1"/>
    <n v="1"/>
    <d v="2024-02-01T00:00:00"/>
    <d v="2025-03-31T00:00:00"/>
    <n v="60.571428571428569"/>
    <n v="1"/>
    <s v="DGI_x000a_Dirección de Gestión de Impuestos_x000a_Subdirección de Recaudo_x000a_Subdirección de Cobranzas y Control Extensivo_x000a_Coordinación de Administración de Aplicativos de  Impuestos_x000a_Coordinación de Cobranzas"/>
    <n v="1"/>
    <x v="1"/>
  </r>
  <r>
    <x v="1"/>
    <x v="2"/>
    <m/>
    <m/>
    <m/>
    <m/>
    <s v="A7. Definir un plan de trabajo de desarrollo de la solución tecnológica "/>
    <s v="Definir un plan de trabajo de desarrollo de la solución tecnológica "/>
    <s v="Plan de trabajo V1"/>
    <n v="1"/>
    <d v="2023-11-01T00:00:00"/>
    <d v="2025-03-31T00:00:00"/>
    <n v="73.714285714285708"/>
    <n v="1"/>
    <s v="DGI_x000a_Dirección de Gestión de Innovación y Tecnología"/>
    <n v="1"/>
    <x v="1"/>
  </r>
  <r>
    <x v="1"/>
    <x v="2"/>
    <m/>
    <m/>
    <m/>
    <m/>
    <s v="A8.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
    <n v="0"/>
    <x v="0"/>
  </r>
  <r>
    <x v="1"/>
    <x v="2"/>
    <m/>
    <m/>
    <m/>
    <m/>
    <s v="A9. Iniciar el desarrollo de la solución tecnológica."/>
    <s v="Desarrollo de la solución"/>
    <s v="Informes de seguimiento"/>
    <n v="7"/>
    <d v="2026-01-02T00:00:00"/>
    <d v="2027-09-30T00:00:00"/>
    <n v="90.857142857142861"/>
    <n v="0"/>
    <s v="DGI_x000a_Dirección de Gestión de Innovación y Tecnología"/>
    <n v="0"/>
    <x v="0"/>
  </r>
  <r>
    <x v="1"/>
    <x v="2"/>
    <m/>
    <m/>
    <m/>
    <m/>
    <s v="A10. Iniciar la implementación de la solución tecnológica"/>
    <s v="Pruebas y evaluación funcional"/>
    <s v=" (01) Un  formato de Aceptación de Pruebas funcionales y salida a producción - FT-IIT-1851."/>
    <n v="1"/>
    <d v="2026-01-02T00:00:00"/>
    <d v="2027-09-30T00:00:00"/>
    <n v="90.857142857142861"/>
    <n v="0"/>
    <s v="DGI_x000a_Dirección de Gestión de Impuestos_x000a_Subdirección de Recaudo_x000a_Subdirección de Cobranzas y Control Extensivo_x000a_Coordinación de Administración de Aplicativos de  Impuestos_x000a_Coordinación de Cobranzas"/>
    <n v="0"/>
    <x v="0"/>
  </r>
  <r>
    <x v="1"/>
    <x v="2"/>
    <m/>
    <m/>
    <m/>
    <m/>
    <s v="A11.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
    <n v="0"/>
    <x v="0"/>
  </r>
  <r>
    <x v="1"/>
    <x v="2"/>
    <m/>
    <m/>
    <s v="H2. Se identificaron casos, fallas en la designación y falta de seguimiento de Auxiliares de la Justicia, por parte de las Direcciones Seccionales de Cali, Barranquilla y Medellín , incumpliendo lo establecido en el PR-COT-0418 “Designación, Relevo y Exclusión de Auxiliares de la Justicia” en la actividad 1. “Proferir Auto y Comunicado por medio del cual se designa un auxiliar de la justicia y/o proferir Auto y comunicado por  medio del cual se releva un auxiliar de la justicia”, inciso 9.(…) “Para la designación, seleccionar al Auxiliar de las listas de Auxiliares de la justicia adoptada por UAE DIAN mediante el mecanismo establecido en el Código General de Proceso”, y el diligenciamiento del informe de evaluación a los auxiliares de la justicia suscritos por la DIAN, mediante el formato estandarizado en el Sistema Integrado de Gestión, FT-COT-2426."/>
    <m/>
    <s v="A12. Revisar una muestra del 10% de los bienes en los que se haya designado auxiliar de justicia/secuestre, segregando previamente del universo los expedientes con los siguientes criterios: _x000a_1. Mayores cuantías en el avalúo del bien_x000a_2. Obligaciones a prescribir dentro de los próximos 12 meses_x000a_3. Auxiliares de justicia/secuestres que no hayan rendido cuentas en el último trimestre._x000a_Validando que se esté realizando la evaluación a la gestión del secuestre, la rendición de cuentas y que existan los soportes respectivos dentro del expediente de cobro."/>
    <s v="1. Segregar el universo y tomar la muestra_x000a_2. Revisar los expedientes validando que se este realizando el seguimiento y evaluación a los auxiliares de justicia_x000a_3. Emitir alertas y recomendaciones a los funcionarios responsables en caso de evidenciar desviaciones_x000a_4. Presentar informe de lo actuado_x000a_5. Remitir informe a la Coord. de Cobranzas"/>
    <s v="Informe mensual en PDF de la revisión efectuada que contenga los siguientes Ítem: Objetivo, metodología empleada, información puntual de los expedientes revisados y conclusiones._x000a__x000a_12 informes en PDF por Dirección Seccional, en total 36 informes"/>
    <n v="36"/>
    <d v="2025-01-05T00:00:00"/>
    <d v="2026-04-30T00:00:00"/>
    <n v="68.571428571428569"/>
    <n v="0"/>
    <s v="DGI_x000a_Direcciones Seccionales de Cali, Medellín y Barranquilla_x000a_División de Cobranzas _x000a_"/>
    <n v="0"/>
    <x v="0"/>
  </r>
  <r>
    <x v="1"/>
    <x v="2"/>
    <m/>
    <m/>
    <m/>
    <m/>
    <s v="A16. Revisar estos 7 casos para corregir esta inconsistencia e incluir los formatos que no están incorporados de ser pertinente"/>
    <s v="1. Realizar control y seguimiento a la completitud de los expedientes de cobro_x000a_2. Presentar en un informe los aspectos observados_x000a_3. Remitir informe a la Coord. De Cobranzas"/>
    <s v="Informe PDF que contenga la revisión efectuada"/>
    <n v="1"/>
    <d v="2025-02-01T00:00:00"/>
    <d v="2025-06-30T00:00:00"/>
    <n v="21.285714285714285"/>
    <n v="0"/>
    <s v="DGI_x000a_Direcciones Seccionales de Bogotá_x000a_ivisión de Cobranzas"/>
    <n v="0"/>
    <x v="0"/>
  </r>
  <r>
    <x v="1"/>
    <x v="2"/>
    <m/>
    <m/>
    <m/>
    <m/>
    <s v="A13. Efectuar seguimiento trimestral a los administradores de SIPAC para controlar la correcta inclusión en la tabla paramétrica del aplicativo SIPAC de los auxiliares de Justicia que deben integrar los listados para designación en diligencias dentro del proceso de cobro coactivo"/>
    <s v="Revisión de tabla paramétrica de auxiliares de la justicia en SIPAC"/>
    <s v="Informe PDF que contenga los requerimientos efectuados a los administradores SIPAC y respuesta a estos requerimiento donde se evidencie la actualización efectuada"/>
    <n v="4"/>
    <d v="2025-02-01T00:00:00"/>
    <d v="2026-01-31T00:00:00"/>
    <n v="52"/>
    <n v="0.09"/>
    <s v="DGI_x000a_Subdireccion de Cobranzas y Control Extensivo_x000a_Coordinacion de Cobranzas_x000a__x000a_Direcciones Seccionales de Cali, Medellin y Barranquilla_x000a_Division de Cobranzas "/>
    <n v="0.09"/>
    <x v="0"/>
  </r>
  <r>
    <x v="1"/>
    <x v="2"/>
    <m/>
    <m/>
    <s v="H3. Se identificaron deficiencias en el diligenciamiento del formato “FT-COT-5255 Inventario de bienes embargados”, lo cual evidencia inconsistencia y/o ausencia de la información en relación con los soportes que obran dentro del expediente. Es importante la confiabilidad de la información contenida en esta base de datos ya que es el medio a través del cual se controla y se realiza trazabilidad de las actuaciones sobre las acciones de cobro a cargo de la Subdirección de Cobranzas y Control Extensivo. "/>
    <m/>
    <s v="A14. Obtener certificación bimestral expedida por el Director Seccional respectivo donde se garantiza que esta debidamente actualizada la información registrada en el formato FT-COT-5255 &quot;Inventario de bienes embargados&quot;"/>
    <s v="1. Revisión del formato FT-COT-5255 por parte del despacho de la División de Cobranzas remitiendo visto bueno al Director Seccional_x000a_2. Validación del Director Seccional,  y emisión del certificado._x000a_3. Remisión de la certificación a la Coord. De Cobranzas"/>
    <s v="Certificación firmada por Director Seccional_x000a__x000a_6 certificaciones por cada seccional; en total 18"/>
    <n v="18"/>
    <d v="2025-01-05T00:00:00"/>
    <d v="2026-04-30T00:00:00"/>
    <n v="68.571428571428569"/>
    <n v="0"/>
    <s v="DGI_x000a_Direcciones Seccionales de Cali, Medellin y Barranquilla_x000a_Division de Cobranzas"/>
    <n v="0"/>
    <x v="0"/>
  </r>
  <r>
    <x v="1"/>
    <x v="2"/>
    <m/>
    <m/>
    <m/>
    <m/>
    <s v="A2. Definir la estrategia de digitalización"/>
    <s v="Estrategia de digitalización del proyecto."/>
    <s v="Documento de estrategia."/>
    <n v="1"/>
    <d v="2023-11-01T00:00:00"/>
    <d v="2024-07-31T00:00:00"/>
    <n v="39"/>
    <n v="1"/>
    <s v="DGI_x000a_Dirección de Gestión de Innovación y Tecnología"/>
    <n v="1"/>
    <x v="1"/>
  </r>
  <r>
    <x v="1"/>
    <x v="2"/>
    <m/>
    <m/>
    <m/>
    <m/>
    <s v="A3. Iniciar el proyecto con la definición de  los requerimientos funcionales"/>
    <s v="Definir los requerimientos funcionales"/>
    <s v="Documento de requerimientos funcionales V1"/>
    <n v="1"/>
    <d v="2024-02-01T00:00:00"/>
    <d v="2025-03-31T00:00:00"/>
    <n v="60.571428571428569"/>
    <n v="1"/>
    <s v="DGI_x000a_Dirección de Gestión de Impuestos_x000a_Subdirección de Recaudo_x000a_Subdirección de Cobranzas y Control Extensivo_x000a_Coordinación de Administración de Aplicativos de  Impuestos_x000a_Coordinación de Cobranzas"/>
    <n v="1"/>
    <x v="1"/>
  </r>
  <r>
    <x v="1"/>
    <x v="2"/>
    <m/>
    <m/>
    <m/>
    <m/>
    <s v="A4. Definir los requerimientos no funcionales "/>
    <s v="Definir los requerimientos no funcionales "/>
    <s v="Documento de requerimientos no funcionales V1"/>
    <n v="1"/>
    <d v="2024-02-01T00:00:00"/>
    <d v="2025-03-31T00:00:00"/>
    <n v="60.571428571428569"/>
    <n v="1"/>
    <s v="DGI_x000a_Dirección de Gestión de Innovación y Tecnología"/>
    <n v="1"/>
    <x v="1"/>
  </r>
  <r>
    <x v="1"/>
    <x v="2"/>
    <m/>
    <m/>
    <m/>
    <m/>
    <s v="A5. Iniciar el proceso de contratación "/>
    <s v="Validar o aceptar el proceso de contratación"/>
    <s v="Documento de validación o aceptación del proceso de contratación"/>
    <n v="1"/>
    <d v="2023-11-01T00:00:00"/>
    <d v="2025-03-31T00:00:00"/>
    <n v="73.714285714285708"/>
    <n v="1"/>
    <s v="DGI_x000a_Dirección de Gestión de Innovación y Tecnología"/>
    <n v="1"/>
    <x v="1"/>
  </r>
  <r>
    <x v="1"/>
    <x v="2"/>
    <m/>
    <m/>
    <m/>
    <m/>
    <s v="A6. Definir la priorización funcional de la implementación"/>
    <s v="Definir la priorización funcional de la implementación"/>
    <s v="Mapa de historias con la priorización funcional de la implementación V1"/>
    <n v="1"/>
    <d v="2024-02-01T00:00:00"/>
    <d v="2025-03-31T00:00:00"/>
    <n v="60.571428571428569"/>
    <n v="1"/>
    <s v="DGI_x000a_Dirección de Gestión de Impuestos_x000a_Subdirección de Recaudo_x000a_Subdirección de Cobranzas y Control Extensivo_x000a_Coordinación de Administración de Aplicativos de  Impuestos_x000a_Coordinación de Cobranzas"/>
    <n v="1"/>
    <x v="1"/>
  </r>
  <r>
    <x v="1"/>
    <x v="2"/>
    <m/>
    <m/>
    <m/>
    <m/>
    <s v="A7. Definir un plan de trabajo de desarrollo de la solución tecnológica "/>
    <s v="Definir un plan de trabajo de desarrollo de la solución tecnológica "/>
    <s v="Plan de trabajo V1"/>
    <n v="1"/>
    <d v="2023-11-01T00:00:00"/>
    <d v="2025-03-31T00:00:00"/>
    <n v="73.714285714285708"/>
    <n v="1"/>
    <s v="DGI_x000a_Dirección de Gestión de Innovación y Tecnología"/>
    <n v="1"/>
    <x v="1"/>
  </r>
  <r>
    <x v="1"/>
    <x v="2"/>
    <m/>
    <m/>
    <m/>
    <m/>
    <s v="A8.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Dirección de Gestión de Impuestos_x000a_Subdirección de Recaudo_x000a_Subdirección de Cobranzas y Control Extensivo_x000a_Coordinación de Administración de Aplicativos de  Impuestos_x000a_Coordinación de Cobranzas"/>
    <n v="0"/>
    <x v="0"/>
  </r>
  <r>
    <x v="1"/>
    <x v="2"/>
    <m/>
    <m/>
    <m/>
    <m/>
    <s v="A9. Iniciar el desarrollo de la solución tecnológica."/>
    <s v="Desarrollo de la solución"/>
    <s v="Informes de seguimiento"/>
    <n v="7"/>
    <d v="2026-01-02T00:00:00"/>
    <d v="2027-09-30T00:00:00"/>
    <n v="90.857142857142861"/>
    <n v="0"/>
    <s v="DGI_x000a_Dirección de Gestión de Innovación y Tecnología"/>
    <n v="0"/>
    <x v="0"/>
  </r>
  <r>
    <x v="1"/>
    <x v="2"/>
    <m/>
    <m/>
    <m/>
    <m/>
    <s v="A10. Iniciar la implementación de la solución tecnológica"/>
    <s v="Pruebas y evaluación funcional"/>
    <s v=" (01) Un  formato de Aceptación de Pruebas funcionales y salida a producción - FT-IIT-1851."/>
    <n v="1"/>
    <d v="2026-01-02T00:00:00"/>
    <d v="2027-09-30T00:00:00"/>
    <n v="90.857142857142861"/>
    <n v="0"/>
    <s v="DGI_x000a_Dirección de Gestión de Impuestos_x000a_Subdirección de Recaudo_x000a_Subdirección de Cobranzas y Control Extensivo_x000a_Coordinación de Administración de Aplicativos de  Impuestos_x000a_Coordinación de Cobranzas"/>
    <n v="0"/>
    <x v="0"/>
  </r>
  <r>
    <x v="1"/>
    <x v="2"/>
    <m/>
    <m/>
    <m/>
    <m/>
    <s v="A11.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6-01-02T00:00:00"/>
    <d v="2027-09-30T00:00:00"/>
    <n v="90.857142857142861"/>
    <n v="0"/>
    <s v="DGI_x000a_Dirección de Gestión de Impuestos_x000a_Subdirección de Recaudo_x000a_Subdirección de Cobranzas y Control Extensivo_x000a_Coordinación de Administración de Aplicativos de  Impuestos_x000a_Coordinación de Cobranzas"/>
    <n v="0"/>
    <x v="0"/>
  </r>
  <r>
    <x v="1"/>
    <x v="2"/>
    <m/>
    <m/>
    <s v="OB1. En siete (7) expedientes no se evidencia el formato FT-ADF-2398 “Entrega de actos administrativos para numeración, notificación, comunicaciones y/o publicación” y el formato FT-COT-2404 “Solicitud de concepto técnico sobre la viabilidad de adjudicación de bienes” diligenciados, toda vez que no obran en el expediente"/>
    <m/>
    <s v="A15. Efectuar capacitación a los funcionarios de los grupos de coactiva que manejan expedientes de remates respecto al cumplimiento del PR-COT-0391 &quot;Remate de bienes&quot; y todos los formatos correspondientes"/>
    <s v="Capacitación procedimiento Remate de Bienes y sus formatos respectivos"/>
    <s v="Formato de capacitación diligenciado"/>
    <n v="3"/>
    <d v="2025-02-01T00:00:00"/>
    <d v="2025-04-30T00:00:00"/>
    <n v="12.571428571428571"/>
    <n v="0.3"/>
    <s v="DGI_x000a_Direcciones Seccionales de Bogota, Medellin y Barranquilla_x000a_Division de Cobranzas "/>
    <n v="0.3"/>
    <x v="0"/>
  </r>
  <r>
    <x v="1"/>
    <x v="2"/>
    <m/>
    <m/>
    <m/>
    <m/>
    <s v="A16. Revisar estos 7 casos para corregir esta inconsistencia e incluir los formatos que no están incorporados de ser pertinente"/>
    <s v="1. Realizar control y seguimiento a la completitud de los expedientes de cobro_x000a_2. Presentar en un informe los aspectos observados_x000a_3. Remitir informe a la Coord. De Cobranzas"/>
    <s v="Informe PDF que contenga la revisión efectuada"/>
    <n v="1"/>
    <d v="2025-02-01T00:00:00"/>
    <d v="2025-06-30T00:00:00"/>
    <n v="21.285714285714285"/>
    <n v="0"/>
    <s v="DGI_x000a_Direcciones Seccionales de Bogota_x000a_Division de Cobranzas "/>
    <n v="0"/>
    <x v="0"/>
  </r>
  <r>
    <x v="1"/>
    <x v="2"/>
    <m/>
    <m/>
    <m/>
    <m/>
    <s v="A17. Verificar mensualmente en los procesos de cobro a los que se les va a programar fecha de remate, que esté completa la información en el expediente, incluyendo los formatos correspondientes y el control de legalidad"/>
    <s v="1. Realizar control y seguimiento a la completitud de los expedientes de cobro_x000a_2. Presentar en un informe los aspectos observados_x000a_3. Remitir informe a la Coord. De Cobranzas"/>
    <s v="Informe PDF que contenga la revisión efectuada"/>
    <n v="36"/>
    <d v="2025-01-05T00:00:00"/>
    <d v="2026-04-30T00:00:00"/>
    <n v="68.571428571428569"/>
    <n v="0"/>
    <s v="DGI_x000a_Direcciones Seccionales de Bogota, Medellin y Barranquilla_x000a_Division de Cobranzas "/>
    <n v="0"/>
    <x v="0"/>
  </r>
  <r>
    <x v="1"/>
    <x v="2"/>
    <m/>
    <m/>
    <s v="OB2. Se identificaron dos (2) expedientes con suspensión de audiencias por incumplimiento a la publicación del remate y un (1) expediente con nulidad de los actos administrativos que ordena y aprueba avalúo. Esto debido a la ausencia del auto que corre traslado de un avalúo. Lo anterior incumple la actividad 18. “Solicitar publicación del remate Diligenciar el formato FT-PEC-2034 Solicitud Publicación de Remates y enviarlo al correo avisosdeley@dian.gov.co de acuerdo con lo establecido en el procedimiento PR-PEC-0247 Comunicación externa, tener en cuenta que la fecha de publicación de los remates debe realizarse el día domingo como mínimo con diez (10) días hábiles de antelación a la fecha señalada para el remate. Cumpliendo con los requisitos señalados en el artículo 450 del Código General del Proceso»” del procedimiento “PR-COT-391 REMATE DE BIENES” y la actividad (sic) 11. “Proferir auto por el cual se corre traslado de un avalúo. Proferir el auto por medio del cual se corre traslado de un avalúo, tener en cuenta la plantilla publicada en listado maestro de documentos en la Diannet.” del procedimiento “PR-COT-0389 AVALUO DE BIENES”. Situaciones que generaron reprocesos de actividades asociadas a las acciones de cobro."/>
    <m/>
    <s v="A18. Revisión de los 2 casos seleccionados efectuando las correcciones y ajustes a que haya lugar"/>
    <s v="Revisión de los casos en despacho de Cobranzas Seccional Bogotá"/>
    <s v="Informe PDF sobre  los casos en mención"/>
    <n v="1"/>
    <d v="2025-02-01T00:00:00"/>
    <d v="2025-04-30T00:00:00"/>
    <n v="12.571428571428571"/>
    <n v="0.5"/>
    <s v="DGI_x000a_Direccion Seccional de Impuestos de Bogota_x000a_Division de Cobranzas "/>
    <n v="0.5"/>
    <x v="0"/>
  </r>
  <r>
    <x v="1"/>
    <x v="2"/>
    <m/>
    <m/>
    <m/>
    <m/>
    <s v="A15. Efectuar capacitación a los funcionarios de los grupos de coactiva que manejan expedientes de remates respecto al cumplimiento del PR-COT-0391 &quot;Remate de bienes&quot; y todos los formatos correspondientes"/>
    <s v="Capacitación procedimiento Remate de Bienes y sus formatos respectivos"/>
    <s v="Formato de capacitación diligenciado"/>
    <n v="3"/>
    <d v="2025-02-01T00:00:00"/>
    <d v="2025-04-30T00:00:00"/>
    <n v="12.571428571428571"/>
    <n v="0.3"/>
    <s v="DGI_x000a_Direcciones Seccionales de Bogota, Medellin y Barranquilla_x000a_Division de Cobranzas "/>
    <n v="0.3"/>
    <x v="0"/>
  </r>
  <r>
    <x v="1"/>
    <x v="2"/>
    <m/>
    <m/>
    <m/>
    <m/>
    <s v="A15. Efectuar capacitación a los funcionarios de los grupos de coactiva que manejan expedientes de remates respecto al cumplimiento del PR-COT-0391 &quot;Remate de bienes&quot; y todos los formatos correspondientes"/>
    <s v="Capacitación procedimiento Remate de Bienes y sus formatos respectivos"/>
    <s v="Formato de capacitación diligenciado"/>
    <n v="3"/>
    <d v="2025-02-01T00:00:00"/>
    <d v="2025-04-30T00:00:00"/>
    <n v="12.571428571428571"/>
    <n v="0.3"/>
    <s v="DGI_x000a_Direcciones Seccionales de Bogota, Medellin y Barranquilla_x000a_Division de Cobranzas "/>
    <n v="0.3"/>
    <x v="0"/>
  </r>
  <r>
    <x v="1"/>
    <x v="2"/>
    <m/>
    <m/>
    <s v="OB3. Se evidenció en nueve (9) casos concentración de funciones en las actividades de proyectar, revisar y firmar actos administrativos proferidos en el marco del Subproceso Administración de Cartera, en donde la proyección, revisión y firma fue efectuada por el mismo funcionario; expuesto lo anterior, es importante recalcar que la segregación de funciones en los procesos busca minimizar el riesgo de realizar actividades indebidas por un funcionario en razón al poder y oportunidad que este pueda ejercer en la ejecución de sus actividades. "/>
    <m/>
    <s v="A19. Revisión de los 9 casos seleccionados efectuando las correcciones y ajustes a que haya lugar"/>
    <s v="Revisión de los casos en despacho de Cobranzas Seccional Bogotá"/>
    <s v="Informe PDF sobre  los casos en mención"/>
    <n v="1"/>
    <d v="2025-02-01T00:00:00"/>
    <d v="2025-04-30T00:00:00"/>
    <n v="12.571428571428571"/>
    <n v="0.5"/>
    <s v="DGI_x000a_Direccion Seccional de Impuestos de Bogota_x000a_Division de Cobranzas "/>
    <n v="0.5"/>
    <x v="0"/>
  </r>
  <r>
    <x v="1"/>
    <x v="2"/>
    <m/>
    <m/>
    <m/>
    <m/>
    <s v="A20. Realizar una mesa técnica para evaluar desde el ámbito jurídico, procedimental e informático las actuaciones en las que no es posible concentrar funciones en un mismo funcionario, emitiendo un lineamiento a ser socializado con las Divisiones de Cobranzas a nivel nacional"/>
    <s v="Mesa de trabajo para definir lineamientos"/>
    <s v="Lineamiento y soporte de socialización"/>
    <n v="1"/>
    <d v="2025-07-01T00:00:00"/>
    <d v="2025-12-31T00:00:00"/>
    <n v="26.142857142857142"/>
    <n v="0"/>
    <s v="DGI_x000a_Coordinación de Cobranzas"/>
    <n v="0"/>
    <x v="0"/>
  </r>
  <r>
    <x v="1"/>
    <x v="2"/>
    <m/>
    <m/>
    <m/>
    <m/>
    <s v="A2. Definir la estrategia de digitalización"/>
    <s v="Estrategia de digitalización del proyecto."/>
    <s v="Documento de estrategia."/>
    <n v="1"/>
    <d v="2023-11-01T00:00:00"/>
    <d v="2024-07-31T00:00:00"/>
    <n v="39"/>
    <n v="1"/>
    <s v="DGI_x000a_Dirección de Gestión de Innovación y Tecnología"/>
    <n v="1"/>
    <x v="1"/>
  </r>
  <r>
    <x v="1"/>
    <x v="2"/>
    <m/>
    <m/>
    <m/>
    <m/>
    <s v="A3. Iniciar el proyecto con la definición de  los requerimientos funcionales"/>
    <s v="Definir los requerimientos funcionales"/>
    <s v="Documento de requerimientos funcionales V1"/>
    <n v="1"/>
    <d v="2024-02-01T00:00:00"/>
    <d v="2025-03-31T00:00:00"/>
    <n v="60.571428571428569"/>
    <n v="1"/>
    <s v="DGI_x000a_Dirección de Gestión de Impuestos_x000a_Subdirección de Recaudo_x000a_Subdirección de Cobranzas y Control Extensivo_x000a_Coordinación de Administración de Aplicativos de  Impuestos_x000a_Coordinación de Cobranzas"/>
    <n v="1"/>
    <x v="1"/>
  </r>
  <r>
    <x v="1"/>
    <x v="2"/>
    <m/>
    <m/>
    <m/>
    <m/>
    <s v="A4. Definir los requerimientos no funcionales "/>
    <s v="Definir los requerimientos no funcionales "/>
    <s v="Documento de requerimientos no funcionales V1"/>
    <n v="1"/>
    <d v="2024-02-01T00:00:00"/>
    <d v="2025-03-31T00:00:00"/>
    <n v="60.571428571428569"/>
    <n v="1"/>
    <s v="DGI_x000a_Dirección de Gestión de Innovación y Tecnología"/>
    <n v="1"/>
    <x v="1"/>
  </r>
  <r>
    <x v="1"/>
    <x v="2"/>
    <m/>
    <m/>
    <m/>
    <m/>
    <s v="A5. Iniciar el proceso de contratación "/>
    <s v="Validar o aceptar el proceso de contratación"/>
    <s v="Documento de validación o aceptación del proceso de contratación"/>
    <n v="1"/>
    <d v="2023-11-01T00:00:00"/>
    <d v="2025-03-31T00:00:00"/>
    <n v="73.714285714285708"/>
    <n v="1"/>
    <s v="DGI_x000a_Dirección de Gestión de Innovación y Tecnología"/>
    <n v="1"/>
    <x v="1"/>
  </r>
  <r>
    <x v="1"/>
    <x v="2"/>
    <m/>
    <m/>
    <m/>
    <m/>
    <s v="A6. Definir la priorización funcional de la implementación"/>
    <s v="Definir la priorización funcional de la implementación"/>
    <s v="Mapa de historias con la priorización funcional de la implementación V1"/>
    <n v="1"/>
    <d v="2024-02-01T00:00:00"/>
    <d v="2025-03-31T00:00:00"/>
    <n v="60.571428571428569"/>
    <n v="1"/>
    <s v="DGI_x000a_Dirección de Gestión de Impuestos_x000a_Subdirección de Recaudo_x000a_Subdirección de Cobranzas y Control Extensivo_x000a_Coordinación de Administración de Aplicativos de  Impuestos_x000a_Coordinación de Cobranzas"/>
    <n v="1"/>
    <x v="1"/>
  </r>
  <r>
    <x v="1"/>
    <x v="2"/>
    <m/>
    <m/>
    <m/>
    <m/>
    <s v="A7. Definir un plan de trabajo de desarrollo de la solución tecnológica "/>
    <s v="Definir un plan de trabajo de desarrollo de la solución tecnológica "/>
    <s v="Plan de trabajo V1"/>
    <n v="1"/>
    <d v="2023-11-01T00:00:00"/>
    <d v="2025-03-31T00:00:00"/>
    <n v="73.714285714285708"/>
    <n v="1"/>
    <s v="DGI_x000a_Dirección de Gestión de Innovación y Tecnología"/>
    <n v="1"/>
    <x v="1"/>
  </r>
  <r>
    <x v="1"/>
    <x v="2"/>
    <m/>
    <m/>
    <m/>
    <m/>
    <s v="A8.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
    <n v="0"/>
    <x v="0"/>
  </r>
  <r>
    <x v="1"/>
    <x v="2"/>
    <m/>
    <m/>
    <m/>
    <m/>
    <s v="A9. Iniciar el desarrollo de la solución tecnológica."/>
    <s v="Desarrollo de la solución"/>
    <s v="Informes de seguimiento"/>
    <n v="7"/>
    <d v="2026-01-02T00:00:00"/>
    <d v="2027-09-30T00:00:00"/>
    <n v="90.857142857142861"/>
    <n v="0"/>
    <s v="DGI_x000a_Dirección de Gestión de Innovación y Tecnología"/>
    <n v="0"/>
    <x v="0"/>
  </r>
  <r>
    <x v="1"/>
    <x v="2"/>
    <m/>
    <m/>
    <m/>
    <m/>
    <s v="A10. Iniciar la implementación de la solución tecnológica"/>
    <s v="Pruebas y evaluación funcional"/>
    <s v=" (01) Un  formato de Aceptación de Pruebas funcionales y salida a producción - FT-IIT-1851."/>
    <n v="1"/>
    <d v="2026-01-02T00:00:00"/>
    <d v="2027-09-30T00:00:00"/>
    <n v="90.857142857142861"/>
    <n v="0"/>
    <s v="DGI_x000a_Dirección de Gestión de Impuestos_x000a_Subdirección de Recaudo_x000a_Subdirección de Cobranzas y Control Extensivo_x000a_Coordinación de Administración de Aplicativos de  Impuestos_x000a_Coordinación de Cobranzas"/>
    <n v="0"/>
    <x v="0"/>
  </r>
  <r>
    <x v="1"/>
    <x v="2"/>
    <m/>
    <m/>
    <m/>
    <m/>
    <s v="A11. Poner en  producción la solución tecnológica"/>
    <s v="Definir la puesta en producción de la solución tecnológica "/>
    <s v="Puesta en producción de la solución tecnológica: _x000a_a. (01) Un formato información de versión             FT-IIT-2180_x000a_b. (01) Un Acta de comité de gestión de Cambios de Tecnología del correspondiente software instalado y en producción"/>
    <n v="2"/>
    <d v="2026-01-02T00:00:00"/>
    <d v="2027-09-30T00:00:00"/>
    <n v="90.857142857142861"/>
    <n v="0"/>
    <s v="DGI_x000a_Dirección de Gestión de Impuestos_x000a_Subdirección de Recaudo_x000a_Subdirección de Cobranzas y Control Extensivo_x000a_Coordinación de Administración de Aplicativos de  Impuestos_x000a_Coordinación de Cobranzas_x000a__x000a_Dirección de Gestión de Innovación y Tecnología"/>
    <n v="0"/>
    <x v="0"/>
  </r>
  <r>
    <x v="1"/>
    <x v="2"/>
    <m/>
    <m/>
    <s v="OB4. Se identificaron  veintiún (21) expedientes en el “Inventario de bienes embargados” formato “FT-COT-5255”, sin actuaciones después de haber proferido la resolución de embargo, medida cautelar o el avalúo del bien , incumpliendo con las actividades posteriores a este acto administrativo, las cuales están establecidas en los procedimientos asociados al subproceso de  administración de Cartera, lo que evidencia falta de celeridad, que puede configurar la prescripción de la acción de cobro generando la pérdida de las obligaciones a cargo de los contribuyentes."/>
    <m/>
    <s v="21. Seguimiento a actuaciones oportunas y consecutivas sobre el 10% de los bienes registrados en el FT-COT-5255 (para el caso de la DSI Bogotá) y el 40% de los bienes registrados en el FT-COT-5255 (para los casos de las seccionales de Yopal, Sincelejo, Armenia y Pasto) donde se incluyan los 21 casos expuestos por ITRC"/>
    <s v="1. Seleccionar la muestra_x000a_2. Revisión del formato FT-COT-5255 validando si las actuaciones están en norma y se ha dado impulso procesal. En caso de encontrar desviaciones, remitir alerta al funcionario competente para el ajuste de la actuación._x000a_3. Consignar lo realizado en el informe y remitir a la Coord. de Cobranzas"/>
    <s v="Informe trimestral en PDF del avance a la revisión de la muestra efectuada que contenga objetivo, metodología empleada, información puntual de expedientes revisados y conclusiones_x000a__x000a_4 informes por Dirección Seccional, en total 20 informes"/>
    <n v="20"/>
    <d v="2025-05-01T00:00:00"/>
    <d v="2026-04-30T00:00:00"/>
    <n v="52"/>
    <n v="0"/>
    <s v="DGI_x000a_Direcciones Seccionales de Bogota, Yopal, Sincelejo, Armenia y Pasto_x000a_Division de Cobranzas"/>
    <n v="0"/>
    <x v="0"/>
  </r>
  <r>
    <x v="4"/>
    <x v="2"/>
    <s v="INSP. 1707022417 _x000a_H 1,2,3,4_x000a__x000a_Reconocimiento de Carga"/>
    <s v="RF1"/>
    <s v="Hallazgo I. Fallas en el seguimiento y control por parte de la Dirección de Impuestos y Aduanas Nacionales - DIAN al cumplimiento de lo establecido en el procedimiento de Reconocimiento de carga Código PR-OA-0177 Versión 2 y en el artículo 73-1 de la Resolución 4240 de 2000._x000a__x000a_Hallazgo II. Existe vulnerabilidad en el manejo de la seguridad de la información de la base de datos de macroperfilamiento de carga, en la cual reposa información histórica de la carga que ha sido  perfilada para reconocimiento y es consolidada por el Grupo de Gestión de Carga de la Seccional Bogotá, para el estudio de los clientes, estadísticas y la toma de decisiones en materia de comportamiento de los agentes de carga, transportadores e involucrados en el proceso de importación de carga para el perfilamiento. Esta vulnerabilidad se evidencia en que la información está dispuesta en una carpeta pública compartida del servidor SRV003-002 de la DIAN, a la cual tienen acceso de lectura, escritura y eliminación, todos los usuarios del dominio DIAN, generando riesgo de fuga de información confidencial del negocio._x000a__x000a_Hallazgo III. Desactualización de la información de los roles activos, incumpliendo las políticas de seguridad de la información y reflejando la falta de seguridad de la información en el acceso lógico de los sistemas de información de la DIAN. Ello contraviene las políticas de seguridad de la información y la norma técnica ISO 27001 Capítulo A.9.4 Control de Acceso a Sistemas y Aplicaciones._x000a__x000a_hallazgo IV. El Modelo de bases de datos de MUISCA incluye gran parte de la información de los formatos utilizados dentro del proceso para el desarrollo de las actividades de reconocimiento de carga, existiendo el registro de la información y su disponibilidad dentro del proceso siempre y cuando éstas sean realizadas mediante la utilización del SIE carga Importaciones. No obstante, cuando existen caídas temporales del sistema o lentitud en su funcionamiento, los trámites son aprobados para su realización de manera manual, sin el registro en el sistema de los formatos ni de las transacciones, los soportes son archivados en físico, llevándose una bitácora manual. También se evidenció que las actividades de inmovilizaciones de carga y su posterior movilización no han sido sistematizadas, igualmente ocurre con los documentos que deben presentar las aerolíneas nacionales, tránsito aduanero-cabotaje, continuación de viaje, declaración de tránsito aduanero terrestre, las cuales no han sido desarrolladas dentro del SIE carga importaciones; por lo anterior, para estas actividades no es posible realizar la traza y disponibilidad en el Sistema de Información de la Dian. "/>
    <s v="ID del Riesgo de Corrupción :  RFC006 Direccionamiento de las actividades de control a la carga que ingresa al Territorio Aduanero Nacional (TAN) para beneficio propio o de terceros"/>
    <s v="Iniciar el proyecto con la definición de  los requerimientos funcionales"/>
    <s v="Definir los requerimientos funcionales"/>
    <s v="Documento de requerimientos funcionales V1"/>
    <n v="1"/>
    <d v="2024-02-01T00:00:00"/>
    <d v="2025-03-31T00:00:00"/>
    <n v="60.571428571428569"/>
    <n v="1"/>
    <s v="DGA_x000a_NC- Subproceso Operación Aduanera_x000a_Subdirección de Operación Aduanera _x000a_"/>
    <n v="1"/>
    <x v="1"/>
  </r>
  <r>
    <x v="4"/>
    <x v="2"/>
    <m/>
    <m/>
    <m/>
    <m/>
    <s v="Definir los requerimientos no funcionales "/>
    <s v="Definir los requerimientos no funcionales "/>
    <s v="Documento de requerimientos no funcionales V1"/>
    <n v="1"/>
    <d v="2024-02-01T00:00:00"/>
    <d v="2025-03-31T00:00:00"/>
    <n v="60.571428571428569"/>
    <n v="1"/>
    <s v="DGA_x000a_NC - Subproceso de innovación y Tecnología_x000a_Dirección de Gestión de Innovación y Tecnología "/>
    <n v="1"/>
    <x v="1"/>
  </r>
  <r>
    <x v="4"/>
    <x v="2"/>
    <m/>
    <m/>
    <m/>
    <m/>
    <s v="Iniciar el proceso de contratación "/>
    <s v="Validar o aceptar el proceso de contratación"/>
    <s v="Documento de validación o aceptación del proceso de contratación"/>
    <n v="1"/>
    <d v="2023-11-01T00:00:00"/>
    <d v="2025-03-31T00:00:00"/>
    <n v="73.714285714285708"/>
    <n v="1"/>
    <s v="DGA_x000a_NC - Subproceso de innovación y Tecnología_x000a_Dirección de Gestión de Innovación y Tecnología "/>
    <n v="1"/>
    <x v="1"/>
  </r>
  <r>
    <x v="4"/>
    <x v="2"/>
    <m/>
    <m/>
    <m/>
    <m/>
    <s v="Definir la priorización funcional de la implementación"/>
    <s v="Definir la priorización funcional de la implementación"/>
    <s v="Mapa de historias con la priorización funcional de la implementación V1"/>
    <n v="1"/>
    <d v="2024-02-01T00:00:00"/>
    <d v="2025-03-31T00:00:00"/>
    <n v="60.571428571428569"/>
    <n v="1"/>
    <s v="DGA_x000a_NC- Subproceso Operación Aduanera_x000a_Subdirección de Operación Aduanera _x000a_"/>
    <n v="1"/>
    <x v="1"/>
  </r>
  <r>
    <x v="4"/>
    <x v="2"/>
    <m/>
    <m/>
    <m/>
    <m/>
    <s v="Definir un plan de trabajo de desarrollo de la solución tecnológica "/>
    <s v="Definir un plan de trabajo de desarrollo de la solución tecnológica "/>
    <s v="Plan de trabajo V1"/>
    <n v="1"/>
    <d v="2023-11-01T00:00:00"/>
    <d v="2025-03-31T00:00:00"/>
    <n v="73.714285714285708"/>
    <n v="1"/>
    <s v="DGA_x000a_NC - Subproceso de innovación y Tecnología_x000a_Dirección de Gestión de Innovación y Tecnología "/>
    <n v="1"/>
    <x v="1"/>
  </r>
  <r>
    <x v="4"/>
    <x v="2"/>
    <m/>
    <m/>
    <m/>
    <m/>
    <s v="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A_x000a_NC- Subproceso Operación Aduanera_x000a_Subdirección de Operación Aduanera _x000a__x000a_NC - Subproceso de innovación y Tecnología_x000a_Dirección de Gestión de Innovación y Tecnología _x000a__x000a_ACTUALIZADO_x000a_30112021_x000a__x000a_REFORMULADO_x000a_09122022"/>
    <n v="0"/>
    <x v="0"/>
  </r>
  <r>
    <x v="4"/>
    <x v="2"/>
    <m/>
    <m/>
    <m/>
    <m/>
    <s v="Iniciar el desarrollo de la solución tecnológica."/>
    <s v="Desarrollo de la solución"/>
    <s v="Informes de seguimiento"/>
    <n v="7"/>
    <d v="2025-06-01T00:00:00"/>
    <d v="2026-12-31T00:00:00"/>
    <n v="82.571428571428569"/>
    <n v="0"/>
    <s v="DGA_x000a_NC - Subproceso de innovación y Tecnología_x000a_Dirección de Gestión de Innovación y Tecnología "/>
    <n v="0"/>
    <x v="0"/>
  </r>
  <r>
    <x v="4"/>
    <x v="2"/>
    <m/>
    <m/>
    <m/>
    <m/>
    <s v="Iniciar la implementación de la solución tecnológica"/>
    <s v="Pruebas y evaluación funcional"/>
    <s v=" (01) Un  formato de Aceptación de Pruebas funcionales y salida a producción - FT-IIT-1851."/>
    <n v="1"/>
    <d v="2025-06-01T00:00:00"/>
    <d v="2026-12-31T00:00:00"/>
    <n v="82.571428571428569"/>
    <n v="0"/>
    <s v="DGA_x000a_NC- Subproceso Operación Aduanera_x000a_Subdirección de Operación Aduanera _x000a_"/>
    <n v="0"/>
    <x v="0"/>
  </r>
  <r>
    <x v="4"/>
    <x v="2"/>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6-01T00:00:00"/>
    <d v="2026-12-31T00:00:00"/>
    <n v="82.571428571428569"/>
    <n v="0"/>
    <s v="DGA_x000a_NC- Subproceso Operación Aduanera_x000a_Subdirección de Operación Aduanera _x000a__x000a_NC - Subproceso de innovación y Tecnología_x000a_Dirección de Gestión de Innovación y Tecnología _x000a__x000a_ACTUALIZADO_x000a_30112021_x000a__x000a_REFORMULADO_x000a_09122022"/>
    <n v="0"/>
    <x v="0"/>
  </r>
  <r>
    <x v="4"/>
    <x v="2"/>
    <m/>
    <m/>
    <m/>
    <m/>
    <s v="Expedir memorando con los lineamientos para el perfilamiento de carga"/>
    <s v="Elaborar y expedir un Memorando que contenga lineamientos para perfilamiento de carga"/>
    <s v="Memorando Firmado"/>
    <n v="1"/>
    <d v="2020-01-01T00:00:00"/>
    <d v="2020-02-15T00:00:00"/>
    <n v="6.4285714285714288"/>
    <n v="1"/>
    <s v="DGA_x000a_NC – Subproceso Operación Aduanera_x000a_Dirección de Gestión de Aduanas_x000a__x000a_Dirección de Gestión Organizacional_x000a__x000a_ACTUALIZADO_x000a_30112021_x000a__x000a_REFORMULADO_x000a_09122022"/>
    <n v="1"/>
    <x v="1"/>
  </r>
  <r>
    <x v="4"/>
    <x v="2"/>
    <m/>
    <m/>
    <m/>
    <m/>
    <s v="Expedir memorando con los lineamientos para el perfilamiento de carga"/>
    <s v="Socializar el memorando en las Direcciones Seccionales  "/>
    <s v="Listado de asistencia a la jornada de socialización"/>
    <n v="1"/>
    <d v="2020-02-16T00:00:00"/>
    <d v="2020-03-15T00:00:00"/>
    <n v="4"/>
    <n v="1"/>
    <s v="DGA_x000a_NC – Subproceso Operación Aduanera_x000a_Subdirección de Gestión de Comercio Exterior _x000a_"/>
    <n v="1"/>
    <x v="1"/>
  </r>
  <r>
    <x v="4"/>
    <x v="2"/>
    <m/>
    <m/>
    <m/>
    <m/>
    <s v="Actualizar la matriz de riesgos del Proceso de Operación Aduanera "/>
    <s v="Actualizar las matrices de operación aduanera."/>
    <s v="Matriz de Riesgos actualizada "/>
    <n v="1"/>
    <d v="2020-01-01T00:00:00"/>
    <d v="2022-06-30T00:00:00"/>
    <n v="130.14285714285714"/>
    <n v="1"/>
    <s v="DGA_x000a_NC – Subproceso Operación Aduanera_x000a_Subdirección de Operación Aduanera_x000a__x000a_Coordinación de Procesos y Riesgos Operacionales _x000a__x000a_ACTUALIZADO_x000a_30112021_x000a__x000a_REFORMULADO_x000a_09122022"/>
    <n v="1"/>
    <x v="1"/>
  </r>
  <r>
    <x v="4"/>
    <x v="2"/>
    <m/>
    <m/>
    <m/>
    <m/>
    <s v=" Establecer lineamientos para las Direcciones Seccionales en donde se indique la obligatoriedad de registrar los motivos de inmovilización de carga por mas de cinco (5) días"/>
    <s v="Expedir oficio estableciendo lineamientos para que las Direcciones Seccionales en el acta de inmovilización de la carga registren los motivos por los cuales tomo más de los (5) días establecidos en la normatividad"/>
    <s v="Oficio"/>
    <n v="1"/>
    <d v="2020-01-01T00:00:00"/>
    <d v="2020-02-28T00:00:00"/>
    <n v="8.2857142857142865"/>
    <n v="1"/>
    <s v="DGA_x000a_DS- Subproceso Operación Aduanera_x000a_Subdirección de Gestión de Comercio Exterior_x000a__x000a_ACTUALIZADO_x000a_30112021_x000a__x000a_REFORMULADO_x000a_09122022"/>
    <n v="1"/>
    <x v="1"/>
  </r>
  <r>
    <x v="4"/>
    <x v="2"/>
    <m/>
    <m/>
    <m/>
    <m/>
    <s v="Realizar seguimiento mensual del (5%) dando cumplimiento del oficio mencionado en la acción 2 de este plan"/>
    <s v="Realizar el control y seguimiento establecido en la oportunidad prevista"/>
    <s v="Informe de seguimiento"/>
    <n v="4"/>
    <d v="2020-03-01T00:00:00"/>
    <d v="2020-06-30T00:00:00"/>
    <n v="17.285714285714285"/>
    <n v="1"/>
    <s v="DGA_x000a_DS- Subproceso Operación Aduanera_x000a_Direcciones Seccionales de Aduanas de Barranquilla, Bogota y Cartagena"/>
    <n v="1"/>
    <x v="1"/>
  </r>
  <r>
    <x v="4"/>
    <x v="2"/>
    <m/>
    <m/>
    <m/>
    <m/>
    <s v="Expedir Memorando con el lineamiento para adoptar medidas cautelares (artículo 597 Decreto 1165 de 2019) independientemente de la cuantía del avalúo de la mercancía. "/>
    <s v="Expedición de memorando y socialización del mismo a los funcionarios de las Divisiones competentes. "/>
    <s v="Memorando"/>
    <n v="1"/>
    <d v="2020-01-01T00:00:00"/>
    <d v="2020-01-31T00:00:00"/>
    <n v="4.2857142857142856"/>
    <n v="1"/>
    <s v="DGA_x000a_DS - Subproceso Operación Aduanera_x000a_Dirección Seccional de Aduanas de Bogotá_x000a_ACTUALIZADO_x000a_30112021_x000a__x000a_REFORMULADO _x000a_09122022_x000a_"/>
    <n v="1"/>
    <x v="1"/>
  </r>
  <r>
    <x v="4"/>
    <x v="2"/>
    <m/>
    <m/>
    <m/>
    <m/>
    <s v="Realizar capacitaciones del PR-FI-0156 versión 2“Comunicaciones oficiales de entrada código ” relacionado con la radicación de documentos para los soportes allegados y que respaldan la operación comercial consignada en el documento de transporte objeto de reconocimiento con medida cautelar de inmovilización"/>
    <s v="Realizar capacitaciones  del procedimiento PR-FI-0156 en cada una de las Direcciones Seccionales.  "/>
    <s v="Informe capacitaciones"/>
    <n v="4"/>
    <d v="2020-03-01T00:00:00"/>
    <d v="2020-06-30T00:00:00"/>
    <n v="17.285714285714285"/>
    <n v="1"/>
    <s v="DGA_x000a_DS- Subproceso Operación Aduanera_x000a_Direcciones Seccionales de Aduanas de Barranquilla, Bogota y Cartagena"/>
    <n v="1"/>
    <x v="1"/>
  </r>
  <r>
    <x v="4"/>
    <x v="2"/>
    <m/>
    <m/>
    <m/>
    <m/>
    <s v="Realizar seguimiento mensual de muestras aleatorias de por lo menos el (5%) de los documentos soportes para la movilización de la carga"/>
    <s v="Realizar el control y seguimiento establecido en la oportunidad prevista"/>
    <s v="Informe de seguimiento"/>
    <n v="4"/>
    <d v="2020-03-01T00:00:00"/>
    <d v="2020-06-30T00:00:00"/>
    <n v="17.285714285714285"/>
    <n v="1"/>
    <s v="DGA_x000a_DS- Subproceso Operación Aduanera_x000a_Direcciones Seccionales de Aduanas de Barranquilla, Bogota y Cartagena"/>
    <n v="1"/>
    <x v="1"/>
  </r>
  <r>
    <x v="4"/>
    <x v="2"/>
    <m/>
    <m/>
    <m/>
    <m/>
    <s v="Crear carpeta pública en un servidor bajo el dominio, gestión y control de la Subdirección de Gestión de Tecnología de Información y Telecomunicaciones y migrar la información de la base de datos de macro perfilamiento en el servidor de nivel central para los coordinadores de carga y trafico postal de la Dirección Seccional de Impuestos y Aduanas Bogotá"/>
    <s v="Solicitar mediante PST la creación de una carpeta pública en un servidor bajo el dominio, gestión y control de la Subdirección de Gestión de Tecnología de Información y Telecomunicaciones. _x000a_En la solicitud:_x000a_a) Enviar el listado de los funcionarios coordinadores del reconocimiento de carga (aproximadamente diez)._x000a_b) Especificar los permisos a otorgar a los funcionarios coordinadores (lectura y escritura) para el acceso a la carpeta pública._x000a_c) Solicitar mover a la nueva carpeta todos los archivos vigentes e históricos relacionados con la base de datos de macroperfilamiento de carga"/>
    <s v="Número de Solicitud PST "/>
    <n v="1"/>
    <d v="2020-01-01T00:00:00"/>
    <d v="2020-01-30T00:00:00"/>
    <n v="4.1428571428571432"/>
    <n v="1"/>
    <s v="DGA_x000a_Dirección Seccional de Aduanas Bogotá_x000a_GIT Asistencia Tecnologica"/>
    <n v="1"/>
    <x v="1"/>
  </r>
  <r>
    <x v="4"/>
    <x v="2"/>
    <m/>
    <m/>
    <m/>
    <m/>
    <s v="Crear carpeta pública en un servidor bajo el dominio, gestión y control de la Subdirección de Gestión de Tecnología de Información y Telecomunicaciones y migrar la información de la base de datos de macro perfilamiento en el servidor de nivel central para los coordinadores de carga y trafico postal de la Dirección Seccional de Impuestos y Aduanas Bogotá"/>
    <s v="Crear carpeta  en el servidor central para los coordinadores de carga y trafico postal de la Dirección Seccional de Impuestos y Aduanas Bogotá."/>
    <s v="Carpeta pública en servidor de nivel central"/>
    <n v="1"/>
    <d v="2020-02-01T00:00:00"/>
    <d v="2020-02-28T00:00:00"/>
    <n v="3.8571428571428572"/>
    <n v="1"/>
    <s v="DGA_x000a_Subdirección de Gestión de Tecnologías de la Información y las Telecomunicaciones_x000a_Coordinación de Infraestructura Tecnológica_x000a__x000a_ACTUALIZADO_x000a_30112021_x000a__x000a_REFORMULADO _x000a_09122022"/>
    <n v="1"/>
    <x v="1"/>
  </r>
  <r>
    <x v="4"/>
    <x v="2"/>
    <m/>
    <m/>
    <m/>
    <m/>
    <s v="Crear carpeta pública en un servidor bajo el dominio, gestión y control de la Subdirección de Gestión de Tecnología de Información y Telecomunicaciones y migrar la información de la base de datos de macro perfilamiento en el servidor de nivel central para los coordinadores de carga y trafico postal de la Dirección Seccional de Impuestos y Aduanas Bogotá"/>
    <s v="Migrar la información de la base de datos de macroperfilamiento de la Dirección Seccional de Impuestos y Aduanas Bogotá a la carpeta del servidor de nivel central."/>
    <s v="Información migrada"/>
    <n v="1"/>
    <d v="2020-02-01T00:00:00"/>
    <d v="2020-02-28T00:00:00"/>
    <n v="3.8571428571428572"/>
    <n v="1"/>
    <s v="DGA_x000a_Subdirección de Gestión de Tecnologías de la Información y las Telecomunicaciones_x000a_Coordinación de Infraestructura Tecnológica_x000a__x000a_Dirección de Impuestos y Aduanas Bogotá_x000a_GIT Asistencia Tecnologica_x000a__x000a_ACTUALIZADO_x000a_30112021_x000a__x000a_REFORMULADO _x000a_09122022"/>
    <n v="1"/>
    <x v="1"/>
  </r>
  <r>
    <x v="4"/>
    <x v="2"/>
    <m/>
    <m/>
    <m/>
    <m/>
    <s v="Emitir memorando con las instrucciones precisas respecto al uso seguro de la información, acorde con la normatividad interna y externa vigente y, con las políticas de seguridad de la información de la DIAN respecto a la carpeta publica de información de la base de datos de macro perfilamiento en el servidor de nivel central para los coordinadores de carga y trafico postal de la Dirección Seccional de Impuestos y Aduanas Bogotá."/>
    <s v="Emitir memorando con las instrucciones precisas respecto al uso seguro de la información, acorde con la normatividad interna y externa vigentes y, con las políticas de seguridad de la información de la DIAN."/>
    <s v="Memorando"/>
    <n v="1"/>
    <d v="2020-01-01T00:00:00"/>
    <d v="2020-02-28T00:00:00"/>
    <n v="8.2857142857142865"/>
    <n v="1"/>
    <s v="DGA_x000a__x000a_Dirección Seccional de Aduanas Bogotá_x000a_GIT Asistencia Tecnologica_x000a__x000a_ACTUALIZADO_x000a_30112021_x000a__x000a_REFORMULADO _x000a_09122022"/>
    <n v="1"/>
    <x v="1"/>
  </r>
  <r>
    <x v="4"/>
    <x v="2"/>
    <m/>
    <m/>
    <m/>
    <m/>
    <s v="Realizar acuerdos de confidencialidad a los funcionarios que tendran acceso a la carpeta pública. "/>
    <s v="Realizar acuerdos de confidencialidad a los funcionarios que tendran acceso a la carpeta pública. "/>
    <s v="Informe de los acuerdos de confidencialidad suscritos"/>
    <n v="1"/>
    <d v="2020-03-01T00:00:00"/>
    <d v="2020-06-30T00:00:00"/>
    <n v="17.285714285714285"/>
    <n v="1"/>
    <s v="DGA_x000a__x000a_Dirección Seccional de Aduanas Bogotá_x000a_GIT Asistencia Tecnologica_x000a__x000a_ACTUALIZADO_x000a_30112021_x000a__x000a_REFORMULADO _x000a_09122022"/>
    <n v="1"/>
    <x v="1"/>
  </r>
  <r>
    <x v="4"/>
    <x v="2"/>
    <m/>
    <m/>
    <m/>
    <m/>
    <s v="Realizar acuerdos de confidencialidad a los funcionarios que tendran acceso a la carpeta pública. "/>
    <s v="Enviar los Acuerdos de Confidencialidad de los funcionarios coordinadores de reconocimiento de carga, debidamente suscritos, a la Coordinación de Historias Laborales."/>
    <s v="Oficio-Documento de entrega de los Acuerdos de confidencialidad a la Coordinación de Historias Laborales."/>
    <n v="1"/>
    <d v="2020-07-01T00:00:00"/>
    <d v="2020-08-30T00:00:00"/>
    <n v="8.5714285714285712"/>
    <n v="1"/>
    <s v="DGA_x000a__x000a_Dirección Seccional de Aduanas Bogotá_x000a_GIT Asistencia Tecnologica_x000a__x000a_ACTUALIZADO_x000a_30112021_x000a__x000a_REFORMULADO _x000a_09122022"/>
    <n v="1"/>
    <x v="1"/>
  </r>
  <r>
    <x v="4"/>
    <x v="2"/>
    <m/>
    <m/>
    <m/>
    <m/>
    <s v="Realizar verificación de los roles asignados a los funcionarios de la planta de personal de la División y GIT Control Carga y enviar solicitud de actualización. "/>
    <s v="Solicitar a la Subdirección de Gestión de Tecnología la actualización de los roles de los sistemas de información, cumpliendo lo establecido en el procedimiento PR-SI-142."/>
    <s v="Solicitud a la Subdirección de Gestión de Tecnología con el listado actualizado de roles para ser depurado. "/>
    <n v="1"/>
    <d v="2020-01-01T00:00:00"/>
    <d v="2020-02-28T00:00:00"/>
    <n v="8.2857142857142865"/>
    <n v="1"/>
    <s v="DGA_x000a_DS- Subproceso Operación Aduanera_x000a_Direcciones Seccionales de Aduanas de Barranquilla, Bogota y Cartagena"/>
    <n v="1"/>
    <x v="1"/>
  </r>
  <r>
    <x v="4"/>
    <x v="2"/>
    <m/>
    <m/>
    <m/>
    <m/>
    <s v="Realizar la actualización de los roles asignados en los sistemas de información, de acuerdo al listado suministrado por las Direcciones Seccionales"/>
    <s v="Realizar la actualización de los roles asignados en los sistemas de información, de acuerdo al listado suministrado por las Direcciones Seccionales"/>
    <s v="Reporte de asignación de roles actualizado"/>
    <n v="1"/>
    <d v="2020-03-01T00:00:00"/>
    <d v="2020-06-30T00:00:00"/>
    <n v="17.285714285714285"/>
    <n v="1"/>
    <s v="DGA_x000a_NC - Subproceso Innovación y Tecnología_x000a_Subdirección de Gestión de Tecnologías de la Información y las Telecomunicaciones_x000a__x000a_ACTUALIZADO_x000a_30112021_x000a__x000a_REFORMULADO_x000a_09122022"/>
    <n v="1"/>
    <x v="1"/>
  </r>
  <r>
    <x v="4"/>
    <x v="2"/>
    <s v="INSP. 1707022418 _x000a_H 1,2,3,4,5,6,7_x000a__x000a_Tránsito Aduanero"/>
    <s v="RG1"/>
    <s v="Hallazgo I. Fallas en la validación del cumplimiento de requisitos establecidos para la autorización de los tránsitos aduaneros nacionales en la Dirección Seccional de Impuestos y Aduanas de Buenaventura, en contravía de lo establecido en el procedimiento PR-OA-0178 “Autorización de tránsito aduanero nacional” versión 2 y los artículos 209, 396 y 397, del Decreto 390 de 2016._x000a__x000a_Hallazgo II. Incumplimiento de los requisitos establecidos para otorgar una prórroga de término para finalizar DTA, CV y/o Cabotaje en la Dirección Seccional de Impuestos y Aduanas de Buenaventura, en contravía de lo dispuesto en el artículo 321 de la Resolución 4240 del 1/06/2000, evidenciado en autos de prórroga de término para finalizar DTA, CV y/o Cabotaje, expedidos por fuera del término establecido o sin el cumplimiento de requisitos. _x000a__x000a_Hallazgo III. Fallas en el control y seguimiento del cumplimiento de los requisitos establecidos para la finalización de los tránsitos aduaneros nacionales en las Direcciones Seccionales de Aduanas de Bogotá, Medellín y Cali, en contravía de lo establecido en el procedimiento PR-OA-0179 “Finalización de tránsito aduanero nacional” versión 2 y en los artículos 318 y 319 de la Resolución 4240 de 2000._x000a__x000a_Hallazgo IV. Falta de integridad de la información que es ingresada al aplicativo SYGA relacionada con los tránsitos aduaneros incumpliendo uno de los principios fundamentales, la Seguridad de la Información (Integridad: La información y sus métodos de procesamiento deben ser completos y exactos) conforme al Decreto 1008 del 14/06/2018 por el cual se establecen los lineamientos generales de la Política de Gobierno Digital en su artículo 2.2.9.1.1.3 y lo definido en el anexo 5.3. Anexo 3 – Segmentación Elementos Habilitadores: Seguridad de la Información del Manual de Gobierno Digital versión 7., evidenciando Fallas en el diligenciamiento de la información correspondiente a DTA y CV por parte de los responsables de ingresarla en el sistema SYGA._x000a__x000a_Hallazgo V. Diligencias de inspección realizadas por funcionarios sin estar debidamente comisionados incumpliendo lo establecido en la actividad 10 del procedimiento PR-OA-0178 “Autorización de tránsito aduanero nacional” versión 2 y el procedimiento PR-GH-0076 “Gestión de Comisiones al Interior del País” _x000a__x000a_Hallazgo VI. Falta de integridad de la información que es ingresada al aplicativo SYGA relacionada con los tránsitos aduaneros comparada con la información suministrada por los depósitos y zonas francas, incumpliendo uno de los principios fundamentales, la Seguridad de la Información (Integridad: la información y sus métodos de procesamiento deben ser completos y exactos) conforme al Decreto 1008 del 14/06/2018, por el cual se establecen los lineamientos generales de la Política de Gobierno Digital en su artículo 2.2.9.1.1.3 y lo definido en el anexo 5.3. Anexo 3 – Segmentación Elementos Habilitadores: Seguridad de la Información del Manual de Gobierno Digital versión 7_x000a_hallazgo V. Diligencias de inspección realizadas por funcionarios sin estar debidamente comisionados incumpliendo lo establecido en la actividad 10 del procedimiento PR-OA-0178 “Autorización de tránsito aduanero nacional” versión 2 y el procedimiento PR-GH-0076 “Gestión de Comisiones al Interior del País”._x000a__x000a_hallazgo VII. Autorizaciones de tránsitos aduaneros nacionales en la Dirección Seccional de Impuestos y Aduanas de Buenaventura sin el cumplimiento de requisitos, en contravía de lo establecido en el procedimiento PR-OA-0178 “Autorización de tránsito"/>
    <s v="ID del Riesgo de Corrupción :  RFC 1. Direccionamiento de las actividades relacionadas con tránsito aduanero nacional para beneficio propio o de terceros"/>
    <s v="Elaborar plan de trabajo para diseñar y desarrollar campaña de sensibilización y/o capacitación orientadas a los usuarios internos acerca de los pilares de la seguridad de la información: Disponibilidad, Integridad y Confidencialidad, así como la importancia de ejecutar correctamente los procedimientos y controles del proceso de Operacón Aduanera-Tránsito Aduanero"/>
    <s v="Elaborar plan de trabajo con la participación de las áreas involucradas."/>
    <s v="Plan de trabajo"/>
    <n v="1"/>
    <d v="2020-06-01T00:00:00"/>
    <d v="2020-08-31T00:00:00"/>
    <n v="13"/>
    <n v="1"/>
    <s v="DGA_x000a_NC - Subproceso Seguridad de la Información_x000a_Oficina de Seguridad de la Información_x000a__x000a_ACTUALIZADO_x000a_30112021"/>
    <n v="1"/>
    <x v="1"/>
  </r>
  <r>
    <x v="4"/>
    <x v="2"/>
    <m/>
    <m/>
    <m/>
    <m/>
    <s v="Realizar seguimiento a las tareas del plan de trabajo."/>
    <s v="Realizar seguimiento a las tareas del plan de trabajo."/>
    <s v="Reunión seguimiento"/>
    <n v="2"/>
    <d v="2020-09-01T00:00:00"/>
    <d v="2021-02-01T00:00:00"/>
    <n v="21.857142857142858"/>
    <n v="1"/>
    <s v="DGA_x000a_NC - Subproceso Seguridad de la Información_x000a_Oficina de Seguridad de la Información_x000a_ _x000a_NC - Subproceso Comunicaciones_x000a_Oficina de Comunicaciones_x000a__x000a_NC - Subproceso Innovación y Tecnología_x000a_Subdirección de Gestión de Tecnologías de Información y Telecomunicaciones_x000a__x000a_NC - Subproceso Desarrollo del Talento Humano_x000a_Subdirección Escuela de Impuestos y Aduanas_x000a__x000a_ACTUALIZADO_x000a_30112021"/>
    <n v="1"/>
    <x v="1"/>
  </r>
  <r>
    <x v="4"/>
    <x v="2"/>
    <m/>
    <m/>
    <m/>
    <m/>
    <s v="Generar el lineamiento y socialización para las herramientas de soporte no corporativas (“aplicativos no corporativos o huérfanos”), con la finalidad de realizar el inventario, definición de funcionalidad, búsqueda de herramienta corporativa para su reemplazo o en su defecto el escalamiento al centro de despacho para su desarrollo o adquisición."/>
    <s v="Elaborar documento con lineamiento y socializarlo"/>
    <s v="Lineamiento socializado"/>
    <n v="1"/>
    <d v="2020-10-01T00:00:00"/>
    <d v="2020-12-31T00:00:00"/>
    <n v="13"/>
    <n v="1"/>
    <s v="DGA_x000a_NC - Subproceso Seguridad de la Información_x000a_Oficina de Seguridad de la Información_x000a__x000a_ACTUALIZADO_x000a_30112021"/>
    <n v="1"/>
    <x v="1"/>
  </r>
  <r>
    <x v="4"/>
    <x v="2"/>
    <m/>
    <m/>
    <m/>
    <m/>
    <s v="Realizar seguimiento a la información, definiciones y acciones tomadas por la Subdirección de Gestión de Tecnología de Información y Telecomunicaciones-SGTIT en relación con las herramientas de soporte no corporativas (“aplicativos no corporativos o huérfanos”)."/>
    <s v="Realizar seguimiento"/>
    <s v="Seguimiento"/>
    <n v="1"/>
    <d v="2021-01-01T00:00:00"/>
    <d v="2021-11-30T00:00:00"/>
    <n v="47.571428571428569"/>
    <n v="1"/>
    <s v="DGA_x000a_NC - Subproceso Seguridad de la Información_x000a_Oficina de Seguridad de la Información_x000a__x000a_NC - Subproceso Innovación y Tecnología_x000a_Subdirección de Gestión de Tecnología de Información y Telecomunicaciones_x000a__x000a_ACTUALIZADO_x000a_30112021"/>
    <n v="1"/>
    <x v="1"/>
  </r>
  <r>
    <x v="4"/>
    <x v="2"/>
    <m/>
    <m/>
    <m/>
    <m/>
    <s v="Utilizar el sistema informático electrónico de Tránsito Aduanero para el control de las autorizaciones de los tránsitos"/>
    <s v="Registrar la totalidad de las autorizaciones de los tránsitos a través del SIE de tránsito"/>
    <s v="Reportes generados por el SIE transito"/>
    <n v="1"/>
    <d v="2020-07-01T00:00:00"/>
    <d v="2020-12-30T00:00:00"/>
    <n v="26"/>
    <n v="1"/>
    <s v="DGA_x000a_DS - Subproceso Operación Aduanera_x000a_Direcciones Seccionales de impuestos y Aduanas y de Aduanas_x000a__x000a_ACTUALIZADO_x000a_30112021"/>
    <n v="1"/>
    <x v="1"/>
  </r>
  <r>
    <x v="4"/>
    <x v="2"/>
    <m/>
    <m/>
    <m/>
    <m/>
    <s v="Iniciar el proyecto con la definición de  los requerimientos funcionales"/>
    <s v="Definir los requerimientos funcionales"/>
    <s v="Documento de requerimientos funcionales V1"/>
    <n v="1"/>
    <d v="2024-03-01T00:00:00"/>
    <d v="2025-03-31T00:00:00"/>
    <n v="56.428571428571431"/>
    <n v="1"/>
    <s v="DGA_x000a_NC – Subproceso Operación Aduanera_x000a_Subdirección de Operación Aduanera_x000a_"/>
    <n v="1"/>
    <x v="1"/>
  </r>
  <r>
    <x v="4"/>
    <x v="2"/>
    <m/>
    <m/>
    <m/>
    <m/>
    <s v="Definir los requerimientos no funcionales "/>
    <s v="Definir los requerimientos no funcionales "/>
    <s v="Documento de requerimientos no funcionales V1"/>
    <n v="1"/>
    <d v="2024-03-01T00:00:00"/>
    <d v="2025-03-31T00:00:00"/>
    <n v="56.428571428571431"/>
    <n v="1"/>
    <s v="DGA_x000a_NC - Subproceso Innovación y Tecnología_x000a_Dirección de Gestión de Innovación y Tecnología_x000a_"/>
    <n v="1"/>
    <x v="1"/>
  </r>
  <r>
    <x v="4"/>
    <x v="2"/>
    <m/>
    <m/>
    <m/>
    <m/>
    <s v="Definir la priorización funcional de la implementación"/>
    <s v="Definir la priorización funcional de la implementación"/>
    <s v="Mapa de historias con la priorización funcional de la implementación V1"/>
    <n v="1"/>
    <d v="2024-03-01T00:00:00"/>
    <d v="2025-03-31T00:00:00"/>
    <n v="56.428571428571431"/>
    <n v="1"/>
    <s v="DGA_x000a_NC – Subproceso Operación Aduanera_x000a_Subdirección de Operación Aduanera_x000a_"/>
    <n v="1"/>
    <x v="1"/>
  </r>
  <r>
    <x v="4"/>
    <x v="2"/>
    <m/>
    <m/>
    <m/>
    <m/>
    <s v="Definir un plan de trabajo de desarrollo de la solución tecnológica "/>
    <s v="Definir un plan de trabajo de desarrollo de la solución tecnológica "/>
    <s v="Plan de trabajo V1"/>
    <n v="1"/>
    <d v="2024-03-01T00:00:00"/>
    <d v="2025-03-31T00:00:00"/>
    <n v="56.428571428571431"/>
    <n v="1"/>
    <s v="DGA_x000a_NC - Subproceso Innovación y Tecnología_x000a_Dirección de Gestión de Innovación y Tecnología_x000a_"/>
    <n v="1"/>
    <x v="1"/>
  </r>
  <r>
    <x v="4"/>
    <x v="2"/>
    <m/>
    <m/>
    <m/>
    <m/>
    <s v="Aprobar o validar el plan de trabajo de la implementación de la solución tecnológica "/>
    <s v="Aprobar o validar el plan de trabajo de la implementación de la solución tecnológica "/>
    <s v="Plan de trabajo aprobado V1"/>
    <n v="1"/>
    <d v="2024-03-01T00:00:00"/>
    <d v="2025-03-31T00:00:00"/>
    <n v="56.428571428571431"/>
    <n v="1"/>
    <s v="DGA_x000a_NC – Subproceso Operación Aduanera_x000a_Subdirección de Operación Aduanera_x000a__x000a_NC - Subproceso Innovación y Tecnología_x000a_Dirección de Gestión de Innovación y Tecnología_x000a_"/>
    <n v="1"/>
    <x v="1"/>
  </r>
  <r>
    <x v="4"/>
    <x v="2"/>
    <m/>
    <m/>
    <m/>
    <m/>
    <s v="Iniciar el desarrollo de la solución tecnológica."/>
    <s v="Desarrollo de la solución"/>
    <s v="Informes de seguimiento"/>
    <n v="3"/>
    <d v="2025-04-01T00:00:00"/>
    <d v="2025-09-30T00:00:00"/>
    <n v="26"/>
    <n v="0"/>
    <s v="DGA_x000a_NC - Subproceso Innovación y Tecnología_x000a_Dirección de Gestión de Innovación y Tecnología_x000a_"/>
    <n v="0"/>
    <x v="0"/>
  </r>
  <r>
    <x v="4"/>
    <x v="2"/>
    <m/>
    <m/>
    <m/>
    <m/>
    <s v="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Subdirección de Operación Aduanera_x000a_"/>
    <n v="0"/>
    <x v="0"/>
  </r>
  <r>
    <x v="4"/>
    <x v="2"/>
    <m/>
    <m/>
    <m/>
    <m/>
    <s v="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 Subproceso Operación Aduanera_x000a_Subdirección de Operación Aduanera_x000a__x000a_NC - Subproceso Innovación y Tecnología_x000a_Dirección de Gestión de Innovación y Tecnología_x000a_"/>
    <n v="0"/>
    <x v="0"/>
  </r>
  <r>
    <x v="4"/>
    <x v="2"/>
    <m/>
    <m/>
    <m/>
    <m/>
    <s v="1. Verificación   del  2%  por parte del jefe de Operación Aduanera o a quien corresponda  del  correcto diligenciamiento de las actas de diligencia y verificar que las mismas cuenten con su respectivo auto comisorio para las operaciones de Transito Aduanero Internacional y/o cabotaje. "/>
    <s v="1.  Verificar que las actuaciones de los funcionarios se encuentren de conformidad con las actas de diligencia vs.  los autos comisorios._x000a_                                                                              _x000a_"/>
    <s v="Acta de verificación trimestral de actas de diligencia Vs. autos comisorios._x000a__x000a_"/>
    <n v="4"/>
    <d v="2023-05-01T00:00:00"/>
    <d v="2024-06-30T00:00:00"/>
    <n v="60.857142857142854"/>
    <n v="1"/>
    <s v="DGA_x000a_NC – Subproceso Operación Aduanera_x000a_Direcciones Seccionales de Impuestos y Aduanas y Direcciones Seccionales de Aduanas_x000a_Divisiones de  Operaciòn Aduanera_x000a_Divisiones de transito y carga o a quien corresponda."/>
    <n v="1"/>
    <x v="1"/>
  </r>
  <r>
    <x v="4"/>
    <x v="2"/>
    <m/>
    <m/>
    <m/>
    <m/>
    <s v="Seguimiento semestral del 2% por parte de la Subdirección de Operación Aduanera a las actuaciones  sobre los Documentos de los DTAI y/o cabotajes."/>
    <s v="  informes semestrales sobre las inconsistencias encontradas o informe de no inconsistencias                                                    "/>
    <s v="_x000a__x000a_Informe semestral de los resultados del seguimiento y gestiòn de inconsistencia, si hay lugar."/>
    <n v="2"/>
    <d v="2023-05-01T00:00:00"/>
    <d v="2024-06-30T00:00:00"/>
    <n v="60.857142857142854"/>
    <n v="1"/>
    <s v="DGA_x000a_NC – Subproceso Operación Aduanera_x000a_Subdirección de Operación Aduanera"/>
    <n v="1"/>
    <x v="1"/>
  </r>
  <r>
    <x v="4"/>
    <x v="2"/>
    <m/>
    <m/>
    <m/>
    <m/>
    <s v="Actualizar el procedimiento PR­-OA­0178 “Autorización de Tránsito Aduanero Nacional “ "/>
    <s v="Revisar y actualizar el procedimiento PR­-OA­-0178 “Autorización de Tránsito Aduanero Nacional “ "/>
    <s v="Procedimiento actualizado"/>
    <n v="1"/>
    <d v="2020-01-01T00:00:00"/>
    <d v="2020-07-31T00:00:00"/>
    <n v="30.285714285714285"/>
    <n v="1"/>
    <s v="DGA_x000a_NC – Subproceso Operación Aduanera_x000a_Subdirección de Operación Aduanera_x000a_Coordinación de Organización y Gestión de Calidad"/>
    <n v="1"/>
    <x v="1"/>
  </r>
  <r>
    <x v="4"/>
    <x v="2"/>
    <m/>
    <m/>
    <m/>
    <m/>
    <s v="Actualizar la matriz de riesgos del Proceso de Operación Aduanera "/>
    <s v="Actualizar las matriz de operación aduanera."/>
    <s v="Matriz de Riesgos actualizada "/>
    <n v="1"/>
    <d v="2020-01-01T00:00:00"/>
    <d v="2022-06-30T00:00:00"/>
    <n v="130.14285714285714"/>
    <n v="1"/>
    <s v="DGA_x000a_NC – Subproceso Operación Aduanera_x000a_Subdirección de Operación Aduanera_x000a_Coordinación de Procesos y Riesgos Operacionales"/>
    <n v="1"/>
    <x v="1"/>
  </r>
  <r>
    <x v="4"/>
    <x v="2"/>
    <m/>
    <m/>
    <m/>
    <m/>
    <s v="Colocar en producción el servicio Informático Electrónico de Tránsito Aduanero (MUISCA) a nivel Nacional "/>
    <s v="Implementación del servicio"/>
    <s v="Servicio implementado"/>
    <n v="1"/>
    <d v="2020-04-15T00:00:00"/>
    <d v="2020-07-31T00:00:00"/>
    <n v="15.285714285714286"/>
    <n v="1"/>
    <s v="DGA_x000a_NC - Subproceso Innovación y Tecnología_x000a_Subdirección de Gestión de Tecnología de Información y Telecomunicaciones_x000a__x000a_NC - Subproceso Operación Aduanera_x000a_Subdirección de Gestión de Comercio Exterior_x000a__x000a_ACTUALIZADO_x000a_30112021"/>
    <n v="1"/>
    <x v="1"/>
  </r>
  <r>
    <x v="4"/>
    <x v="2"/>
    <m/>
    <m/>
    <m/>
    <m/>
    <s v="Realizar capacitación a los funcionarios de la División de Gestión Control Carga, en los siguientes temas:_x000a__x000a_- Requisitos establecidos para la finalización de los tránsitos aduaneros nacionales._x000a__x000a_-Utilización de los formatos y documentación establecidos en la norma, par el envío de insumos a la División de Fiscalización."/>
    <s v="Capacitación realizada"/>
    <s v="Lista de asistencia a capacitación"/>
    <n v="1"/>
    <d v="2020-04-15T00:00:00"/>
    <d v="2020-05-31T00:00:00"/>
    <n v="6.5714285714285712"/>
    <n v="1"/>
    <s v="DGA_x000a_NC – Subproceso Operación Aduanera_x000a_División Gestión Control Carga_x000a_"/>
    <n v="1"/>
    <x v="1"/>
  </r>
  <r>
    <x v="4"/>
    <x v="2"/>
    <s v="INSP. 1707022428_x000a_H 1,2,3_x000a__x000a_Verificación al control de mantenimiento de requisitos y obligaciones a los operadores de_x000a_tráfico postal y envíos urgentes"/>
    <s v="RG1"/>
    <s v="ID del hallazgo I. Fallas en la verificación al control de mantenimiento de requisitos y obligaciones a los operadores de TP y EU por parte de la Dirección Seccional de Aduanas de Bogotá, en contravía de lo establecido en el procedimiento PR-GM-414 “Verificación al control al mantenimiento de requisitos a operadores de comercio exterior y obligados aduaneros” y el artículo 203 del Decreto 2685 de 1999.            _x000a_"/>
    <s v="ID del Riesgo de Corrupción :  RFC 1. Discrecionalidad en la verificación al mantenimiento y control de los requisitos y obligaciones de los operadores de tráfico postal y envíos urgentes"/>
    <s v="Establecer visitas  específicas  de  control  al  mantenimiento  de  requisitos, bajo los lineamientos del procedimiento establecido para tal fin. "/>
    <s v="Realizar visitas y/o verificaciones documentales a los Operadores  de  Tráfico  Postal  y  Envíos  Urgentes alienados al procedimiento PR-GM-414 “Verificación al control al mantenimiento de requisitos a operadores de comercio exterior y obligados aduaneros” en las Direcciones Seccionales en donde se encuentran dichos operadores, para la verificación del mantenimiento de requisitos con los cuales les fue otorgado el registro."/>
    <s v="Informe de Visita"/>
    <n v="40"/>
    <d v="2021-03-01T00:00:00"/>
    <d v="2022-09-30T00:00:00"/>
    <n v="82.571428571428569"/>
    <n v="1"/>
    <s v="DGA_x000a_DS -  Subproceso Operación Aduanera_x000a_Direcciones Seccionales de Aduanas de:_x000a_Medellín, Barranquilla, Bogotá y Cali_x000a__x000a_ACTUALIZADO_x000a_30112021_x000a__x000a_REFORMULADO_x000a_09122022"/>
    <n v="1"/>
    <x v="1"/>
  </r>
  <r>
    <x v="4"/>
    <x v="2"/>
    <m/>
    <m/>
    <m/>
    <m/>
    <s v="Seguimiento  a  que la información de los  operadores  de  tráfico  postal  y  envíos  urgentes  que  hayan tenido incumplimiento de los requisitos y/o obligaciones, sea remitida al área competente."/>
    <s v="Verificar posteriormente a las visitas de mantenimiento de requisitos, el envío a las áreas competentes de la información de presuntos hallazgos o incumplimientos."/>
    <s v="Cuadro de seguimiento "/>
    <n v="1"/>
    <d v="2020-09-01T00:00:00"/>
    <d v="2022-12-31T00:00:00"/>
    <n v="121.57142857142857"/>
    <n v="1"/>
    <s v="DGA_x000a_NC – Subproceso Operación Aduanera_x000a_Subdirección de Registro y Control Aduanero_x000a__x000a_ACTUALIZADO_x000a_30112021_x000a__x000a_REFORMULADO_x000a_09122022"/>
    <n v="1"/>
    <x v="1"/>
  </r>
  <r>
    <x v="4"/>
    <x v="2"/>
    <m/>
    <m/>
    <m/>
    <m/>
    <s v="Realizar control sobre la declaración consolidada de pagos de los intermediarios de trafico postal y envios urgentes."/>
    <s v="Emitir lineamiento a las direcciones seccionales para la verificación y  control  a  las declaraciones  consolidadas  de  pago de los intermediarios de trafico postal y envios urgentes."/>
    <s v="documento de lineamientos"/>
    <n v="1"/>
    <d v="2020-11-01T00:00:00"/>
    <d v="2021-03-31T00:00:00"/>
    <n v="21.428571428571427"/>
    <n v="1"/>
    <s v="DGA_x000a_NC – Subproceso Operación Aduanera_x000a_Subdirección de Operación Aduanera_x000a__x000a_ACTUALIZADO_x000a_30112021_x000a__x000a_REFORMULADO_x000a_09122022"/>
    <n v="1"/>
    <x v="1"/>
  </r>
  <r>
    <x v="4"/>
    <x v="2"/>
    <m/>
    <m/>
    <m/>
    <m/>
    <s v="Tomar como insumo la información que se encuentra en los expedientes que soportaron el _x000a_cumplimiento  de  requisitos  para  la  inscripción  y  habilitación  de  los Operadores  de  Tráfico _x000a_Postal y Envíos Urgentes, para la realización de las visitas de mantenimiento de requisitos, los cuales deben seguir cumpliendo  para mantener su registro."/>
    <s v="Actualizar el procedimiento PR-GM-414 “Verificación al control al mantenimiento de requisitos a operadores de comercio exterior y obligados aduaneros” estableciendo la obligación de solicitar el expediente o documentos relacionados con el cumplimiento de requisitos que dieron origen al registro."/>
    <s v="Procedimiento PR-GM-414 “Verificación al control al mantenimiento de requisitos a operadores de comercio exterior y obligados aduaneros” actualizado"/>
    <n v="1"/>
    <d v="2020-08-01T00:00:00"/>
    <d v="2020-12-31T00:00:00"/>
    <n v="21.714285714285715"/>
    <n v="1"/>
    <s v="DGA_x000a_NC – Subproceso Operación Aduanera_x000a_Subdirección de Registro y Control Aduanero_x000a__x000a_ACTUALIZADO_x000a_30112021_x000a__x000a_REFORMULADO_x000a_09122022"/>
    <n v="1"/>
    <x v="1"/>
  </r>
  <r>
    <x v="4"/>
    <x v="2"/>
    <m/>
    <m/>
    <m/>
    <m/>
    <s v="Capacitación, inducción y reinducción de las actividades que se deben ejecutar en el desarrollo de las visitas de control de mantenimiento de requisitos."/>
    <s v="Fortalecer las capacitaciones a  los responsables de la realización de las visitas de mantenimiento de requisitos, con el fin de que se de aplicabilidad al procedimiento PR-GM-414 y los anexos del mismo"/>
    <s v="Lista de asistencia a la capacitación y presentación"/>
    <n v="2"/>
    <d v="2021-01-01T00:00:00"/>
    <d v="2022-12-31T00:00:00"/>
    <n v="104.14285714285714"/>
    <n v="1"/>
    <s v="DGA_x000a_NC – Subproceso Operación Aduanera_x000a_Subdirección de Registro y Control Aduanero_x000a__x000a_ACTUALIZADO_x000a_30112021_x000a__x000a_REFORMULADO_x000a_09122022"/>
    <n v="1"/>
    <x v="1"/>
  </r>
  <r>
    <x v="4"/>
    <x v="2"/>
    <m/>
    <m/>
    <m/>
    <m/>
    <s v="Evaluar y validar el  cumplimiento  de  lo  establecido  en  el  procedimiento  “PR­GM­0414,  Control  al Mantenimiento de Requisitos a Operadores de Comercio Exterior y Obligados Aduaneros”, en cuanto a que  las visitas se deben desarrollar dando cumplimiento a cada una de las _x000a_actividades  que  en  éste  se  establecieron  para  dar  estandarización  y  orden  secuencial  al desarrollo de la diligencia de visita y generar un margen de confianza al resultado de esta."/>
    <s v="Revisar aleatoriamente los informes de visitas de mantenimiento de requisitos realizadas, en cuanto al cumplimiento del procedimiento y a su contenido."/>
    <s v="Listado de selección"/>
    <n v="1"/>
    <d v="2021-07-01T00:00:00"/>
    <d v="2021-07-31T00:00:00"/>
    <n v="4.2857142857142856"/>
    <n v="1"/>
    <s v="DGA_x000a_NC – Subproceso Operación Aduanera_x000a_Subdirección de Registro y Control Aduanero_x000a__x000a_ACTUALIZADO_x000a_30112021_x000a__x000a_REFORMULADO_x000a_09122022"/>
    <n v="1"/>
    <x v="1"/>
  </r>
  <r>
    <x v="4"/>
    <x v="2"/>
    <m/>
    <m/>
    <s v="ID del hallazgo II. Fallas en el control y errores en la liquidación de los tributos aduaneros elaboradas por el intermediario de TP y EU evidenciado en la aplicación de los gravámenes correspondientes a las subpartidas arancelarias y en la determinación del impuesto a las ventas, de acuerdo con la descripción de la mercancía importada bajo esta modalidad, en contravía de los requerimientos definidos en el Decreto 2685 de 1999, articulo 200 – Pago de tributos aduaneros y Decreto 2153 de 2016, lo que tiene como efecto incertidumbre en la exactitud de las declaraciones tributarias y disminución en el ingreso de recursos al Estado.            "/>
    <m/>
    <m/>
    <s v="Revisar aleatoriamente los informes de visitas de mantenimiento de requisitos realizadas, en cuanto al cumplimiento del procedimiento y a su contenido."/>
    <s v="Informe de verificación de las visitas seleccionadas"/>
    <n v="1"/>
    <d v="2021-08-01T00:00:00"/>
    <d v="2021-12-31T00:00:00"/>
    <n v="21.714285714285715"/>
    <n v="1"/>
    <s v="DGA_x000a_NC – Subproceso Operación Aduanera_x000a_Subdirección de Registro y Control Aduanero_x000a__x000a_ACTUALIZADO_x000a_30112021_x000a__x000a_REFORMULADO_x000a_09122022"/>
    <n v="1"/>
    <x v="1"/>
  </r>
  <r>
    <x v="4"/>
    <x v="2"/>
    <m/>
    <m/>
    <m/>
    <m/>
    <m/>
    <s v="Revisar aleatoriamente los informes de visitas de mantenimiento de requisitos realizadas, en cuanto al cumplimiento del procedimiento y a su contenido."/>
    <s v="Listado de selección "/>
    <n v="1"/>
    <d v="2022-07-01T00:00:00"/>
    <d v="2022-07-31T00:00:00"/>
    <n v="4.2857142857142856"/>
    <n v="1"/>
    <s v="DGA_x000a_NC – Subproceso Operación Aduanera_x000a_Subdirección de Registro y Control Aduanero_x000a__x000a_ACTUALIZADO_x000a_30112021_x000a__x000a_REFORMULADO_x000a_09122022"/>
    <n v="1"/>
    <x v="1"/>
  </r>
  <r>
    <x v="4"/>
    <x v="2"/>
    <m/>
    <m/>
    <m/>
    <m/>
    <m/>
    <s v="Revisar aleatoriamente los informes de visitas de mantenimiento de requisitos realizadas, en cuanto al cumplimiento del procedimiento y a su contenido."/>
    <s v="Informe de verificación de las visitas seleccionadas"/>
    <n v="1"/>
    <d v="2022-08-01T00:00:00"/>
    <d v="2022-12-31T00:00:00"/>
    <n v="21.714285714285715"/>
    <n v="1"/>
    <s v="DGA_x000a_NC – Subproceso Operación Aduanera_x000a_Subdirección de Registro y Control Aduanero_x000a__x000a_ACTUALIZADO_x000a_30112021_x000a__x000a_REFORMULADO_x000a_09122022"/>
    <n v="1"/>
    <x v="1"/>
  </r>
  <r>
    <x v="4"/>
    <x v="2"/>
    <m/>
    <m/>
    <m/>
    <m/>
    <s v="Adecuación de los servicios informaticos para la verificacion del documento de transporte versus  el formato &quot;Detalle declaración consolidada de pago&quot;.  (F1084)"/>
    <s v="Ajustar las validaciones del formato 1084 &quot; Detalle declaración consolidada de pago&quot; para facilitar el control de las guias presentadas para pago.  "/>
    <s v="correo electrónico de confirmación de puesta en producción del ajuste solicitado"/>
    <n v="1"/>
    <d v="2019-12-01T00:00:00"/>
    <d v="2021-04-30T00:00:00"/>
    <n v="73.714285714285708"/>
    <n v="1"/>
    <s v="DGA_x000a_NC – Subproceso Operación Aduanera_x000a_Subdirección de Operación Aduanera_x000a__x000a_ACTUALIZADO_x000a_30112021_x000a__x000a_REFORMULADO_x000a_09122022"/>
    <n v="1"/>
    <x v="1"/>
  </r>
  <r>
    <x v="4"/>
    <x v="2"/>
    <m/>
    <m/>
    <m/>
    <m/>
    <s v="Desarrollar mejores prácticas que permitan tener mayor eficiencia en los resultados de las visitas realizadas."/>
    <s v="Realizar mesas de trabajo de retroalimentación semestral de los casos o situaciones mas representantivas o de mayor impacto "/>
    <s v="Planilla de asistencia y presentación de los temas tratados"/>
    <n v="4"/>
    <d v="2021-01-01T00:00:00"/>
    <d v="2022-12-31T00:00:00"/>
    <n v="104.14285714285714"/>
    <n v="1"/>
    <s v="DGA_x000a_DS- Subproceso Operación Aduanera_x000a_Dirección Seccional de Aduanas de Bogotá  _x000a__x000a_ACTUALIZADO_x000a_30112021"/>
    <n v="1"/>
    <x v="1"/>
  </r>
  <r>
    <x v="4"/>
    <x v="2"/>
    <m/>
    <m/>
    <m/>
    <m/>
    <m/>
    <s v="Realizar mesas de trabajo de retroalimentación semestral de los casos o situaciones mas representantivas o de mayor impacto "/>
    <s v="Planilla de asistencia y presentación de los temas tratados"/>
    <n v="2"/>
    <d v="2021-01-01T00:00:00"/>
    <d v="2021-12-31T00:00:00"/>
    <n v="52"/>
    <n v="1"/>
    <s v="DGA_x000a_DS - Subproceso Operación Aduanera_x000a_Dirección Seccional de Aduanas de Cali_x000a__x000a_ACTUALIZADO_x000a_30112021_x000a__x000a_REFORMULADO_x000a_09122022_x000a_"/>
    <n v="1"/>
    <x v="1"/>
  </r>
  <r>
    <x v="4"/>
    <x v="2"/>
    <m/>
    <m/>
    <s v="ID del hallazgo III. Falta de integridad de la información al validar los datos incorporados en el sistema de información módulo de carga formulario 1167”unidades de carga” en su casilla 50 “Subpartida”, incumpliendo con uno de los propósitos de la política de Gobierno Digital -expresada en el Decreto 1008 del 14 de junio de 2018- en su enciso “C. Tomar decisiones basadas en datos a partir del aumento en el uso y aprovechamiento de la información: consiste en mejorar la toma decisiones por parte de la entidad, ciudadanos, usuarios y grupos de interés, para impulsar el desarrollo de servicios, políticas, normas, planes, programas, proyectos o asuntos de interés público, a partir del uso y aprovechamiento de datos que incorporan estándares de calidad y seguridad en su ciclo de vida (generación, recolección, almacenamiento, procesamiento, compartición, entrega, intercambio y eliminación).”  "/>
    <m/>
    <m/>
    <s v="Realizar mesas de trabajo de retroalimentación semestral de los casos o situaciones mas representantivas o de mayor impacto "/>
    <s v="Planilla de asistencia y presentación de los temas tratados"/>
    <n v="2"/>
    <d v="2021-01-01T00:00:00"/>
    <d v="2021-12-31T00:00:00"/>
    <n v="52"/>
    <n v="1"/>
    <s v="DGA_x000a_DS - Subproceso Operación Aduanera_x000a_Dirección Seccional de Aduanas de Barranquilla_x000a__x000a_ACTUALIZADO_x000a_30112021_x000a__x000a_REFORMULADO_x000a_09122022"/>
    <n v="1"/>
    <x v="1"/>
  </r>
  <r>
    <x v="4"/>
    <x v="2"/>
    <m/>
    <m/>
    <m/>
    <m/>
    <m/>
    <s v="Realizar mesas de trabajo de retroalimentación semestral de los casos o situaciones mas representantivas o de mayor impacto "/>
    <s v="Planilla de asistencia y presentación de los temas tratados"/>
    <n v="2"/>
    <d v="2021-01-01T00:00:00"/>
    <d v="2021-12-31T00:00:00"/>
    <n v="52"/>
    <n v="1"/>
    <s v="DGA_x000a_DS - Subproceso Operación Aduanera_x000a_Dirección Seccional de Aduanas de Medellín_x000a__x000a_ACTUALIZADO_x000a_30112021_x000a__x000a_REFORMULADO_x000a_09122022"/>
    <n v="1"/>
    <x v="1"/>
  </r>
  <r>
    <x v="4"/>
    <x v="2"/>
    <m/>
    <m/>
    <m/>
    <m/>
    <s v="Adecuación de los servicios informaticos para el control del correcto diligenciando del formato 1167 - Unidad de Carga. "/>
    <s v="Ajustar  el formato 1167 permitiendo que la informarción de la casilla &quot;subpartida&quot; se refleje en el sistema."/>
    <s v="correo electrónico de confirmación de puesta en producción del ajuste solicitado"/>
    <n v="1"/>
    <d v="2019-12-01T00:00:00"/>
    <d v="2021-04-30T00:00:00"/>
    <n v="73.714285714285708"/>
    <n v="1"/>
    <s v="DGA_x000a_NC – Subproceso Operación Aduanera_x000a_Subdirección de Operación Aduanera_x000a__x000a_ACTUALIZADO_x000a_30112021_x000a__x000a_REFORMULADO_x000a_09122022"/>
    <n v="1"/>
    <x v="1"/>
  </r>
  <r>
    <x v="4"/>
    <x v="2"/>
    <m/>
    <m/>
    <m/>
    <m/>
    <s v="Adecuación de los servicios informaticos para la generación de reportes"/>
    <s v="Ajuste e implementacion de reportes que permitan realizar control de trazabilidad de las guias de tráfico postal para realizar control concurrente y posterior de la modalidad"/>
    <s v="correo electrónico de confirmación de puesta en producción del ajuste solicitado"/>
    <n v="1"/>
    <d v="2019-12-01T00:00:00"/>
    <d v="2021-06-30T00:00:00"/>
    <n v="82.428571428571431"/>
    <n v="1"/>
    <s v="DGA_x000a_NC – Subproceso Operación Aduanera_x000a_Subdirección de Operación Aduanera_x000a__x000a_ACTUALIZADO_x000a_30112021_x000a__x000a_REFORMULADO_x000a_09122022"/>
    <n v="1"/>
    <x v="1"/>
  </r>
  <r>
    <x v="4"/>
    <x v="2"/>
    <m/>
    <m/>
    <m/>
    <m/>
    <s v="Adecuación de los servicios informaticos para el correcto pago del arancel"/>
    <s v="Ajuste e Implementación de validaciones para el correcto pago de aranceles de acuerdo con la subpartida "/>
    <s v="correo electrónico de confirmación de puesta en producción del ajuste solicitado"/>
    <n v="1"/>
    <d v="2019-12-01T00:00:00"/>
    <d v="2021-06-30T00:00:00"/>
    <n v="82.428571428571431"/>
    <n v="1"/>
    <s v="DGA_x000a_NC – Subproceso Operación Aduanera_x000a_Subdirección de Operación Aduanera_x000a__x000a_ACTUALIZADO_x000a_30112021_x000a__x000a_REFORMULADO_x000a_09122022"/>
    <n v="1"/>
    <x v="1"/>
  </r>
  <r>
    <x v="4"/>
    <x v="2"/>
    <m/>
    <m/>
    <m/>
    <m/>
    <m/>
    <s v="Ajuste e Implementación de validaciones para el correcto pago de aranceles de acuerdo con los acuerdos comerciales  "/>
    <s v="correo electrónico de confirmación de puesta en producción del ajuste solicitado"/>
    <n v="1"/>
    <d v="2019-12-01T00:00:00"/>
    <d v="2021-06-30T00:00:00"/>
    <n v="82.428571428571431"/>
    <n v="1"/>
    <s v="DGA_x000a_NC – Subproceso Operación Aduanera_x000a_Subdirección de Operación Aduanera_x000a__x000a_ACTUALIZADO_x000a_30112021_x000a__x000a_REFORMULADO_x000a_09122022"/>
    <n v="1"/>
    <x v="1"/>
  </r>
  <r>
    <x v="4"/>
    <x v="2"/>
    <m/>
    <m/>
    <m/>
    <m/>
    <s v="Adecuación de los servicios informáticos para facilitar el diligenciamiento del acta de diligencia "/>
    <s v="Ajuste del acta de diligencia para agilizar el reconocimiento de mercancías de tráfico postal y envíos urgentes.   "/>
    <s v="correo electrónico de confirmación de puesta en producción del ajuste solicitado"/>
    <n v="1"/>
    <d v="2019-12-01T00:00:00"/>
    <d v="2021-06-30T00:00:00"/>
    <n v="82.428571428571431"/>
    <n v="1"/>
    <s v="DGA_x000a_NC – Subproceso Operación Aduanera_x000a_Subdirección de Operación Aduanera_x000a__x000a_ACTUALIZADO_x000a_30112021_x000a__x000a_REFORMULADO_x000a_09122022"/>
    <n v="1"/>
    <x v="1"/>
  </r>
  <r>
    <x v="4"/>
    <x v="2"/>
    <s v="TECNOLÓGICO ADUANERO"/>
    <s v="0304-RG 1_x000a_RFC1_x000a__x000a_0307-RG2_x000a_RFC1_x000a__x000a_00307-RG2_x000a_RFC2"/>
    <s v="TECNOLÓGICO ADUANERO_x000a__x000a_Insp. 17070304: Hallazgo I. El Usuario aduanero C.i. Pacific Metal internacional S.A fue autorizado sin la verificación de fondo y debida sustanciación. Lo anterior se evidencia en las inconsistencias presentadas en los documentos aportados en la solicitud de registro aduanero._x000a__x000a_Insp. 17070307: ID del hallazgo I. Se dio levante de mercancías sin el cumplimiento de los requisitos establecidos por la ley, lo que se evidencia en las actas de inspección que fueron actuadas por inspectores inexistentes, actas de inspección realizadas sin la debida autorización y actas de inspección con errores en su diligenciamiento, generando incertidumbre frente al conocimiento real de la mercancía que ingresa al TAN._x0009__x0009__x000a__x0009__x0009__x0009__x000a_ID del hallazgo II. Los depósitos están entregando mercancías sin verificar los resultados totales o parciales de la diligencia efectuada por el funcionario aduanero, los cuales se reflejan en el acta de inspección, a la cual no tienen acceso. Así mismo, los depósitos entregan mercancías sin verificar la autenticidad del acta de inspección, generando incertidumbre frente al conocimiento real de la mercancía que ingresa al TAN._x0009__x000a__x0009__x000a_Insp. 17070333: Existe discrecionalidad en la verificación de los requisitos de tráfico postal y Envíos Urgentes (TP y EU), evidenciado en: a) incumplimiento de los criterios establecidos; b) manualidad en actividades; c) falta de seguridad e integridad de la información: d) debilidades en la supervisión y seguimiento e) deficiente uso de la información anticipada; y f) concentración de funcionaes en el rol de reconocedor de carga, incumpliendo lo establecido en el artículo 73 y 73-1 de la Resolución 4240 de 2000, el procedimiento Tráfico Postal y Envíos Urgentes PR-OA-0176 y el Protocolo DIAN - POLFA para carga, tráfico postal y envíos urgentes del 12 de junio de 2015, generando baja eficiencia en el reconocimiento, movilizaciones inoportunas, ingreso de carga al territorio aduanero bajo la modalidad de trafico postal y envíos urgentes sin el cumplimiento de los requisitos e incumplimiento de la decisión tomada por la DIAN en el reconocimiento."/>
    <s v="1. Solución tecnológica del Proyecto de Desaduanamiento que mitiguen los siguientes riegos:_x000a_Los sistemas de información usados en operación aduanera son vulnerables_x000a_a. Actas informales y/o incompletas:_x000a_-- Reparto automático con control de variables._x000a_-- Consulta del reparto por parte de los depósitos_x000a_-- Validación de funcionarios con el sistema de personal (que esté activo, pertenezca al área y que tenga asignada la actuación)_x000a__x000a_2. Implementación del sistema de riesgos transversal en todos los procesos aduaneros incluido Tráfico Postal_x000a__x000a_3. Sistema que permita la trazabilidad desde la solicitud hasta la entrega del acto administrativo de habilitación, inscripción y/o autorización del registro "/>
    <s v="1. Definir la estrategia de digitalización"/>
    <s v="Estrategia de digitalización del proyecto"/>
    <s v="Documento de Estrategia"/>
    <n v="1"/>
    <d v="2023-11-01T00:00:00"/>
    <d v="2024-07-31T00:00:00"/>
    <n v="39"/>
    <n v="1"/>
    <s v="DGA_x000a_NC - Subproceso Innovación y Tecnología_x000a_Subdirección de Innovación y Proyectos_x000a__x000a_NC – Subproceso Operación Aduanera_x000a_Dirección de Gestión de Aduanas_x000a_Subdirección de Operación Aduanera_x000a__x000a_ACTUALIZADO_x000a_30112021"/>
    <n v="1"/>
    <x v="1"/>
  </r>
  <r>
    <x v="4"/>
    <x v="2"/>
    <m/>
    <m/>
    <m/>
    <m/>
    <s v="2. Iniciar el proyecto con la definición de  los requerimientos funcionales"/>
    <s v="Documento de requerimientos funcionales V1"/>
    <s v="Documento de requerimientos funcionales V1"/>
    <n v="1"/>
    <d v="2024-03-01T00:00:00"/>
    <d v="2025-03-31T00:00:00"/>
    <n v="56.428571428571431"/>
    <n v="1"/>
    <s v="DGA_x000a_NC – Subproceso Operación Aduanera_x000a_Dirección de Gestión de Aduanas_x000a_Subdirección de Operación Aduanera_x000a__x000a_ACTUALIZADO_x000a_30112021"/>
    <n v="1"/>
    <x v="1"/>
  </r>
  <r>
    <x v="4"/>
    <x v="2"/>
    <m/>
    <m/>
    <m/>
    <m/>
    <s v="3. Definir los requerimientos no funcionales "/>
    <s v="Documento de requerimientos no funcionales V1"/>
    <s v="Documento de requerimientos no funcionales V1"/>
    <n v="1"/>
    <d v="2024-03-01T00:00:00"/>
    <d v="2025-03-31T00:00:00"/>
    <n v="56.428571428571431"/>
    <n v="1"/>
    <s v="DGA_x000a_NC - Subproceso Innovación y Tecnología_x000a_Subdirección de Innovación y Proyectos_x000a_"/>
    <n v="1"/>
    <x v="1"/>
  </r>
  <r>
    <x v="4"/>
    <x v="2"/>
    <m/>
    <m/>
    <m/>
    <m/>
    <s v="4. Definir la priorización funcional de la implementación"/>
    <s v="Mapa de historias con la priorización funcional de la implementación V1"/>
    <s v="Mapa de historias con la priorización funcional de la implementación V1"/>
    <n v="1"/>
    <d v="2024-03-01T00:00:00"/>
    <d v="2025-03-31T00:00:00"/>
    <n v="56.428571428571431"/>
    <n v="1"/>
    <s v="DGA_x000a_NC – Subproceso Operación Aduanera_x000a_Dirección de Gestión de Aduanas_x000a_Subdirección de Operación Aduanera_x000a__x000a_ACTUALIZADO_x000a_30112021"/>
    <n v="1"/>
    <x v="1"/>
  </r>
  <r>
    <x v="4"/>
    <x v="2"/>
    <m/>
    <m/>
    <m/>
    <m/>
    <s v="5. Definir un plan de trabajo de desarrollo de la solución tecnológica "/>
    <s v="Plan de trabajo V1"/>
    <s v="Plan de trabajo V1"/>
    <n v="1"/>
    <d v="2024-03-01T00:00:00"/>
    <d v="2025-03-31T00:00:00"/>
    <n v="56.428571428571431"/>
    <n v="1"/>
    <s v="DGA_x000a_NC - Subproceso Innovación y Tecnología_x000a_Subdirección de Innovación y Proyectos_x000a_"/>
    <n v="1"/>
    <x v="1"/>
  </r>
  <r>
    <x v="4"/>
    <x v="2"/>
    <m/>
    <m/>
    <m/>
    <m/>
    <s v="6. Aprobar o validar el plan de trabajo de la implementación de la solución tecnológica "/>
    <s v="Plan de trabajo aprobado V1"/>
    <s v="Plan de trabajo aprobado V1"/>
    <n v="1"/>
    <d v="2024-03-01T00:00:00"/>
    <d v="2025-03-31T00:00:00"/>
    <n v="56.428571428571431"/>
    <n v="1"/>
    <s v="DGA_x000a_NC - Subproceso Innovación y Tecnología_x000a_Subdirección de Innovación y Proyectos_x000a_"/>
    <n v="1"/>
    <x v="1"/>
  </r>
  <r>
    <x v="4"/>
    <x v="2"/>
    <m/>
    <m/>
    <m/>
    <m/>
    <s v="7. Iniciar el desarrollo de la solución tecnológica."/>
    <s v="Informes de seguimiento"/>
    <s v="Informes de seguimiento"/>
    <n v="2"/>
    <d v="2025-04-01T00:00:00"/>
    <d v="2025-09-30T00:00:00"/>
    <n v="26"/>
    <n v="0"/>
    <s v="DGA_x000a_NC – Subproceso Operación Aduanera_x000a_Dirección de Gestión de Aduanas_x000a_Subdirección de Operación Aduanera_x000a__x000a_ACTUALIZADO_x000a_30112021"/>
    <n v="0"/>
    <x v="0"/>
  </r>
  <r>
    <x v="4"/>
    <x v="2"/>
    <m/>
    <m/>
    <m/>
    <m/>
    <s v="8. Iniciar la implementación de la solución tecnológica"/>
    <s v=" (01) Un  formato de Aceptación de Pruebas funcionales y salida a producción - FT-IIT-1851."/>
    <s v=" (01) Un  formato de Aceptación de Pruebas funcionales y salida a producción - FT-IIT-1851."/>
    <n v="1"/>
    <d v="2025-04-01T00:00:00"/>
    <d v="2025-09-30T00:00:00"/>
    <n v="26"/>
    <n v="0"/>
    <s v="DGA_x000a_NC – Subproceso Operación Aduanera_x000a_Dirección de Gestión de Aduanas_x000a_Subdirección de Operación Aduanera_x000a__x000a_ACTUALIZADO_x000a_30112021"/>
    <n v="0"/>
    <x v="0"/>
  </r>
  <r>
    <x v="4"/>
    <x v="2"/>
    <m/>
    <m/>
    <m/>
    <m/>
    <s v="9. Poner en  producción la solución tecnológica"/>
    <s v="Puesta en producción de la solución tecnologica: _x000a_a. (01) Un formato información de versión             FT-IIT-2180_x000a_b. (01) Un Acta de comité de gestión de Cambios de Tecnología del correspondiente software instalado y en producción"/>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 Subproceso Innovación y Tecnología_x000a_Subdirección de Innovación y Proyectos_x000a__x000a_NC – Subproceso Operación Aduanera_x000a_Dirección de Gestión de Aduanas_x000a_Subdirección de Operación Aduanera_x000a__x000a_ACTUALIZADO_x000a_30112021"/>
    <n v="0"/>
    <x v="0"/>
  </r>
  <r>
    <x v="4"/>
    <x v="2"/>
    <m/>
    <m/>
    <m/>
    <m/>
    <s v="10. Coordinar por parte de la Dirección Seccional capacitación  a los jefes de área sobre el procedimiento PR-IIT-0455 &quot;Gestión de accesos&quot;"/>
    <s v="Formato asistencia a capacitación sobre el procedimiento "/>
    <s v="Capacitar a los jefes de área_x000a_"/>
    <n v="1"/>
    <d v="2023-05-02T00:00:00"/>
    <d v="2023-12-31T00:00:00"/>
    <n v="34.714285714285715"/>
    <n v="1"/>
    <s v="DGA_x000a_DS – Subproceso Operación Aduanera_x000a_Direcciones Seccionales a nivel nacional_x000a_ACTUALIZADO_x000a_30112021"/>
    <n v="1"/>
    <x v="1"/>
  </r>
  <r>
    <x v="4"/>
    <x v="2"/>
    <m/>
    <m/>
    <m/>
    <m/>
    <s v="11. Gestionar cruce semestral por parte del jefe de Operación Aduanera o quien haga sus veces, del 2% de lo reportado por el sistema de roles emitido por Tecnología y la información sobre la gestión de roles de la Dirección Seccional teniendo en cuenta la situación administrativa, según corresponda._x000a_ "/>
    <s v="Informe de inconsistencias como resultado del control permanente de roles  y gestión, si hay lugar."/>
    <s v="1. Informe de inconsistencia._x000a_2. Informar de no existir inconsistencia."/>
    <n v="4"/>
    <d v="2023-06-01T00:00:00"/>
    <d v="2024-06-30T00:00:00"/>
    <n v="56.428571428571431"/>
    <n v="1"/>
    <s v="DGA_x000a_DS – Subproceso Operación Aduanera_x000a_Direcciones Seccionales_x000a_ División de Operación Aduanera_x000a_"/>
    <n v="1"/>
    <x v="1"/>
  </r>
  <r>
    <x v="4"/>
    <x v="2"/>
    <m/>
    <m/>
    <m/>
    <m/>
    <s v="12. Realizar verificación del  2% trimestral por parte del jefe de Operación Aduanera o a quien haga sus veces corresponda del correcto diligenciamiento de las actas de diligencia y actas de inspección."/>
    <s v="Informe de inconsistencias como resultado del control de las actas de diligencia y actas de inspección, si hay lugar."/>
    <s v="1. Informe de inconsistencia._x000a_2. Informar de no existir inconsistencia."/>
    <n v="4"/>
    <d v="2023-06-01T00:00:00"/>
    <d v="2024-06-30T00:00:00"/>
    <n v="56.428571428571431"/>
    <n v="1"/>
    <s v="DGA_x000a_DS – Subproceso Operación Aduanera_x000a_Direcciones Seccionales de Aduanas_x000a_Direcciones Seccionales de Impuestos y Aduanas_x000a_ División de Operación Aduanera_x000a_División Carga y Tránsito o quien haga sus veces en las Direcciones Seccionales_x000a_"/>
    <n v="1"/>
    <x v="1"/>
  </r>
  <r>
    <x v="4"/>
    <x v="2"/>
    <m/>
    <m/>
    <m/>
    <m/>
    <s v="13. Gestionar con la Oficina de Seguridad de la Información (OSI),  sensibilización a los funcionarios respecto a la seguridad de la información, compromiso de confidencialidad y demás aspectos relativos a la seguridad de la información."/>
    <s v="Lista de asistencia a la sensibilización respecto del manejo de seguridad de la información."/>
    <s v="Lista de asistencia a la capacitación."/>
    <n v="1"/>
    <d v="2023-05-02T00:00:00"/>
    <d v="2023-12-31T00:00:00"/>
    <n v="34.714285714285715"/>
    <n v="1"/>
    <s v="DGA_x000a_NC - Subproceso Innovación y Tecnología_x000a_Dirección de Gestión de Aduanas_x000a_Subdirección de Operación Aduanera_x000a_Subdirección de Registro y Control Aduanero"/>
    <n v="1"/>
    <x v="1"/>
  </r>
  <r>
    <x v="4"/>
    <x v="2"/>
    <m/>
    <m/>
    <m/>
    <m/>
    <s v="14. Realizar énfasis en las reuniones operativas por parte de la Subdirección de Operación Aduanera,  respectos a los lineamientos del  Memorando 00024 de 2020  relacionados con la inclusión forzosa en el reconocimiento de carga y en  la implementación de reglas de selectividad para nacionalización de mercancías."/>
    <s v="1. Lista de asistentes al énfasis de los lineamientos sobre la aplicación de los lineamientos del memorando 0024 de 2020.                                                                                                                                                                                                                                                         "/>
    <s v="Cumplir los lineamientos para la solicitud de implementación de reglas de selectividad."/>
    <n v="1"/>
    <d v="2023-05-01T00:00:00"/>
    <d v="2024-07-31T00:00:00"/>
    <n v="65.285714285714292"/>
    <n v="1"/>
    <s v="DGA_x000a_NC - Subproceso Innovación y Tecnología_x000a_Subdirección de Operación Aduanera"/>
    <n v="1"/>
    <x v="1"/>
  </r>
  <r>
    <x v="4"/>
    <x v="2"/>
    <m/>
    <m/>
    <m/>
    <m/>
    <s v=" 15. Verificación semestral  del 2% por parte del jefe de Operación aduanera o quien haga sus veces sobre el cumplimiento de los lineamientos emitidos en el memorando 0024 de 2020, respecto de la  inclusión forzosa y la selectividad aduanera."/>
    <s v="Verificación semestral por parte del jefe de Operación aduanera o quien haga sus veces sobre el cumplimiento de dichos lineamientos."/>
    <s v="Cumplir los lineamientos para la  selección de documentos de transporte en el reconocimiento de carga."/>
    <n v="2"/>
    <d v="2023-05-01T00:00:00"/>
    <d v="2024-06-30T00:00:00"/>
    <n v="60.857142857142854"/>
    <n v="1"/>
    <s v="DGA_x000a_DS – Subproceso Operación Aduanera_x000a_Direcciones Seccionales _x000a_División Carga y Tránsito o quien haga sus veces en las Direcciones Seccionales_x000a_"/>
    <n v="1"/>
    <x v="1"/>
  </r>
  <r>
    <x v="4"/>
    <x v="2"/>
    <m/>
    <m/>
    <m/>
    <m/>
    <s v="16. Proyecto Sistema de Gestión de Seguridad y Privacidad de la Información"/>
    <s v="Evaluación final del nivel de madurez del SGSPI "/>
    <s v="Implementación del proyecto de acuerdo con las fases y entregables definidos_x000a_"/>
    <n v="1"/>
    <d v="2022-11-14T00:00:00"/>
    <d v="2024-06-15T00:00:00"/>
    <n v="82.714285714285708"/>
    <n v="1"/>
    <s v="DGA_x000a_NC - Subproceso Innovación y Tecnología_x000a_Oficina de Seguridad de la Información"/>
    <n v="1"/>
    <x v="1"/>
  </r>
  <r>
    <x v="4"/>
    <x v="2"/>
    <m/>
    <m/>
    <m/>
    <m/>
    <s v="17. Proyecto SOC (Centro de Operación de Seguridad)"/>
    <s v="´- Diseño del SOC_x000a_- Estrategia de Implementación_x000a_- Servicios implementados de acuerdo con el Diseño"/>
    <s v="Implementación del proyecto"/>
    <n v="3"/>
    <d v="2024-02-01T00:00:00"/>
    <d v="2028-11-30T00:00:00"/>
    <n v="252"/>
    <n v="0.2"/>
    <s v="DGA_x000a_NC - Subproceso Innovación y Tecnología_x000a_Oficina de Seguridad de la Información"/>
    <n v="0.2"/>
    <x v="0"/>
  </r>
  <r>
    <x v="4"/>
    <x v="2"/>
    <m/>
    <m/>
    <m/>
    <m/>
    <s v="18. Diseño, estructuración y creación de la matriz de roles y responsabilidades."/>
    <s v="Matriz de roles y responsabilidades estructurada."/>
    <s v="Diseño"/>
    <n v="1"/>
    <d v="2023-02-15T00:00:00"/>
    <d v="2025-03-31T00:00:00"/>
    <n v="110.71428571428571"/>
    <n v="0"/>
    <s v="DGA_x000a_NC - Subproceso Innovación y Tecnología_x000a_Oficina de Seguridad de la Información"/>
    <n v="0"/>
    <x v="2"/>
  </r>
  <r>
    <x v="4"/>
    <x v="2"/>
    <m/>
    <m/>
    <m/>
    <m/>
    <s v=" 19. Diseño y estructuración del plan de migración y cierre de los aplicativos no corporativos. (plan transición aplicativos)"/>
    <s v="Inventario aplicativos no corporativos, reporte de seccionales y direcciones de gestión de cierre de aplicativos y salvaguarda de la información (back up). Informes de seguimiento trimestrales (13)_ repositorios con evidencias de reuniones y seguimiento a las áreas que figuran en el inventario de aplicativos no corporativos (34)."/>
    <s v="Diseño"/>
    <s v="13.00 / 34.00"/>
    <d v="2022-10-01T00:00:00"/>
    <d v="2025-12-31T00:00:00"/>
    <n v="169.57142857142858"/>
    <n v="0.6"/>
    <s v="DGA_x000a_NC - Subproceso Innovación y Tecnología_x000a_Dirección de Gestión de Innovación y Proyectos"/>
    <n v="0.6"/>
    <x v="0"/>
  </r>
  <r>
    <x v="4"/>
    <x v="2"/>
    <m/>
    <m/>
    <m/>
    <m/>
    <s v="20.  Implementar ajuste al proceso de verificación de usuarios (bloqueo no activos)"/>
    <s v="El  procedimiento se actualizo el año pasado en su ultima versión y corresponde a Gestión de accesos PR-IIT-0455 instructivos 0273_0251."/>
    <s v="Actualización"/>
    <n v="1"/>
    <d v="2023-01-01T00:00:00"/>
    <d v="2023-12-31T00:00:00"/>
    <n v="52"/>
    <n v="1"/>
    <s v="DGA_x000a_NC - Subproceso Innovación y Tecnología_x000a_Dirección de Gestión de Innovación y Proyectos"/>
    <n v="1"/>
    <x v="1"/>
  </r>
  <r>
    <x v="4"/>
    <x v="2"/>
    <m/>
    <m/>
    <m/>
    <m/>
    <s v="21. Iniciar el proyecto con la definición de  los requerimientos funcionales"/>
    <s v="Documento de requerimientos funcionales V1"/>
    <s v="Documento de requerimientos funcionales V1"/>
    <n v="1"/>
    <d v="2024-03-01T00:00:00"/>
    <d v="2025-03-31T00:00:00"/>
    <n v="56.428571428571431"/>
    <n v="1"/>
    <s v="DGA_x000a_NC – Subproceso Operación Aduanera_x000a_Dirección de Gestión de Aduanas_x000a_Subdirección de Operación Aduanera_x000a__x000a_ACTUALIZADO_x000a_30112021"/>
    <n v="1"/>
    <x v="1"/>
  </r>
  <r>
    <x v="4"/>
    <x v="2"/>
    <m/>
    <m/>
    <m/>
    <m/>
    <s v="22. Definir los requerimientos no funcionales "/>
    <s v="Documento de requerimientos no funcionales V1"/>
    <s v="Documento de requerimientos no funcionales V1"/>
    <n v="1"/>
    <d v="2024-02-01T00:00:00"/>
    <d v="2025-03-31T00:00:00"/>
    <n v="60.571428571428569"/>
    <n v="0"/>
    <s v="DGA_x000a_NC - Subproceso Innovación y Tecnología_x000a_Subdirección de Innovación y Proyectos_x000a_"/>
    <n v="0"/>
    <x v="2"/>
  </r>
  <r>
    <x v="4"/>
    <x v="2"/>
    <m/>
    <m/>
    <m/>
    <m/>
    <s v="23. Iniciar el proceso de contratación"/>
    <s v="Documento de validación o aceptación del proceso de contratación"/>
    <s v="Documento de validación o aceptación del proceso de contratación"/>
    <n v="1"/>
    <d v="2023-11-01T00:00:00"/>
    <d v="2025-03-31T00:00:00"/>
    <n v="73.714285714285708"/>
    <n v="1"/>
    <s v="DGA_x000a_NC - Subproceso Innovación y Tecnología_x000a_Subdirección de Innovación y Proyectos_x000a_"/>
    <n v="1"/>
    <x v="1"/>
  </r>
  <r>
    <x v="4"/>
    <x v="2"/>
    <m/>
    <m/>
    <m/>
    <m/>
    <s v="24. Definir la priorización funcional de la implementación"/>
    <s v="Mapa de historias con la priorización funcional de la implementación V1"/>
    <s v="Mapa de historias con la priorización funcional de la implementación V1"/>
    <n v="1"/>
    <d v="2024-03-01T00:00:00"/>
    <d v="2025-03-31T00:00:00"/>
    <n v="56.428571428571431"/>
    <n v="1"/>
    <s v="DGA_x000a_NC – Subproceso Operación Aduanera_x000a_Dirección de Gestión de Aduanas_x000a_Subdirección de Operación Aduanera_x000a__x000a_ACTUALIZADO_x000a_30112021"/>
    <n v="1"/>
    <x v="1"/>
  </r>
  <r>
    <x v="4"/>
    <x v="2"/>
    <m/>
    <m/>
    <m/>
    <m/>
    <s v="25. Definir un plan de trabajo de desarrollo de la solución tecnológica "/>
    <s v="Plan de trabajo V1"/>
    <s v="Plan de trabajo V1"/>
    <n v="1"/>
    <d v="2023-11-01T00:00:00"/>
    <d v="2025-03-31T00:00:00"/>
    <n v="73.714285714285708"/>
    <n v="1"/>
    <s v="DGA_x000a_NC - Subproceso Innovación y Tecnología_x000a_Subdirección de Innovación y Proyectos_x000a_"/>
    <n v="1"/>
    <x v="1"/>
  </r>
  <r>
    <x v="4"/>
    <x v="2"/>
    <m/>
    <m/>
    <m/>
    <m/>
    <s v="26. Aprobar o validar el plan de trabajo de la implementación de la solución tecnológica "/>
    <s v="Plan de trabajo aprobado V1"/>
    <s v="Plan de trabajo aprobado V1"/>
    <n v="1"/>
    <d v="2023-11-01T00:00:00"/>
    <d v="2025-05-31T00:00:00"/>
    <n v="82.428571428571431"/>
    <n v="0"/>
    <s v="DGA_x000a_NC - Subproceso Innovación y Tecnología_x000a_Subdirección de Innovación y Proyectos_x000a__x000a_NC – Subproceso Operación Aduanera_x000a_Dirección de Gestión de Aduanas_x000a_Subdirección de Operación Aduanera_x000a__x000a_ACTUALIZADO_x000a_30112021"/>
    <n v="0"/>
    <x v="0"/>
  </r>
  <r>
    <x v="4"/>
    <x v="2"/>
    <m/>
    <m/>
    <m/>
    <m/>
    <s v="27. Iniciar el desarrollo de la solución tecnológica."/>
    <s v="Informes de seguimiento"/>
    <s v="Informes de seguimiento"/>
    <n v="3"/>
    <d v="2026-07-01T00:00:00"/>
    <d v="2027-03-31T00:00:00"/>
    <n v="39"/>
    <n v="0"/>
    <s v="DGA_x000a_NC - Subproceso Innovación y Tecnología_x000a_Subdirección de Innovación y Proyectos_x000a_"/>
    <n v="0"/>
    <x v="0"/>
  </r>
  <r>
    <x v="4"/>
    <x v="2"/>
    <m/>
    <m/>
    <m/>
    <m/>
    <s v="28. Iniciar la implementación de la solución tecnológica"/>
    <s v=" (01) Un  formato de Aceptación de Pruebas funcionales y salida a producción - FT-IIT-1851."/>
    <s v=" (01) Un  formato de Aceptación de Pruebas funcionales y salida a producción - FT-IIT-1851."/>
    <n v="1"/>
    <d v="2026-07-01T00:00:00"/>
    <d v="2027-03-31T00:00:00"/>
    <n v="39"/>
    <n v="0"/>
    <s v="DGA_x000a_NC – Subproceso Operación Aduanera_x000a_Dirección de Gestión de Aduanas_x000a_Subdirección de Operación Aduanera_x000a__x000a_ACTUALIZADO_x000a_30112021"/>
    <n v="0"/>
    <x v="0"/>
  </r>
  <r>
    <x v="4"/>
    <x v="2"/>
    <m/>
    <m/>
    <m/>
    <m/>
    <s v="29. Poner en  producción la solución tecnológica"/>
    <s v="Puesta en producción de la solución tecnologica: _x000a_a. (01) Un formato información de versión             FT-IIT-2180_x000a_b. (01) Un Acta de comité de gestión de Cambios de Tecnología del correspondiente software instalado y en producción"/>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 Subproceso Innovación y Tecnología_x000a_Subdirección de Innovación y Proyectos_x000a__x000a_NC – Subproceso Operación Aduanera_x000a_Dirección de Gestión de Aduanas_x000a_Subdirección de Operación Aduanera_x000a__x000a_ACTUALIZADO_x000a_30112021"/>
    <n v="0"/>
    <x v="0"/>
  </r>
  <r>
    <x v="4"/>
    <x v="2"/>
    <m/>
    <m/>
    <m/>
    <m/>
    <s v="30. Realizar énfasis en las reuniones operativas por parte  de la Subdirección de Operación Aduanera,  respectos a los lineamientos del  Memorando 00024 de 2020 relacionados con la selección para revisión de  las mercancías que ingresan al país bajo la modalidad de trafico postal y envíos urgentes."/>
    <s v="Lista de asistentes al énfasis de los lineamientos sobre la aplicación de los lineamientos del memorando 0024 de 2020._x000a_                                                                                                                                                                                                                                                     "/>
    <s v="Cumplir los lineamientos para la solicitud de implementación de reglas de selectividad."/>
    <n v="1"/>
    <d v="2023-05-01T00:00:00"/>
    <d v="2023-07-31T00:00:00"/>
    <n v="13"/>
    <n v="1"/>
    <s v="DGA_x000a_NC - Subproceso Innovación y Tecnología_x000a_Subdirección de Operación Aduanera"/>
    <n v="1"/>
    <x v="1"/>
  </r>
  <r>
    <x v="4"/>
    <x v="2"/>
    <m/>
    <m/>
    <m/>
    <m/>
    <s v="31. Verificación semestral  del 2% por parte del jefe de Operación aduanera o quien haga sus veces sobre el cumplimiento de los lineamientos emitidos en el memorando 0024 de 2020, respecto a trafico postal y envíos urgentes."/>
    <s v="Verificación semestral por parte del jefe de Operación aduanera o quien haga sus veces, sobre el cumplimiento de dichos lineamientos."/>
    <s v="Cumplir los lineamientos para la  selección de documentos de transporte en el reconocimiento de carga."/>
    <n v="2"/>
    <d v="2023-05-01T00:00:00"/>
    <d v="2024-06-30T00:00:00"/>
    <n v="60.857142857142854"/>
    <n v="1"/>
    <s v="DGA_x000a_DS – Subproceso Operación Aduanera_x000a_Direcciones Seccionales _x000a_División Carga y Tránsito o quien haga sus veces en las Direcciones Seccionales_x000a_"/>
    <n v="1"/>
    <x v="1"/>
  </r>
  <r>
    <x v="4"/>
    <x v="2"/>
    <m/>
    <m/>
    <m/>
    <m/>
    <s v="32. Iniciar el desarrollo de la solución tecnológica."/>
    <s v="Informes de seguimiento"/>
    <s v="Informes de seguimiento"/>
    <n v="9"/>
    <d v="2025-06-01T00:00:00"/>
    <d v="2027-09-30T00:00:00"/>
    <n v="121.57142857142857"/>
    <n v="0"/>
    <s v="DGA_x000a_NC - Subproceso Innovación y Tecnología_x000a_Subdirección de Innovación y Proyectos"/>
    <n v="0"/>
    <x v="0"/>
  </r>
  <r>
    <x v="4"/>
    <x v="2"/>
    <m/>
    <m/>
    <m/>
    <m/>
    <s v="33. Iniciar la implementación de la solución tecnológica"/>
    <s v=" (01) Un  formato de Aceptación de Pruebas funcionales y salida a producción - FT-IIT-1851."/>
    <s v=" (01) Un  formato de Aceptación de Pruebas funcionales y salida a producción - FT-IIT-1851."/>
    <n v="1"/>
    <d v="2025-06-01T00:00:00"/>
    <d v="2027-09-30T00:00:00"/>
    <n v="121.57142857142857"/>
    <n v="0"/>
    <s v="DGA_x000a_NC – Subproceso Operación Aduanera_x000a_Dirección de Gestión de Aduanas_x000a_Subdirección de Operación Aduanera_x000a__x000a_ACTUALIZADO_x000a_30112021"/>
    <n v="0"/>
    <x v="0"/>
  </r>
  <r>
    <x v="4"/>
    <x v="2"/>
    <m/>
    <m/>
    <m/>
    <m/>
    <s v="34. Poner en  producción la solución tecnológica"/>
    <s v="Puesta en producción de la solución tecnologica: _x000a_a. (01) Un formato información de versión             FT-IIT-2180_x000a_b. (01) Un Acta de comité de gestión de Cambios de Tecnología del correspondiente software instalado y en producción"/>
    <s v="Puesta en producción de la solución tecnologica: _x000a_a. (01) Un formato información de versión             FT-IIT-2180_x000a_b. (01) Un Acta de comité de gestión de Cambios de Tecnología del correspondiente software instalado y en producción"/>
    <n v="2"/>
    <d v="2026-07-01T00:00:00"/>
    <d v="2027-03-31T00:00:00"/>
    <n v="39"/>
    <n v="0"/>
    <s v="DGA_x000a_NC - Subproceso Innovación y Tecnología_x000a_Subdirección de Innovación y Proyectos_x000a__x000a_NC – Subproceso Operación Aduanera_x000a_Dirección de Gestión de Aduanas_x000a_Subdirección de Operación Aduanera_x000a__x000a_ACTUALIZADO_x000a_30112021"/>
    <n v="0"/>
    <x v="0"/>
  </r>
  <r>
    <x v="4"/>
    <x v="2"/>
    <m/>
    <m/>
    <m/>
    <m/>
    <s v="35. Establecer mecanismo de control y seguimiento al estado y vencimiento de las solicitudes de habilitación, inscripción o autorización, presentadas a la Subdirección de Registro y Control Aduanero."/>
    <s v="Reportes y soportes del seguimiento mensual, de acuerdo a la información contenida en el aplicativo._x000a__x000a_4 reportes de seguimientos (trimestral), con soportes."/>
    <s v="-  Reporte periódico generado por el aplicativo Regystrar con solicitudes en reparto._x000a__x000a_-  Verificación de las solicitudes que se encuentran en proceso de sustanciación, de acuerdo al reporte periódico generado por el aplicativo_x000a__x000a_-Soportes del seguimiento realizado."/>
    <n v="1"/>
    <d v="2023-02-01T00:00:00"/>
    <d v="2024-03-01T00:00:00"/>
    <n v="56.285714285714285"/>
    <n v="1"/>
    <s v="DGA_x000a_NC - Subproeso Operación Aduanera_x000a_Subdirección de Registro y Control Aduanero"/>
    <n v="1"/>
    <x v="1"/>
  </r>
  <r>
    <x v="4"/>
    <x v="2"/>
    <m/>
    <m/>
    <m/>
    <m/>
    <s v="36. Realizar la verificación y depuración de acuerdos de confiabilidad de los funcionarios de la Subdirección."/>
    <s v="Base de datos verificada y actualizada_x000a__x000a_Reportes a la Subdirectora en caso de presentarse ingreso de nuevos funcionarios con la verificación de la firma del acuerdo"/>
    <s v="Verificación y actualización de ser el caso, de la base de datos con los acuerdos de confidencialidad."/>
    <n v="1"/>
    <d v="2023-03-01T00:00:00"/>
    <d v="2023-05-31T00:00:00"/>
    <n v="13"/>
    <n v="1"/>
    <s v="DGA_x000a_NC - Subproeso Operación Aduanera_x000a_Subdirección de Registro y Control Aduanero"/>
    <n v="1"/>
    <x v="1"/>
  </r>
  <r>
    <x v="4"/>
    <x v="2"/>
    <m/>
    <m/>
    <m/>
    <m/>
    <s v="37. Mantener informados y actualizados a los funcionarios sobre las normas de archivo "/>
    <s v="Tips remitidos a los funcionarios de la Subdirección, de manera bimestral."/>
    <s v="Elaboración y envío periódico de un tip bimestral relacionado con el tema de archivo"/>
    <n v="1"/>
    <d v="2023-03-01T00:00:00"/>
    <d v="2024-03-01T00:00:00"/>
    <n v="52.285714285714285"/>
    <n v="1"/>
    <s v="DGA_x000a_NC - Subproeso Operación Aduanera_x000a_Subdirección de Registro y Control Aduanero_x000a_Coordianción de Secretaría"/>
    <n v="1"/>
    <x v="1"/>
  </r>
  <r>
    <x v="4"/>
    <x v="2"/>
    <m/>
    <m/>
    <m/>
    <m/>
    <s v="38. Realizar verificaciones documentales a los expedientes de los registros que se encuentran en proceso de habilitación, autorización o inscripción, para la verificación  de la trazabilidad y cumplimiento de tiempos."/>
    <s v="Informes del análisis realizado de manera aleatoria al 5% de los  expedientes que se encuentre en proceso de sustanciación._x000a__x000a_4 reportes de seguimientos, con soportes."/>
    <s v="Verificación aleatoria de listas de chequeo_x000a__x000a_Verificación de tiempos durante el proceso"/>
    <n v="1"/>
    <d v="2023-05-01T00:00:00"/>
    <d v="2024-03-01T00:00:00"/>
    <n v="43.571428571428569"/>
    <n v="1"/>
    <s v="DGA_x000a_NC - Subproeso Operación Aduanera_x000a_Subdirección de Registro y Control Aduanero_x000a_Coordianción de Sustanciación"/>
    <n v="1"/>
    <x v="1"/>
  </r>
  <r>
    <x v="4"/>
    <x v="2"/>
    <m/>
    <m/>
    <m/>
    <m/>
    <s v="39. Realizar verificaciones de la debida conformación de expedientes de los registros habilitados, autorización o inscripción durante el año 2022"/>
    <s v="Aplicación de la lista de chequeo sobre la debida conformación de expedientes de usuarios autorizados, habilitados e inscritos en el año 2022, tomando una muestra aleatoria del 20% de los expedientes."/>
    <s v="Lista de chequeo sobre la debida conformación de expedientes"/>
    <n v="1"/>
    <d v="2023-06-01T00:00:00"/>
    <d v="2023-12-31T00:00:00"/>
    <n v="30.428571428571427"/>
    <n v="1"/>
    <s v="DGA_x000a_NC - Subproeso Operación Aduanera_x000a_Subdirección de Registro y Control Aduanero_x000a_Coordianción de Secretaría"/>
    <n v="1"/>
    <x v="1"/>
  </r>
  <r>
    <x v="4"/>
    <x v="2"/>
    <m/>
    <m/>
    <m/>
    <m/>
    <s v="40. Evaluar y validar los actos administrativos remitidos al Subdirector(a) en cumplimiento de la norma vigente."/>
    <s v="Informes de verificación aleatoria de los actos administrativos de autorización, habilitación,  inscripción y modificación  revisados por parte del funcionario revisor del despacho de la Subdirección  trimestralmente."/>
    <s v="Verificación aleatoria trimestral del 20% de  los actos administrativos en cuanto al cumplimiento de normatividad aduanera vigente, aplicación de formatos, validación de firmas de revisión y aprobación, entregados al despacho para la correspondiente firma del Subdirector"/>
    <n v="1"/>
    <d v="2023-06-01T00:00:00"/>
    <d v="2024-03-01T00:00:00"/>
    <n v="39.142857142857146"/>
    <n v="1"/>
    <s v="DGA_x000a_NC - Subproeso Operación Aduanera_x000a_Subdirección de Registro y Control Aduanero"/>
    <n v="1"/>
    <x v="1"/>
  </r>
  <r>
    <x v="4"/>
    <x v="2"/>
    <s v="INSP. 1707022443_x000a_H1,2,3,4,5,6,7,8_x000a__x000a_Indicar el nombre de la inspección tal como aparece en el encabezado del PPFC formalizado"/>
    <s v="RG2_x000a__x000a_RFC1"/>
    <s v="ID del hallazgo 1. De los ciento cuarenta y nueve (149) casos analizados en la Dirección Seccional de Aduanas de Barranquilla, se evidenció que treinta y tres (33) no cumplen con los requisitos establecidos en la normativa vigente relacionados con los soportes mínimos requeridos para la autorización del tránsito aduanero, en contravía de lo indicado en el Decreto 1165 de 2019."/>
    <s v="ID del Riesgo de Gestión  :  RG 1. Decisión final del proceso de control por fuera de la norma"/>
    <s v="1. Ajuste al PR-COA-0440 y a los  manuales externo e interno MN-0A-0057 Y MN-0A-0058 del SIE Tránsito Aduanero."/>
    <s v="Informar a las direcciones seccionales de los ajustes  a los procedimientos PR-COA-0440 y manuales MN -OA-0057 MN-0A-058 Versión 2,0 y su aplicación."/>
    <s v=" PR-COA-0440 y _x000a_MN - OA 0057 Y MN-04 058_x000a_Versión 2.0_x000a_ ajustados"/>
    <n v="1"/>
    <d v="2022-09-01T00:00:00"/>
    <d v="2022-10-30T00:00:00"/>
    <n v="8.4285714285714288"/>
    <n v="1"/>
    <s v="DGA_x000a_NC – Subproceso Operación Aduanera_x000a_Dirección de Gestión de Aduanas_x000a_Subdirección de Operación Aduanera"/>
    <n v="1"/>
    <x v="1"/>
  </r>
  <r>
    <x v="4"/>
    <x v="2"/>
    <m/>
    <m/>
    <s v="ID  del Hallazgo 2. En el caso de la DUTA con número de formulario 6511000241296 se evidenció el incumplimiento de los requisitos establecidos en la normativa vigente en relación con el desistimiento de la solicitud del régimen de tránsito aduanero indicado en el artículo 463 de la Resolución 46 de 2019."/>
    <m/>
    <s v="2. Capacitar a los usuarios internos y externos en los nuevos requerimientos incluidos en los ajsutes  al procedimiento y a los manuales externo e interno MN-0A-0057 Y MN-0A-0058 del SIE TRÁNSITO ADUANERO."/>
    <s v="Socializar a  usuarios internos y externos sobre los ajustes  a procedimientos PR-COA-0440 y manuales MN -OA-0057 MN-0A-058 Versión 2,0 y su aplicación."/>
    <s v="Listas de socialización de los ajustes realizados al procedimiento y a los manuales de tránsito aduanero."/>
    <n v="2"/>
    <d v="2022-09-01T00:00:00"/>
    <d v="2022-12-30T00:00:00"/>
    <n v="17.142857142857142"/>
    <n v="1"/>
    <s v="DGA_x000a_NC – Subproceso Operación Aduanera_x000a_Dirección de Gestión de Aduanas_x000a_Subdirección de Operación Aduanera"/>
    <n v="1"/>
    <x v="1"/>
  </r>
  <r>
    <x v="4"/>
    <x v="2"/>
    <m/>
    <m/>
    <s v="ID del Hallazgo 3. Se evidenciaron tránsitos aduaneros finalizados sin el cumplimiento de los requisitos, formalidades y aplicación correcta de la normativa, en contravía de lo establecido en el Decreto 1165 de 2019, la Resolución No. 46 de 2019, Resolución No. 11 de 2020, el procedimiento PR-OA-0440 “Tránsito aduanero Nacional y Continuación de Viaje”, versión 1 y el Manual de usuario Externo MN-OA-0058 versión 1."/>
    <m/>
    <s v="3. Iniciar el proyecto con la definición de  los requerimientos funcionales"/>
    <s v="Definir los requerimientos funcionales "/>
    <s v="Documento de requerimientos funcionales V1"/>
    <n v="1"/>
    <d v="2024-03-01T00:00:00"/>
    <d v="2025-03-31T00:00:00"/>
    <n v="56.428571428571431"/>
    <n v="1"/>
    <s v="DGA_x000a_NC – Subproceso Operación Aduanera_x000a_Subdirección de Operación Aduanera"/>
    <n v="1"/>
    <x v="1"/>
  </r>
  <r>
    <x v="4"/>
    <x v="2"/>
    <m/>
    <m/>
    <s v="ID del Hallazgo 4. Se evidenciaron un total de siete (7) casos que no cumplen con los lineamientos establecidos por la DIAN en el Manual de políticas y lineamientos de seguridad de la información MN-IIT-0072 Versión 1 del 13/01/2022, en lo relacionado con aplicar los controles establecidos por la DIAN para activar o desactivar, de manera temporal o permanente,  el  acceso  a  la  información  digital  catalogada  como  pública  clasificada, pública reservada y datos personales no públicos, por parte del personal que esté vinculado a la entidad, específicamente lo contemplado en el numeral 9.4 Control de acceso a sistemas y aplicaciones."/>
    <m/>
    <s v="4. Definir los requerimientos no funcionales "/>
    <s v="Definir los requerimientos no funcionales "/>
    <s v="Documento de requerimientos no funcionales V1"/>
    <n v="1"/>
    <d v="2024-03-01T00:00:00"/>
    <d v="2025-03-31T00:00:00"/>
    <n v="56.428571428571431"/>
    <n v="1"/>
    <s v="DGA_x000a_NC- Subproceso Innovación y Tecnología_x000a_Subdirección de Innovación y Proyectos"/>
    <n v="1"/>
    <x v="1"/>
  </r>
  <r>
    <x v="4"/>
    <x v="2"/>
    <m/>
    <m/>
    <s v="ID del Hallazgo 5. Se encontraron ciento noventa y dos (192) documentos de treinta y nueve (39) expedientes que no contaron con un registro en el archivo de LOGS suministrado por la DIAN archivo “Anexo 1. CargaBquillaformatos.xlsx” del SIE de Tránsito. "/>
    <m/>
    <s v="5. Definir la priorización funcional de la implementación"/>
    <s v="Definir la priorización funcional de la implementación"/>
    <s v="Mapa de historias con la priorización funcional de la implementación V1"/>
    <n v="1"/>
    <d v="2024-03-01T00:00:00"/>
    <d v="2025-03-31T00:00:00"/>
    <n v="56.428571428571431"/>
    <n v="1"/>
    <s v="DGA_x000a_NC – Subproceso Operación Aduanera_x000a_Subdirección de Operación Aduanera"/>
    <n v="1"/>
    <x v="1"/>
  </r>
  <r>
    <x v="4"/>
    <x v="2"/>
    <m/>
    <m/>
    <m/>
    <m/>
    <s v="6. Definir un plan de trabajo de desarrollo de la solución tecnológica "/>
    <s v="Definir un plan de trabajo de desarrollo de la solución tecnológica "/>
    <s v="Plan de trabajo V1"/>
    <n v="1"/>
    <d v="2024-03-01T00:00:00"/>
    <d v="2025-03-31T00:00:00"/>
    <n v="56.428571428571431"/>
    <n v="1"/>
    <s v="DGA_x000a_NC- Subproceso Innovación y Tecnología_x000a_Subdirección de Innovación y Proyectos"/>
    <n v="1"/>
    <x v="1"/>
  </r>
  <r>
    <x v="4"/>
    <x v="2"/>
    <m/>
    <m/>
    <m/>
    <m/>
    <s v="7. Aprobar o validar el plan de trabajo de la implementación de la solución tecnológica "/>
    <s v="Aprobar o validar el plan de trabajo de la implementación de la solución tecnológica "/>
    <s v="Plan de trabajo aprobado V1"/>
    <n v="1"/>
    <d v="2024-03-01T00:00:00"/>
    <d v="2025-03-31T00:00:00"/>
    <n v="56.428571428571431"/>
    <n v="1"/>
    <s v="DGA_x000a_NC- Subproceso Innovación y Tecnología_x000a_Subdirección de Innovación y Proyectos_x000a__x000a_NC – Subproceso Operación Aduanera_x000a_Dirección de Gestión de Aduanas_x000a_Subdirección de Operación Aduanera"/>
    <n v="1"/>
    <x v="1"/>
  </r>
  <r>
    <x v="4"/>
    <x v="2"/>
    <m/>
    <m/>
    <s v="ID del Hallazgo 6. Incumplimiento en lo relacionado con la conformación de expedientes electrónicos  de archivo y los elementos que lo componen en el SIE de tránsito aduanero, en contravía de lo estipulado en el Acuerdo 003 de 2015, “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 en su Artículo 7°. “Conformación de expedientes electrónicos de archivo. El expediente electrónico de archivo se conformará con la totalidad de los documentos de archivo generados en desarrollo de un mismo trámite, actuación o procedimiento, independientemente del tipo de información y formato, y deben agruparse formando series o sub-series documentales.”, reflejado en la falta de disponibilidad , entendida en un documento electrónico, como la capacidad actual y futura de que el documento y sus metadatos  asociados puedan ser consultados, localizados, recuperados, presentados, interpretados, legibles, y por tanto estar en condiciones de uso. "/>
    <m/>
    <s v="8. Iniciar el desarrollo de la solución tecnológica."/>
    <s v="Desarrollo de la solución"/>
    <s v="Informes de seguimiento"/>
    <n v="2"/>
    <d v="2025-04-01T00:00:00"/>
    <d v="2025-09-30T00:00:00"/>
    <n v="26"/>
    <n v="0"/>
    <s v="DGA_x000a_NC- Subproceso Innovación y Tecnología_x000a_Subdirección de Innovación y Proyectos"/>
    <n v="0"/>
    <x v="0"/>
  </r>
  <r>
    <x v="4"/>
    <x v="2"/>
    <m/>
    <m/>
    <m/>
    <m/>
    <s v="9. 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Subdirección de Operación Aduanera"/>
    <n v="0"/>
    <x v="0"/>
  </r>
  <r>
    <x v="4"/>
    <x v="2"/>
    <m/>
    <m/>
    <m/>
    <m/>
    <s v="10.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Subproceso Innovación y Tecnología_x000a_Subdirección de Innovación y Proyectos_x000a__x000a_NC – Subproceso Operación Aduanera_x000a_Dirección de Gestión de Aduanas_x000a_Subdirección de Operación Aduanera"/>
    <n v="0"/>
    <x v="0"/>
  </r>
  <r>
    <x v="4"/>
    <x v="2"/>
    <m/>
    <m/>
    <s v="ID del Hallazgo 7. Falta de consistencia  de los reportes que se generan en el SIE de tránsito aduanero con lo registrado en el aplicativo, contradiciendo lo enunciado en el Artículo 2.2.9.1.2.1. Estructura, del Decreto 1008 de junio 14 de 2018 &quot;Por el cual se establecen los lineamientos generales de la política de Gobierno Digital y se subroga el capítulo 1 del título 9 de la parte 2 del libro 2 del Decreto 1078 de 2015, Decreto Único Reglamentario del sector de Tecnologías de la Información y las Comunicaciones&quot;, relacionado con el logro de propósitos que generarán valor público en un entorno de confianza digital a partir del aprovechamiento de las TIC, que son los fines de la Política de Gobierno Digital, como son: A. Habilitar y mejorar la provisión de Servicios Digitales de confianza y calidad , B. Lograr procesos internos seguros y eficientes a través del fortalecimiento de las capacidades de gestión de tecnologías de información  y C. Tomar decisiones basadas en datos a partir del aumento en el uso y aprovechamiento de la información."/>
    <m/>
    <s v="11. Iniciar el proyecto con la definición de  los requerimientos funcionales"/>
    <s v="Definir los requerimientos funcionales"/>
    <s v="Documento de requerimientos funcionales V1"/>
    <n v="1"/>
    <d v="2024-03-01T00:00:00"/>
    <d v="2025-03-31T00:00:00"/>
    <n v="56.428571428571431"/>
    <n v="1"/>
    <s v="DGA_x000a_NC – Subproceso Operación Aduanera_x000a_Subdirección de Operación Aduanera"/>
    <n v="1"/>
    <x v="1"/>
  </r>
  <r>
    <x v="4"/>
    <x v="2"/>
    <m/>
    <m/>
    <m/>
    <m/>
    <s v="12. Definir los requerimientos no funcionales "/>
    <s v="Definir los requerimientos no funcionales "/>
    <s v="Documento de requerimientos no funcionales V1"/>
    <n v="1"/>
    <d v="2024-03-01T00:00:00"/>
    <d v="2025-03-31T00:00:00"/>
    <n v="56.428571428571431"/>
    <n v="1"/>
    <s v="DGA_x000a_NC- Subproceso Innovación y Tecnología_x000a_Subdirección de Innovación y Proyectos"/>
    <n v="1"/>
    <x v="1"/>
  </r>
  <r>
    <x v="4"/>
    <x v="2"/>
    <m/>
    <m/>
    <s v="ID del Hallazgo 8. Falta de configuración o diseño e implementación de Logs de auditoría  o de trazabilidad, para el registro de eventos de creación, actualización, modificación o borrado de información en el SIE de Tránsito aduanero, contradiciendo lo establecido en la política de Gobierno Digital Decreto 1008 de junio 14 de 2018 “Por el cual se establecen los lineamientos generales de la política de Gobierno Digital y se subroga el capítulo 1 del título 9 de la parte 2 del libro 2 del Decreto 1078 de 2015, Decreto Único Reglamentario del sector de Tecnologías de la Información y las Comunicaciones”, relacionado con Indicadores de cumplimiento de Arquitectura, dominio  de Sistemas de Información, frente a la planeación y gestión de los sistemas de información, Lineamiento  de Auditoría y trazabilidad de los sistemas de información – LI.SIS.23 , en donde la Dirección de Tecnologías y Sistemas de la Información o quien haga sus veces debe desarrollar mecanismos que aseguren el registro histórico de las acciones realizadas por los usuarios sobre los Sistemas de Información, manteniendo la trazabilidad y apoyando los procesos de auditoría. "/>
    <m/>
    <s v="13. Definir la priorización funcional de la implementación"/>
    <s v="Definir la priorización funcional de la implementación"/>
    <s v="Mapa de historias con la priorización funcional de la implementación V1"/>
    <n v="1"/>
    <d v="2024-03-01T00:00:00"/>
    <d v="2025-03-31T00:00:00"/>
    <n v="56.428571428571431"/>
    <n v="1"/>
    <s v="DGA_x000a_NC – Subproceso Operación Aduanera_x000a_Subdirección de Operación Aduanera"/>
    <n v="1"/>
    <x v="1"/>
  </r>
  <r>
    <x v="4"/>
    <x v="2"/>
    <m/>
    <m/>
    <m/>
    <m/>
    <s v="14. Definir un plan de trabajo de desarrollo de la solución tecnológica "/>
    <s v="Definir un plan de trabajo de desarrollo de la solución tecnológica "/>
    <s v="Plan de trabajo V1"/>
    <n v="1"/>
    <d v="2024-03-01T00:00:00"/>
    <d v="2025-03-31T00:00:00"/>
    <n v="56.428571428571431"/>
    <n v="1"/>
    <s v="DGA_x000a_NC- Subproceso Innovación y Tecnología_x000a_Subdirección de Innovación y Proyectos"/>
    <n v="1"/>
    <x v="1"/>
  </r>
  <r>
    <x v="4"/>
    <x v="2"/>
    <m/>
    <m/>
    <m/>
    <m/>
    <s v="15. Aprobar o validar el plan de trabajo de la implementación de la solución tecnológica "/>
    <s v="Aprobar o validar el plan de trabajo de la implementación de la solución tecnológica "/>
    <s v="Plan de trabajo aprobado V1"/>
    <n v="1"/>
    <d v="2024-03-01T00:00:00"/>
    <d v="2025-03-31T00:00:00"/>
    <n v="56.428571428571431"/>
    <n v="1"/>
    <s v="DGA_x000a_NC- Subproceso Innovación y Tecnología_x000a_Subdirección de Innovación y Proyectos_x000a__x000a_NC – Subproceso Operación Aduanera_x000a_Dirección de Gestión de Aduanas_x000a_Subdirección de Operación Aduanera"/>
    <n v="1"/>
    <x v="1"/>
  </r>
  <r>
    <x v="4"/>
    <x v="2"/>
    <m/>
    <m/>
    <m/>
    <m/>
    <s v="16. Iniciar el desarrollo de la solución tecnológica."/>
    <s v="Desarrollo de la solución"/>
    <s v="Informes de seguimiento"/>
    <n v="2"/>
    <d v="2025-04-01T00:00:00"/>
    <d v="2025-09-30T00:00:00"/>
    <n v="26"/>
    <n v="0"/>
    <s v="DGA_x000a_NC- Subproceso Innovación y Tecnología_x000a_Subdirección de Innovación y Proyectos"/>
    <n v="0"/>
    <x v="0"/>
  </r>
  <r>
    <x v="4"/>
    <x v="2"/>
    <m/>
    <m/>
    <m/>
    <m/>
    <s v="17. 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Subdirección de Operación Aduanera"/>
    <n v="0"/>
    <x v="0"/>
  </r>
  <r>
    <x v="4"/>
    <x v="2"/>
    <m/>
    <m/>
    <m/>
    <m/>
    <s v="18.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Subproceso Innovación y Tecnología_x000a_Subdirección de Innovación y Proyectos_x000a__x000a_NC – Subproceso Operación Aduanera_x000a_Dirección de Gestión de Aduanas_x000a_Subdirección de Operación Aduanera"/>
    <n v="0"/>
    <x v="0"/>
  </r>
  <r>
    <x v="4"/>
    <x v="2"/>
    <m/>
    <m/>
    <m/>
    <m/>
    <s v="19. Iniciar el proyecto con la definición de  los requerimientos funcionales"/>
    <s v="Definir los requerimientos funcionales"/>
    <s v="Documento de requerimientos funcionales V1"/>
    <n v="1"/>
    <d v="2024-03-01T00:00:00"/>
    <d v="2025-03-31T00:00:00"/>
    <n v="56.428571428571431"/>
    <n v="1"/>
    <s v="DGA_x000a_NC – Subproceso Operación Aduanera_x000a_Subdirección de Operación Aduanera"/>
    <n v="1"/>
    <x v="1"/>
  </r>
  <r>
    <x v="4"/>
    <x v="2"/>
    <m/>
    <m/>
    <m/>
    <m/>
    <s v="20. Definir los requerimientos no funcionales "/>
    <s v="Definir los requerimientos no funcionales "/>
    <s v="Documento de requerimientos no funcionales V1"/>
    <n v="1"/>
    <d v="2024-03-01T00:00:00"/>
    <d v="2025-03-31T00:00:00"/>
    <n v="56.428571428571431"/>
    <n v="1"/>
    <s v="DGA_x000a_NC- Subproceso Innovación y Tecnología_x000a_Subdirección de Innovación y Proyectos"/>
    <n v="1"/>
    <x v="1"/>
  </r>
  <r>
    <x v="4"/>
    <x v="2"/>
    <m/>
    <m/>
    <m/>
    <m/>
    <s v="21. Definir la priorización funcional de la implementación"/>
    <s v="Definir la priorización funcional de la implementación"/>
    <s v="Mapa de historias con la priorización funcional de la implementación V1"/>
    <n v="1"/>
    <d v="2024-03-01T00:00:00"/>
    <d v="2025-03-31T00:00:00"/>
    <n v="56.428571428571431"/>
    <n v="1"/>
    <s v="DGA_x000a_NC – Subproceso Operación Aduanera_x000a_Subdirección de Operación Aduanera"/>
    <n v="1"/>
    <x v="1"/>
  </r>
  <r>
    <x v="4"/>
    <x v="2"/>
    <m/>
    <m/>
    <m/>
    <m/>
    <s v="22. Definir un plan de trabajo de desarrollo de la solución tecnológica "/>
    <s v="Definir un plan de trabajo de desarrollo de la solución tecnológica "/>
    <s v="Plan de trabajo V1"/>
    <n v="1"/>
    <d v="2024-03-01T00:00:00"/>
    <d v="2025-03-31T00:00:00"/>
    <n v="56.428571428571431"/>
    <n v="1"/>
    <s v="DGA_x000a_NC- Subproceso Innovación y Tecnología_x000a_Subdirección de Innovación y Proyectos"/>
    <n v="1"/>
    <x v="1"/>
  </r>
  <r>
    <x v="4"/>
    <x v="2"/>
    <m/>
    <m/>
    <m/>
    <m/>
    <s v="23. Aprobar o validar el plan de trabajo de la implementación de la solución tecnológica "/>
    <s v="Aprobar o validar el plan de trabajo de la implementación de la solución tecnológica "/>
    <s v="Plan de trabajo aprobado V1"/>
    <n v="1"/>
    <d v="2024-03-01T00:00:00"/>
    <d v="2025-03-31T00:00:00"/>
    <n v="56.428571428571431"/>
    <n v="1"/>
    <s v="DGA_x000a_NC- Subproceso Innovación y Tecnología_x000a_Subdirección de Innovación y Proyectos_x000a__x000a_NC – Subproceso Operación Aduanera_x000a_Dirección de Gestión de Aduanas_x000a_Subdirección de Operación Aduanera"/>
    <n v="1"/>
    <x v="1"/>
  </r>
  <r>
    <x v="4"/>
    <x v="2"/>
    <m/>
    <m/>
    <m/>
    <m/>
    <s v="24. Iniciar el desarrollo de la solución tecnológica."/>
    <s v="Desarrollo de la solución"/>
    <s v="Informes de seguimiento"/>
    <n v="2"/>
    <d v="2025-04-01T00:00:00"/>
    <d v="2025-09-30T00:00:00"/>
    <n v="26"/>
    <n v="0"/>
    <s v="DGA_x000a_NC- Subproceso Innovación y Tecnología_x000a_Subdirección de Innovación y Proyectos"/>
    <n v="0"/>
    <x v="0"/>
  </r>
  <r>
    <x v="4"/>
    <x v="2"/>
    <m/>
    <m/>
    <m/>
    <m/>
    <s v="25. 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Subdirección de Operación Aduanera"/>
    <n v="0"/>
    <x v="0"/>
  </r>
  <r>
    <x v="4"/>
    <x v="2"/>
    <m/>
    <m/>
    <m/>
    <m/>
    <s v="26.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Subproceso Innovación y Tecnología_x000a_Subdirección de Innovación y Proyectos_x000a__x000a_NC – Subproceso Operación Aduanera_x000a_Dirección de Gestión de Aduanas_x000a_Subdirección de Operación Aduanera"/>
    <n v="0"/>
    <x v="0"/>
  </r>
  <r>
    <x v="4"/>
    <x v="2"/>
    <m/>
    <m/>
    <m/>
    <m/>
    <s v="27. Dar cumplimiento al Procedimiento PR-IIT-0455 Gestión de Accesos, al Instructivo IN-IIT.0242 Requerimiento de Directorio en la Red. "/>
    <s v="Capacitación  sobre la correcta aplicación del el Procedimiento PR-IIT-0455 Gestión de Accesos y el Instructivo IN-IIT.0242 Requerimiento de Directorio en la Red. "/>
    <s v="Lista de capacitación"/>
    <n v="1"/>
    <d v="2022-09-01T00:00:00"/>
    <d v="2022-10-30T00:00:00"/>
    <n v="8.4285714285714288"/>
    <n v="1"/>
    <s v="DGA_x000a_DS – Subproceso Operación Aduanera_x000a_Direcciones Seccionales de Impuestos y Aduanas_x000a_Direcciones Seccionales de Aduanas a nivel nacional_x000a_"/>
    <n v="1"/>
    <x v="1"/>
  </r>
  <r>
    <x v="4"/>
    <x v="2"/>
    <m/>
    <m/>
    <m/>
    <m/>
    <s v="28. Iniciar el proyecto con la definición de  los requerimientos funcionales"/>
    <s v="Definir los requerimientos funcionales"/>
    <s v="Documento de requerimientos funcionales V1"/>
    <n v="1"/>
    <d v="2024-03-01T00:00:00"/>
    <d v="2025-03-31T00:00:00"/>
    <n v="56.428571428571431"/>
    <n v="1"/>
    <s v="DGA_x000a_NC – Subproceso Operación Aduanera_x000a_Subdirección de Operación Aduanera"/>
    <n v="1"/>
    <x v="1"/>
  </r>
  <r>
    <x v="4"/>
    <x v="2"/>
    <m/>
    <m/>
    <m/>
    <m/>
    <s v="29. Definir los requerimientos no funcionales "/>
    <s v="Definir los requerimientos no funcionales "/>
    <s v="Documento de requerimientos no funcionales V1"/>
    <n v="1"/>
    <d v="2024-03-01T00:00:00"/>
    <d v="2025-03-31T00:00:00"/>
    <n v="56.428571428571431"/>
    <n v="1"/>
    <s v="DGA_x000a_NC- Subproceso Innovación y Tecnología_x000a_Subdirección de Innovación y Proyectos"/>
    <n v="1"/>
    <x v="1"/>
  </r>
  <r>
    <x v="4"/>
    <x v="2"/>
    <m/>
    <m/>
    <m/>
    <m/>
    <s v="30. Definir la priorización funcional de la implementación"/>
    <s v="Definir la priorización funcional de la implementación"/>
    <s v="Mapa de historias con la priorización funcional de la implementación V1"/>
    <n v="1"/>
    <d v="2024-03-01T00:00:00"/>
    <d v="2025-03-31T00:00:00"/>
    <n v="56.428571428571431"/>
    <n v="1"/>
    <s v="DGA_x000a_NC – Subproceso Operación Aduanera_x000a_Subdirección de Operación Aduanera"/>
    <n v="1"/>
    <x v="1"/>
  </r>
  <r>
    <x v="4"/>
    <x v="2"/>
    <m/>
    <m/>
    <m/>
    <m/>
    <s v="31. Definir un plan de trabajo de desarrollo de la solución tecnológica "/>
    <s v="Definir un plan de trabajo de desarrollo de la solución tecnológica "/>
    <s v="Plan de trabajo V1"/>
    <n v="1"/>
    <d v="2024-03-01T00:00:00"/>
    <d v="2025-03-31T00:00:00"/>
    <n v="56.428571428571431"/>
    <n v="1"/>
    <s v="DGA_x000a_NC- Subproceso Innovación y Tecnología_x000a_Subdirección de Innovación y Proyectos"/>
    <n v="1"/>
    <x v="1"/>
  </r>
  <r>
    <x v="4"/>
    <x v="2"/>
    <m/>
    <m/>
    <m/>
    <m/>
    <s v="32. Aprobar o validar el plan de trabajo de la implementación de la solución tecnológica "/>
    <s v="Aprobar o validar el plan de trabajo de la implementación de la solución tecnológica "/>
    <s v="Plan de trabajo aprobado V1"/>
    <n v="1"/>
    <d v="2024-03-01T00:00:00"/>
    <d v="2025-03-31T00:00:00"/>
    <n v="56.428571428571431"/>
    <n v="1"/>
    <s v="DGA_x000a_NC- Subproceso Innovación y Tecnología_x000a_Subdirección de Innovación y Proyectos_x000a__x000a_NC – Subproceso Operación Aduanera_x000a_Dirección de Gestión de Aduanas_x000a_Subdirección de Operación Aduanera"/>
    <n v="1"/>
    <x v="1"/>
  </r>
  <r>
    <x v="4"/>
    <x v="2"/>
    <m/>
    <m/>
    <m/>
    <m/>
    <s v="33. Iniciar el desarrollo de la solución tecnológica."/>
    <s v="Desarrollo de la solución"/>
    <s v="Informes de seguimiento"/>
    <n v="2"/>
    <d v="2025-04-01T00:00:00"/>
    <d v="2025-09-30T00:00:00"/>
    <n v="26"/>
    <n v="0"/>
    <s v="DGA_x000a_NC- Subproceso Innovación y Tecnología_x000a_Subdirección de Innovación y Proyectos"/>
    <n v="0"/>
    <x v="0"/>
  </r>
  <r>
    <x v="4"/>
    <x v="2"/>
    <m/>
    <m/>
    <m/>
    <m/>
    <s v="34. Iniciar la implementación de la solución tecnológica"/>
    <s v="Pruebas y evaluación funcional"/>
    <s v=" (01) Un  formato de Aceptación de Pruebas funcionales y salida a producción - FT-IIT-1851."/>
    <n v="1"/>
    <d v="2025-04-01T00:00:00"/>
    <d v="2025-09-30T00:00:00"/>
    <n v="26"/>
    <n v="0"/>
    <s v="DGA_x000a_NC – Subproceso Operación Aduanera_x000a_Subdirección de Operación Aduanera"/>
    <n v="0"/>
    <x v="0"/>
  </r>
  <r>
    <x v="4"/>
    <x v="2"/>
    <m/>
    <m/>
    <m/>
    <m/>
    <s v="35.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4-01T00:00:00"/>
    <d v="2025-09-30T00:00:00"/>
    <n v="26"/>
    <n v="0"/>
    <s v="DGA_x000a_NC- Subproceso Innovación y Tecnología_x000a_Subdirección de Innovación y Proyectos_x000a__x000a_NC – Subproceso Operación Aduanera_x000a_Dirección de Gestión de Aduanas_x000a_Subdirección de Operación Aduanera"/>
    <n v="0"/>
    <x v="0"/>
  </r>
  <r>
    <x v="4"/>
    <x v="2"/>
    <s v="INSP. 1707022447_x000a_ H 4 y 5 _x000a_OB. 1_x000a__x000a_Clasificación y actualización arancelaria"/>
    <s v="RG1_x000a__x000a_RFC1"/>
    <s v="ID del H4. Falta de configuración o diseño e implementación de Logs de auditoría  o de trazabilidad, para el registro de eventos de creación, actualización, modificación o borrado de información en el SIE de Arancel, contradiciendo lo establecido en el manual MN-IIT-0072 Manual de Políticas y lineamientos de seguridad de la información Versión 1 año 2021, en su capítulo 12 “Seguridad de las operaciones”, numeral 12.4.2 “Protección de la información de registro (log Información)”, enciso 4. Garantizar que todas las aplicaciones tengan activos los registros de las actividades realizadas por los funcionarios (se debe tener como mínimo la fecha, IP origen, IP destino, usuario, acción realizada y demás que se requieran), generando ausencia de herramientas de control que eviten vulnerabilidades técnicas como los accesos no autorizados o como en este caso la falta trazabilidad, así mismo el incumplimiento de algunos de los lineamientos definidos en el mismo manual en numeral 12.4 Registro (LOGGING) y seguimiento, 12.4.1 Registro de eventos, enciso A. Lineamientos"/>
    <s v="RG1: Decisión final del proceso de control fuera de la norma _x000a__x000a_RF1: Indebida clasificación arancelaria y/o actualización en el SIE  arancel para beneficio propio o de terceros"/>
    <s v="Habilitar la funcionalidad que permita consolidar los proyectos de actualización arancelaria, a través de reportes que con diferentes filtros y fechas específicas."/>
    <s v="Permitir la consulta de reportes de auditoría definiendo rangos de fechas especificas, mediante la consulta a la base de datos y la impresión de la información XML en formatos PDF para facil lectura y comprensión."/>
    <s v="Modulo de consulta de reportes de proyectos de actualización arancelaria en ambiente de producción"/>
    <n v="1"/>
    <d v="2022-09-21T00:00:00"/>
    <d v="2023-06-30T00:00:00"/>
    <n v="40.285714285714285"/>
    <n v="1"/>
    <s v="DGA_x000a_NC- Subproceso Innovación y Tecnología_x000a_Subdirección de soluciones y desarrollo_x000a__x000a_NC – Subproceso Operación Aduanera_x000a_Subdirección de Técnica Aduanera "/>
    <n v="1"/>
    <x v="1"/>
  </r>
  <r>
    <x v="4"/>
    <x v="2"/>
    <m/>
    <m/>
    <s v="ID del H5. No fue posible revisar el cumplimiento de los requisitos y términos establecidos en la normativa vigente para la atención de las solicitudes de actualización arancelaria en el tiempo establecido para el desarrollo oportuno del plan de trabajo de la presente inspección. Esto por cuanto, a pesar de haberse remitido en el marco del parágrafo del artículo 4 del Decreto 4173 de 2011 por parte de la Subdirección de Auditoría y Gestión del Riesgo de la ITRC la solicitud con radicado 2-2022-008256 del 08 de julio de 2022, aclarada el 25 de julio y reiterada el 16 de agosto de 2022 mediante correo electrónico a la Oficina de Control Interno de la DIAN, la Coordinación de Arancel y la Subdirección Técnica Aduanera no aportaron los soportes que contemplan las actividades del procedimiento PR-COA-0349 de “Actualización SIE Arancel” para su validación por parte del equipo inspector. "/>
    <m/>
    <s v="Habilitar la funcionalidad que permita consolidar los proyectos de actualización arancelaria a través de reportes con diferentes filtros y fechas específicas."/>
    <s v="Permitir la consulta de reportes de auditoría definiendo rangos de fechas especificas, mediante la consulta a la base de datos y la impresión de la información XML en formatos PDF para facil lectura y comprensión."/>
    <s v="Modulo de consulta de reportes de proyectos de actualización arancelaria en ambiente de producción"/>
    <n v="1"/>
    <d v="2022-09-21T00:00:00"/>
    <d v="2023-06-30T00:00:00"/>
    <n v="40.285714285714285"/>
    <n v="1"/>
    <s v="DGA_x000a_NC- Subproceso Innovación y Tecnología_x000a_Subdirección de soluciones y desarrollo_x000a__x000a_NC – Subproceso Operación Aduanera_x000a_Subdirección de Técnica Aduanera "/>
    <n v="1"/>
    <x v="1"/>
  </r>
  <r>
    <x v="4"/>
    <x v="2"/>
    <m/>
    <m/>
    <s v="ID de OB1. Revisadas las publicaciones de las resoluciones de clasificación arancelaria en la página WEB de la entidad DIAN para el periodo de la muestra entre el 1 de enero de 2020 al 31 de mayo de 2022, se observó que se presenta inconsistencia frente a la información que se muestra al usuario externo, en lo relacionado con: casos en los que el número de la resolución descargada no coincide con la información registrada en el nombre del link; casos en los que la nomenclatura de la subpartida descargada no coincide con la registrada en el nombre del link."/>
    <m/>
    <s v="Realizar seguimiento a las publicaciones de las resoluciones de clasificación arancelaria."/>
    <s v="Obtener información clara y veraz a través de la página de la entidad en el link:_x000a__x000a_ https://www.dian.gov.co/normatividad/Paginas/ResoClasifiAracelaria.aspx"/>
    <s v="Información correcta y actualizada al 100%"/>
    <n v="1"/>
    <d v="2023-02-01T00:00:00"/>
    <d v="2023-12-31T00:00:00"/>
    <n v="47.571428571428569"/>
    <n v="1"/>
    <s v="DGA_x000a_NC – Subproceso Operación Aduanera_x000a_Coordinación de Clasificación Arancelaria"/>
    <n v="1"/>
    <x v="1"/>
  </r>
  <r>
    <x v="4"/>
    <x v="2"/>
    <m/>
    <m/>
    <m/>
    <m/>
    <s v="Realizar una evaluación con la Dirección de Tecnología e Innovación para determinar el alcance de esta acción que propende por disponer para uso, consulta o auditoria, toda la documentación soporte de las acrualizaciones del SIE de Arancel. No obstante, la Coordinación de Clasificación Arancelaria desde hace un mes viene haciendo esa trazabilidad y la mantendrá hacia el futuro con todas las actualizaciones del sistema."/>
    <s v="Disponer de manera actualizada toda la trazabilidad de las actualizaciones al SIE de Arancel para consulta, utilización y auditorias de los organismos competentes"/>
    <s v="Información correcta y actualizada al 100%"/>
    <n v="1"/>
    <d v="2023-01-15T00:00:00"/>
    <d v="2023-06-15T00:00:00"/>
    <n v="21.571428571428573"/>
    <n v="1"/>
    <s v="DGA_x000a_NC – Subproceso Operación Aduanera_x000a_Coordinación de Clasificación Arancelaria"/>
    <n v="1"/>
    <x v="1"/>
  </r>
  <r>
    <x v="4"/>
    <x v="2"/>
    <s v="INSP. 1707022448_x000a_ H 1, 2, 3, 4, 5, 6, 7 y 8 _x000a__x000a_Control a la carga en tráfico postal y envíos urgentes"/>
    <s v="RG1_x000a__x000a_RFC1"/>
    <s v="H1. Se evidenció que el acta de hechos 6477 de 2019 no fue entregada por la Seccional de Aduanas de Bogotá – Aeropuerto, en contravía de lo establecido en las actividades 10. “Se autoriza al intermediario de tráfico postal y envíos urgentes para retirar la mercancía de zona primaria”, actividad 17 “Realizar propuesta de valor” y actividad 19 “Realizar el acta de diligencia”, en las cuales debe quedar como registro la elaboración de la respectiva Acta de hecho de verificación de mercancías en la Modalidad de Trafico postal y envíos urgentes FT-COA-2302."/>
    <s v="RG1: “Decisión final del proceso de control al tráfico postal y envíos urgentes por fuera de la norma”_x000a__x000a_RF1: “Posibilidad de una decisión final de un proceso de control en tráfico postal y envíos urgentes basado en hechos falsos”"/>
    <s v="A1. Realizar capacitaciones (colectivas) a los funcionarios adscritos al GIT de Tráfico Postal y Envíos Urgentes de la Divisiòn de Control de Carga , sobre los requisitos y prohibiciones de la modalidad de tràfico postal y envìos urgentes y el procedimiento PR-COA-0176"/>
    <s v="1. Capacitaciones (colectivas) a los funcionarios  GIT de Tráfico Postal y Envíos Urgentes de la Divisiòn de Control de Carga _x000a__x000a_2. Continuar con la conformaciòn del archivo digital de las actas de hechos verificaciòn de mercancìas en la modalidad de tràfico postal y envios urgentes FT COA  2302 "/>
    <s v="1. Registro de asistencia capacitaciòn interna FT-TAH-1722_x000a__x000a_2. Actas de hechos verificaciòn de mercancìas en la modalidad de tràfico postal y envios urgentes FT COA  2302 digitalizadas."/>
    <n v="2"/>
    <d v="2023-05-01T00:00:00"/>
    <d v="2024-01-31T00:00:00"/>
    <n v="39.285714285714285"/>
    <n v="1"/>
    <s v="DGA_x000a_DS – Subproceso Operación Aduanera_x000a_Dirección Seccional de Aduanas de Bogotá Aeropuerto El Dorado_x000a_ División de Control de Carga _x000a_GIT de Tráfico Postal y Envíos Urgentes de la Divisiòn de Control de Carga"/>
    <n v="1"/>
    <x v="1"/>
  </r>
  <r>
    <x v="4"/>
    <x v="2"/>
    <m/>
    <m/>
    <m/>
    <m/>
    <s v="A2. Realizar seguimiento bimestral del diligenciamiento del acta de hechos verificaciòn de mercancìas en la modalidad de tràfico postal y envios urgentes FT COA  2302, conforme al procedimiento  y la consulta de la informaciòn en el sistema informàtico MUISCA módulo Carga."/>
    <s v="1. Tomar aleatoriamente muestra de actas de hechos verificaciòn de mercancìas en la modalidad de tràfico postal y envios urgentes FT COA  2302, por cada funcionario a fin de realizar seguimiento del correcto diligenciamiento._x000a__x000a_2. Establecer en los compromisos laborales de los funcionarios con rol de reconocimiento de mercancìa, el diligenciamiento del acta de hechos verificaciòn de mercancìas en la modalidad de tràfico postal y envios urgentes FT COA  2302 de conformidad con el procedimiento PR-COA-0176 con calidad y en oportunidad."/>
    <s v="Informe de los correctivos aplicados con  fundamento en el seguimiento de actas de hechos en donde se refleje el nivel de avance del mejoramiento en el correcto diligenciamiento."/>
    <n v="4"/>
    <d v="2023-05-01T00:00:00"/>
    <d v="2024-01-31T00:00:00"/>
    <n v="39.285714285714285"/>
    <n v="1"/>
    <s v="DGA_x000a_DS – Subproceso Operación Aduanera_x000a_Dirección Seccional de Aduanas de Bogotá Aeropuerto El Dorado_x000a_Divisiòn de Control de Carga _x000a_GIT de Tráfico Postal y Envíos Urgentes de la Divisiòn de Control de Carga"/>
    <n v="1"/>
    <x v="1"/>
  </r>
  <r>
    <x v="4"/>
    <x v="2"/>
    <m/>
    <m/>
    <m/>
    <m/>
    <s v="A3. Registrar la información en el &quot;Acta de hechos de reconocimiento de mercancias sometidas a la modalidad de tráfico postal y envios urgentes&quot;,  implementada en el SIE CARGA MUISCA al momento de realizar el reconocimiento físico de las mercancias sometidas a esta modalidad. "/>
    <s v="1. Reportar  las inconsistencias encontradas y correctivos aplicados._x000a__x000a_2. Informar  en los eventos que no  se presenten inconsistencias."/>
    <s v="Reporte de inconsistencias  o reporte de no inconsistencias encontradas en el registro de la información en el SIE CARGA MUISCA."/>
    <s v="Un reporte de inconsistencias encontradas  en el seguimiento mensual y correctivos aplicados y/o informar en el evento que no existan inconsistencias "/>
    <d v="2023-08-31T00:00:00"/>
    <d v="2023-12-31T00:00:00"/>
    <n v="17.428571428571427"/>
    <n v="1"/>
    <s v="DGA_x000a_DS – Subproceso Operación Aduanera_x000a_Dirección Seccional de Aduanas de Bogotá Aeropuerto El Dorado_x000a_ Divisiòn de Control de Carga _x000a_GIT de Tráfico Postal y Envíos Urgentes de la Divisiòn de Control de Carga"/>
    <n v="1"/>
    <x v="1"/>
  </r>
  <r>
    <x v="4"/>
    <x v="2"/>
    <m/>
    <m/>
    <s v="H2. De los 147 casos (actas de hechos) analizados en 87, no se observó el diligenciamiento de la casilla “FUENTE VLR PROP del Formato – 2302” de la FT-COA- 2302 “Acta de hecho de verificación de mercancías en la Modalidad de Trafico postal y envíos urgentes”, incumpliendo con lo establecido en el manual de diligenciamiento del FT-COA-2302 “VLR PROP USD$: valor propuesto, es un campo numérico con contenido decimal donde diligencia el valor propuesto por el funcionario (valor en dólares americanos USD$). Es de aclarar que, para diligenciar este campo, previamente se debió diligenciar el campo PV (propuesta de valor). Indicar la “FUENTE VLR PROP PAG. WEB – SAR, esta información debe ir en observaciones”, lo que representa el 59,18% de incumplimiento."/>
    <m/>
    <s v="A1. Realizar capacitaciones (colectivas) a los funcionarios adscritos al GIT de Tráfico Postal y Envíos Urgentes de la Divisiòn de Control de Carga , sobre los requisitos y prohibiciones de la modalidad de tràfico postal y envìos urgentes y el procedimiento PR-COA-0176"/>
    <s v="1. Capacitaciones (colectivas) a los funcionarios  GIT de Tráfico Postal y Envíos Urgentes de la Divisiòn de Control de Carga _x000a__x000a_2. Continuar con la conformaciòn del archivo digital de las actas de hechos verificaciòn de mercancìas en la modalidad de tràfico postal y envios urgentes FT COA  2302 "/>
    <s v="1. Registro de asistencia capacitaciòn interna FT-TAH-1722_x000a__x000a_2. Actas de hechos verificaciòn de mercancìas en la modalidad de tràfico postal y envios urgentes FT COA  2302 digitalizadas."/>
    <n v="2"/>
    <d v="2023-05-01T00:00:00"/>
    <d v="2024-01-31T00:00:00"/>
    <n v="39.285714285714285"/>
    <n v="1"/>
    <s v="DGA_x000a_DS – Subproceso Operación Aduanera_x000a_Dirección Seccional de Aduanas de Bogotá Aeropuerto El Dorado_x000a_Divisiòn de Control de Carga de la Dirección_x000a_GIT de Tráfico Postal y Envíos Urgentes"/>
    <n v="1"/>
    <x v="1"/>
  </r>
  <r>
    <x v="4"/>
    <x v="2"/>
    <m/>
    <m/>
    <m/>
    <m/>
    <s v="A4. Realizar retroalimentaciòn periodica del diligenciamiento del acta de hechos verificaciòn de mercancìas en la modalidad de tràfico postal y envios urgentes FT COA  2302, conforme al procedimiento  y la consulta de la informaciòn en el sistema informàtico MUISCA mòdulo Carga."/>
    <s v="1. Tomar aleatoriamente muestra de actas de hechos verificaciòn de mercancìas en la modalidad de tràfico postal y envios urgentes FT COA  2302, por cada funcionario a fin de realizar seguimiento del correcto diligenciamiento._x000a__x000a_2. Establecer en los compromisos laborales de los funcionarios con rol de reconocimiento de mercancìa, el diligenciamiento del acta de hechos verificaciòn de mercancìas en la modalidad de tràfico postal y envios urgentes FT COA  2302 de conformidad con el procedimiento PR-COA-0176 con calidad y en oportunidad."/>
    <s v="Informe de los correctivos aplicados con  fundamento en el seguimiento de actas de hechos en donde se refleje el nivel de avance del mejoramiento en el correcto diligenciamiento."/>
    <n v="4"/>
    <d v="2023-05-01T00:00:00"/>
    <d v="2024-01-31T00:00:00"/>
    <n v="39.285714285714285"/>
    <n v="1"/>
    <s v="DGA_x000a_DS – Subproceso Operación Aduanera_x000a_Dirección Seccional de Aduanas de Bogotá Aeropuerto El Dorado_x000a_Divisiòn de Control de Carga de la Dirección_x000a_GIT de Tráfico Postal y Envíos Urgentes"/>
    <n v="1"/>
    <x v="1"/>
  </r>
  <r>
    <x v="4"/>
    <x v="2"/>
    <m/>
    <m/>
    <m/>
    <m/>
    <s v="A3. Registrar la información en el &quot;Acta de hechos de reconocimiento de mercancias sometidas a la modalidad de tráfico postal y envios urgentes&quot;,  implementada en el SIE CARGA MUISCA al momento de realizar el reconocimiento físico de las mercancias sometidas a esta modalidad. "/>
    <s v="1. Reportar  las inconsistencias encontradas y correctivos aplicados._x000a__x000a_2. Informar  en los eventos que no  se presenten inconsistencias."/>
    <s v=" Reporte de inconsistencias  o reporte de no inconsistencias encontradas en el registro de la información en el SIE CARGA MUISCA._x000a__x000a_"/>
    <s v="Un reporte de inconsistencias encontradas  en el seguimiento mensual y correctivos aplicados y/o informar en el evento que no existan inconsistencias "/>
    <d v="2023-08-31T00:00:00"/>
    <d v="2024-01-31T00:00:00"/>
    <n v="21.857142857142858"/>
    <n v="1"/>
    <s v="DGA_x000a_DS – Subproceso Operación Aduanera_x000a_Dirección Seccional de Aduanas de Bogotá Aeropuerto El Dorado_x000a_Divisiòn de Control de Carga de la Dirección_x000a_GIT de Tráfico Postal y Envíos Urgentes"/>
    <n v="1"/>
    <x v="1"/>
  </r>
  <r>
    <x v="4"/>
    <x v="2"/>
    <m/>
    <m/>
    <s v="H3. Se encontró que en 146 casos no se registra argumento por el cual se da propuesta de valor en la casilla “observaciones” del FT-COA-2302 “Acta de hecho de verificación de mercancías en la Modalidad de Trafico postal y envíos urgentes”, generando incertidumbre de los argumentos objetivos tenidos en cuenta para las propuestas allí registradas e incumpliendo lo establecido en la actividad  “Realizar propuesta de valor” del PR-COA-0176 “Verificación de tráfico postal y envíos urgentes”, esto teniendo en cuenta la vigencia para cada caso y lo señalado en el manual de diligenciamiento de formato FT-COA-2302."/>
    <m/>
    <s v="A1. Realizar capacitaciones (colectivas) a los funcionarios adscritos al GIT de Tráfico Postal y Envíos Urgentes de la Divisiòn de Control de Carga , sobre los requisitos y prohibiciones de la modalidad de tràfico postal y envìos urgentes y el procedimiento PR-COA-0176"/>
    <s v="1. Socializar a los funcionarios adscritos al GIT de Tráfico Postal y Envíos Urgentes de la Divisiòn de Control de Carga, el informe de valoraciòn de riesgo de gestiòn fraude y corrupcion emitido por la ITRC, en el marco de de la inspecciòn: Control a la carga en tràfico postal y envìos urgentes, con el fin de prevenir y corregir las falencias asociadas al procedimiento._x000a__x000a_2. Capacitaciones (colectivas) a los funcionarios  GIT de Tráfico Postal y Envíos Urgentes de la Divisiòn de Control de Carga _x000a__x000a_3. Continuar con la conformaciòn del archivo digital de las actas de hechos verificaciòn de mercancìas en la modalidad de tràfico postal y envios urgentes FT COA  2302 "/>
    <s v="1. Registro de asistencia capacitaciòn interna FT-TAH-1722_x000a__x000a_2. Actas de hechos verificaciòn de mercancìas en la modalidad de tràfico postal y envios urgentes FT COA  2302 digitalizadas."/>
    <n v="2"/>
    <d v="2023-05-01T00:00:00"/>
    <d v="2024-01-31T00:00:00"/>
    <n v="39.285714285714285"/>
    <n v="1"/>
    <s v="DGA_x000a_DS – Subproceso Operación Aduanera_x000a_Dirección Seccional de Aduanas de Bogotá Aeropuerto El Dorado_x000a_Divisiòn de Control de Carga de la Dirección_x000a_GIT de Tráfico Postal y Envíos Urgentes"/>
    <n v="1"/>
    <x v="1"/>
  </r>
  <r>
    <x v="4"/>
    <x v="2"/>
    <m/>
    <m/>
    <m/>
    <m/>
    <s v="A3.Registrar la información en el &quot;Acta de hechos de reconocimiento de mercancias sometidas a la modalidad de tráfico postal y envios urgentes&quot;,  implementada en el SIE CARGA MUISCA al momento de realizar el reconocimiento físico de las mercancias sometidas a esta modalidad. "/>
    <s v="1. Reportar  las inconsistencias encontradas y correctivos aplicados._x000a__x000a_2. Informar  en los eventos que no  se presenten inconsistencias."/>
    <s v="1. Reporte de inconsistencias  o reporte de no inconsistencias encontradas en el registro de la información en el SIE CARGA MUISCA."/>
    <s v="Un reporte de inconsistencias encontradas  en el seguimiento mensual y correctivos aplicados y/o informar en el evento que no existan inconsistencias "/>
    <d v="2023-08-31T00:00:00"/>
    <d v="2024-01-31T00:00:00"/>
    <n v="21.857142857142858"/>
    <n v="1"/>
    <s v="DGA_x000a_DS – Subproceso Operación Aduanera_x000a_Dirección Seccional de Aduanas de Bogotá Aeropuerto El Dorado_x000a_Divisiòn de Control de Carga de la Dirección_x000a_GIT de Tráfico Postal y Envíos Urgentes"/>
    <n v="1"/>
    <x v="1"/>
  </r>
  <r>
    <x v="4"/>
    <x v="2"/>
    <m/>
    <m/>
    <s v="H4. Ausencia del formato FT-1154 “Acta de diligencia” dentro del SIE MUISCA CARGA correspondiente al documento de transporte 11667502738090, en contravía de lo establecido en las actividades 10. “Se autoriza al intermediario de tráfico postal y envíos urgentes para retirar la mercancía de zona primaria”, actividad 17 “Realizar propuesta de valor” y actividad 19 “Realizar el acta de diligencia” del procedimiento PR-COA-0176 “Verificación de tráfico postal y envíos urgentes”. "/>
    <m/>
    <s v="A5. Validar que las operaciones de ingresos bajo la modalidad de trafico postal y envios urgentes cuenten con los formatos F-1165 &quot;Manifiesto de carga&quot;, FT-1314 &quot;Planilla de recepciòn&quot;, FT-1154  &quot;Acta de diligencia&quot;.                                                                                                         "/>
    <s v="1. Reportar  las inconsistencias encontradas y correctivos aplicados._x000a__x000a_2. Informar  en los eventos que no  se presenten inconsistencias._x000a__x000a_"/>
    <s v="Informe sobre los correctivos aplicados respecto de las posibles inconsistencias encontradas en las actuaciones y formatos."/>
    <s v="1. Reporte mensual de inconsistencias encontradas y correctivos aplicados o informar en el evento que no existan inconsitencias "/>
    <d v="2023-08-31T00:00:00"/>
    <d v="2024-01-31T00:00:00"/>
    <n v="21.857142857142858"/>
    <n v="1"/>
    <s v="DGA_x000a_DS – Subproceso Operación Aduanera_x000a_Dirección Seccional de Aduanas de Bogotá Aeropuerto El Dorado_x000a_Divisiòn de Control de Carga de la Dirección_x000a_GIT de Tráfico Postal y Envíos Urgentes"/>
    <n v="1"/>
    <x v="1"/>
  </r>
  <r>
    <x v="4"/>
    <x v="2"/>
    <m/>
    <m/>
    <s v="H5. Se observó que en ninguno de los 147 casos con propuesta de valor analizados, se diligenció la casilla 84 “observaciones” del FT-1154 “Acta de diligencia”, en contravía de lo establecido en el procedimiento PR-COA-0176 “Verificación de tráfico postal y envíos urgentes” actividad 10 “ Se autoriza al intermediario de tráfico postal y envíos urgentes para retirar la mercancía de zona primaria” y actividad 17 “Realizar propuesta de valor”, puesto que, en ambas actividades se indica que, el FT-1154 debe dejar constancia de todas las novedades presentadas, así como el procedimiento para determinar la propuesta de valor, lo cual debe guardar relación con lo consignado en el FT- COA-2302 “Acta de hecho de verificación de mercancías en la Modalidad de Trafico postal y envíos urgentes”, evidenciando el 100% de incumplimiento."/>
    <m/>
    <s v="A6. Poner a producciòn los ajustes en el sistema MUISCA CARGA  al FT-1154&quot; Ajuste Acta de diligencia tráfico postal&quot;  informaciòn en el sistema MUISCA CARGA, que permitirá garantizar la fiabilidad en los reportes generados."/>
    <s v=" Acta de diligencia de trafico postal  en funcionamiento en el Sistema MUISCA CARGA para tráfico postal.                                            "/>
    <s v=" 1.Certificado de aceptación de pruebas del &quot;acta de diligencia tráfico postal&quot;_x000a_2. Habilitar casilla 85  &quot;observaciones&quot; del acta de diligencia._x000a__x000a_Un (1) Certificado de aceptación de pruebas del &quot;acta de diligencia tráfico postal&quot;"/>
    <n v="1"/>
    <d v="2023-05-01T00:00:00"/>
    <d v="2023-08-31T00:00:00"/>
    <n v="17.428571428571427"/>
    <n v="1"/>
    <s v="DGA_x000a_NC - Subproceso Innovación y Tecnología_x000a_Subdirección de Innovación y Proyectos_x000a_Subdirección Soluciones y Desarrollo_x000a_Subdirección de Infraestructura Tecnológica y de Operaciones_x000a_Subdirección de Procesamiento de datos _x000a__x000a_NC – Subproceso Operación Aduanera_x000a_Dirección de Gestión de Aduanas_x000a_Subdirección de Operación Aduanera"/>
    <n v="1"/>
    <x v="1"/>
  </r>
  <r>
    <x v="4"/>
    <x v="2"/>
    <m/>
    <m/>
    <m/>
    <m/>
    <s v="A7. Diligenciar la casilla 85 “observaciones” del FT-1154 “Acta de diligencia” de conformidad con el procedimiento PR-COA-0176 “Verificación de tráfico postal y envíos urgentes&quot; dejando constancia de todas las novedades presentadas , incluidas las operaciones sujetas a propuesta de valor. antes del retiro de la mercancia por parte del usuario."/>
    <s v="1. Reportar  las inconsistencias encontradas y correctivos aplicados._x000a__x000a_2. Informar  en los eventos que no  se presenten inconsistencias._x000a_"/>
    <s v="Seguimiento mensual  y correctivo aplicado"/>
    <s v="1. Reporte mensual de inconsistencias encontradas y correctivos aplicados y/o informar en el evento que no existan inconsistencias "/>
    <d v="2023-08-31T00:00:00"/>
    <d v="2024-09-30T00:00:00"/>
    <n v="56.571428571428569"/>
    <n v="1"/>
    <s v="DGA_x000a_DS – Subproceso Operación Aduanera_x000a_Dirección Seccional de Aduanas de Bogotá Aeropuerto El Dorado_x000a_Divisiòn de Control de Carga de la Dirección_x000a_GIT de Tráfico Postal y Envíos Urgentes"/>
    <n v="1"/>
    <x v="1"/>
  </r>
  <r>
    <x v="4"/>
    <x v="2"/>
    <m/>
    <m/>
    <s v="H6. Ausencia dentro del Servicio Informático Electrónico SIE MUISCA CARGA del Formato FT-1165 “Manifiesto de carga”, evidenciado en 48 casos de los 147 analizados y del formato FT- 1314 “Planilla de recepción”, evidenciado en 3 casos de los 147 en el SIE- DIAN, incumpliendo lo establecido en el procedimiento PR-COA-0176 “Verificación de tráfico postal y envíos urgentes” actividad 2 “Recibir insumos”. Estos registros son insumo para el inicio de la verificación realizada a los envíos que ingresan por la modalidad de tráfico postal y envíos urgentes, e igualmente de conformidad al numeral 5 del procedimiento citado estos deben estar dispuestos para su consulta en forma digital y física. "/>
    <m/>
    <s v="A8. Registrar  la informaciòn en el sistema MUISCA CARGA, para garantizar la fiabilidad en los reportes generados."/>
    <s v="1. Ajustes implementados en el Sistema MUISCA CARGA para tràfico postal, en funcionamiento.                                                           "/>
    <s v=" Certificado de aceptación de pruebas del &quot;ajuste reportes de tráficos postal&quot; en el SIE MUISCA CARGA."/>
    <s v="Un (1) Certificado de aceptación de pruebas del &quot; ajuste reportes de tráficos postal&quot; en el SIE MUISCA CARGA "/>
    <d v="2023-05-01T00:00:00"/>
    <d v="2023-06-30T00:00:00"/>
    <n v="8.5714285714285712"/>
    <n v="1"/>
    <s v="DGA_x000a_NC - Subproceso Innovación y Tecnología_x000a_Subdirección de Innovación y Proyectos_x000a_Subdirección Soluciones y Desarrollo_x000a_Subdirección de Infraestructura Tecnológica y de Operaciones_x000a_Subdirección de Procesamiento de datos _x000a__x000a_NC – Subproceso Operación Aduanera_x000a_Dirección de Gestión de Aduanas_x000a_Subdirección de Operación Aduanera"/>
    <n v="1"/>
    <x v="1"/>
  </r>
  <r>
    <x v="4"/>
    <x v="2"/>
    <m/>
    <m/>
    <m/>
    <m/>
    <s v="A9. Actualizar el manual carga  sobre la forma de consulta de los insumos y documentos en el SIE MUISCA CARGA."/>
    <s v="1. Actualización del manual de CARGA._x000a__x000a_2. Capacitación sobre los ajustes del manual de CARGA."/>
    <s v="1. Manual actualizado._x000a_2. Capaciación sobre los ajustes al manual."/>
    <s v="1. Una (1) actualización del manual._x000a_2. Una (1) capacitación sobre los ajustes del manual de CARGA_x000a_"/>
    <d v="2023-04-01T00:00:00"/>
    <d v="2024-06-30T00:00:00"/>
    <n v="65.142857142857139"/>
    <n v="1"/>
    <s v="DGA_x000a_NC – Subproceso Operación Aduanera_x000a_Subdirección de Operación Aduanera"/>
    <n v="1"/>
    <x v="1"/>
  </r>
  <r>
    <x v="4"/>
    <x v="2"/>
    <m/>
    <m/>
    <m/>
    <m/>
    <s v="A10. Registrar información en las actas de diligencia de las operaciones de tràfico postal y envios urgentes en el SISTEMA MUISCA CARGA."/>
    <s v="1. Registrar la información en el SIE MUISCA CARGA._x000a__x000a_2. Mantener actualizados los registros en el SIE MUISCA CARGA"/>
    <s v="Informe avance de incorporación de actas de hechos en el SIE MUISCA CARGA"/>
    <s v="2 informes semestrales"/>
    <d v="2023-09-30T00:00:00"/>
    <d v="2024-09-30T00:00:00"/>
    <n v="52.285714285714285"/>
    <n v="1"/>
    <s v="DGA_x000a_DS – Subproceso Operación Aduanera_x000a_Dirección Seccional de Aduanas de Bogotá Aeropuerto El Dorado_x000a_Divisiòn de Control de Carga de la Dirección_x000a_GIT de Tráfico Postal y Envíos Urgentes"/>
    <n v="1"/>
    <x v="1"/>
  </r>
  <r>
    <x v="4"/>
    <x v="2"/>
    <m/>
    <m/>
    <s v="H7. Incumplimiento de las actividades 10 “Se autoriza al intermediario de tráfico postal y envíos urgentes para retirar la mercancía de zona primaria” y 24 “Generar nueva acta de diligencia” del procedimiento PR-COA-0176 “Verificación de tráfico postal y envíos urgentes” y del instructivo IN-COA-0188 “Control a las Propuestas de valor”, encontrando una presunta pérdida efectiva de recaudo por concepto de tributos aduaneros por valor de $2.275.081.718."/>
    <m/>
    <s v="A11. Realizar ajuste  en el SIE MUISCA CARGA al  FT-1154 &quot;Acta de Diligencia Tràfico Postal&quot; ."/>
    <s v="1. Acta de diligencia de trafico postal  en funcionamiento en el Sistema MUISCA CARGA.                             "/>
    <s v=" Certificado de aceptación de pruebas del &quot;acta de diligencia tráfico postal&quot;"/>
    <s v="Un (1) Certificado de aceptación de pruebas del &quot;acta de diligencia tráfico postal&quot;"/>
    <d v="2023-05-01T00:00:00"/>
    <d v="2023-08-31T00:00:00"/>
    <n v="17.428571428571427"/>
    <n v="1"/>
    <s v="DGA_x000a_NC - Subproceso Innovación y Tecnología_x000a_Subdirección de Innovación y Proyectos_x000a_Subdirección Soluciones y Desarrollo_x000a_Subdirección de Infraestructura Tecnológica y de Operaciones_x000a_Subdirección de Procesamiento de datos _x000a__x000a_NC – Subproceso Operación Aduanera_x000a_Dirección de Gestión de Aduanas_x000a_Subdirección de Operación Aduanera"/>
    <n v="1"/>
    <x v="1"/>
  </r>
  <r>
    <x v="4"/>
    <x v="2"/>
    <m/>
    <m/>
    <m/>
    <m/>
    <s v="A10. Registrar información en las actas de diligencia de las operaciones de tràfico postal y envios urgentes en el SISTEMA MUISCA CARGA."/>
    <s v="1. Registrar la información en el SIE MUISCA CARGA._x000a__x000a_2. Mantener actualizados los registros en el SIE MUISCA CARGA"/>
    <s v="Informe avance de incorporación de actas de hechos en el SIE MUISCA CARGA"/>
    <s v="2 informes semestrales"/>
    <d v="2023-09-30T00:00:00"/>
    <d v="2024-09-30T00:00:00"/>
    <n v="52.285714285714285"/>
    <n v="1"/>
    <s v="DGA_x000a_DS – Subproceso Operación Aduanera_x000a_Dirección Seccional de Aduanas de Bogotá Aeropuerto El Dorado_x000a_Divisiòn de Control de Carga de la Dirección_x000a_GIT de Tráfico Postal y Envíos Urgentes"/>
    <n v="1"/>
    <x v="1"/>
  </r>
  <r>
    <x v="4"/>
    <x v="2"/>
    <m/>
    <m/>
    <m/>
    <m/>
    <s v="A12. Realizar cruce de la información del acta de hechos de verificación de mercancías en la Modalidad de Trafico postal y envíos urgentes FT-COA-2302, registrada en el SIE CARGA MUISCA y de la información de las actas de dilgencia trafico postal  FT-1154 con los pagos efectivamente hechos por los usuarios."/>
    <s v="_x000a_1. Comunicar las inconsistencias encontradas  a la División de Fiscalización de la Dirección Seccional._x000a__x000a_2. Informar en el evento de no presentarse inconsistencias."/>
    <s v="Informe de seguimiento y si hay lugar al envio de las inconsistencias a Fiscalización."/>
    <s v="Un (1) informe  mensual de inconsistencias y envio de insumos a la Divisón de Fiscalización de la Dirección Seccional o informar en el evento de no presentar inconsistencias."/>
    <d v="2023-09-30T00:00:00"/>
    <d v="2024-02-29T00:00:00"/>
    <n v="21.714285714285715"/>
    <n v="1"/>
    <s v="DGA_x000a_DS – Subproceso Operación Aduanera_x000a_Dirección Seccional de Aduanas de Bogotá Aeropuerto El Dorado_x000a_Divisiòn de Control de Carga de la Dirección_x000a_GIT de Tráfico Postal y Envíos Urgentes"/>
    <n v="1"/>
    <x v="1"/>
  </r>
  <r>
    <x v="4"/>
    <x v="2"/>
    <m/>
    <m/>
    <s v="H8. De acuerdo con el análisis de los reportes de autocontrol de tráfico postal y envíos urgentes de los años 2019 al 2022, que corresponden a 42 meses desde enero de 2019 hasta junio de 2022, remitidos el 23 de junio de 2022 por la Dirección Seccional de Aduanas de Bogotá – Aeropuerto El Dorado, se observa el incumplimiento del memorando 101 de 2017."/>
    <m/>
    <s v="A13. Comunicado para consideración del Comité de Selectividad Aduanera,  respecto a la  disminución en la aplicación del porcentaje de selectividad indicado en el memorando 101 de 2017."/>
    <s v="1. Solicitud que contenga información de la cantidad de operaciones y recursos disponibles en el área de  tráfico Postal de la Dirección Seccional Aeropuerto Eldorado de Bogotá, información que permita tomar decisiones al Comite de selectividad respecto al porcentaje mínimo de selectividad aduanera para la operatividad de Tráfico Postal."/>
    <s v="Solicitud ajuste al Comité de Selectividad Aduanera, respecto del porcentaje de selectividad indicado en el memorando 101 de 2017"/>
    <s v="Un (1) Documento solicitud estudio de viabilidad al comité de selectividad del porcentaje de selectividad en la operatividad de tráfico postal."/>
    <d v="2023-05-01T00:00:00"/>
    <d v="2023-09-30T00:00:00"/>
    <n v="21.714285714285715"/>
    <n v="1"/>
    <s v="DGA_x000a_DS – Subproceso Operación Aduanera_x000a_Dirección Seccional de Aduanas de Bogotá Aeropuerto El Dorado_x000a_Divisiòn de Control de Carga de la Dirección_x000a_GIT de Tráfico Postal y Envíos Urgentes"/>
    <n v="1"/>
    <x v="1"/>
  </r>
  <r>
    <x v="4"/>
    <x v="2"/>
    <m/>
    <m/>
    <m/>
    <m/>
    <s v="A14. Comunicación lineamientos emitidos por el comité de selectividad aduanera sobre la aplicaciòn del porcentaje de selectividad en trafico postal."/>
    <s v="Documento que contenga los lineamientos aprobados por el comité de selectividad respecto al porcentaje minimo de inspeccion en tafico postal y envios urgentes."/>
    <s v="Documento lineamientos."/>
    <s v="Un  (1) documento lineamientos sobre el porcentaje de selectividad."/>
    <d v="2023-10-01T00:00:00"/>
    <d v="2025-05-31T00:00:00"/>
    <n v="86.857142857142861"/>
    <n v="0.8"/>
    <s v="DGA_x000a_NC – Subproceso Operación Aduanera_x000a_Subdirección de Operación Aduanera"/>
    <n v="0.8"/>
    <x v="0"/>
  </r>
  <r>
    <x v="4"/>
    <x v="2"/>
    <m/>
    <m/>
    <m/>
    <m/>
    <s v="A15. Seguimiento al cumplimiento de los lineamientos impartidos por el comité de selectividad respecto al porcentaje minimo de selectividad para reconocimiento fìsico sobre las guias de mensajeria."/>
    <s v="1. Informe de inconsistencias encontradas y/o correctivos aplicados._x000a__x000a_2. Informe en el evento de no presentarse inconsistencias."/>
    <s v=" Informe bimestral  sobre la presentaciòn de inconsistencias o no."/>
    <s v="Un  (1)  informe bimestral  sobre la presentaciòn de inconsistencias o no."/>
    <d v="2024-01-04T00:00:00"/>
    <d v="2025-11-30T00:00:00"/>
    <n v="99.428571428571431"/>
    <n v="0.32"/>
    <s v="DGA_x000a_DS – Subproceso Operación Aduanera_x000a_Seccional de Aduanas de Bogotá Aeropuerto El Dorado_x000a_Divisiòn de Control de Carga de la Dirección_x000a_GIT de Tráfico Postal y Envíos Urgentes"/>
    <n v="0.32"/>
    <x v="0"/>
  </r>
  <r>
    <x v="4"/>
    <x v="2"/>
    <s v="INSP. 1707022451_x000a_ H 1, 2, 3, 4 y 5 _x000a_OB1, OB2_x000a__x000a_Control viajeros Direcciones Seccionales de Aduanas de Bogotá y Cali"/>
    <s v="RG1_x000a__x000a_RFC1"/>
    <s v="H1.  En el artículo 3 del Decreto 1742 de 2020,  en su numeral 3 se define que la Dian tiene la competencia de: “Dirigir, administrar, controlar y vigilar el cumplimiento de las obligaciones tributarias, aduaneras y cambiarias por importación y exportación de bienes y servicios, gastos asociados a las mismas, financiación· en moneda extranjera de importaciones y exportaciones y subfacturación y sobrefacturación de estas operaciones a nivel nacional, en concordancia con las políticas trazadas en el programa macroeconómico y las políticas generales adoptadas por el Ministerio de Hacienda y Crédito Público y dentro del modelo de gestión institucional”. _x000a__x000a_No obstante, se evidenció que, dentro del mismo, no se encuentra asignada la función de recaudo de tributo único y no se identificó lineamiento interno de la DIAN que soporte la asignación de esta.   "/>
    <s v="RG1: “Posibilidad de decisión final del proceso de control a viajeros por fuera de la norma”_x000a__x000a_RFC1: “Posibilidad de decisión final de un proceso de control a viajeros basada en hechos falsos o información adulterada”"/>
    <s v="1. Elaborar un control  diario del paso a paso para el manejo del efectivo, para los casos donde a los viajeros no les sea posible pagar el tributo unico por medios electronicos o bancarios."/>
    <s v="1. Elaboraciòn del documento o  proyecto para control al manejo del dinero recibido como resultado del pago del tributo unico por parte de los viajeros."/>
    <s v="Documento  proyecto"/>
    <n v="1"/>
    <d v="2023-07-01T00:00:00"/>
    <d v="2023-09-30T00:00:00"/>
    <n v="13"/>
    <n v="1"/>
    <s v="DGA_x000a_Dirección Seccional de Aduanas de Bogotá Aeropuerto El Dorado_x000a_Jefe Divisón de viajeros"/>
    <n v="1"/>
    <x v="1"/>
  </r>
  <r>
    <x v="4"/>
    <x v="2"/>
    <m/>
    <m/>
    <m/>
    <m/>
    <s v="2. Implementar un control  diario del paso a paso para el manejo del efectivo, para los casos donde a los viajeros no les sea posible pagar el tributo unico por medios electronicos o bancarios."/>
    <s v="1. Emisión proyecto de lineamientos sobre el control _x000a_2. Capacitar sobre el paso a paso para el recaudo del tributo unico."/>
    <s v="Documento para implementacion de control y capacitación sobre el mismo."/>
    <n v="2"/>
    <d v="2023-10-01T00:00:00"/>
    <d v="2024-06-30T00:00:00"/>
    <n v="39"/>
    <n v="1"/>
    <s v="DGA_x000a_Dirección de Gestión de Aduanas_x000a_Subdirección de Operación Aduanera"/>
    <n v="1"/>
    <x v="1"/>
  </r>
  <r>
    <x v="4"/>
    <x v="2"/>
    <m/>
    <m/>
    <m/>
    <m/>
    <s v="3. Seguimiento al control implementado para el recaudo del efectivo por parte de los viajeros y  correcciòn de  inconsistencias"/>
    <s v="1. Informe de correctivos aplicados en el evento de inconsistencias o informe de no generaciòn de  inconsistencias. "/>
    <s v="informe diario de inconsistencias o de no generacion de  inconsistencias (1 diario)"/>
    <n v="1"/>
    <d v="2024-01-01T00:00:00"/>
    <d v="2024-12-31T00:00:00"/>
    <n v="52.142857142857146"/>
    <n v="1"/>
    <s v="DGA_x000a_Direcciones Seccionales de Aduanas y de Impuestos y Aduanas a nivel nacional."/>
    <n v="1"/>
    <x v="1"/>
  </r>
  <r>
    <x v="4"/>
    <x v="2"/>
    <m/>
    <m/>
    <s v="H2. Se identificaron actividades que se ejecutan sin lineamiento formalmente definido por la DIAN y en las instalaciones de la división de viajeros de la Seccional de Aduanas de Bogotá – Aeropuerto el Dorado no se cuenta con una infraestructura alineada con el objetivo misional del control a viajeros incumpliendo el numeral 11.1.3 “Seguridad de oficinas, recintos e instalaciones” del Manual de políticas y lineamientos de seguridad de la información MN-IIT-0072, y que de acuerdo con su numeral 4 “Responsabilidad y cumplimiento”: "/>
    <m/>
    <s v="4. Adelantar mesas de trabajo con el Banco de Bogotá con el objeto de desarrollar una solución que permita el pago de tributos a viajeros, mediante tarjetas débito y crédito. involucrar a otras entidades autorizadas para recaudar  interesadas, planteando nuevamente la necesidad de la solución para el recaudo del tributo en los aeropuertos de Bogotá y Cali que se ajuste al sistema de contraprestación de la DIAN, a través del mecanismo denominado índice de consignación (término en días que tiene el banco para el traslado del recaudo)."/>
    <s v="Gestionar con las entidades recaudadoras el mecanismo que facilite el recaudo de viajeros en los aeropuertos de Bogotá y Cali, los 7 dias a la semana las 24 horas al día"/>
    <s v="Informes semestrales de las mesas de trabajo realizadas con las entidades recaudadoras y la DIAN."/>
    <n v="3"/>
    <d v="2023-06-01T00:00:00"/>
    <d v="2024-12-01T00:00:00"/>
    <n v="78.428571428571431"/>
    <n v="1"/>
    <s v="DGA_x000a_Dirección de Gestión de Impuestos_x000a_Subdirección de Recaudo_x000a_Coordinación de Control a Entidades Reaudadoras."/>
    <n v="1"/>
    <x v="1"/>
  </r>
  <r>
    <x v="4"/>
    <x v="2"/>
    <m/>
    <m/>
    <m/>
    <m/>
    <s v="26. Desarrollo e implementación del recibo de pago 690 (modalidad viajeros) en el sistema informático Muisca."/>
    <s v="Gestionar con las entidades recaudadoras el mecanismo que facilite el recaudo de viajeros en los aeropuertos de Bogotá y Cali, los 7 dias a la semana las 24 horas al día"/>
    <s v="(01) Un formato de Aceptación de Pruebas funcionales y salida a producción - FT-IIT-1851_x000a__x000a_Puesta en producción de la solución tecnológica: _x000a_a. (01) Un formato información de versión             FT-IIT-2180_x000a_b. (01) Un Acta de comité de gestión de Cambios de Tecnología del correspondiente software instalado y en producción"/>
    <n v="3"/>
    <d v="2024-11-01T00:00:00"/>
    <d v="2025-10-31T00:00:00"/>
    <n v="52"/>
    <n v="0.1"/>
    <s v="DGA_x000a_Subdirección de Operación Aduanera_x000a_Direccioón de Innovación y Tecnología_x000a__x000a_Dirección de Gestión de Impuestos_x000a_Subdirección de Recaudo_x000a_Coordinación de Control a Entidades Reaudadoras."/>
    <n v="0.1"/>
    <x v="0"/>
  </r>
  <r>
    <x v="4"/>
    <x v="2"/>
    <m/>
    <m/>
    <m/>
    <m/>
    <s v="5. Diseñar un Protocolo de seguridad impartiendo lineamientos sobre la gestiòn y  ejecución en las actividades de conteo y de retención de divisas para el  ingreso y salida de mercancías objeto de custodia, las cuales posteriormente pueden ser objeto de aprehensiòn o cambio de modalidad.                                                                                             "/>
    <s v="1. Elaboración de un documento  que determine los  lineamientos de seguridad en el conteo de divisas y control de mercancias susceptibles de tramite aduanero.                                                         "/>
    <s v="Documento "/>
    <n v="1"/>
    <d v="2023-06-01T00:00:00"/>
    <d v="2023-09-30T00:00:00"/>
    <n v="17.285714285714285"/>
    <n v="1"/>
    <s v="DGA_x000a_Dirección Seccional de Aduanas de Bogotá Aeropuerto El Dorado_x000a_Jefe Divisón de viajeros"/>
    <n v="1"/>
    <x v="1"/>
  </r>
  <r>
    <x v="4"/>
    <x v="2"/>
    <m/>
    <m/>
    <m/>
    <m/>
    <s v="6. Implementar el Protocolo de seguridad  que garantice la correcta gestiòn y  ejecución en las actividades de conteo y de retención de divisas para el  ingreso y salida de mercancías objeto de custodia, las cuales posteriormente pueden ser objeto de aprehensiòn o cambio de modalidad.           . "/>
    <s v="Reunión de socialización para conocimiento y aplicación del Protocolo de seguridad."/>
    <s v="Listas de capacitaciòn para su implementaciòn"/>
    <n v="1"/>
    <d v="2023-09-01T00:00:00"/>
    <d v="2024-06-30T00:00:00"/>
    <n v="43.285714285714285"/>
    <n v="1"/>
    <s v="DGA_x000a_Direcciòn de Gestiòn de Aduanas_x000a_Subdirección de Operación Aduanera"/>
    <n v="1"/>
    <x v="1"/>
  </r>
  <r>
    <x v="4"/>
    <x v="2"/>
    <m/>
    <m/>
    <m/>
    <m/>
    <s v="7. Realizar seguimiento mensual a la aplicación de Protocolo de seguridad que garantice la gestiòn y  ejecución en las actividades de conteo y de retención de divisas para el  ingreso y salida de mercancías objeto de custodia, las cuales posteriormente pueden ser objeto de aprehensiòn o cambio de modalidad.           . "/>
    <s v="Entrega de informe de control y correctivos aplicados, si hay lugar."/>
    <s v="Informe mensual y observaciones al control."/>
    <n v="5"/>
    <d v="2023-11-01T00:00:00"/>
    <d v="2024-11-30T00:00:00"/>
    <n v="56.428571428571431"/>
    <n v="1"/>
    <s v="DGA_x000a_Dirección Seccional de Aduanas de Bogotá Aeropuerto El Dorado_x000a_Jefe Divisón de viajeros"/>
    <n v="1"/>
    <x v="1"/>
  </r>
  <r>
    <x v="4"/>
    <x v="2"/>
    <m/>
    <m/>
    <s v="H3. Falta de trazabilidad en los registros de la información de los archivos Excel de las aprehensiones, conteos y retención de divisas, derivado de la falta de un sistema de información electrónico que permita certificar y dejar registro para el control de las acciones de la división de viajeros, a fin de ubicar o rastrear, y conocer su histórico incumpliendo con la política de gobierno digital, establecida en el Decreto 767 de 2022 &quot;Por el cual se establecen los lineamientos generales de la Política de Gobierno Digital y se subroga el Capítulo 1 del Título 9 de la Parte 2 del Libro 2 del Decreto 1078 de 2015, Decreto Único Reglamentario del sector de Tecnologías de la Información y las Comunicaciones”, a través de la G.INF.01 Guía del dominio de Información de TI, en su ámbito Calidad y Seguridad de los Componentes de Información, lineamiento de Auditoría y trazabilidad de Componentes de información - LI.INF.15, así como lo indica el MN-IIT-0072 Manual de Políticas y lineamientos de seguridad de la información Versión 1 año 2021 de la DIAN, en su capítulo 12 “Seguridad de las operaciones”"/>
    <m/>
    <s v="8. Mantener  y asegurar los registros en el libro Excel de las Aprehensiones, Cambio de modalidad, Importaciones y Exportaciones temporales, Recaudo de tributo único, Conteo y Retenciones de divisas, confrontando con la informaciòn de los documentos físicos a fin de identificar los registros que requieren ajustes y aplicarlos."/>
    <s v="Revisar registros en archivo excel con los documentos fìsicos de encontrar inconsistencias aplicar los ajustes y correctivos a que haya lugar.                                                                                                                                                                                                                                                                                                                                                                                              _x0009_"/>
    <s v="Reporte trimestral de control de revisión. (4)"/>
    <n v="4"/>
    <d v="2024-07-01T00:00:00"/>
    <d v="2024-06-30T00:00:00"/>
    <n v="-0.14285714285714285"/>
    <n v="1"/>
    <s v="DGA_x000a_Direcciones Seccionales de Aduanas y de Impuestos y Aduanas a nivel nacional._x000a_División de Viajeros o quien haga sus veces"/>
    <n v="1"/>
    <x v="1"/>
  </r>
  <r>
    <x v="4"/>
    <x v="2"/>
    <m/>
    <m/>
    <m/>
    <m/>
    <s v="9. Definir la estrategia de digitalización"/>
    <s v="Estrategia de digitalización del proyecto"/>
    <s v="Documento de Estrategia"/>
    <n v="1"/>
    <d v="2023-11-01T00:00:00"/>
    <d v="2024-07-31T00:00:00"/>
    <n v="39"/>
    <n v="1"/>
    <s v="DGA_x000a_Subdirección de Operación Aduanera_x000a__x000a_Subdirección de Innovación y Proyectos_x000a_"/>
    <n v="1"/>
    <x v="1"/>
  </r>
  <r>
    <x v="4"/>
    <x v="2"/>
    <m/>
    <m/>
    <m/>
    <m/>
    <s v="10. Iniciar el proyecto con la definición de  los requerimientos funcionales"/>
    <s v="Definir los requerimientos funcionales"/>
    <s v="Documento de requerimientos funcionales V1"/>
    <n v="1"/>
    <d v="2024-02-01T00:00:00"/>
    <d v="2025-03-31T00:00:00"/>
    <n v="60.571428571428569"/>
    <n v="1"/>
    <s v="DGA_x000a_Subdirección de Operación Aduanera"/>
    <n v="1"/>
    <x v="1"/>
  </r>
  <r>
    <x v="4"/>
    <x v="2"/>
    <m/>
    <m/>
    <m/>
    <m/>
    <s v="11. Definir los requerimientos no funcionales "/>
    <s v="Definir los requerimientos no funcionales "/>
    <s v="Documento de requerimientos no funcionales V1"/>
    <n v="1"/>
    <d v="2024-02-01T00:00:00"/>
    <d v="2025-03-31T00:00:00"/>
    <n v="60.571428571428569"/>
    <n v="1"/>
    <s v="DGA_x000a_Dirección de Innovación y Tecnología "/>
    <n v="1"/>
    <x v="1"/>
  </r>
  <r>
    <x v="4"/>
    <x v="2"/>
    <m/>
    <m/>
    <m/>
    <m/>
    <s v="12. Iniciar el proceso de contratación "/>
    <s v="Validar o aceptar el proceso de contratación"/>
    <s v="Documento de validación o aceptación del proceso de contratación"/>
    <n v="1"/>
    <d v="2023-11-01T00:00:00"/>
    <d v="2025-03-31T00:00:00"/>
    <n v="73.714285714285708"/>
    <n v="1"/>
    <s v="DGA_x000a_Dirección de Innovación y Tecnología "/>
    <n v="1"/>
    <x v="1"/>
  </r>
  <r>
    <x v="4"/>
    <x v="2"/>
    <m/>
    <m/>
    <m/>
    <m/>
    <s v="13. Definir la priorización funcional de la implementación"/>
    <s v="Definir la priorización funcional de la implementación"/>
    <s v="Mapa de historias con la priorización funcional de la implementación V1"/>
    <n v="1"/>
    <d v="2024-02-01T00:00:00"/>
    <d v="2025-03-31T00:00:00"/>
    <n v="60.571428571428569"/>
    <n v="1"/>
    <s v="DGA_x000a_Subdirección de Operación Aduanera"/>
    <n v="1"/>
    <x v="1"/>
  </r>
  <r>
    <x v="4"/>
    <x v="2"/>
    <m/>
    <m/>
    <m/>
    <m/>
    <s v="14. Definir un plan de trabajo de desarrollo de la solución tecnológica "/>
    <s v="Definir un plan de trabajo de desarrollo de la solución tecnológica "/>
    <s v="Plan de trabajo V1"/>
    <n v="1"/>
    <d v="2023-11-01T00:00:00"/>
    <d v="2025-03-31T00:00:00"/>
    <n v="73.714285714285708"/>
    <n v="1"/>
    <s v="DGA_x000a_Dirección de Gestión de Innovación y Tecnología "/>
    <n v="1"/>
    <x v="1"/>
  </r>
  <r>
    <x v="4"/>
    <x v="2"/>
    <m/>
    <m/>
    <m/>
    <m/>
    <s v="15.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A_x000a_Subdirección de Operación Aduanera_x000a__x000a_Dirección de Innovación y Tecnología "/>
    <n v="0"/>
    <x v="0"/>
  </r>
  <r>
    <x v="4"/>
    <x v="2"/>
    <m/>
    <m/>
    <m/>
    <m/>
    <s v="16. Iniciar el desarrollo de la solución tecnológica."/>
    <s v="Desarrollo de la solución"/>
    <s v="Informes de seguimiento"/>
    <n v="2"/>
    <d v="2025-07-01T00:00:00"/>
    <d v="2025-12-31T00:00:00"/>
    <n v="26.142857142857142"/>
    <n v="0"/>
    <s v="DGA_x000a_Dirección de Innovación y Tecnología "/>
    <n v="0"/>
    <x v="0"/>
  </r>
  <r>
    <x v="4"/>
    <x v="2"/>
    <m/>
    <m/>
    <m/>
    <m/>
    <s v="17. Iniciar la implementación de la solución tecnológica"/>
    <s v="Pruebas y evaluación funcional"/>
    <s v=" (01) Un  formato de Aceptación de Pruebas funcionales y salida a producción - FT-IIT-1851."/>
    <n v="1"/>
    <d v="2025-07-01T00:00:00"/>
    <d v="2025-12-31T00:00:00"/>
    <n v="26.142857142857142"/>
    <n v="0"/>
    <s v="DGA_x000a_Subdirección de Operación Aduanera"/>
    <n v="0"/>
    <x v="0"/>
  </r>
  <r>
    <x v="4"/>
    <x v="2"/>
    <m/>
    <m/>
    <m/>
    <m/>
    <s v="18.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5-12-31T00:00:00"/>
    <n v="26.142857142857142"/>
    <n v="0"/>
    <s v="DGA_x000a_Subdirección de Operación Aduanera_x000a__x000a_Dirección de Innovación y Tecnología "/>
    <n v="0"/>
    <x v="0"/>
  </r>
  <r>
    <x v="4"/>
    <x v="2"/>
    <m/>
    <m/>
    <m/>
    <m/>
    <s v="9. Definir la estrategia de digitalización"/>
    <s v="Estrategia de digitalización del proyecto"/>
    <s v="Documento de Estrategia"/>
    <n v="1"/>
    <d v="2023-11-01T00:00:00"/>
    <d v="2024-07-31T00:00:00"/>
    <n v="39"/>
    <n v="1"/>
    <s v="DGA_x000a_Subdirección de Operación Aduanera_x000a__x000a_Subdirección de Innovación y Proyectos_x000a_"/>
    <n v="1"/>
    <x v="1"/>
  </r>
  <r>
    <x v="4"/>
    <x v="2"/>
    <m/>
    <m/>
    <m/>
    <m/>
    <s v="10. Iniciar el proyecto con la definición de  los requerimientos funcionales"/>
    <s v="Definir los requerimientos funcionales"/>
    <s v="Documento de requerimientos funcionales V1"/>
    <n v="1"/>
    <d v="2024-02-01T00:00:00"/>
    <d v="2025-03-31T00:00:00"/>
    <n v="60.571428571428569"/>
    <n v="1"/>
    <s v="DGA_x000a_Subdirección de Operación Aduanera"/>
    <n v="1"/>
    <x v="1"/>
  </r>
  <r>
    <x v="4"/>
    <x v="2"/>
    <m/>
    <m/>
    <m/>
    <m/>
    <s v="11. Definir los requerimientos no funcionales "/>
    <s v="Definir los requerimientos no funcionales "/>
    <s v="Documento de requerimientos no funcionales V1"/>
    <n v="1"/>
    <d v="2024-02-01T00:00:00"/>
    <d v="2025-03-31T00:00:00"/>
    <n v="60.571428571428569"/>
    <n v="1"/>
    <s v="DGA_x000a_Dirección de Innovación y Tecnología "/>
    <n v="1"/>
    <x v="1"/>
  </r>
  <r>
    <x v="4"/>
    <x v="2"/>
    <m/>
    <m/>
    <m/>
    <m/>
    <s v="12. Iniciar el proceso de contratación "/>
    <s v="Validar o aceptar el proceso de contratación"/>
    <s v="Documento de validación o aceptación del proceso de contratación"/>
    <n v="1"/>
    <d v="2023-11-01T00:00:00"/>
    <d v="2025-03-31T00:00:00"/>
    <n v="73.714285714285708"/>
    <n v="1"/>
    <s v="DGA_x000a_Dirección de Innovación y Tecnología "/>
    <n v="1"/>
    <x v="1"/>
  </r>
  <r>
    <x v="4"/>
    <x v="2"/>
    <m/>
    <m/>
    <m/>
    <m/>
    <s v="13. Definir la priorización funcional de la implementación"/>
    <s v="Definir la priorización funcional de la implementación"/>
    <s v="Mapa de historias con la priorización funcional de la implementación V1"/>
    <n v="1"/>
    <d v="2024-02-01T00:00:00"/>
    <d v="2025-03-31T00:00:00"/>
    <n v="60.571428571428569"/>
    <n v="1"/>
    <s v="DGA_x000a_Subdirección de operación aduanera"/>
    <n v="1"/>
    <x v="1"/>
  </r>
  <r>
    <x v="4"/>
    <x v="2"/>
    <m/>
    <m/>
    <m/>
    <m/>
    <s v="14. Definir un plan de trabajo de desarrollo de la solución tecnológica "/>
    <s v="Definir un plan de trabajo de desarrollo de la solución tecnológica "/>
    <s v="Plan de trabajo V1"/>
    <n v="1"/>
    <d v="2023-11-01T00:00:00"/>
    <d v="2025-03-31T00:00:00"/>
    <n v="73.714285714285708"/>
    <n v="1"/>
    <s v="DGA_x000a_Dirección de Innovación y Tecnología "/>
    <n v="1"/>
    <x v="1"/>
  </r>
  <r>
    <x v="4"/>
    <x v="2"/>
    <m/>
    <m/>
    <m/>
    <m/>
    <s v="15.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A_x000a_Subdirección de operación aduanera_x000a__x000a_Dirección de Innovación y Tecnología "/>
    <n v="0"/>
    <x v="0"/>
  </r>
  <r>
    <x v="4"/>
    <x v="2"/>
    <m/>
    <m/>
    <m/>
    <m/>
    <s v="16. Iniciar el desarrollo de la solución tecnológica."/>
    <s v="Desarrollo de la solución"/>
    <s v="Informes de seguimiento"/>
    <n v="2"/>
    <d v="2025-07-01T00:00:00"/>
    <d v="2025-12-31T00:00:00"/>
    <n v="26.142857142857142"/>
    <n v="0"/>
    <s v="DGA_x000a_Dirección de Innovación y Tecnología "/>
    <n v="0"/>
    <x v="0"/>
  </r>
  <r>
    <x v="4"/>
    <x v="2"/>
    <m/>
    <m/>
    <m/>
    <m/>
    <s v="17. Iniciar la implementación de la solución tecnológica"/>
    <s v="Pruebas y evaluación funcional"/>
    <s v=" (01) Un  formato de Aceptación de Pruebas funcionales y salida a producción - FT-IIT-1851."/>
    <n v="1"/>
    <d v="2025-07-01T00:00:00"/>
    <d v="2025-12-31T00:00:00"/>
    <n v="26.142857142857142"/>
    <n v="0"/>
    <s v="DGA_x000a_Subdirección de operación aduanera"/>
    <n v="0"/>
    <x v="0"/>
  </r>
  <r>
    <x v="4"/>
    <x v="2"/>
    <m/>
    <m/>
    <m/>
    <m/>
    <s v="18.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5-12-31T00:00:00"/>
    <n v="26.142857142857142"/>
    <n v="0"/>
    <s v="DGA_x000a_Subdirección de operación aduanera_x000a__x000a_Dirección de Innovación y Tecnología "/>
    <n v="0"/>
    <x v="0"/>
  </r>
  <r>
    <x v="4"/>
    <x v="2"/>
    <m/>
    <m/>
    <s v="H4. En la revisión de los sesenta y dos (62) casos seleccionados de actas de retención de divisas en las Divisiones de viajeros de las direcciones de aduanas de Cali y Bogotá – aeropuerto el dorado se evidenció incumplimiento de lo establecido en las actividades 3, 7 y 9 del procedimiento PR-COA-0181 Viajeros internacionales."/>
    <m/>
    <s v="19. Capacitaciòn sobre el diligenciamiento del formato FT-COA-1561 correspondiente a Solicitud de investigacion para las retenciones de divisas cada vez que se genere una retenciòn a un viajero, con destino a la Division de Fiscalizacion Cambiaria de conformidad con la actividad No. 9 del procedimiento PR-COA-0181.                                                    "/>
    <s v="1. Socializar a los funcionarios de la División de Viajeros el diligenciamiento del formato FT-COA-1561.                                                                 2. Seguimiento al correcto diligenciamiento."/>
    <s v="1. Lista de capacitaciòn sobre el diligenciamiento del FT-COA-1561. 2. informe resultados de seguimiento"/>
    <n v="2"/>
    <d v="2023-07-01T00:00:00"/>
    <d v="2023-08-31T00:00:00"/>
    <n v="8.7142857142857135"/>
    <n v="1"/>
    <s v="DGA_x000a_Direcciones Seccionales de Aduanas y de Impuestos y Aduanas a nivel nacional._x000a_División de Viajeros"/>
    <n v="1"/>
    <x v="1"/>
  </r>
  <r>
    <x v="4"/>
    <x v="2"/>
    <m/>
    <m/>
    <m/>
    <m/>
    <s v="20. Socializar el Formato FT-COA-1561 correspondiente a Solicitud de investigación para las retenciones de divisas"/>
    <s v="1. Acompañamiento y socialización   para eldiligencimiento del Formato FT-COA-1561 de los coordinadores a los funcionarios que realicen las retenciones de divisas.                                                                                 2. Seguimiento al correcto diligenciamiento por parte del Coordinador de Turno y/o otro funcionario delegado por la Jefatura quien entregará e Informe de resultados."/>
    <s v="1. Diligenciamiento del Formato FT-COA-1561                           2. Informe resultados de seguimiento"/>
    <n v="2"/>
    <d v="2023-09-01T00:00:00"/>
    <d v="2023-12-31T00:00:00"/>
    <n v="17.285714285714285"/>
    <n v="1"/>
    <s v="DGA_x000a_Direcciones Seccionales de Aduanas y de Impuestos y Aduanas a nivel nacional._x000a_División de Viajeros"/>
    <n v="1"/>
    <x v="1"/>
  </r>
  <r>
    <x v="4"/>
    <x v="2"/>
    <m/>
    <m/>
    <m/>
    <m/>
    <s v="9. Definir la estrategia de digitalización"/>
    <s v="Estrategia de digitalización del proyecto"/>
    <s v="Documento de Estrategia"/>
    <n v="1"/>
    <d v="2023-11-01T00:00:00"/>
    <d v="2024-07-31T00:00:00"/>
    <n v="39"/>
    <n v="1"/>
    <s v="DGA_x000a_Subdirección de Operación Aduanera_x000a__x000a_Subdirección de Innovación y Proyectos"/>
    <n v="1"/>
    <x v="1"/>
  </r>
  <r>
    <x v="4"/>
    <x v="2"/>
    <m/>
    <m/>
    <m/>
    <m/>
    <s v="10. Iniciar el proyecto con la definición de  los requerimientos funcionales"/>
    <s v="Definir los requerimientos funcionales"/>
    <s v="Documento de requerimientos funcionales V1"/>
    <n v="1"/>
    <d v="2024-02-01T00:00:00"/>
    <d v="2025-03-31T00:00:00"/>
    <n v="60.571428571428569"/>
    <n v="1"/>
    <s v="DGA_x000a_Subdirección de Operación Aduanera"/>
    <n v="1"/>
    <x v="1"/>
  </r>
  <r>
    <x v="4"/>
    <x v="2"/>
    <m/>
    <m/>
    <m/>
    <m/>
    <s v="11. Definir los requerimientos no funcionales "/>
    <s v="Definir los requerimientos no funcionales "/>
    <s v="Documento de requerimientos no funcionales V1"/>
    <n v="1"/>
    <d v="2024-02-01T00:00:00"/>
    <d v="2025-03-31T00:00:00"/>
    <n v="60.571428571428569"/>
    <n v="1"/>
    <s v="DGA_x000a_Dirección de Innovación y Tecnología "/>
    <n v="1"/>
    <x v="1"/>
  </r>
  <r>
    <x v="4"/>
    <x v="2"/>
    <m/>
    <m/>
    <m/>
    <m/>
    <s v="12. Iniciar el proceso de contratación "/>
    <s v="Validar o aceptar el proceso de contratación"/>
    <s v="Documento de validación o aceptación del proceso de contratación"/>
    <n v="1"/>
    <d v="2023-11-01T00:00:00"/>
    <d v="2025-03-31T00:00:00"/>
    <n v="73.714285714285708"/>
    <n v="1"/>
    <s v="DGA_x000a_Dirección de Innovación y Tecnología "/>
    <n v="1"/>
    <x v="1"/>
  </r>
  <r>
    <x v="4"/>
    <x v="2"/>
    <m/>
    <m/>
    <m/>
    <m/>
    <s v="13. Definir la priorización funcional de la implementación"/>
    <s v="Definir la priorización funcional de la implementación"/>
    <s v="Mapa de historias con la priorización funcional de la implementación V1"/>
    <n v="1"/>
    <d v="2024-02-01T00:00:00"/>
    <d v="2025-03-31T00:00:00"/>
    <n v="60.571428571428569"/>
    <n v="1"/>
    <s v="DGA_x000a_Subdirección de Operación Aduanera"/>
    <n v="1"/>
    <x v="1"/>
  </r>
  <r>
    <x v="4"/>
    <x v="2"/>
    <m/>
    <m/>
    <m/>
    <m/>
    <s v="14. Definir un plan de trabajo de desarrollo de la solución tecnológica "/>
    <s v="Definir un plan de trabajo de desarrollo de la solución tecnológica "/>
    <s v="Plan de trabajo V1"/>
    <n v="1"/>
    <d v="2023-11-01T00:00:00"/>
    <d v="2025-03-31T00:00:00"/>
    <n v="73.714285714285708"/>
    <n v="1"/>
    <s v="DGA_x000a_Dirección de Innovación y Tecnología "/>
    <n v="1"/>
    <x v="1"/>
  </r>
  <r>
    <x v="4"/>
    <x v="2"/>
    <m/>
    <m/>
    <m/>
    <m/>
    <s v="15.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A_x000a_Subdirección de Operación Aduanera_x000a__x000a_Dirección de Innovación y Tecnología "/>
    <n v="0"/>
    <x v="0"/>
  </r>
  <r>
    <x v="4"/>
    <x v="2"/>
    <m/>
    <m/>
    <m/>
    <m/>
    <s v="16. Iniciar el desarrollo de la solución tecnológica."/>
    <s v="Desarrollo de la solución"/>
    <s v="Informes de seguimiento"/>
    <n v="2"/>
    <d v="2025-07-01T00:00:00"/>
    <d v="2025-12-31T00:00:00"/>
    <n v="26.142857142857142"/>
    <n v="0"/>
    <s v="DGA_x000a_Dirección de Innovación y Tecnología "/>
    <n v="0"/>
    <x v="0"/>
  </r>
  <r>
    <x v="4"/>
    <x v="2"/>
    <m/>
    <m/>
    <m/>
    <m/>
    <s v="17. Iniciar la implementación de la solución tecnológica"/>
    <s v="Pruebas y evaluación funcional"/>
    <s v=" (01) Un  formato de Aceptación de Pruebas funcionales y salida a producción - FT-IIT-1851."/>
    <n v="1"/>
    <d v="2025-07-01T00:00:00"/>
    <d v="2025-12-31T00:00:00"/>
    <n v="26.142857142857142"/>
    <n v="0"/>
    <s v="DGA_x000a_Subdirección de Operación Aduanera"/>
    <n v="0"/>
    <x v="0"/>
  </r>
  <r>
    <x v="4"/>
    <x v="2"/>
    <m/>
    <m/>
    <m/>
    <m/>
    <s v="18.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5-12-31T00:00:00"/>
    <n v="26.142857142857142"/>
    <n v="0"/>
    <s v="DGA_x000a_Subdirección de Operación Aduanera_x000a__x000a_Dirección de Innovación y Tecnología "/>
    <n v="0"/>
    <x v="0"/>
  </r>
  <r>
    <x v="4"/>
    <x v="2"/>
    <m/>
    <m/>
    <s v="H5. En la revisión de los sesenta y seis (66) casos seleccionados de actas de aprehensión de mercancías en las Divisiones de control viajeros de las direcciones de aduanas de Cali y Bogotá – aeropuerto el dorado, se evidenció incumplimiento del término establecido para realizar la aprehensión de mercancías, el cual no puede superar los cinco (5) días hábiles"/>
    <m/>
    <s v="21. Generar informe mensual  de revisiòn del 2% de las aprehensiones realizadas a fin de verificar el cumplimiento de los terminos establecidos en la normatividad."/>
    <s v="Generar informe de revisiòn del  2% de las actas de aprehensiòn y de encontrar inconsistencias realizar los correctivos necesarios o generar informe de la NO configuracion de inconsistencias."/>
    <s v="informe mensual"/>
    <n v="6"/>
    <d v="2023-07-01T00:00:00"/>
    <d v="2023-12-31T00:00:00"/>
    <n v="26.142857142857142"/>
    <n v="1"/>
    <s v="DGA_x000a_Direcciones Seccionales de Aduanas y de Impuestos y Aduanas a nivel nacional._x000a_División de Viajeros o quien haga sus veces"/>
    <n v="1"/>
    <x v="1"/>
  </r>
  <r>
    <x v="4"/>
    <x v="2"/>
    <m/>
    <m/>
    <m/>
    <m/>
    <s v="9. Definir la estrategia de digitalización"/>
    <s v="Estrategia de digitalización del proyecto"/>
    <s v="Documento de Estrategia"/>
    <n v="1"/>
    <d v="2023-11-01T00:00:00"/>
    <d v="2024-07-31T00:00:00"/>
    <n v="39"/>
    <n v="1"/>
    <s v="DGA_x000a_Subdirección de Operación Aduanera_x000a__x000a_Subdirección de Innovación y Proyectos"/>
    <n v="1"/>
    <x v="1"/>
  </r>
  <r>
    <x v="4"/>
    <x v="2"/>
    <m/>
    <m/>
    <m/>
    <m/>
    <s v="10. Iniciar el proyecto con la definición de  los requerimientos funcionales"/>
    <s v="Definir los requerimientos funcionales"/>
    <s v="Documento de requerimientos funcionales V1"/>
    <n v="1"/>
    <d v="2024-02-01T00:00:00"/>
    <d v="2025-03-31T00:00:00"/>
    <n v="60.571428571428569"/>
    <n v="1"/>
    <s v="DGA_x000a_Subdirección de Operación Aduanera"/>
    <n v="1"/>
    <x v="1"/>
  </r>
  <r>
    <x v="4"/>
    <x v="2"/>
    <m/>
    <m/>
    <m/>
    <m/>
    <s v="11. Definir los requerimientos no funcionales "/>
    <s v="Definir los requerimientos no funcionales "/>
    <s v="Documento de requerimientos no funcionales V1"/>
    <n v="1"/>
    <d v="2024-02-01T00:00:00"/>
    <d v="2025-03-31T00:00:00"/>
    <n v="60.571428571428569"/>
    <n v="1"/>
    <s v="DGA_x000a_Dirección de Innovación y Tecnología "/>
    <n v="1"/>
    <x v="1"/>
  </r>
  <r>
    <x v="4"/>
    <x v="2"/>
    <m/>
    <m/>
    <m/>
    <m/>
    <s v="12. Iniciar el proceso de contratación "/>
    <s v="Validar o aceptar el proceso de contratación"/>
    <s v="Documento de validación o aceptación del proceso de contratación"/>
    <n v="1"/>
    <d v="2023-11-01T00:00:00"/>
    <d v="2025-03-31T00:00:00"/>
    <n v="73.714285714285708"/>
    <n v="1"/>
    <s v="DGA_x000a_Dirección de Innovación y Tecnología "/>
    <n v="1"/>
    <x v="1"/>
  </r>
  <r>
    <x v="4"/>
    <x v="2"/>
    <m/>
    <m/>
    <m/>
    <m/>
    <s v="13. Definir la priorización funcional de la implementación"/>
    <s v="Definir la priorización funcional de la implementación"/>
    <s v="Mapa de historias con la priorización funcional de la implementación V1"/>
    <n v="1"/>
    <d v="2024-02-01T00:00:00"/>
    <d v="2025-03-31T00:00:00"/>
    <n v="60.571428571428569"/>
    <n v="1"/>
    <s v="DGA_x000a_Subdirección de Operación Aduanera"/>
    <n v="1"/>
    <x v="1"/>
  </r>
  <r>
    <x v="4"/>
    <x v="2"/>
    <m/>
    <m/>
    <m/>
    <m/>
    <s v="14. Definir un plan de trabajo de desarrollo de la solución tecnológica "/>
    <s v="Definir un plan de trabajo de desarrollo de la solución tecnológica "/>
    <s v="Plan de trabajo V1"/>
    <n v="1"/>
    <d v="2023-11-01T00:00:00"/>
    <d v="2025-03-31T00:00:00"/>
    <n v="73.714285714285708"/>
    <n v="1"/>
    <s v="DGA_x000a_Dirección de Innovación y Tecnología "/>
    <n v="1"/>
    <x v="1"/>
  </r>
  <r>
    <x v="4"/>
    <x v="2"/>
    <m/>
    <m/>
    <m/>
    <m/>
    <s v="15. Aprobar o validar el plan de trabajo de la implementación de la solución tecnológica "/>
    <s v="Aprobar o validar el plan de trabajo de la implementación de la solución tecnológica "/>
    <s v="Plan de trabajo aprobado V1"/>
    <n v="1"/>
    <d v="2023-11-01T00:00:00"/>
    <d v="2025-05-31T00:00:00"/>
    <n v="82.428571428571431"/>
    <n v="0"/>
    <s v="DGA_x000a_Subdirección de Operación Aduanera_x000a__x000a_Dirección de Innovación y Tecnología "/>
    <n v="0"/>
    <x v="0"/>
  </r>
  <r>
    <x v="4"/>
    <x v="2"/>
    <m/>
    <m/>
    <m/>
    <m/>
    <s v="16. Iniciar el desarrollo de la solución tecnológica."/>
    <s v="Desarrollo de la solución"/>
    <s v="Informes de seguimiento"/>
    <n v="2"/>
    <d v="2025-07-01T00:00:00"/>
    <d v="2025-12-31T00:00:00"/>
    <n v="26.142857142857142"/>
    <n v="0"/>
    <s v="DGA_x000a_Dirección de Innovación y Tecnología "/>
    <n v="0"/>
    <x v="0"/>
  </r>
  <r>
    <x v="4"/>
    <x v="2"/>
    <m/>
    <m/>
    <m/>
    <m/>
    <s v="17. Iniciar la implementación de la solución tecnológica"/>
    <s v="Pruebas y evaluación funcional"/>
    <s v=" (01) Un  formato de Aceptación de Pruebas funcionales y salida a producción - FT-IIT-1851."/>
    <n v="1"/>
    <d v="2025-07-01T00:00:00"/>
    <d v="2025-12-31T00:00:00"/>
    <n v="26.142857142857142"/>
    <n v="0"/>
    <s v="DGA_x000a_Subdirección de Operación Aduanera"/>
    <n v="0"/>
    <x v="0"/>
  </r>
  <r>
    <x v="4"/>
    <x v="2"/>
    <m/>
    <m/>
    <m/>
    <m/>
    <s v="18. Poner en  producción la solución tecnológica"/>
    <s v="Definir la puesta en producción de la solución tecnológica "/>
    <s v="Puesta en producción de la solución tecnologica: _x000a_a. (01) Un formato información de versión             FT-IIT-2180_x000a_b. (01) Un Acta de comité de gestión de Cambios de Tecnología del correspondiente software instalado y en producción"/>
    <n v="2"/>
    <d v="2025-07-01T00:00:00"/>
    <d v="2025-12-31T00:00:00"/>
    <n v="26.142857142857142"/>
    <n v="0"/>
    <s v="DGA_x000a_Subdirección de Operación Aduanera_x000a__x000a_Dirección de Innovación y Tecnología "/>
    <n v="0"/>
    <x v="0"/>
  </r>
  <r>
    <x v="4"/>
    <x v="2"/>
    <m/>
    <m/>
    <s v="OB1. Se observó falta de confiabilidad en la información registrada en el inventario diario de bodega de la división de viajeros de la Seccional de Aduanas de Bogotá - Aeropuerto el Dorado. De acuerdo con lo evidenciado por el equipo inspector en el desarrollo del trabajo de campo, este presenta las inconsistencias "/>
    <m/>
    <s v="22. Diligenciar para cada entrega de turno, el cuadro de informe de inventario diario de mercancía que se encuentre en bodega transitoria y/o bovedas de la División de Viajeros  para garantizar que los registros de rotación de las mercancías  almacenadas transitoriamente se mantengan actualizados."/>
    <s v="Diligenciamiento diario en cada entrega de turno del informe de inventario de mercancías objeto de trámite aduanero y cambiario de la Division de Viajeros."/>
    <s v="  Inventario actualizado en cada entrega de turno"/>
    <n v="1"/>
    <d v="2023-07-01T00:00:00"/>
    <d v="2024-12-31T00:00:00"/>
    <n v="78.428571428571431"/>
    <n v="1"/>
    <s v="DGA_x000a_Direcciones Seccionales de Aduanas y de Impuestos y Aduanas a nivel nacional._x000a_División de Viajeros o quien haga sus veces"/>
    <n v="1"/>
    <x v="1"/>
  </r>
  <r>
    <x v="4"/>
    <x v="2"/>
    <m/>
    <m/>
    <m/>
    <m/>
    <s v="23. Generar alertas en el archivo  excel de registro de inventario de mercancías y divisas que conlleven a la realización de arqueo semanal del inventario fisico frente a lo registrado en el excel."/>
    <s v="1. incluir las modificacione necesarias al archivo excel. 2.  Diseño de plantilla de resultados de arqueo. 3. Generar informe de resultados del arqueo en bodega.4. Correctivos a inconsistencias, si hay lugar."/>
    <s v="Archivo de excel con ajuste  de inclusión de alerta.                                             Plantilla de informe de resultados  del arqueo de bodega.          "/>
    <n v="2"/>
    <d v="2023-07-01T00:00:00"/>
    <d v="2023-12-31T00:00:00"/>
    <n v="26.142857142857142"/>
    <n v="1"/>
    <s v="DGA_x000a_Dirección Seccional de Aduanas de Bogotá Aeropuerto El Dorado_x000a_Jefe Divisón de viajeros"/>
    <n v="1"/>
    <x v="1"/>
  </r>
  <r>
    <x v="4"/>
    <x v="2"/>
    <m/>
    <m/>
    <s v="OB2. El equipo inspector solicitó mediante radicado 2-2022013286 del 10/10/2022 información relacionada con el perfilamiento de viajeros así: “…4. Listado de viajeros internacionales perfilados en el período comprendido entre el 01/01/2018 al 30/09/2022 y 5. Listado de alertas internas sobre viajeros internacionales y la gestión realizada sobre las mismas para el período comprendido entre el 01/01/2018 al 30/09/2022.”, a la dirección seccional de aduanas de Bogotá - aeropuerto el dorado._x000a__x000a_Con el objetivo de aclarar el requerimiento mencionado, por solicitud de la División de control viajeros de la seccional, se realizó reunión el 20/10/2022, en la cual se indicó al equipo inspector que todo lo registrado en las Tablas de Excel de seguimiento y control de las aprehensiones, conteo y retención de divisas fue perfilado, y que con las mismas se daría respuesta a los puntos descritos anteriormente._x000a__x000a_Al revisar la información el equipo inspector observó que estos archivos cumplen con el registro de:_x000a__x000a_a)_x0009_Nombre e identificación del pasajero _x000a_b)_x0009_Nacionalidad _x000a_c)_x0009_País de procedencia o destino_x000a__x000a_Sin embargo, no se cuenta con información dentro de los archivos como lo solicita el Memorando 000299 del 06 de agosto de 2013, relacionado con la selectividad y el perfilamiento de riesgos para las operaciones en la modalidad de viajeros que indica en su punto 2 Registro de los resultados de la selección y el control, que se debe registrar además de los campos antes mencionados, los siguientes:_x000a__x000a_a) Hora de arribo o de partida del vuelo_x000a_b) Aerolínea_x000a_c) Resultados de los controles e inspecciones realizadas detallando su tipo._x000a__x000a_Adicionalmente, el equipo inspector evidenció en la revisión de la información que únicamente se deja registro y trazabilidad de los eventos en que se ejecutó un control a un viajero y hubo novedad, lo que impide conocer la efectividad del perfilamiento realizado por la Seccional y la toma de decisiones a partir de los resultados obtenidos."/>
    <m/>
    <s v="24. Solicitud a la Direcciòn de Gestiòn de Aduanas sobre replanteamiento de los lineamientos del memorando 299 de 2013, para determinar su aplicabilidad teniendo en cuenta  la realidad logistica y de talento humano frente a la magnitud de la operaciòn en el aeropuerto Internacional El Dorado de Bogotà."/>
    <s v="La Direcciòn Seccional de Aduanas de Bogotà Aeropuerto El Dorado, remitira a la Direcciòn de Gestiòn de Aduanas un estudio incluyendo las estadisticas de los viajeros que ingresan y salen del pais a fin de relejar la magnitud de la operación que imposibilita el cumplimiento de lo indicado en el memorando 299 de 2013 y la necesidad de replanteamiento y modificaciòn de dicho memorando."/>
    <s v="Solicitud replanteamiento del memorando 299 de 2013."/>
    <n v="1"/>
    <d v="2023-07-01T00:00:00"/>
    <d v="2023-09-30T00:00:00"/>
    <n v="13"/>
    <n v="1"/>
    <s v="DGA_x000a_Dirección Seccional de Aduanas de Bogotá Aeropuerto El Dorado_x000a_Jefe Divisón de viajeros"/>
    <n v="1"/>
    <x v="1"/>
  </r>
  <r>
    <x v="4"/>
    <x v="2"/>
    <m/>
    <m/>
    <m/>
    <m/>
    <s v="25. Diligenciar para cada entrega de turno, el anexo al Memorando 299 de 2013 en el porcentaje de selección de viajeros a quienes se les realice inspección intrusiva de los equipajes y los resultados de las diligencias. "/>
    <s v="Diligenciamiento diario en cada entrega de turno del informe del anexo del Memorando 299 de 2013 correspondiente a los equipajes seleccionados para inspección intrusiva una vez el paso por el escaner. (Por parte del Coordinador de cadaturno y/o el funcionario de trámites)"/>
    <s v="  Inventario actualizado en cada entrega de turno."/>
    <n v="1"/>
    <d v="2023-08-01T00:00:00"/>
    <d v="2023-12-31T00:00:00"/>
    <n v="21.714285714285715"/>
    <n v="1"/>
    <s v="DGA_x000a_Dirección Seccional de Aduanas de Bogotá Aeropuerto El Dorado_x000a_Jefe Divisón de viajeros"/>
    <n v="1"/>
    <x v="1"/>
  </r>
  <r>
    <x v="4"/>
    <x v="2"/>
    <s v="INSP. 1707022456_x000a__x000a_Nacionalización de mercancías"/>
    <s v="RG1_x000a__x000a_RFC1"/>
    <s v="H1: Falta de consistencia  entre la información preparada y entregada por la DIAN, relacionada con las declaraciones de importación de los años 2019 a 2022, así como la imprecisión  de los datos, frente a la información observada en el sistema de información SYGA SIGLO XXI, contradiciendo los principios del Plan nacional de infraestructura del dato"/>
    <s v="RG1: &quot;Decisión final del proceso de control aduanero por fuera de la norma&quot;_x000a__x000a_RFC1: &quot;Decisión final de un proceso de control aduanero basado en hechos falsos y/o información inexistente&quot;"/>
    <s v="1. Migrar la información historica del sistema Syga Importaciones a un repositorio que permita realizar seguimiento y control del ciclo de vida de la calidad del dato  – ETL extracción, transformación y carga, con el fin de contar con información veraz o fiable, coherente, precisa y exacta para la toma de decisiones, de acuerdo con los lineamientos de Gobierno de Datos, enmarcados en el Plan de Modernización de la Entidad."/>
    <s v="1) Estudio que permita determinar el volumen de datos, estructuración y recursos necesarios para el proyecto de migración de datos._x000a_1/05/2024_x0009_31/08/2024_x000a__x000a_2) Solicitud de proyecto_x000a_1/09/2024_x0009_30/11/2024_x000a__x000a_3) Seguimiento del proyecto_x000a_1/12/2024_x0009_31/08/2025_x000a__x000a_4) Despliegue del proyecto_x000a_1/09/2024_x0009_31/12/2025"/>
    <s v="1) Estudio_x000a_2) Solicitud_x000a_3) Informe trimestral de seguimiento_x000a_4) Acta de cambios"/>
    <s v="1.00_x000a__x000a_1.00_x000a__x000a_3.00_x000a__x000a_1.00"/>
    <d v="2024-09-01T00:00:00"/>
    <d v="2025-08-31T00:00:00"/>
    <n v="52"/>
    <n v="0.45"/>
    <s v="DGA_x000a_NC- Subproceso Innovación y Tecnología_x000a_Dirección de Gestión de Innovación y Tecnología_x000a_Subdirección de Innovación y Proyectos_x000a_Subdirección de Soluciones y Desarrollo_x000a_Subdirección de Infraestructura Tecnológica y de Operaciones_x000a_Subdirección de Procesamiento de Datos"/>
    <n v="0.45"/>
    <x v="0"/>
  </r>
  <r>
    <x v="4"/>
    <x v="2"/>
    <m/>
    <m/>
    <m/>
    <m/>
    <s v="2. Realizar mesas de trabajo conjuntas con las áreas involucradas, con el objeto de determinar si con ocasión al informe final de esta auditoría, hay lugar para adelantar eventuales procesos administrativos de decomiso o sancionatorios según corresponda."/>
    <s v="1) Realizar mesa de trabajo conjunta con la Dirección de Gestión de Aduanas, Fiscalización y Tecnología._x000a_2) Elaborar un informe de resultados_x000a_3) Si como resultado del informe, se detectan casos a investigar, se deben remitir a las Direcciones Seccionales respectivas "/>
    <s v="Informe que debe contener el resultado de la mesa de trabajo"/>
    <n v="1"/>
    <d v="2024-05-01T00:00:00"/>
    <d v="2024-12-31T00:00:00"/>
    <n v="34.857142857142854"/>
    <n v="1"/>
    <s v="DGA_x000a_NC – Subproceso Operación Aduanera_x000a_Dirección de Gestión de Aduanas_x000a_Dirección de Gestión de Fiscalización _x000a_Subdirección de Fiscalización Aduanera_x000a_Dirección de Gestión de Estrategia y Analítica_x000a_Dirección de Gestión de Innovación y Tecnología"/>
    <n v="1"/>
    <x v="1"/>
  </r>
  <r>
    <x v="4"/>
    <x v="2"/>
    <m/>
    <m/>
    <s v="H2: Falta de una gestión eficiente de los roles y perfiles del sistema de información SYGA SIGLO XXI, en contravía del objetivo del procedimiento Gestión de roles de los sistemas de información PR-SI-0142 versión 8, “Asignar o inactivar roles de los Sistemas de Información de la Unidad Administrativa Especial Dirección de Impuestos y Aduanas Nacionales – UAE DIAN.”, encontrando que en los dos archivos relacionados con los roles entregados mediante correo electrónico el 10 y 16 de agosto de 2023, existen diferencias en cuanto a la cantidad de usuarios creados, a la estandarización del nombre o descripción de los roles, a la activación e inactivación de los mismos, así como la creación del rol en varias seccionales de forma repetitiva, mostrando que no existe control ni claridad en la gestión de los mismos"/>
    <m/>
    <s v="3. Realizar de manera equitativa el reparto de las declaraciones de importación para inspección aduanera,conforme lo establecido en la actividad número 6 del procedimiento “Nacionalización de mercancías” PR-COA-0188 y el numeral 4.2. del instructivo “Inspección en el régimen de importación” IN-COA-0151.                                                                                                                                                                                                                                                                  "/>
    <s v="1) Realizar la consulta de las declaraciones de importación objeto de inspección aduanera/ precisando lugar de las mercancías y demás novedades  .                                                                                                                                      2) Asignar o repartir las declaraciones a cada uno de los inspectores de acuerdo con las zonas primarias aduaneras y/o zonas francas donde se encuentran las mercancías.                                                                                        3) Agrupar las Declaraciones de Importaciòn por zonas conforme al número de funcionarios inspectores._x000a_4) Realizar  la asignación de las diligencias de inspección, de manera aleatorio, transparente y equitativo. (aplicativo patman).                                                                                                                                                                                      5) Realizar el Auto Comisorio con el  anexo donde se relacionen el  listado de todas las declaraciones de importación que van a inspeccionarse.                                                                                                                                                     6) Dejar trazabilidad sobre los cambios de inspectores en los eventos de situaciones administrativas."/>
    <s v="Tres (3) Informes Trimestrales."/>
    <n v="3"/>
    <d v="2024-04-01T00:00:00"/>
    <d v="2024-12-31T00:00:00"/>
    <n v="39.142857142857146"/>
    <n v="1"/>
    <s v="DGA_x000a_DS – Subproceso Operación Aduanera_x000a_Direcciones Seccionales a nivel nacionaL_x000a_Divisiòn de Operaciòn Aduanera _x000a_G.I.T. Importaciones o quien haga sus veces."/>
    <n v="1"/>
    <x v="1"/>
  </r>
  <r>
    <x v="4"/>
    <x v="2"/>
    <m/>
    <m/>
    <m/>
    <m/>
    <s v="4. Creacion e incorporacion de herramienta de reparto que cumpla con las caracteristicas “Aleatorio, transparente y equitativo.” dentro del modulo de aduanas. "/>
    <s v="1) Solicitud PST _x000a_2) Aprobación de proyecto_x000a_3) Seguimiento del proyecto_x000a_4) Despliegue y puesta en producción del proyecto_x000a_5) Divulgación de la herramienta"/>
    <s v="1) PST solicitud _x000a_2) Acta de aprobación del proyecto_x000a_3) Informe trimestral de seguimiento_x000a_4) Formato de Aceptación de Pruebas y Acta comité de cambios_x000a_5) Herramienta de control reparto"/>
    <n v="1"/>
    <d v="2024-04-01T00:00:00"/>
    <d v="2025-10-31T00:00:00"/>
    <n v="82.571428571428569"/>
    <n v="0.25"/>
    <s v="DGA_x000a_NC – Subproceso Operación Aduanera_x000a_Dirección de Gestión de Aduanas_x000a_Subdirección de Operación Aduanera_x000a_Dirección de Gestión de Innovación y Tecnología_x000a_Subdirección de Innovación y Proyectos_x000a_Subdirección de Soluciones y Desarrollo_x000a_Subdirección de Infraestructura Tecnológica y de Operaciones_x000a_Subdirección de Procesamiento de Datos"/>
    <n v="0.25"/>
    <x v="0"/>
  </r>
  <r>
    <x v="4"/>
    <x v="2"/>
    <m/>
    <m/>
    <m/>
    <m/>
    <s v="5. Formulación de un procedimiento en el marco del SGSPI para definir formalmente periodicidad, alcance y las actividades necesarias para efectuar un adecuado seguimiento y control a los roles y perfiles de los sistemas de información de la Entidad"/>
    <s v="1._x0009_ Análisis del procedimiento vigente y su alineación con el SGSPI._x000a__x000a_2._x0009_ Plan de choque para depuración de perfiles._x000a__x000a_3._x0009_ Elaboración y formalización del procedimiento._x000a__x000a_4._x0009_Socialización del nuevo procedimiento._x000a_5._x0009_ Monitoreo inicial y generación de informes de riesgo._x000a__x000a_6._x0009_ Gestión de alertas y ajustes solicitados._x000a__x000a_7._x0009_ Implementación de ajustes en los sistemas de información"/>
    <s v="1._x0009_Procedimiento y anexos y publicado en el listado maestro de documentos._x000a__x000a_2._x0009_Informe con definición de riesgo por número de roles asignados a cada usuario activo en el sistema de información SYGA SIGLO XXI._x000a__x000a_3._x0009_ Informe con ajustes efectuados en el sistema SYGA SIGLO XXI a solicitud de las áreas funcionales, producto del monitoreo y alertas emitidas por la OSI "/>
    <n v="3"/>
    <d v="2024-04-01T00:00:00"/>
    <d v="2025-06-30T00:00:00"/>
    <n v="65"/>
    <n v="0.28000000000000003"/>
    <s v="DGA_x000a_Oficina de Seguridad de la Información - OSI _x000a_Dirección de Gestión de Innovación y Tecnología - DGIT"/>
    <n v="0.28000000000000003"/>
    <x v="0"/>
  </r>
  <r>
    <x v="4"/>
    <x v="2"/>
    <m/>
    <m/>
    <s v="H3: En la Dirección Seccional de Impuestos y Aduanas de Buenaventura se observaron 2 declaraciones de importación que presentan el mismo número de acta de inspección y se trata de casos diferentes, con información de importador, funcionario inspector y declarante entre otros, distintos._x000a__x000a_Lo advertido incumple lo establecido en el Decreto 1165 de 2019 Artículo 3°. y el procedimiento Nacionalización de mercancías PR-COA-0188, en el numeral 6. Definiciones y sigas y el numeral 7.2 Descripción, actividades: 10. Realizar inspección documental (…) De acuerdo con la revisión documental se deja registro en el acta de inspección a través de SYGA de la actuación del inspector con la debida justificación. y 12. Realizar inspección física (…) debe quedar registro en el Acta de inspección la actuación del inspector con la debida justificación."/>
    <m/>
    <s v="6. Realizar los ajustes en el sistema de información SYGA SIGLO XXI , para corregir la duplicación en los consecutivos de los números de las actas de inspecciòn."/>
    <s v="1) Solicitud PST mediante la herramienta dispuesta_x000a__x000a_2) Aprobación de proyecto_x000a__x000a_3) Seguimiento del proyecto_x000a__x000a_4) Despliegue y puesta en produción del proyecto_x000a__x000a_5) Divulgación de la herramienta"/>
    <s v="1) PST solicitud _x000a__x000a_2) Acta de aprobación del proyecto_x000a__x000a_3) Informe trimestral de seguimiento_x000a__x000a_4) Formato de Aceptación de Pruebas y Acta comité de cambios_x000a__x000a_5) Herramienta de control de términos"/>
    <s v=" 1.00_x000a__x000a_ 1.00_x000a_ _x000a_3.00_x000a__x000a_ 2.00_x000a__x000a_ 1.00"/>
    <d v="2024-05-01T00:00:00"/>
    <d v="2025-10-31T00:00:00"/>
    <n v="78.285714285714292"/>
    <n v="0.7"/>
    <s v="DGA_x000a_NC – Subproceso Operación Aduanera_x000a_Dirección de Gestión de Aduanas_x000a_Subdirección de Operación Aduanera_x000a_Dirección de Gestión de Innovación y Tecnología_x000a_Subdirección de Innovación y Proyectos_x000a_Subdirección de Soluciones y Desarrollo_x000a_Subdirección de Infraestructura Tecnológica y de Operaciones_x000a_Subdirección de Procesamiento de Datos"/>
    <n v="0.7"/>
    <x v="0"/>
  </r>
  <r>
    <x v="4"/>
    <x v="2"/>
    <m/>
    <m/>
    <m/>
    <m/>
    <s v="7. Realizar mesas de trabajo conjuntas con las áreas involucradas, con el objeto de determinar si con ocasión al informe final de esta auditoría, hay lugar para adelantar eventuales procesos administrativos de decomiso o sancionatorios según corresponda."/>
    <s v="1) Realizar mesa de trabajo conjunta con las Direcciones de Gestión de Aduanas, Fiscalización y Tecnología._x000a_2) Elaborar un informe de resultados_x000a_3) Si como resultado del informe, se detectan casos a investigar, se deben remitir a las Direcciones Seccionales respectivas "/>
    <s v="Informe que debe contener el resultado de la mesa de trabajo"/>
    <n v="1"/>
    <d v="2024-05-01T00:00:00"/>
    <d v="2024-12-31T00:00:00"/>
    <n v="34.857142857142854"/>
    <n v="1"/>
    <s v="DGA_x000a_NC – Subproceso Operación Aduanera_x000a_Dirección de Gestión de Aduanas_x000a_Dirección de Gestión de Fiscalización _x000a_Subdirección de Fiscalización Aduanera_x000a_Dirección de Gestión de Estrategia y Analítica_x000a_Dirección de Gestión de Innovación y Tecnología"/>
    <n v="1"/>
    <x v="1"/>
  </r>
  <r>
    <x v="4"/>
    <x v="2"/>
    <m/>
    <m/>
    <s v="H4: En 50 de los casos revisados de las Direcciones Seccionales de Aduanas de Cartagena y Bogotá – Aeropuerto el Dorado, así como de la Dirección Seccional de Impuestos y Aduanas de Buenaventura, no se logró validar la notificación oportuna del horario de comparecencia del importador a la diligencia de inspección, incumpliendo lo establecido en el procedimiento Nacionalización de mercancías PR-COA-0188, numeral 7.2 Descripción, actividad: 6. Realizar reparto de las declaraciones (…) De igual manera el formato FT-COA-2299 Horario de comparecencia inspección se publica y/o comunica a los declarantes y a los depósitos o zonas francas, a través del canal establecido en cada Dirección Seccional. _x000a__x000a_Lo anterior, podría generar que el declarante o su delegado no se haga presente en la hora en que se tenga programada la diligencia de inspección física de la mercancía; siendo esto un incumplimiento, que se debe registrar en el acta de inspección, y posteriormente informar a través de oficio al procedimiento PR-COA-0263 Determinación de Sanciones Aduaneras para iniciar investigación, causando afectación al declarante."/>
    <m/>
    <s v="8. Diligenciar el FT-COA-2299 registrando la totalidad  informaciòn  en sus casillas, cumpliendo con las exigencias respecto a la notificación y comparecencia de los repartos de inspecciones físicas a cargo. "/>
    <s v="1) formatos debidamentre diligenciados                                                                                                                                                                                                                                                                                                                                           2. archivo de los formatos"/>
    <s v="archivo "/>
    <n v="1"/>
    <d v="2024-05-01T00:00:00"/>
    <d v="2024-08-31T00:00:00"/>
    <n v="17.428571428571427"/>
    <n v="1"/>
    <s v="DGA_x000a_DS – Subproceso Operación Aduanera_x000a_Direcciones Seccionales a nivel nacionaL_x000a_Divisiòn de Operaciòn Aduanera _x000a_G.I.T. Importaciones o quien haga sus veces."/>
    <n v="1"/>
    <x v="1"/>
  </r>
  <r>
    <x v="4"/>
    <x v="2"/>
    <m/>
    <m/>
    <m/>
    <m/>
    <s v="9. Elevar solicitud  a la Oficina de Comunicaciones y a la Subdirección de Facilitación  sobre la posibilidad de agilizar la  publicación del reparto."/>
    <s v="Realizar el analisis de las demoras presentadas en la publicación"/>
    <s v="Oficio"/>
    <n v="1"/>
    <d v="2024-05-01T00:00:00"/>
    <d v="2024-08-31T00:00:00"/>
    <n v="17.428571428571427"/>
    <n v="1"/>
    <s v="DGA_x000a_DS – Subproceso Operación Aduanera_x000a_Dirección Seccional de Aduanas de Bogotá Aeropuerto El Dorado"/>
    <n v="1"/>
    <x v="1"/>
  </r>
  <r>
    <x v="4"/>
    <x v="2"/>
    <m/>
    <m/>
    <m/>
    <m/>
    <s v="10. Verificar previo al envio del reparto  a la dependencia encargada de la  publicación del mismo,  que el horario de comparecencia a deposito por parte del Declarante tenga un lapso adecuado de tiempo  entre su publicación y su hora de comparecencia e implementar la publicación fisica en las carteleras de información  en el lugar  Administrativo."/>
    <s v="Carpeta Oficial en Shaire Point  que agrupa: _x000a_Remisión correos a publicaciones.                   Remisión correo agremiaciones                                               Registro fotografico publicación reparto carteleras en Centro Administrativo de Carga                                                                                                                                                                                                                                                                          "/>
    <s v="Informe cuatrimestral"/>
    <n v="3"/>
    <d v="2024-05-01T00:00:00"/>
    <d v="2024-12-31T00:00:00"/>
    <n v="34.857142857142854"/>
    <n v="1"/>
    <s v="DGA_x000a_DS – Subproceso Operación Aduanera_x000a_Direcciones Seccionales a nivel nacionaL_x000a_Divisiòn de Operaciòn Aduanera _x000a_G.I.T. Importaciones o quien haga sus veces."/>
    <n v="1"/>
    <x v="1"/>
  </r>
  <r>
    <x v="4"/>
    <x v="2"/>
    <m/>
    <m/>
    <s v="H6: Se identificaron 18 casos en las Direcciones Seccionales de Aduanas de Cartagena, Medellín, Barranquilla y Bogotá – Aeropuerto el Dorado, en los cuales el funcionario realizó la diligencia de inspección sin estar debidamente comisionado, en contravía de lo establecido en el numeral 7.2 Descripción actividad 6. “Realizar reparto de las declaraciones” y 12 “Realizar inspección física” del procedimiento PR-COA-0188 y los numerales 4.1 “Reparto” y 4.2 “diligenciamiento del auto comisorio y formatos” del instructivo IN-COA-0151._x000a__x000a_El formato de auto comisorio contempla en el numeral 2 que, “Los funcionarios comisionados quedan investidos de las amplias facultades de Control Aduanero, contempladas en el Decreto 1165 de 2019, Resolución 046 de 2019, y demás normas concordantes."/>
    <m/>
    <s v=" 11. Verificar el  10% de las actuaciones de los funcionarios Inspectores,  evidenciando que  las mismas se encuentren facultadas y se hayan gestionado dentro de la oportunidad legal."/>
    <s v="1) Verificar que los funcionarios inspectores actuen de conformidad al acto administrativo de nombramiento en la Direcciòn Seccional.                                                                                                                                                           2) Verificar que el inspector no se encuentre en situacion administrativa al momento de gestionar la inspecciòn.                                                                                                                                                                                                                                                                                                        3) De encontrar inconsistencias en el control, tomar las medidas pertinentes de acuerdo con los resultados encontrados, para lo cual deberà realizarse  un análisis de lo evidenciado con el fin de validar las circunstancias de tiempo, modo,  lugar y tomar correctivos a que haya lugar."/>
    <s v="Evidencia física del control realizado, identificando el auto comisorio, acta de inspección, acta de hechos y /o acta de aprehensión según resulte de la actuacion oficial del Inspector."/>
    <n v="4"/>
    <d v="2024-05-01T00:00:00"/>
    <d v="2024-08-31T00:00:00"/>
    <n v="17.428571428571427"/>
    <n v="1"/>
    <s v="DGA_x000a_DS – Subproceso Operación Aduanera_x000a_Direcciones Seccionales a nivel nacionaL_x000a_Divisiòn de Operaciòn Aduanera  o quien haga sus veces"/>
    <n v="1"/>
    <x v="1"/>
  </r>
  <r>
    <x v="4"/>
    <x v="2"/>
    <m/>
    <m/>
    <m/>
    <m/>
    <s v="12. Realizar capacitaciòn al  grupo de inspección sobre el diligenciamiento del acta de inspección, así como monitorear el cumplimiento del correcto diligenciamiento del acta de inspecciòn.                                                                                                                                                                                                    "/>
    <s v="1) Gestionar capacitaciòn.                                                                                                                                                                                                                                                                                                                                                                                              2) Verificar las fechas de cada actuaciòn.                                                                                                                                                                                                                                                                                                                                                           3) Generar informe  correctivos."/>
    <s v="1) Listas de capacitaciòn                                                                                                                                                                                                                                                                                                                                                                                                       2) Informe con correctivos aplicados producto del monitoreo realizado"/>
    <n v="5"/>
    <d v="2024-05-01T00:00:00"/>
    <d v="2024-11-30T00:00:00"/>
    <n v="30.428571428571427"/>
    <n v="1"/>
    <s v="DGA_x000a_DS – Subproceso Operación Aduanera_x000a_Direcciones Seccionales a nivel nacionaL_x000a_Divisiòn de Operaciòn Aduanera _x000a_G.I.T. Importaciones o quien haga sus veces."/>
    <n v="1"/>
    <x v="1"/>
  </r>
  <r>
    <x v="4"/>
    <x v="2"/>
    <m/>
    <m/>
    <s v="OB2: 44 actas de inspección enviadas por las Direcciones Seccionales de Aduanas de Cartagena y Bogotá – Aeropuerto el Dorado, así como de la Dirección Seccional de Impuestos y Aduanas de Buenaventura, se descargaron del aplicativo SYGA SIGLO XXI, las cuales no tienen las firmas de quienes participaron en las diligencias. A continuación, se detalla por seccional esta situación."/>
    <m/>
    <s v="13. Gestionar reunión para recordar  a los  funcionarios inspectores el cumplimiento del artículo 182 del Decreto 1165  de 2019, sobre la obligación de suscribir las actas de Inspección en conjunto con el declararante._x000a__x000a_"/>
    <s v="1) Firmar el acta de reuniòn con el compromiso de cumplimiento."/>
    <s v=" Acta "/>
    <n v="1"/>
    <d v="2024-05-01T00:00:00"/>
    <d v="2024-09-30T00:00:00"/>
    <n v="21.714285714285715"/>
    <n v="1"/>
    <s v="DGA_x000a_DS – Subproceso Operación Aduanera_x000a_Direcciones Seccionales a nivel nacionaL_x000a_Divisiòn de Operaciòn Aduanera _x000a_G.I.T. Importaciones o quien haga sus veces."/>
    <n v="1"/>
    <x v="1"/>
  </r>
  <r>
    <x v="4"/>
    <x v="2"/>
    <m/>
    <m/>
    <m/>
    <m/>
    <s v="13. Adelantar autocontrol al 1% de las actas de inspección generadas, las cuales deben cumplir con lo determinado artículo 182 dle Decreto 1165  de 2019"/>
    <s v="1) Realizar autocontrol_x000a_2) Generar informe"/>
    <s v="Informe de autocontrol sobre el 1% de las actas de inspección trimestral debidamente suscritas por el declarante e importador."/>
    <n v="3"/>
    <d v="2024-05-01T00:00:00"/>
    <d v="2024-12-31T00:00:00"/>
    <n v="34.857142857142854"/>
    <n v="1"/>
    <s v="DGA_x000a_DS – Subproceso Operación Aduanera_x000a_Direcciones Seccionales a nivel nacionaL_x000a_Divisiòn de Operaciòn Aduanera _x000a_G.I.T. Importaciones o quien haga sus veces."/>
    <n v="1"/>
    <x v="1"/>
  </r>
  <r>
    <x v="4"/>
    <x v="2"/>
    <m/>
    <m/>
    <m/>
    <m/>
    <s v="14. Implementar en el modulo de aduanas    herramienta o funcionalidad &quot; firma electronica simple&quot; tanto para usuarios internos como externos  "/>
    <s v="1) Solicitud PST mediante la herramienta dispuesta_x000a_2) Aprobación de proyecto_x000a_3) Seguimiento del proyecto_x000a_4) Despliegue y puesta en producción del proyecto_x000a_5) Divulgación firma electrónica"/>
    <s v="1) PST solicitud _x000a_2) Acta de aprobación del proyecto_x000a_3) Informe trimestral de seguimiento _x000a_&quot;4) Formato de Aceptación de Pruebas y _x000a_Acta comité de cambios&quot;_x000a_5) Mecanismo de firma"/>
    <s v="1.00_x000a_1.00_x000a_3.00_x000a_2.00_x000a_1.00"/>
    <d v="2024-05-01T00:00:00"/>
    <d v="2025-10-31T00:00:00"/>
    <n v="78.285714285714292"/>
    <n v="0.2"/>
    <s v="DGA_x000a_NC – Subproceso Operación Aduanera_x000a_Dirección de Gestión de Aduanas_x000a_Subdirección de Operación Aduanera_x000a_Dirección de Gestión de Innovación y Tecnología_x000a_Subdirección de Innovación y Proyectos_x000a_Subdirección de Soluciones y Desarrollo_x000a_Subdirección de Infraestructura Tecnológica y de Operaciones_x000a_Subdirección de Procesamiento de Datos"/>
    <n v="0.2"/>
    <x v="0"/>
  </r>
  <r>
    <x v="4"/>
    <x v="2"/>
    <m/>
    <m/>
    <s v="OB4: En el sistema SYGA SIGLO XXI no se pueden identificar las ampliaciones de 30 días, en razón a que el sistema solo muestra dos opciones de ampliación y/o suspensión de 2 y 5 días, e igualmente no se pueden identificar cuáles de las diligencias de inspección fueron ampliadas, la única forma para poder identificarlas es en el campo “Observaciones” y si el funcionario lo registra."/>
    <m/>
    <s v="15. Implementar en el modulo de aduanas ajuste o funcionalidad &quot; ampliacion de terminos&quot;   "/>
    <s v="1) Solicitud PST mediante la herramienta dispuesta_x000a_2) Aprobación de proyecto_x000a_3) Seguimiento del proyecto_x000a_4) Despliegue del proyecto"/>
    <s v="1) PST solicitud _x000a_2) Acta de aprobación del proyecto_x000a_3) Informe trimestral de seguimiento_x000a_4) Formato de Aceptación de Pruebas y Acta comité de cambios_x000a_"/>
    <s v="1.00_x000a__x000a_1.00_x000a__x000a_3.00_x000a__x000a_2.00"/>
    <d v="2024-05-01T00:00:00"/>
    <d v="2025-10-31T00:00:00"/>
    <n v="78.285714285714292"/>
    <n v="0.3"/>
    <s v="DGA_x000a_NC – Subproceso Operación Aduanera_x000a_Dirección de Gestión de Aduanas_x000a_Subdirección de Operación Aduanera_x000a_Dirección de Gestión de Innovación y Tecnología_x000a_Subdirección de Innovación y Proyectos_x000a_Subdirección de Soluciones y Desarrollo_x000a_Subdirección de Infraestructura Tecnológica y de Operaciones_x000a_Subdirección de Procesamiento de Datos"/>
    <n v="0.3"/>
    <x v="0"/>
  </r>
  <r>
    <x v="4"/>
    <x v="2"/>
    <m/>
    <m/>
    <s v="OB5: Para 8 declaraciones de importación analizadas, no se vio reflejado el pago realizado del tributo aduanero; teniendo en cuenta que en el formato de la declaración de importación en la casilla 127 “pagos anteriores” y la casilla 980 “pago total” no se observó el valor del pago. Esto permite evidenciar que no se tiene trazabilidad del pago dentro del formato de la declaración; así como en la casilla “996 Espacio para el número autoadhesivo”, no se evidenció sí se presentó en SYGA SIGLO XXI o en alguna entidad bancaria, o si el pago se realizó por medios electrónicos"/>
    <m/>
    <s v="16. Implementar en el modulo de aduanas    ajuste o validacion &quot; pago de tributo&quot; "/>
    <s v="1) Solicitud PST mediante la herramienta dispuesta_x000a_2) Aprobación de proyecto_x000a_3) Seguimiento del proyecto_x000a_4) Despliegue del proyecto"/>
    <s v="2) Acta de aprobación del proyecto"/>
    <s v="1.00_x000a_1.00_x000a_3.00_x000a_2.00"/>
    <d v="2024-05-01T00:00:00"/>
    <d v="2025-10-31T00:00:00"/>
    <n v="78.285714285714292"/>
    <n v="0.9"/>
    <s v="DGA_x000a_NC – Subproceso Operación Aduanera_x000a_Dirección de Gestión de Aduanas_x000a_Subdirección de Operación Aduanera_x000a_Dirección de Gestión de Innovación y Tecnología_x000a_Subdirección de Innovación y Proyectos_x000a_Subdirección de Soluciones y Desarrollo_x000a_Subdirección de Infraestructura Tecnológica y de Operaciones_x000a_Subdirección de Procesamiento de Datos_x000a_Dirección de Gestión de Impuestos_x000a_Subdirección de Recaudo"/>
    <n v="0.9"/>
    <x v="0"/>
  </r>
  <r>
    <x v="4"/>
    <x v="2"/>
    <s v="INSP. 1707022456_x000a__x000a_Nacionalización de mercancías"/>
    <s v="RG1_x000a__x000a_RFC2"/>
    <s v="I1: &quot;...Después de efectuado un análisis de integridad de la información procesada por la selectividad aduanera de la DIAN en el periodo comprendido entre 01 de enero de 2022 al 31 de julio de 2023, se identificaron 407 declaraciones de importación con cambios en alguno de sus campos, tales como el NIT del declarante, NIT del importador y subpartida arancelaria, en la información procesada por selectividad aduanera  (ver Anexo 2)&quot;"/>
    <s v="RG1: &quot;Decisión final del proceso de control aduanero por fuera de la norma&quot;_x000a__x000a_RFC2: &quot;Alteración de información electrónica estratégica para la toma de decisiones de control&quot;"/>
    <s v="17. 1) Realizar un analisis de la información presentada al ITRC en el curso de la auditoria, para determinar si hay inconsistencias en la información y/o actuaciones no permitidas en el sistema para determinar si hay lugar a un control posterior de la declaraciones_x000a_2) Implementar flujo de calidad de la información que permita validar datos incosistentes, por ejemplo, valores nulos, valores en cero, entre otros._x000a_3) Realizar un analisis de información de un periodo de tiempo determinado extraida utilizando los script´s de extracción de la información para verificar si se presentan inconsistencias en la información y/o actuaciones no permitidas en el sistema para determinar la pertinenca de ajuste en los script´s o del sistema."/>
    <s v="1) Realizar mesa de trabajo conjuntas con las áreas responsables._x000a_2) Elaborar  informe de resultados_x000a_3) Si como resultado del informe, se detectan fallas en las validaciones o indicios de fraude, se deben remitir a las áreas competentes, para los corretivos a que haya lugar."/>
    <s v="1) tres (3) Informes smestrales"/>
    <n v="3"/>
    <d v="2024-06-01T00:00:00"/>
    <d v="2025-12-31T00:00:00"/>
    <n v="82.571428571428569"/>
    <n v="0"/>
    <s v="DGA_x000a_NC – Subproceso Operación Aduanera_x000a_Dirección de Gestión de Aduanas_x000a_Subdirección de Operación Aduanera_x000a_Dirección de Gestión de Innovación y Tecnología_x000a_Subdirección de Procesamiento de Datos_x000a_Dirección de Gestión Estrategica y Análitica_x000a_Subdirección de Análisis de Riesgo y programas_x000a_Dirección de Gestión de Fiscalización_x000a_Subdirección de Fiscalización Aduanera_x000a_Oficina de Seguridad de la Información"/>
    <n v="0"/>
    <x v="0"/>
  </r>
  <r>
    <x v="4"/>
    <x v="2"/>
    <m/>
    <m/>
    <m/>
    <m/>
    <s v="18.Implementar una nueva versión o sistema de Importaciones de la Entidad que permita mitigar los riesgos evidenciados por el ente de control _x000a_"/>
    <s v="1) Solicitud PST mediante la herramienta dispuesta_x000a_2) Aprobación de proyecto_x000a_3) Seguimiento del proyecto_x000a_4) Despliegue del proyecto_x000a__x0009_"/>
    <s v="1) PST solicitud _x000a_1/05/2024 - 31/10/2025_x000a__x000a_2) Acta de aprobación del proyecto._x000a_1/05/2024 - 31/10/2025_x000a__x000a_3) Informe trimestral de seguimiento._x000a_1/05/2024 - 31/10/2025_x000a__x000a_4) Formato de Aceptación de Pruebas y_x000a_Acta comité de cambios._x000a_1/05/2024 - 31/10/2025"/>
    <s v="1.00 _x000a__x000a__x000a_1.00 _x000a__x000a__x000a_ _x000a_3.00  _x000a__x000a__x000a__x000a_2.00"/>
    <d v="2024-05-01T00:00:00"/>
    <d v="2025-10-31T00:00:00"/>
    <n v="78.285714285714292"/>
    <n v="0.51600000000000001"/>
    <s v="DGA_x000a_NC – Subproceso Operación Aduanera_x000a_Dirección de Gestión de Aduanas_x000a_Subdirección de Operación Aduanera_x000a_Dirección de Gestión de Innovación y Tecnología_x000a_Subdirección de Innovación y Proyectos_x000a_Subdirección de Soluciones y Desarrollo_x000a_Subdirección de Infraestructura Tecnológica y de Operaciones_x000a_Subdirección de Procesamiento de Datos_x000a_Oficina de Seguridad de la Informacion"/>
    <n v="0.51600000000000001"/>
    <x v="0"/>
  </r>
  <r>
    <x v="4"/>
    <x v="2"/>
    <m/>
    <m/>
    <m/>
    <m/>
    <s v="19. Autoevaluación de los controles de los aplicativos SIE SYGA SIGLO XXI y Selectividad aduanera (LUCIA), para detectar quienes están posiblemente realizando modificaciones a la información, previo acuerdo con la Dirección de Gestión de Aduanas y el alcance de la herramienta de seguridad de la información definida por la entidad."/>
    <s v="Reporte de transacciones anómalas"/>
    <s v="reporte"/>
    <n v="1"/>
    <d v="2024-07-01T00:00:00"/>
    <d v="2025-02-28T00:00:00"/>
    <n v="34.571428571428569"/>
    <n v="1"/>
    <s v="DGA_x000a_NC – Seguridad de la Informaación_x000a_Oficina de Seguridad de la Informacion"/>
    <n v="1"/>
    <x v="1"/>
  </r>
  <r>
    <x v="4"/>
    <x v="2"/>
    <m/>
    <m/>
    <m/>
    <m/>
    <s v="20. Realizar mesas de trabajo conjuntas con las áreas involucradas, con el objeto de determinar si con ocasión al informe final de esta auditoría, hay lugar para adelantar eventuales procesos administrativos de decomiso o sancionatorios según corresponda."/>
    <s v="1) Realizar mesa de trabajo conjunta con las Direcciones de Gestión de Aduanas, Fiscalización y Tecnología._x000a_2) Elaborar un informe de resultados_x000a_3) Si como resultado del informe, se detectan casos a investigar, se deben remitir a las Direcciones Seccionales respectivas "/>
    <s v="Un (1) informe"/>
    <n v="1"/>
    <d v="2024-01-03T00:00:00"/>
    <d v="2024-12-31T00:00:00"/>
    <n v="51.857142857142854"/>
    <n v="1"/>
    <s v="DGA_x000a_NC – Subproceso Operación Aduanera_x000a_Dirección de Gestión de Aduanas_x000a_Subdirección de Operación Aduanera_x000a_Dirección de Gestión de Fiscalización  _x000a_Subdirección de Fiscalización Aduanera_x000a_Dirección de Gestión de Innovación y Tecnología_x000a_Dirección de Gestión de Estrategia y Analítica"/>
    <n v="1"/>
    <x v="1"/>
  </r>
  <r>
    <x v="4"/>
    <x v="2"/>
    <s v="INSP. 1707022460_x000a__x000a_I1, H1, I2, OB1, OB2, OB3, OB4y OB5"/>
    <s v="RG1_x000a__x000a_RFC1"/>
    <s v="I1.  &quot;...Lo anotado se evidenció en las inconsistencias en la información y las formalidades aduaneras asociadas a los ingresos, salidas de mercancías y certificados de integración, junto con los procesos realizados por los usuarios industriales autorizados o calificados, cuyo control es responsabilidad de los Usuarios Operadores de las Zonas Francas, conforme al Decreto 1165 de 2019, artículo 475 “Ingreso, salida y permanencia de mercancía en zona franca”; artículo 494 “Obligaciones de los Usuarios Operadores de las Zonas Francas”; artículo 495 “Obligaciones de los Usuarios Industriales de Bienes, Industriales de Servicios y Comerciales De Zonas Francas”, lo cual pudo tener como causa la falta de cobertura en el seguimiento y control al cumplimiento de las obligaciones aduaneras de los Usuarios Operadores de las Zonas Francas por parte de la DIAN, en contravía de lo establecido en la Resolución 9 de 2008, “artículo 11. División de Gestión de la Operación Aduanera”, numerales 1 y 2; y la Resolución 69 de 2021, “artículo 2.17. División de la operación aduanera” numerales 1 y 2...&quot;"/>
    <s v="RG1: Posible decisión final del proceso de control fuera de la norma_x000a__x000a_RFC1: Posible decisión final de un proceso de control basado en hechos falsos y/o información inexistente"/>
    <s v="A1. Tramitar e incluir en proyecto normativo,  la obligación, como uno de los requisitos para la introducción de bienes procedentes de otros países con destino a las zonas francas, del diligenciamiento de la  &quot;Declaración de Ingreso&quot;."/>
    <s v="&quot;1. Proyecto normativo.  _x000a_ 2. Justificación del proyecto normativo.                                                                                                                                                                                                                                                                                                             3. Publicación del proyecto de norma para comentarios._x0009_"/>
    <s v="Proyecto de norma"/>
    <n v="1"/>
    <d v="2024-05-01T00:00:00"/>
    <d v="2025-03-31T00:00:00"/>
    <n v="47.714285714285715"/>
    <n v="1"/>
    <s v="DGA_x000a_NC – Subproceso Operación Aduanera_x000a_Dirección de Gestión de Aduanas_x000a_Subdirección de Operación Aduanera"/>
    <n v="1"/>
    <x v="1"/>
  </r>
  <r>
    <x v="4"/>
    <x v="2"/>
    <m/>
    <m/>
    <m/>
    <m/>
    <s v="A2. Actualizar el  Procedimiento PR-COA-0208 denominado “Control Aleatorio de Ingresos y Salidas de Mercancía en Zona Franca” respecto al control  de insumos extranjeros incluidos en los certificados de integración, una vez reglamentada la obligación de diligenciar  la &quot;Declaración de ingreso&quot; de mercancias desde el resto del mundo con destino a las zonas francas"/>
    <s v="1.  Realizar ajustes de conformidad con la normativa  2. Socializar ajustes al procedimiento 3. Revisión y diagramación procesos 4. publicación y capacitación. "/>
    <s v="Actualizacion procedimiento"/>
    <n v="1"/>
    <d v="2024-10-31T00:00:00"/>
    <d v="2026-03-31T00:00:00"/>
    <n v="73.714285714285708"/>
    <n v="0"/>
    <s v="DGA_x000a_NC – Subproceso Operación Aduanera_x000a_Dirección de Gestión de Aduanas_x000a_Subdirección de Operación Aduanera"/>
    <n v="0"/>
    <x v="0"/>
  </r>
  <r>
    <x v="4"/>
    <x v="2"/>
    <m/>
    <m/>
    <m/>
    <m/>
    <s v="A2.1. Elaborar un documento con los lineamientos que definan las actividades a realizar para el  control de los ingresos y salidas de las mercancías de zona franca."/>
    <s v="1.  Realizar mesas de trabajo._x000a_2.Elaborar documento   3.Aprobar documento. 4.Socializar y divulgar documento."/>
    <s v="Documento."/>
    <n v="1"/>
    <d v="2025-05-02T00:00:00"/>
    <d v="2025-10-31T00:00:00"/>
    <n v="26"/>
    <n v="0"/>
    <s v="DGA_x000a_NC – Subproceso Operación Aduanera_x000a_Dirección de Gestión de Aduanas_x000a_Subdirección de Operación Aduanera"/>
    <n v="0"/>
    <x v="0"/>
  </r>
  <r>
    <x v="4"/>
    <x v="2"/>
    <m/>
    <m/>
    <m/>
    <m/>
    <s v="A3. Tramitar e Incluir en el proyecto normativo,  para la mercancia &quot;hidrocarburos&quot;,  la exigencia de documentos aduaneros, asi:                                                                                                                                                                                                                                                                                                                                       1. Para el ingreso de mercancias desde el resto del mundo con destino a las zonas francas,  la &quot;Declaración de Ingreso&quot;.                                                                                                                                                                                                                                                                                                                                                                          2. Para el ingreso de mercancias desde el resto del Territorio Aduanero Nacional con destino a las zonas francas,  se exigira diligenciar la &quot;Solicitud de Autorización de Embarque (SAE)&quot;."/>
    <s v="&quot;1. Proyectos normativos.  _x000a_ 2. Justificación de los proyectos normativos.                                                                                                                                                                                                                                                                                                       3. Publicación de los  proyectos de norma para comentarios._x0009_"/>
    <s v="Proyectos de norma"/>
    <n v="1"/>
    <d v="2024-05-01T00:00:00"/>
    <d v="2025-03-31T00:00:00"/>
    <n v="47.714285714285715"/>
    <n v="1"/>
    <s v="DGA_x000a_NC – Subproceso Operación Aduanera_x000a_Dirección de Gestión de Aduanas_x000a_Subdirección de Operación Aduanera"/>
    <n v="1"/>
    <x v="1"/>
  </r>
  <r>
    <x v="4"/>
    <x v="2"/>
    <m/>
    <m/>
    <m/>
    <m/>
    <s v="A4. Realizar mesas de trabajo conjuntas, entre las areas involucradas , para evaluar y diagnosticar las necesidades y condiciones  requeridas  en el control aduanero al sector de hidrocarburos y sus derivados,  con el objeto de definir, si hay lugar a fijar  criterios especificos de control asi como las necesidades de capacitación y/o entrenamiento en conocimientos técnicos para los funcionarios de la DIAN y de ser necesario solicitar la participación de las entidades publicas del sector de hidrocarburos."/>
    <s v="1. Cronograma de reuniones                                                                                                                                                                                                                                                                                                                                                                                                                                                                                                                                                                             2. Emitir diagnóstico y  evaluación sobre las necesidades y condiciones requeridas para el control aduanero al sector de hidrocarburos.                                                                                                                                                                                                                                                                                                    3. Informe con las acciones o lineamientos a seguir en la operatividad de la franca.                                         _x000a_4. Evaluar la necesidad de inclusión de la subpartida 2709000000 por selectividad aduanera, al momento de la nacionalizacion.                                                                                                                                                                                                                                                                                                                                                                                                                                                                                                                                                                                                                                                                                                                                                     "/>
    <s v="Informe a partir del cual se indiquen las acciones o lineamientos a seguir."/>
    <n v="1"/>
    <d v="2024-05-02T00:00:00"/>
    <d v="2025-08-30T00:00:00"/>
    <n v="69.285714285714292"/>
    <n v="0"/>
    <s v="DGA_x000a_NC – Subproceso Operación Aduanera_x000a_Dirección de Gestión de Aduanas_x000a_Subdirección de Operación Aduanera_x000a_Subdirección Técnica Aduanera_x000a_Subdirección de Laboratorio Aduanero"/>
    <n v="0"/>
    <x v="0"/>
  </r>
  <r>
    <x v="4"/>
    <x v="2"/>
    <m/>
    <m/>
    <m/>
    <m/>
    <s v="A5. Tramitar e incluir en los proyectos normativos reglamentarios ,  la exigencia, como uno de los requisitos para la introducción de hidrocarburos procedentes desde el Territorio Aduanero Nacional con destino a las zonas francas, Del diligenciamiento de la &quot;Solicitud de Autorización de Embarque (SAE)&quot;. "/>
    <s v="1. Proyecto normativo.  _x000a_ 2. Justificación del proyecto normativo.                                                                                                                                                                                                                                                                                                             3. Publicación del proyecto de norma para comentarios._x0009_"/>
    <s v="proyecto normativo"/>
    <n v="1"/>
    <d v="2024-05-01T00:00:00"/>
    <d v="2025-03-31T00:00:00"/>
    <n v="47.714285714285715"/>
    <n v="1"/>
    <s v="DGA_x000a_NC – Subproceso Operación Aduanera_x000a_Dirección de Gestión de Aduanas_x000a_Subdirección de Operación Aduanera"/>
    <n v="1"/>
    <x v="1"/>
  </r>
  <r>
    <x v="4"/>
    <x v="2"/>
    <m/>
    <m/>
    <m/>
    <m/>
    <s v="A6. Aclarar la operación 312 &quot;Ingreso Temporal” respecto de las operaciones de ingreso desde el territorio aduanero nacional con destino a las zonas francas, con el fin guardar la trazabilidad y unidad_x000a_de criterio."/>
    <s v="1. Evaluar la operación 312 y expedir documento aclaratorio sobre su utilización y trazabilidad."/>
    <s v="Documento aclaratorio (circular externa u otro)"/>
    <n v="1"/>
    <d v="2024-05-01T00:00:00"/>
    <d v="2025-06-30T00:00:00"/>
    <n v="60.714285714285715"/>
    <n v="0"/>
    <s v="DGA_x000a_NC – Subproceso Operación Aduanera_x000a_Dirección de Gestión de Aduanas_x000a_Subdirección de Operación Aduanera"/>
    <n v="0"/>
    <x v="0"/>
  </r>
  <r>
    <x v="4"/>
    <x v="2"/>
    <m/>
    <m/>
    <m/>
    <m/>
    <s v="A7. Realizar control aleatorio simultáneo en forma mensual a las operaciones de ingreso y salida de mercancia (hidrocarburos), verificando la coincidencia  entre los documentos soporte registrados en el  sistema de control de inventarios del usuario operador, versus información reportada en el sistema de interoperabilidad y las declaraciones aduaneras. "/>
    <s v="1- Perfilamiento aleatorio de Formulario de Movimiento de Mercancia a verificar. _x000a_2- Verificación, durante la diligencia de reconocimiento, del FMM, de los documentos soporte fisicos presentados por el usuario calificado versus sistema de control de inventarios del usuario operador diligenciando listado de chequeo y dejando constancia en el acta de hechos._x000a_3. Verificación de lo consignado en el FMM, contra lo informado en el sistema de interoperabilidad, diligenciando listado de chequeo. _x000a_4.- Revisión por parte del Jefe del GIT de Zona Franca, de los listados de chequeo y acta de hecho diligenciadas por el funcionario asignado.                                                                                                5. Remisión a Fiscalización si hay lugar."/>
    <s v="Relación de actas de hecho mensuales y listado de chequeo"/>
    <n v="7"/>
    <d v="2024-05-01T00:00:00"/>
    <d v="2024-12-31T00:00:00"/>
    <n v="34.857142857142854"/>
    <n v="1"/>
    <s v="DGA_x000a_DS – Subproceso Operación Aduanera_x000a_Dirección Seccional de Aduanas de Barranquilla_x000a_División de Operación Aduanera_x000a_G.I.T. de Zona Franca"/>
    <n v="1"/>
    <x v="1"/>
  </r>
  <r>
    <x v="4"/>
    <x v="2"/>
    <m/>
    <m/>
    <s v="H1. Fallas en el cumplimiento de activades tendientes a ejercer control de las obligaciones aduaneras, con ocasión a la verificación de la conformidad de la información consignada en los documentos soporte de la operación de ingreso de mercancías a Zona Franca, y observancia de los requisitos legales. Esto, en contravía de los establecido en el Procedimiento PR-COA-0208 denominado “Control Aleatorio de Ingresos y Salidas de Mercancía en Zona Franca” actividad No. 7 “Comunicar a la División de Gestión de Fiscalización”, teniendo como efecto el ingreso de mercancías sin el lleno de requisitos, y la posible pérdida de oportunidad para el inicio de las acciones de fiscalización y liquidación, respecto de la comisión de posibles infracciones aduaneras."/>
    <m/>
    <s v="A8. Tramitar e incluir en proyecto normativo,  la exigencia, como requisito para la introducción de bienes procedentes de otros países con destino a las zonas francas, el diligenciamiento de la  &quot;Declaración de Ingreso&quot;."/>
    <s v="&quot;1. Proyecto de Decreto para incluir la obligación de diligenciar la información exigida en la &quot;Declaración de Ingreso&quot;._x000a_ 2. Justificación para la inclusión de la &quot;Declaración de Ingreso&quot; para las mercancias que ingresen desde el resto del mundo con destino a las zonas francas en el país._x000a_3. Publicación del proyecto de norma para comentarios._x0009_"/>
    <s v="Proyecto de norma"/>
    <n v="1"/>
    <d v="2024-04-01T00:00:00"/>
    <d v="2025-03-31T00:00:00"/>
    <n v="52"/>
    <n v="1"/>
    <s v="DGA_x000a_NC – Subproceso Operación Aduanera_x000a_Dirección de Gestión de Aduanas_x000a_Subdirección de Operación Aduanera"/>
    <n v="1"/>
    <x v="1"/>
  </r>
  <r>
    <x v="4"/>
    <x v="2"/>
    <m/>
    <m/>
    <m/>
    <m/>
    <s v="A9. Actualizar el  Procedimiento PR-COA-0208 denominado “Control Aleatorio de Ingresos y Salidas de Mercancía en Zona Franca” a efectos de definir parametros y momentos  para el control por parte de los Git de Zonas Francas o quien haga sus veces en  &quot;oportunidad&quot; respecto de  la verificación de mercancias que ingresan a las zonas francas  sin el cumplimiento o lleno de requisitos con el objetivo de comunicar oportunamente a la División de Gestión de Fiscalización."/>
    <s v="1.  Realizar ajustes  2. Socializar ajustes al procedimiento 3. Revisión y diagramación procesos 4. publicación y capacitación. "/>
    <s v="Actualizacion procedimiento"/>
    <n v="1"/>
    <d v="2024-10-31T00:00:00"/>
    <d v="2026-03-31T00:00:00"/>
    <n v="73.714285714285708"/>
    <n v="0"/>
    <s v="DGA_x000a_NC – Subproceso Operación Aduanera_x000a_Dirección de Gestión de Aduanas_x000a_Subdirección de Operación Aduanera"/>
    <n v="0"/>
    <x v="0"/>
  </r>
  <r>
    <x v="4"/>
    <x v="2"/>
    <m/>
    <m/>
    <m/>
    <m/>
    <s v="A9.1. Realizar  diagnóstico de las operaciones de que demanda el control aduanero al comercio exterior de hidrocarburos."/>
    <s v="1. Realizar mesas de trabajo con partes interesadas.                                                                                                                                                                                                                                                                                                                                                                                                                                                                                                                                                                2. Elaborar informe.   _x000a_3. Definir  acciones a seguir.      _x000a_4.Gestionar las acciones a seguir.               "/>
    <s v="Informe."/>
    <n v="1"/>
    <d v="2025-05-02T00:00:00"/>
    <d v="2025-10-31T00:00:00"/>
    <n v="26"/>
    <n v="0"/>
    <s v="DGA_x000a_NC – Subproceso Operación Aduanera_x000a_Dirección de Gestión de Aduanas_x000a_Subdirección de Operación Aduanera"/>
    <n v="0"/>
    <x v="0"/>
  </r>
  <r>
    <x v="4"/>
    <x v="2"/>
    <m/>
    <m/>
    <s v="I2. Se identificó un (1) caso en que el funcionario de la Dirección Seccional de impuestos y aduanas de Maicao José de Jesús Fonseca Lindao identificado con C.C 84.039.243, no realizó la aprehensión de la mercancía amparada con la declaración de importación 392019000000122-7, en contravía a lo dispuesto en el artículo 150 del decreto 349 de 2018 “Causales de aprehensión y decomiso de mercancías” ítem 4. “Cuando en la diligencia de reconocimiento de la carga se encuentra que la mercancía relacionada en los documentos de viaje es diferente a la efectivamente descargada, y no se trate de mercancía diferente por error de despacho del proveedor o transportador, de conformidad con la regulación aduanera vigente”. _x000a__x000a_Lo anterior, teniendo en cuenta que otorgó levante según el acta de inspección No 392019000000088 con numero de levante 392019000000193 del 24/01/2019; y que la mercancía no cumplía con los requisitos para el tránsito en el TAN, como lo evidencia el acta de aprehensión de mercancía 200  del 06/02/2019, que se realizó sobre la misma mercancía y que se generó en acción de control posterior, la cual está soportada en el informe de análisis de prueba PIPH el cual indica que “el combustible analizado no cumple con los parámetros establecidos legalmente por Ecopetrol para los combustibles legalmente comercializados en el territorio nacional según decreto 3563/2003 (…)” ."/>
    <m/>
    <s v="A4. Realizar mesas de trabajo conjuntas, entre las areas involucradas , para evaluar y diagnosticar las necesidades y condiciones  requeridas  en el control aduanero al sector de hidrocarburos y sus derivados,  con el objeto de definir, si hay lugar a fijar  criterios especificos de control asi como las necesidades de capacitación y/o entrenamiento en conocimientos técnicos para los funcionarios de la DIAN y de ser necesario solicitar la participación de las entidades publicas del sector de hidrocarburos."/>
    <s v="1. Cronograma de reuniones                                                                                                                                                                                                                                                                                                                                                                                                                                                                                                                                                                             2. Emitir diagnóstico y  evaluación sobre las necesidades y condiciones requeridas para el control aduanero al sector de hidrocarburos.                                                                                                                                                                                                                                                                                                    3. Informe con las acciones o lineamientos a seguir en la operatividad de la franca.                                         _x000a_4. Evaluar la necesidad de inclusión de la subpartida 2709000000 por selectividad aduanera, al momento de la nacionalizacion.                                                                                                                                                                                                                                                                                                                                                                                                                                                                                                                                                                                                                                                                                                                                                     "/>
    <s v="Informe a partir del cual se indiquen las acciones o lineamientos a seguir."/>
    <n v="1"/>
    <d v="2024-05-02T00:00:00"/>
    <d v="2025-08-30T00:00:00"/>
    <n v="69.285714285714292"/>
    <n v="0"/>
    <s v="DGA_x000a_NC – Subproceso Operación Aduanera_x000a_Dirección de Gestión de Aduanas_x000a_Subdirección de Operación Aduanera_x000a_Subdirección Técnica Aduanera_x000a_Subdirección de Laboratorio Aduanero"/>
    <n v="0"/>
    <x v="0"/>
  </r>
  <r>
    <x v="4"/>
    <x v="2"/>
    <m/>
    <m/>
    <m/>
    <m/>
    <s v="A10. Realizar seguimiento al 10% de las inspecciones físicas aduaneras realizadas en la Dirección Seccional en forma mensual, verificando que las mismas cumplan los requisitos legales establecidos y los documento soporte necesarios, según corresponda a la mercancia objeto de inspección asi como verificar el correcto diligenciamiento de los documentos soporte."/>
    <s v="1) Registro del 10% de las actuaciones en inspección física revisada en forma trimestral.                                                                                                                                                                                              2.Informe de inconsistencias encontradas o de no inconsistencias._x000a_3) Si como resultado del informe, se detectan casos a investigar, se deben remitir a las areas competentes."/>
    <s v="1. Un archivo con el registro de las declaraciones objeto del 10% de verificación como resultado del seguimiento.                                                                                                                                                   2. Informe de inconsistencias encontradas o de no inconsistencias"/>
    <n v="6"/>
    <d v="2024-05-01T00:00:00"/>
    <d v="2024-10-31T00:00:00"/>
    <n v="26.142857142857142"/>
    <n v="1"/>
    <s v="DGA_x000a_DS – Subproceso Operación Aduanera_x000a_Dirección Seccional de Impuestos y Aduanas de Maicao_x000a_División Operación Aduanera "/>
    <n v="1"/>
    <x v="1"/>
  </r>
  <r>
    <x v="4"/>
    <x v="2"/>
    <m/>
    <m/>
    <s v="OB1. Con ocasión a la toma de muestras de la mercancía, en 4 casos se observó que la remisión de las muestras mediante la Solicitud de Pronunciamiento Técnico y/o Análisis Fisicoquímico se realizó hasta dos meses después de la fecha en la cual se efectuó la toma de estas, lo que pudo haber generado una afectación respecto a características fisicoquímicas de las muestras que se pretendían analizar; lo anterior, según lo validado en las actas de hechos, actas de toma de muestras y oficio de remisión de la solicitud "/>
    <m/>
    <s v="A4. Realizar mesas de trabajo conjuntas, entre las areas involucradas , para evaluar y diagnosticar las necesidades y condiciones  requeridas  en el control aduanero al sector de hidrocarburos y sus derivados,  con el objeto de definir, si hay lugar a fijar  criterios especificos de control asi como las necesidades de capacitación y/o entrenamiento en conocimientos técnicos para los funcionarios de la DIAN y de ser necesario solicitar la participación de las entidades publicas del sector de hidrocarburos."/>
    <s v="1. Cronograma de reuniones                                                                                                                                                                                                                                                                                                                                                                                                                                                                                                                                                                             2. Emitir diagnóstico y  evaluación sobre las necesidades y condiciones requeridas para el control aduanero al sector de hidrocarburos.                                                                                                                                                                                                                                                                                                    3. Informe con las acciones o lineamientos a seguir en la operatividad de la franca.                                         _x000a_4. Evaluar la necesidad de inclusión de la subpartida 2709000000 por selectividad aduanera, al momento de la nacionalizacion.                                                                                                                                                                                                                                                                                                                                                                                                                                                                                                                                                                                                                                                                                                                                                     "/>
    <s v="Informe a partir del cual se indiquen las acciones o lineamientos a seguir."/>
    <n v="1"/>
    <d v="2024-05-02T00:00:00"/>
    <d v="2025-08-30T00:00:00"/>
    <n v="69.285714285714292"/>
    <n v="0"/>
    <s v="DGA_x000a_NC – Subproceso Operación Aduanera_x000a_Dirección de Gestión de Aduanas_x000a_Subdirección de Operación Aduanera_x000a_Subdirección Técnica Aduanera_x000a_Subdirección de Laboratorio Aduanero"/>
    <n v="0"/>
    <x v="0"/>
  </r>
  <r>
    <x v="4"/>
    <x v="2"/>
    <m/>
    <m/>
    <m/>
    <m/>
    <s v="A11. Definir las condiciones y los parámetros para los términos de  remisión de las muestras por parte de las direcciones seccionales a la Subdirección del Laboratorio para pronunciamiento técnico científico_x000a_ "/>
    <s v="1. Proyectar documento conjunto areas involucradas.                                                                                                                                                                                                                                                                              2. Emitir documento con terminos definidos.                                                                                                                                                                                                                                                                                                 3. Divulgación del documento."/>
    <s v="Documento (a definir)"/>
    <n v="1"/>
    <d v="2024-02-05T00:00:00"/>
    <d v="2025-04-30T00:00:00"/>
    <n v="64.285714285714292"/>
    <n v="0.7"/>
    <s v="DGA_x000a_NC – Subproceso Operación Aduanera_x000a_Dirección de Gestión de Aduanas.                                                                                                                                                                                                                                                                                                      Subdirección de Laboratorio Aduanero_x000a_Subdirección de Operación Aduanera_x000a_Subdirección Técnica Aduanera_x000a__x000a_NC – Subproceso Fiscalización y Liquidación_x000a_Subdirección de Fiscalización Aduanera"/>
    <n v="0.7"/>
    <x v="0"/>
  </r>
  <r>
    <x v="4"/>
    <x v="2"/>
    <m/>
    <m/>
    <s v="OB2. De las solicitudes de Pronunciamiento Técnico y/o Análisis Fisicoquímico realizadas con el fin de obtener la identificación, características y clasificación arancelaria de las mercancías, la DIAN no ha obtenido el resultado  del análisis técnico-científico requerido, ocasionando la posible pérdida de oportunidad para iniciar acciones de control posterior ante la posible comisión de infracciones aduaneras"/>
    <m/>
    <s v="A12. Elaborar un diagnostico sobre las condiciones y necesidades específicas que demanda el control aduanero al comercio exterior de hidrocarburos y sus derivados."/>
    <s v="Conocer el volumen de muestras de hidrocarburos remitidas desde las direcciones seccionales. Verficar con los laboratorios locales su capaciadad tecnica, operativa, dotación de equipos especializados para este  tipo de mercancia. "/>
    <s v="Informe de resultados del diagnostico."/>
    <n v="1"/>
    <d v="2024-05-30T00:00:00"/>
    <d v="2024-11-30T00:00:00"/>
    <n v="26.285714285714285"/>
    <n v="1"/>
    <s v="DGA_x000a_NC – Subproceso Operación Aduanera_x000a_Subdirección de Operación Aduanera_x000a_Subdirección del Laboratorio Aduanero"/>
    <n v="1"/>
    <x v="1"/>
  </r>
  <r>
    <x v="4"/>
    <x v="2"/>
    <m/>
    <m/>
    <m/>
    <m/>
    <s v="A13. Definir las condiciones y parámetros  relacionados con los términos  de respuesta a las solicitudes de análisis fisico quimico de mercancías de hidrocarburos y sus derivados.                                            "/>
    <s v="1. Proyectar documento                                                                                                                                                                                                                                                                2. Emitir documento con términos definidos.                                                                                                                                                                                                                                                                                                 3. Divulgación del documento."/>
    <s v="Documento (Memorando)"/>
    <n v="1"/>
    <d v="2024-05-30T00:00:00"/>
    <d v="2024-11-30T00:00:00"/>
    <n v="26.285714285714285"/>
    <n v="1"/>
    <s v="DGA_x000a_NC – Subproceso Operación Aduanera_x000a_Subdirección del Laboratorio Aduanero"/>
    <n v="1"/>
    <x v="1"/>
  </r>
  <r>
    <x v="4"/>
    <x v="2"/>
    <m/>
    <m/>
    <s v="OB3. Los formatos y los documentos que soportan las operaciones en Zona Franca Barranquilla no generan una adecuada trazabilidad de los movimientos de mercancía, de sus elementos y de sus condiciones para poder garantizar su correcta ejecución."/>
    <m/>
    <s v="A14. Control trimestral del 10% de FMM de mercancía consistente en hidrocarburos, a traves de requerimientos ordinarios de información al usuario operador, solicitando FMM, planillas de envio correspondientes (Cuando aplique) y demas documentos soporte de viaje, de la operación comercial y de los documentos y su correcto diligenciamiento que den cuenta de la actividad a desarrollar por cada interviniente. "/>
    <s v="1- Selección de la muestra de Formularios de Movimiento de Mercancia a verificar._x000a_2- Poryección de los ROI_x000a_3.- Revision de la completitud y consistencia de la información consignada en documentos FMM, planilla de envio en su caso, y documentos soporte, diligenciando el listado de chequeo diseñado para el efecto  _x000a_4.- Revisión aleatoria por parte del Jefe del GIT Zona Franca de los listados de chequeo diligenciados por el funcionario asignado, contra los documentos recibidos "/>
    <s v="Listados de chequeo donde conste la verificacion de la completitud y consistencia de la informacion documental    relacionada con el ingreso y salida de la mercancia de la zona franca. "/>
    <n v="3"/>
    <d v="2024-05-01T00:00:00"/>
    <d v="2025-01-30T00:00:00"/>
    <n v="39.142857142857146"/>
    <n v="1"/>
    <s v="DGA_x000a_DS – Subproceso Operación Aduanera_x000a_Dirección Seccional de Aduanas de Barranquilla_x000a_División de Operación Aduanera _x000a_G.I.T. de Zona Franca"/>
    <n v="1"/>
    <x v="1"/>
  </r>
  <r>
    <x v="4"/>
    <x v="2"/>
    <m/>
    <m/>
    <s v="OB4. De los 4 expedientes de fiscalización tributaria analizados, los cuales se encuentran en términos, 3 presentan falta de celeridad en las actuaciones procesales"/>
    <m/>
    <s v="A15. Generar un lineamiento para las áreas del nivel local y delegado, en las que se promuevan acciones de autocontrol y supervisión por parte de los funcionarios con expedientes a cargo y los Jefes de División y Grupos Internos de Trabajo, orientadas a emplear efectivamente las herramientas informáticas y procedimentales existentes, para llevar a cabo un control efectivo de la inactividad procesal y, o la falta de celeridad en las actuaciones requeridas. "/>
    <s v="1. Redactar y proponer el lineamiento para firma del despacho del Subdirector de Fiscalización Tributaria._x000a__x000a_2. Divulgar el Memorando expedido. "/>
    <s v="1 Memorando divulgado con el lineamiento propuesto"/>
    <n v="1"/>
    <d v="2024-05-01T00:00:00"/>
    <d v="2024-09-30T00:00:00"/>
    <n v="21.714285714285715"/>
    <n v="1"/>
    <s v="DGA_x000a_NC – Subproceso Fiscalización y Liquidación_x000a_Subdirección de Fiscalización Tributaria"/>
    <n v="1"/>
    <x v="1"/>
  </r>
  <r>
    <x v="4"/>
    <x v="2"/>
    <m/>
    <m/>
    <s v="OB5. Se estableció que los acuerdos complementarios de servicio logístico integral  a crudos y sus derivados realizados entre usuarios operadores de la misma Zona Franca Barranquilla y entre zonas francas de distinta jurisdicción, no describen con claridad y trazabilidad las operaciones comerciales adelantadas, por lo que se hace necesario priorizar como insumo de control los negocios jurídicos realizados en el marco de los citados acuerdos para evitar que bajo estas figuras legales se puedan presentar transacciones irregulares."/>
    <m/>
    <s v="A16. Tramitar e incluir en proyecto de   reglamentación normativa, para las operaciones entre usuarios de zona franca, la exigencia,  de los documentos que den cuenta de los servicios logisticos asociados, asi como sus intervinientes,  producto de los negocios juridicos realizados entre estos.  "/>
    <s v="&quot;1. Proyecto normativo.  _x000a_ 2. Justificación del proyecto normativo.                                                                                                                                                                                                                                                                                                             3. Publicación del proyecto de norma para comentarios._x0009_"/>
    <s v="proyecto de reglmentación"/>
    <n v="1"/>
    <d v="2024-09-30T00:00:00"/>
    <d v="2025-03-31T00:00:00"/>
    <n v="26"/>
    <n v="1"/>
    <s v="DGA_x000a_NC – Subproceso Operación Aduanera_x000a_Subdirección de Operación Aduanera"/>
    <n v="1"/>
    <x v="1"/>
  </r>
  <r>
    <x v="4"/>
    <x v="2"/>
    <s v="INSP. 170700-29-2024-02-01_x000a__x000a_I1, H1, H2, H3, H4, H5, H6, H7 OB1, OB2 y OB3"/>
    <s v="RG1 _x000a__x000a_RFC01"/>
    <s v="I1. La DIAN omitió controles efectivos en la aplicación del procedimiento PR-COA-0414 “Control al mantenimiento de requisitos a usuarios aduaneros”, permitiendo que los usuarios aduaneros operen sin el mantenimiento y/o adecuación de requisitos que fueron acreditados al momento de obtener el registro aduanero, y la omisión del traslado de insumos para los respectivos procesos sancionatorios o de pérdida de la calidad."/>
    <s v="RG1: Decisión final del proceso de control por fuera de la norma._x000a__x000a_RFC01: Decisión final de un proceso de control basado en hechos falsos o información inexistente"/>
    <s v="A1. Elaborar formato de acta de entrega y/o lista de chequeo de carpetas y archivos relacionados con la gestión del GIT de las Visitas de Control de Mantenimiento de Requisitos, en el cual se incluirá el visto bueno de la persona encargada del archivo del GIT, quien verificará la correcta conformación, foliación y entrega de cada una de las carpetas entregadas por los funcionarios responsables de la misma."/>
    <s v="Elaborar formato de acta de entrega y/o lista de chequeo"/>
    <s v="1. Elaborar formato de acuerdo a la norma, procedimiento e instructivo vigente.                     2. Solicitar al área pertinente la revisión y publicación"/>
    <n v="1"/>
    <d v="2024-09-01T00:00:00"/>
    <d v="2025-01-30T00:00:00"/>
    <n v="21.571428571428573"/>
    <n v="1"/>
    <s v="DGA_x000a_NC – Subproceso Operación Aduanera_x000a_Subdirección de Registro y Control Aduanero"/>
    <n v="1"/>
    <x v="1"/>
  </r>
  <r>
    <x v="4"/>
    <x v="2"/>
    <m/>
    <m/>
    <m/>
    <m/>
    <s v="A2. Cada Dirección Seccional diligenciara la lista de chequeo socializada por la Subdirección de Registro y control aduanero, por el funcionario responsable de la visita y el funcionario que recibe y archiva los documentos soporte de la visita (Archivo de Gestión), este ultimo verificará que los documentos se encuentren completos, organizados y foliados de acuerdo al instructivo IN-FI-0132 &quot;ORGANIZACIÓN DE UNIDADES DOCUMENTALES EN DEPENDENCIAS DE LA_x000a_UAE DIAN&quot;."/>
    <s v="Cada Dirección Seccional diligenciara la lista de chequeo socializada por la Subdirección de Registro y control aduanero"/>
    <s v="1. Realizar la verificación de la incorporación de documentos en el carpeta de la visita_x000a_2. Elaborar la lista de chequeo_x000a_3. Archivar los documentos en debida forma de acuerdo al instructivo  IN-ADF-0132  Versión 4 de fecha 09/11/2021 relacionado con el proceso de archivo "/>
    <n v="12"/>
    <d v="2025-01-01T00:00:00"/>
    <d v="2025-12-31T00:00:00"/>
    <n v="52"/>
    <n v="0.25"/>
    <s v="DGA_x000a_DS – Subproceso Operación Aduanera_x000a_GIT de Registro y Control a Usuarios Aduaneros_x000a_División de Gestión de Operación Aduanera"/>
    <n v="0.25"/>
    <x v="0"/>
  </r>
  <r>
    <x v="4"/>
    <x v="2"/>
    <m/>
    <m/>
    <m/>
    <m/>
    <s v="A3. Solicitar al área pertinente la actualización de la Tabla de Retención Documental respecto de los documentos relacionados con las visitas de mantenimiento y control de requisitos y cumplimiento de obligaciones."/>
    <s v="Solicitar al área pertinente la actualización de la Tabla de Retención Documental"/>
    <s v="1. Revisar antecedentes y norma vigente.                                      2. Solicitud al área pertinente inclusion de la Serie en la Tabla de Retención Documental."/>
    <n v="1"/>
    <d v="2024-09-01T00:00:00"/>
    <d v="2024-12-30T00:00:00"/>
    <n v="17.142857142857142"/>
    <n v="1"/>
    <s v="DGA_x000a_NC – Subproceso Operación Aduanera_x000a_Subdirección de Registro y Control Aduanero"/>
    <n v="1"/>
    <x v="1"/>
  </r>
  <r>
    <x v="4"/>
    <x v="2"/>
    <m/>
    <m/>
    <m/>
    <m/>
    <s v="A4. Cada Direción Seccional creara carpeta en el share point de la División de la Operación Aduanera de la Dirección Seccional, que contenga los documentos que soporten la visita y demás trámites que se generen en la Dirección Seccional con relación a las verificaciones realizadas a los usuarios aduaneros inscritos, habilitados o autorizados por el Nivel Central, autorizando  la consulta respectiva para la Subdirección de Registro y Control Aduanero. La conformación de esta carpeta cumplirá con lineamientos dados por la entidad referente a la Gestión Documental en el Manejo de Archivos Físicos, Electrónicos e Híbridos. IN-FI-0132 &quot;ORGANIZACIÓN DE UNIDADES DOCUMENTALES EN DEPENDENCIAS DE LA_x000a_UAE DIAN&quot;."/>
    <s v="Cada Direción Seccional creara carpeta en el share point de la División de la Operación Aduanera de la Dirección Seccional"/>
    <s v="1. Conformación de la carpeta digital en el share point de la División de Operación Aduanera. _x000a_2. Ubicar en la mencionada carpeta, por tipo de usuario aduanero, todos los documentos que soporten las visitas de mantenemiento de requisitos, con la debida conformación de los mismos._x000a_3. Crear acceso a la mencionada carpeta,  para consulta del Nivel Central, al funcionario que informe la Subdirección de Registro y Control Aduanero_x000a__x000a_"/>
    <n v="12"/>
    <d v="2025-01-01T00:00:00"/>
    <d v="2025-12-31T00:00:00"/>
    <n v="52"/>
    <n v="0.25"/>
    <s v="DGA_x000a_DS – Subproceso Operación Aduanera_x000a_GIT de Registro y Control a Usuarios Aduaneros_x000a_División de Gestión de Operación Aduanera"/>
    <n v="0.25"/>
    <x v="0"/>
  </r>
  <r>
    <x v="4"/>
    <x v="2"/>
    <m/>
    <m/>
    <m/>
    <m/>
    <s v="A5. La SRCA diligenciara cuadro en excel &quot;Control al Mantenimiento de Requisitos&quot; para la revisión y trazabilidad de los Informes de las Visitas de Control de Mantenimiento de Requisitos, remitidos por las Direcciones Seccionales, revisando los documentos enviados y requiriendo a las DS cuando la información se encuentre incompleta o deba hacerse ajustes o correciones; así como el reporte de los insumos al área correspondientes y presuntos incumplimientos."/>
    <s v="La SRCA diligenciara cuadro en excel &quot;Control al Mantenimiento de Requisitos&quot; "/>
    <s v="1. Recibir y revisar los Informes de las Visitas de Control de Mantenimiento de Requisitos enviados por las DS con sus documentos soporte.                2. Enviar correo con observaciones para que las DS ajusten o corrijan.                                                   3. Una vez corregida o aportada la información faltante y de encontrarse conforme se informa a la DS que cumple con los lineamientos generales."/>
    <n v="6"/>
    <d v="2024-10-30T00:00:00"/>
    <d v="2026-01-30T00:00:00"/>
    <n v="65.285714285714292"/>
    <n v="0.32"/>
    <s v="DGA_x000a_NC – Subproceso Operación Aduanera_x000a_Subdirección de Registro y Control Aduanero"/>
    <n v="0.32"/>
    <x v="0"/>
  </r>
  <r>
    <x v="4"/>
    <x v="2"/>
    <m/>
    <m/>
    <s v="H1. Fallas en la gestión de las solicitudes de habilitación o autorización como usuario aduanero, en relación con el término para proferir el acto administrativo que resuelve de fondo la solicitud. Esto afecta la posibilidad del interesado de ejercer actividades de comercio exterior y la posible generación de costos adicionales por la falta de oportunidad en el trámite; en contravía de lo establecido en el Decreto 1165 de 2019."/>
    <m/>
    <s v="A6. Hacer seguimiento a las solicitudes radicadas por los usuarios con el fin de verificar el cumplimiento de terminos y generar las alertas para tomar las acciones pertinentes."/>
    <s v="1. Se asignará un funcionario responsable de desarrollar, realizar seguimiento y analisis a  la matriz de control de las solicitudes, detallando # solicitud, Fecha radicado, plazo establecido, estado actual, alertas y otros aspectos relevantes y reportara la información trimestral para el informe del control de términos establecidos para ejecutar y/o resolver la solicitudes de registro y RUI."/>
    <s v="Matriz (cuadro excel) que recolecta informacion base para el desarrollo de los informes de seguimiento de solicitudes._x000a__x000a__x000a_"/>
    <n v="6"/>
    <d v="2025-01-01T00:00:00"/>
    <d v="2026-07-30T00:00:00"/>
    <n v="82.142857142857139"/>
    <n v="0.16"/>
    <s v="DGA_x000a_NC – Subproceso Operación Aduanera_x000a_Coordinación de Sustanciación"/>
    <n v="0.16"/>
    <x v="0"/>
  </r>
  <r>
    <x v="4"/>
    <x v="2"/>
    <m/>
    <m/>
    <m/>
    <m/>
    <s v="A7. Organizar reuniones de retroalimentación con los demás funcionarios de la dependencia para asegurar la coordinación y eficiencia en los procesos."/>
    <s v="2. Reuniones con los funcionario de la dependencia"/>
    <s v="Listado de asistencia_x000a_ "/>
    <n v="6"/>
    <d v="2024-10-01T00:00:00"/>
    <d v="2026-04-30T00:00:00"/>
    <n v="82.285714285714292"/>
    <n v="0.5"/>
    <s v="DGA_x000a_NC – Subproceso Operación Aduanera_x000a_Coordinación de Sustanciación"/>
    <n v="0.5"/>
    <x v="0"/>
  </r>
  <r>
    <x v="4"/>
    <x v="2"/>
    <m/>
    <m/>
    <m/>
    <m/>
    <s v="A8. Desarrollar herramienta de control para el seguimiento de la carga laboral de los funcionarios, con informes trimestrales que serán presentados al jefe de la Coordinación de Sustanciación."/>
    <s v="1. Seguimiento de cargas de trabajo  con las alertas generadas por la herramienta desarrollada.                                                                             2. Reporte del informe trimestral del control de términos establecidos para ejecutar y/o resolver la solicitudes de registro y RUI."/>
    <s v="Informe Trimestral de seguimiento_x000a_ "/>
    <n v="6"/>
    <d v="2025-01-01T00:00:00"/>
    <d v="2026-07-30T00:00:00"/>
    <n v="82.142857142857139"/>
    <n v="0.16"/>
    <s v="DGA_x000a_NC – Subproceso Operación Aduanera_x000a_Coordinación de Sustanciación"/>
    <n v="0.16"/>
    <x v="0"/>
  </r>
  <r>
    <x v="4"/>
    <x v="2"/>
    <m/>
    <m/>
    <m/>
    <m/>
    <s v="A9. Realizar Diagnóstico integral de las condiciones, y necesidades específicas para la ejecución del procedimiento PR-COA-0005 “Gestión de Solicitudes de Registro_x000a_Aduanero”, determinando la capacidad del proceso de acuerdo con los recursos dispuestos."/>
    <s v="1.Seguimiento de cargas de trabajo_x000a_2.Generacion de informes cruzados"/>
    <s v="Informe Diagnostico Integral de las condiciones y necesidades para la ejecución del procedimiento PR-COA-005_x000a_"/>
    <n v="1"/>
    <d v="2024-09-01T00:00:00"/>
    <d v="2025-06-30T00:00:00"/>
    <n v="43.142857142857146"/>
    <n v="0.5"/>
    <s v="DGA_x000a_NC – Subproceso Operación Aduanera_x000a_Coordinación de Sustanciación"/>
    <n v="0.5"/>
    <x v="0"/>
  </r>
  <r>
    <x v="4"/>
    <x v="2"/>
    <m/>
    <m/>
    <m/>
    <m/>
    <s v="A10. Conforme al diseño y resultado del diagnóstico integral de las condiciones y necesidades del servicio actuales, se solicitara a las areas competentes de la entidad requerimiento de personal para el cumplimiento de estas acciones (diagnostico y seguimiento)._x000a__x000a_"/>
    <s v="1.Seguimiento de cargas de trabajo_x000a_2.Generacion de informes cruzados_x000a_3. Analisis de matriz de seguimiento de las solicitudes de autorización, habilitación e inscripción de Registro Aduanero. _x000a_4. Gestionar solicitudes de personal con las áreas competentes"/>
    <s v="Correo electrónico_x000a_"/>
    <n v="2"/>
    <d v="2024-09-01T00:00:00"/>
    <d v="2025-01-01T00:00:00"/>
    <n v="17.428571428571427"/>
    <n v="1"/>
    <s v="DGA_x000a_NC – Subproceso Operación Aduanera_x000a_Subdirección de Registro y Control Aduanero"/>
    <n v="1"/>
    <x v="1"/>
  </r>
  <r>
    <x v="4"/>
    <x v="2"/>
    <m/>
    <m/>
    <m/>
    <m/>
    <s v="A11. Se diseñara e implementara un indicador ICP (indicador de cumpliento de plazos) el cual evaluara el desempeño en el cumplimiento de terminos en la gestion de la solicitudes de la SRCA."/>
    <s v="1. Mesa de trabajo entre las Coordinaciones y el despacho de la SRCA para diseñar el indicador de cumplimiento de plazos. _x000a_2. Analisis de la Matriz de seguimiento la cual alimentara el indicador de cumplimiento  y determinara las variables y patrones para el resultado del indicado._x000a_3. Socializar el indicador y realizar sesiones de capacitación con el equipo, para la retoalimentación  en aras del cumpliento de terminos._x000a_4. Implementar en la SRCA el indicador para el cumplimiento de plazos y su periodicidad._x000a_5. Valoración y seguimiento del indicador._x000a__x000a_"/>
    <s v="*Formulación del Indicador(es)         *Informe Trimestral _x000a_ "/>
    <n v="6"/>
    <d v="2025-01-01T00:00:00"/>
    <d v="2026-06-30T00:00:00"/>
    <n v="77.857142857142861"/>
    <n v="0.16"/>
    <s v="DGA_x000a_NC – Subproceso Operación Aduanera_x000a_Coordinación de Sustanciación"/>
    <n v="0.16"/>
    <x v="0"/>
  </r>
  <r>
    <x v="4"/>
    <x v="2"/>
    <m/>
    <m/>
    <s v="H2. Fallas en las actividades de ejecución, verificación y análisis en el trámite de solicitudes de registro aduanero, respecto de la revisión completa y detallada de los documentos soporte, en contravía de lo establecido en el Decreto 1165 de 2019."/>
    <m/>
    <s v="A12. Organizar mesas de retroalimentación trimestrales para revisar los casos relevantes presentados y realizar una revisión del 5% de las solicitudes radicadas, con el fin de identificar y evaluar los soportes proporcionados durante la visita de verificación de requisitos y el Registro Único de Identificación (RUI), buscando determinar mejoras y/o acciones correctivas necesarias._x000a__x000a__x000a_"/>
    <s v="_x000a_&gt;Seguimiento a la solicitud _x000a_&gt;Generacion de informes cruazdos_x000a_&gt;Realizar mesas de retroalimentación para revisar los casos relevantes presentados en el trimestre_x000a_&gt; Realizar informe con la revision de la documentación y soportes (lista de chequeo)  al 5% de las solicitudes radicas dentro del trimestre. _x000a_"/>
    <s v="Informe de revisión Tiimestral"/>
    <n v="6"/>
    <d v="2025-01-01T00:00:00"/>
    <d v="2026-07-31T00:00:00"/>
    <n v="82.285714285714292"/>
    <n v="0.16"/>
    <s v="DGA_x000a_NC – Subproceso Operación Aduanera_x000a_Coordinación de Sustanciación"/>
    <n v="0.16"/>
    <x v="0"/>
  </r>
  <r>
    <x v="4"/>
    <x v="2"/>
    <m/>
    <m/>
    <m/>
    <m/>
    <s v="A9. Realizar Diagnóstico integral de las condiciones, y necesidades específicas para la ejecución del procedimiento PR-COA-0005 “Gestión de Solicitudes de Registro_x000a_Aduanero”, determinando la capacidad del proceso de acuerdo con los recursos dispuestos."/>
    <s v="1.Seguimiento de cargas de trabajo_x000a_2.Generacion de informes cruzados"/>
    <s v="Informe Diagnostico Integral de las condiciones y necesidades para la ejecución del procedimiento PR-COA-005_x000a_"/>
    <n v="1"/>
    <d v="2024-09-01T00:00:00"/>
    <d v="2025-06-30T00:00:00"/>
    <n v="43.142857142857146"/>
    <n v="0.2"/>
    <s v="DGA_x000a_NC – Subproceso Operación Aduanera_x000a_Coordinación de Sustanciación"/>
    <n v="0.2"/>
    <x v="0"/>
  </r>
  <r>
    <x v="4"/>
    <x v="2"/>
    <m/>
    <m/>
    <s v="H3. Se identificaron fallas en la validación del cumplimiento de los requisitos legales para la aplicación de porcentajes de descuento en la renovación de la garantía global, en contravía de lo establecido en el artículo. 30 del Decreto 1165 de 2019  que establece “(…) Las disminuciones anteriores se aplicarán: cuando al momento de la renovación el usuario aduanero no presente durante los treinta y seis (36) meses anteriores, sanciones por infracciones gravísimas o graves impuestas mediante acto administrativo en firme de imposición de sanción con o sin allanamiento, siempre que el usuario aduanero esté al día con el cumplimiento de sus obligaciones tributarias, aduaneras y cambiarias o subsane las obligaciones (…)”; lo anterior, teniendo en cuenta que se evidenciaron 4 casos con reporte de una obligación y 1 caso con reporte de sanciones por infracciones gravísimas o graves impuestas mediante acto administrativo en firme, aprobando garantías con coberturas menores a las exigidas por la autoridad aduanera o con descuentos sin el cumplimiento de requisitos. "/>
    <m/>
    <s v="A13. Contar con un sistema que permita la automatización de los servicios informáticos y la interoperabilidad entre las áreas competentes para cumplir con los requisitos de la normatividad."/>
    <s v="* Documento de requerimientos funcionales_x000a__x000a_* Plan de trabajo _x000a__x000a_*Informe de seguimiento / actas de reunión_x000a__x000a_* Puesta en producción de la solución tecnologica: _x000a_a. (01) Un formato información de versión-FT-IIT-2180_x000a_b. (01) Un  formato de Aceptación de Pruebas funcionales y salida a producción - FT-IIT-1851._x000a_c. (01) Un Acta de comité de gestión de Cambios de Tecnología del correspondiente software instalado y en producción"/>
    <s v="* Documento de requerimientos funcionales * 1 Fecha inicio * 01/02/2024 final * 31/10/2024_x000a__x000a_* Plan de trabajo * 1 fecha inicio * 01/02/2024 final * 31/10/2024_x000a__x000a_*Informe de seguimiento / actas de reunión * 22 fecha inicio * 01/08/2024 final *12/31/2029_x000a__x000a_* Puesta en producción de la solución tecnologica: * 3 fecha inicio  * 01/08/2024 final *12/31/2029_x000a_a. (01) Un formato información de versión FT-IIT-2180_x000a_b. (01) Un  formato de Aceptación de Pruebas funcionales y salida a producción - FT-IIT-1851._x000a_c. (01) Un Acta de comité de gestión de Cambios de Tecnología del correspondiente software instalado y en producción"/>
    <n v="27"/>
    <d v="2024-02-01T00:00:00"/>
    <d v="2029-12-31T00:00:00"/>
    <n v="308.57142857142856"/>
    <n v="0.3"/>
    <s v="DGA_x000a_NC - Subproceso Innovación y Tecnología_x000a_Dirección de Innovación y Tecnología_x000a_Subdirección de Innovación y Proyectos_x000a_Subdirección de Soluciones y Desarrollo _x000a_Subdirección de Infraestructura Tecnológica y de Operaciones _x000a__x000a_NC - Subproceso Operación Aduanera_x000a_Dirección de  Gestión de Aduanas _x000a_Subdirección de Registro y Control_x000a__x000a_NC - Subproceso Administración de Cartera_x000a_Subdirección de Cobranzas _x000a__x000a_NC - Subproceso Fiscalización y Liquidación_x000a_Subdirección de Fiscalización"/>
    <n v="0.3"/>
    <x v="0"/>
  </r>
  <r>
    <x v="4"/>
    <x v="2"/>
    <m/>
    <m/>
    <m/>
    <m/>
    <s v="A14. Elaborar e implementar archivo en Excel, en el que se incluyan todos los tipos de usuarios y sus respectivos montos asegurables permitiendo diligenciar al funcionario responsable las casillas correspondientes a: _x000a_1- Nombre del Usuario y Tipo_x000a_2- Fecha y valor de la TRM a utilizar_x000a_3- Valor Importaciones, exportaciones y/o mercancías almacenadas._x000a_4- Valor porcentaje de descuento _x000a_5- Nombre y cargo del sustanciador.                     para la aplicación de descuentos, con ocasión a la solicitud de renovación. "/>
    <s v="1. Diseñar archivo en excel con la información requerida para identificar y validar los valores reportados por el usuario y cumplimiento de requisitos para la aplicación de descuentos en los eventos de renovación.                                            2. Validar con el jefe del área la conformidad del documento con el objetivo propuesto para el visto bueno.                                                                              3. Socialización y capacitación con los funcionarios responsables del proceso y actividad para el desarrollo e implementación de la misma en la revisión de las garantias presentadas por los usuarios para aprobación (renovación)."/>
    <s v="*Archivo en Excel base para los funcionarios responsables del proceso.                                                 _x000a_*Archivo PDF con la liquidación realizada por solicitud radicada por el usuario que se cargara al SIE como soporte del estudio."/>
    <n v="2"/>
    <d v="2024-09-01T00:00:00"/>
    <d v="2024-11-30T00:00:00"/>
    <n v="12.857142857142858"/>
    <n v="1"/>
    <s v="DGA_x000a_NC – Subproceso Operación Aduanera_x000a_Coordinación de Sustanciación"/>
    <n v="1"/>
    <x v="1"/>
  </r>
  <r>
    <x v="4"/>
    <x v="2"/>
    <m/>
    <m/>
    <m/>
    <m/>
    <s v="A15. Se organizarán mesas de trabajo para revisar y ajustar el procedimiento PR-COA-0007, se enviará una solicitud al área encargada para que realice su actualización._x000a__x000a_"/>
    <s v="&gt; Se realizara mesas de trabajo para revisar y ajustar el procedimiento PR-COA-0007_x000a__x000a_&gt;Correo de solicitud al area encargada para que se contemplen la actualización  del procedimiento._x000a__x000a_&gt; Realizar capacitación a los funcionarios en lo relacionado con el cálculo de la cobertura de la garantía y los descuentos cuando aplique."/>
    <s v="Procedimiento PR-COA-0007 Actualizado y publicado_x000a_"/>
    <n v="1"/>
    <d v="2024-09-01T00:00:00"/>
    <d v="2025-07-30T00:00:00"/>
    <n v="47.428571428571431"/>
    <n v="0.5"/>
    <s v="DGA_x000a_NC – Subproceso Operación Aduanera_x000a_Coordinación de Sustanciación"/>
    <n v="0.5"/>
    <x v="0"/>
  </r>
  <r>
    <x v="4"/>
    <x v="2"/>
    <m/>
    <m/>
    <s v="H4. No se observaron en el SIE Garantías los registros correspondientes a correos electrónicos, reportes u oficios, que permitan evidenciar la verificación en las fuentes institucionales respecto a los montos por los cuales el Usuario Aduanero constituyó la garantía radicada, generando el riesgo de aprobación de la garantía global sin el efectivo cálculo del monto asegurado. "/>
    <m/>
    <s v="A15. Se organizarán mesas de trabajo para revisar y ajustar el procedimiento PR-COA-0007, y se enviará una solicitud al área encargada para que contemple su actualización."/>
    <s v="&gt; Se realizara mesas de trabajo para revisar y ajustar el procedimiento PR-COA-0007_x000a__x000a_&gt;Correo de solicitud al area encargada para que se contemplen la actualización  del procedimiento._x000a__x000a_&gt; Realizar capacitación a los funcionarios en lo relacionado con el cálculo de la cobertura de la garantía y los descuentos cuando aplique."/>
    <s v="Procedimiento PR-COA-0007 Actualizado y publicado_x000a_"/>
    <n v="1"/>
    <d v="2024-09-01T00:00:00"/>
    <d v="2025-07-30T00:00:00"/>
    <n v="47.428571428571431"/>
    <n v="0.5"/>
    <s v="DGA_x000a_NC – Subproceso Operación Aduanera_x000a_Coordinación de Sustanciación"/>
    <n v="0.5"/>
    <x v="0"/>
  </r>
  <r>
    <x v="4"/>
    <x v="2"/>
    <m/>
    <m/>
    <s v="H5. La Subdirección de Registro y Control Aduanero de la DIAN, junto con las Direcciones Seccionales de Aduanas de Barranquilla, Cartagena, Medellín y Bogotá – Aeropuerto el Dorado, omite el control documentado para la selección de los usuarios aduaneros a los cuales se les debe realizar la visita de control al mantenimiento de requisitos, conforme al procedimiento PR-COA- 0414 denominado “Control al Mantenimiento de Requisitos a Usuarios Aduaneros”, toda vez que no están teniendo en cuenta el resultado de la evaluación y puntaje obtenido desde la Herramienta de Conocimiento del Usuario Aduanero “CDU”, lo que permite una selección discrecional de usuarios aduaneros sujetos de control."/>
    <m/>
    <s v="A16. Expedir Memorando para unificar criterios en la selección aleatoria de usuarios para evaluación de los ítems correspondientes al conocimiento del cliente - CDU."/>
    <s v="1. Revisar normatividad aplicable y procedimiento, para unificar criterios y emitir lineamientos."/>
    <s v="Memorando"/>
    <n v="1"/>
    <d v="2024-09-01T00:00:00"/>
    <d v="2024-11-30T00:00:00"/>
    <n v="12.857142857142858"/>
    <n v="1"/>
    <s v="DGA_x000a_NC – Subproceso Operación Aduanera_x000a_Subdirección de Registro y Control Aduanero"/>
    <n v="1"/>
    <x v="1"/>
  </r>
  <r>
    <x v="4"/>
    <x v="2"/>
    <m/>
    <m/>
    <m/>
    <m/>
    <s v="A17. Actualización del procedimiento PR-COA-0414 &quot;Control al mantenimiento de requisitos&quot;"/>
    <s v="1. Revisar normatividad aplicable para unificar criterios y emitir lineamientos."/>
    <s v="Procedimiento PR-COA-0414 Actualizado y publicado"/>
    <n v="1"/>
    <d v="2024-09-01T00:00:00"/>
    <d v="2025-03-30T00:00:00"/>
    <n v="30"/>
    <n v="1"/>
    <s v="DGA_x000a_NC – Subproceso Operación Aduanera_x000a_Subdirección de Registro y Control Aduanero"/>
    <n v="1"/>
    <x v="1"/>
  </r>
  <r>
    <x v="4"/>
    <x v="2"/>
    <m/>
    <m/>
    <s v="H6. Se renovaron cuatro (4) garantías globales sin el documento soporte mediante el cual el Usuario Aduanero relacionara los valores que se tuvieron en cuenta para realizar el cálculo de la garantía global, generando la aprobación de la garantía global sin el cumplimiento de los requisitos legales respecto de los documentos anexos requeridos para su trámite, en contravía de lo establecido en la Resolución 46 de 2019 de la DIAN"/>
    <m/>
    <s v="A18. Se enviará solicitud al área encargada para la estandarización del formato que permite la realización de los cálculos base de la garantía, asegurando la integración entre las áreas, al igual que un correo al área encargada del proyecto de modernización para que contemple la integración entre los sistemas y el cruce de información._x000a_ _x000a_ _x000a_"/>
    <s v="&lt;reunion con el grupo de garantias _x000a__x000a_&gt;Correo electronico de solicitud al area encargada para la estandarizacion del formato que permite la realizacion de los calculos base de la garantia para que exista interoperabilidad entre las áreas._x000a__x000a_&gt;Correo al area encargada del proyecto de modernizacion para se contemple la interoperabilidad entre  los sistemas y cruce de información"/>
    <s v="correo electrónico_x000a__x000a__x000a_"/>
    <n v="2"/>
    <d v="2024-10-01T00:00:00"/>
    <d v="2025-01-30T00:00:00"/>
    <n v="17.285714285714285"/>
    <n v="1"/>
    <s v="DGA_x000a_NC – Subproceso Operación Aduanera_x000a_Coordinación de Sustanciación"/>
    <n v="1"/>
    <x v="1"/>
  </r>
  <r>
    <x v="4"/>
    <x v="2"/>
    <m/>
    <m/>
    <m/>
    <m/>
    <s v="A15. Se organizarán mesas de trabajo para revisar y ajustar el procedimiento PR-COA-0007, y se enviará una solicitud al área encargada para que contemple su actualización."/>
    <s v="&gt; Se realizara mesas de trabajo para revisar y ajustar el procedimiento PR-COA-0007_x000a__x000a_&gt;Correo de solicitud al area encargada para que se contemplen la actualización  del procedimiento._x000a__x000a_&gt; Realizar capacitación a los funcionarios en lo relacionado con el cálculo de la cobertura de la garantía y los descuentos cuando aplique."/>
    <s v="Procedimiento PR-COA-0007 Actualizado y publicado_x000a_"/>
    <n v="1"/>
    <d v="2024-09-01T00:00:00"/>
    <d v="2025-07-30T00:00:00"/>
    <n v="47.428571428571431"/>
    <n v="0.1"/>
    <s v="DGA_x000a_NC – Subproceso Operación Aduanera_x000a_Coordinación de Sustanciación"/>
    <n v="0.1"/>
    <x v="0"/>
  </r>
  <r>
    <x v="4"/>
    <x v="2"/>
    <m/>
    <m/>
    <s v="H7. En la visita de control al mantenimiento de requisitos adelantada el 17/11/2021 al Depósito Privado Central Cervecera de Colombia SAS NIT 900.785.905, con código 25574, por los funcionarios Aris Johel Domínguez Castro y Karina Paola Roa Martinez de la Dirección Seccional de Aduanas de Barranquilla de la DIAN, se generó con oficio virtual No. 18727551-0176 del 10/11/2021 la solicitud de certificación de deudas exigibles a la Doctora Mónica Andrea Murcia Jefe de División de Cobranzas de la Dirección Seccional de Grandes Contribuyentes, esta certificación cuenta con un  término de 5 días para su respuesta. _x000a__x000a_En el informe final de la visita del 01/12/2021, se relaciona en el numeral 4.  “DEUDAS EXIGIBLES DE PAGO CON LA DIAN”, que a la fecha no se había obtenido respuesta del particular; y posteriormente, el 27/12/2021 se da un alcance al informe en donde se incluye el resultado obtenido, toda vez que la respuesta a la solicitud fue remitida solo hasta el 7/12/2021. _x000a__x000a_Teniendo presente que la información solicitada es insumo para adelantar de forma completa la verificación de requisitos de mantenimiento de los usuarios aduaneros y que la respuesta tardo 27 días en ser remitida, incumple el término establecido en el procedimiento PR-CA-0328 “Certificación de Obligaciones” el cual establece que dicha certificación debe ser expedida dentro de los 5 días siguientes a la recepción de la solicitud. "/>
    <m/>
    <s v="A19. Efectuar durante 3 meses revision aleatoria de un 10% solicitudes de certificacion de obligaciones recibidas para verificar el tramite dado y el cumplimiento de los terminos de respuesta"/>
    <s v="Selección de muestras a revisar aleatroriamente y elaboracion de informe de resultados"/>
    <s v="Informe gerencial en PDF que contenga la informcion sobre objetivo, metodologia, muestra seleccionada, resultados y conclusiones de las revisiones realizadas"/>
    <n v="3"/>
    <d v="2024-09-01T00:00:00"/>
    <d v="2024-11-30T00:00:00"/>
    <n v="12.857142857142858"/>
    <n v="1"/>
    <s v="DGA_x000a_NC - Subproceso Administración de Cartera_x000a_Direccion Operativa de Grandes Contribuyentes_x000a_Coordinación  de Cobranzas "/>
    <n v="1"/>
    <x v="1"/>
  </r>
  <r>
    <x v="4"/>
    <x v="2"/>
    <m/>
    <m/>
    <s v="OB1. Se observó para los usuarios aduaneros GOODYEAR DE COLOMBIA S.A y COMERCIALIZADORA VIGIA C.I.  S.A.S., que los soportes aportados y utilizados en la liquidación de la base del valor asegurado son papeles de trabajo o cálculos en hojas de Excel que no cuentan con características de formalización tales como: quién realizó el análisis, quién aprobó el documento, su fecha de elaboración, entre otras."/>
    <m/>
    <s v="A18. Se enviará solicitud al área encargada para la estandarización del formato que permite la realización de los cálculos base de la garantía, asegurando la integración entre las áreas, al igual que un correo al área encargada del proyecto de modernización para que contemple la integración entre los sistemas y el cruce de información._x000a_ _x000a_ _x000a_"/>
    <s v="&lt;reunion con el grupo de garantias _x000a__x000a_&gt;Correo electronico de solicitud al area encargada para la estandarizacion del formato que permite la realizacion de los calculos base de la garantia para que exista interoperabilidad entre las áreas._x000a__x000a_&gt;Correo al area encargada del proyecto de modernizacion para se contemple la interoperabilidad entre  los sistemas y cruce de información"/>
    <s v="correo electrónico_x000a__x000a__x000a_"/>
    <n v="2"/>
    <d v="2024-10-01T00:00:00"/>
    <d v="2025-01-30T00:00:00"/>
    <n v="17.285714285714285"/>
    <n v="1"/>
    <s v="DGA_x000a_NC – Subproceso Operación Aduanera_x000a_Coordinación de Sustanciación"/>
    <n v="1"/>
    <x v="1"/>
  </r>
  <r>
    <x v="4"/>
    <x v="2"/>
    <m/>
    <m/>
    <s v="OB2. Se evidencian diferencias en la información remitida por la Subdirección de Registro y Control Aduanero de las visitas de control al mantenimiento de requisitos programadas mediante Tablero Balanceado de Gestión -TBG , y de las que son reportadas por la Dirección Seccional de Aduanas Barranquilla , toda vez que de 66 visitas programadas en el periodo comprendido entre el 01/01/2020 al 31/05/2023, se identificaron 24 que NO fueron reportadas por la seccional._x000a__x000a_Todo lo anterior conlleva a no contar con información consistente y obtener mediciones y resultados de metas con diferencias en las fuentes de información. "/>
    <m/>
    <s v="A20. La Subdirección de Registro y Control Aduanero solicitara a las Direcciones Seccionales de Aduanas que hayan ejecutado visitas durante el trimestre, el informe de las visitas realizadas con el fin de validar las cifras y usuarios reportados en el marco del TBG/Indicador de Procedimiento, asi como las visitas ejecutadas por iniciativa propia."/>
    <s v="1. Llevar registro mensual de las visitas realizadas en archivo excel por parte de las DS.                  2. La SRCA solicitara a la DS el envío de la información del trimestre a analizar._x000a_2. La SRCA hará revisión de las cifras reportadas  por las direcciones seccionales en el SIE Planeación - Indicador Vs cuadro excel enviado a las DS y carpetas digitales de las visitas de control de mantenimiento de requisitos."/>
    <s v="Infome trimestral de validación"/>
    <n v="5"/>
    <d v="2024-10-30T00:00:00"/>
    <d v="2025-10-30T00:00:00"/>
    <n v="52.142857142857146"/>
    <n v="0.2"/>
    <s v="DGA_x000a_NC – Subproceso Operación Aduanera_x000a_Subdirección de Registro y Control Aduanero_x000a__x000a_DS - Subproceso Operación Aduanera_x000a_Direcciones Seccionales"/>
    <n v="0.2"/>
    <x v="0"/>
  </r>
  <r>
    <x v="4"/>
    <x v="2"/>
    <m/>
    <m/>
    <s v="OB3. La Agencia ITRC tomó información oficial según lo registrado en archivo Excel denominado “Solicitud ITRC 02 de abril”, recibido de la DIAN a través de correo electrónico No. 100210166-0218 del 16/04/2024; en este archivo se referencia el usuario aduanero ECOFERTIL S.A. con NIT 830095890 y se relaciona entre otros el tipo de garantía, la fecha de aceptación, las fechas de vigencia y el estado actual de la garantía, sin embargo, al validar esta información en el SIE de Garantías no es posible su consulta ingresando por el NIT de este usuario aduanero. _x000a__x000a_Por medio de comunicaciones de respuesta posteriores por parte de la DIAN, se aclara que la empresa ECOFERTIL S.A., es una filial de la empresa MONOMEROS COLOMBO VENEZOLANOS SA NIT 860020439, y que para la renovación objeto de verificación, el tomador de la garantía fue la “empresa propietaria” a la cual se asociaron los documentos soporte en el SIE de Garantías utilizando el asunto 202081840100000203._x000a__x000a_Evidenciando fallas en la trazabilidad de la información, lo cual dificulta la consulta de los documentos relacionados en el SIE Garantías. "/>
    <m/>
    <s v="A15. Se organizarán mesas de trabajo para revisar y ajustar el procedimiento PR-COA-0007, y se enviará una solicitud al área encargada para que contemple su actualización."/>
    <s v="&gt; Se realizara mesas de trabajo para revisar y ajustar el procedimiento PR-COA-0007_x000a__x000a_&gt;Correo de solicitud al area encargada para que se contemplen la actualización  del procedimiento._x000a__x000a_&gt; Realizar capacitación a los funcionarios en lo relacionado con el cálculo de la cobertura de la garantía y los descuentos cuando aplique."/>
    <s v="Procedimiento PR-COA-0007 Actualizado y publicado_x000a_"/>
    <n v="1"/>
    <d v="2024-09-01T00:00:00"/>
    <d v="2025-07-30T00:00:00"/>
    <n v="47.428571428571431"/>
    <n v="0"/>
    <s v="DGA_x000a_NC – Subproceso Operación Aduanera_x000a_Coordinación de Sustanciación"/>
    <n v="0"/>
    <x v="0"/>
  </r>
  <r>
    <x v="4"/>
    <x v="2"/>
    <s v="170700-29-2024-02-02_x000a__x000a_ H1, H2, H3, H4 y I1_x000a__x000a__x000a_"/>
    <s v="RG1_x000a__x000a_RFC01"/>
    <s v="H1: La División de Operación Aduanera de la Dirección Seccional de Aduanas de Bogotá – Aeropuerto el Dorado omitió controles efectivos en la aplicación del procedimiento PR-COA-0183 “Autorizaciones previas para el régimen de importación” en lo relacionado con la creación de la cuenta de usuario como importador ocasional, permitiendo la realización de operaciones no autorizadas provenientes de cambio de modalidad, las cuales tuvieron levante automático, en contravía de lo establecido en el artículo 6. de la Resolución 046 de 2019 de la DIAN, modificada por el artículo 3 de Resolución 00039 del 7 de mayo de 2021"/>
    <s v="RG01: Posibles operaciones aduaneras no controladas y/o no autorizadas_x000a__x000a_RFC01: Posible acceso abusivo a un sistema informático"/>
    <s v="A1: Implementar una norma que permita el control de operaciones que pueda realizar un importador ocasional, específicamente aquellas que son objeto de cambio de modalidad."/>
    <s v="* Proyecto con ajuste normativo."/>
    <s v="* Proyecto con ajuste normativo."/>
    <n v="1"/>
    <d v="2025-01-01T00:00:00"/>
    <d v="2026-12-31T00:00:00"/>
    <n v="104.14285714285714"/>
    <n v="0"/>
    <s v="DGA_x000a_NC – Subproceso Operación Aduanera_x000a_Dirección de  Gestión de Aduanas _x000a_Subdirección de Operación Aduanera _x000a_Subdirección de Registro y Control_x000a__x000a_NC - Subproceso Innovación y Tecnología_x000a_Dirección de Innovación y Tecnología_x000a_Subdirección de Innovación y Proyectos_x000a_Subdirección de Soluciones y Desarrollo _x000a_Subdirección de Infraestructura Tecnológica y de Operaciones "/>
    <n v="0"/>
    <x v="0"/>
  </r>
  <r>
    <x v="4"/>
    <x v="2"/>
    <m/>
    <m/>
    <m/>
    <m/>
    <s v="A2. Contar con un sistema que permita la automatización de los servicios informáticos y la interoperabilidad entre las áreas competentes para cumplir con los requisitos de la normatividad."/>
    <s v="* Documento de requerimientos funcionales_x000a__x000a_* Plan de trabajo _x000a__x000a_*Informe de seguimiento / actas de reunión_x000a__x000a_* Puesta en producción de la solución tecnologica: _x000a_a. (01) Un formato información de versión-FT-IIT-2180_x000a_b. (01) Un  formato de Aceptación de Pruebas funcionales y salida a producción - FT-IIT-1851._x000a_c. (01) Un Acta de comité de gestión de Cambios de Tecnología del correspondiente software instalado y en producción"/>
    <s v="* Documento de requerimientos funcionales * 1 Fecha inicio * 01/02/2024 final * 31/10/2024_x000a__x000a_* Plan de trabajo * 1 fecha inicio * 01/02/2024 final * 31/10/2024_x000a__x000a_*Informe de seguimiento / actas de reunión * 22 fecha inicio * 01/08/2024 final *12/31/2029_x000a__x000a_* Puesta en producción de la solución tecnologica: * 3 fecha inicio  * 01/08/2024 final *12/31/2029_x000a_a. (01) Un formato información de versión FT-IIT-2180_x000a_b. (01) Un  formato de Aceptación de Pruebas funcionales y salida a producción - FT-IIT-1851._x000a_c. (01) Un Acta de comité de gestión de Cambios de Tecnología del correspondiente software instalado y en producción"/>
    <n v="27"/>
    <d v="2024-02-01T00:00:00"/>
    <d v="2029-12-31T00:00:00"/>
    <n v="308.57142857142856"/>
    <n v="0.3"/>
    <s v="DGA_x000a_NC – Subproceso Operación Aduanera_x000a_Dirección de  Gestión de Aduanas _x000a_Subdirección de Operación Aduanera _x000a_Subdirección de Registro y Control_x000a__x000a_NC - Subproceso Innovación y Tecnología_x000a_Dirección de Innovación y Tecnología_x000a_Subdirección de Innovación y Proyectos_x000a_Subdirección de Soluciones y Desarrollo _x000a_Subdirección de Infraestructura Tecnológica y de Operaciones "/>
    <n v="0.3"/>
    <x v="0"/>
  </r>
  <r>
    <x v="4"/>
    <x v="2"/>
    <m/>
    <m/>
    <s v="H2: Se identificó que la DIAN activó cuentas de usuario como importador ocasional para una operación que no procede de un cambio de modalidad, toda vez que no se evidenció acta de diligencia con decisión “Disponer el cambio de modalidad” en el SIE MUISCA – CARGA, generando posiblemente un acceso abusivo al SIE SYGA SIGLO XXI, e incumpliendo con lo definido en el artículo 6 de la Resolución 00046 del 26 de julio 2019 de la DIAN, modificado por el artículo 3 de la Resolución 00039 del 7 de mayo de 2021."/>
    <m/>
    <s v="A3. Contar con un sistema que permita la automatización de los servicios informáticos y la interoperabilidad entre las áreas competentes para cumplir con los requisitos de la normatividad."/>
    <s v="* Documento de requerimientos funcionales_x000a__x000a_* Plan de trabajo _x000a__x000a_*Informe de seguimiento / actas de reunión_x000a__x000a_* Puesta en producción de la solución tecnologica: _x000a_a. (01) Un formato información de versión-FT-IIT-2180_x000a_b. (01) Un  formato de Aceptación de Pruebas funcionales y salida a producción - FT-IIT-1851._x000a_c. (01) Un Acta de comité de gestión de Cambios de Tecnología del correspondiente software instalado y en producción"/>
    <s v="* Documento de requerimientos funcionales * 1 Fecha inicio * 01/02/2024 final * 31/10/2024_x000a__x000a_* Plan de trabajo * 1 fecha inicio * 01/02/2024 final * 31/10/2024_x000a__x000a_*Informe de seguimiento / actas de reunión * 22 fecha inicio * 01/08/2024 final *12/31/2029_x000a__x000a_* Puesta en producción de la solución tecnologica: * 3 fecha inicio  * 01/08/2024 final *12/31/2029_x000a_a. (01) Un formato información de versión FT-IIT-2180_x000a_b. (01) Un  formato de Aceptación de Pruebas funcionales y salida a producción - FT-IIT-1851._x000a_c. (01) Un Acta de comité de gestión de Cambios de Tecnología del correspondiente software instalado y en producción"/>
    <n v="27"/>
    <d v="2024-02-01T00:00:00"/>
    <d v="2029-12-31T00:00:00"/>
    <n v="308.57142857142856"/>
    <n v="0.3"/>
    <s v="DGA_x000a_NC - Subproceso Innovación y Tecnología_x000a_Dirección de Innovación y Tecnología_x000a_Subdirección de Innovación y Proyectos_x000a_Subdirección de Soluciones y Desarrollo _x000a_Subdirección de Infraestructura Tecnológica y de Operaciones _x000a__x000a_NC – Subproceso Operación Aduanera_x000a_Dirección de  Gestión de Aduanas _x000a_Subdirección de Operación Aduanera _x000a_Subdirección de Registro y Control"/>
    <n v="0.3"/>
    <x v="0"/>
  </r>
  <r>
    <x v="4"/>
    <x v="2"/>
    <m/>
    <m/>
    <m/>
    <m/>
    <s v="A4: El jefe del GIT de Importaciones realizará autocontrol al 100% mensual, en la creación de cada cuenta sobre documentos aportados: Guía o BL o FMM, acta de diligencia de cambio de modalidad / acta de inspección o soporte trámite en Zona Franca, inventario en SIE DIAN, y vigencia de la cuenta del funcionario competente para la creación en el SIE SYGA SIGLO XXI). *Capacitar a los funcionarios que realizan las activaciones y/o creaciones de las cuentas. *Establecer un funcionario enlace para determinar y analizar los casos de cambio de modalidad."/>
    <s v="*Informe mensual de seguimiento periódico. _x000a_*Listado de asistencia. *Nombre de los funcionarios enlaces encargados de la labor."/>
    <s v="*Informe mensual de seguimiento periódico. _x000a__x000a_*Listado de asistencia. _x000a__x000a_*Nombre de los funcionarios enlaces encargados de la labor."/>
    <s v="8.00 _x000a__x000a_1.00 _x000a__x000a_1.00 "/>
    <d v="2024-11-01T00:00:00"/>
    <d v="2025-06-01T00:00:00"/>
    <n v="30.285714285714285"/>
    <n v="0.4"/>
    <s v="DGA_x000a_DS – Subproceso Operación Aduanera_x000a_Direcciones Seccionales_x000a_Divisiones de la Operación Aduanera_x000a_GIT de Importaciones._x000a_"/>
    <n v="0.4"/>
    <x v="0"/>
  </r>
  <r>
    <x v="4"/>
    <x v="2"/>
    <m/>
    <m/>
    <s v="H3: Falta de consistencia  e imprecisión  de los datos registrados en la información preparada y entregada por las Direcciones Seccionales de Aduanas de Bogotá – Aeropuerto el Dorado, Medellín y Cali, relacionada con la creación de usuarios ocasionales , frente a la información observada en el sistema de información SYGA SIGLO XXI en su tabla “LOGIN_USUARIO”  y a los cambios de modalidad en tráfico postal y envíos urgentes, control viajeros y menajes , contradiciendo los principios del Plan nacional de infraestructura del dato "/>
    <m/>
    <s v="A5. Contar con un sistema que permita la automatización de los servicios informáticos y la interoperabilidad entre las áreas competentes para cumplir con los requisitos de la normatividad."/>
    <s v="* Documento de requerimientos funcionales_x000a__x000a_* Plan de trabajo _x000a__x000a_*Informe de seguimiento / actas de reunión_x000a__x000a_* Puesta en producción de la solución tecnologica: _x000a_a. (01) Un formato información de versión-FT-IIT-2180_x000a_b. (01) Un  formato de Aceptación de Pruebas funcionales y salida a producción - FT-IIT-1851._x000a_c. (01) Un Acta de comité de gestión de Cambios de Tecnología del correspondiente software instalado y en producción"/>
    <s v="* Documento de requerimientos funcionales * 1 Fecha inicio * 01/02/2024 final * 31/10/2024_x000a__x000a_* Plan de trabajo * 1 fecha inicio * 01/02/2024 final * 31/10/2024_x000a__x000a_*Informe de seguimiento / actas de reunión * 22 fecha inicio * 01/08/2024 final *12/31/2029_x000a__x000a_* Puesta en producción de la solución tecnologica: * 3 fecha inicio  * 01/08/2024 final *12/31/2029_x000a_a. (01) Un formato información de versión FT-IIT-2180_x000a_b. (01) Un  formato de Aceptación de Pruebas funcionales y salida a producción - FT-IIT-1851._x000a_c. (01) Un Acta de comité de gestión de Cambios de Tecnología del correspondiente software instalado y en producción"/>
    <n v="27"/>
    <d v="2024-02-01T00:00:00"/>
    <d v="2029-12-31T00:00:00"/>
    <n v="308.57142857142856"/>
    <n v="0.3"/>
    <s v="DGA_x000a_NC - Subproceso Innovación y Tecnología_x000a_Dirección de Innovación y Tecnología_x000a_Subdirección de Innovación y Proyectos_x000a_Subdirección de Soluciones y Desarrollo _x000a_Subdirección de Infraestructura Tecnológica y de Operaciones _x000a__x000a_NC – Subproceso Operación Aduanera_x000a_Dirección de  Gestión de Aduanas _x000a_Subdirección de Registro y Control"/>
    <n v="0.3"/>
    <x v="0"/>
  </r>
  <r>
    <x v="4"/>
    <x v="2"/>
    <m/>
    <m/>
    <m/>
    <m/>
    <s v="A6: Validar para la creación y cancelación de la cuenta de usuario que, el delegado de SIGLO XXI SYGA, cuente con el acto de ubicación. *Realizar depuraciones bimestrales por parte del jefe GIT de Importaciones de los funcionarios que tienen rol para realizar la labor de activación y/o creación."/>
    <s v="*Resolución de ubicación en la Dependencia y, acto de situación administrativa. _x000a_*Informe de verificación."/>
    <s v="*Resolución de ubicación en la Dependencia y, acto de situación administrativa. *Informe de verificación."/>
    <n v="4"/>
    <d v="2024-11-01T00:00:00"/>
    <d v="2025-06-30T00:00:00"/>
    <n v="34.428571428571431"/>
    <n v="0.4"/>
    <s v="DGA_x000a_DS – Subproceso Operación Aduanera_x000a_Direcciones Seccionales_x000a_Divisiones de la Operación Aduanera_x000a_GIT de Importaciones._x000a_"/>
    <n v="0.4"/>
    <x v="0"/>
  </r>
  <r>
    <x v="4"/>
    <x v="2"/>
    <m/>
    <m/>
    <m/>
    <m/>
    <s v="A7: Realizar Sensibilización y socialización de las políticas establecidas en la entidad relacionadas con la Seguridad y Privacidad de la Información en ocho (8) seccionales durante el segundo semestre de 2024._x000a__x000a_*Generar tres (3) piezas comunicativas asociadas a la Seguridad y privacidad de la información y que sean emitidas por la oficina de Comunicaciones._x0009_"/>
    <s v="*Visitas a Diferentes Seccionales,_x000a_ *Alistamiento de material de capacitación, socialización y sensibilización_x000a_ *Elaboración y diseño de mensajes para piezas comunicativas_x0009__x0009_"/>
    <s v="* Actas de asistencia a reuniones_x000a_* Piezas elaboradas e informadas."/>
    <s v="8.00 _x000a__x000a_3.00 "/>
    <d v="2024-08-01T00:00:00"/>
    <d v="2024-12-31T00:00:00"/>
    <n v="21.714285714285715"/>
    <n v="1"/>
    <s v="DGA_x000a_NC - Subproceso Seguridad de la Información_x000a_Oficina de Seguridad de la Información"/>
    <n v="1"/>
    <x v="1"/>
  </r>
  <r>
    <x v="4"/>
    <x v="2"/>
    <m/>
    <m/>
    <s v="H4: La DIAN activó nueve (9) cuentas de usuario como importador ocasional con base en información inexistente y veinte (20) casos sin el diligenciamiento completo de formatos, en contravía de lo establecido en el instructivo IN-COA-0128 “Creación y/o reactivación de cuentas en el sistema informático SYGA para importadores directos”"/>
    <m/>
    <s v="A8. Contar con un sistema que permita la automatización de los servicios informáticos y la interoperabilidad entre las áreas competentes para cumplir con los requisitos de la normatividad."/>
    <s v="* Documento de requerimientos funcionales_x000a__x000a_* Plan de trabajo _x000a__x000a_*Informe de seguimiento / actas de reunión_x000a__x000a_* Puesta en producción de la solución tecnologica: _x000a_a. (01) Un formato información de versión-FT-IIT-2180_x000a_b. (01) Un  formato de Aceptación de Pruebas funcionales y salida a producción - FT-IIT-1851._x000a_c. (01) Un Acta de comité de gestión de Cambios de Tecnología del correspondiente software instalado y en producción"/>
    <s v="* Documento de requerimientos funcionales * 1 Fecha inicio * 01/02/2024 final * 31/10/2024_x000a__x000a_* Plan de trabajo * 1 fecha inicio * 01/02/2024 final * 31/10/2024_x000a__x000a_*Informe de seguimiento / actas de reunión * 22 fecha inicio * 01/08/2024 final *12/31/2029_x000a__x000a_* Puesta en producción de la solución tecnologica: * 3 fecha inicio  * 01/08/2024 final *12/31/2029_x000a_a. (01) Un formato información de versión FT-IIT-2180_x000a_b. (01) Un  formato de Aceptación de Pruebas funcionales y salida a producción - FT-IIT-1851._x000a_c. (01) Un Acta de comité de gestión de Cambios de Tecnología del correspondiente software instalado y en producción"/>
    <n v="27"/>
    <d v="2024-02-01T00:00:00"/>
    <d v="2029-12-31T00:00:00"/>
    <n v="308.57142857142856"/>
    <n v="0.3"/>
    <s v="DGA_x000a_NC – Subproceso Operación Aduanera_x000a_Dirección de  Gestión de Aduanas _x000a_Subdirección de Registro y Control_x000a__x000a_NC - Subproceso Innovación y Tecnología_x000a_Dirección de Innovación y Tecnología_x000a_Subdirección de Innovación y Proyectos_x000a_Subdirección de Soluciones y Desarrollo _x000a_Subdirección de Infraestructura Tecnológica y de Operaciones _x000a__x000a_"/>
    <n v="0.3"/>
    <x v="0"/>
  </r>
  <r>
    <x v="4"/>
    <x v="2"/>
    <m/>
    <m/>
    <m/>
    <m/>
    <s v="A9: Realizar seguimiento bimestral frente al cumplimiento del procedimiento de creación de cuentas en el Aplicativo Aranda, incluyendo la vigencia de la cuenta del funcionario que realizará el trámite de creación de la cuenta en SIGLO XXI SYGA, y el debido diligenciamiento del formato. *Capacitar a los funcionarios encargados de los trámites. "/>
    <s v="*Informe bimestral de seguimiento y autocontrol. _x000a_* 3 capacitaciones "/>
    <s v="*Informe bimestral de seguimiento y autocontrol. _x000a_* 3 capacitaciones  (todas las Direcciones Seccionales)"/>
    <s v="4.00 _x000a__x000a_3.00"/>
    <d v="2024-11-01T00:00:00"/>
    <d v="2025-06-30T00:00:00"/>
    <n v="34.428571428571431"/>
    <n v="0.4"/>
    <s v="DGA_x000a_DS – Subproceso Operación Aduanera_x000a_Direcciones Seccionales_x000a_Divisiones de la Operación Aduanera_x000a_GIT de Importaciones._x000a_"/>
    <n v="0.4"/>
    <x v="0"/>
  </r>
  <r>
    <x v="4"/>
    <x v="2"/>
    <m/>
    <m/>
    <m/>
    <m/>
    <s v="A10: Utilizar una Lista de Chequeo para el  control de los documentos físicos y virtuales que soportan los requisitos para el trámite del usuario ocasional y, conformación de la carpeta digitales"/>
    <s v="El total de las listas de chequeo de los trámites gestionados en el periodo del plan de mejora"/>
    <s v="Contar con un documento que apoye la validación de los requisitos"/>
    <n v="1"/>
    <d v="2024-11-01T00:00:00"/>
    <d v="2025-07-30T00:00:00"/>
    <n v="38.714285714285715"/>
    <n v="0.4"/>
    <s v="DGA_x000a_DS – Subproceso Operación Aduanera_x000a_Direcciones Seccionales_x000a_Divisiones de la Operación Aduanera_x000a_GIT de Importaciones._x000a_"/>
    <n v="0.4"/>
    <x v="0"/>
  </r>
  <r>
    <x v="4"/>
    <x v="2"/>
    <m/>
    <m/>
    <s v="I1: En cuanto al cumplimiento de los requisitos de la nacionalización de las mercancías que fueron sujetas a cambio de modalidad por parte de la DIAN, en operaciones de tráfico postal y envíos urgentes, control viajeros y menajes; se encontraron en la Dirección Seccional de Aduanas de Bogotá – Aeropuerto el Dorado, casos en los cuales existen diferencias en la descripción de la mercancía. Esto se evidenció al comparar la documentación de la carga, con respecto a los documentos soporte de la solicitud de creación de usuario ocasional y con respecto a la declaración de importación resultante, lo que generó el posible ingreso de mercancía al TAN sin el cumplimiento de requisitos (Contrabando técnico), en contravía de lo establecido en el Decreto 1165 de 2019"/>
    <m/>
    <s v="A11: Impartir instrucciones a las Direcciones Seccionales para que a través de los roles habilitados en los servicios informáticos electrónicos soliciten a la Subdirección de Análisis de Riesgo y Programas la determinación de una inspección física para mercancía que haya tenido cambio de modalidad,  con base en los documentos de transporte  respecto de los cuales se haya hecho el cambio de modalidad para cada importador ocasional. _x000a__x000a__x000a__x000a__x000a_"/>
    <s v="*Lineamientos (memorando, circular o procedimiento). "/>
    <s v="*Lineamientos (memorando, circular o procedimiento). _x000a__x000a_"/>
    <n v="1"/>
    <d v="2024-11-01T00:00:00"/>
    <d v="2025-07-30T00:00:00"/>
    <n v="38.714285714285715"/>
    <n v="0"/>
    <s v="DGA_x000a_NC – Subproceso Operación Aduanera_x000a_Dirección de  Gestión de Aduanas _x000a_Subdirección de Operación Aduanera_x000a_Subdirección de Registro y Control_x000a__x000a_NC - Subproceso Administración del sistema de gestión_x000a_Dirección Estrategia y Analítica _x000a_Subdirección de Análisis de Riesgos y Programas_x000a__x000a__x000a_"/>
    <n v="0"/>
    <x v="0"/>
  </r>
  <r>
    <x v="4"/>
    <x v="2"/>
    <m/>
    <m/>
    <m/>
    <m/>
    <s v="12. La Dirección de Gestión de Innovación y Tecnología y la Subdirección de Soluciones y Desarrollo dentro del proyecto de modernización deberá implementar un nuevo sistema que permita asociar el documento transporte del importador ocasional cuando efectúe la activación de la cuenta de usuario, con fin de validar y realizar un control efectivo a la mercancía declarada e ingresada al TAN. (Largo plazo)_x000a_"/>
    <s v="* Documento de requerimientos funcionales_x000a_ 01/02/2024 - 31/10/2024_x000a__x000a_* Plan de trabajo _x000a_01/11/2023 - 31/10/2024_x000a__x000a_*Informe de seguimiento / actas de reunión_x000a_ 01/08/2024 - 12/31/2029_x000a__x000a_* Puesta en producción de la solución tecnológica: _x000a_a. (01) Un formato información de versión 30001-FT-IT-2180_x000a_b. (01) Un  formato de Aceptación de Pruebas funcionales y salida a producción - FT-IT-1851._x000a_c. (01) Un Acta de comité de gestión de Cambios de Tecnología del correspondiente software instalado y en producción_x000a_01/08/2024 - 12/31/2029_x000a_"/>
    <s v="* Documento de requerimientos funcionales_x000a__x000a_* Plan de trabajo _x000a__x000a_*Informe de seguimiento / actas de reunión_x000a__x000a_* Puesta en producción de la solución tecnológica: _x000a_a. (01) Un formato información de versión 30001-FT-IT-2180_x000a_b. (01) Un  formato de Aceptación de Pruebas funcionales y salida a producción - FT-IT-1851._x000a_c. (01) Un Acta de comité de gestión de Cambios de Tecnología del correspondiente software instalado y en producción_x000a__x000a_"/>
    <s v="1.00_x000a__x000a_1.00_x000a__x000a_22.00_x000a__x000a_3.00"/>
    <d v="2024-02-01T00:00:00"/>
    <d v="2029-12-31T00:00:00"/>
    <n v="308.57142857142856"/>
    <n v="0.3"/>
    <s v="DGA_x000a_NC – Subproceso Operación Aduanera_x000a_Dirección de  Gestión de Aduanas _x000a_Subdirección de Operación Aduanera _x000a_Subdirección de Registro y Control_x000a__x000a_NC - Subproceso Innovación y Tecnología_x000a_Dirección de Innovación y Tecnología_x000a_Subdirección de Innovación y Proyectos_x000a_Subdirección de Soluciones y Desarrollo _x000a_Subdirección de Infraestructura Tecnológica y de Operaciones "/>
    <n v="0.3"/>
    <x v="0"/>
  </r>
  <r>
    <x v="4"/>
    <x v="2"/>
    <m/>
    <m/>
    <m/>
    <m/>
    <s v="13. Elevar solicitud a  la Dirección de Gestión Estratégica y de Analítica y la Subdirección de Análisis de Riesgo y Programas  para crear una regla de selectividad (inclusión forzosa) en los sistemas de gestión del riesgo que envié a inspección física a todos las importaciones de usuarios importadores ocasionales."/>
    <s v=" *Correo electrónico solicitud gestión Dirección de Gestión Estratégica y de Analítica y la Subdirección de Análisis de Riesgo y Programas. _x000a__x000a_*3 mesas de trabajo conjuntas con las áreas de  Estratégica y de Analítica y la Subdirección de Análisis de Riesgo y Programas  para el desarrollo y seguimiento al cumplimiento de la acción"/>
    <s v="*Correo electrónico solicitud gestión Dirección de Gestión Estratégica y de Analítica y la Subdirección de Análisis de Riesgo y Programas. _x000a__x000a_*3 mesas de trabajo conjuntas con las áreas de  Estratégica y de Analítica y la Subdirección de Análisis de Riesgo y Programas  para el desarrollo y seguimiento al cumplimiento de la acción "/>
    <s v="1.00_x000a__x000a_3.00"/>
    <d v="2024-11-01T00:00:00"/>
    <d v="2025-07-30T00:00:00"/>
    <n v="38.714285714285715"/>
    <n v="0"/>
    <s v="DGA_x000a_NC – Subproceso Operación Aduanera_x000a_Dirección de  Gestión de Aduanas _x000a_Subdirección de Operación Aduanera _x000a_Subdirección de Registro y Control_x000a__x000a_NC - Subproceso Innovación y Tecnología_x000a_Dirección de Innovación y Tecnología_x000a_Subdirección de Innovación y Proyectos_x000a_Subdirección de Soluciones y Desarrollo _x000a_Subdirección de Infraestructura Tecnológica y de Operaciones "/>
    <n v="0"/>
    <x v="0"/>
  </r>
  <r>
    <x v="4"/>
    <x v="2"/>
    <s v="170700-29-2024-02-05_x000a__x000a_&quot;SYGA Siglo XXI – Importaciones y Selectividad Aduanera&quot;_x000a__x000a__x000a_"/>
    <s v="RG1_x000a__x000a_RFC01"/>
    <s v="H1. Se identificó deficiencia en la planificación y ejecución de los cambios tecnológicos relacionados con la actualización de seguridad del SIE  SYGA SIGLO XXI -Importaciones. Esta situación contraviene lo estipulado en el procedimiento PR-IIT-0457 “Gestión de Cambios”, que requiere en el numeral 6.2, Descripción de actividades, la realización de un análisis para evaluar el riesgo y el impacto, así como el desarrollo de pruebas de funcionalidad"/>
    <s v="RG01: Pérdida de la confidencialidad e integridad, así como disponibilidad de la información electrónica_x000a__x000a_RFC01: Alteración de información electrónica"/>
    <s v="A1. Actualizar las actividades del procedimiento de GESTIÓN DE CAMBIOS PR-IIT-0457, alineadas a las buenas prácticas de ITIL, incluyendo el análisis  de riesgos de acuerdo con la Política para la administración de riesgos de la Dirección de Impuestos y Aduanas Nacionales – UAE DIAN y el  MANUAL DE POLÍTICAS Y LINEAMIENTOS _x000a_DE SEGURIDAD DE LA INFORMACIÓN - MN-IIT-0072."/>
    <s v="A. Elaborar propuesta del procedimiento de Gestión de cambios tecnológicos y sus anexos(A cargo de DGIT )._x000a_B. Publicar procedimiento (A cargo de Subdirección de Procesos SP de la Dirección de Gestión Estrategica y Análitica DGEA)._x000a_C. Socializar el procedimiento (A cargo de SP de la DGEA)._x000a_D. Realizar autoevelación de inicio y autoevaluación final (A cargo de DGIT )."/>
    <s v="&quot;Procedimiento GESTIÓN DE CAMBIOS PR-IIT-0457 actualizado_x000a_FT-IIT-1877  Formato de Solicitud de cambio actualizado&quot;"/>
    <n v="2"/>
    <d v="2025-02-10T00:00:00"/>
    <d v="2025-12-31T00:00:00"/>
    <n v="46.285714285714285"/>
    <n v="0.5"/>
    <s v="DGA_x000a_Dirección de Gestión de Innovación y Tecnología -DGIT_x000a_Dirección de Estratégica y Analítica _x000a_Subdirección de Procesos"/>
    <n v="0.5"/>
    <x v="0"/>
  </r>
  <r>
    <x v="4"/>
    <x v="2"/>
    <m/>
    <m/>
    <m/>
    <m/>
    <s v="A2. Revisar y actualizar el procedimiento PR-ITT-0458 &quot;Gestión de Incidentes&quot; con el fin de alinearlo a lo establecido en los procedimiento PR-IIT-0457 “Gestión de Cambios y los protocolos de “Manejo de Incidentes e Identificación de Crisis” OD-PEC-003 V2 y “Manejo de Crisis” OD-PEC-004 V2. "/>
    <s v="A. Reivsar y actualizar (A cargo de DGIT)_x000a_B. Publicar y divulgar el Procedimiento PR-ITT-0458 &quot;Gestión de Incidentes&quot; (A cargo de SP de la DGEA). _x000a_C. Realizar autoevelación de inicio y autoevaluación final (A cargo de DGIT)._x000a_D. Socializar el procedimiento (A cargo de DGIT y SP de la DGEA)._x000a_E. Actualización del plan de continuidad del negocio con los escenarios actualizados de incidentes de los servicios tecnológicos y los cambios en el proedimiento de gestión de incidentes (A Cargo de SP de la DGEA)"/>
    <s v="Procedimiento PR-ITT-0458 &quot;Gestión de Incidentes&quot; actualizado"/>
    <n v="1"/>
    <d v="2025-03-06T00:00:00"/>
    <d v="2025-12-31T00:00:00"/>
    <n v="42.857142857142854"/>
    <n v="0"/>
    <s v="DGA_x000a_Dirección de Gestión de Innovación y Tecnología -DGIT_x000a_Dirección de Estratégica y Analítica _x000a_Subdirección de Procesos"/>
    <n v="0"/>
    <x v="0"/>
  </r>
  <r>
    <x v="4"/>
    <x v="2"/>
    <m/>
    <m/>
    <m/>
    <m/>
    <s v="A3. Revisar y actualizar la matriz de riesgos del subproceso  Innovación y Tecnología "/>
    <s v="A. Reivsar y actualizar (A cargo de DGIT)_x000a_B. Publicar y Divulgar matriz de riesgos (A cargo de SP de la DGEA). _x000a_C. Realizar autoevelación de inicio y autoevaluación final (A cargo de DGIT)._x000a_D. Socializar matriz de riesgos(A cargo de DGIT y SP de la DGEA)."/>
    <s v="Matriz de Riesgos actualizada"/>
    <n v="1"/>
    <d v="2025-02-10T00:00:00"/>
    <d v="2025-12-31T00:00:00"/>
    <n v="46.285714285714285"/>
    <n v="0"/>
    <s v="DGA_x000a_Dirección de Gestión de Innovación y Tecnología -DGIT"/>
    <n v="0"/>
    <x v="0"/>
  </r>
  <r>
    <x v="4"/>
    <x v="2"/>
    <m/>
    <m/>
    <s v="H2. Incorrecta clasificación del activo crítico SYGA SIGLO XXI - Importaciones, de conformidad con los lineamientos internos (Procedimiento PR-IIT-0366 “Gestión de activos de información” y la cartilla CT-IIT-0079 “Cartilla para la gestión de activos de información”) y la Política de Gobierno Digital (Decreto 767 de 2022). Esto, por cuanto se evidenció que aquel fue clasificado como un activo de información  y no como activo tipo software , de acuerdo con la naturaleza del aplicativo que es propiedad de la Subdirección de Operación Aduanera liderada por la Dra. Inírida Paredes."/>
    <m/>
    <s v="A4. Identificar, clasificar y aprobar el activo de nombre SYGA SIGLO XXI - Importaciones, de acuerdo con lo establecido Procedimiento PR-IIT-0366 &quot;Gestión de activos de información&quot; y la &quot;Cartilla para la gestión de activos de información CT-IIT-0079"/>
    <s v="A. Identificación, valoración, tratamiento y aprobación para la gestión del activo información SYGA SIGLO XXI - Importaciones.  (A cargo de las Subdirecciones de la Dirección de Gestión de Aduanas DGA con acompañamiento de la OSI)._x000a_B. Publicación del listado actualizado en el portal de datos abiertos y en el portal de Transparencia (A cargo de OSI)"/>
    <s v="Reporte del registro del activo de información generado por la herramienta de gestión GRC. "/>
    <n v="1"/>
    <d v="2025-02-10T00:00:00"/>
    <d v="2025-03-31T00:00:00"/>
    <n v="7"/>
    <n v="1"/>
    <s v="DGA_x000a_Dirección de Gestión de Aduanas_x000a_Subdirecciones_x000a__x000a_Oficina de Seguridad de la Información - OSI"/>
    <n v="1"/>
    <x v="1"/>
  </r>
  <r>
    <x v="4"/>
    <x v="2"/>
    <m/>
    <m/>
    <m/>
    <m/>
    <s v="A5. Revisar  y actualizar los lineamientos establecidos en el Procedimiento PR-IIT-0366 &quot;Gestión de activos de información&quot; y la &quot;Cartilla para la gestión de activos de información CT-IIT-0079”, mediante los cuales se de aplicabilidad y  cumplimiento de la Política de Gobierno Digital."/>
    <s v="A. Revisión y actualización (A cargo de OSI)._x000a_B. Publicación y divulgación del Procedimiento PR-ITT-0366 &quot;Gestión de activos de información” y la Cartilla para la gestión de activos de información &quot;CT-IIT-0079&quot;. (A cargo de SP de la DGEA)._x000a_C. Socialización del procedimiento (A cargo de OSI y SP de la DGEA)."/>
    <s v="Procedimiento PR-IIT-0366 &quot;&quot;Gestión de activos de información&quot;&quot; revisado y actualizado._x000a_Cartilla para la gestión de activos de información &quot;&quot;CT-IIT-0079&quot;&quot; revisada y actualizada."/>
    <n v="2"/>
    <d v="2025-03-03T00:00:00"/>
    <d v="2025-12-31T00:00:00"/>
    <n v="43.285714285714285"/>
    <n v="0.2"/>
    <s v="DGA_x000a_Oficina de Seguridad de la Información - OSI"/>
    <n v="0.2"/>
    <x v="0"/>
  </r>
  <r>
    <x v="4"/>
    <x v="2"/>
    <m/>
    <m/>
    <s v="H3. Incorrecta valoración de riesgos en el ámbito del Análisis de Impacto del Negocio – BIA de la DIAN, que no toma en cuenta lo establecido en el Modelo Integrado de Planeación y Gestión – MIPG, la Guía para la Administración del Riesgo y el Diseño de Controles en Entidades Públicas – DAFP, el Modelo de Seguridad y Privacidad de la Información – MSPI de la entidad y la Norma NTC ISO 31000 de Gestión del Riesgo, donde se indica que cada entidad debe implementar un proceso sistemático para identificar, evaluar y tratar los riesgos asociados a sus operaciones. Las áreas responsables identificadas son la Subdirección de Operación Aduanera liderada por la Dra. Inírida Paredes, la Subdirección de Procesos dirigida por el Dr. Iván Mauricio Quintero Sosa y la Oficina de Seguridad de la Información en cabeza del Ing. Hugo Alcides Pérez Pinilla."/>
    <m/>
    <s v="A6. Revisar y actualizar la Cartilla &quot;CT-IIT-0132 Gestión de Riesgos de Seguridad de la Información&quot; de acuerdo con la nueva versión de la Guía para adeministración de riesgos y el diseño de controles, y establecer los criterios para definir si estos afectan la continuidad del negocio."/>
    <s v="A.  Revisar el documento a la luz de las metodologías de referencia (A cargo de OSI y SP de la DGEA)._x0009__x0009__x000a_B. Realizar los ajustes pertinentes (A cargo de OSI y SP de la DGEA)._x0009__x0009__x000a_C. Revisión y aprobación por parte del dueño del proceso (A cargo de OSI y SP de la DGEA)._x0009__x000a_D. Publicación y socialización (A cargo de SP de la DGEA)._x0009__x0009__x000a_E. Revisión de activos de información y sus riesgos, a fin de identificar la afectación de la continuidad (A cargo de OSI y SP de la DGEA)._x0009__x0009_"/>
    <s v="Cartilla &quot;CT-IIT-0132 Gestión de Riesgos de Seguridad de la Información&quot; actualizada_x000a__x000a_"/>
    <n v="1"/>
    <d v="2025-02-10T00:00:00"/>
    <d v="2025-12-31T00:00:00"/>
    <n v="46.285714285714285"/>
    <n v="0"/>
    <s v="DGA_x000a_Subdirección de Procesos _x000a_Dirección de Estrategica y de Analitica _x000a__x000a_"/>
    <n v="0"/>
    <x v="0"/>
  </r>
  <r>
    <x v="4"/>
    <x v="2"/>
    <m/>
    <m/>
    <m/>
    <m/>
    <s v="A7. Definir y diseñar el proceso &quot;Administración Integral de riesgos&quot; en el cual se alinee el Sistema de Gestión de Riesgos y el Plan de Continuidad del Negocio, en el marco de la actualización de procesos bajo la metodología BPM"/>
    <s v="A.  Realizar mesas de trabajo con los expertos técnicos de las diferentes clases de la UAE DIAN, para definir la estructura general del proceso &quot;Administración Integral de Riesgos&quot; (A cargo de SP de la DGEA)._x0009__x0009__x000a_B. Elaborar propuesta de modelo de Alto Nivel del Proceso (A cargo de SP de la DGEA)._x0009__x0009__x000a_C. Revisar y Aprobar el modelo por parte del Líder del Proceso (A cargo de SP de la DGEA)."/>
    <s v="Modelo de alto nivel del proceso &quot;Administración Integral de Riesgos&quot;"/>
    <n v="1"/>
    <d v="2025-02-10T00:00:00"/>
    <d v="2025-12-31T00:00:00"/>
    <n v="46.285714285714285"/>
    <n v="0.4"/>
    <s v="DGA_x000a_Subdirección de Procesos _x000a_Dirección de Estrategica y de Analitica _x000a__x000a_"/>
    <n v="0.4"/>
    <x v="0"/>
  </r>
  <r>
    <x v="4"/>
    <x v="2"/>
    <m/>
    <m/>
    <m/>
    <m/>
    <s v="A8. Revisión, actualización de las Matrices de Riesgos de Gestión (operacionales) y de seguridad de la información, del proceso de cumplimiento de obligaciones aduaneras "/>
    <s v="A. Programar y realizar mesas de trabajo para análisis y revisión de las matrices de riesgos de gestión (operacionales) del Proceso COA (A cargo de la SP de la DGEA, Subdirecciones de la DGA y Oficina de Seguridad de la Información - OSI) _x0009__x0009__x000a_B. Identificación de matrices de riesgo a actualizar (A cargo de la SP de la DGEA, Subdirecciones de la DGA  y Oficina de Seguridad de la Información - OSI )._x0009__x0009__x000a_C. Mesas de trabajo de actualización entre las áreas involucradas (A cargo de la SP de la DGEA, Subdirecciones de la DGA y Oficina de Seguridad de la Información - OSI)._x0009__x0009__x000a_D. Revisión y aprobación por parte del líder del proceso (DGA y Subdirecciones DGA y Oficina de Seguridad de la Información - OS)_x0009__x0009__x000a_E. Publicación y socialización (A cargo de la SP de la DGEA y Subdirecciones DGA y Oficina de Seguridad de la Información - OS) _x0009_"/>
    <s v="Matrices de Riesgos de Proceso de Cumplimiento de Obligaciones Aduaneras COA  actualizadas"/>
    <n v="1"/>
    <d v="2025-02-10T00:00:00"/>
    <d v="2025-12-31T00:00:00"/>
    <n v="46.285714285714285"/>
    <n v="0"/>
    <s v="DGA_x000a_Dirección de Estrategica y de Analitica _x000a_Subdirección de Procesos _x000a__x000a__x000a_"/>
    <n v="0"/>
    <x v="0"/>
  </r>
  <r>
    <x v="4"/>
    <x v="2"/>
    <m/>
    <m/>
    <s v="H4. Ausencia de un análisis formal y documentado del Impacto del Negocio en el marco del desarrollo del Plan de Continuidad del Negocio de la DIAN, incumpliendo lo establecido en la cláusula 8 de la Norma Técnica ISO 22301:2019 , que define que es un “Proceso del análisis de actividades y el efecto que una interrupción del negocio podría tener sobre ellas relacionada con la operación”, se incumple además lo indicado en la Guía para Realizar el Análisis de Impacto de Negocios BIA elaborada por el Ministerio de Tecnologías de la Información y las Comunicaciones en el marco de la implementación de la Política de Gobierno Digital (Decreto 767 de 2022). Las áreas de la DIAN responsables de la construcción del Plan de Continuidad del Negocio son la Subdirección de Procesos dirigida por el Dr. Iván Mauricio Quintero Sosa y la Oficina de Seguridad de la Información liderada por el Ing. Hugo Alcides Pérez Pinilla.  "/>
    <m/>
    <s v="A9. Revisión ajuste y formalización del documento metodológico del Plan de Continuidad del Negocio de la UAE DIAN."/>
    <s v="A.  Revisar el documento a la luz de las metodologías de referencia (A cargo de OSI Y SP de la DGEA)._x0009__x0009__x000a_B. Realizar los ajustes pertinentes (A cargo de OSI Y SP de la DGEA)._x0009__x0009__x000a_C. Revisión y aprobación por parte del dueño del proceso (A cargo de OSI Y SP de la DGEA)._x0009__x000a_D. Publicación y socialización (A cargo de SP de la DGEA)._x0009__x0009_"/>
    <s v="Documento metodológico formalizado, en le marco de la esctructura actual de procesos, fortaleciendo el análisis de impacto en el negocio."/>
    <n v="1"/>
    <d v="2025-02-10T00:00:00"/>
    <d v="2025-12-31T00:00:00"/>
    <n v="46.285714285714285"/>
    <n v="0.25"/>
    <s v="DGA_x000a_Subdirección de Procesos _x000a_Dirección de Estrategica y de Analitica _x000a__x000a_"/>
    <n v="0.25"/>
    <x v="0"/>
  </r>
  <r>
    <x v="4"/>
    <x v="2"/>
    <m/>
    <m/>
    <m/>
    <m/>
    <s v="A10. Actualización del Análisis de Impacto de Necogio (BIA) de acuerdo con los ajustes realizados al documento metodológico "/>
    <s v="A. Actualizar el documento del análisis del Impacto de Negocio (Determinación criticidad, RPO y del RTO), realizando la Conciliación con la DGIT, del RPO y RTO, con la  validación de las estrategias definidas (A cargo de SP de la DGEA)._x0009__x0009__x000a_B. Revisión y aprobación del BIA por parte de los diferentes lideres de procesos involucrados (A cargo de OSI y SP de la DGEA)._x0009__x0009__x000a_C. Publicación y socialización (A cargo de SP de la DGEA)."/>
    <s v="Documento de Análisis de Impacto del Negocio BIA Actualizado "/>
    <n v="1"/>
    <d v="2025-02-10T00:00:00"/>
    <d v="2025-12-31T00:00:00"/>
    <n v="46.285714285714285"/>
    <n v="0"/>
    <s v="DGA_x000a_Subdirección de Procesos _x000a_Dirección de Estrategica y de Analitica _x000a__x000a_"/>
    <n v="0"/>
    <x v="0"/>
  </r>
  <r>
    <x v="4"/>
    <x v="2"/>
    <m/>
    <m/>
    <s v="H5. Falta de control en la gestión de accesos concedidos a los usuarios de los SIE SYGA SIGLO XXI - importaciones y Selectividad Aduanera LUCIA, en relación con las solicitudes de acceso por parte de la Oficina de seguridad de la información  a cargo del Ing. Hugo Alcides Pérez Pinilla, la Subdirección de Soluciones y Desarrollo a cargo de Martin Camilo Fonseca Trompa, y la Subdirección de Infraestructura Tecnológica y de Operaciones a cargo de Juan Carlos Vizcaíno Novoa, evidenciando 94 usuarios sin soporte de la solicitud en la herramienta de gestión de la mesa de servicio, en contravía de lo establecido en el procedimiento PR-IIT-0455 “Gestión de accesos” Versión 3 de fecha 11 de agosto de 2023 cuyo objetivo es: ”Controlar el acceso de usuarios a las plataformas tecnológicas, soluciones tecnológicas y/o redes de comunicaciones de la UAE DIAN, para preservar la disponibilidad, integridad y confidencialidad de la información de la Entidad.”, y que define en el numeral 6.2 Descripción de actividades en su actividad 1 Recibir solicitud de acceso..."/>
    <m/>
    <s v="A11. Revisar y comparar  las asignaciones  de roles registrados en la herramienta de la mesa de ayuda con el  listado de roles activos SigloXXI, con el fin de validar que efectivamente se esta cumpliendo lo establecido en el procedimiento PR-IIT-0455 “Gestión de accesos”  para la toma de decisiones. _x000a__x000a__x000a__x000a_"/>
    <s v="A. Programación de las diferentes mesas de trabajo con las áreas involucradas (A cargo de DGIT)._x000a_B. Comparación de reporte mesa de servicios y listado de roles activos DIAN Siglo XXI -Importaciones (A cargo de DGIT y SRCA de la DGA)._x0009__x0009__x000a_C. Generar el informe del área técnico (A cargo de DGIT)._x0009__x0009__x000a_D. Generar el informe del área funcional (A cargo de SRCA de la DGA)._x0009__x0009__x000a_E.  Generar el informe de análisis resultados (A cargo de DGIT)._x0009__x0009__x000a_Nota: Acompañamiento de la OSI_x0009_"/>
    <s v="Informe de resultados "/>
    <n v="1"/>
    <d v="2025-02-10T00:00:00"/>
    <d v="2025-08-31T00:00:00"/>
    <n v="28.857142857142858"/>
    <n v="0"/>
    <s v="DGA_x000a_Dirección de Gestión de Innnovación y Tecnología _x000a__x000a_Dirección de Géstión de Aduanas_x000a_Subdirección de Registro y Control Aduanero"/>
    <n v="0"/>
    <x v="0"/>
  </r>
  <r>
    <x v="4"/>
    <x v="2"/>
    <m/>
    <m/>
    <m/>
    <m/>
    <s v="A12. Revisar y comparar  las asignaciones  de roles registrados en la herramienta de la mesa de ayuda con el  listado de roles activos Selectividad Aduanera, con el fin de validar que efectivamente se esta cumpliendo lo establecido en el procedimiento PR-IIT-0455 “Gestión de accesos”  para la toma de decisiones. _x000a__x000a__x000a_"/>
    <s v="A. Programación de las diferentes mesas de trabajo con las áreas involucradas (A cargo de DGIT)._x000a_B. Comparación de reporte mesa de servicios y listado de roles activos Selectiva (A cargo de DGIT y Dirección de Gestión Estratégica y de Analítica)._x0009__x0009__x000a_C. Generar el informe del área técnico (Dirección de Gestión Estratégica y de Analítica)._x0009__x0009__x000a_D.  Generar el informe de análisis resultados (A cargo de DGIT)._x0009__x0009__x000a_Nota: Acompañamiento de la OSI_x0009_"/>
    <s v="Informe de resultados "/>
    <n v="1"/>
    <d v="2025-02-10T00:00:00"/>
    <d v="2025-08-31T00:00:00"/>
    <n v="28.857142857142858"/>
    <n v="0"/>
    <s v="DGA_x000a_Dirección de Gestión de Innnovación y Tecnología _x000a__x000a_Dirección de Gestión Estratégica y Analítica  "/>
    <n v="0"/>
    <x v="0"/>
  </r>
  <r>
    <x v="4"/>
    <x v="2"/>
    <m/>
    <m/>
    <m/>
    <m/>
    <s v="A13. Identificar cuentas de usuarios de Siglo XXI -Importaciones con mayores privilegios y definir acciones para el tratamiento y custodia de los mismos.  "/>
    <s v="A. Programación de las diferentes mesas de trabajo con las áreas involucradas ( A cargo de DGIT)._x000a_B. Generación y comparación de los reportes de roles de Siglo XXI -Importaciones (A cargo de OSI y SRCA de la DGA)._x0009__x0009__x000a_C. Generar el informe del área técnico (A cargo de DGIT)._x0009__x0009__x000a_D. Generar el informe del área funcional con el detalle de las cuentas de usuarios con roles no propios a su competencia  (A cargo de las Direcciones Seccionales y de las Subdirecciones con competencia aduanera )._x0009__x0009__x000a_E. Requerir y consolidar los informes generados por las Direcciones Seccionales y las Subdirecciones con competencia aduanera (a cargo de SRCA de la DGA) _x0009__x0009__x000a_F.  Generar el informe de análisis resultados (A cargo de DGIT)._x0009__x0009_"/>
    <s v="Generar Informe de resultados_x000a_"/>
    <n v="1"/>
    <d v="2024-02-10T00:00:00"/>
    <d v="2025-08-31T00:00:00"/>
    <n v="81.142857142857139"/>
    <n v="0"/>
    <s v="DGA_x000a_Dirección de Gestión de  Innnovación y Tecnología - DGIT_x000a_"/>
    <n v="0"/>
    <x v="0"/>
  </r>
  <r>
    <x v="4"/>
    <x v="2"/>
    <m/>
    <m/>
    <m/>
    <m/>
    <s v="A14. Identificar cuentas de usuarios de Selectividad Aduanera Lucia con mayores privilegios y definir acciones para el tratamiento y custodia de los mismos.  "/>
    <s v="A. Programación de las diferentes mesas de trabajo con las áreas involucradas (A cargo de DGIT)._x000a_B. Generación y comparación de los reportes de roles de Selectividad Aduanera (A cargo de DGIT y Dirección de Gestión Estratégica y de Analítica)._x0009__x0009__x000a_C. Generar el informe del área técnico (A cargo de Dirección de Gestión Estratégica y de Analítica)._x000a_D.  Generar el informe de análisis resultados (A cargo de DGIT )."/>
    <s v="Informe de resultados_x000a_"/>
    <n v="1"/>
    <d v="2024-02-10T00:00:00"/>
    <d v="2025-08-31T00:00:00"/>
    <n v="81.142857142857139"/>
    <n v="0"/>
    <s v="DGA_x000a_Dirección de Gestión de Innnovación y Tecnología - DGIT_x000a__x000a_Dirección de Gestión Estratégica y de Analítica_x000a__x000a_"/>
    <n v="0"/>
    <x v="0"/>
  </r>
  <r>
    <x v="4"/>
    <x v="2"/>
    <m/>
    <m/>
    <m/>
    <m/>
    <s v="A15. Identificar cuentas de usuarios de Bases de datos de SQL y ORACLE con mayores privilegios y definir acciones para el tratamiento y custodia de los mismos.  "/>
    <s v="A. Programación de las diferentes mesas de trabajo con las áreas involucradas (A cargo de DGIT)._x000a_B. Generación de los reportes de roles Bases de datos de SQL y ORACLE (A cargo de DGIT)._x0009__x000a_C. Generar el informe de análisis resultados (A cargo de DGIT)._x0009_"/>
    <s v="Informe de resultados_x000a_"/>
    <n v="1"/>
    <d v="2024-02-10T00:00:00"/>
    <d v="2025-08-31T00:00:00"/>
    <n v="81.142857142857139"/>
    <n v="0"/>
    <s v="DGA_x000a_Dirección de Gestión de Innnovación y Tecnología _x000a__x000a_Dirección de Géstión de Aduanas"/>
    <n v="0"/>
    <x v="0"/>
  </r>
  <r>
    <x v="4"/>
    <x v="2"/>
    <m/>
    <m/>
    <m/>
    <m/>
    <s v="A16. Revisar y actualizar  los logs de auditoria  Siglo XXI -Importaciones  con el fin de incluir campos adicionales que permitan identificar las transacciones  anómalas realizadas en el sistema _x000a_"/>
    <s v="&quot;A. Programación de las diferentes mesas de trabajo con las áreas involucradas (A cargo de DGIT)._x000a_B. Análisis Funcional Siglo XXI -Importaciones (A cargo de las Subdirecciones de la DGA)._x0009__x000a_C. Análisis Técnico y Diseño Siglo XXI -Importaciones (A cargo de DGIT)._x0009__x0009__x000a_D.  Pruebas técnicas y funcionales Siglo XXI -Importaciones (A cargo de DGITV y Subdirecciones de la DGA)._x0009__x0009__x000a_E.  Puesta en producción Siglo XXI -Importaciones (A cargo de la DGA)._x0009_"/>
    <s v="Puesta en producción de los ajustes de los logs:_x000a_a.  (01) Un  formato de Aceptación de Pruebas funcionales y salida a producción - FT-IIT-1851._x000a_b. (01) Un formato información de versión             FT-IIT-2180_x000a_c. (01) Un Acta de comité de gestión de Cambios Puesta en producción de los ajustes de los logs_x000a_"/>
    <n v="3"/>
    <d v="2025-03-01T00:00:00"/>
    <d v="2025-12-31T00:00:00"/>
    <n v="43.571428571428569"/>
    <n v="0"/>
    <s v="DGA_x000a_Dirección de Gestión de Innnovación y Tecnología - DGIT_x000a__x000a_Dirección de Gestión Estratégica y de Analítica_x000a__x000a_"/>
    <n v="0"/>
    <x v="0"/>
  </r>
  <r>
    <x v="4"/>
    <x v="2"/>
    <m/>
    <m/>
    <m/>
    <m/>
    <s v="A17. Revisar y actualizar  los logs de auditoria Selectividad Aduanera, con el fin de incluir campos adicionales que permitan identificar las transacciones  anómalas realizadas en el sistema _x000a_"/>
    <s v="A. Análisis Funcional Selectividad (A cargo de DGIT)._x0009__x0009__x000a_B. Análisis Técnico y Diseño Selectividad (A cargo de DGIT)._x0009__x0009__x000a_C. Pruebas técnicas y funcionales    Selectividad (A cargo de DGIT)._x0009__x0009__x000a_D.  Puesta en producción Selectividad (A cargo de DGIT)._x0009_"/>
    <s v="Puesta en producción de los ajustes de los logs:_x000a_a.  (01) Un  formato de Aceptación de Pruebas funcionales y salida a producción - FT-IIT-1851._x000a_b. (01) Un formato información de versión             FT-IIT-2180_x000a_c. (01) Un Acta de comité de gestión de Cambios Puesta en producción de los ajustes de los logs_x000a_"/>
    <n v="3"/>
    <d v="2025-03-01T00:00:00"/>
    <d v="2025-12-31T00:00:00"/>
    <n v="43.571428571428569"/>
    <n v="0"/>
    <s v="DGA_x000a_Dirección de Gestión de Innnovación y Tecnología - DGIT_x000a__x000a_Dirección de Gestión Estratégica y de Analítica_x000a__x000a_"/>
    <n v="0"/>
    <x v="0"/>
  </r>
  <r>
    <x v="4"/>
    <x v="2"/>
    <m/>
    <m/>
    <m/>
    <m/>
    <s v="A18. Diseñar un protocolo para la custodia e intercambio de credenciales de los usuarios genericos  de las herramientas tecnológicas incluyendo los usuarios de datos "/>
    <s v="A. Caracterización del protocolo: Identificar procesos y necesidades actuales (A cargo de DGIT)._x0009__x000a_B. Definición de actividades y responsables: Asignar tareas y roles clave (A cargo de DGIT)._x0009__x000a_C. Socialización del procedimiento: Comunicarlo a los usuarios involucrados (A cargo de DGIT)._x0009__x000a_D. Publicación en el Sistema de Gestión de Calidad: Formalizar y documentar el procedimiento (A cargo de DGIT)._x0009__x0009_"/>
    <s v="Protocolo publicado en el listado maestro de documentos"/>
    <n v="1"/>
    <d v="2025-02-10T00:00:00"/>
    <d v="2025-06-30T00:00:00"/>
    <n v="20"/>
    <n v="0"/>
    <s v="DGA_x000a_Dirección de Gestión de Innnovación y Tecnología - DGIT"/>
    <n v="0"/>
    <x v="0"/>
  </r>
  <r>
    <x v="4"/>
    <x v="2"/>
    <m/>
    <m/>
    <s v="H6. Falta de consistencia  entre la información preparada y entregada por la DIAN, relacionada con la creación de usuarios, así como la imprecisión  de los datos, frente a la información observada en el SIE SYGA SIGLO XXI - Importaciones en archivos entregados como “ROLES_ACTIVOS_SIGLOXXI_ITRC.xlsx”, “ROLES_INACTIVOS_SIGLOXXI_ITRC.xlsx”, perfiles permitidos y delegados de cuenta de las Veintinueve (29) direcciones seccionales, contradiciendo los principios del Plan nacional de infraestructura del dato "/>
    <m/>
    <s v="A19. Elaborar  un protocolo para solicitar, extraer y verificar la información que va a ser entregada a los entes de control "/>
    <s v="A. Programación de las diferentes mesas de trabajo con las áreas involucradas (A cargo de DGIT)._x000a_B. Análisis Funcional (A cargo de las Subdirecciones de la DGA)._x0009__x0009__x000a_C. Análisis Técnico (A cargo de DGIT)._x000a_D. Elaborar el protocolo para entrega de información a entes externos (A cargo de DGIT)._x0009__x000a_E. Publicar el protocolo para la extracción estándar de la información (A cargo de DGIT)._x0009_"/>
    <s v="Protocolo publicado en el listado maestro de documentos"/>
    <n v="1"/>
    <d v="2025-02-15T00:00:00"/>
    <d v="2025-06-30T00:00:00"/>
    <n v="19.285714285714285"/>
    <n v="0"/>
    <s v="DGA_x000a_Dirección de Gestión de Innnovación y Tecnología - DGIT"/>
    <n v="0"/>
    <x v="0"/>
  </r>
  <r>
    <x v="4"/>
    <x v="2"/>
    <m/>
    <m/>
    <m/>
    <m/>
    <s v="A20. Socializar el procedimiento  PR-PEC-0347 Atención de Asuntos Entes de Control Externo con el fin de  fortalecer conocimientos a los usuarios funcionales  y técnicos que preparan la información solicitada por entes de contro"/>
    <s v="A. Programar las jornadas de socialización (A cargo de DGIT y DGA)._x0009__x0009__x000a_B. Realizar las jornadas de Socialización con los usuarios técnicos (A cargo de DGIT)._x0009__x0009__x000a_C. Realizar las jornadas de Socialización con los usuarios funcionales (A cargo de DGA)._x0009_"/>
    <s v="Lista de asistencia"/>
    <n v="2"/>
    <d v="2025-02-15T00:00:00"/>
    <d v="2025-04-30T00:00:00"/>
    <n v="10.571428571428571"/>
    <n v="0"/>
    <s v="DGA_x000a_Dirección de Gestión de Innnovación y Tecnología - DGIT"/>
    <n v="0"/>
    <x v="0"/>
  </r>
  <r>
    <x v="4"/>
    <x v="2"/>
    <m/>
    <m/>
    <m/>
    <m/>
    <s v="A21. Socializar  y sensabilizar el protocolo para la entregada de información a los entes de control "/>
    <s v="A. Programar las jornadas de socialización (A cargo de DGIT y DGA)._x0009__x0009__x000a_B. Realizar las jornadas de Socialización con los usuarios técnicos (A cargo de DGIT)._x0009__x0009__x000a_C. Realizar las jornadas de Socialización con los usuarios funcionales (A cargo de DGIT)._x0009_"/>
    <s v="Lista de asistencia"/>
    <n v="2"/>
    <d v="2025-07-01T00:00:00"/>
    <d v="2025-07-31T00:00:00"/>
    <n v="4.2857142857142856"/>
    <n v="0"/>
    <s v="DGA_x000a_Dirección de Gestión de Innnovación y Tecnología - DGIT"/>
    <n v="0"/>
    <x v="0"/>
  </r>
  <r>
    <x v="4"/>
    <x v="2"/>
    <m/>
    <m/>
    <s v="H7. Pérdida de la integridad  en la información que migra al SIE Selectividad Aduanera LUCIA de la DIAN al momento de solicitar el levante por parte del importador, en razón a la falta de monitoreo, generación de alertas y seguimiento a las políticas de seguridad de la información por parte de la Subdirección de Infraestructura Tecnológica y de Operaciones, en cabeza de Juan Carlos Vizcaíno Novoa y la Oficina de Seguridad de la Información liderada por el Ing. Hugo Alcides Pérez Pinilla, en contravía del “Manual de políticas y lineamientos de seguridad de la información MN-IIT-0072” versión 5 año 2023 en su capítulo “5.4.16 Actividades de seguimiento”, “D.  Lineamientos”"/>
    <m/>
    <s v="A22. Refinar el análisis y documentar los casos para ajustar las herramientas que monitorean las bases de datos de Selectividad (RADAR) y SUMMA de LUCIA."/>
    <s v="A. Programar de las diferentes mesas de trabajo con las áreas involucrada (A cargo de OSI)._x0009__x000a_B. Actualización o creación de casos de uso (A cargo de OSI, la SOA de la DGA y Dirección de Estratégica y de Analítica )_x0009__x0009__x000a_C. Actualización de la herramienta de monitoreo (A cargo de la OSI)."/>
    <s v="Acta de definición casos de uso "/>
    <n v="1"/>
    <d v="2025-02-10T00:00:00"/>
    <d v="2025-07-31T00:00:00"/>
    <n v="24.428571428571427"/>
    <n v="0.3"/>
    <s v="DGA_x000a_Oficina de Seguridad de la Información _x000a__x000a_Dirección de Gestion de Aduanas _x000a_Subdirección de Operación Aduanera_x000a__x000a_Dirección de Gestión Estratégica y de Analítica"/>
    <n v="0.3"/>
    <x v="0"/>
  </r>
  <r>
    <x v="4"/>
    <x v="2"/>
    <m/>
    <m/>
    <m/>
    <m/>
    <s v="A23. Poner en funcionamiento la  herramienta de monitoreo GUARDIUM de IBM "/>
    <s v="A. Puesta en funcionamiento de la herramienta de monitoreo (A cargo de la OSI)._x0009__x0009__x000a_B. Entrega del Informe puesta en funcionamiento a las partes interesadas (A cargo de la OSI)._x000a_A. Puesta en funcionamiento de la herramienta de monitoreo (A cargo de la OSI)._x000a_B. Entrega del Informe puesta en funcionamiento a las partes interesadas (A cargo de la OSI)."/>
    <s v="Informe puesta en funcionamiento "/>
    <n v="1"/>
    <d v="2025-08-01T00:00:00"/>
    <d v="2025-09-30T00:00:00"/>
    <n v="8.5714285714285712"/>
    <n v="0"/>
    <s v="DGA_x000a_Oficina de Seguridad de la Información - OSI_x000a__x000a_Dirección de Gestión Estratégica y de Analítica_x000a__x000a__x000a_"/>
    <n v="0"/>
    <x v="0"/>
  </r>
  <r>
    <x v="4"/>
    <x v="2"/>
    <m/>
    <m/>
    <m/>
    <m/>
    <s v="A24. Monitorear   las bases de datos de Selectividad (RADAR) y SUMMA de LUCIA, para detectar cambios no permitidos o no realizados por el flujo de desaduanamiento"/>
    <s v="A. Entrega de un informe bimestral a las áreas involucradas para la toma de decisiones y/o alertas inmediatas en caso de detección de una desviación. (a cargo de DGA-SOA)_x000a_B. Entrega de un informe bimestral a las áreas involucradas para la toma de decisiones y/o alertas inmediatas en caso de detección de una desviación. (a cargo de la Dirección de Gestión de Estratégica y de Analítica )"/>
    <s v="Informe de análisis y/o alertas inmediatas"/>
    <n v="2"/>
    <d v="2025-10-01T00:00:00"/>
    <d v="2026-01-31T00:00:00"/>
    <n v="17.428571428571427"/>
    <n v="0"/>
    <s v="DGA_x000a_Oficina de Seguridad de la Información - OSI"/>
    <n v="0"/>
    <x v="0"/>
  </r>
  <r>
    <x v="4"/>
    <x v="2"/>
    <m/>
    <m/>
    <m/>
    <m/>
    <s v="A25.Implementar nuevos controles para garantizar la integridad de los datos de las DIM, entre el repositorio primario o fuente primaria de los datos y los demás repositorios a donde se migra la información de las DIM."/>
    <s v="A. Cambio del procedimiento de generación del XML de las declaraciones de importación (A cargo de la OSI y Dirección de Innovación y Tecnología)._x0009__x0009__x000a_B. Implementación de un proceso de verificación de la integridad de los datos del XML (A cargo de la OSI y Dirección de Innovación y Tecnología)._x0009_"/>
    <s v="Puesta en producción de acuerdo al procedmiento establecido por la DGIT del proceso que verifique la integridad de los datos del XML de las declaraciones de importación:_x000a__x000a_a.  (01) Un  formato de Aceptación de Pruebas funcionales y salida a producción - FT-IIT-1851._x000a_b. (01) Un formato información de versión             FT-IIT-2180_x000a_c. (01) Un Acta de comité de gestión de Cambios  "/>
    <n v="3"/>
    <d v="2025-02-10T00:00:00"/>
    <d v="2026-06-30T00:00:00"/>
    <n v="72.142857142857139"/>
    <n v="0"/>
    <s v="DGA_x000a_Oficina de Seguridad de la Información - OSI_x000a__x000a_Dirección de Innovación y Técnologia "/>
    <n v="0"/>
    <x v="0"/>
  </r>
  <r>
    <x v="4"/>
    <x v="2"/>
    <m/>
    <m/>
    <m/>
    <m/>
    <s v="A26. Validar la información de las DIM, con muestras selectivas de la información, de manera coordinada por las diferentes áreas “propietarias de los datos”, con el apoyo de consultas parametrizadas. "/>
    <s v="A. Programar de las diferentes mesas de trabajo con las áreas involucrada (A cargo de DGIT)._x0009__x000a_B. Definir los tipos y períodos de monitoreo de los datos de producción de las declaraciones de importación (A cargo de DGIT y Subdirección de Operación Aduanera de la DGA, Dirección de Gestión Estratégica y de Analítica)._x0009__x0009__x000a_C. Construcción de consultas parametrizadas de acuerdo con lo definido en el punto B (A cargo de DGIT)._x0009__x0009__x0009__x000a_D. Solicitar a la Subdirección de Procesamiento de Datos de la DGIT las declaraciones de importación de acuerdo a lo definido en el punto B (A cargo de la Subdirección de Operación Aduanera de la DGA y Dirección de Gestión Estratégica y de Analítica)._x0009__x0009__x000a_E. Validar la información de las declaraciones de importación de acuerdo a lo definido en el punto B (A cargo de DGIT y Subdirección de Operación Aduanera de la DGA y Dirección de Gestión Estratégica y de Analítica)._x000a__x000a_Nota: Acompañamiento de la OSI_x0009__x0009__x000a_"/>
    <s v="Reportes mensuales"/>
    <n v="11"/>
    <d v="2025-02-10T00:00:00"/>
    <d v="2025-12-31T00:00:00"/>
    <n v="46.285714285714285"/>
    <n v="0.05"/>
    <s v="DGA_x000a_Dirección de Gestión de Innovación y Tecnología - DGIT_x000a__x000a_Dirección de Gestión Estratégica y de Analítica- DGEA_x000a__x000a_Oficina de la Seguridada de la Información- OSI "/>
    <n v="0.05"/>
    <x v="0"/>
  </r>
  <r>
    <x v="4"/>
    <x v="2"/>
    <m/>
    <m/>
    <m/>
    <m/>
    <s v="A27. Presentar ante el Comité de Selectividad  Aduanera, la propuesta de implementación de reglas antidumping para su aprobación e implementación en el Sistema de Selectividad Aduanera."/>
    <s v="A. Elaboración de Informe de reglas propuestas antidumping ante el Comité de Selectividad con el porcentaje estimado de cobertura (A cargo de SARP de la DGEA)._x0009__x0009__x000a_B. Realización de la sesión del Comité de Selectividad (A cargo de SARP de la DGEA)."/>
    <s v="Propuesta de implementación de reglas  antidumping ante el Comité de Selectividad con el porcentaje estimado de cobertura."/>
    <n v="1"/>
    <d v="2025-02-10T00:00:00"/>
    <d v="2025-07-31T00:00:00"/>
    <n v="24.428571428571427"/>
    <n v="0"/>
    <s v="DGA_x000a_Subdirección de Análisis de Riesgos y programas - SARP _x000a_ Dirección de Gestión Estratégica y de Analítica- DGEASARP _x000a_"/>
    <n v="0"/>
    <x v="0"/>
  </r>
  <r>
    <x v="4"/>
    <x v="2"/>
    <m/>
    <m/>
    <s v="H8. Pérdida de la integridad  de la información de las tablas, “B2_LEV_DECALARACIONES_IMPO” y “B2_LEV_ITEMS_DECLARACION_IMPO” del SIE SYGA SIGLO XXI - Importaciones, relacionadas con las declaraciones de importación finales, las cuales presentan un comportamiento sistemático de modificaciones en los campos de los NIT del importador, NIT del declarante, subpartidas, cantidad y peso levantados, realizado por el usuario genérico  de base de datos USERDES, información que migra al SIE Selectividad Aduanera LUCIA al momento de solicitar el levante por parte del importador."/>
    <m/>
    <s v="A22. Refinar el análisis y documentar los casos para ajustar las herramientas que monitorean las bases de datos de Selectividad (RADAR) y SUMMA de LUCIA."/>
    <s v="A. Programar de las diferentes mesas de trabajo con las áreas involucrada (A cargo de OSI)._x0009__x000a_B. Actualización o creación de casos de uso (A cargo de OSI, la SOA de la DGA y Dirección de Estratégica y de Analítica)_x0009__x0009__x000a_C. Actualización de la herramienta de monitoreo (A cargo de la OSI)._x0009__x000a_A. Puesta en funcionamiento de la herramienta de monitoreo (A cargo de la OSI)._x0009__x0009__x000a_B. Entrega del Informe puesta en funcionamiento a las partes interesadas (A cargo de la OSI)."/>
    <s v="Acta de definición casos de uso "/>
    <n v="1"/>
    <d v="2025-02-10T00:00:00"/>
    <d v="2025-07-31T00:00:00"/>
    <n v="24.428571428571427"/>
    <n v="0.3"/>
    <s v="DGA_x000a_Oficina de Seguridad de la Información _x000a__x000a_Dirección de Gestion de Aduanas -SOA_x000a__x000a_Dirección de Gestión Estratégica y de Analítica_x000a_"/>
    <n v="0.3"/>
    <x v="0"/>
  </r>
  <r>
    <x v="4"/>
    <x v="2"/>
    <m/>
    <m/>
    <m/>
    <m/>
    <s v="A23. Poner en funcionamiento la  herramienta de monitoreo GUARDIUM de IBM "/>
    <s v="A. Puesta en funcionamiento de la herramienta de monitoreo (A cargo de la OSI)._x000a_B. Entrega del Informe puesta en funcionamiento a las partes interesadas (A cargo de la OSI)."/>
    <s v="Informe puesta en funcionamiento "/>
    <n v="1"/>
    <d v="2025-08-01T00:00:00"/>
    <d v="2025-09-30T00:00:00"/>
    <n v="8.5714285714285712"/>
    <n v="0"/>
    <s v="DGA_x000a_Oficina de Seguridad de la Información - OSI_x000a__x000a_Dirección de Gestión Estratégica y de Analítica_x000a__x000a__x000a_"/>
    <n v="0"/>
    <x v="0"/>
  </r>
  <r>
    <x v="4"/>
    <x v="2"/>
    <m/>
    <m/>
    <m/>
    <m/>
    <s v="A24. Monitorear   las bases de datos de Selectividad (RADAR) y SUMMA de LUCIA, para detectar cambios no permitidos o no realizados por el flujo de desaduanamiento"/>
    <s v="A. Entrega de un informe bimestral a las áreas involucradas para la toma de decisiones y/o alertas inmediatas en caso de detección de una desviación. (a cargo de DGA-SOA)_x000a_B. Entrega de un informe bimestral a las áreas involucradas para la toma de decisiones y/o alertas inmediatas en caso de detección de una desviación. (a cargo de la Dirección de Gestión Analítica )"/>
    <s v="Informe de análisis y/o alertas inmediatas"/>
    <n v="2"/>
    <d v="2025-10-01T00:00:00"/>
    <d v="2026-01-31T00:00:00"/>
    <n v="17.428571428571427"/>
    <n v="0"/>
    <s v="DGA_x000a_Oficina de Seguridad de la Información - OSI_x000a_"/>
    <n v="0"/>
    <x v="0"/>
  </r>
  <r>
    <x v="4"/>
    <x v="2"/>
    <m/>
    <m/>
    <m/>
    <m/>
    <s v="A25. Implementar nuevos controles para garantizar la integridad de los datos de las DIM, entre el repositorio primario o fuente primaria de los datos y los demás repositorios a donde se migra la información de las DIM."/>
    <s v="A. Cambio del procedimiento de generación del XML de las declaraciones de importación (A cargo de la OSI)._x0009__x0009__x000a_B. Implementación de un proceso de verificación de la integridad de los datos del XML (A cargo de la OSI)._x0009__x0009_"/>
    <s v="Puesta en producción de acuerdo al procedmiento establecido por la DGIT del proceso que verifique la integridad de los datos del XML de las declaraciones de importación:_x000a__x000a_a.  (01) Un  formato de Aceptación de Pruebas funcionales y salida a producción - FT-IIT-1851._x000a_b. (01) Un formato información de versión             FT-IIT-2180_x000a_c. (01) Un Acta de comité de gestión de Cambios  "/>
    <n v="3"/>
    <d v="2025-02-10T00:00:00"/>
    <d v="2026-06-30T00:00:00"/>
    <n v="72.142857142857139"/>
    <n v="0"/>
    <s v="DGA_x000a_Oficina de Seguridad de la Información - OSI_x000a_Dirección de Innovación y Técnologia "/>
    <n v="0"/>
    <x v="0"/>
  </r>
  <r>
    <x v="4"/>
    <x v="2"/>
    <m/>
    <m/>
    <m/>
    <m/>
    <s v="A26. Validar la información de las DIM, con muestras selectivas de la información, de manera coordinada por las diferentes áreas “propietarias de los datos”, con el apoyo de consultas parametrizadas. "/>
    <s v="A. Programar de las diferentes mesas de trabajo con las áreas involucrada (A cargo de DGIT)._x0009__x000a_B. Definir los tipos y períodos de monitoreo de los datos de producción de las declaraciones de importación (A cargo de DGIT y Subdirección de Operación Aduanera de la DGA, Dirección de Gestión Estratégica y de Analítica)._x0009__x0009__x000a_C. Construcción de consultas parametrizadas de acuerdo con lo definido en el punto B (A cargo de DGIT)._x0009__x0009__x0009__x000a_D. Solicitar a la Subdirección de Procesamiento de Datos de la DGIT las declaraciones de importación de acuerdo a lo definido en el punto B (A cargo de la Subdirección de Operación Aduanera de la DGA y Dirección de Gestión Estratégica y de Analítica)._x0009__x0009__x000a_E. Validar la información de las declaraciones de importación de acuerdo a lo definido en el punto B (A cargo de DGIT y Subdirección de Operación Aduanera de la DGA y Dirección de Gestión Estratégica y de Analítica)._x000a_Nota: Acompañamiento de la OSI&quot;_x0009__x0009_"/>
    <s v="Reportes mensuales"/>
    <n v="11"/>
    <d v="2025-02-10T00:00:00"/>
    <d v="2025-12-31T00:00:00"/>
    <n v="46.285714285714285"/>
    <n v="0"/>
    <s v="DGA_x000a_Dirección de Gestión de Innovación y Tecnología - DGIT_x000a__x000a_Dirección de Gestión Estratégica y de Analítica- DGEA_x000a__x000a_Oficina de la Seguridada de la Información- OSI "/>
    <n v="0"/>
    <x v="0"/>
  </r>
  <r>
    <x v="4"/>
    <x v="2"/>
    <m/>
    <m/>
    <m/>
    <m/>
    <s v="A28. Revisar, aprobar y publicar el procedimiento para la gestión de incidentes de seguridad de la información, de tal forma que quede alineado con el procedimiento PR-ITT-0458 &quot;Gestión de Incidentes&quot;."/>
    <s v="A. Revisión y actualización (A cargo de OSI)._x0009__x0009__x000a_B. Publicación y divulgación del Procedimiento PR-ITT-0458 &quot;Gestión de incidentes&quot; (A cargo de SP de la DGEA)._x0009__x0009__x000a_C. Socialización del procedimiento (A cargo de OSI y SP de la DGEA)._x0009_"/>
    <s v="Procedimiento PR-ITT-0458 &quot;Gestión de Incidentes&quot; publicado "/>
    <n v="1"/>
    <d v="2025-02-10T00:00:00"/>
    <d v="2025-07-30T00:00:00"/>
    <n v="24.285714285714285"/>
    <n v="0.5"/>
    <s v="DGA_x000a_Oficina de Seguridad de la Información - OSI_x000a_"/>
    <n v="0.5"/>
    <x v="0"/>
  </r>
  <r>
    <x v="4"/>
    <x v="2"/>
    <m/>
    <m/>
    <m/>
    <m/>
    <s v="A29. Realizar mesas de trabajo periódicas con el fin de dar a conocer los lineamientos  establecidos para el reporte de incidentes de seguridad. "/>
    <s v="A. Programar las mesas de trabajo (A cargo de OSI, DGA-SOA, DGIT y DGEA)._x0009__x0009__x000a_B. Ejecución de las mesas de trabajo (A cargo de OSI, DGA-SOA, DGIT y DGEA)."/>
    <s v="Memorias de las reuniones - 5 mensuales"/>
    <n v="5"/>
    <d v="2025-08-01T00:00:00"/>
    <d v="2025-12-30T00:00:00"/>
    <n v="21.571428571428573"/>
    <n v="0"/>
    <s v="DGA_x000a_Oficina de Seguridad de la Información - OSI_x000a_"/>
    <n v="0"/>
    <x v="0"/>
  </r>
  <r>
    <x v="4"/>
    <x v="2"/>
    <m/>
    <m/>
    <s v="H9. Falta de gestión del gobierno de identidades (roles y responsabilidades) y monitoreo a las directrices relacionadas con el control y asignación de permisos para el acceso a los sistemas de información de la entidad, por parte de la Oficina de seguridad de la información  a cargo del Ing. Hugo Alcides Pérez Pinilla, la Subdirección de Soluciones y Desarrollo a cargo del Ing. Martin Camilo Fonseca Trompa y la Dirección de Gestión de Innovación y tecnología  de la DIAN a cargo del Ing. Julián David Medina Herrera, que permitió la alteración de la información registrada en las tablas de las declaraciones importación finales “B2_LEV_DECALARACIONES_IMPO” y “B2_LEV_ITEMS_DECLARACION_IMPO” del SIE SYGA SIGLO XXI - Importaciones, por parte de un usuario de base de datos genérico denominado USERDES. Dicha información migró al SIE Selectividad Aduanera LUCIA, en donde fue procesada la información alterada, dando como resultado levantes automáticos en un 96.77% de las declaraciones analizadas, en contravía de lo establecido en el Procedimiento PR-ITT-0455 “Gestión de Accesos” capítulo 3. Condiciones Generales"/>
    <m/>
    <s v="A30. Restricción y seguimiento de las acciones realizadas por el Usuario Userdes_x000a_"/>
    <s v="1. Asegurar conexión de USERDES solo desde SYGA - (A cargo de DGIR)_x0009__x000a_2. Monitoreo de las acciones de usuarios desde BD (Seguimiento LOGS SYGA)  (A cargo de OSI-DGIT)_x0009__x000a_3. Monitoreo de las acciones de usuarios desde GARDIUM (A cargo de OSI-DGIT)_x0009__x0009__x000a_4. Revisar y ajustar documentación relacionada con - Accesos seguros a servidores SYGA - (A cargo de DGIT)_x0009_"/>
    <s v="Informe de restricciones - DGIT_x000a_Informe de monitoreo- OSI_x000a_Documento de Accesos seguros a Servidores SYGA - DGIT"/>
    <n v="3"/>
    <d v="2025-03-01T00:00:00"/>
    <d v="2025-05-31T00:00:00"/>
    <n v="13"/>
    <n v="0"/>
    <s v="DGA_x000a_Dirección de Gestión de Innovación y Tecnología _x000a__x000a_Oficina de Seguridad de la Información - OSI"/>
    <n v="0"/>
    <x v="0"/>
  </r>
  <r>
    <x v="4"/>
    <x v="2"/>
    <m/>
    <m/>
    <m/>
    <m/>
    <s v="A31. Continuar con las mesas de trabajo de seguridad que se realizan con la Dirección de Innovación y Tecnología y la Oficina de Seguridad de la Información - OSI para definir la custodia del usuario &quot;USERDES&quot;. "/>
    <s v="Programación y ejecución de las mesas de trabajo._x000a_Se definiran las políticas y acciones pertinentes para definir el responsable o CUSTODIO de la administración de clave USERDES, en esta acción no se definiran acciones que realice la clave USERDES, pues esta clave genérica es la de acceso a las bases de datos desde la aplicación SYGA y las acciones que se hacen sobre las BD respectivas las define la aplicación a través de los ROLES asignados a los usuarios de la misma (A cargo de OSI )."/>
    <s v="Ayuda de memoria y evidencias de acciones frente a los temas tratados "/>
    <n v="2"/>
    <d v="2025-02-10T00:00:00"/>
    <d v="2025-03-30T00:00:00"/>
    <n v="6.8571428571428568"/>
    <n v="1"/>
    <s v="DGA_x000a_Oficina de Seguridad de la Información - OSI"/>
    <n v="1"/>
    <x v="1"/>
  </r>
  <r>
    <x v="4"/>
    <x v="2"/>
    <m/>
    <m/>
    <m/>
    <m/>
    <s v="A32. Entregar el usuario &quot;USERDES&quot; para su custodia con el fin de que los administradores de base de datos no puedan acceder a las credenciales del mismo.  "/>
    <s v="Definición de la entrega del usuario (A cargo de OSI)._x000a_Documento de entrega (A cargo de OSI)._x0009_"/>
    <s v="Documento de entrega del usuario &quot;USERDES&quot;."/>
    <n v="1"/>
    <d v="2025-04-01T00:00:00"/>
    <d v="2025-04-30T00:00:00"/>
    <n v="4.1428571428571432"/>
    <n v="0"/>
    <s v="DGA_x000a_Oficina de Seguridad de la Información - OSI"/>
    <n v="0"/>
    <x v="0"/>
  </r>
  <r>
    <x v="4"/>
    <x v="2"/>
    <m/>
    <m/>
    <m/>
    <m/>
    <s v="A33. Implementar un nuevo proceso de creación de la clave del usuario USERDES para que esta no sea conocida por los mismos CUSTODIOS sino que se genere atraves de un procedimiento automatizado, similar al utilizado en los ambientes para las SIES sobre MUISCA."/>
    <s v="Análisis, desarrollo, pruebas, implementación y documentación del nuevo procedimiento ( A cargo de OSI ).  "/>
    <s v="Documento con la especificación funcional y técnica del nuevo procedimiento de generación de clave _x000a_Implementación del nuevo procedimiento en los ambientes de producción "/>
    <n v="2"/>
    <d v="2025-05-01T00:00:00"/>
    <d v="2025-07-15T00:00:00"/>
    <n v="10.714285714285714"/>
    <n v="0"/>
    <s v="DGA_x000a_Oficina de Seguridad de la Información - OSI"/>
    <n v="0"/>
    <x v="0"/>
  </r>
  <r>
    <x v="4"/>
    <x v="2"/>
    <m/>
    <m/>
    <s v="H10. Falta de monitoreo de las modificaciones identificadas en la herramienta GUARDIUM  realizadas por el usuario de base de datos USERDES en las tablas “B2_LEV_DECALARACIONES_IMPO” y “B2_LEV_ITEMS_DECLARACION_IMPO” del SIE SYGA SIGLO XXI - Importaciones desde marzo a diciembre de 2023, justificado por la oficina de seguridad de la información (OSI) a cargo del Ing. Hugo Alcides Pérez Pinilla,  en la ausencia de soporte por parte del proveedor y la cancelación de los Proyectos estratégicos de transformación digital, entre estos, la Plataforma Digital de Integración de Servicios (PDIS), en contravía de lo establecido en el “Manual de políticas y lineamientos de seguridad de la información MN-IIT-0072” versión 5 año 2023 en sus capítulos"/>
    <m/>
    <s v="A34. Actualizar la herramienta a la última versión liberada y soportada por el fabricante "/>
    <s v="A. Realización del informe  de la actualización de la herramienta (A cargo de la OSI)."/>
    <s v="Informe de actualización de la herramienta "/>
    <n v="1"/>
    <d v="2025-10-01T00:00:00"/>
    <d v="2026-01-31T00:00:00"/>
    <n v="17.428571428571427"/>
    <n v="0.9"/>
    <s v="DGA_x000a_Oficina de Seguridad de la Información - OSI"/>
    <n v="0.9"/>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E2CB7B0-76E9-4878-B98F-2A1459A9BBBC}" name="TablaDinámica1" cacheId="2" applyNumberFormats="0" applyBorderFormats="0" applyFontFormats="0" applyPatternFormats="0" applyAlignmentFormats="0" applyWidthHeightFormats="1" dataCaption="Valores" grandTotalCaption="Total" updatedVersion="8" minRefreshableVersion="3" useAutoFormatting="1" itemPrintTitles="1" createdVersion="6" indent="0" outline="1" outlineData="1" multipleFieldFilters="0" chartFormat="16" rowHeaderCaption="ENTE DE CONTROL">
  <location ref="C5:D9" firstHeaderRow="1" firstDataRow="1" firstDataCol="1"/>
  <pivotFields count="17">
    <pivotField showAll="0"/>
    <pivotField axis="axisRow" showAll="0">
      <items count="4">
        <item x="1"/>
        <item x="2"/>
        <item x="0"/>
        <item t="default"/>
      </items>
    </pivotField>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Items count="1">
    <i/>
  </colItems>
  <dataFields count="1">
    <dataField name="Cuenta de DESCRIPCIÓN DEL HALLAZGO/OBSERVACIÓN/INDICIO" fld="4" subtotal="count" baseField="0" baseItem="0"/>
  </dataFields>
  <formats count="42">
    <format dxfId="66">
      <pivotArea type="all" dataOnly="0" outline="0" fieldPosition="0"/>
    </format>
    <format dxfId="65">
      <pivotArea outline="0" collapsedLevelsAreSubtotals="1" fieldPosition="0"/>
    </format>
    <format dxfId="64">
      <pivotArea field="1" type="button" dataOnly="0" labelOnly="1" outline="0" axis="axisRow" fieldPosition="0"/>
    </format>
    <format dxfId="63">
      <pivotArea dataOnly="0" labelOnly="1" grandRow="1" outline="0" fieldPosition="0"/>
    </format>
    <format dxfId="62">
      <pivotArea dataOnly="0" labelOnly="1" outline="0" axis="axisValues" fieldPosition="0"/>
    </format>
    <format dxfId="61">
      <pivotArea type="all" dataOnly="0" outline="0" fieldPosition="0"/>
    </format>
    <format dxfId="60">
      <pivotArea outline="0" collapsedLevelsAreSubtotals="1" fieldPosition="0"/>
    </format>
    <format dxfId="59">
      <pivotArea field="1" type="button" dataOnly="0" labelOnly="1" outline="0" axis="axisRow" fieldPosition="0"/>
    </format>
    <format dxfId="58">
      <pivotArea dataOnly="0" labelOnly="1" grandRow="1" outline="0" fieldPosition="0"/>
    </format>
    <format dxfId="57">
      <pivotArea dataOnly="0" labelOnly="1" outline="0" axis="axisValues" fieldPosition="0"/>
    </format>
    <format dxfId="56">
      <pivotArea dataOnly="0" labelOnly="1" fieldPosition="0">
        <references count="1">
          <reference field="1" count="0"/>
        </references>
      </pivotArea>
    </format>
    <format dxfId="55">
      <pivotArea dataOnly="0" labelOnly="1" outline="0" axis="axisValues" fieldPosition="0"/>
    </format>
    <format dxfId="54">
      <pivotArea type="all" dataOnly="0" outline="0" fieldPosition="0"/>
    </format>
    <format dxfId="53">
      <pivotArea outline="0" collapsedLevelsAreSubtotals="1" fieldPosition="0"/>
    </format>
    <format dxfId="52">
      <pivotArea field="1" type="button" dataOnly="0" labelOnly="1" outline="0" axis="axisRow" fieldPosition="0"/>
    </format>
    <format dxfId="51">
      <pivotArea dataOnly="0" labelOnly="1" fieldPosition="0">
        <references count="1">
          <reference field="1" count="0"/>
        </references>
      </pivotArea>
    </format>
    <format dxfId="50">
      <pivotArea dataOnly="0" labelOnly="1" grandRow="1" outline="0" fieldPosition="0"/>
    </format>
    <format dxfId="49">
      <pivotArea dataOnly="0" labelOnly="1" outline="0" axis="axisValues" fieldPosition="0"/>
    </format>
    <format dxfId="48">
      <pivotArea type="all" dataOnly="0" outline="0" fieldPosition="0"/>
    </format>
    <format dxfId="47">
      <pivotArea field="1" type="button" dataOnly="0" labelOnly="1" outline="0" axis="axisRow" fieldPosition="0"/>
    </format>
    <format dxfId="46">
      <pivotArea collapsedLevelsAreSubtotals="1" fieldPosition="0">
        <references count="1">
          <reference field="1" count="0"/>
        </references>
      </pivotArea>
    </format>
    <format dxfId="45">
      <pivotArea field="1" type="button" dataOnly="0" labelOnly="1" outline="0" axis="axisRow" fieldPosition="0"/>
    </format>
    <format dxfId="44">
      <pivotArea field="1" type="button" dataOnly="0" labelOnly="1" outline="0" axis="axisRow" fieldPosition="0"/>
    </format>
    <format dxfId="43">
      <pivotArea type="all" dataOnly="0" outline="0" fieldPosition="0"/>
    </format>
    <format dxfId="42">
      <pivotArea type="all" dataOnly="0" outline="0" fieldPosition="0"/>
    </format>
    <format dxfId="41">
      <pivotArea field="1" type="button" dataOnly="0" labelOnly="1" outline="0" axis="axisRow" fieldPosition="0"/>
    </format>
    <format dxfId="40">
      <pivotArea dataOnly="0" labelOnly="1" outline="0" axis="axisValues" fieldPosition="0"/>
    </format>
    <format dxfId="39">
      <pivotArea collapsedLevelsAreSubtotals="1" fieldPosition="0">
        <references count="1">
          <reference field="1" count="0"/>
        </references>
      </pivotArea>
    </format>
    <format dxfId="38">
      <pivotArea collapsedLevelsAreSubtotals="1" fieldPosition="0">
        <references count="1">
          <reference field="1" count="1">
            <x v="2"/>
          </reference>
        </references>
      </pivotArea>
    </format>
    <format dxfId="37">
      <pivotArea field="1" type="button" dataOnly="0" labelOnly="1" outline="0" axis="axisRow" fieldPosition="0"/>
    </format>
    <format dxfId="36">
      <pivotArea outline="0" collapsedLevelsAreSubtotals="1" fieldPosition="0"/>
    </format>
    <format dxfId="35">
      <pivotArea dataOnly="0" labelOnly="1" fieldPosition="0">
        <references count="1">
          <reference field="1" count="0"/>
        </references>
      </pivotArea>
    </format>
    <format dxfId="34">
      <pivotArea dataOnly="0" labelOnly="1" grandRow="1" outline="0" fieldPosition="0"/>
    </format>
    <format dxfId="33">
      <pivotArea grandRow="1" outline="0" collapsedLevelsAreSubtotals="1" fieldPosition="0"/>
    </format>
    <format dxfId="32">
      <pivotArea dataOnly="0" labelOnly="1" grandRow="1" outline="0" fieldPosition="0"/>
    </format>
    <format dxfId="31">
      <pivotArea field="1" type="button" dataOnly="0" labelOnly="1" outline="0" axis="axisRow" fieldPosition="0"/>
    </format>
    <format dxfId="30">
      <pivotArea type="all" dataOnly="0" outline="0" fieldPosition="0"/>
    </format>
    <format dxfId="29">
      <pivotArea outline="0" collapsedLevelsAreSubtotals="1" fieldPosition="0"/>
    </format>
    <format dxfId="28">
      <pivotArea field="1" type="button" dataOnly="0" labelOnly="1" outline="0" axis="axisRow" fieldPosition="0"/>
    </format>
    <format dxfId="27">
      <pivotArea dataOnly="0" labelOnly="1" fieldPosition="0">
        <references count="1">
          <reference field="1" count="0"/>
        </references>
      </pivotArea>
    </format>
    <format dxfId="26">
      <pivotArea dataOnly="0" labelOnly="1" grandRow="1" outline="0" fieldPosition="0"/>
    </format>
    <format dxfId="25">
      <pivotArea dataOnly="0" labelOnly="1" outline="0" axis="axisValues" fieldPosition="0"/>
    </format>
  </formats>
  <chartFormats count="4">
    <chartFormat chart="2" format="11" series="1">
      <pivotArea type="data" outline="0" fieldPosition="0">
        <references count="1">
          <reference field="4294967294" count="1" selected="0">
            <x v="0"/>
          </reference>
        </references>
      </pivotArea>
    </chartFormat>
    <chartFormat chart="2" format="12">
      <pivotArea type="data" outline="0" fieldPosition="0">
        <references count="2">
          <reference field="4294967294" count="1" selected="0">
            <x v="0"/>
          </reference>
          <reference field="1" count="1" selected="0">
            <x v="0"/>
          </reference>
        </references>
      </pivotArea>
    </chartFormat>
    <chartFormat chart="2" format="13">
      <pivotArea type="data" outline="0" fieldPosition="0">
        <references count="2">
          <reference field="4294967294" count="1" selected="0">
            <x v="0"/>
          </reference>
          <reference field="1" count="1" selected="0">
            <x v="1"/>
          </reference>
        </references>
      </pivotArea>
    </chartFormat>
    <chartFormat chart="2" format="14">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831EF52-880D-4406-8ABC-1ADFDC9D15BF}" name="TablaDinámica5" cacheId="2" applyNumberFormats="0" applyBorderFormats="0" applyFontFormats="0" applyPatternFormats="0" applyAlignmentFormats="0" applyWidthHeightFormats="1" dataCaption="Valores" grandTotalCaption="TOTAL" updatedVersion="8" minRefreshableVersion="3" useAutoFormatting="1" itemPrintTitles="1" createdVersion="6" indent="0" outline="1" outlineData="1" multipleFieldFilters="0" rowHeaderCaption="ENTE DE CONTROL">
  <location ref="C23:D27" firstHeaderRow="1" firstDataRow="1" firstDataCol="1" rowPageCount="1" colPageCount="1"/>
  <pivotFields count="17">
    <pivotField axis="axisPage" showAll="0">
      <items count="9">
        <item x="4"/>
        <item x="3"/>
        <item x="0"/>
        <item x="1"/>
        <item x="2"/>
        <item x="6"/>
        <item x="5"/>
        <item x="7"/>
        <item t="default"/>
      </items>
    </pivotField>
    <pivotField axis="axisRow" showAll="0">
      <items count="4">
        <item x="1"/>
        <item x="2"/>
        <item x="0"/>
        <item t="default"/>
      </items>
    </pivotField>
    <pivotField showAll="0"/>
    <pivotField showAll="0"/>
    <pivotField showAll="0"/>
    <pivotField showAll="0"/>
    <pivotField dataField="1" showAll="0"/>
    <pivotField showAll="0"/>
    <pivotField showAll="0"/>
    <pivotField showAll="0"/>
    <pivotField numFmtId="167" showAll="0"/>
    <pivotField numFmtId="167" showAll="0"/>
    <pivotField showAll="0"/>
    <pivotField showAll="0"/>
    <pivotField showAll="0"/>
    <pivotField showAll="0"/>
    <pivotField showAll="0"/>
  </pivotFields>
  <rowFields count="1">
    <field x="1"/>
  </rowFields>
  <rowItems count="4">
    <i>
      <x/>
    </i>
    <i>
      <x v="1"/>
    </i>
    <i>
      <x v="2"/>
    </i>
    <i t="grand">
      <x/>
    </i>
  </rowItems>
  <colItems count="1">
    <i/>
  </colItems>
  <pageFields count="1">
    <pageField fld="0" hier="-1"/>
  </pageFields>
  <dataFields count="1">
    <dataField name=" TOTAL ACCIONES DE MEJORA" fld="6" subtotal="count" baseField="0" baseItem="0"/>
  </dataFields>
  <formats count="43">
    <format dxfId="109">
      <pivotArea type="all" dataOnly="0" outline="0" fieldPosition="0"/>
    </format>
    <format dxfId="108">
      <pivotArea outline="0" collapsedLevelsAreSubtotals="1" fieldPosition="0"/>
    </format>
    <format dxfId="107">
      <pivotArea field="1" type="button" dataOnly="0" labelOnly="1" outline="0" axis="axisRow" fieldPosition="0"/>
    </format>
    <format dxfId="106">
      <pivotArea dataOnly="0" labelOnly="1" fieldPosition="0">
        <references count="1">
          <reference field="1" count="0"/>
        </references>
      </pivotArea>
    </format>
    <format dxfId="105">
      <pivotArea dataOnly="0" labelOnly="1" outline="0" axis="axisValues" fieldPosition="0"/>
    </format>
    <format dxfId="104">
      <pivotArea type="all" dataOnly="0" outline="0" fieldPosition="0"/>
    </format>
    <format dxfId="103">
      <pivotArea outline="0" collapsedLevelsAreSubtotals="1" fieldPosition="0"/>
    </format>
    <format dxfId="102">
      <pivotArea field="1" type="button" dataOnly="0" labelOnly="1" outline="0" axis="axisRow" fieldPosition="0"/>
    </format>
    <format dxfId="101">
      <pivotArea dataOnly="0" labelOnly="1" fieldPosition="0">
        <references count="1">
          <reference field="1" count="0"/>
        </references>
      </pivotArea>
    </format>
    <format dxfId="100">
      <pivotArea dataOnly="0" labelOnly="1" outline="0" axis="axisValues" fieldPosition="0"/>
    </format>
    <format dxfId="99">
      <pivotArea type="all" dataOnly="0" outline="0" fieldPosition="0"/>
    </format>
    <format dxfId="98">
      <pivotArea outline="0" collapsedLevelsAreSubtotals="1" fieldPosition="0"/>
    </format>
    <format dxfId="97">
      <pivotArea field="1" type="button" dataOnly="0" labelOnly="1" outline="0" axis="axisRow" fieldPosition="0"/>
    </format>
    <format dxfId="96">
      <pivotArea dataOnly="0" labelOnly="1" fieldPosition="0">
        <references count="1">
          <reference field="1" count="0"/>
        </references>
      </pivotArea>
    </format>
    <format dxfId="95">
      <pivotArea dataOnly="0" labelOnly="1" outline="0" axis="axisValues" fieldPosition="0"/>
    </format>
    <format dxfId="94">
      <pivotArea grandRow="1" outline="0" collapsedLevelsAreSubtotals="1" fieldPosition="0"/>
    </format>
    <format dxfId="93">
      <pivotArea dataOnly="0" labelOnly="1" grandRow="1" outline="0" fieldPosition="0"/>
    </format>
    <format dxfId="92">
      <pivotArea type="all" dataOnly="0" outline="0" fieldPosition="0"/>
    </format>
    <format dxfId="91">
      <pivotArea outline="0" collapsedLevelsAreSubtotals="1" fieldPosition="0"/>
    </format>
    <format dxfId="90">
      <pivotArea field="1" type="button" dataOnly="0" labelOnly="1" outline="0" axis="axisRow" fieldPosition="0"/>
    </format>
    <format dxfId="89">
      <pivotArea dataOnly="0" labelOnly="1" fieldPosition="0">
        <references count="1">
          <reference field="1" count="0"/>
        </references>
      </pivotArea>
    </format>
    <format dxfId="88">
      <pivotArea dataOnly="0" labelOnly="1" grandRow="1" outline="0" fieldPosition="0"/>
    </format>
    <format dxfId="87">
      <pivotArea dataOnly="0" labelOnly="1" outline="0" axis="axisValues" fieldPosition="0"/>
    </format>
    <format dxfId="86">
      <pivotArea dataOnly="0" labelOnly="1" outline="0" axis="axisValues" fieldPosition="0"/>
    </format>
    <format dxfId="85">
      <pivotArea type="all" dataOnly="0" outline="0" fieldPosition="0"/>
    </format>
    <format dxfId="84">
      <pivotArea type="all" dataOnly="0" outline="0" fieldPosition="0"/>
    </format>
    <format dxfId="83">
      <pivotArea outline="0" collapsedLevelsAreSubtotals="1" fieldPosition="0"/>
    </format>
    <format dxfId="82">
      <pivotArea field="1" type="button" dataOnly="0" labelOnly="1" outline="0" axis="axisRow" fieldPosition="0"/>
    </format>
    <format dxfId="81">
      <pivotArea dataOnly="0" labelOnly="1" fieldPosition="0">
        <references count="1">
          <reference field="1" count="0"/>
        </references>
      </pivotArea>
    </format>
    <format dxfId="80">
      <pivotArea dataOnly="0" labelOnly="1" grandRow="1" outline="0" fieldPosition="0"/>
    </format>
    <format dxfId="79">
      <pivotArea dataOnly="0" labelOnly="1" outline="0" axis="axisValues" fieldPosition="0"/>
    </format>
    <format dxfId="78">
      <pivotArea collapsedLevelsAreSubtotals="1" fieldPosition="0">
        <references count="1">
          <reference field="1" count="0"/>
        </references>
      </pivotArea>
    </format>
    <format dxfId="77">
      <pivotArea field="0" type="button" dataOnly="0" labelOnly="1" outline="0" axis="axisPage" fieldPosition="0"/>
    </format>
    <format dxfId="76">
      <pivotArea field="1" type="button" dataOnly="0" labelOnly="1" outline="0" axis="axisRow" fieldPosition="0"/>
    </format>
    <format dxfId="75">
      <pivotArea dataOnly="0" labelOnly="1" outline="0" axis="axisValues" fieldPosition="0"/>
    </format>
    <format dxfId="74">
      <pivotArea grandRow="1" outline="0" collapsedLevelsAreSubtotals="1" fieldPosition="0"/>
    </format>
    <format dxfId="73">
      <pivotArea dataOnly="0" labelOnly="1" grandRow="1" outline="0" fieldPosition="0"/>
    </format>
    <format dxfId="72">
      <pivotArea type="all" dataOnly="0" outline="0" fieldPosition="0"/>
    </format>
    <format dxfId="71">
      <pivotArea outline="0" collapsedLevelsAreSubtotals="1" fieldPosition="0"/>
    </format>
    <format dxfId="70">
      <pivotArea field="1" type="button" dataOnly="0" labelOnly="1" outline="0" axis="axisRow" fieldPosition="0"/>
    </format>
    <format dxfId="69">
      <pivotArea dataOnly="0" labelOnly="1" fieldPosition="0">
        <references count="1">
          <reference field="1" count="0"/>
        </references>
      </pivotArea>
    </format>
    <format dxfId="68">
      <pivotArea dataOnly="0" labelOnly="1" grandRow="1" outline="0" fieldPosition="0"/>
    </format>
    <format dxfId="6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8B4081C-BC06-4E7F-A6FD-1395D26F1699}" name="TablaDinámica6" cacheId="2" applyNumberFormats="0" applyBorderFormats="0" applyFontFormats="0" applyPatternFormats="0" applyAlignmentFormats="0" applyWidthHeightFormats="1" dataCaption="Valores" grandTotalCaption="TOTAL" updatedVersion="8" minRefreshableVersion="3" useAutoFormatting="1" itemPrintTitles="1" createdVersion="6" indent="0" outline="1" outlineData="1" multipleFieldFilters="0" chartFormat="13" rowHeaderCaption="ENTE DE CONTROL">
  <location ref="C34:D38" firstHeaderRow="1" firstDataRow="1" firstDataCol="1"/>
  <pivotFields count="17">
    <pivotField showAll="0"/>
    <pivotField axis="axisRow" showAll="0">
      <items count="4">
        <item x="1"/>
        <item x="0"/>
        <item x="2"/>
        <item t="default"/>
      </items>
    </pivotField>
    <pivotField showAll="0"/>
    <pivotField showAll="0"/>
    <pivotField showAll="0"/>
    <pivotField showAll="0"/>
    <pivotField showAll="0"/>
    <pivotField showAll="0"/>
    <pivotField showAll="0"/>
    <pivotField showAll="0"/>
    <pivotField numFmtId="167" showAll="0"/>
    <pivotField dataField="1" numFmtId="167" showAll="0"/>
    <pivotField showAll="0"/>
    <pivotField showAll="0"/>
    <pivotField showAll="0"/>
    <pivotField showAll="0"/>
    <pivotField showAll="0"/>
  </pivotFields>
  <rowFields count="1">
    <field x="1"/>
  </rowFields>
  <rowItems count="4">
    <i>
      <x/>
    </i>
    <i>
      <x v="1"/>
    </i>
    <i>
      <x v="2"/>
    </i>
    <i t="grand">
      <x/>
    </i>
  </rowItems>
  <colItems count="1">
    <i/>
  </colItems>
  <dataFields count="1">
    <dataField name="Cuenta de FECHA TERMINACIÓN ACTIVIDADES" fld="11" subtotal="count" baseField="0" baseItem="0"/>
  </dataFields>
  <formats count="40">
    <format dxfId="149">
      <pivotArea type="all" dataOnly="0" outline="0" fieldPosition="0"/>
    </format>
    <format dxfId="148">
      <pivotArea outline="0" collapsedLevelsAreSubtotals="1" fieldPosition="0"/>
    </format>
    <format dxfId="147">
      <pivotArea field="1" type="button" dataOnly="0" labelOnly="1" outline="0" axis="axisRow" fieldPosition="0"/>
    </format>
    <format dxfId="146">
      <pivotArea dataOnly="0" labelOnly="1" outline="0" axis="axisValues" fieldPosition="0"/>
    </format>
    <format dxfId="145">
      <pivotArea type="all" dataOnly="0" outline="0" fieldPosition="0"/>
    </format>
    <format dxfId="144">
      <pivotArea outline="0" collapsedLevelsAreSubtotals="1" fieldPosition="0"/>
    </format>
    <format dxfId="143">
      <pivotArea field="1" type="button" dataOnly="0" labelOnly="1" outline="0" axis="axisRow" fieldPosition="0"/>
    </format>
    <format dxfId="142">
      <pivotArea dataOnly="0" labelOnly="1" outline="0" axis="axisValues" fieldPosition="0"/>
    </format>
    <format dxfId="141">
      <pivotArea dataOnly="0" labelOnly="1" fieldPosition="0">
        <references count="1">
          <reference field="1" count="0"/>
        </references>
      </pivotArea>
    </format>
    <format dxfId="140">
      <pivotArea grandRow="1" outline="0" collapsedLevelsAreSubtotals="1" fieldPosition="0"/>
    </format>
    <format dxfId="139">
      <pivotArea dataOnly="0" labelOnly="1" grandRow="1" outline="0" fieldPosition="0"/>
    </format>
    <format dxfId="138">
      <pivotArea type="all" dataOnly="0" outline="0" fieldPosition="0"/>
    </format>
    <format dxfId="137">
      <pivotArea outline="0" collapsedLevelsAreSubtotals="1" fieldPosition="0"/>
    </format>
    <format dxfId="136">
      <pivotArea field="1" type="button" dataOnly="0" labelOnly="1" outline="0" axis="axisRow" fieldPosition="0"/>
    </format>
    <format dxfId="135">
      <pivotArea dataOnly="0" labelOnly="1" fieldPosition="0">
        <references count="1">
          <reference field="1" count="0"/>
        </references>
      </pivotArea>
    </format>
    <format dxfId="134">
      <pivotArea dataOnly="0" labelOnly="1" grandRow="1" outline="0" fieldPosition="0"/>
    </format>
    <format dxfId="133">
      <pivotArea dataOnly="0" labelOnly="1" outline="0" axis="axisValues" fieldPosition="0"/>
    </format>
    <format dxfId="132">
      <pivotArea dataOnly="0" labelOnly="1" outline="0" axis="axisValues" fieldPosition="0"/>
    </format>
    <format dxfId="131">
      <pivotArea type="all" dataOnly="0" outline="0" fieldPosition="0"/>
    </format>
    <format dxfId="130">
      <pivotArea collapsedLevelsAreSubtotals="1" fieldPosition="0">
        <references count="1">
          <reference field="1" count="0"/>
        </references>
      </pivotArea>
    </format>
    <format dxfId="129">
      <pivotArea collapsedLevelsAreSubtotals="1" fieldPosition="0">
        <references count="1">
          <reference field="1" count="0"/>
        </references>
      </pivotArea>
    </format>
    <format dxfId="128">
      <pivotArea grandRow="1" outline="0" collapsedLevelsAreSubtotals="1" fieldPosition="0"/>
    </format>
    <format dxfId="127">
      <pivotArea type="all" dataOnly="0" outline="0" fieldPosition="0"/>
    </format>
    <format dxfId="126">
      <pivotArea outline="0" collapsedLevelsAreSubtotals="1" fieldPosition="0"/>
    </format>
    <format dxfId="125">
      <pivotArea field="1" type="button" dataOnly="0" labelOnly="1" outline="0" axis="axisRow" fieldPosition="0"/>
    </format>
    <format dxfId="124">
      <pivotArea dataOnly="0" labelOnly="1" grandRow="1" outline="0" fieldPosition="0"/>
    </format>
    <format dxfId="123">
      <pivotArea dataOnly="0" labelOnly="1" outline="0" axis="axisValues" fieldPosition="0"/>
    </format>
    <format dxfId="122">
      <pivotArea collapsedLevelsAreSubtotals="1" fieldPosition="0">
        <references count="1">
          <reference field="1" count="1">
            <x v="0"/>
          </reference>
        </references>
      </pivotArea>
    </format>
    <format dxfId="121">
      <pivotArea grandRow="1" outline="0" collapsedLevelsAreSubtotals="1" fieldPosition="0"/>
    </format>
    <format dxfId="120">
      <pivotArea dataOnly="0" labelOnly="1" grandRow="1" outline="0" fieldPosition="0"/>
    </format>
    <format dxfId="119">
      <pivotArea collapsedLevelsAreSubtotals="1" fieldPosition="0">
        <references count="1">
          <reference field="1" count="1">
            <x v="0"/>
          </reference>
        </references>
      </pivotArea>
    </format>
    <format dxfId="118">
      <pivotArea grandRow="1" outline="0" collapsedLevelsAreSubtotals="1" fieldPosition="0"/>
    </format>
    <format dxfId="117">
      <pivotArea dataOnly="0" labelOnly="1" fieldPosition="0">
        <references count="1">
          <reference field="1" count="0"/>
        </references>
      </pivotArea>
    </format>
    <format dxfId="116">
      <pivotArea collapsedLevelsAreSubtotals="1" fieldPosition="0">
        <references count="1">
          <reference field="1" count="1">
            <x v="2"/>
          </reference>
        </references>
      </pivotArea>
    </format>
    <format dxfId="115">
      <pivotArea type="all" dataOnly="0" outline="0" fieldPosition="0"/>
    </format>
    <format dxfId="114">
      <pivotArea outline="0" collapsedLevelsAreSubtotals="1" fieldPosition="0"/>
    </format>
    <format dxfId="113">
      <pivotArea field="1" type="button" dataOnly="0" labelOnly="1" outline="0" axis="axisRow" fieldPosition="0"/>
    </format>
    <format dxfId="112">
      <pivotArea dataOnly="0" labelOnly="1" fieldPosition="0">
        <references count="1">
          <reference field="1" count="0"/>
        </references>
      </pivotArea>
    </format>
    <format dxfId="111">
      <pivotArea dataOnly="0" labelOnly="1" grandRow="1" outline="0" fieldPosition="0"/>
    </format>
    <format dxfId="110">
      <pivotArea dataOnly="0" labelOnly="1" outline="0" axis="axisValues" fieldPosition="0"/>
    </format>
  </formats>
  <chartFormats count="4">
    <chartFormat chart="2" format="21" series="1">
      <pivotArea type="data" outline="0" fieldPosition="0">
        <references count="1">
          <reference field="4294967294" count="1" selected="0">
            <x v="0"/>
          </reference>
        </references>
      </pivotArea>
    </chartFormat>
    <chartFormat chart="2" format="25">
      <pivotArea type="data" outline="0" fieldPosition="0">
        <references count="2">
          <reference field="4294967294" count="1" selected="0">
            <x v="0"/>
          </reference>
          <reference field="1" count="1" selected="0">
            <x v="0"/>
          </reference>
        </references>
      </pivotArea>
    </chartFormat>
    <chartFormat chart="2" format="26">
      <pivotArea type="data" outline="0" fieldPosition="0">
        <references count="2">
          <reference field="4294967294" count="1" selected="0">
            <x v="0"/>
          </reference>
          <reference field="1" count="1" selected="0">
            <x v="1"/>
          </reference>
        </references>
      </pivotArea>
    </chartFormat>
    <chartFormat chart="2" format="27">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25F6ED3-3FA1-409A-8A10-A7A21AFE21A8}" name="TablaDinámica10"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outline="1" outlineData="1" multipleFieldFilters="0" chartFormat="9">
  <location ref="AD3:AF5" firstHeaderRow="1" firstDataRow="2" firstDataCol="1"/>
  <pivotFields count="5">
    <pivotField axis="axisRow" showAll="0">
      <items count="8">
        <item m="1" x="5"/>
        <item x="0"/>
        <item m="1" x="1"/>
        <item m="1" x="3"/>
        <item m="1" x="2"/>
        <item m="1" x="6"/>
        <item m="1" x="4"/>
        <item t="default"/>
      </items>
    </pivotField>
    <pivotField axis="axisCol" showAll="0">
      <items count="6">
        <item x="0"/>
        <item m="1" x="3"/>
        <item m="1" x="1"/>
        <item m="1" x="2"/>
        <item f="1" x="4"/>
        <item t="default"/>
      </items>
    </pivotField>
    <pivotField showAll="0"/>
    <pivotField showAll="0"/>
    <pivotField dataField="1" showAll="0"/>
  </pivotFields>
  <rowFields count="1">
    <field x="0"/>
  </rowFields>
  <rowItems count="1">
    <i>
      <x v="1"/>
    </i>
  </rowItems>
  <colFields count="1">
    <field x="1"/>
  </colFields>
  <colItems count="2">
    <i>
      <x/>
    </i>
    <i>
      <x v="4"/>
    </i>
  </colItems>
  <dataFields count="1">
    <dataField name="Cuenta de DESCRIPCIÓN DEL HALLAZGO/OBSERVACIÓN/ITEM" fld="4" subtotal="count" baseField="0" baseItem="0"/>
  </dataFields>
  <formats count="12">
    <format dxfId="161">
      <pivotArea type="all" dataOnly="0" outline="0" fieldPosition="0"/>
    </format>
    <format dxfId="160">
      <pivotArea outline="0" collapsedLevelsAreSubtotals="1" fieldPosition="0"/>
    </format>
    <format dxfId="159">
      <pivotArea field="0" type="button" dataOnly="0" labelOnly="1" outline="0" axis="axisRow" fieldPosition="0"/>
    </format>
    <format dxfId="158">
      <pivotArea dataOnly="0" labelOnly="1" fieldPosition="0">
        <references count="1">
          <reference field="0" count="0"/>
        </references>
      </pivotArea>
    </format>
    <format dxfId="157">
      <pivotArea dataOnly="0" labelOnly="1" fieldPosition="0">
        <references count="1">
          <reference field="1" count="0"/>
        </references>
      </pivotArea>
    </format>
    <format dxfId="156">
      <pivotArea type="origin" dataOnly="0" labelOnly="1" outline="0" fieldPosition="0"/>
    </format>
    <format dxfId="155">
      <pivotArea field="1" type="button" dataOnly="0" labelOnly="1" outline="0" axis="axisCol" fieldPosition="0"/>
    </format>
    <format dxfId="154">
      <pivotArea type="topRight" dataOnly="0" labelOnly="1" outline="0" fieldPosition="0"/>
    </format>
    <format dxfId="153">
      <pivotArea field="0" type="button" dataOnly="0" labelOnly="1" outline="0" axis="axisRow" fieldPosition="0"/>
    </format>
    <format dxfId="152">
      <pivotArea dataOnly="0" labelOnly="1" fieldPosition="0">
        <references count="1">
          <reference field="1" count="0"/>
        </references>
      </pivotArea>
    </format>
    <format dxfId="151">
      <pivotArea outline="0" collapsedLevelsAreSubtotals="1" fieldPosition="0"/>
    </format>
    <format dxfId="150">
      <pivotArea dataOnly="0" labelOnly="1" fieldPosition="0">
        <references count="1">
          <reference field="0" count="0"/>
        </references>
      </pivotArea>
    </format>
  </formats>
  <chartFormats count="10">
    <chartFormat chart="0" format="16" series="1">
      <pivotArea type="data" outline="0" fieldPosition="0">
        <references count="1">
          <reference field="1" count="1" selected="0">
            <x v="1"/>
          </reference>
        </references>
      </pivotArea>
    </chartFormat>
    <chartFormat chart="0" format="17" series="1">
      <pivotArea type="data" outline="0" fieldPosition="0">
        <references count="1">
          <reference field="1" count="1" selected="0">
            <x v="3"/>
          </reference>
        </references>
      </pivotArea>
    </chartFormat>
    <chartFormat chart="0" format="18" series="1">
      <pivotArea type="data" outline="0" fieldPosition="0">
        <references count="1">
          <reference field="1" count="1" selected="0">
            <x v="4"/>
          </reference>
        </references>
      </pivotArea>
    </chartFormat>
    <chartFormat chart="0" format="19" series="1">
      <pivotArea type="data" outline="0" fieldPosition="0">
        <references count="1">
          <reference field="1" count="1" selected="0">
            <x v="0"/>
          </reference>
        </references>
      </pivotArea>
    </chartFormat>
    <chartFormat chart="0" format="20" series="1">
      <pivotArea type="data" outline="0" fieldPosition="0">
        <references count="1">
          <reference field="1" count="1" selected="0">
            <x v="2"/>
          </reference>
        </references>
      </pivotArea>
    </chartFormat>
    <chartFormat chart="0" format="21" series="1">
      <pivotArea type="data" outline="0" fieldPosition="0">
        <references count="2">
          <reference field="4294967294" count="1" selected="0">
            <x v="0"/>
          </reference>
          <reference field="1" count="1" selected="0">
            <x v="0"/>
          </reference>
        </references>
      </pivotArea>
    </chartFormat>
    <chartFormat chart="0" format="22" series="1">
      <pivotArea type="data" outline="0" fieldPosition="0">
        <references count="2">
          <reference field="4294967294" count="1" selected="0">
            <x v="0"/>
          </reference>
          <reference field="1" count="1" selected="0">
            <x v="1"/>
          </reference>
        </references>
      </pivotArea>
    </chartFormat>
    <chartFormat chart="0" format="23" series="1">
      <pivotArea type="data" outline="0" fieldPosition="0">
        <references count="2">
          <reference field="4294967294" count="1" selected="0">
            <x v="0"/>
          </reference>
          <reference field="1" count="1" selected="0">
            <x v="2"/>
          </reference>
        </references>
      </pivotArea>
    </chartFormat>
    <chartFormat chart="0" format="24" series="1">
      <pivotArea type="data" outline="0" fieldPosition="0">
        <references count="2">
          <reference field="4294967294" count="1" selected="0">
            <x v="0"/>
          </reference>
          <reference field="1" count="1" selected="0">
            <x v="3"/>
          </reference>
        </references>
      </pivotArea>
    </chartFormat>
    <chartFormat chart="0" format="25" series="1">
      <pivotArea type="data" outline="0" fieldPosition="0">
        <references count="2">
          <reference field="4294967294" count="1" selected="0">
            <x v="0"/>
          </reference>
          <reference field="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881965B-BC8D-40E3-B845-DBDBA5D4D6F4}" name="TablaDinámica8" cacheId="2"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62">
  <location ref="C45:D56" firstHeaderRow="1" firstDataRow="1" firstDataCol="1" rowPageCount="1" colPageCount="1"/>
  <pivotFields count="17">
    <pivotField axis="axisPage" multipleItemSelectionAllowed="1" showAll="0">
      <items count="9">
        <item x="4"/>
        <item x="3"/>
        <item x="0"/>
        <item x="1"/>
        <item x="2"/>
        <item x="6"/>
        <item x="5"/>
        <item x="7"/>
        <item t="default"/>
      </items>
    </pivotField>
    <pivotField axis="axisRow" showAll="0">
      <items count="4">
        <item x="1"/>
        <item x="2"/>
        <item x="0"/>
        <item t="default"/>
      </items>
    </pivotField>
    <pivotField showAll="0"/>
    <pivotField showAll="0"/>
    <pivotField showAll="0"/>
    <pivotField showAll="0"/>
    <pivotField showAll="0"/>
    <pivotField showAll="0"/>
    <pivotField showAll="0"/>
    <pivotField showAll="0"/>
    <pivotField numFmtId="167" showAll="0"/>
    <pivotField numFmtId="167" showAll="0"/>
    <pivotField showAll="0"/>
    <pivotField showAll="0"/>
    <pivotField showAll="0"/>
    <pivotField showAll="0"/>
    <pivotField axis="axisRow" dataField="1" showAll="0">
      <items count="4">
        <item x="1"/>
        <item x="0"/>
        <item x="2"/>
        <item t="default"/>
      </items>
    </pivotField>
  </pivotFields>
  <rowFields count="2">
    <field x="1"/>
    <field x="16"/>
  </rowFields>
  <rowItems count="11">
    <i>
      <x/>
    </i>
    <i r="1">
      <x/>
    </i>
    <i r="1">
      <x v="1"/>
    </i>
    <i>
      <x v="1"/>
    </i>
    <i r="1">
      <x/>
    </i>
    <i r="1">
      <x v="1"/>
    </i>
    <i r="1">
      <x v="2"/>
    </i>
    <i>
      <x v="2"/>
    </i>
    <i r="1">
      <x/>
    </i>
    <i r="1">
      <x v="1"/>
    </i>
    <i t="grand">
      <x/>
    </i>
  </rowItems>
  <colItems count="1">
    <i/>
  </colItems>
  <pageFields count="1">
    <pageField fld="0" hier="-1"/>
  </pageFields>
  <dataFields count="1">
    <dataField name="Cuenta de ESTADO DE CUMPLIMIENTO" fld="16" subtotal="count" baseField="0" baseItem="0"/>
  </dataFields>
  <formats count="94">
    <format dxfId="255">
      <pivotArea type="all" dataOnly="0" outline="0" fieldPosition="0"/>
    </format>
    <format dxfId="254">
      <pivotArea outline="0" collapsedLevelsAreSubtotals="1" fieldPosition="0"/>
    </format>
    <format dxfId="253">
      <pivotArea field="1" type="button" dataOnly="0" labelOnly="1" outline="0" axis="axisRow" fieldPosition="0"/>
    </format>
    <format dxfId="252">
      <pivotArea dataOnly="0" labelOnly="1" fieldPosition="0">
        <references count="1">
          <reference field="1" count="2">
            <x v="0"/>
            <x v="1"/>
          </reference>
        </references>
      </pivotArea>
    </format>
    <format dxfId="251">
      <pivotArea dataOnly="0" labelOnly="1" grandRow="1" outline="0" fieldPosition="0"/>
    </format>
    <format dxfId="250">
      <pivotArea dataOnly="0" labelOnly="1" fieldPosition="0">
        <references count="2">
          <reference field="1" count="1" selected="0">
            <x v="1"/>
          </reference>
          <reference field="16" count="2">
            <x v="0"/>
            <x v="1"/>
          </reference>
        </references>
      </pivotArea>
    </format>
    <format dxfId="249">
      <pivotArea dataOnly="0" labelOnly="1" outline="0" axis="axisValues" fieldPosition="0"/>
    </format>
    <format dxfId="248">
      <pivotArea type="all" dataOnly="0" outline="0" fieldPosition="0"/>
    </format>
    <format dxfId="247">
      <pivotArea dataOnly="0" labelOnly="1" fieldPosition="0">
        <references count="1">
          <reference field="1" count="2">
            <x v="0"/>
            <x v="1"/>
          </reference>
        </references>
      </pivotArea>
    </format>
    <format dxfId="246">
      <pivotArea dataOnly="0" labelOnly="1" grandRow="1" outline="0" fieldPosition="0"/>
    </format>
    <format dxfId="245">
      <pivotArea collapsedLevelsAreSubtotals="1" fieldPosition="0">
        <references count="1">
          <reference field="1" count="1">
            <x v="0"/>
          </reference>
        </references>
      </pivotArea>
    </format>
    <format dxfId="244">
      <pivotArea dataOnly="0" labelOnly="1" fieldPosition="0">
        <references count="1">
          <reference field="1" count="1">
            <x v="0"/>
          </reference>
        </references>
      </pivotArea>
    </format>
    <format dxfId="243">
      <pivotArea collapsedLevelsAreSubtotals="1" fieldPosition="0">
        <references count="1">
          <reference field="1" count="1">
            <x v="1"/>
          </reference>
        </references>
      </pivotArea>
    </format>
    <format dxfId="242">
      <pivotArea dataOnly="0" labelOnly="1" fieldPosition="0">
        <references count="1">
          <reference field="1" count="1">
            <x v="1"/>
          </reference>
        </references>
      </pivotArea>
    </format>
    <format dxfId="241">
      <pivotArea dataOnly="0" labelOnly="1" grandRow="1" outline="0" fieldPosition="0"/>
    </format>
    <format dxfId="240">
      <pivotArea type="all" dataOnly="0" outline="0" fieldPosition="0"/>
    </format>
    <format dxfId="239">
      <pivotArea dataOnly="0" labelOnly="1" fieldPosition="0">
        <references count="1">
          <reference field="1" count="0"/>
        </references>
      </pivotArea>
    </format>
    <format dxfId="238">
      <pivotArea dataOnly="0" labelOnly="1" grandRow="1" outline="0" fieldPosition="0"/>
    </format>
    <format dxfId="237">
      <pivotArea dataOnly="0" labelOnly="1" fieldPosition="0">
        <references count="2">
          <reference field="1" count="1" selected="0">
            <x v="1"/>
          </reference>
          <reference field="16" count="0"/>
        </references>
      </pivotArea>
    </format>
    <format dxfId="236">
      <pivotArea dataOnly="0" labelOnly="1" fieldPosition="0">
        <references count="2">
          <reference field="1" count="1" selected="0">
            <x v="2"/>
          </reference>
          <reference field="16" count="2">
            <x v="0"/>
            <x v="1"/>
          </reference>
        </references>
      </pivotArea>
    </format>
    <format dxfId="235">
      <pivotArea collapsedLevelsAreSubtotals="1" fieldPosition="0">
        <references count="2">
          <reference field="1" count="1" selected="0">
            <x v="1"/>
          </reference>
          <reference field="16" count="1">
            <x v="1"/>
          </reference>
        </references>
      </pivotArea>
    </format>
    <format dxfId="234">
      <pivotArea collapsedLevelsAreSubtotals="1" fieldPosition="0">
        <references count="2">
          <reference field="1" count="1" selected="0">
            <x v="2"/>
          </reference>
          <reference field="16" count="2">
            <x v="0"/>
            <x v="1"/>
          </reference>
        </references>
      </pivotArea>
    </format>
    <format dxfId="233">
      <pivotArea dataOnly="0" labelOnly="1" fieldPosition="0">
        <references count="2">
          <reference field="1" count="1" selected="0">
            <x v="1"/>
          </reference>
          <reference field="16" count="1">
            <x v="1"/>
          </reference>
        </references>
      </pivotArea>
    </format>
    <format dxfId="232">
      <pivotArea collapsedLevelsAreSubtotals="1" fieldPosition="0">
        <references count="1">
          <reference field="1" count="1">
            <x v="2"/>
          </reference>
        </references>
      </pivotArea>
    </format>
    <format dxfId="231">
      <pivotArea dataOnly="0" labelOnly="1" fieldPosition="0">
        <references count="1">
          <reference field="1" count="1">
            <x v="2"/>
          </reference>
        </references>
      </pivotArea>
    </format>
    <format dxfId="230">
      <pivotArea grandRow="1" outline="0" collapsedLevelsAreSubtotals="1" fieldPosition="0"/>
    </format>
    <format dxfId="229">
      <pivotArea dataOnly="0" labelOnly="1" grandRow="1" outline="0" fieldPosition="0"/>
    </format>
    <format dxfId="228">
      <pivotArea type="all" dataOnly="0" outline="0" fieldPosition="0"/>
    </format>
    <format dxfId="227">
      <pivotArea collapsedLevelsAreSubtotals="1" fieldPosition="0">
        <references count="1">
          <reference field="1" count="1">
            <x v="1"/>
          </reference>
        </references>
      </pivotArea>
    </format>
    <format dxfId="226">
      <pivotArea collapsedLevelsAreSubtotals="1" fieldPosition="0">
        <references count="2">
          <reference field="1" count="1" selected="0">
            <x v="1"/>
          </reference>
          <reference field="16" count="0"/>
        </references>
      </pivotArea>
    </format>
    <format dxfId="225">
      <pivotArea collapsedLevelsAreSubtotals="1" fieldPosition="0">
        <references count="2">
          <reference field="1" count="1" selected="0">
            <x v="2"/>
          </reference>
          <reference field="16" count="2">
            <x v="0"/>
            <x v="1"/>
          </reference>
        </references>
      </pivotArea>
    </format>
    <format dxfId="224">
      <pivotArea type="all" dataOnly="0" outline="0" fieldPosition="0"/>
    </format>
    <format dxfId="223">
      <pivotArea type="all" dataOnly="0" outline="0" fieldPosition="0"/>
    </format>
    <format dxfId="222">
      <pivotArea outline="0" collapsedLevelsAreSubtotals="1" fieldPosition="0"/>
    </format>
    <format dxfId="221">
      <pivotArea field="1" type="button" dataOnly="0" labelOnly="1" outline="0" axis="axisRow" fieldPosition="0"/>
    </format>
    <format dxfId="220">
      <pivotArea dataOnly="0" labelOnly="1" fieldPosition="0">
        <references count="1">
          <reference field="1" count="0"/>
        </references>
      </pivotArea>
    </format>
    <format dxfId="219">
      <pivotArea dataOnly="0" labelOnly="1" grandRow="1" outline="0" fieldPosition="0"/>
    </format>
    <format dxfId="218">
      <pivotArea dataOnly="0" labelOnly="1" outline="0" axis="axisValues" fieldPosition="0"/>
    </format>
    <format dxfId="217">
      <pivotArea field="0" type="button" dataOnly="0" labelOnly="1" outline="0" axis="axisPage" fieldPosition="0"/>
    </format>
    <format dxfId="216">
      <pivotArea field="1" type="button" dataOnly="0" labelOnly="1" outline="0" axis="axisRow" fieldPosition="0"/>
    </format>
    <format dxfId="215">
      <pivotArea dataOnly="0" labelOnly="1" outline="0" axis="axisValues" fieldPosition="0"/>
    </format>
    <format dxfId="214">
      <pivotArea collapsedLevelsAreSubtotals="1" fieldPosition="0">
        <references count="1">
          <reference field="1" count="1">
            <x v="1"/>
          </reference>
        </references>
      </pivotArea>
    </format>
    <format dxfId="213">
      <pivotArea dataOnly="0" labelOnly="1" fieldPosition="0">
        <references count="1">
          <reference field="1" count="1">
            <x v="1"/>
          </reference>
        </references>
      </pivotArea>
    </format>
    <format dxfId="212">
      <pivotArea dataOnly="0" labelOnly="1" fieldPosition="0">
        <references count="1">
          <reference field="1" count="1">
            <x v="2"/>
          </reference>
        </references>
      </pivotArea>
    </format>
    <format dxfId="211">
      <pivotArea dataOnly="0" labelOnly="1" grandRow="1" outline="0" fieldPosition="0"/>
    </format>
    <format dxfId="210">
      <pivotArea collapsedLevelsAreSubtotals="1" fieldPosition="0">
        <references count="1">
          <reference field="1" count="1">
            <x v="1"/>
          </reference>
        </references>
      </pivotArea>
    </format>
    <format dxfId="209">
      <pivotArea dataOnly="0" labelOnly="1" fieldPosition="0">
        <references count="2">
          <reference field="1" count="1" selected="0">
            <x v="1"/>
          </reference>
          <reference field="16" count="0"/>
        </references>
      </pivotArea>
    </format>
    <format dxfId="208">
      <pivotArea dataOnly="0" labelOnly="1" fieldPosition="0">
        <references count="2">
          <reference field="1" count="1" selected="0">
            <x v="2"/>
          </reference>
          <reference field="16" count="0"/>
        </references>
      </pivotArea>
    </format>
    <format dxfId="207">
      <pivotArea collapsedLevelsAreSubtotals="1" fieldPosition="0">
        <references count="1">
          <reference field="1" count="1">
            <x v="1"/>
          </reference>
        </references>
      </pivotArea>
    </format>
    <format dxfId="206">
      <pivotArea collapsedLevelsAreSubtotals="1" fieldPosition="0">
        <references count="1">
          <reference field="1" count="1">
            <x v="2"/>
          </reference>
        </references>
      </pivotArea>
    </format>
    <format dxfId="205">
      <pivotArea grandRow="1" outline="0" collapsedLevelsAreSubtotals="1" fieldPosition="0"/>
    </format>
    <format dxfId="204">
      <pivotArea collapsedLevelsAreSubtotals="1" fieldPosition="0">
        <references count="1">
          <reference field="1" count="1">
            <x v="1"/>
          </reference>
        </references>
      </pivotArea>
    </format>
    <format dxfId="203">
      <pivotArea dataOnly="0" labelOnly="1" fieldPosition="0">
        <references count="1">
          <reference field="1" count="1">
            <x v="1"/>
          </reference>
        </references>
      </pivotArea>
    </format>
    <format dxfId="202">
      <pivotArea collapsedLevelsAreSubtotals="1" fieldPosition="0">
        <references count="1">
          <reference field="1" count="1">
            <x v="0"/>
          </reference>
        </references>
      </pivotArea>
    </format>
    <format dxfId="201">
      <pivotArea collapsedLevelsAreSubtotals="1" fieldPosition="0">
        <references count="2">
          <reference field="1" count="1" selected="0">
            <x v="0"/>
          </reference>
          <reference field="16" count="0"/>
        </references>
      </pivotArea>
    </format>
    <format dxfId="200">
      <pivotArea dataOnly="0" labelOnly="1" fieldPosition="0">
        <references count="1">
          <reference field="1" count="1">
            <x v="0"/>
          </reference>
        </references>
      </pivotArea>
    </format>
    <format dxfId="199">
      <pivotArea dataOnly="0" labelOnly="1" fieldPosition="0">
        <references count="2">
          <reference field="1" count="1" selected="0">
            <x v="0"/>
          </reference>
          <reference field="16" count="0"/>
        </references>
      </pivotArea>
    </format>
    <format dxfId="198">
      <pivotArea collapsedLevelsAreSubtotals="1" fieldPosition="0">
        <references count="1">
          <reference field="1" count="1">
            <x v="1"/>
          </reference>
        </references>
      </pivotArea>
    </format>
    <format dxfId="197">
      <pivotArea collapsedLevelsAreSubtotals="1" fieldPosition="0">
        <references count="2">
          <reference field="1" count="1" selected="0">
            <x v="1"/>
          </reference>
          <reference field="16" count="0"/>
        </references>
      </pivotArea>
    </format>
    <format dxfId="196">
      <pivotArea dataOnly="0" labelOnly="1" fieldPosition="0">
        <references count="1">
          <reference field="1" count="1">
            <x v="1"/>
          </reference>
        </references>
      </pivotArea>
    </format>
    <format dxfId="195">
      <pivotArea dataOnly="0" labelOnly="1" fieldPosition="0">
        <references count="2">
          <reference field="1" count="1" selected="0">
            <x v="1"/>
          </reference>
          <reference field="16" count="0"/>
        </references>
      </pivotArea>
    </format>
    <format dxfId="194">
      <pivotArea collapsedLevelsAreSubtotals="1" fieldPosition="0">
        <references count="1">
          <reference field="1" count="1">
            <x v="2"/>
          </reference>
        </references>
      </pivotArea>
    </format>
    <format dxfId="193">
      <pivotArea collapsedLevelsAreSubtotals="1" fieldPosition="0">
        <references count="2">
          <reference field="1" count="1" selected="0">
            <x v="2"/>
          </reference>
          <reference field="16" count="0"/>
        </references>
      </pivotArea>
    </format>
    <format dxfId="192">
      <pivotArea grandRow="1" outline="0" collapsedLevelsAreSubtotals="1" fieldPosition="0"/>
    </format>
    <format dxfId="191">
      <pivotArea dataOnly="0" labelOnly="1" fieldPosition="0">
        <references count="1">
          <reference field="1" count="1">
            <x v="2"/>
          </reference>
        </references>
      </pivotArea>
    </format>
    <format dxfId="190">
      <pivotArea dataOnly="0" labelOnly="1" grandRow="1" outline="0" fieldPosition="0"/>
    </format>
    <format dxfId="189">
      <pivotArea dataOnly="0" labelOnly="1" fieldPosition="0">
        <references count="2">
          <reference field="1" count="1" selected="0">
            <x v="2"/>
          </reference>
          <reference field="16" count="0"/>
        </references>
      </pivotArea>
    </format>
    <format dxfId="188">
      <pivotArea type="all" dataOnly="0" outline="0" fieldPosition="0"/>
    </format>
    <format dxfId="187">
      <pivotArea outline="0" collapsedLevelsAreSubtotals="1" fieldPosition="0"/>
    </format>
    <format dxfId="186">
      <pivotArea type="all" dataOnly="0" outline="0" fieldPosition="0"/>
    </format>
    <format dxfId="185">
      <pivotArea dataOnly="0" labelOnly="1" fieldPosition="0">
        <references count="2">
          <reference field="1" count="1" selected="0">
            <x v="1"/>
          </reference>
          <reference field="16" count="0"/>
        </references>
      </pivotArea>
    </format>
    <format dxfId="184">
      <pivotArea dataOnly="0" labelOnly="1" fieldPosition="0">
        <references count="2">
          <reference field="1" count="1" selected="0">
            <x v="2"/>
          </reference>
          <reference field="16" count="2">
            <x v="0"/>
            <x v="1"/>
          </reference>
        </references>
      </pivotArea>
    </format>
    <format dxfId="183">
      <pivotArea grandRow="1" outline="0" collapsedLevelsAreSubtotals="1" fieldPosition="0"/>
    </format>
    <format dxfId="182">
      <pivotArea collapsedLevelsAreSubtotals="1" fieldPosition="0">
        <references count="2">
          <reference field="1" count="1" selected="0">
            <x v="0"/>
          </reference>
          <reference field="16" count="1">
            <x v="1"/>
          </reference>
        </references>
      </pivotArea>
    </format>
    <format dxfId="181">
      <pivotArea dataOnly="0" labelOnly="1" fieldPosition="0">
        <references count="2">
          <reference field="1" count="1" selected="0">
            <x v="0"/>
          </reference>
          <reference field="16" count="1">
            <x v="1"/>
          </reference>
        </references>
      </pivotArea>
    </format>
    <format dxfId="180">
      <pivotArea collapsedLevelsAreSubtotals="1" fieldPosition="0">
        <references count="2">
          <reference field="1" count="1" selected="0">
            <x v="0"/>
          </reference>
          <reference field="16" count="2">
            <x v="0"/>
            <x v="1"/>
          </reference>
        </references>
      </pivotArea>
    </format>
    <format dxfId="179">
      <pivotArea dataOnly="0" labelOnly="1" fieldPosition="0">
        <references count="2">
          <reference field="1" count="1" selected="0">
            <x v="0"/>
          </reference>
          <reference field="16" count="2">
            <x v="0"/>
            <x v="1"/>
          </reference>
        </references>
      </pivotArea>
    </format>
    <format dxfId="178">
      <pivotArea collapsedLevelsAreSubtotals="1" fieldPosition="0">
        <references count="2">
          <reference field="1" count="1" selected="0">
            <x v="1"/>
          </reference>
          <reference field="16" count="1">
            <x v="2"/>
          </reference>
        </references>
      </pivotArea>
    </format>
    <format dxfId="177">
      <pivotArea dataOnly="0" labelOnly="1" fieldPosition="0">
        <references count="2">
          <reference field="1" count="1" selected="0">
            <x v="1"/>
          </reference>
          <reference field="16" count="1">
            <x v="2"/>
          </reference>
        </references>
      </pivotArea>
    </format>
    <format dxfId="176">
      <pivotArea collapsedLevelsAreSubtotals="1" fieldPosition="0">
        <references count="2">
          <reference field="1" count="1" selected="0">
            <x v="0"/>
          </reference>
          <reference field="16" count="1">
            <x v="1"/>
          </reference>
        </references>
      </pivotArea>
    </format>
    <format dxfId="175">
      <pivotArea dataOnly="0" labelOnly="1" fieldPosition="0">
        <references count="2">
          <reference field="1" count="1" selected="0">
            <x v="0"/>
          </reference>
          <reference field="16" count="1">
            <x v="1"/>
          </reference>
        </references>
      </pivotArea>
    </format>
    <format dxfId="174">
      <pivotArea collapsedLevelsAreSubtotals="1" fieldPosition="0">
        <references count="2">
          <reference field="1" count="1" selected="0">
            <x v="1"/>
          </reference>
          <reference field="16" count="1">
            <x v="1"/>
          </reference>
        </references>
      </pivotArea>
    </format>
    <format dxfId="173">
      <pivotArea dataOnly="0" labelOnly="1" fieldPosition="0">
        <references count="2">
          <reference field="1" count="1" selected="0">
            <x v="1"/>
          </reference>
          <reference field="16" count="1">
            <x v="1"/>
          </reference>
        </references>
      </pivotArea>
    </format>
    <format dxfId="172">
      <pivotArea collapsedLevelsAreSubtotals="1" fieldPosition="0">
        <references count="2">
          <reference field="1" count="1" selected="0">
            <x v="2"/>
          </reference>
          <reference field="16" count="1">
            <x v="1"/>
          </reference>
        </references>
      </pivotArea>
    </format>
    <format dxfId="171">
      <pivotArea dataOnly="0" labelOnly="1" fieldPosition="0">
        <references count="2">
          <reference field="1" count="1" selected="0">
            <x v="2"/>
          </reference>
          <reference field="16" count="1">
            <x v="1"/>
          </reference>
        </references>
      </pivotArea>
    </format>
    <format dxfId="170">
      <pivotArea type="all" dataOnly="0" outline="0" fieldPosition="0"/>
    </format>
    <format dxfId="169">
      <pivotArea outline="0" collapsedLevelsAreSubtotals="1" fieldPosition="0"/>
    </format>
    <format dxfId="168">
      <pivotArea field="1" type="button" dataOnly="0" labelOnly="1" outline="0" axis="axisRow" fieldPosition="0"/>
    </format>
    <format dxfId="167">
      <pivotArea dataOnly="0" labelOnly="1" fieldPosition="0">
        <references count="1">
          <reference field="1" count="0"/>
        </references>
      </pivotArea>
    </format>
    <format dxfId="166">
      <pivotArea dataOnly="0" labelOnly="1" grandRow="1" outline="0" fieldPosition="0"/>
    </format>
    <format dxfId="165">
      <pivotArea dataOnly="0" labelOnly="1" fieldPosition="0">
        <references count="2">
          <reference field="1" count="1" selected="0">
            <x v="0"/>
          </reference>
          <reference field="16" count="2">
            <x v="0"/>
            <x v="1"/>
          </reference>
        </references>
      </pivotArea>
    </format>
    <format dxfId="164">
      <pivotArea dataOnly="0" labelOnly="1" fieldPosition="0">
        <references count="2">
          <reference field="1" count="1" selected="0">
            <x v="1"/>
          </reference>
          <reference field="16" count="3">
            <x v="0"/>
            <x v="1"/>
            <x v="2"/>
          </reference>
        </references>
      </pivotArea>
    </format>
    <format dxfId="163">
      <pivotArea dataOnly="0" labelOnly="1" fieldPosition="0">
        <references count="2">
          <reference field="1" count="1" selected="0">
            <x v="2"/>
          </reference>
          <reference field="16" count="2">
            <x v="0"/>
            <x v="1"/>
          </reference>
        </references>
      </pivotArea>
    </format>
    <format dxfId="162">
      <pivotArea dataOnly="0" labelOnly="1" outline="0" axis="axisValues" fieldPosition="0"/>
    </format>
  </formats>
  <chartFormats count="7">
    <chartFormat chart="0" format="0" series="1">
      <pivotArea type="data" outline="0" fieldPosition="0">
        <references count="1">
          <reference field="4294967294" count="1" selected="0">
            <x v="0"/>
          </reference>
        </references>
      </pivotArea>
    </chartFormat>
    <chartFormat chart="0" format="1">
      <pivotArea type="data" outline="0" fieldPosition="0">
        <references count="3">
          <reference field="4294967294" count="1" selected="0">
            <x v="0"/>
          </reference>
          <reference field="1" count="1" selected="0">
            <x v="0"/>
          </reference>
          <reference field="16" count="1" selected="0">
            <x v="0"/>
          </reference>
        </references>
      </pivotArea>
    </chartFormat>
    <chartFormat chart="0" format="2">
      <pivotArea type="data" outline="0" fieldPosition="0">
        <references count="3">
          <reference field="4294967294" count="1" selected="0">
            <x v="0"/>
          </reference>
          <reference field="1" count="1" selected="0">
            <x v="0"/>
          </reference>
          <reference field="16" count="1" selected="0">
            <x v="1"/>
          </reference>
        </references>
      </pivotArea>
    </chartFormat>
    <chartFormat chart="0" format="3">
      <pivotArea type="data" outline="0" fieldPosition="0">
        <references count="3">
          <reference field="4294967294" count="1" selected="0">
            <x v="0"/>
          </reference>
          <reference field="1" count="1" selected="0">
            <x v="1"/>
          </reference>
          <reference field="16" count="1" selected="0">
            <x v="0"/>
          </reference>
        </references>
      </pivotArea>
    </chartFormat>
    <chartFormat chart="0" format="4">
      <pivotArea type="data" outline="0" fieldPosition="0">
        <references count="3">
          <reference field="4294967294" count="1" selected="0">
            <x v="0"/>
          </reference>
          <reference field="1" count="1" selected="0">
            <x v="1"/>
          </reference>
          <reference field="16" count="1" selected="0">
            <x v="1"/>
          </reference>
        </references>
      </pivotArea>
    </chartFormat>
    <chartFormat chart="0" format="5">
      <pivotArea type="data" outline="0" fieldPosition="0">
        <references count="3">
          <reference field="4294967294" count="1" selected="0">
            <x v="0"/>
          </reference>
          <reference field="1" count="1" selected="0">
            <x v="2"/>
          </reference>
          <reference field="16" count="1" selected="0">
            <x v="0"/>
          </reference>
        </references>
      </pivotArea>
    </chartFormat>
    <chartFormat chart="0" format="8">
      <pivotArea type="data" outline="0" fieldPosition="0">
        <references count="3">
          <reference field="4294967294" count="1" selected="0">
            <x v="0"/>
          </reference>
          <reference field="1" count="1" selected="0">
            <x v="2"/>
          </reference>
          <reference field="16"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27B5E52-9040-4B14-B739-F50E43F83D96}" name="TablaDinámica2" cacheId="2" applyNumberFormats="0" applyBorderFormats="0" applyFontFormats="0" applyPatternFormats="0" applyAlignmentFormats="0" applyWidthHeightFormats="1" dataCaption="Valores" grandTotalCaption="TOTAL" updatedVersion="8" minRefreshableVersion="3" useAutoFormatting="1" itemPrintTitles="1" createdVersion="6" indent="0" outline="1" outlineData="1" multipleFieldFilters="0" chartFormat="22" rowHeaderCaption="DIRECCIÓN/OFICINA">
  <location ref="F7:G16" firstHeaderRow="1" firstDataRow="1" firstDataCol="1" rowPageCount="1" colPageCount="1"/>
  <pivotFields count="17">
    <pivotField axis="axisRow" showAll="0">
      <items count="9">
        <item x="4"/>
        <item x="3"/>
        <item x="0"/>
        <item x="1"/>
        <item x="2"/>
        <item x="6"/>
        <item x="5"/>
        <item x="7"/>
        <item t="default"/>
      </items>
    </pivotField>
    <pivotField axis="axisPage" multipleItemSelectionAllowed="1" showAll="0">
      <items count="4">
        <item x="1"/>
        <item x="2"/>
        <item x="0"/>
        <item t="default"/>
      </items>
    </pivotField>
    <pivotField showAll="0"/>
    <pivotField showAll="0"/>
    <pivotField dataField="1" showAll="0"/>
    <pivotField showAll="0"/>
    <pivotField showAll="0"/>
    <pivotField showAll="0"/>
    <pivotField showAll="0"/>
    <pivotField showAll="0"/>
    <pivotField numFmtId="167" showAll="0"/>
    <pivotField numFmtId="167" showAll="0"/>
    <pivotField showAll="0"/>
    <pivotField showAll="0"/>
    <pivotField showAll="0"/>
    <pivotField showAll="0"/>
    <pivotField showAll="0"/>
  </pivotFields>
  <rowFields count="1">
    <field x="0"/>
  </rowFields>
  <rowItems count="9">
    <i>
      <x/>
    </i>
    <i>
      <x v="1"/>
    </i>
    <i>
      <x v="2"/>
    </i>
    <i>
      <x v="3"/>
    </i>
    <i>
      <x v="4"/>
    </i>
    <i>
      <x v="5"/>
    </i>
    <i>
      <x v="6"/>
    </i>
    <i>
      <x v="7"/>
    </i>
    <i t="grand">
      <x/>
    </i>
  </rowItems>
  <colItems count="1">
    <i/>
  </colItems>
  <pageFields count="1">
    <pageField fld="1" hier="-1"/>
  </pageFields>
  <dataFields count="1">
    <dataField name="Cuenta de DESCRIPCIÓN DEL HALLAZGO/OBSERVACIÓN/INDICIO" fld="4" subtotal="count" baseField="0" baseItem="0"/>
  </dataFields>
  <formats count="36">
    <format dxfId="291">
      <pivotArea field="1" type="button" dataOnly="0" labelOnly="1" outline="0" axis="axisPage" fieldPosition="0"/>
    </format>
    <format dxfId="290">
      <pivotArea dataOnly="0" labelOnly="1" outline="0" fieldPosition="0">
        <references count="1">
          <reference field="1" count="0"/>
        </references>
      </pivotArea>
    </format>
    <format dxfId="289">
      <pivotArea type="all" dataOnly="0" outline="0" fieldPosition="0"/>
    </format>
    <format dxfId="288">
      <pivotArea outline="0" collapsedLevelsAreSubtotals="1" fieldPosition="0"/>
    </format>
    <format dxfId="287">
      <pivotArea field="0" type="button" dataOnly="0" labelOnly="1" outline="0" axis="axisRow" fieldPosition="0"/>
    </format>
    <format dxfId="286">
      <pivotArea dataOnly="0" labelOnly="1" grandRow="1" outline="0" fieldPosition="0"/>
    </format>
    <format dxfId="285">
      <pivotArea dataOnly="0" labelOnly="1" outline="0" axis="axisValues" fieldPosition="0"/>
    </format>
    <format dxfId="284">
      <pivotArea type="all" dataOnly="0" outline="0" fieldPosition="0"/>
    </format>
    <format dxfId="283">
      <pivotArea outline="0" collapsedLevelsAreSubtotals="1" fieldPosition="0"/>
    </format>
    <format dxfId="282">
      <pivotArea field="0" type="button" dataOnly="0" labelOnly="1" outline="0" axis="axisRow" fieldPosition="0"/>
    </format>
    <format dxfId="281">
      <pivotArea dataOnly="0" labelOnly="1" grandRow="1" outline="0" fieldPosition="0"/>
    </format>
    <format dxfId="280">
      <pivotArea dataOnly="0" labelOnly="1" outline="0" axis="axisValues" fieldPosition="0"/>
    </format>
    <format dxfId="279">
      <pivotArea dataOnly="0" labelOnly="1" fieldPosition="0">
        <references count="1">
          <reference field="0" count="0"/>
        </references>
      </pivotArea>
    </format>
    <format dxfId="278">
      <pivotArea type="all" dataOnly="0" outline="0" fieldPosition="0"/>
    </format>
    <format dxfId="277">
      <pivotArea outline="0" collapsedLevelsAreSubtotals="1" fieldPosition="0"/>
    </format>
    <format dxfId="276">
      <pivotArea field="0" type="button" dataOnly="0" labelOnly="1" outline="0" axis="axisRow" fieldPosition="0"/>
    </format>
    <format dxfId="275">
      <pivotArea dataOnly="0" labelOnly="1" fieldPosition="0">
        <references count="1">
          <reference field="0" count="0"/>
        </references>
      </pivotArea>
    </format>
    <format dxfId="274">
      <pivotArea dataOnly="0" labelOnly="1" grandRow="1" outline="0" fieldPosition="0"/>
    </format>
    <format dxfId="273">
      <pivotArea dataOnly="0" labelOnly="1" outline="0" axis="axisValues" fieldPosition="0"/>
    </format>
    <format dxfId="272">
      <pivotArea type="all" dataOnly="0" outline="0" fieldPosition="0"/>
    </format>
    <format dxfId="271">
      <pivotArea outline="0" collapsedLevelsAreSubtotals="1" fieldPosition="0"/>
    </format>
    <format dxfId="270">
      <pivotArea field="0" type="button" dataOnly="0" labelOnly="1" outline="0" axis="axisRow" fieldPosition="0"/>
    </format>
    <format dxfId="269">
      <pivotArea dataOnly="0" labelOnly="1" grandRow="1" outline="0" fieldPosition="0"/>
    </format>
    <format dxfId="268">
      <pivotArea dataOnly="0" labelOnly="1" outline="0" axis="axisValues" fieldPosition="0"/>
    </format>
    <format dxfId="267">
      <pivotArea grandRow="1" outline="0" collapsedLevelsAreSubtotals="1" fieldPosition="0"/>
    </format>
    <format dxfId="266">
      <pivotArea dataOnly="0" labelOnly="1" grandRow="1" outline="0" fieldPosition="0"/>
    </format>
    <format dxfId="265">
      <pivotArea field="0" type="button" dataOnly="0" labelOnly="1" outline="0" axis="axisRow" fieldPosition="0"/>
    </format>
    <format dxfId="264">
      <pivotArea dataOnly="0" labelOnly="1" outline="0" axis="axisValues" fieldPosition="0"/>
    </format>
    <format dxfId="263">
      <pivotArea collapsedLevelsAreSubtotals="1" fieldPosition="0">
        <references count="1">
          <reference field="0" count="0"/>
        </references>
      </pivotArea>
    </format>
    <format dxfId="262">
      <pivotArea dataOnly="0" labelOnly="1" fieldPosition="0">
        <references count="1">
          <reference field="0" count="0"/>
        </references>
      </pivotArea>
    </format>
    <format dxfId="261">
      <pivotArea type="all" dataOnly="0" outline="0" fieldPosition="0"/>
    </format>
    <format dxfId="260">
      <pivotArea outline="0" collapsedLevelsAreSubtotals="1" fieldPosition="0"/>
    </format>
    <format dxfId="259">
      <pivotArea field="0" type="button" dataOnly="0" labelOnly="1" outline="0" axis="axisRow" fieldPosition="0"/>
    </format>
    <format dxfId="258">
      <pivotArea dataOnly="0" labelOnly="1" fieldPosition="0">
        <references count="1">
          <reference field="0" count="0"/>
        </references>
      </pivotArea>
    </format>
    <format dxfId="257">
      <pivotArea dataOnly="0" labelOnly="1" grandRow="1" outline="0" fieldPosition="0"/>
    </format>
    <format dxfId="256">
      <pivotArea dataOnly="0" labelOnly="1" outline="0" axis="axisValues" fieldPosition="0"/>
    </format>
  </formats>
  <chartFormats count="1">
    <chartFormat chart="7" format="1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D1F06D82-3153-44E1-AE95-C86ECC2FD6A9}" name="TablaDinámica4" cacheId="2" applyNumberFormats="0" applyBorderFormats="0" applyFontFormats="0" applyPatternFormats="0" applyAlignmentFormats="0" applyWidthHeightFormats="1" dataCaption="Valores" grandTotalCaption="TOTAL" updatedVersion="8" minRefreshableVersion="3" useAutoFormatting="1" itemPrintTitles="1" createdVersion="6" indent="0" outline="1" outlineData="1" multipleFieldFilters="0" rowHeaderCaption="DIRECCIÓN/OFICINA">
  <location ref="F21:G30" firstHeaderRow="1" firstDataRow="1" firstDataCol="1" rowPageCount="1" colPageCount="1"/>
  <pivotFields count="17">
    <pivotField axis="axisRow" showAll="0">
      <items count="9">
        <item x="4"/>
        <item x="3"/>
        <item x="0"/>
        <item x="1"/>
        <item x="2"/>
        <item x="6"/>
        <item x="5"/>
        <item x="7"/>
        <item t="default"/>
      </items>
    </pivotField>
    <pivotField axis="axisPage" multipleItemSelectionAllowed="1" showAll="0">
      <items count="4">
        <item x="1"/>
        <item x="2"/>
        <item x="0"/>
        <item t="default"/>
      </items>
    </pivotField>
    <pivotField showAll="0"/>
    <pivotField showAll="0"/>
    <pivotField showAll="0"/>
    <pivotField showAll="0"/>
    <pivotField dataField="1" showAll="0"/>
    <pivotField showAll="0"/>
    <pivotField showAll="0"/>
    <pivotField showAll="0"/>
    <pivotField numFmtId="167" showAll="0"/>
    <pivotField numFmtId="167" showAll="0"/>
    <pivotField showAll="0"/>
    <pivotField showAll="0"/>
    <pivotField showAll="0"/>
    <pivotField showAll="0"/>
    <pivotField showAll="0"/>
  </pivotFields>
  <rowFields count="1">
    <field x="0"/>
  </rowFields>
  <rowItems count="9">
    <i>
      <x/>
    </i>
    <i>
      <x v="1"/>
    </i>
    <i>
      <x v="2"/>
    </i>
    <i>
      <x v="3"/>
    </i>
    <i>
      <x v="4"/>
    </i>
    <i>
      <x v="5"/>
    </i>
    <i>
      <x v="6"/>
    </i>
    <i>
      <x v="7"/>
    </i>
    <i t="grand">
      <x/>
    </i>
  </rowItems>
  <colItems count="1">
    <i/>
  </colItems>
  <pageFields count="1">
    <pageField fld="1" hier="-1"/>
  </pageFields>
  <dataFields count="1">
    <dataField name="TOTAL ACCIONES DE MEJORA" fld="6" subtotal="count" baseField="0" baseItem="0"/>
  </dataFields>
  <formats count="36">
    <format dxfId="327">
      <pivotArea field="1" type="button" dataOnly="0" labelOnly="1" outline="0" axis="axisPage" fieldPosition="0"/>
    </format>
    <format dxfId="326">
      <pivotArea type="all" dataOnly="0" outline="0" fieldPosition="0"/>
    </format>
    <format dxfId="325">
      <pivotArea outline="0" collapsedLevelsAreSubtotals="1" fieldPosition="0"/>
    </format>
    <format dxfId="324">
      <pivotArea field="0" type="button" dataOnly="0" labelOnly="1" outline="0" axis="axisRow" fieldPosition="0"/>
    </format>
    <format dxfId="323">
      <pivotArea dataOnly="0" labelOnly="1" grandRow="1" outline="0" fieldPosition="0"/>
    </format>
    <format dxfId="322">
      <pivotArea dataOnly="0" labelOnly="1" outline="0" axis="axisValues" fieldPosition="0"/>
    </format>
    <format dxfId="321">
      <pivotArea type="all" dataOnly="0" outline="0" fieldPosition="0"/>
    </format>
    <format dxfId="320">
      <pivotArea outline="0" collapsedLevelsAreSubtotals="1" fieldPosition="0"/>
    </format>
    <format dxfId="319">
      <pivotArea field="0" type="button" dataOnly="0" labelOnly="1" outline="0" axis="axisRow" fieldPosition="0"/>
    </format>
    <format dxfId="318">
      <pivotArea dataOnly="0" labelOnly="1" grandRow="1" outline="0" fieldPosition="0"/>
    </format>
    <format dxfId="317">
      <pivotArea dataOnly="0" labelOnly="1" outline="0" axis="axisValues" fieldPosition="0"/>
    </format>
    <format dxfId="316">
      <pivotArea collapsedLevelsAreSubtotals="1" fieldPosition="0">
        <references count="1">
          <reference field="0" count="0"/>
        </references>
      </pivotArea>
    </format>
    <format dxfId="315">
      <pivotArea dataOnly="0" labelOnly="1" fieldPosition="0">
        <references count="1">
          <reference field="0" count="0"/>
        </references>
      </pivotArea>
    </format>
    <format dxfId="314">
      <pivotArea dataOnly="0" labelOnly="1" grandRow="1" outline="0" fieldPosition="0"/>
    </format>
    <format dxfId="313">
      <pivotArea type="all" dataOnly="0" outline="0" fieldPosition="0"/>
    </format>
    <format dxfId="312">
      <pivotArea outline="0" collapsedLevelsAreSubtotals="1" fieldPosition="0"/>
    </format>
    <format dxfId="311">
      <pivotArea field="0" type="button" dataOnly="0" labelOnly="1" outline="0" axis="axisRow" fieldPosition="0"/>
    </format>
    <format dxfId="310">
      <pivotArea dataOnly="0" labelOnly="1" fieldPosition="0">
        <references count="1">
          <reference field="0" count="0"/>
        </references>
      </pivotArea>
    </format>
    <format dxfId="309">
      <pivotArea dataOnly="0" labelOnly="1" grandRow="1" outline="0" fieldPosition="0"/>
    </format>
    <format dxfId="308">
      <pivotArea dataOnly="0" labelOnly="1" outline="0" axis="axisValues" fieldPosition="0"/>
    </format>
    <format dxfId="307">
      <pivotArea type="all" dataOnly="0" outline="0" fieldPosition="0"/>
    </format>
    <format dxfId="306">
      <pivotArea outline="0" collapsedLevelsAreSubtotals="1" fieldPosition="0"/>
    </format>
    <format dxfId="305">
      <pivotArea field="0" type="button" dataOnly="0" labelOnly="1" outline="0" axis="axisRow" fieldPosition="0"/>
    </format>
    <format dxfId="304">
      <pivotArea dataOnly="0" labelOnly="1" fieldPosition="0">
        <references count="1">
          <reference field="0" count="0"/>
        </references>
      </pivotArea>
    </format>
    <format dxfId="303">
      <pivotArea dataOnly="0" labelOnly="1" grandRow="1" outline="0" fieldPosition="0"/>
    </format>
    <format dxfId="302">
      <pivotArea dataOnly="0" labelOnly="1" outline="0" axis="axisValues" fieldPosition="0"/>
    </format>
    <format dxfId="301">
      <pivotArea field="0" type="button" dataOnly="0" labelOnly="1" outline="0" axis="axisRow" fieldPosition="0"/>
    </format>
    <format dxfId="300">
      <pivotArea dataOnly="0" labelOnly="1" outline="0" axis="axisValues" fieldPosition="0"/>
    </format>
    <format dxfId="299">
      <pivotArea grandRow="1" outline="0" collapsedLevelsAreSubtotals="1" fieldPosition="0"/>
    </format>
    <format dxfId="298">
      <pivotArea dataOnly="0" labelOnly="1" grandRow="1" outline="0" fieldPosition="0"/>
    </format>
    <format dxfId="297">
      <pivotArea type="all" dataOnly="0" outline="0" fieldPosition="0"/>
    </format>
    <format dxfId="296">
      <pivotArea outline="0" collapsedLevelsAreSubtotals="1" fieldPosition="0"/>
    </format>
    <format dxfId="295">
      <pivotArea field="0" type="button" dataOnly="0" labelOnly="1" outline="0" axis="axisRow" fieldPosition="0"/>
    </format>
    <format dxfId="294">
      <pivotArea dataOnly="0" labelOnly="1" fieldPosition="0">
        <references count="1">
          <reference field="0" count="0"/>
        </references>
      </pivotArea>
    </format>
    <format dxfId="293">
      <pivotArea dataOnly="0" labelOnly="1" grandRow="1" outline="0" fieldPosition="0"/>
    </format>
    <format dxfId="29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9C9A77C3-261F-4229-9F5A-0AFCD81AF688}" name="TablaDinámica7" cacheId="2" applyNumberFormats="0" applyBorderFormats="0" applyFontFormats="0" applyPatternFormats="0" applyAlignmentFormats="0" applyWidthHeightFormats="1" dataCaption="Valores" grandTotalCaption="TOTAL" updatedVersion="8" minRefreshableVersion="3" useAutoFormatting="1" itemPrintTitles="1" createdVersion="6" indent="0" outline="1" outlineData="1" multipleFieldFilters="0" rowHeaderCaption="DIRECCIÓN/OFICINA">
  <location ref="F36:H60" firstHeaderRow="1" firstDataRow="1" firstDataCol="2" rowPageCount="1" colPageCount="1"/>
  <pivotFields count="17">
    <pivotField name="DIRECCIÓN/" axis="axisRow" compact="0" showAll="0">
      <items count="9">
        <item x="4"/>
        <item x="3"/>
        <item x="0"/>
        <item x="1"/>
        <item x="2"/>
        <item x="6"/>
        <item x="5"/>
        <item x="7"/>
        <item t="default"/>
      </items>
    </pivotField>
    <pivotField axis="axisPage" multipleItemSelectionAllowed="1" showAll="0" defaultSubtotal="0">
      <items count="3">
        <item x="1"/>
        <item x="0"/>
        <item x="2"/>
      </items>
    </pivotField>
    <pivotField showAll="0"/>
    <pivotField showAll="0"/>
    <pivotField showAll="0"/>
    <pivotField showAll="0"/>
    <pivotField showAll="0"/>
    <pivotField showAll="0"/>
    <pivotField showAll="0"/>
    <pivotField showAll="0"/>
    <pivotField numFmtId="167" showAll="0"/>
    <pivotField numFmtId="167" showAll="0"/>
    <pivotField showAll="0"/>
    <pivotField showAll="0"/>
    <pivotField showAll="0"/>
    <pivotField showAll="0"/>
    <pivotField axis="axisRow" dataField="1" showAll="0" defaultSubtotal="0">
      <items count="3">
        <item x="1"/>
        <item x="0"/>
        <item x="2"/>
      </items>
    </pivotField>
  </pivotFields>
  <rowFields count="2">
    <field x="0"/>
    <field x="16"/>
  </rowFields>
  <rowItems count="24">
    <i>
      <x/>
    </i>
    <i r="1">
      <x/>
    </i>
    <i r="1">
      <x v="1"/>
    </i>
    <i r="1">
      <x v="2"/>
    </i>
    <i>
      <x v="1"/>
    </i>
    <i r="1">
      <x/>
    </i>
    <i r="1">
      <x v="1"/>
    </i>
    <i>
      <x v="2"/>
    </i>
    <i r="1">
      <x/>
    </i>
    <i r="1">
      <x v="1"/>
    </i>
    <i>
      <x v="3"/>
    </i>
    <i r="1">
      <x/>
    </i>
    <i r="1">
      <x v="1"/>
    </i>
    <i>
      <x v="4"/>
    </i>
    <i r="1">
      <x/>
    </i>
    <i r="1">
      <x v="1"/>
    </i>
    <i>
      <x v="5"/>
    </i>
    <i r="1">
      <x/>
    </i>
    <i>
      <x v="6"/>
    </i>
    <i r="1">
      <x/>
    </i>
    <i>
      <x v="7"/>
    </i>
    <i r="1">
      <x/>
    </i>
    <i r="1">
      <x v="1"/>
    </i>
    <i t="grand">
      <x/>
    </i>
  </rowItems>
  <colItems count="1">
    <i/>
  </colItems>
  <pageFields count="1">
    <pageField fld="1" hier="-1"/>
  </pageFields>
  <dataFields count="1">
    <dataField name="TOTAL ESTADO DE CUMPLIMIENTO" fld="16" subtotal="count" baseField="0" baseItem="0" numFmtId="3"/>
  </dataFields>
  <formats count="197">
    <format dxfId="524">
      <pivotArea type="all" dataOnly="0" outline="0" fieldPosition="0"/>
    </format>
    <format dxfId="523">
      <pivotArea outline="0" collapsedLevelsAreSubtotals="1" fieldPosition="0"/>
    </format>
    <format dxfId="522">
      <pivotArea field="0" type="button" dataOnly="0" labelOnly="1" outline="0" axis="axisRow" fieldPosition="0"/>
    </format>
    <format dxfId="521">
      <pivotArea field="16" type="button" dataOnly="0" labelOnly="1" outline="0" axis="axisRow" fieldPosition="1"/>
    </format>
    <format dxfId="520">
      <pivotArea dataOnly="0" labelOnly="1" outline="0" axis="axisValues" fieldPosition="0"/>
    </format>
    <format dxfId="519">
      <pivotArea dataOnly="0" labelOnly="1" outline="0" fieldPosition="0">
        <references count="1">
          <reference field="0" count="0"/>
        </references>
      </pivotArea>
    </format>
    <format dxfId="518">
      <pivotArea dataOnly="0" labelOnly="1" fieldPosition="0">
        <references count="2">
          <reference field="0" count="1" selected="0">
            <x v="0"/>
          </reference>
          <reference field="16" count="2">
            <x v="0"/>
            <x v="1"/>
          </reference>
        </references>
      </pivotArea>
    </format>
    <format dxfId="517">
      <pivotArea dataOnly="0" labelOnly="1" fieldPosition="0">
        <references count="2">
          <reference field="0" count="1" selected="0">
            <x v="1"/>
          </reference>
          <reference field="16" count="2">
            <x v="0"/>
            <x v="1"/>
          </reference>
        </references>
      </pivotArea>
    </format>
    <format dxfId="516">
      <pivotArea dataOnly="0" labelOnly="1" fieldPosition="0">
        <references count="2">
          <reference field="0" count="1" selected="0">
            <x v="2"/>
          </reference>
          <reference field="16" count="2">
            <x v="0"/>
            <x v="1"/>
          </reference>
        </references>
      </pivotArea>
    </format>
    <format dxfId="515">
      <pivotArea dataOnly="0" labelOnly="1" fieldPosition="0">
        <references count="2">
          <reference field="0" count="1" selected="0">
            <x v="3"/>
          </reference>
          <reference field="16" count="0"/>
        </references>
      </pivotArea>
    </format>
    <format dxfId="514">
      <pivotArea dataOnly="0" labelOnly="1" fieldPosition="0">
        <references count="2">
          <reference field="0" count="1" selected="0">
            <x v="4"/>
          </reference>
          <reference field="16" count="2">
            <x v="0"/>
            <x v="1"/>
          </reference>
        </references>
      </pivotArea>
    </format>
    <format dxfId="513">
      <pivotArea dataOnly="0" labelOnly="1" fieldPosition="0">
        <references count="2">
          <reference field="0" count="1" selected="0">
            <x v="5"/>
          </reference>
          <reference field="16" count="2">
            <x v="0"/>
            <x v="1"/>
          </reference>
        </references>
      </pivotArea>
    </format>
    <format dxfId="512">
      <pivotArea type="all" dataOnly="0" outline="0" fieldPosition="0"/>
    </format>
    <format dxfId="511">
      <pivotArea outline="0" collapsedLevelsAreSubtotals="1" fieldPosition="0"/>
    </format>
    <format dxfId="510">
      <pivotArea field="0" type="button" dataOnly="0" labelOnly="1" outline="0" axis="axisRow" fieldPosition="0"/>
    </format>
    <format dxfId="509">
      <pivotArea field="16" type="button" dataOnly="0" labelOnly="1" outline="0" axis="axisRow" fieldPosition="1"/>
    </format>
    <format dxfId="508">
      <pivotArea dataOnly="0" labelOnly="1" outline="0" fieldPosition="0">
        <references count="1">
          <reference field="0" count="0"/>
        </references>
      </pivotArea>
    </format>
    <format dxfId="507">
      <pivotArea dataOnly="0" labelOnly="1" fieldPosition="0">
        <references count="2">
          <reference field="0" count="1" selected="0">
            <x v="0"/>
          </reference>
          <reference field="16" count="2">
            <x v="0"/>
            <x v="1"/>
          </reference>
        </references>
      </pivotArea>
    </format>
    <format dxfId="506">
      <pivotArea dataOnly="0" labelOnly="1" fieldPosition="0">
        <references count="2">
          <reference field="0" count="1" selected="0">
            <x v="1"/>
          </reference>
          <reference field="16" count="2">
            <x v="0"/>
            <x v="1"/>
          </reference>
        </references>
      </pivotArea>
    </format>
    <format dxfId="505">
      <pivotArea dataOnly="0" labelOnly="1" fieldPosition="0">
        <references count="2">
          <reference field="0" count="1" selected="0">
            <x v="2"/>
          </reference>
          <reference field="16" count="2">
            <x v="0"/>
            <x v="1"/>
          </reference>
        </references>
      </pivotArea>
    </format>
    <format dxfId="504">
      <pivotArea dataOnly="0" labelOnly="1" fieldPosition="0">
        <references count="2">
          <reference field="0" count="1" selected="0">
            <x v="3"/>
          </reference>
          <reference field="16" count="0"/>
        </references>
      </pivotArea>
    </format>
    <format dxfId="503">
      <pivotArea dataOnly="0" labelOnly="1" fieldPosition="0">
        <references count="2">
          <reference field="0" count="1" selected="0">
            <x v="4"/>
          </reference>
          <reference field="16" count="2">
            <x v="0"/>
            <x v="1"/>
          </reference>
        </references>
      </pivotArea>
    </format>
    <format dxfId="502">
      <pivotArea dataOnly="0" labelOnly="1" fieldPosition="0">
        <references count="2">
          <reference field="0" count="1" selected="0">
            <x v="5"/>
          </reference>
          <reference field="16" count="2">
            <x v="0"/>
            <x v="1"/>
          </reference>
        </references>
      </pivotArea>
    </format>
    <format dxfId="501">
      <pivotArea dataOnly="0" labelOnly="1" outline="0" axis="axisValues" fieldPosition="0"/>
    </format>
    <format dxfId="500">
      <pivotArea dataOnly="0" labelOnly="1" grandRow="1" outline="0" fieldPosition="0"/>
    </format>
    <format dxfId="499">
      <pivotArea type="all" dataOnly="0" outline="0" fieldPosition="0"/>
    </format>
    <format dxfId="498">
      <pivotArea outline="0" collapsedLevelsAreSubtotals="1" fieldPosition="0"/>
    </format>
    <format dxfId="497">
      <pivotArea field="0" type="button" dataOnly="0" labelOnly="1" outline="0" axis="axisRow" fieldPosition="0"/>
    </format>
    <format dxfId="496">
      <pivotArea field="16" type="button" dataOnly="0" labelOnly="1" outline="0" axis="axisRow" fieldPosition="1"/>
    </format>
    <format dxfId="495">
      <pivotArea dataOnly="0" labelOnly="1" outline="0" fieldPosition="0">
        <references count="1">
          <reference field="0" count="0"/>
        </references>
      </pivotArea>
    </format>
    <format dxfId="494">
      <pivotArea dataOnly="0" labelOnly="1" grandRow="1" outline="0" fieldPosition="0"/>
    </format>
    <format dxfId="493">
      <pivotArea dataOnly="0" labelOnly="1" fieldPosition="0">
        <references count="2">
          <reference field="0" count="1" selected="0">
            <x v="0"/>
          </reference>
          <reference field="16" count="2">
            <x v="0"/>
            <x v="1"/>
          </reference>
        </references>
      </pivotArea>
    </format>
    <format dxfId="492">
      <pivotArea dataOnly="0" labelOnly="1" fieldPosition="0">
        <references count="2">
          <reference field="0" count="1" selected="0">
            <x v="1"/>
          </reference>
          <reference field="16" count="2">
            <x v="0"/>
            <x v="1"/>
          </reference>
        </references>
      </pivotArea>
    </format>
    <format dxfId="491">
      <pivotArea dataOnly="0" labelOnly="1" fieldPosition="0">
        <references count="2">
          <reference field="0" count="1" selected="0">
            <x v="2"/>
          </reference>
          <reference field="16" count="2">
            <x v="0"/>
            <x v="1"/>
          </reference>
        </references>
      </pivotArea>
    </format>
    <format dxfId="490">
      <pivotArea dataOnly="0" labelOnly="1" fieldPosition="0">
        <references count="2">
          <reference field="0" count="1" selected="0">
            <x v="3"/>
          </reference>
          <reference field="16" count="0"/>
        </references>
      </pivotArea>
    </format>
    <format dxfId="489">
      <pivotArea dataOnly="0" labelOnly="1" fieldPosition="0">
        <references count="2">
          <reference field="0" count="1" selected="0">
            <x v="4"/>
          </reference>
          <reference field="16" count="2">
            <x v="0"/>
            <x v="1"/>
          </reference>
        </references>
      </pivotArea>
    </format>
    <format dxfId="488">
      <pivotArea dataOnly="0" labelOnly="1" fieldPosition="0">
        <references count="2">
          <reference field="0" count="1" selected="0">
            <x v="5"/>
          </reference>
          <reference field="16" count="2">
            <x v="0"/>
            <x v="1"/>
          </reference>
        </references>
      </pivotArea>
    </format>
    <format dxfId="487">
      <pivotArea dataOnly="0" labelOnly="1" outline="0" axis="axisValues" fieldPosition="0"/>
    </format>
    <format dxfId="486">
      <pivotArea field="0" type="button" dataOnly="0" labelOnly="1" outline="0" axis="axisRow" fieldPosition="0"/>
    </format>
    <format dxfId="485">
      <pivotArea field="16" type="button" dataOnly="0" labelOnly="1" outline="0" axis="axisRow" fieldPosition="1"/>
    </format>
    <format dxfId="484">
      <pivotArea dataOnly="0" labelOnly="1" outline="0" axis="axisValues" fieldPosition="0"/>
    </format>
    <format dxfId="483">
      <pivotArea type="all" dataOnly="0" outline="0" fieldPosition="0"/>
    </format>
    <format dxfId="482">
      <pivotArea dataOnly="0" labelOnly="1" outline="0" fieldPosition="0">
        <references count="1">
          <reference field="0" count="0"/>
        </references>
      </pivotArea>
    </format>
    <format dxfId="481">
      <pivotArea dataOnly="0" labelOnly="1" outline="0" offset="A256" fieldPosition="0">
        <references count="1">
          <reference field="0" count="1">
            <x v="1"/>
          </reference>
        </references>
      </pivotArea>
    </format>
    <format dxfId="480">
      <pivotArea dataOnly="0" labelOnly="1" outline="0" offset="A256" fieldPosition="0">
        <references count="1">
          <reference field="0" count="1">
            <x v="2"/>
          </reference>
        </references>
      </pivotArea>
    </format>
    <format dxfId="479">
      <pivotArea dataOnly="0" labelOnly="1" outline="0" offset="A256" fieldPosition="0">
        <references count="1">
          <reference field="0" count="1">
            <x v="3"/>
          </reference>
        </references>
      </pivotArea>
    </format>
    <format dxfId="478">
      <pivotArea dataOnly="0" labelOnly="1" outline="0" offset="A256" fieldPosition="0">
        <references count="1">
          <reference field="0" count="1">
            <x v="4"/>
          </reference>
        </references>
      </pivotArea>
    </format>
    <format dxfId="477">
      <pivotArea dataOnly="0" labelOnly="1" outline="0" offset="A256" fieldPosition="0">
        <references count="1">
          <reference field="0" count="1">
            <x v="5"/>
          </reference>
        </references>
      </pivotArea>
    </format>
    <format dxfId="476">
      <pivotArea collapsedLevelsAreSubtotals="1" fieldPosition="0">
        <references count="2">
          <reference field="0" count="1" selected="0">
            <x v="0"/>
          </reference>
          <reference field="16" count="2">
            <x v="0"/>
            <x v="1"/>
          </reference>
        </references>
      </pivotArea>
    </format>
    <format dxfId="475">
      <pivotArea collapsedLevelsAreSubtotals="1" fieldPosition="0">
        <references count="2">
          <reference field="0" count="1" selected="0">
            <x v="2"/>
          </reference>
          <reference field="16" count="2">
            <x v="0"/>
            <x v="1"/>
          </reference>
        </references>
      </pivotArea>
    </format>
    <format dxfId="474">
      <pivotArea collapsedLevelsAreSubtotals="1" fieldPosition="0">
        <references count="2">
          <reference field="0" count="1" selected="0">
            <x v="3"/>
          </reference>
          <reference field="16" count="0"/>
        </references>
      </pivotArea>
    </format>
    <format dxfId="473">
      <pivotArea collapsedLevelsAreSubtotals="1" fieldPosition="0">
        <references count="2">
          <reference field="0" count="1" selected="0">
            <x v="5"/>
          </reference>
          <reference field="16" count="2">
            <x v="0"/>
            <x v="1"/>
          </reference>
        </references>
      </pivotArea>
    </format>
    <format dxfId="472">
      <pivotArea dataOnly="0" labelOnly="1" outline="0" fieldPosition="0">
        <references count="1">
          <reference field="0" count="0"/>
        </references>
      </pivotArea>
    </format>
    <format dxfId="471">
      <pivotArea dataOnly="0" labelOnly="1" fieldPosition="0">
        <references count="2">
          <reference field="0" count="1" selected="0">
            <x v="0"/>
          </reference>
          <reference field="16" count="2">
            <x v="0"/>
            <x v="1"/>
          </reference>
        </references>
      </pivotArea>
    </format>
    <format dxfId="470">
      <pivotArea dataOnly="0" labelOnly="1" fieldPosition="0">
        <references count="2">
          <reference field="0" count="1" selected="0">
            <x v="1"/>
          </reference>
          <reference field="16" count="2">
            <x v="0"/>
            <x v="1"/>
          </reference>
        </references>
      </pivotArea>
    </format>
    <format dxfId="469">
      <pivotArea dataOnly="0" labelOnly="1" fieldPosition="0">
        <references count="2">
          <reference field="0" count="1" selected="0">
            <x v="2"/>
          </reference>
          <reference field="16" count="2">
            <x v="0"/>
            <x v="1"/>
          </reference>
        </references>
      </pivotArea>
    </format>
    <format dxfId="468">
      <pivotArea dataOnly="0" labelOnly="1" fieldPosition="0">
        <references count="2">
          <reference field="0" count="1" selected="0">
            <x v="3"/>
          </reference>
          <reference field="16" count="0"/>
        </references>
      </pivotArea>
    </format>
    <format dxfId="467">
      <pivotArea dataOnly="0" labelOnly="1" fieldPosition="0">
        <references count="2">
          <reference field="0" count="1" selected="0">
            <x v="4"/>
          </reference>
          <reference field="16" count="2">
            <x v="0"/>
            <x v="1"/>
          </reference>
        </references>
      </pivotArea>
    </format>
    <format dxfId="466">
      <pivotArea dataOnly="0" labelOnly="1" fieldPosition="0">
        <references count="2">
          <reference field="0" count="1" selected="0">
            <x v="5"/>
          </reference>
          <reference field="16" count="2">
            <x v="0"/>
            <x v="1"/>
          </reference>
        </references>
      </pivotArea>
    </format>
    <format dxfId="465">
      <pivotArea collapsedLevelsAreSubtotals="1" fieldPosition="0">
        <references count="2">
          <reference field="0" count="1" selected="0">
            <x v="0"/>
          </reference>
          <reference field="16" count="2">
            <x v="0"/>
            <x v="1"/>
          </reference>
        </references>
      </pivotArea>
    </format>
    <format dxfId="464">
      <pivotArea collapsedLevelsAreSubtotals="1" fieldPosition="0">
        <references count="2">
          <reference field="0" count="1" selected="0">
            <x v="2"/>
          </reference>
          <reference field="16" count="2">
            <x v="0"/>
            <x v="1"/>
          </reference>
        </references>
      </pivotArea>
    </format>
    <format dxfId="463">
      <pivotArea collapsedLevelsAreSubtotals="1" fieldPosition="0">
        <references count="2">
          <reference field="0" count="1" selected="0">
            <x v="3"/>
          </reference>
          <reference field="16" count="0"/>
        </references>
      </pivotArea>
    </format>
    <format dxfId="462">
      <pivotArea collapsedLevelsAreSubtotals="1" fieldPosition="0">
        <references count="2">
          <reference field="0" count="1" selected="0">
            <x v="5"/>
          </reference>
          <reference field="16" count="2">
            <x v="0"/>
            <x v="1"/>
          </reference>
        </references>
      </pivotArea>
    </format>
    <format dxfId="461">
      <pivotArea dataOnly="0" labelOnly="1" outline="0" fieldPosition="0">
        <references count="1">
          <reference field="0" count="0"/>
        </references>
      </pivotArea>
    </format>
    <format dxfId="460">
      <pivotArea dataOnly="0" labelOnly="1" fieldPosition="0">
        <references count="2">
          <reference field="0" count="1" selected="0">
            <x v="0"/>
          </reference>
          <reference field="16" count="2">
            <x v="0"/>
            <x v="1"/>
          </reference>
        </references>
      </pivotArea>
    </format>
    <format dxfId="459">
      <pivotArea dataOnly="0" labelOnly="1" fieldPosition="0">
        <references count="2">
          <reference field="0" count="1" selected="0">
            <x v="1"/>
          </reference>
          <reference field="16" count="2">
            <x v="0"/>
            <x v="1"/>
          </reference>
        </references>
      </pivotArea>
    </format>
    <format dxfId="458">
      <pivotArea dataOnly="0" labelOnly="1" fieldPosition="0">
        <references count="2">
          <reference field="0" count="1" selected="0">
            <x v="2"/>
          </reference>
          <reference field="16" count="2">
            <x v="0"/>
            <x v="1"/>
          </reference>
        </references>
      </pivotArea>
    </format>
    <format dxfId="457">
      <pivotArea dataOnly="0" labelOnly="1" fieldPosition="0">
        <references count="2">
          <reference field="0" count="1" selected="0">
            <x v="3"/>
          </reference>
          <reference field="16" count="0"/>
        </references>
      </pivotArea>
    </format>
    <format dxfId="456">
      <pivotArea dataOnly="0" labelOnly="1" fieldPosition="0">
        <references count="2">
          <reference field="0" count="1" selected="0">
            <x v="4"/>
          </reference>
          <reference field="16" count="2">
            <x v="0"/>
            <x v="1"/>
          </reference>
        </references>
      </pivotArea>
    </format>
    <format dxfId="455">
      <pivotArea dataOnly="0" labelOnly="1" fieldPosition="0">
        <references count="2">
          <reference field="0" count="1" selected="0">
            <x v="5"/>
          </reference>
          <reference field="16" count="2">
            <x v="0"/>
            <x v="1"/>
          </reference>
        </references>
      </pivotArea>
    </format>
    <format dxfId="454">
      <pivotArea grandRow="1" outline="0" collapsedLevelsAreSubtotals="1" fieldPosition="0"/>
    </format>
    <format dxfId="453">
      <pivotArea dataOnly="0" labelOnly="1" outline="0" fieldPosition="0">
        <references count="1">
          <reference field="0" count="1">
            <x v="1"/>
          </reference>
        </references>
      </pivotArea>
    </format>
    <format dxfId="452">
      <pivotArea dataOnly="0" labelOnly="1" outline="0" fieldPosition="0">
        <references count="1">
          <reference field="0" count="1">
            <x v="2"/>
          </reference>
        </references>
      </pivotArea>
    </format>
    <format dxfId="451">
      <pivotArea dataOnly="0" labelOnly="1" outline="0" fieldPosition="0">
        <references count="1">
          <reference field="0" count="1">
            <x v="3"/>
          </reference>
        </references>
      </pivotArea>
    </format>
    <format dxfId="450">
      <pivotArea dataOnly="0" labelOnly="1" outline="0" fieldPosition="0">
        <references count="1">
          <reference field="0" count="1">
            <x v="4"/>
          </reference>
        </references>
      </pivotArea>
    </format>
    <format dxfId="449">
      <pivotArea dataOnly="0" labelOnly="1" outline="0" fieldPosition="0">
        <references count="1">
          <reference field="0" count="1">
            <x v="5"/>
          </reference>
        </references>
      </pivotArea>
    </format>
    <format dxfId="448">
      <pivotArea dataOnly="0" labelOnly="1" fieldPosition="0">
        <references count="2">
          <reference field="0" count="1" selected="0">
            <x v="0"/>
          </reference>
          <reference field="16" count="2">
            <x v="0"/>
            <x v="1"/>
          </reference>
        </references>
      </pivotArea>
    </format>
    <format dxfId="447">
      <pivotArea dataOnly="0" labelOnly="1" fieldPosition="0">
        <references count="2">
          <reference field="0" count="1" selected="0">
            <x v="1"/>
          </reference>
          <reference field="16" count="2">
            <x v="0"/>
            <x v="1"/>
          </reference>
        </references>
      </pivotArea>
    </format>
    <format dxfId="446">
      <pivotArea dataOnly="0" labelOnly="1" fieldPosition="0">
        <references count="2">
          <reference field="0" count="1" selected="0">
            <x v="2"/>
          </reference>
          <reference field="16" count="2">
            <x v="0"/>
            <x v="1"/>
          </reference>
        </references>
      </pivotArea>
    </format>
    <format dxfId="445">
      <pivotArea dataOnly="0" labelOnly="1" fieldPosition="0">
        <references count="2">
          <reference field="0" count="1" selected="0">
            <x v="3"/>
          </reference>
          <reference field="16" count="0"/>
        </references>
      </pivotArea>
    </format>
    <format dxfId="444">
      <pivotArea dataOnly="0" labelOnly="1" fieldPosition="0">
        <references count="2">
          <reference field="0" count="1" selected="0">
            <x v="4"/>
          </reference>
          <reference field="16" count="2">
            <x v="0"/>
            <x v="1"/>
          </reference>
        </references>
      </pivotArea>
    </format>
    <format dxfId="443">
      <pivotArea dataOnly="0" labelOnly="1" fieldPosition="0">
        <references count="2">
          <reference field="0" count="1" selected="0">
            <x v="5"/>
          </reference>
          <reference field="16" count="2">
            <x v="0"/>
            <x v="1"/>
          </reference>
        </references>
      </pivotArea>
    </format>
    <format dxfId="442">
      <pivotArea type="all" dataOnly="0" outline="0" fieldPosition="0"/>
    </format>
    <format dxfId="441">
      <pivotArea dataOnly="0" labelOnly="1" grandRow="1" outline="0" fieldPosition="0"/>
    </format>
    <format dxfId="440">
      <pivotArea dataOnly="0" labelOnly="1" fieldPosition="0">
        <references count="2">
          <reference field="0" count="1" selected="0">
            <x v="2"/>
          </reference>
          <reference field="16" count="2">
            <x v="0"/>
            <x v="1"/>
          </reference>
        </references>
      </pivotArea>
    </format>
    <format dxfId="439">
      <pivotArea dataOnly="0" labelOnly="1" fieldPosition="0">
        <references count="2">
          <reference field="0" count="1" selected="0">
            <x v="3"/>
          </reference>
          <reference field="16" count="0"/>
        </references>
      </pivotArea>
    </format>
    <format dxfId="438">
      <pivotArea dataOnly="0" labelOnly="1" fieldPosition="0">
        <references count="2">
          <reference field="0" count="1" selected="0">
            <x v="5"/>
          </reference>
          <reference field="16" count="2">
            <x v="0"/>
            <x v="1"/>
          </reference>
        </references>
      </pivotArea>
    </format>
    <format dxfId="437">
      <pivotArea collapsedLevelsAreSubtotals="1" fieldPosition="0">
        <references count="2">
          <reference field="0" count="1" selected="0">
            <x v="0"/>
          </reference>
          <reference field="16" count="2">
            <x v="0"/>
            <x v="1"/>
          </reference>
        </references>
      </pivotArea>
    </format>
    <format dxfId="436">
      <pivotArea collapsedLevelsAreSubtotals="1" fieldPosition="0">
        <references count="2">
          <reference field="0" count="1" selected="0">
            <x v="1"/>
          </reference>
          <reference field="16" count="2">
            <x v="0"/>
            <x v="1"/>
          </reference>
        </references>
      </pivotArea>
    </format>
    <format dxfId="435">
      <pivotArea collapsedLevelsAreSubtotals="1" fieldPosition="0">
        <references count="2">
          <reference field="0" count="1" selected="0">
            <x v="2"/>
          </reference>
          <reference field="16" count="2">
            <x v="0"/>
            <x v="1"/>
          </reference>
        </references>
      </pivotArea>
    </format>
    <format dxfId="434">
      <pivotArea collapsedLevelsAreSubtotals="1" fieldPosition="0">
        <references count="2">
          <reference field="0" count="1" selected="0">
            <x v="3"/>
          </reference>
          <reference field="16" count="0"/>
        </references>
      </pivotArea>
    </format>
    <format dxfId="433">
      <pivotArea collapsedLevelsAreSubtotals="1" fieldPosition="0">
        <references count="2">
          <reference field="0" count="1" selected="0">
            <x v="5"/>
          </reference>
          <reference field="16" count="2">
            <x v="0"/>
            <x v="1"/>
          </reference>
        </references>
      </pivotArea>
    </format>
    <format dxfId="432">
      <pivotArea dataOnly="0" labelOnly="1" fieldPosition="0">
        <references count="2">
          <reference field="0" count="1" selected="0">
            <x v="0"/>
          </reference>
          <reference field="16" count="2">
            <x v="0"/>
            <x v="1"/>
          </reference>
        </references>
      </pivotArea>
    </format>
    <format dxfId="431">
      <pivotArea dataOnly="0" labelOnly="1" fieldPosition="0">
        <references count="2">
          <reference field="0" count="1" selected="0">
            <x v="1"/>
          </reference>
          <reference field="16" count="2">
            <x v="0"/>
            <x v="1"/>
          </reference>
        </references>
      </pivotArea>
    </format>
    <format dxfId="430">
      <pivotArea dataOnly="0" labelOnly="1" fieldPosition="0">
        <references count="2">
          <reference field="0" count="1" selected="0">
            <x v="2"/>
          </reference>
          <reference field="16" count="2">
            <x v="0"/>
            <x v="1"/>
          </reference>
        </references>
      </pivotArea>
    </format>
    <format dxfId="429">
      <pivotArea dataOnly="0" labelOnly="1" fieldPosition="0">
        <references count="2">
          <reference field="0" count="1" selected="0">
            <x v="3"/>
          </reference>
          <reference field="16" count="0"/>
        </references>
      </pivotArea>
    </format>
    <format dxfId="428">
      <pivotArea dataOnly="0" labelOnly="1" fieldPosition="0">
        <references count="2">
          <reference field="0" count="1" selected="0">
            <x v="5"/>
          </reference>
          <reference field="16" count="2">
            <x v="0"/>
            <x v="1"/>
          </reference>
        </references>
      </pivotArea>
    </format>
    <format dxfId="427">
      <pivotArea collapsedLevelsAreSubtotals="1" fieldPosition="0">
        <references count="2">
          <reference field="0" count="1" selected="0">
            <x v="0"/>
          </reference>
          <reference field="16" count="1">
            <x v="0"/>
          </reference>
        </references>
      </pivotArea>
    </format>
    <format dxfId="426">
      <pivotArea dataOnly="0" labelOnly="1" fieldPosition="0">
        <references count="2">
          <reference field="0" count="1" selected="0">
            <x v="0"/>
          </reference>
          <reference field="16" count="1">
            <x v="0"/>
          </reference>
        </references>
      </pivotArea>
    </format>
    <format dxfId="425">
      <pivotArea collapsedLevelsAreSubtotals="1" fieldPosition="0">
        <references count="2">
          <reference field="0" count="1" selected="0">
            <x v="1"/>
          </reference>
          <reference field="16" count="1">
            <x v="0"/>
          </reference>
        </references>
      </pivotArea>
    </format>
    <format dxfId="424">
      <pivotArea dataOnly="0" labelOnly="1" fieldPosition="0">
        <references count="2">
          <reference field="0" count="1" selected="0">
            <x v="1"/>
          </reference>
          <reference field="16" count="1">
            <x v="0"/>
          </reference>
        </references>
      </pivotArea>
    </format>
    <format dxfId="423">
      <pivotArea collapsedLevelsAreSubtotals="1" fieldPosition="0">
        <references count="2">
          <reference field="0" count="1" selected="0">
            <x v="2"/>
          </reference>
          <reference field="16" count="1">
            <x v="0"/>
          </reference>
        </references>
      </pivotArea>
    </format>
    <format dxfId="422">
      <pivotArea dataOnly="0" labelOnly="1" fieldPosition="0">
        <references count="2">
          <reference field="0" count="1" selected="0">
            <x v="2"/>
          </reference>
          <reference field="16" count="1">
            <x v="0"/>
          </reference>
        </references>
      </pivotArea>
    </format>
    <format dxfId="421">
      <pivotArea collapsedLevelsAreSubtotals="1" fieldPosition="0">
        <references count="2">
          <reference field="0" count="1" selected="0">
            <x v="3"/>
          </reference>
          <reference field="16" count="1">
            <x v="0"/>
          </reference>
        </references>
      </pivotArea>
    </format>
    <format dxfId="420">
      <pivotArea dataOnly="0" labelOnly="1" fieldPosition="0">
        <references count="2">
          <reference field="0" count="1" selected="0">
            <x v="3"/>
          </reference>
          <reference field="16" count="1">
            <x v="0"/>
          </reference>
        </references>
      </pivotArea>
    </format>
    <format dxfId="419">
      <pivotArea grandRow="1" outline="0" collapsedLevelsAreSubtotals="1" fieldPosition="0"/>
    </format>
    <format dxfId="418">
      <pivotArea dataOnly="0" labelOnly="1" grandRow="1" outline="0" offset="IV256" fieldPosition="0"/>
    </format>
    <format dxfId="417">
      <pivotArea grandRow="1" outline="0" collapsedLevelsAreSubtotals="1" fieldPosition="0"/>
    </format>
    <format dxfId="416">
      <pivotArea dataOnly="0" labelOnly="1" grandRow="1" outline="0" offset="IV256" fieldPosition="0"/>
    </format>
    <format dxfId="415">
      <pivotArea dataOnly="0" labelOnly="1" grandRow="1" outline="0" offset="A256" fieldPosition="0"/>
    </format>
    <format dxfId="414">
      <pivotArea dataOnly="0" labelOnly="1" grandRow="1" outline="0" offset="A256" fieldPosition="0"/>
    </format>
    <format dxfId="413">
      <pivotArea type="all" dataOnly="0" outline="0" fieldPosition="0"/>
    </format>
    <format dxfId="412">
      <pivotArea outline="0" collapsedLevelsAreSubtotals="1" fieldPosition="0"/>
    </format>
    <format dxfId="411">
      <pivotArea field="0" type="button" dataOnly="0" labelOnly="1" outline="0" axis="axisRow" fieldPosition="0"/>
    </format>
    <format dxfId="410">
      <pivotArea field="16" type="button" dataOnly="0" labelOnly="1" outline="0" axis="axisRow" fieldPosition="1"/>
    </format>
    <format dxfId="409">
      <pivotArea dataOnly="0" labelOnly="1" outline="0" fieldPosition="0">
        <references count="1">
          <reference field="0" count="0"/>
        </references>
      </pivotArea>
    </format>
    <format dxfId="408">
      <pivotArea dataOnly="0" labelOnly="1" grandRow="1" outline="0" fieldPosition="0"/>
    </format>
    <format dxfId="407">
      <pivotArea dataOnly="0" labelOnly="1" outline="0" axis="axisValues" fieldPosition="0"/>
    </format>
    <format dxfId="406">
      <pivotArea field="1" type="button" dataOnly="0" labelOnly="1" outline="0" axis="axisPage" fieldPosition="0"/>
    </format>
    <format dxfId="405">
      <pivotArea field="1" type="button" dataOnly="0" labelOnly="1" outline="0" axis="axisPage" fieldPosition="0"/>
    </format>
    <format dxfId="404">
      <pivotArea field="0" type="button" dataOnly="0" labelOnly="1" outline="0" axis="axisRow" fieldPosition="0"/>
    </format>
    <format dxfId="403">
      <pivotArea field="16" type="button" dataOnly="0" labelOnly="1" outline="0" axis="axisRow" fieldPosition="1"/>
    </format>
    <format dxfId="402">
      <pivotArea dataOnly="0" labelOnly="1" outline="0" axis="axisValues" fieldPosition="0"/>
    </format>
    <format dxfId="401">
      <pivotArea grandRow="1" outline="0" collapsedLevelsAreSubtotals="1" fieldPosition="0"/>
    </format>
    <format dxfId="400">
      <pivotArea dataOnly="0" labelOnly="1" grandRow="1" outline="0" fieldPosition="0"/>
    </format>
    <format dxfId="399">
      <pivotArea dataOnly="0" labelOnly="1" outline="0" fieldPosition="0">
        <references count="1">
          <reference field="0" count="2">
            <x v="1"/>
            <x v="2"/>
          </reference>
        </references>
      </pivotArea>
    </format>
    <format dxfId="398">
      <pivotArea fieldPosition="0">
        <references count="1">
          <reference field="0" count="1">
            <x v="0"/>
          </reference>
        </references>
      </pivotArea>
    </format>
    <format dxfId="397">
      <pivotArea collapsedLevelsAreSubtotals="1" fieldPosition="0">
        <references count="2">
          <reference field="0" count="1" selected="0">
            <x v="0"/>
          </reference>
          <reference field="16" count="0"/>
        </references>
      </pivotArea>
    </format>
    <format dxfId="396">
      <pivotArea dataOnly="0" labelOnly="1" outline="0" fieldPosition="0">
        <references count="1">
          <reference field="0" count="1">
            <x v="0"/>
          </reference>
        </references>
      </pivotArea>
    </format>
    <format dxfId="395">
      <pivotArea dataOnly="0" labelOnly="1" fieldPosition="0">
        <references count="2">
          <reference field="0" count="1" selected="0">
            <x v="0"/>
          </reference>
          <reference field="16" count="0"/>
        </references>
      </pivotArea>
    </format>
    <format dxfId="394">
      <pivotArea fieldPosition="0">
        <references count="1">
          <reference field="0" count="1">
            <x v="1"/>
          </reference>
        </references>
      </pivotArea>
    </format>
    <format dxfId="393">
      <pivotArea collapsedLevelsAreSubtotals="1" fieldPosition="0">
        <references count="2">
          <reference field="0" count="1" selected="0">
            <x v="1"/>
          </reference>
          <reference field="16" count="0"/>
        </references>
      </pivotArea>
    </format>
    <format dxfId="392">
      <pivotArea dataOnly="0" labelOnly="1" outline="0" fieldPosition="0">
        <references count="1">
          <reference field="0" count="1">
            <x v="1"/>
          </reference>
        </references>
      </pivotArea>
    </format>
    <format dxfId="391">
      <pivotArea dataOnly="0" labelOnly="1" fieldPosition="0">
        <references count="2">
          <reference field="0" count="1" selected="0">
            <x v="1"/>
          </reference>
          <reference field="16" count="0"/>
        </references>
      </pivotArea>
    </format>
    <format dxfId="390">
      <pivotArea fieldPosition="0">
        <references count="1">
          <reference field="0" count="1">
            <x v="2"/>
          </reference>
        </references>
      </pivotArea>
    </format>
    <format dxfId="389">
      <pivotArea collapsedLevelsAreSubtotals="1" fieldPosition="0">
        <references count="2">
          <reference field="0" count="1" selected="0">
            <x v="2"/>
          </reference>
          <reference field="16" count="0"/>
        </references>
      </pivotArea>
    </format>
    <format dxfId="388">
      <pivotArea dataOnly="0" labelOnly="1" outline="0" fieldPosition="0">
        <references count="1">
          <reference field="0" count="1">
            <x v="2"/>
          </reference>
        </references>
      </pivotArea>
    </format>
    <format dxfId="387">
      <pivotArea dataOnly="0" labelOnly="1" fieldPosition="0">
        <references count="2">
          <reference field="0" count="1" selected="0">
            <x v="2"/>
          </reference>
          <reference field="16" count="0"/>
        </references>
      </pivotArea>
    </format>
    <format dxfId="386">
      <pivotArea fieldPosition="0">
        <references count="1">
          <reference field="0" count="1">
            <x v="3"/>
          </reference>
        </references>
      </pivotArea>
    </format>
    <format dxfId="385">
      <pivotArea collapsedLevelsAreSubtotals="1" fieldPosition="0">
        <references count="2">
          <reference field="0" count="1" selected="0">
            <x v="3"/>
          </reference>
          <reference field="16" count="0"/>
        </references>
      </pivotArea>
    </format>
    <format dxfId="384">
      <pivotArea dataOnly="0" labelOnly="1" outline="0" fieldPosition="0">
        <references count="1">
          <reference field="0" count="1">
            <x v="3"/>
          </reference>
        </references>
      </pivotArea>
    </format>
    <format dxfId="383">
      <pivotArea dataOnly="0" labelOnly="1" fieldPosition="0">
        <references count="2">
          <reference field="0" count="1" selected="0">
            <x v="3"/>
          </reference>
          <reference field="16" count="0"/>
        </references>
      </pivotArea>
    </format>
    <format dxfId="382">
      <pivotArea fieldPosition="0">
        <references count="1">
          <reference field="0" count="1">
            <x v="4"/>
          </reference>
        </references>
      </pivotArea>
    </format>
    <format dxfId="381">
      <pivotArea collapsedLevelsAreSubtotals="1" fieldPosition="0">
        <references count="2">
          <reference field="0" count="1" selected="0">
            <x v="4"/>
          </reference>
          <reference field="16" count="0"/>
        </references>
      </pivotArea>
    </format>
    <format dxfId="380">
      <pivotArea dataOnly="0" labelOnly="1" outline="0" fieldPosition="0">
        <references count="1">
          <reference field="0" count="1">
            <x v="4"/>
          </reference>
        </references>
      </pivotArea>
    </format>
    <format dxfId="379">
      <pivotArea dataOnly="0" labelOnly="1" fieldPosition="0">
        <references count="2">
          <reference field="0" count="1" selected="0">
            <x v="4"/>
          </reference>
          <reference field="16" count="0"/>
        </references>
      </pivotArea>
    </format>
    <format dxfId="378">
      <pivotArea fieldPosition="0">
        <references count="1">
          <reference field="0" count="1">
            <x v="5"/>
          </reference>
        </references>
      </pivotArea>
    </format>
    <format dxfId="377">
      <pivotArea collapsedLevelsAreSubtotals="1" fieldPosition="0">
        <references count="2">
          <reference field="0" count="1" selected="0">
            <x v="5"/>
          </reference>
          <reference field="16" count="1">
            <x v="0"/>
          </reference>
        </references>
      </pivotArea>
    </format>
    <format dxfId="376">
      <pivotArea dataOnly="0" labelOnly="1" outline="0" fieldPosition="0">
        <references count="1">
          <reference field="0" count="1">
            <x v="5"/>
          </reference>
        </references>
      </pivotArea>
    </format>
    <format dxfId="375">
      <pivotArea dataOnly="0" labelOnly="1" fieldPosition="0">
        <references count="2">
          <reference field="0" count="1" selected="0">
            <x v="5"/>
          </reference>
          <reference field="16" count="1">
            <x v="0"/>
          </reference>
        </references>
      </pivotArea>
    </format>
    <format dxfId="374">
      <pivotArea fieldPosition="0">
        <references count="1">
          <reference field="0" count="1">
            <x v="6"/>
          </reference>
        </references>
      </pivotArea>
    </format>
    <format dxfId="373">
      <pivotArea collapsedLevelsAreSubtotals="1" fieldPosition="0">
        <references count="2">
          <reference field="0" count="1" selected="0">
            <x v="6"/>
          </reference>
          <reference field="16" count="0"/>
        </references>
      </pivotArea>
    </format>
    <format dxfId="372">
      <pivotArea dataOnly="0" labelOnly="1" outline="0" fieldPosition="0">
        <references count="1">
          <reference field="0" count="1">
            <x v="6"/>
          </reference>
        </references>
      </pivotArea>
    </format>
    <format dxfId="371">
      <pivotArea dataOnly="0" labelOnly="1" fieldPosition="0">
        <references count="2">
          <reference field="0" count="1" selected="0">
            <x v="6"/>
          </reference>
          <reference field="16" count="0"/>
        </references>
      </pivotArea>
    </format>
    <format dxfId="370">
      <pivotArea fieldPosition="0">
        <references count="1">
          <reference field="0" count="1">
            <x v="7"/>
          </reference>
        </references>
      </pivotArea>
    </format>
    <format dxfId="369">
      <pivotArea collapsedLevelsAreSubtotals="1" fieldPosition="0">
        <references count="2">
          <reference field="0" count="1" selected="0">
            <x v="7"/>
          </reference>
          <reference field="16" count="1">
            <x v="1"/>
          </reference>
        </references>
      </pivotArea>
    </format>
    <format dxfId="368">
      <pivotArea dataOnly="0" labelOnly="1" outline="0" fieldPosition="0">
        <references count="1">
          <reference field="0" count="1">
            <x v="7"/>
          </reference>
        </references>
      </pivotArea>
    </format>
    <format dxfId="367">
      <pivotArea dataOnly="0" labelOnly="1" fieldPosition="0">
        <references count="2">
          <reference field="0" count="1" selected="0">
            <x v="7"/>
          </reference>
          <reference field="16" count="1">
            <x v="1"/>
          </reference>
        </references>
      </pivotArea>
    </format>
    <format dxfId="366">
      <pivotArea dataOnly="0" labelOnly="1" outline="0" fieldPosition="0">
        <references count="1">
          <reference field="0" count="1">
            <x v="1"/>
          </reference>
        </references>
      </pivotArea>
    </format>
    <format dxfId="365">
      <pivotArea dataOnly="0" labelOnly="1" outline="0" fieldPosition="0">
        <references count="1">
          <reference field="0" count="1">
            <x v="2"/>
          </reference>
        </references>
      </pivotArea>
    </format>
    <format dxfId="364">
      <pivotArea dataOnly="0" labelOnly="1" outline="0" fieldPosition="0">
        <references count="1">
          <reference field="0" count="1">
            <x v="4"/>
          </reference>
        </references>
      </pivotArea>
    </format>
    <format dxfId="363">
      <pivotArea dataOnly="0" labelOnly="1" outline="0" fieldPosition="0">
        <references count="1">
          <reference field="0" count="1">
            <x v="3"/>
          </reference>
        </references>
      </pivotArea>
    </format>
    <format dxfId="362">
      <pivotArea dataOnly="0" labelOnly="1" outline="0" fieldPosition="0">
        <references count="1">
          <reference field="0" count="1">
            <x v="5"/>
          </reference>
        </references>
      </pivotArea>
    </format>
    <format dxfId="361">
      <pivotArea type="all" dataOnly="0" outline="0" fieldPosition="0"/>
    </format>
    <format dxfId="360">
      <pivotArea dataOnly="0" labelOnly="1" fieldPosition="0">
        <references count="2">
          <reference field="0" count="1" selected="0">
            <x v="0"/>
          </reference>
          <reference field="16" count="2">
            <x v="0"/>
            <x v="1"/>
          </reference>
        </references>
      </pivotArea>
    </format>
    <format dxfId="359">
      <pivotArea dataOnly="0" labelOnly="1" fieldPosition="0">
        <references count="2">
          <reference field="0" count="1" selected="0">
            <x v="1"/>
          </reference>
          <reference field="16" count="2">
            <x v="0"/>
            <x v="1"/>
          </reference>
        </references>
      </pivotArea>
    </format>
    <format dxfId="358">
      <pivotArea dataOnly="0" labelOnly="1" fieldPosition="0">
        <references count="2">
          <reference field="0" count="1" selected="0">
            <x v="2"/>
          </reference>
          <reference field="16" count="2">
            <x v="0"/>
            <x v="1"/>
          </reference>
        </references>
      </pivotArea>
    </format>
    <format dxfId="357">
      <pivotArea dataOnly="0" labelOnly="1" fieldPosition="0">
        <references count="2">
          <reference field="0" count="1" selected="0">
            <x v="3"/>
          </reference>
          <reference field="16" count="0"/>
        </references>
      </pivotArea>
    </format>
    <format dxfId="356">
      <pivotArea dataOnly="0" labelOnly="1" fieldPosition="0">
        <references count="2">
          <reference field="0" count="1" selected="0">
            <x v="4"/>
          </reference>
          <reference field="16" count="2">
            <x v="0"/>
            <x v="1"/>
          </reference>
        </references>
      </pivotArea>
    </format>
    <format dxfId="355">
      <pivotArea outline="0" fieldPosition="0">
        <references count="1">
          <reference field="4294967294" count="1">
            <x v="0"/>
          </reference>
        </references>
      </pivotArea>
    </format>
    <format dxfId="354">
      <pivotArea dataOnly="0" fieldPosition="0">
        <references count="1">
          <reference field="16" count="1">
            <x v="2"/>
          </reference>
        </references>
      </pivotArea>
    </format>
    <format dxfId="353">
      <pivotArea dataOnly="0" fieldPosition="0">
        <references count="1">
          <reference field="16" count="1">
            <x v="0"/>
          </reference>
        </references>
      </pivotArea>
    </format>
    <format dxfId="352">
      <pivotArea collapsedLevelsAreSubtotals="1" fieldPosition="0">
        <references count="2">
          <reference field="0" count="1" selected="0">
            <x v="0"/>
          </reference>
          <reference field="16" count="1">
            <x v="1"/>
          </reference>
        </references>
      </pivotArea>
    </format>
    <format dxfId="351">
      <pivotArea dataOnly="0" labelOnly="1" fieldPosition="0">
        <references count="2">
          <reference field="0" count="1" selected="0">
            <x v="0"/>
          </reference>
          <reference field="16" count="1">
            <x v="1"/>
          </reference>
        </references>
      </pivotArea>
    </format>
    <format dxfId="350">
      <pivotArea collapsedLevelsAreSubtotals="1" fieldPosition="0">
        <references count="2">
          <reference field="0" count="1" selected="0">
            <x v="1"/>
          </reference>
          <reference field="16" count="1">
            <x v="1"/>
          </reference>
        </references>
      </pivotArea>
    </format>
    <format dxfId="349">
      <pivotArea dataOnly="0" labelOnly="1" fieldPosition="0">
        <references count="2">
          <reference field="0" count="1" selected="0">
            <x v="1"/>
          </reference>
          <reference field="16" count="1">
            <x v="1"/>
          </reference>
        </references>
      </pivotArea>
    </format>
    <format dxfId="348">
      <pivotArea collapsedLevelsAreSubtotals="1" fieldPosition="0">
        <references count="2">
          <reference field="0" count="1" selected="0">
            <x v="2"/>
          </reference>
          <reference field="16" count="1">
            <x v="1"/>
          </reference>
        </references>
      </pivotArea>
    </format>
    <format dxfId="347">
      <pivotArea dataOnly="0" labelOnly="1" fieldPosition="0">
        <references count="2">
          <reference field="0" count="1" selected="0">
            <x v="2"/>
          </reference>
          <reference field="16" count="1">
            <x v="1"/>
          </reference>
        </references>
      </pivotArea>
    </format>
    <format dxfId="346">
      <pivotArea collapsedLevelsAreSubtotals="1" fieldPosition="0">
        <references count="2">
          <reference field="0" count="1" selected="0">
            <x v="3"/>
          </reference>
          <reference field="16" count="1">
            <x v="1"/>
          </reference>
        </references>
      </pivotArea>
    </format>
    <format dxfId="345">
      <pivotArea dataOnly="0" labelOnly="1" fieldPosition="0">
        <references count="2">
          <reference field="0" count="1" selected="0">
            <x v="3"/>
          </reference>
          <reference field="16" count="1">
            <x v="1"/>
          </reference>
        </references>
      </pivotArea>
    </format>
    <format dxfId="344">
      <pivotArea collapsedLevelsAreSubtotals="1" fieldPosition="0">
        <references count="2">
          <reference field="0" count="1" selected="0">
            <x v="4"/>
          </reference>
          <reference field="16" count="1">
            <x v="1"/>
          </reference>
        </references>
      </pivotArea>
    </format>
    <format dxfId="343">
      <pivotArea dataOnly="0" labelOnly="1" fieldPosition="0">
        <references count="2">
          <reference field="0" count="1" selected="0">
            <x v="4"/>
          </reference>
          <reference field="16" count="1">
            <x v="1"/>
          </reference>
        </references>
      </pivotArea>
    </format>
    <format dxfId="342">
      <pivotArea type="all" dataOnly="0" outline="0" fieldPosition="0"/>
    </format>
    <format dxfId="341">
      <pivotArea outline="0" collapsedLevelsAreSubtotals="1" fieldPosition="0"/>
    </format>
    <format dxfId="340">
      <pivotArea field="0" type="button" dataOnly="0" labelOnly="1" outline="0" axis="axisRow" fieldPosition="0"/>
    </format>
    <format dxfId="339">
      <pivotArea field="16" type="button" dataOnly="0" labelOnly="1" outline="0" axis="axisRow" fieldPosition="1"/>
    </format>
    <format dxfId="338">
      <pivotArea dataOnly="0" labelOnly="1" outline="0" fieldPosition="0">
        <references count="1">
          <reference field="0" count="0"/>
        </references>
      </pivotArea>
    </format>
    <format dxfId="337">
      <pivotArea dataOnly="0" labelOnly="1" grandRow="1" outline="0" fieldPosition="0"/>
    </format>
    <format dxfId="336">
      <pivotArea dataOnly="0" labelOnly="1" fieldPosition="0">
        <references count="2">
          <reference field="0" count="1" selected="0">
            <x v="0"/>
          </reference>
          <reference field="16" count="3">
            <x v="0"/>
            <x v="1"/>
            <x v="2"/>
          </reference>
        </references>
      </pivotArea>
    </format>
    <format dxfId="335">
      <pivotArea dataOnly="0" labelOnly="1" fieldPosition="0">
        <references count="2">
          <reference field="0" count="1" selected="0">
            <x v="1"/>
          </reference>
          <reference field="16" count="2">
            <x v="0"/>
            <x v="1"/>
          </reference>
        </references>
      </pivotArea>
    </format>
    <format dxfId="334">
      <pivotArea dataOnly="0" labelOnly="1" fieldPosition="0">
        <references count="2">
          <reference field="0" count="1" selected="0">
            <x v="2"/>
          </reference>
          <reference field="16" count="3">
            <x v="0"/>
            <x v="1"/>
            <x v="2"/>
          </reference>
        </references>
      </pivotArea>
    </format>
    <format dxfId="333">
      <pivotArea dataOnly="0" labelOnly="1" fieldPosition="0">
        <references count="2">
          <reference field="0" count="1" selected="0">
            <x v="3"/>
          </reference>
          <reference field="16" count="3">
            <x v="0"/>
            <x v="1"/>
            <x v="2"/>
          </reference>
        </references>
      </pivotArea>
    </format>
    <format dxfId="332">
      <pivotArea dataOnly="0" labelOnly="1" fieldPosition="0">
        <references count="2">
          <reference field="0" count="1" selected="0">
            <x v="4"/>
          </reference>
          <reference field="16" count="2">
            <x v="0"/>
            <x v="1"/>
          </reference>
        </references>
      </pivotArea>
    </format>
    <format dxfId="331">
      <pivotArea dataOnly="0" labelOnly="1" fieldPosition="0">
        <references count="2">
          <reference field="0" count="1" selected="0">
            <x v="5"/>
          </reference>
          <reference field="16" count="1">
            <x v="0"/>
          </reference>
        </references>
      </pivotArea>
    </format>
    <format dxfId="330">
      <pivotArea dataOnly="0" labelOnly="1" fieldPosition="0">
        <references count="2">
          <reference field="0" count="1" selected="0">
            <x v="6"/>
          </reference>
          <reference field="16" count="1">
            <x v="0"/>
          </reference>
        </references>
      </pivotArea>
    </format>
    <format dxfId="329">
      <pivotArea dataOnly="0" labelOnly="1" fieldPosition="0">
        <references count="2">
          <reference field="0" count="1" selected="0">
            <x v="7"/>
          </reference>
          <reference field="16" count="2">
            <x v="0"/>
            <x v="1"/>
          </reference>
        </references>
      </pivotArea>
    </format>
    <format dxfId="328">
      <pivotArea dataOnly="0" labelOnly="1" outline="0" axis="axisValues" fieldPosition="0"/>
    </format>
  </format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71D9083-42E3-4834-95A6-628A3041F54A}" name="TablaDinámica3" cacheId="1"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F68:I85" firstHeaderRow="1" firstDataRow="2" firstDataCol="1"/>
  <pivotFields count="17">
    <pivotField axis="axisRow" showAll="0">
      <items count="9">
        <item x="4"/>
        <item x="3"/>
        <item m="1" x="5"/>
        <item x="0"/>
        <item x="1"/>
        <item x="2"/>
        <item m="1" x="6"/>
        <item m="1" x="7"/>
        <item t="default"/>
      </items>
    </pivotField>
    <pivotField axis="axisCol" showAll="0">
      <items count="4">
        <item x="1"/>
        <item m="1" x="2"/>
        <item x="0"/>
        <item t="default"/>
      </items>
    </pivotField>
    <pivotField showAll="0"/>
    <pivotField showAll="0"/>
    <pivotField showAll="0"/>
    <pivotField showAll="0"/>
    <pivotField showAll="0"/>
    <pivotField showAll="0"/>
    <pivotField showAll="0"/>
    <pivotField showAll="0"/>
    <pivotField numFmtId="167" showAll="0"/>
    <pivotField dataField="1" numFmtId="167" showAll="0"/>
    <pivotField showAll="0"/>
    <pivotField showAll="0"/>
    <pivotField showAll="0"/>
    <pivotField showAll="0"/>
    <pivotField axis="axisRow" showAll="0" insertPageBreak="1">
      <items count="4">
        <item x="1"/>
        <item x="0"/>
        <item m="1" x="2"/>
        <item t="default"/>
      </items>
    </pivotField>
  </pivotFields>
  <rowFields count="2">
    <field x="0"/>
    <field x="16"/>
  </rowFields>
  <rowItems count="16">
    <i>
      <x/>
    </i>
    <i r="1">
      <x/>
    </i>
    <i r="1">
      <x v="1"/>
    </i>
    <i>
      <x v="1"/>
    </i>
    <i r="1">
      <x/>
    </i>
    <i r="1">
      <x v="1"/>
    </i>
    <i>
      <x v="3"/>
    </i>
    <i r="1">
      <x/>
    </i>
    <i r="1">
      <x v="1"/>
    </i>
    <i>
      <x v="4"/>
    </i>
    <i r="1">
      <x/>
    </i>
    <i r="1">
      <x v="1"/>
    </i>
    <i>
      <x v="5"/>
    </i>
    <i r="1">
      <x/>
    </i>
    <i r="1">
      <x v="1"/>
    </i>
    <i t="grand">
      <x/>
    </i>
  </rowItems>
  <colFields count="1">
    <field x="1"/>
  </colFields>
  <colItems count="3">
    <i>
      <x/>
    </i>
    <i>
      <x v="2"/>
    </i>
    <i t="grand">
      <x/>
    </i>
  </colItems>
  <dataFields count="1">
    <dataField name="Cuenta de FECHA TERMINACIÓN ACTIVIDADES" fld="11" subtotal="count" baseField="0" baseItem="0"/>
  </dataFields>
  <formats count="137">
    <format dxfId="661">
      <pivotArea outline="0" collapsedLevelsAreSubtotals="1" fieldPosition="0"/>
    </format>
    <format dxfId="660">
      <pivotArea type="all" dataOnly="0" outline="0" fieldPosition="0"/>
    </format>
    <format dxfId="659">
      <pivotArea dataOnly="0" labelOnly="1" grandRow="1" outline="0" fieldPosition="0"/>
    </format>
    <format dxfId="658">
      <pivotArea dataOnly="0" labelOnly="1" fieldPosition="0">
        <references count="1">
          <reference field="0" count="0"/>
        </references>
      </pivotArea>
    </format>
    <format dxfId="657">
      <pivotArea collapsedLevelsAreSubtotals="1" fieldPosition="0">
        <references count="1">
          <reference field="0" count="1">
            <x v="0"/>
          </reference>
        </references>
      </pivotArea>
    </format>
    <format dxfId="656">
      <pivotArea collapsedLevelsAreSubtotals="1" fieldPosition="0">
        <references count="1">
          <reference field="0" count="1">
            <x v="1"/>
          </reference>
        </references>
      </pivotArea>
    </format>
    <format dxfId="655">
      <pivotArea collapsedLevelsAreSubtotals="1" fieldPosition="0">
        <references count="1">
          <reference field="0" count="1">
            <x v="2"/>
          </reference>
        </references>
      </pivotArea>
    </format>
    <format dxfId="654">
      <pivotArea collapsedLevelsAreSubtotals="1" fieldPosition="0">
        <references count="1">
          <reference field="0" count="1">
            <x v="3"/>
          </reference>
        </references>
      </pivotArea>
    </format>
    <format dxfId="653">
      <pivotArea collapsedLevelsAreSubtotals="1" fieldPosition="0">
        <references count="1">
          <reference field="0" count="1">
            <x v="4"/>
          </reference>
        </references>
      </pivotArea>
    </format>
    <format dxfId="652">
      <pivotArea dataOnly="0" labelOnly="1" fieldPosition="0">
        <references count="1">
          <reference field="0" count="1">
            <x v="4"/>
          </reference>
        </references>
      </pivotArea>
    </format>
    <format dxfId="651">
      <pivotArea collapsedLevelsAreSubtotals="1" fieldPosition="0">
        <references count="1">
          <reference field="0" count="1">
            <x v="5"/>
          </reference>
        </references>
      </pivotArea>
    </format>
    <format dxfId="650">
      <pivotArea collapsedLevelsAreSubtotals="1" fieldPosition="0">
        <references count="1">
          <reference field="0" count="1">
            <x v="6"/>
          </reference>
        </references>
      </pivotArea>
    </format>
    <format dxfId="649">
      <pivotArea grandRow="1" outline="0" collapsedLevelsAreSubtotals="1" fieldPosition="0"/>
    </format>
    <format dxfId="648">
      <pivotArea dataOnly="0" labelOnly="1" grandRow="1" outline="0" fieldPosition="0"/>
    </format>
    <format dxfId="647">
      <pivotArea grandRow="1" outline="0" collapsedLevelsAreSubtotals="1" fieldPosition="0"/>
    </format>
    <format dxfId="646">
      <pivotArea dataOnly="0" labelOnly="1" grandRow="1" outline="0" fieldPosition="0"/>
    </format>
    <format dxfId="645">
      <pivotArea dataOnly="0" labelOnly="1" fieldPosition="0">
        <references count="1">
          <reference field="0" count="0"/>
        </references>
      </pivotArea>
    </format>
    <format dxfId="644">
      <pivotArea collapsedLevelsAreSubtotals="1" fieldPosition="0">
        <references count="1">
          <reference field="0" count="1">
            <x v="0"/>
          </reference>
        </references>
      </pivotArea>
    </format>
    <format dxfId="643">
      <pivotArea collapsedLevelsAreSubtotals="1" fieldPosition="0">
        <references count="1">
          <reference field="0" count="1">
            <x v="1"/>
          </reference>
        </references>
      </pivotArea>
    </format>
    <format dxfId="642">
      <pivotArea collapsedLevelsAreSubtotals="1" fieldPosition="0">
        <references count="1">
          <reference field="0" count="1">
            <x v="2"/>
          </reference>
        </references>
      </pivotArea>
    </format>
    <format dxfId="641">
      <pivotArea collapsedLevelsAreSubtotals="1" fieldPosition="0">
        <references count="1">
          <reference field="0" count="1">
            <x v="3"/>
          </reference>
        </references>
      </pivotArea>
    </format>
    <format dxfId="640">
      <pivotArea collapsedLevelsAreSubtotals="1" fieldPosition="0">
        <references count="1">
          <reference field="0" count="1">
            <x v="4"/>
          </reference>
        </references>
      </pivotArea>
    </format>
    <format dxfId="639">
      <pivotArea collapsedLevelsAreSubtotals="1" fieldPosition="0">
        <references count="1">
          <reference field="0" count="1">
            <x v="5"/>
          </reference>
        </references>
      </pivotArea>
    </format>
    <format dxfId="638">
      <pivotArea collapsedLevelsAreSubtotals="1" fieldPosition="0">
        <references count="1">
          <reference field="0" count="1">
            <x v="6"/>
          </reference>
        </references>
      </pivotArea>
    </format>
    <format dxfId="637">
      <pivotArea dataOnly="0" labelOnly="1" fieldPosition="0">
        <references count="1">
          <reference field="0" count="0"/>
        </references>
      </pivotArea>
    </format>
    <format dxfId="636">
      <pivotArea type="all" dataOnly="0" outline="0" fieldPosition="0"/>
    </format>
    <format dxfId="635">
      <pivotArea outline="0" collapsedLevelsAreSubtotals="1" fieldPosition="0"/>
    </format>
    <format dxfId="634">
      <pivotArea type="origin" dataOnly="0" labelOnly="1" outline="0" fieldPosition="0"/>
    </format>
    <format dxfId="633">
      <pivotArea field="1" type="button" dataOnly="0" labelOnly="1" outline="0" axis="axisCol" fieldPosition="0"/>
    </format>
    <format dxfId="632">
      <pivotArea type="topRight" dataOnly="0" labelOnly="1" outline="0" fieldPosition="0"/>
    </format>
    <format dxfId="631">
      <pivotArea field="0" type="button" dataOnly="0" labelOnly="1" outline="0" axis="axisRow" fieldPosition="0"/>
    </format>
    <format dxfId="630">
      <pivotArea dataOnly="0" labelOnly="1" fieldPosition="0">
        <references count="1">
          <reference field="0" count="0"/>
        </references>
      </pivotArea>
    </format>
    <format dxfId="629">
      <pivotArea dataOnly="0" labelOnly="1" grandRow="1" outline="0" fieldPosition="0"/>
    </format>
    <format dxfId="628">
      <pivotArea dataOnly="0" labelOnly="1" fieldPosition="0">
        <references count="1">
          <reference field="1" count="0"/>
        </references>
      </pivotArea>
    </format>
    <format dxfId="627">
      <pivotArea dataOnly="0" labelOnly="1" grandCol="1" outline="0" fieldPosition="0"/>
    </format>
    <format dxfId="626">
      <pivotArea dataOnly="0" labelOnly="1" fieldPosition="0">
        <references count="1">
          <reference field="1" count="0"/>
        </references>
      </pivotArea>
    </format>
    <format dxfId="625">
      <pivotArea dataOnly="0" labelOnly="1" grandCol="1" outline="0" fieldPosition="0"/>
    </format>
    <format dxfId="624">
      <pivotArea outline="0" collapsedLevelsAreSubtotals="1" fieldPosition="0"/>
    </format>
    <format dxfId="623">
      <pivotArea dataOnly="0" labelOnly="1" fieldPosition="0">
        <references count="1">
          <reference field="0" count="1">
            <x v="4"/>
          </reference>
        </references>
      </pivotArea>
    </format>
    <format dxfId="622">
      <pivotArea dataOnly="0" labelOnly="1" grandRow="1" outline="0" fieldPosition="0"/>
    </format>
    <format dxfId="621">
      <pivotArea type="all" dataOnly="0" outline="0" fieldPosition="0"/>
    </format>
    <format dxfId="620">
      <pivotArea outline="0" collapsedLevelsAreSubtotals="1" fieldPosition="0"/>
    </format>
    <format dxfId="619">
      <pivotArea type="origin" dataOnly="0" labelOnly="1" outline="0" fieldPosition="0"/>
    </format>
    <format dxfId="618">
      <pivotArea field="1" type="button" dataOnly="0" labelOnly="1" outline="0" axis="axisCol" fieldPosition="0"/>
    </format>
    <format dxfId="617">
      <pivotArea type="topRight" dataOnly="0" labelOnly="1" outline="0" fieldPosition="0"/>
    </format>
    <format dxfId="616">
      <pivotArea field="0" type="button" dataOnly="0" labelOnly="1" outline="0" axis="axisRow" fieldPosition="0"/>
    </format>
    <format dxfId="615">
      <pivotArea dataOnly="0" labelOnly="1" fieldPosition="0">
        <references count="1">
          <reference field="0" count="0"/>
        </references>
      </pivotArea>
    </format>
    <format dxfId="614">
      <pivotArea dataOnly="0" labelOnly="1" grandRow="1" outline="0" fieldPosition="0"/>
    </format>
    <format dxfId="613">
      <pivotArea dataOnly="0" labelOnly="1" fieldPosition="0">
        <references count="1">
          <reference field="1" count="0"/>
        </references>
      </pivotArea>
    </format>
    <format dxfId="612">
      <pivotArea dataOnly="0" labelOnly="1" grandCol="1" outline="0" fieldPosition="0"/>
    </format>
    <format dxfId="611">
      <pivotArea collapsedLevelsAreSubtotals="1" fieldPosition="0">
        <references count="1">
          <reference field="0" count="1">
            <x v="4"/>
          </reference>
        </references>
      </pivotArea>
    </format>
    <format dxfId="610">
      <pivotArea outline="0" collapsedLevelsAreSubtotals="1" fieldPosition="0"/>
    </format>
    <format dxfId="609">
      <pivotArea field="0" type="button" dataOnly="0" labelOnly="1" outline="0" axis="axisRow" fieldPosition="0"/>
    </format>
    <format dxfId="608">
      <pivotArea dataOnly="0" labelOnly="1" fieldPosition="0">
        <references count="1">
          <reference field="0" count="0"/>
        </references>
      </pivotArea>
    </format>
    <format dxfId="607">
      <pivotArea dataOnly="0" labelOnly="1" fieldPosition="0">
        <references count="1">
          <reference field="1" count="0"/>
        </references>
      </pivotArea>
    </format>
    <format dxfId="606">
      <pivotArea dataOnly="0" labelOnly="1" grandCol="1" outline="0" fieldPosition="0"/>
    </format>
    <format dxfId="605">
      <pivotArea collapsedLevelsAreSubtotals="1" fieldPosition="0">
        <references count="1">
          <reference field="0" count="1">
            <x v="0"/>
          </reference>
        </references>
      </pivotArea>
    </format>
    <format dxfId="604">
      <pivotArea dataOnly="0" labelOnly="1" fieldPosition="0">
        <references count="1">
          <reference field="0" count="1">
            <x v="0"/>
          </reference>
        </references>
      </pivotArea>
    </format>
    <format dxfId="603">
      <pivotArea collapsedLevelsAreSubtotals="1" fieldPosition="0">
        <references count="1">
          <reference field="0" count="1">
            <x v="1"/>
          </reference>
        </references>
      </pivotArea>
    </format>
    <format dxfId="602">
      <pivotArea dataOnly="0" labelOnly="1" fieldPosition="0">
        <references count="1">
          <reference field="0" count="1">
            <x v="1"/>
          </reference>
        </references>
      </pivotArea>
    </format>
    <format dxfId="601">
      <pivotArea collapsedLevelsAreSubtotals="1" fieldPosition="0">
        <references count="1">
          <reference field="0" count="1">
            <x v="2"/>
          </reference>
        </references>
      </pivotArea>
    </format>
    <format dxfId="600">
      <pivotArea dataOnly="0" labelOnly="1" fieldPosition="0">
        <references count="1">
          <reference field="0" count="1">
            <x v="2"/>
          </reference>
        </references>
      </pivotArea>
    </format>
    <format dxfId="599">
      <pivotArea collapsedLevelsAreSubtotals="1" fieldPosition="0">
        <references count="1">
          <reference field="0" count="1">
            <x v="3"/>
          </reference>
        </references>
      </pivotArea>
    </format>
    <format dxfId="598">
      <pivotArea dataOnly="0" labelOnly="1" fieldPosition="0">
        <references count="1">
          <reference field="0" count="1">
            <x v="3"/>
          </reference>
        </references>
      </pivotArea>
    </format>
    <format dxfId="597">
      <pivotArea collapsedLevelsAreSubtotals="1" fieldPosition="0">
        <references count="1">
          <reference field="0" count="1">
            <x v="5"/>
          </reference>
        </references>
      </pivotArea>
    </format>
    <format dxfId="596">
      <pivotArea dataOnly="0" labelOnly="1" fieldPosition="0">
        <references count="1">
          <reference field="0" count="1">
            <x v="5"/>
          </reference>
        </references>
      </pivotArea>
    </format>
    <format dxfId="595">
      <pivotArea collapsedLevelsAreSubtotals="1" fieldPosition="0">
        <references count="1">
          <reference field="0" count="1">
            <x v="6"/>
          </reference>
        </references>
      </pivotArea>
    </format>
    <format dxfId="594">
      <pivotArea dataOnly="0" labelOnly="1" fieldPosition="0">
        <references count="1">
          <reference field="0" count="1">
            <x v="6"/>
          </reference>
        </references>
      </pivotArea>
    </format>
    <format dxfId="593">
      <pivotArea collapsedLevelsAreSubtotals="1" fieldPosition="0">
        <references count="1">
          <reference field="0" count="1">
            <x v="7"/>
          </reference>
        </references>
      </pivotArea>
    </format>
    <format dxfId="592">
      <pivotArea dataOnly="0" labelOnly="1" fieldPosition="0">
        <references count="1">
          <reference field="0" count="1">
            <x v="7"/>
          </reference>
        </references>
      </pivotArea>
    </format>
    <format dxfId="591">
      <pivotArea grandRow="1" outline="0" collapsedLevelsAreSubtotals="1" fieldPosition="0"/>
    </format>
    <format dxfId="590">
      <pivotArea dataOnly="0" labelOnly="1" grandRow="1" outline="0" fieldPosition="0"/>
    </format>
    <format dxfId="589">
      <pivotArea type="all" dataOnly="0" outline="0" fieldPosition="0"/>
    </format>
    <format dxfId="588">
      <pivotArea collapsedLevelsAreSubtotals="1" fieldPosition="0">
        <references count="2">
          <reference field="0" count="1" selected="0">
            <x v="4"/>
          </reference>
          <reference field="16" count="1">
            <x v="2"/>
          </reference>
        </references>
      </pivotArea>
    </format>
    <format dxfId="587">
      <pivotArea dataOnly="0" labelOnly="1" fieldPosition="0">
        <references count="2">
          <reference field="0" count="1" selected="0">
            <x v="4"/>
          </reference>
          <reference field="16" count="1">
            <x v="2"/>
          </reference>
        </references>
      </pivotArea>
    </format>
    <format dxfId="586">
      <pivotArea collapsedLevelsAreSubtotals="1" fieldPosition="0">
        <references count="2">
          <reference field="0" count="1" selected="0">
            <x v="0"/>
          </reference>
          <reference field="16" count="1">
            <x v="0"/>
          </reference>
        </references>
      </pivotArea>
    </format>
    <format dxfId="585">
      <pivotArea dataOnly="0" labelOnly="1" fieldPosition="0">
        <references count="2">
          <reference field="0" count="1" selected="0">
            <x v="0"/>
          </reference>
          <reference field="16" count="1">
            <x v="0"/>
          </reference>
        </references>
      </pivotArea>
    </format>
    <format dxfId="584">
      <pivotArea collapsedLevelsAreSubtotals="1" fieldPosition="0">
        <references count="2">
          <reference field="0" count="1" selected="0">
            <x v="1"/>
          </reference>
          <reference field="16" count="1">
            <x v="0"/>
          </reference>
        </references>
      </pivotArea>
    </format>
    <format dxfId="583">
      <pivotArea dataOnly="0" labelOnly="1" fieldPosition="0">
        <references count="2">
          <reference field="0" count="1" selected="0">
            <x v="1"/>
          </reference>
          <reference field="16" count="1">
            <x v="0"/>
          </reference>
        </references>
      </pivotArea>
    </format>
    <format dxfId="582">
      <pivotArea collapsedLevelsAreSubtotals="1" fieldPosition="0">
        <references count="2">
          <reference field="0" count="1" selected="0">
            <x v="2"/>
          </reference>
          <reference field="16" count="1">
            <x v="0"/>
          </reference>
        </references>
      </pivotArea>
    </format>
    <format dxfId="581">
      <pivotArea dataOnly="0" labelOnly="1" fieldPosition="0">
        <references count="2">
          <reference field="0" count="1" selected="0">
            <x v="2"/>
          </reference>
          <reference field="16" count="1">
            <x v="0"/>
          </reference>
        </references>
      </pivotArea>
    </format>
    <format dxfId="580">
      <pivotArea collapsedLevelsAreSubtotals="1" fieldPosition="0">
        <references count="2">
          <reference field="0" count="1" selected="0">
            <x v="3"/>
          </reference>
          <reference field="16" count="1">
            <x v="0"/>
          </reference>
        </references>
      </pivotArea>
    </format>
    <format dxfId="579">
      <pivotArea dataOnly="0" labelOnly="1" fieldPosition="0">
        <references count="2">
          <reference field="0" count="1" selected="0">
            <x v="3"/>
          </reference>
          <reference field="16" count="1">
            <x v="0"/>
          </reference>
        </references>
      </pivotArea>
    </format>
    <format dxfId="578">
      <pivotArea collapsedLevelsAreSubtotals="1" fieldPosition="0">
        <references count="2">
          <reference field="0" count="1" selected="0">
            <x v="4"/>
          </reference>
          <reference field="16" count="1">
            <x v="0"/>
          </reference>
        </references>
      </pivotArea>
    </format>
    <format dxfId="577">
      <pivotArea dataOnly="0" labelOnly="1" fieldPosition="0">
        <references count="2">
          <reference field="0" count="1" selected="0">
            <x v="4"/>
          </reference>
          <reference field="16" count="1">
            <x v="0"/>
          </reference>
        </references>
      </pivotArea>
    </format>
    <format dxfId="576">
      <pivotArea collapsedLevelsAreSubtotals="1" fieldPosition="0">
        <references count="2">
          <reference field="0" count="1" selected="0">
            <x v="5"/>
          </reference>
          <reference field="16" count="1">
            <x v="0"/>
          </reference>
        </references>
      </pivotArea>
    </format>
    <format dxfId="575">
      <pivotArea dataOnly="0" labelOnly="1" fieldPosition="0">
        <references count="2">
          <reference field="0" count="1" selected="0">
            <x v="5"/>
          </reference>
          <reference field="16" count="1">
            <x v="0"/>
          </reference>
        </references>
      </pivotArea>
    </format>
    <format dxfId="574">
      <pivotArea collapsedLevelsAreSubtotals="1" fieldPosition="0">
        <references count="2">
          <reference field="0" count="1" selected="0">
            <x v="6"/>
          </reference>
          <reference field="16" count="1">
            <x v="0"/>
          </reference>
        </references>
      </pivotArea>
    </format>
    <format dxfId="573">
      <pivotArea dataOnly="0" labelOnly="1" fieldPosition="0">
        <references count="2">
          <reference field="0" count="1" selected="0">
            <x v="6"/>
          </reference>
          <reference field="16" count="1">
            <x v="0"/>
          </reference>
        </references>
      </pivotArea>
    </format>
    <format dxfId="572">
      <pivotArea collapsedLevelsAreSubtotals="1" fieldPosition="0">
        <references count="2">
          <reference field="0" count="1" selected="0">
            <x v="7"/>
          </reference>
          <reference field="16" count="1">
            <x v="0"/>
          </reference>
        </references>
      </pivotArea>
    </format>
    <format dxfId="571">
      <pivotArea dataOnly="0" labelOnly="1" fieldPosition="0">
        <references count="2">
          <reference field="0" count="1" selected="0">
            <x v="7"/>
          </reference>
          <reference field="16" count="1">
            <x v="0"/>
          </reference>
        </references>
      </pivotArea>
    </format>
    <format dxfId="570">
      <pivotArea collapsedLevelsAreSubtotals="1" fieldPosition="0">
        <references count="2">
          <reference field="0" count="1" selected="0">
            <x v="0"/>
          </reference>
          <reference field="16" count="1">
            <x v="1"/>
          </reference>
        </references>
      </pivotArea>
    </format>
    <format dxfId="569">
      <pivotArea dataOnly="0" labelOnly="1" fieldPosition="0">
        <references count="2">
          <reference field="0" count="1" selected="0">
            <x v="0"/>
          </reference>
          <reference field="16" count="1">
            <x v="1"/>
          </reference>
        </references>
      </pivotArea>
    </format>
    <format dxfId="568">
      <pivotArea collapsedLevelsAreSubtotals="1" fieldPosition="0">
        <references count="2">
          <reference field="0" count="1" selected="0">
            <x v="1"/>
          </reference>
          <reference field="16" count="1">
            <x v="1"/>
          </reference>
        </references>
      </pivotArea>
    </format>
    <format dxfId="567">
      <pivotArea dataOnly="0" labelOnly="1" fieldPosition="0">
        <references count="2">
          <reference field="0" count="1" selected="0">
            <x v="1"/>
          </reference>
          <reference field="16" count="1">
            <x v="1"/>
          </reference>
        </references>
      </pivotArea>
    </format>
    <format dxfId="566">
      <pivotArea collapsedLevelsAreSubtotals="1" fieldPosition="0">
        <references count="2">
          <reference field="0" count="1" selected="0">
            <x v="3"/>
          </reference>
          <reference field="16" count="1">
            <x v="1"/>
          </reference>
        </references>
      </pivotArea>
    </format>
    <format dxfId="565">
      <pivotArea dataOnly="0" labelOnly="1" fieldPosition="0">
        <references count="2">
          <reference field="0" count="1" selected="0">
            <x v="3"/>
          </reference>
          <reference field="16" count="1">
            <x v="1"/>
          </reference>
        </references>
      </pivotArea>
    </format>
    <format dxfId="564">
      <pivotArea collapsedLevelsAreSubtotals="1" fieldPosition="0">
        <references count="2">
          <reference field="0" count="1" selected="0">
            <x v="4"/>
          </reference>
          <reference field="16" count="1">
            <x v="1"/>
          </reference>
        </references>
      </pivotArea>
    </format>
    <format dxfId="563">
      <pivotArea dataOnly="0" labelOnly="1" fieldPosition="0">
        <references count="2">
          <reference field="0" count="1" selected="0">
            <x v="4"/>
          </reference>
          <reference field="16" count="1">
            <x v="1"/>
          </reference>
        </references>
      </pivotArea>
    </format>
    <format dxfId="562">
      <pivotArea collapsedLevelsAreSubtotals="1" fieldPosition="0">
        <references count="2">
          <reference field="0" count="1" selected="0">
            <x v="5"/>
          </reference>
          <reference field="16" count="1">
            <x v="1"/>
          </reference>
        </references>
      </pivotArea>
    </format>
    <format dxfId="561">
      <pivotArea dataOnly="0" labelOnly="1" fieldPosition="0">
        <references count="2">
          <reference field="0" count="1" selected="0">
            <x v="5"/>
          </reference>
          <reference field="16" count="1">
            <x v="1"/>
          </reference>
        </references>
      </pivotArea>
    </format>
    <format dxfId="560">
      <pivotArea collapsedLevelsAreSubtotals="1" fieldPosition="0">
        <references count="2">
          <reference field="0" count="1" selected="0">
            <x v="7"/>
          </reference>
          <reference field="16" count="1">
            <x v="1"/>
          </reference>
        </references>
      </pivotArea>
    </format>
    <format dxfId="559">
      <pivotArea dataOnly="0" labelOnly="1" fieldPosition="0">
        <references count="2">
          <reference field="0" count="1" selected="0">
            <x v="7"/>
          </reference>
          <reference field="16" count="1">
            <x v="1"/>
          </reference>
        </references>
      </pivotArea>
    </format>
    <format dxfId="558">
      <pivotArea collapsedLevelsAreSubtotals="1" fieldPosition="0">
        <references count="2">
          <reference field="0" count="1" selected="0">
            <x v="0"/>
          </reference>
          <reference field="16" count="1">
            <x v="2"/>
          </reference>
        </references>
      </pivotArea>
    </format>
    <format dxfId="557">
      <pivotArea dataOnly="0" labelOnly="1" fieldPosition="0">
        <references count="2">
          <reference field="0" count="1" selected="0">
            <x v="0"/>
          </reference>
          <reference field="16" count="1">
            <x v="2"/>
          </reference>
        </references>
      </pivotArea>
    </format>
    <format dxfId="556">
      <pivotArea collapsedLevelsAreSubtotals="1" fieldPosition="0">
        <references count="2">
          <reference field="0" count="1" selected="0">
            <x v="1"/>
          </reference>
          <reference field="16" count="1">
            <x v="2"/>
          </reference>
        </references>
      </pivotArea>
    </format>
    <format dxfId="555">
      <pivotArea dataOnly="0" labelOnly="1" fieldPosition="0">
        <references count="2">
          <reference field="0" count="1" selected="0">
            <x v="1"/>
          </reference>
          <reference field="16" count="1">
            <x v="2"/>
          </reference>
        </references>
      </pivotArea>
    </format>
    <format dxfId="554">
      <pivotArea collapsedLevelsAreSubtotals="1" fieldPosition="0">
        <references count="2">
          <reference field="0" count="1" selected="0">
            <x v="3"/>
          </reference>
          <reference field="16" count="1">
            <x v="2"/>
          </reference>
        </references>
      </pivotArea>
    </format>
    <format dxfId="553">
      <pivotArea dataOnly="0" labelOnly="1" fieldPosition="0">
        <references count="2">
          <reference field="0" count="1" selected="0">
            <x v="3"/>
          </reference>
          <reference field="16" count="1">
            <x v="2"/>
          </reference>
        </references>
      </pivotArea>
    </format>
    <format dxfId="552">
      <pivotArea collapsedLevelsAreSubtotals="1" fieldPosition="0">
        <references count="2">
          <reference field="0" count="1" selected="0">
            <x v="0"/>
          </reference>
          <reference field="16" count="0"/>
        </references>
      </pivotArea>
    </format>
    <format dxfId="551">
      <pivotArea dataOnly="0" labelOnly="1" fieldPosition="0">
        <references count="2">
          <reference field="0" count="1" selected="0">
            <x v="0"/>
          </reference>
          <reference field="16" count="0"/>
        </references>
      </pivotArea>
    </format>
    <format dxfId="550">
      <pivotArea collapsedLevelsAreSubtotals="1" fieldPosition="0">
        <references count="2">
          <reference field="0" count="1" selected="0">
            <x v="1"/>
          </reference>
          <reference field="16" count="0"/>
        </references>
      </pivotArea>
    </format>
    <format dxfId="549">
      <pivotArea dataOnly="0" labelOnly="1" fieldPosition="0">
        <references count="2">
          <reference field="0" count="1" selected="0">
            <x v="1"/>
          </reference>
          <reference field="16" count="0"/>
        </references>
      </pivotArea>
    </format>
    <format dxfId="548">
      <pivotArea collapsedLevelsAreSubtotals="1" fieldPosition="0">
        <references count="3">
          <reference field="0" count="1" selected="0">
            <x v="3"/>
          </reference>
          <reference field="1" count="1" selected="0">
            <x v="0"/>
          </reference>
          <reference field="16" count="0"/>
        </references>
      </pivotArea>
    </format>
    <format dxfId="547">
      <pivotArea dataOnly="0" labelOnly="1" fieldPosition="0">
        <references count="2">
          <reference field="0" count="1" selected="0">
            <x v="3"/>
          </reference>
          <reference field="16" count="0"/>
        </references>
      </pivotArea>
    </format>
    <format dxfId="546">
      <pivotArea collapsedLevelsAreSubtotals="1" fieldPosition="0">
        <references count="3">
          <reference field="0" count="1" selected="0">
            <x v="4"/>
          </reference>
          <reference field="1" count="1" selected="0">
            <x v="0"/>
          </reference>
          <reference field="16" count="0"/>
        </references>
      </pivotArea>
    </format>
    <format dxfId="545">
      <pivotArea dataOnly="0" labelOnly="1" fieldPosition="0">
        <references count="2">
          <reference field="0" count="1" selected="0">
            <x v="4"/>
          </reference>
          <reference field="16" count="0"/>
        </references>
      </pivotArea>
    </format>
    <format dxfId="544">
      <pivotArea collapsedLevelsAreSubtotals="1" fieldPosition="0">
        <references count="3">
          <reference field="0" count="1" selected="0">
            <x v="7"/>
          </reference>
          <reference field="1" count="1" selected="0">
            <x v="0"/>
          </reference>
          <reference field="16" count="2">
            <x v="0"/>
            <x v="1"/>
          </reference>
        </references>
      </pivotArea>
    </format>
    <format dxfId="543">
      <pivotArea dataOnly="0" labelOnly="1" fieldPosition="0">
        <references count="2">
          <reference field="0" count="1" selected="0">
            <x v="7"/>
          </reference>
          <reference field="16" count="2">
            <x v="0"/>
            <x v="1"/>
          </reference>
        </references>
      </pivotArea>
    </format>
    <format dxfId="542">
      <pivotArea type="all" dataOnly="0" outline="0" fieldPosition="0"/>
    </format>
    <format dxfId="541">
      <pivotArea outline="0" collapsedLevelsAreSubtotals="1" fieldPosition="0"/>
    </format>
    <format dxfId="540">
      <pivotArea type="origin" dataOnly="0" labelOnly="1" outline="0" fieldPosition="0"/>
    </format>
    <format dxfId="539">
      <pivotArea field="1" type="button" dataOnly="0" labelOnly="1" outline="0" axis="axisCol" fieldPosition="0"/>
    </format>
    <format dxfId="538">
      <pivotArea type="topRight" dataOnly="0" labelOnly="1" outline="0" fieldPosition="0"/>
    </format>
    <format dxfId="537">
      <pivotArea field="0" type="button" dataOnly="0" labelOnly="1" outline="0" axis="axisRow" fieldPosition="0"/>
    </format>
    <format dxfId="536">
      <pivotArea dataOnly="0" labelOnly="1" fieldPosition="0">
        <references count="1">
          <reference field="0" count="0"/>
        </references>
      </pivotArea>
    </format>
    <format dxfId="535">
      <pivotArea dataOnly="0" labelOnly="1" grandRow="1" outline="0" fieldPosition="0"/>
    </format>
    <format dxfId="534">
      <pivotArea dataOnly="0" labelOnly="1" fieldPosition="0">
        <references count="2">
          <reference field="0" count="1" selected="0">
            <x v="0"/>
          </reference>
          <reference field="16" count="3">
            <x v="0"/>
            <x v="1"/>
            <x v="2"/>
          </reference>
        </references>
      </pivotArea>
    </format>
    <format dxfId="533">
      <pivotArea dataOnly="0" labelOnly="1" fieldPosition="0">
        <references count="2">
          <reference field="0" count="1" selected="0">
            <x v="1"/>
          </reference>
          <reference field="16" count="2">
            <x v="0"/>
            <x v="1"/>
          </reference>
        </references>
      </pivotArea>
    </format>
    <format dxfId="532">
      <pivotArea dataOnly="0" labelOnly="1" fieldPosition="0">
        <references count="2">
          <reference field="0" count="1" selected="0">
            <x v="2"/>
          </reference>
          <reference field="16" count="1">
            <x v="0"/>
          </reference>
        </references>
      </pivotArea>
    </format>
    <format dxfId="531">
      <pivotArea dataOnly="0" labelOnly="1" fieldPosition="0">
        <references count="2">
          <reference field="0" count="1" selected="0">
            <x v="3"/>
          </reference>
          <reference field="16" count="3">
            <x v="0"/>
            <x v="1"/>
            <x v="2"/>
          </reference>
        </references>
      </pivotArea>
    </format>
    <format dxfId="530">
      <pivotArea dataOnly="0" labelOnly="1" fieldPosition="0">
        <references count="2">
          <reference field="0" count="1" selected="0">
            <x v="4"/>
          </reference>
          <reference field="16" count="3">
            <x v="0"/>
            <x v="1"/>
            <x v="2"/>
          </reference>
        </references>
      </pivotArea>
    </format>
    <format dxfId="529">
      <pivotArea dataOnly="0" labelOnly="1" fieldPosition="0">
        <references count="2">
          <reference field="0" count="1" selected="0">
            <x v="5"/>
          </reference>
          <reference field="16" count="2">
            <x v="0"/>
            <x v="1"/>
          </reference>
        </references>
      </pivotArea>
    </format>
    <format dxfId="528">
      <pivotArea dataOnly="0" labelOnly="1" fieldPosition="0">
        <references count="2">
          <reference field="0" count="1" selected="0">
            <x v="6"/>
          </reference>
          <reference field="16" count="1">
            <x v="0"/>
          </reference>
        </references>
      </pivotArea>
    </format>
    <format dxfId="527">
      <pivotArea dataOnly="0" labelOnly="1" fieldPosition="0">
        <references count="2">
          <reference field="0" count="1" selected="0">
            <x v="7"/>
          </reference>
          <reference field="16" count="2">
            <x v="0"/>
            <x v="1"/>
          </reference>
        </references>
      </pivotArea>
    </format>
    <format dxfId="526">
      <pivotArea dataOnly="0" labelOnly="1" fieldPosition="0">
        <references count="1">
          <reference field="1" count="0"/>
        </references>
      </pivotArea>
    </format>
    <format dxfId="525">
      <pivotArea dataOnly="0" labelOnly="1" grandCol="1" outline="0" fieldPosition="0"/>
    </format>
  </format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1.xml"/><Relationship Id="rId5" Type="http://schemas.openxmlformats.org/officeDocument/2006/relationships/pivotTable" Target="../pivotTables/pivotTable5.xml"/><Relationship Id="rId10" Type="http://schemas.openxmlformats.org/officeDocument/2006/relationships/printerSettings" Target="../printerSettings/printerSettings1.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2D035-109A-4AF8-BFAA-B9838DFEF745}">
  <dimension ref="B1:AI722"/>
  <sheetViews>
    <sheetView topLeftCell="A45" zoomScale="71" zoomScaleNormal="71" workbookViewId="0">
      <selection activeCell="G46" activeCellId="2" sqref="G39:H39 G43:H43 G46:H46 G49:H49 G52:H52 G59:H59"/>
    </sheetView>
  </sheetViews>
  <sheetFormatPr baseColWidth="10" defaultColWidth="11.5703125" defaultRowHeight="15"/>
  <cols>
    <col min="1" max="1" width="11.5703125" style="23"/>
    <col min="2" max="2" width="5.28515625" style="23" customWidth="1"/>
    <col min="3" max="3" width="24.28515625" style="23" bestFit="1" customWidth="1"/>
    <col min="4" max="4" width="76.5703125" style="23" bestFit="1" customWidth="1"/>
    <col min="5" max="5" width="6.5703125" style="23" bestFit="1" customWidth="1"/>
    <col min="6" max="6" width="39" style="23" bestFit="1" customWidth="1"/>
    <col min="7" max="7" width="76.5703125" style="23" bestFit="1" customWidth="1"/>
    <col min="8" max="8" width="41.85546875" style="23" bestFit="1" customWidth="1"/>
    <col min="9" max="10" width="16.42578125" style="23" bestFit="1" customWidth="1"/>
    <col min="11" max="11" width="60.85546875" style="23" bestFit="1" customWidth="1"/>
    <col min="12" max="12" width="50.5703125" style="23" bestFit="1" customWidth="1"/>
    <col min="13" max="13" width="68.140625" style="23" bestFit="1" customWidth="1"/>
    <col min="14" max="14" width="57.85546875" style="23" bestFit="1" customWidth="1"/>
    <col min="15" max="15" width="29.7109375" style="23" customWidth="1"/>
    <col min="16" max="16" width="16.7109375" style="23" bestFit="1" customWidth="1"/>
    <col min="17" max="17" width="12.140625" style="23" bestFit="1" customWidth="1"/>
    <col min="18" max="18" width="19.140625" style="23" bestFit="1" customWidth="1"/>
    <col min="19" max="28" width="11.5703125" style="23"/>
    <col min="29" max="29" width="49.28515625" style="23" bestFit="1" customWidth="1"/>
    <col min="30" max="30" width="76.42578125" style="23" bestFit="1" customWidth="1"/>
    <col min="31" max="31" width="30.28515625" style="23" bestFit="1" customWidth="1"/>
    <col min="32" max="32" width="7.28515625" style="23" bestFit="1" customWidth="1"/>
    <col min="33" max="33" width="5.7109375" style="23" bestFit="1" customWidth="1"/>
    <col min="34" max="34" width="7.28515625" style="23" bestFit="1" customWidth="1"/>
    <col min="35" max="35" width="5.28515625" style="23" bestFit="1" customWidth="1"/>
    <col min="36" max="16384" width="11.5703125" style="23"/>
  </cols>
  <sheetData>
    <row r="1" spans="2:35" ht="15.75" thickBot="1">
      <c r="B1" s="24"/>
      <c r="C1" s="25"/>
      <c r="D1" s="25"/>
      <c r="E1" s="25"/>
      <c r="F1" s="25"/>
      <c r="G1" s="25"/>
      <c r="H1" s="25"/>
      <c r="I1" s="25"/>
      <c r="J1" s="25"/>
      <c r="K1" s="26"/>
      <c r="L1" s="26"/>
    </row>
    <row r="2" spans="2:35" ht="24" thickBot="1">
      <c r="B2" s="27"/>
      <c r="C2" s="601" t="s">
        <v>0</v>
      </c>
      <c r="D2" s="602"/>
      <c r="E2" s="602"/>
      <c r="F2" s="602"/>
      <c r="G2" s="602"/>
      <c r="H2" s="602"/>
      <c r="I2" s="602"/>
      <c r="J2" s="602"/>
      <c r="K2" s="603"/>
      <c r="L2" s="28"/>
      <c r="AD2" s="23" t="s">
        <v>1</v>
      </c>
    </row>
    <row r="3" spans="2:35" ht="15.75" thickBot="1">
      <c r="B3" s="27"/>
      <c r="C3" s="292"/>
      <c r="D3" s="292"/>
      <c r="E3" s="292"/>
      <c r="F3" s="292"/>
      <c r="G3" s="292"/>
      <c r="H3" s="292"/>
      <c r="I3" s="292"/>
      <c r="J3" s="292"/>
      <c r="K3" s="28"/>
      <c r="L3" s="28"/>
      <c r="AD3" s="55" t="s">
        <v>2</v>
      </c>
      <c r="AE3" s="55" t="s">
        <v>3</v>
      </c>
      <c r="AF3" s="100"/>
      <c r="AG3"/>
      <c r="AH3"/>
      <c r="AI3"/>
    </row>
    <row r="4" spans="2:35" ht="15.75" thickBot="1">
      <c r="B4" s="27"/>
      <c r="C4" s="604" t="s">
        <v>4</v>
      </c>
      <c r="D4" s="605"/>
      <c r="E4" s="292"/>
      <c r="F4" s="604" t="s">
        <v>5</v>
      </c>
      <c r="G4" s="605"/>
      <c r="H4" s="292"/>
      <c r="I4" s="292"/>
      <c r="J4" s="292"/>
      <c r="K4" s="28"/>
      <c r="L4" s="28"/>
      <c r="AD4" s="57" t="s">
        <v>6</v>
      </c>
      <c r="AE4" s="58" t="s">
        <v>7</v>
      </c>
      <c r="AF4" s="56" t="s">
        <v>8</v>
      </c>
      <c r="AG4"/>
      <c r="AH4"/>
      <c r="AI4"/>
    </row>
    <row r="5" spans="2:35" ht="15.75" thickBot="1">
      <c r="B5" s="27"/>
      <c r="C5" s="91" t="s">
        <v>9</v>
      </c>
      <c r="D5" s="86" t="s">
        <v>10</v>
      </c>
      <c r="E5" s="292"/>
      <c r="F5" s="93" t="s">
        <v>9</v>
      </c>
      <c r="G5" s="94" t="s">
        <v>11</v>
      </c>
      <c r="H5" s="292"/>
      <c r="I5" s="292"/>
      <c r="J5" s="292"/>
      <c r="K5" s="28"/>
      <c r="L5" s="28"/>
      <c r="AD5" s="62" t="s">
        <v>12</v>
      </c>
      <c r="AE5" s="58">
        <v>8</v>
      </c>
      <c r="AF5" s="56">
        <v>8</v>
      </c>
      <c r="AG5"/>
      <c r="AH5"/>
      <c r="AI5"/>
    </row>
    <row r="6" spans="2:35" ht="15.75" thickBot="1">
      <c r="B6" s="27"/>
      <c r="C6" s="87" t="s">
        <v>13</v>
      </c>
      <c r="D6" s="578">
        <v>116</v>
      </c>
      <c r="E6" s="292"/>
      <c r="F6" s="74"/>
      <c r="G6" s="75"/>
      <c r="H6" s="292"/>
      <c r="I6" s="292"/>
      <c r="J6" s="292"/>
      <c r="K6" s="28"/>
      <c r="L6" s="28"/>
      <c r="AD6"/>
      <c r="AE6"/>
      <c r="AF6"/>
      <c r="AG6"/>
      <c r="AH6"/>
      <c r="AI6"/>
    </row>
    <row r="7" spans="2:35" ht="15.75" thickBot="1">
      <c r="B7" s="27"/>
      <c r="C7" s="88" t="s">
        <v>14</v>
      </c>
      <c r="D7" s="113">
        <v>228</v>
      </c>
      <c r="E7" s="292"/>
      <c r="F7" s="85" t="s">
        <v>15</v>
      </c>
      <c r="G7" s="92" t="s">
        <v>10</v>
      </c>
      <c r="H7" s="292"/>
      <c r="I7" s="292"/>
      <c r="J7" s="292"/>
      <c r="K7" s="28"/>
      <c r="L7" s="28"/>
      <c r="AD7"/>
      <c r="AE7"/>
      <c r="AF7"/>
      <c r="AG7"/>
      <c r="AH7"/>
      <c r="AI7"/>
    </row>
    <row r="8" spans="2:35" ht="15.75" thickBot="1">
      <c r="B8" s="27"/>
      <c r="C8" s="89" t="s">
        <v>16</v>
      </c>
      <c r="D8" s="578">
        <v>59</v>
      </c>
      <c r="E8" s="292"/>
      <c r="F8" s="360" t="s">
        <v>17</v>
      </c>
      <c r="G8" s="577">
        <v>83</v>
      </c>
      <c r="H8" s="292"/>
      <c r="I8" s="292"/>
      <c r="J8" s="292"/>
      <c r="K8" s="28"/>
      <c r="L8" s="28"/>
      <c r="AD8"/>
      <c r="AE8"/>
      <c r="AF8"/>
      <c r="AG8"/>
      <c r="AH8"/>
      <c r="AI8"/>
    </row>
    <row r="9" spans="2:35" ht="15.75" thickBot="1">
      <c r="B9" s="27"/>
      <c r="C9" s="90" t="s">
        <v>8</v>
      </c>
      <c r="D9" s="92">
        <v>403</v>
      </c>
      <c r="E9" s="292"/>
      <c r="F9" s="360" t="s">
        <v>12</v>
      </c>
      <c r="G9" s="577">
        <v>50</v>
      </c>
      <c r="H9" s="292"/>
      <c r="I9" s="292"/>
      <c r="J9" s="292"/>
      <c r="K9" s="28"/>
      <c r="L9" s="28"/>
      <c r="AD9"/>
      <c r="AE9"/>
      <c r="AF9"/>
      <c r="AG9"/>
      <c r="AH9"/>
      <c r="AI9"/>
    </row>
    <row r="10" spans="2:35">
      <c r="B10" s="27"/>
      <c r="C10"/>
      <c r="D10"/>
      <c r="E10" s="292"/>
      <c r="F10" s="360" t="s">
        <v>18</v>
      </c>
      <c r="G10" s="577">
        <v>55</v>
      </c>
      <c r="H10" s="292"/>
      <c r="I10" s="292"/>
      <c r="J10" s="292"/>
      <c r="K10" s="28"/>
      <c r="L10" s="28"/>
      <c r="AD10"/>
      <c r="AE10"/>
      <c r="AF10"/>
      <c r="AG10"/>
      <c r="AH10"/>
      <c r="AI10"/>
    </row>
    <row r="11" spans="2:35" ht="15.75" thickBot="1">
      <c r="B11" s="27"/>
      <c r="C11"/>
      <c r="D11"/>
      <c r="E11" s="292"/>
      <c r="F11" s="360" t="s">
        <v>19</v>
      </c>
      <c r="G11" s="577">
        <v>187</v>
      </c>
      <c r="H11" s="292"/>
      <c r="I11" s="292"/>
      <c r="J11" s="292"/>
      <c r="K11" s="28"/>
      <c r="L11" s="28"/>
      <c r="AD11"/>
      <c r="AE11"/>
      <c r="AF11"/>
      <c r="AG11"/>
      <c r="AH11"/>
      <c r="AI11"/>
    </row>
    <row r="12" spans="2:35" ht="15.75" thickBot="1">
      <c r="B12" s="27"/>
      <c r="C12" s="292"/>
      <c r="D12" s="292"/>
      <c r="E12" s="292"/>
      <c r="F12" s="360" t="s">
        <v>20</v>
      </c>
      <c r="G12" s="577">
        <v>11</v>
      </c>
      <c r="H12" s="292"/>
      <c r="I12" s="292"/>
      <c r="J12" s="292"/>
      <c r="K12" s="28"/>
      <c r="L12" s="28"/>
      <c r="AC12"/>
      <c r="AD12" s="59" t="s">
        <v>8</v>
      </c>
      <c r="AE12" s="60">
        <f>SUM(AE5:AE11)</f>
        <v>8</v>
      </c>
      <c r="AF12" s="60">
        <f>SUM(AF5:AF11)</f>
        <v>8</v>
      </c>
      <c r="AG12" s="60">
        <f>SUM(AG5:AG11)</f>
        <v>0</v>
      </c>
      <c r="AH12" s="60">
        <f>SUM(AH5:AH11)</f>
        <v>0</v>
      </c>
      <c r="AI12" s="61">
        <f>SUM(AI5:AI11)</f>
        <v>0</v>
      </c>
    </row>
    <row r="13" spans="2:35">
      <c r="B13" s="27"/>
      <c r="C13" s="292"/>
      <c r="D13" s="292"/>
      <c r="E13" s="292"/>
      <c r="F13" s="360" t="s">
        <v>21</v>
      </c>
      <c r="G13" s="577">
        <v>5</v>
      </c>
      <c r="H13" s="292"/>
      <c r="I13" s="292"/>
      <c r="J13" s="292"/>
      <c r="K13" s="28"/>
      <c r="L13" s="28"/>
      <c r="AC13"/>
      <c r="AD13"/>
    </row>
    <row r="14" spans="2:35">
      <c r="B14" s="27"/>
      <c r="C14" s="292"/>
      <c r="D14" s="292"/>
      <c r="E14" s="292"/>
      <c r="F14" s="360" t="s">
        <v>22</v>
      </c>
      <c r="G14" s="577">
        <v>4</v>
      </c>
      <c r="H14" s="292"/>
      <c r="I14" s="292"/>
      <c r="J14" s="292"/>
      <c r="K14" s="28"/>
      <c r="L14" s="28"/>
      <c r="AC14"/>
      <c r="AD14"/>
    </row>
    <row r="15" spans="2:35" ht="15.75" thickBot="1">
      <c r="B15" s="27"/>
      <c r="C15" s="292"/>
      <c r="D15" s="292"/>
      <c r="E15" s="292"/>
      <c r="F15" s="361" t="s">
        <v>23</v>
      </c>
      <c r="G15" s="577">
        <v>8</v>
      </c>
      <c r="H15" s="292"/>
      <c r="I15" s="292"/>
      <c r="J15" s="292"/>
      <c r="K15" s="28"/>
      <c r="L15" s="28"/>
      <c r="AC15"/>
      <c r="AD15"/>
    </row>
    <row r="16" spans="2:35" ht="15.75" thickBot="1">
      <c r="B16" s="27"/>
      <c r="C16" s="292"/>
      <c r="D16" s="292"/>
      <c r="E16" s="292"/>
      <c r="F16" s="90" t="s">
        <v>24</v>
      </c>
      <c r="G16" s="92">
        <v>403</v>
      </c>
      <c r="H16" s="292"/>
      <c r="I16" s="292"/>
      <c r="J16" s="292"/>
      <c r="K16" s="28"/>
      <c r="L16" s="28"/>
      <c r="AC16"/>
      <c r="AD16"/>
    </row>
    <row r="17" spans="2:30" ht="15.75" thickBot="1">
      <c r="B17" s="27"/>
      <c r="C17" s="292"/>
      <c r="D17" s="292"/>
      <c r="E17" s="292"/>
      <c r="F17"/>
      <c r="G17"/>
      <c r="H17" s="292"/>
      <c r="I17" s="292"/>
      <c r="J17" s="292"/>
      <c r="K17" s="28"/>
      <c r="L17" s="28"/>
      <c r="AC17"/>
      <c r="AD17"/>
    </row>
    <row r="18" spans="2:30" ht="15.75" thickBot="1">
      <c r="B18" s="27"/>
      <c r="C18" s="607"/>
      <c r="D18" s="607"/>
      <c r="E18" s="292"/>
      <c r="F18" s="604" t="s">
        <v>25</v>
      </c>
      <c r="G18" s="605"/>
      <c r="H18" s="292"/>
      <c r="I18" s="292"/>
      <c r="J18" s="292"/>
      <c r="K18" s="28"/>
      <c r="L18" s="28"/>
      <c r="AC18"/>
      <c r="AD18"/>
    </row>
    <row r="19" spans="2:30" ht="15.75" thickBot="1">
      <c r="B19" s="27"/>
      <c r="C19"/>
      <c r="D19"/>
      <c r="E19" s="292"/>
      <c r="F19" s="93" t="s">
        <v>9</v>
      </c>
      <c r="G19" s="98" t="s">
        <v>11</v>
      </c>
      <c r="H19" s="292"/>
      <c r="I19" s="292"/>
      <c r="J19" s="292"/>
      <c r="K19" s="28"/>
      <c r="L19" s="28"/>
      <c r="AC19"/>
      <c r="AD19"/>
    </row>
    <row r="20" spans="2:30" ht="15.75" thickBot="1">
      <c r="B20" s="27"/>
      <c r="C20" s="604" t="s">
        <v>26</v>
      </c>
      <c r="D20" s="605"/>
      <c r="E20" s="292"/>
      <c r="F20" s="74"/>
      <c r="G20" s="75"/>
      <c r="H20" s="292"/>
      <c r="I20" s="292"/>
      <c r="J20" s="292"/>
      <c r="K20" s="28"/>
      <c r="L20" s="28"/>
      <c r="AC20"/>
    </row>
    <row r="21" spans="2:30" ht="15.75" thickBot="1">
      <c r="B21" s="27"/>
      <c r="C21" s="73" t="s">
        <v>27</v>
      </c>
      <c r="D21" s="37" t="s">
        <v>11</v>
      </c>
      <c r="E21"/>
      <c r="F21" s="85" t="s">
        <v>15</v>
      </c>
      <c r="G21" s="92" t="s">
        <v>28</v>
      </c>
      <c r="H21" s="292"/>
      <c r="I21" s="292"/>
      <c r="J21" s="292"/>
      <c r="K21" s="28"/>
      <c r="L21" s="28"/>
      <c r="AC21"/>
    </row>
    <row r="22" spans="2:30" ht="15.75" thickBot="1">
      <c r="B22" s="27"/>
      <c r="C22" s="74"/>
      <c r="D22" s="75"/>
      <c r="E22"/>
      <c r="F22" s="95" t="s">
        <v>17</v>
      </c>
      <c r="G22" s="578">
        <v>403</v>
      </c>
      <c r="H22" s="292"/>
      <c r="I22" s="292"/>
      <c r="J22" s="292"/>
      <c r="K22" s="28"/>
      <c r="L22" s="28"/>
      <c r="AC22"/>
    </row>
    <row r="23" spans="2:30" ht="15.75" thickBot="1">
      <c r="B23" s="27"/>
      <c r="C23" s="85" t="s">
        <v>9</v>
      </c>
      <c r="D23" s="86" t="s">
        <v>29</v>
      </c>
      <c r="E23"/>
      <c r="F23" s="96" t="s">
        <v>12</v>
      </c>
      <c r="G23" s="113">
        <v>142</v>
      </c>
      <c r="H23" s="292"/>
      <c r="I23" s="292"/>
      <c r="J23" s="292"/>
      <c r="K23" s="28"/>
      <c r="L23" s="28"/>
      <c r="AC23"/>
    </row>
    <row r="24" spans="2:30">
      <c r="B24" s="27"/>
      <c r="C24" s="95" t="s">
        <v>13</v>
      </c>
      <c r="D24" s="578">
        <v>949</v>
      </c>
      <c r="E24"/>
      <c r="F24" s="96" t="s">
        <v>18</v>
      </c>
      <c r="G24" s="113">
        <v>126</v>
      </c>
      <c r="H24" s="292"/>
      <c r="I24" s="292"/>
      <c r="J24" s="292"/>
      <c r="K24" s="28"/>
      <c r="L24" s="28"/>
      <c r="AC24"/>
    </row>
    <row r="25" spans="2:30">
      <c r="B25" s="27"/>
      <c r="C25" s="96" t="s">
        <v>14</v>
      </c>
      <c r="D25" s="113">
        <v>837</v>
      </c>
      <c r="E25"/>
      <c r="F25" s="96" t="s">
        <v>19</v>
      </c>
      <c r="G25" s="113">
        <v>1286</v>
      </c>
      <c r="H25" s="292"/>
      <c r="I25" s="292"/>
      <c r="J25" s="292"/>
      <c r="K25" s="28"/>
      <c r="L25" s="28"/>
      <c r="AC25"/>
    </row>
    <row r="26" spans="2:30" ht="15.75" thickBot="1">
      <c r="B26" s="27"/>
      <c r="C26" s="97" t="s">
        <v>16</v>
      </c>
      <c r="D26" s="113">
        <v>333</v>
      </c>
      <c r="E26"/>
      <c r="F26" s="96" t="s">
        <v>20</v>
      </c>
      <c r="G26" s="113">
        <v>107</v>
      </c>
      <c r="H26" s="292"/>
      <c r="I26" s="292"/>
      <c r="J26" s="292"/>
      <c r="K26" s="28"/>
      <c r="L26" s="28"/>
      <c r="AC26"/>
    </row>
    <row r="27" spans="2:30" ht="15.75" thickBot="1">
      <c r="B27" s="27"/>
      <c r="C27" s="90" t="s">
        <v>24</v>
      </c>
      <c r="D27" s="92">
        <v>2119</v>
      </c>
      <c r="E27"/>
      <c r="F27" s="96" t="s">
        <v>21</v>
      </c>
      <c r="G27" s="113">
        <v>27</v>
      </c>
      <c r="H27" s="292"/>
      <c r="I27" s="292"/>
      <c r="J27" s="292"/>
      <c r="K27" s="28"/>
      <c r="L27" s="28"/>
      <c r="AC27"/>
    </row>
    <row r="28" spans="2:30">
      <c r="B28" s="27"/>
      <c r="C28"/>
      <c r="D28"/>
      <c r="E28" s="292"/>
      <c r="F28" s="96" t="s">
        <v>22</v>
      </c>
      <c r="G28" s="113">
        <v>7</v>
      </c>
      <c r="H28" s="292"/>
      <c r="I28" s="292"/>
      <c r="J28" s="292"/>
      <c r="K28" s="28"/>
      <c r="L28" s="28"/>
    </row>
    <row r="29" spans="2:30" ht="15.75" thickBot="1">
      <c r="B29" s="27"/>
      <c r="C29"/>
      <c r="D29"/>
      <c r="E29" s="292"/>
      <c r="F29" s="97" t="s">
        <v>23</v>
      </c>
      <c r="G29" s="113">
        <v>21</v>
      </c>
      <c r="H29" s="292"/>
      <c r="I29" s="292"/>
      <c r="J29" s="292"/>
      <c r="K29" s="28"/>
      <c r="L29" s="28"/>
    </row>
    <row r="30" spans="2:30" ht="15.75" thickBot="1">
      <c r="B30" s="27"/>
      <c r="C30"/>
      <c r="D30"/>
      <c r="E30" s="292"/>
      <c r="F30" s="90" t="s">
        <v>24</v>
      </c>
      <c r="G30" s="92">
        <v>2119</v>
      </c>
      <c r="H30" s="292"/>
      <c r="I30" s="292"/>
      <c r="J30" s="292"/>
      <c r="K30" s="28"/>
      <c r="L30" s="28"/>
    </row>
    <row r="31" spans="2:30">
      <c r="B31" s="27"/>
      <c r="C31" s="292"/>
      <c r="D31" s="292"/>
      <c r="E31" s="292"/>
      <c r="F31"/>
      <c r="G31"/>
      <c r="H31" s="292"/>
      <c r="I31" s="292"/>
      <c r="J31" s="292"/>
      <c r="K31" s="28"/>
      <c r="L31" s="28"/>
    </row>
    <row r="32" spans="2:30" ht="15.75" thickBot="1">
      <c r="B32" s="27"/>
      <c r="C32" s="292"/>
      <c r="D32" s="292"/>
      <c r="E32" s="292"/>
      <c r="F32" s="292"/>
      <c r="G32" s="292"/>
      <c r="H32" s="292"/>
      <c r="I32" s="292"/>
      <c r="J32" s="292"/>
      <c r="K32" s="28"/>
      <c r="L32" s="28"/>
    </row>
    <row r="33" spans="2:12" ht="15.75" thickBot="1">
      <c r="B33" s="27"/>
      <c r="C33" s="604" t="s">
        <v>30</v>
      </c>
      <c r="D33" s="605"/>
      <c r="E33" s="292"/>
      <c r="F33" s="604" t="s">
        <v>31</v>
      </c>
      <c r="G33" s="606"/>
      <c r="H33" s="605"/>
      <c r="I33" s="292"/>
      <c r="J33" s="292"/>
      <c r="K33" s="28"/>
      <c r="L33" s="28"/>
    </row>
    <row r="34" spans="2:12" ht="15.75" thickBot="1">
      <c r="B34" s="27"/>
      <c r="C34" s="85" t="s">
        <v>9</v>
      </c>
      <c r="D34" s="86" t="s">
        <v>32</v>
      </c>
      <c r="E34" s="293"/>
      <c r="F34" s="102" t="s">
        <v>9</v>
      </c>
      <c r="G34" s="98" t="s">
        <v>11</v>
      </c>
      <c r="H34" s="76"/>
      <c r="I34" s="292"/>
      <c r="J34" s="292"/>
      <c r="K34" s="28"/>
      <c r="L34" s="28"/>
    </row>
    <row r="35" spans="2:12" ht="15.75" thickBot="1">
      <c r="B35" s="27"/>
      <c r="C35" s="360" t="s">
        <v>13</v>
      </c>
      <c r="D35" s="578">
        <v>1105</v>
      </c>
      <c r="E35" s="293"/>
      <c r="F35" s="77"/>
      <c r="G35" s="78"/>
      <c r="H35" s="79"/>
      <c r="I35" s="292"/>
      <c r="J35" s="292"/>
      <c r="K35" s="28"/>
      <c r="L35" s="28"/>
    </row>
    <row r="36" spans="2:12" ht="15.75" thickBot="1">
      <c r="B36" s="27"/>
      <c r="C36" s="360" t="s">
        <v>16</v>
      </c>
      <c r="D36" s="113">
        <v>369</v>
      </c>
      <c r="E36" s="293"/>
      <c r="F36" s="122" t="s">
        <v>15</v>
      </c>
      <c r="G36" s="122" t="s">
        <v>33</v>
      </c>
      <c r="H36" s="86" t="s">
        <v>34</v>
      </c>
      <c r="I36" s="292"/>
      <c r="J36" s="292"/>
      <c r="K36" s="28"/>
      <c r="L36" s="28"/>
    </row>
    <row r="37" spans="2:12" ht="15.75" thickBot="1">
      <c r="B37" s="27"/>
      <c r="C37" s="361" t="s">
        <v>14</v>
      </c>
      <c r="D37" s="113">
        <v>922</v>
      </c>
      <c r="E37" s="293"/>
      <c r="F37" s="95" t="s">
        <v>17</v>
      </c>
      <c r="H37" s="129">
        <v>434</v>
      </c>
      <c r="I37" s="292"/>
      <c r="J37" s="292"/>
      <c r="K37" s="28"/>
      <c r="L37" s="28"/>
    </row>
    <row r="38" spans="2:12" ht="15.75" thickBot="1">
      <c r="B38" s="27"/>
      <c r="C38" s="90" t="s">
        <v>24</v>
      </c>
      <c r="D38" s="103">
        <v>2396</v>
      </c>
      <c r="E38" s="293"/>
      <c r="F38" s="113"/>
      <c r="G38" s="123" t="s">
        <v>35</v>
      </c>
      <c r="H38" s="131">
        <v>256</v>
      </c>
      <c r="I38" s="292"/>
      <c r="J38" s="292"/>
      <c r="K38" s="28"/>
      <c r="L38" s="28"/>
    </row>
    <row r="39" spans="2:12" ht="15.75" thickBot="1">
      <c r="B39" s="27"/>
      <c r="C39"/>
      <c r="D39"/>
      <c r="E39" s="293"/>
      <c r="F39" s="113"/>
      <c r="G39" s="220" t="s">
        <v>36</v>
      </c>
      <c r="H39" s="437">
        <v>176</v>
      </c>
      <c r="I39" s="292"/>
      <c r="J39" s="292"/>
      <c r="K39" s="28"/>
      <c r="L39" s="28"/>
    </row>
    <row r="40" spans="2:12" ht="15.75" thickBot="1">
      <c r="B40" s="27"/>
      <c r="C40" s="292"/>
      <c r="D40" s="292"/>
      <c r="E40" s="292"/>
      <c r="F40" s="430"/>
      <c r="G40" s="432" t="s">
        <v>37</v>
      </c>
      <c r="H40" s="433">
        <v>2</v>
      </c>
      <c r="I40" s="292"/>
      <c r="J40" s="292"/>
      <c r="K40" s="28"/>
      <c r="L40" s="28"/>
    </row>
    <row r="41" spans="2:12" ht="15.75" thickBot="1">
      <c r="B41" s="27"/>
      <c r="C41" s="292"/>
      <c r="D41" s="292"/>
      <c r="E41" s="292"/>
      <c r="F41" s="124" t="s">
        <v>12</v>
      </c>
      <c r="H41" s="129">
        <v>160</v>
      </c>
      <c r="I41" s="292"/>
      <c r="J41" s="292"/>
      <c r="K41" s="28"/>
      <c r="L41" s="28"/>
    </row>
    <row r="42" spans="2:12" ht="15.75" thickBot="1">
      <c r="B42" s="27"/>
      <c r="C42" s="604" t="s">
        <v>38</v>
      </c>
      <c r="D42" s="605"/>
      <c r="E42" s="292"/>
      <c r="F42" s="125"/>
      <c r="G42" s="123" t="s">
        <v>35</v>
      </c>
      <c r="H42" s="131">
        <v>90</v>
      </c>
      <c r="I42" s="292"/>
      <c r="J42" s="292"/>
      <c r="K42" s="28"/>
      <c r="L42" s="28"/>
    </row>
    <row r="43" spans="2:12" ht="15.75" thickBot="1">
      <c r="B43" s="27"/>
      <c r="C43" s="101" t="s">
        <v>27</v>
      </c>
      <c r="D43" s="99" t="s">
        <v>11</v>
      </c>
      <c r="E43" s="292"/>
      <c r="F43" s="126"/>
      <c r="G43" s="220" t="s">
        <v>36</v>
      </c>
      <c r="H43" s="555">
        <v>70</v>
      </c>
      <c r="I43" s="292"/>
      <c r="J43" s="292"/>
      <c r="K43" s="28"/>
      <c r="L43" s="28"/>
    </row>
    <row r="44" spans="2:12" ht="15.75" thickBot="1">
      <c r="B44" s="27"/>
      <c r="C44" s="80"/>
      <c r="D44" s="81"/>
      <c r="E44" s="292"/>
      <c r="F44" s="124" t="s">
        <v>18</v>
      </c>
      <c r="H44" s="129">
        <v>169</v>
      </c>
      <c r="I44" s="292"/>
      <c r="J44" s="292"/>
      <c r="K44" s="28"/>
      <c r="L44" s="28"/>
    </row>
    <row r="45" spans="2:12" ht="15.75" thickBot="1">
      <c r="B45" s="27"/>
      <c r="C45" s="118" t="s">
        <v>6</v>
      </c>
      <c r="D45" s="118" t="s">
        <v>39</v>
      </c>
      <c r="E45" s="293"/>
      <c r="F45" s="125"/>
      <c r="G45" s="123" t="s">
        <v>35</v>
      </c>
      <c r="H45" s="131">
        <v>111</v>
      </c>
      <c r="I45" s="292"/>
      <c r="J45" s="292"/>
      <c r="K45" s="28"/>
      <c r="L45" s="28"/>
    </row>
    <row r="46" spans="2:12" ht="15.75" thickBot="1">
      <c r="B46" s="27"/>
      <c r="C46" s="127" t="s">
        <v>13</v>
      </c>
      <c r="D46" s="118">
        <v>1105</v>
      </c>
      <c r="E46" s="293"/>
      <c r="F46" s="126"/>
      <c r="G46" s="220" t="s">
        <v>36</v>
      </c>
      <c r="H46" s="555">
        <v>58</v>
      </c>
      <c r="I46" s="292"/>
      <c r="J46" s="292"/>
      <c r="K46" s="28"/>
      <c r="L46" s="28"/>
    </row>
    <row r="47" spans="2:12" ht="15.75" thickBot="1">
      <c r="B47" s="27"/>
      <c r="C47" s="117" t="s">
        <v>35</v>
      </c>
      <c r="D47" s="594">
        <v>382</v>
      </c>
      <c r="E47" s="293"/>
      <c r="F47" s="124" t="s">
        <v>19</v>
      </c>
      <c r="H47" s="129">
        <v>1430</v>
      </c>
      <c r="I47" s="292"/>
      <c r="J47" s="292"/>
      <c r="K47" s="28"/>
      <c r="L47" s="28"/>
    </row>
    <row r="48" spans="2:12" ht="15.75" thickBot="1">
      <c r="B48" s="27"/>
      <c r="C48" s="223" t="s">
        <v>36</v>
      </c>
      <c r="D48" s="596">
        <v>723</v>
      </c>
      <c r="E48" s="293"/>
      <c r="F48" s="125"/>
      <c r="G48" s="123" t="s">
        <v>35</v>
      </c>
      <c r="H48" s="131">
        <v>538</v>
      </c>
      <c r="I48" s="292"/>
      <c r="J48" s="292"/>
      <c r="K48" s="28"/>
      <c r="L48" s="28"/>
    </row>
    <row r="49" spans="2:14" ht="19.5" thickBot="1">
      <c r="B49" s="27"/>
      <c r="C49" s="127" t="s">
        <v>14</v>
      </c>
      <c r="D49" s="118">
        <v>922</v>
      </c>
      <c r="E49" s="293"/>
      <c r="F49" s="126"/>
      <c r="G49" s="220" t="s">
        <v>36</v>
      </c>
      <c r="H49" s="555">
        <v>892</v>
      </c>
      <c r="I49" s="292"/>
      <c r="J49" s="292"/>
      <c r="K49" s="28"/>
      <c r="L49" s="28"/>
      <c r="N49" s="31" t="s">
        <v>40</v>
      </c>
    </row>
    <row r="50" spans="2:14" ht="15.75" thickBot="1">
      <c r="B50" s="27"/>
      <c r="C50" s="119" t="s">
        <v>35</v>
      </c>
      <c r="D50" s="593">
        <v>625</v>
      </c>
      <c r="E50" s="293"/>
      <c r="F50" s="124" t="s">
        <v>20</v>
      </c>
      <c r="H50" s="129">
        <v>143</v>
      </c>
      <c r="I50" s="292"/>
      <c r="J50" s="292"/>
      <c r="K50" s="28"/>
      <c r="L50" s="28"/>
    </row>
    <row r="51" spans="2:14">
      <c r="B51" s="27"/>
      <c r="C51" s="224" t="s">
        <v>36</v>
      </c>
      <c r="D51" s="598">
        <v>295</v>
      </c>
      <c r="E51" s="293"/>
      <c r="F51" s="125"/>
      <c r="G51" s="124" t="s">
        <v>35</v>
      </c>
      <c r="H51" s="219">
        <v>52</v>
      </c>
      <c r="I51" s="292"/>
      <c r="J51" s="292"/>
      <c r="K51" s="28"/>
      <c r="L51" s="28"/>
    </row>
    <row r="52" spans="2:14" ht="15.75" thickBot="1">
      <c r="B52" s="27"/>
      <c r="C52" s="218" t="s">
        <v>37</v>
      </c>
      <c r="D52" s="597">
        <v>2</v>
      </c>
      <c r="E52" s="293"/>
      <c r="F52" s="126"/>
      <c r="G52" s="221" t="s">
        <v>36</v>
      </c>
      <c r="H52" s="222">
        <v>91</v>
      </c>
      <c r="I52" s="292"/>
      <c r="J52" s="292"/>
      <c r="K52" s="28"/>
      <c r="L52" s="28"/>
    </row>
    <row r="53" spans="2:14" ht="15.75" thickBot="1">
      <c r="B53" s="27"/>
      <c r="C53" s="127" t="s">
        <v>16</v>
      </c>
      <c r="D53" s="595">
        <v>369</v>
      </c>
      <c r="E53" s="293"/>
      <c r="F53" s="124" t="s">
        <v>21</v>
      </c>
      <c r="H53" s="129">
        <v>27</v>
      </c>
      <c r="I53" s="292"/>
      <c r="J53" s="292"/>
      <c r="K53" s="28"/>
      <c r="L53" s="28"/>
    </row>
    <row r="54" spans="2:14" ht="15.75" thickBot="1">
      <c r="B54" s="27"/>
      <c r="C54" s="119" t="s">
        <v>35</v>
      </c>
      <c r="D54" s="593">
        <v>94</v>
      </c>
      <c r="E54" s="293"/>
      <c r="F54" s="431"/>
      <c r="G54" s="434" t="s">
        <v>35</v>
      </c>
      <c r="H54" s="435">
        <v>27</v>
      </c>
      <c r="I54" s="292"/>
      <c r="J54" s="292"/>
      <c r="K54" s="28"/>
      <c r="L54" s="28"/>
    </row>
    <row r="55" spans="2:14" ht="15.75" thickBot="1">
      <c r="B55" s="27"/>
      <c r="C55" s="223" t="s">
        <v>36</v>
      </c>
      <c r="D55" s="596">
        <v>275</v>
      </c>
      <c r="E55" s="293"/>
      <c r="F55" s="95" t="s">
        <v>22</v>
      </c>
      <c r="H55" s="129">
        <v>12</v>
      </c>
      <c r="I55" s="292"/>
      <c r="J55" s="292"/>
      <c r="K55" s="28"/>
      <c r="L55" s="28"/>
    </row>
    <row r="56" spans="2:14" ht="15.75" thickBot="1">
      <c r="B56" s="27"/>
      <c r="C56" s="127" t="s">
        <v>41</v>
      </c>
      <c r="D56" s="128">
        <v>2396</v>
      </c>
      <c r="E56" s="293"/>
      <c r="F56" s="430"/>
      <c r="G56" s="434" t="s">
        <v>35</v>
      </c>
      <c r="H56" s="435">
        <v>12</v>
      </c>
      <c r="I56" s="292"/>
      <c r="J56" s="292"/>
      <c r="K56" s="28"/>
      <c r="L56" s="28"/>
    </row>
    <row r="57" spans="2:14" ht="15.75" thickBot="1">
      <c r="B57" s="27"/>
      <c r="C57"/>
      <c r="D57"/>
      <c r="E57" s="293"/>
      <c r="F57" s="95" t="s">
        <v>23</v>
      </c>
      <c r="H57" s="129">
        <v>21</v>
      </c>
      <c r="I57" s="292"/>
      <c r="J57" s="292"/>
      <c r="K57" s="28"/>
      <c r="L57" s="28"/>
    </row>
    <row r="58" spans="2:14" ht="15.75" thickBot="1">
      <c r="B58" s="27"/>
      <c r="C58"/>
      <c r="D58"/>
      <c r="E58" s="293"/>
      <c r="F58" s="113"/>
      <c r="G58" s="438" t="s">
        <v>35</v>
      </c>
      <c r="H58" s="436">
        <v>15</v>
      </c>
      <c r="I58" s="292"/>
      <c r="J58" s="292"/>
      <c r="K58" s="28"/>
      <c r="L58" s="28"/>
    </row>
    <row r="59" spans="2:14" ht="15.75" thickBot="1">
      <c r="B59" s="27"/>
      <c r="C59"/>
      <c r="D59"/>
      <c r="E59" s="293"/>
      <c r="F59" s="430"/>
      <c r="G59" s="90" t="s">
        <v>36</v>
      </c>
      <c r="H59" s="129">
        <v>6</v>
      </c>
      <c r="I59" s="292"/>
      <c r="J59" s="292"/>
      <c r="K59" s="28"/>
      <c r="L59" s="28"/>
    </row>
    <row r="60" spans="2:14" ht="15.75" thickBot="1">
      <c r="B60" s="27"/>
      <c r="C60" s="293"/>
      <c r="D60" s="293"/>
      <c r="E60" s="292"/>
      <c r="F60" s="121" t="s">
        <v>24</v>
      </c>
      <c r="G60" s="120"/>
      <c r="H60" s="130">
        <v>2396</v>
      </c>
      <c r="I60" s="292"/>
      <c r="J60" s="292"/>
      <c r="K60" s="28"/>
      <c r="L60" s="28"/>
    </row>
    <row r="61" spans="2:14">
      <c r="B61" s="27"/>
      <c r="C61" s="293"/>
      <c r="D61" s="293"/>
      <c r="E61" s="292"/>
      <c r="F61"/>
      <c r="G61"/>
      <c r="H61"/>
      <c r="I61" s="292"/>
      <c r="J61" s="292"/>
      <c r="K61" s="28"/>
      <c r="L61" s="28"/>
    </row>
    <row r="62" spans="2:14">
      <c r="B62" s="27"/>
      <c r="C62" s="293"/>
      <c r="D62" s="293"/>
      <c r="E62" s="292"/>
      <c r="F62"/>
      <c r="G62"/>
      <c r="H62"/>
      <c r="I62" s="292"/>
      <c r="J62" s="292"/>
      <c r="K62" s="28"/>
      <c r="L62" s="28"/>
    </row>
    <row r="63" spans="2:14" ht="15.75" thickBot="1">
      <c r="B63" s="27"/>
      <c r="E63" s="292"/>
      <c r="F63"/>
      <c r="G63"/>
      <c r="H63"/>
      <c r="I63" s="292"/>
      <c r="J63" s="292"/>
      <c r="K63" s="28"/>
      <c r="L63" s="28"/>
    </row>
    <row r="64" spans="2:14" ht="15.75" thickBot="1">
      <c r="B64" s="27"/>
      <c r="E64" s="292"/>
      <c r="F64"/>
      <c r="G64"/>
      <c r="H64"/>
      <c r="I64" s="292"/>
      <c r="J64" s="292"/>
      <c r="K64" s="28"/>
      <c r="L64" s="28"/>
    </row>
    <row r="65" spans="2:14" ht="36.75" customHeight="1">
      <c r="B65" s="27"/>
      <c r="E65" s="292"/>
      <c r="F65"/>
      <c r="G65"/>
      <c r="H65"/>
      <c r="I65" s="292"/>
      <c r="J65" s="292"/>
      <c r="K65" s="28"/>
      <c r="L65" s="28"/>
    </row>
    <row r="66" spans="2:14">
      <c r="B66" s="27"/>
      <c r="C66" s="293"/>
      <c r="D66" s="293"/>
      <c r="E66" s="292"/>
      <c r="F66"/>
      <c r="G66"/>
      <c r="H66"/>
      <c r="I66" s="292"/>
      <c r="J66" s="292"/>
      <c r="K66" s="28"/>
      <c r="L66" s="28"/>
    </row>
    <row r="67" spans="2:14" ht="16.5" thickBot="1">
      <c r="B67" s="27"/>
      <c r="C67" s="293"/>
      <c r="D67" s="293"/>
      <c r="E67" s="294"/>
      <c r="F67" s="600" t="s">
        <v>42</v>
      </c>
      <c r="G67" s="600"/>
      <c r="H67" s="600"/>
      <c r="I67" s="600"/>
      <c r="J67" s="600"/>
      <c r="K67" s="295"/>
      <c r="L67" s="28"/>
    </row>
    <row r="68" spans="2:14" ht="15.75" thickBot="1">
      <c r="B68" s="27"/>
      <c r="C68" s="293"/>
      <c r="D68" s="293"/>
      <c r="E68" s="293"/>
      <c r="F68" s="55" t="s">
        <v>32</v>
      </c>
      <c r="G68" s="55" t="s">
        <v>3</v>
      </c>
      <c r="H68" s="579"/>
      <c r="I68" s="580"/>
      <c r="J68"/>
      <c r="K68" s="290"/>
      <c r="L68"/>
      <c r="M68"/>
      <c r="N68"/>
    </row>
    <row r="69" spans="2:14" ht="15.75" thickBot="1">
      <c r="B69" s="27"/>
      <c r="C69" s="293"/>
      <c r="D69" s="293"/>
      <c r="E69" s="293"/>
      <c r="F69" s="591" t="s">
        <v>6</v>
      </c>
      <c r="G69" s="592" t="s">
        <v>13</v>
      </c>
      <c r="H69" s="56" t="s">
        <v>16</v>
      </c>
      <c r="I69" s="56" t="s">
        <v>41</v>
      </c>
      <c r="J69"/>
      <c r="K69" s="290"/>
      <c r="L69"/>
      <c r="M69"/>
      <c r="N69"/>
    </row>
    <row r="70" spans="2:14" ht="15.75" thickBot="1">
      <c r="B70" s="27"/>
      <c r="C70" s="293"/>
      <c r="D70" s="293"/>
      <c r="E70" s="293"/>
      <c r="F70" s="116" t="s">
        <v>17</v>
      </c>
      <c r="G70" s="582">
        <v>98</v>
      </c>
      <c r="H70" s="583"/>
      <c r="I70" s="584">
        <v>98</v>
      </c>
      <c r="J70"/>
      <c r="K70" s="290"/>
      <c r="L70"/>
      <c r="M70"/>
      <c r="N70"/>
    </row>
    <row r="71" spans="2:14">
      <c r="B71" s="27"/>
      <c r="C71" s="293"/>
      <c r="D71" s="293"/>
      <c r="E71" s="293"/>
      <c r="F71" s="440" t="s">
        <v>35</v>
      </c>
      <c r="G71" s="581">
        <v>55</v>
      </c>
      <c r="H71" s="581"/>
      <c r="I71" s="589">
        <v>55</v>
      </c>
      <c r="J71"/>
      <c r="K71" s="290"/>
      <c r="L71"/>
      <c r="M71"/>
      <c r="N71"/>
    </row>
    <row r="72" spans="2:14" ht="15.75" thickBot="1">
      <c r="B72" s="27"/>
      <c r="C72" s="293"/>
      <c r="D72" s="293"/>
      <c r="E72" s="293"/>
      <c r="F72" s="443" t="s">
        <v>36</v>
      </c>
      <c r="G72" s="588">
        <v>43</v>
      </c>
      <c r="H72" s="588"/>
      <c r="I72" s="590">
        <v>43</v>
      </c>
      <c r="J72"/>
      <c r="K72" s="290"/>
      <c r="L72"/>
      <c r="M72"/>
      <c r="N72"/>
    </row>
    <row r="73" spans="2:14" ht="15.75" thickBot="1">
      <c r="B73" s="27"/>
      <c r="C73" s="293"/>
      <c r="D73" s="293"/>
      <c r="E73" s="293"/>
      <c r="F73" s="116" t="s">
        <v>12</v>
      </c>
      <c r="G73" s="582">
        <v>48</v>
      </c>
      <c r="H73" s="583">
        <v>53</v>
      </c>
      <c r="I73" s="584">
        <v>101</v>
      </c>
      <c r="J73"/>
      <c r="K73" s="290"/>
      <c r="L73"/>
      <c r="M73"/>
      <c r="N73"/>
    </row>
    <row r="74" spans="2:14">
      <c r="B74" s="27"/>
      <c r="C74" s="293"/>
      <c r="D74" s="293"/>
      <c r="E74" s="293"/>
      <c r="F74" s="440" t="s">
        <v>35</v>
      </c>
      <c r="G74" s="581">
        <v>21</v>
      </c>
      <c r="H74" s="581">
        <v>19</v>
      </c>
      <c r="I74" s="589">
        <v>40</v>
      </c>
      <c r="J74"/>
      <c r="K74" s="290"/>
      <c r="L74"/>
      <c r="M74"/>
      <c r="N74"/>
    </row>
    <row r="75" spans="2:14" s="227" customFormat="1" ht="15.75" thickBot="1">
      <c r="B75" s="225"/>
      <c r="C75" s="296"/>
      <c r="D75" s="296"/>
      <c r="E75" s="296"/>
      <c r="F75" s="443" t="s">
        <v>36</v>
      </c>
      <c r="G75" s="588">
        <v>27</v>
      </c>
      <c r="H75" s="588">
        <v>34</v>
      </c>
      <c r="I75" s="590">
        <v>61</v>
      </c>
      <c r="J75"/>
      <c r="K75" s="297"/>
      <c r="L75" s="226"/>
      <c r="M75" s="226"/>
      <c r="N75" s="226"/>
    </row>
    <row r="76" spans="2:14" ht="15.75" thickBot="1">
      <c r="B76" s="27"/>
      <c r="C76" s="293"/>
      <c r="D76" s="293"/>
      <c r="E76" s="293"/>
      <c r="F76" s="116" t="s">
        <v>18</v>
      </c>
      <c r="G76" s="582"/>
      <c r="H76" s="583">
        <v>52</v>
      </c>
      <c r="I76" s="584">
        <v>52</v>
      </c>
      <c r="J76"/>
      <c r="K76" s="290"/>
      <c r="L76"/>
      <c r="M76"/>
      <c r="N76"/>
    </row>
    <row r="77" spans="2:14">
      <c r="B77" s="27"/>
      <c r="C77" s="293"/>
      <c r="D77" s="293"/>
      <c r="E77" s="293"/>
      <c r="F77" s="440" t="s">
        <v>35</v>
      </c>
      <c r="G77" s="581"/>
      <c r="H77" s="581">
        <v>6</v>
      </c>
      <c r="I77" s="589">
        <v>6</v>
      </c>
      <c r="J77"/>
      <c r="K77" s="290"/>
      <c r="L77"/>
      <c r="M77"/>
      <c r="N77"/>
    </row>
    <row r="78" spans="2:14" ht="15.75" thickBot="1">
      <c r="B78" s="27"/>
      <c r="C78" s="293"/>
      <c r="D78" s="293"/>
      <c r="E78" s="293"/>
      <c r="F78" s="443" t="s">
        <v>36</v>
      </c>
      <c r="G78" s="588"/>
      <c r="H78" s="588">
        <v>46</v>
      </c>
      <c r="I78" s="590">
        <v>46</v>
      </c>
      <c r="J78"/>
      <c r="K78" s="290"/>
      <c r="L78"/>
      <c r="M78"/>
      <c r="N78"/>
    </row>
    <row r="79" spans="2:14" ht="15.75" thickBot="1">
      <c r="B79" s="27"/>
      <c r="C79" s="293"/>
      <c r="D79" s="293"/>
      <c r="E79" s="293"/>
      <c r="F79" s="439" t="s">
        <v>19</v>
      </c>
      <c r="G79" s="581">
        <v>839</v>
      </c>
      <c r="H79" s="581">
        <v>241</v>
      </c>
      <c r="I79" s="589">
        <v>1080</v>
      </c>
      <c r="J79"/>
      <c r="K79" s="290"/>
      <c r="L79"/>
      <c r="M79"/>
      <c r="N79"/>
    </row>
    <row r="80" spans="2:14" s="227" customFormat="1">
      <c r="B80" s="225"/>
      <c r="C80" s="296"/>
      <c r="D80" s="296"/>
      <c r="E80" s="296"/>
      <c r="F80" s="440" t="s">
        <v>35</v>
      </c>
      <c r="G80" s="581">
        <v>256</v>
      </c>
      <c r="H80" s="581">
        <v>67</v>
      </c>
      <c r="I80" s="589">
        <v>323</v>
      </c>
      <c r="J80"/>
      <c r="K80" s="298"/>
      <c r="L80" s="228"/>
    </row>
    <row r="81" spans="2:18" ht="15.75" thickBot="1">
      <c r="B81" s="27"/>
      <c r="C81" s="293"/>
      <c r="D81" s="293"/>
      <c r="E81" s="293"/>
      <c r="F81" s="443" t="s">
        <v>36</v>
      </c>
      <c r="G81" s="588">
        <v>583</v>
      </c>
      <c r="H81" s="588">
        <v>174</v>
      </c>
      <c r="I81" s="590">
        <v>757</v>
      </c>
      <c r="J81"/>
      <c r="K81" s="299"/>
      <c r="L81" s="63"/>
    </row>
    <row r="82" spans="2:18" ht="15.75" thickBot="1">
      <c r="B82" s="27"/>
      <c r="C82" s="293"/>
      <c r="D82" s="293"/>
      <c r="E82" s="293"/>
      <c r="F82" s="116" t="s">
        <v>20</v>
      </c>
      <c r="G82" s="582">
        <v>120</v>
      </c>
      <c r="H82" s="583">
        <v>23</v>
      </c>
      <c r="I82" s="584">
        <v>143</v>
      </c>
      <c r="J82"/>
      <c r="K82" s="299"/>
      <c r="L82" s="63"/>
    </row>
    <row r="83" spans="2:18" s="227" customFormat="1">
      <c r="B83" s="225"/>
      <c r="C83" s="296"/>
      <c r="D83" s="296"/>
      <c r="E83" s="296"/>
      <c r="F83" s="441" t="s">
        <v>35</v>
      </c>
      <c r="G83" s="581">
        <v>50</v>
      </c>
      <c r="H83" s="581">
        <v>2</v>
      </c>
      <c r="I83" s="589">
        <v>52</v>
      </c>
      <c r="J83"/>
      <c r="K83" s="298"/>
      <c r="L83" s="228"/>
    </row>
    <row r="84" spans="2:18" ht="15.75" thickBot="1">
      <c r="B84" s="27"/>
      <c r="C84" s="293"/>
      <c r="D84" s="293"/>
      <c r="E84" s="293"/>
      <c r="F84" s="442" t="s">
        <v>36</v>
      </c>
      <c r="G84" s="588">
        <v>70</v>
      </c>
      <c r="H84" s="588">
        <v>21</v>
      </c>
      <c r="I84" s="590">
        <v>91</v>
      </c>
      <c r="J84"/>
      <c r="K84" s="299"/>
      <c r="L84" s="63"/>
    </row>
    <row r="85" spans="2:18" ht="15.75" thickBot="1">
      <c r="B85" s="27"/>
      <c r="C85" s="293"/>
      <c r="D85" s="293"/>
      <c r="E85" s="293"/>
      <c r="F85" s="271" t="s">
        <v>41</v>
      </c>
      <c r="G85" s="585">
        <v>1105</v>
      </c>
      <c r="H85" s="586">
        <v>369</v>
      </c>
      <c r="I85" s="587">
        <v>1474</v>
      </c>
      <c r="J85"/>
      <c r="K85" s="299"/>
      <c r="L85" s="63"/>
    </row>
    <row r="86" spans="2:18">
      <c r="B86" s="27"/>
      <c r="C86" s="293"/>
      <c r="D86" s="293"/>
      <c r="E86" s="293"/>
      <c r="F86"/>
      <c r="G86"/>
      <c r="H86"/>
      <c r="I86"/>
      <c r="J86"/>
      <c r="K86" s="299"/>
      <c r="L86" s="63"/>
    </row>
    <row r="87" spans="2:18" s="227" customFormat="1">
      <c r="B87" s="225"/>
      <c r="C87" s="296"/>
      <c r="D87" s="296"/>
      <c r="E87" s="296"/>
      <c r="F87"/>
      <c r="G87"/>
      <c r="H87"/>
      <c r="I87"/>
      <c r="J87"/>
      <c r="K87" s="298"/>
      <c r="L87" s="228"/>
    </row>
    <row r="88" spans="2:18" ht="15.75" thickBot="1">
      <c r="B88" s="27"/>
      <c r="C88" s="293"/>
      <c r="D88" s="293"/>
      <c r="E88" s="293"/>
      <c r="F88"/>
      <c r="G88"/>
      <c r="H88"/>
      <c r="I88"/>
      <c r="J88"/>
      <c r="K88" s="299"/>
      <c r="L88" s="63"/>
    </row>
    <row r="89" spans="2:18" ht="15.75" thickBot="1">
      <c r="B89" s="27"/>
      <c r="C89" s="293"/>
      <c r="D89" s="293"/>
      <c r="E89" s="292"/>
      <c r="F89"/>
      <c r="G89"/>
      <c r="H89"/>
      <c r="I89"/>
      <c r="J89"/>
      <c r="K89" s="299"/>
      <c r="L89" s="63"/>
    </row>
    <row r="90" spans="2:18" ht="15.75" thickBot="1">
      <c r="B90" s="27"/>
      <c r="C90" s="293"/>
      <c r="D90" s="293"/>
      <c r="E90" s="292"/>
      <c r="F90"/>
      <c r="G90"/>
      <c r="H90"/>
      <c r="I90"/>
      <c r="J90"/>
      <c r="K90" s="299"/>
      <c r="L90" s="63"/>
    </row>
    <row r="91" spans="2:18" ht="15.75" thickBot="1">
      <c r="B91" s="27"/>
      <c r="C91" s="293"/>
      <c r="D91" s="293"/>
      <c r="E91" s="292"/>
      <c r="F91"/>
      <c r="G91"/>
      <c r="H91"/>
      <c r="I91"/>
      <c r="J91"/>
      <c r="K91" s="299"/>
      <c r="L91" s="63"/>
      <c r="M91"/>
      <c r="N91"/>
      <c r="O91"/>
      <c r="P91"/>
    </row>
    <row r="92" spans="2:18" s="227" customFormat="1">
      <c r="B92" s="225"/>
      <c r="C92" s="296"/>
      <c r="D92" s="296"/>
      <c r="E92" s="300"/>
      <c r="F92"/>
      <c r="G92"/>
      <c r="H92"/>
      <c r="I92"/>
      <c r="J92"/>
      <c r="K92" s="298"/>
      <c r="L92" s="228"/>
      <c r="M92" s="226"/>
      <c r="N92" s="226"/>
      <c r="O92" s="226"/>
      <c r="P92" s="226"/>
    </row>
    <row r="93" spans="2:18" ht="15.75" thickBot="1">
      <c r="B93" s="27"/>
      <c r="C93" s="293"/>
      <c r="D93" s="293"/>
      <c r="E93" s="292"/>
      <c r="F93"/>
      <c r="G93"/>
      <c r="H93"/>
      <c r="I93"/>
      <c r="J93"/>
      <c r="K93" s="299"/>
      <c r="L93" s="63"/>
      <c r="M93"/>
      <c r="N93"/>
    </row>
    <row r="94" spans="2:18" ht="15.75" thickBot="1">
      <c r="B94" s="27"/>
      <c r="C94" s="292"/>
      <c r="D94" s="292"/>
      <c r="E94" s="292"/>
      <c r="F94"/>
      <c r="G94"/>
      <c r="H94"/>
      <c r="I94"/>
      <c r="J94"/>
      <c r="K94" s="299"/>
      <c r="L94" s="28"/>
      <c r="M94"/>
      <c r="N94"/>
    </row>
    <row r="95" spans="2:18">
      <c r="B95" s="27"/>
      <c r="C95" s="292"/>
      <c r="D95" s="292"/>
      <c r="E95" s="292"/>
      <c r="F95"/>
      <c r="G95"/>
      <c r="H95"/>
      <c r="I95"/>
      <c r="J95"/>
      <c r="K95" s="290"/>
      <c r="L95" s="28"/>
      <c r="M95"/>
      <c r="N95"/>
    </row>
    <row r="96" spans="2:18" ht="15.75" thickBot="1">
      <c r="B96" s="291"/>
      <c r="C96" s="29"/>
      <c r="D96" s="29"/>
      <c r="E96" s="72"/>
      <c r="F96"/>
      <c r="G96"/>
      <c r="H96"/>
      <c r="I96"/>
      <c r="J96"/>
      <c r="K96" s="30"/>
      <c r="L96" s="30"/>
      <c r="M96"/>
      <c r="N96"/>
      <c r="O96"/>
      <c r="P96"/>
      <c r="Q96"/>
      <c r="R96"/>
    </row>
    <row r="97" spans="3:18" ht="15.75" thickBot="1">
      <c r="E97"/>
      <c r="F97"/>
      <c r="G97"/>
      <c r="H97"/>
      <c r="I97"/>
      <c r="J97"/>
      <c r="M97"/>
      <c r="N97"/>
      <c r="O97"/>
      <c r="P97"/>
      <c r="Q97"/>
      <c r="R97"/>
    </row>
    <row r="98" spans="3:18" ht="29.25" customHeight="1">
      <c r="E98"/>
      <c r="F98"/>
      <c r="G98"/>
      <c r="H98"/>
      <c r="I98"/>
      <c r="J98"/>
      <c r="M98"/>
      <c r="N98"/>
      <c r="O98"/>
      <c r="P98"/>
      <c r="Q98"/>
      <c r="R98"/>
    </row>
    <row r="99" spans="3:18" ht="18">
      <c r="C99" s="599" t="s">
        <v>43</v>
      </c>
      <c r="D99" s="599"/>
      <c r="E99"/>
      <c r="F99"/>
      <c r="G99"/>
      <c r="H99"/>
      <c r="I99"/>
      <c r="J99"/>
      <c r="M99"/>
      <c r="N99"/>
      <c r="O99"/>
      <c r="P99"/>
      <c r="Q99"/>
      <c r="R99"/>
    </row>
    <row r="100" spans="3:18">
      <c r="C100"/>
      <c r="D100"/>
      <c r="E100"/>
      <c r="M100"/>
      <c r="N100"/>
      <c r="O100"/>
      <c r="P100"/>
      <c r="Q100"/>
      <c r="R100"/>
    </row>
    <row r="101" spans="3:18">
      <c r="C101"/>
      <c r="D101"/>
      <c r="E101"/>
      <c r="M101"/>
      <c r="N101"/>
      <c r="O101"/>
      <c r="P101"/>
      <c r="Q101"/>
      <c r="R101"/>
    </row>
    <row r="102" spans="3:18">
      <c r="C102"/>
      <c r="D102"/>
      <c r="E102"/>
      <c r="M102"/>
      <c r="N102"/>
      <c r="O102"/>
      <c r="P102"/>
      <c r="Q102"/>
      <c r="R102"/>
    </row>
    <row r="103" spans="3:18">
      <c r="C103"/>
      <c r="D103"/>
      <c r="E103"/>
      <c r="M103"/>
      <c r="N103"/>
      <c r="O103"/>
      <c r="P103"/>
      <c r="Q103"/>
      <c r="R103"/>
    </row>
    <row r="104" spans="3:18">
      <c r="C104"/>
      <c r="D104"/>
      <c r="E104"/>
      <c r="M104"/>
      <c r="N104"/>
      <c r="O104"/>
      <c r="P104"/>
      <c r="Q104"/>
      <c r="R104"/>
    </row>
    <row r="105" spans="3:18">
      <c r="C105"/>
      <c r="D105"/>
      <c r="E105"/>
      <c r="M105"/>
      <c r="N105"/>
      <c r="O105"/>
      <c r="P105"/>
      <c r="Q105"/>
      <c r="R105"/>
    </row>
    <row r="106" spans="3:18">
      <c r="C106"/>
      <c r="D106"/>
      <c r="E106"/>
      <c r="M106"/>
      <c r="N106"/>
      <c r="O106"/>
      <c r="P106"/>
      <c r="Q106"/>
      <c r="R106"/>
    </row>
    <row r="107" spans="3:18">
      <c r="C107"/>
      <c r="D107"/>
      <c r="E107"/>
      <c r="M107"/>
      <c r="N107"/>
    </row>
    <row r="108" spans="3:18">
      <c r="C108"/>
      <c r="D108"/>
      <c r="E108"/>
      <c r="M108"/>
      <c r="N108"/>
    </row>
    <row r="109" spans="3:18">
      <c r="C109"/>
      <c r="D109"/>
      <c r="E109"/>
    </row>
    <row r="110" spans="3:18">
      <c r="C110"/>
      <c r="D110"/>
      <c r="E110"/>
    </row>
    <row r="111" spans="3:18">
      <c r="C111"/>
      <c r="D111"/>
      <c r="E111"/>
    </row>
    <row r="112" spans="3:18">
      <c r="C112"/>
      <c r="D112"/>
      <c r="E112"/>
    </row>
    <row r="113" spans="3:8">
      <c r="C113"/>
      <c r="D113"/>
      <c r="E113"/>
    </row>
    <row r="114" spans="3:8">
      <c r="C114"/>
      <c r="D114"/>
      <c r="E114"/>
    </row>
    <row r="115" spans="3:8">
      <c r="C115"/>
      <c r="D115"/>
      <c r="E115"/>
    </row>
    <row r="116" spans="3:8">
      <c r="C116"/>
      <c r="D116"/>
      <c r="E116"/>
      <c r="F116"/>
      <c r="G116"/>
      <c r="H116"/>
    </row>
    <row r="117" spans="3:8">
      <c r="C117"/>
      <c r="D117"/>
      <c r="E117"/>
      <c r="F117"/>
      <c r="G117"/>
      <c r="H117"/>
    </row>
    <row r="118" spans="3:8">
      <c r="C118"/>
      <c r="D118"/>
      <c r="E118"/>
      <c r="F118"/>
      <c r="G118"/>
      <c r="H118"/>
    </row>
    <row r="119" spans="3:8">
      <c r="C119"/>
      <c r="D119"/>
      <c r="E119"/>
      <c r="F119"/>
      <c r="G119"/>
      <c r="H119"/>
    </row>
    <row r="120" spans="3:8">
      <c r="C120"/>
      <c r="D120"/>
      <c r="E120"/>
      <c r="F120"/>
      <c r="G120"/>
      <c r="H120"/>
    </row>
    <row r="121" spans="3:8">
      <c r="C121"/>
      <c r="D121"/>
    </row>
    <row r="122" spans="3:8">
      <c r="C122"/>
      <c r="D122"/>
    </row>
    <row r="123" spans="3:8">
      <c r="C123"/>
      <c r="D123"/>
    </row>
    <row r="124" spans="3:8">
      <c r="C124"/>
      <c r="D124"/>
    </row>
    <row r="125" spans="3:8">
      <c r="C125"/>
      <c r="D125"/>
    </row>
    <row r="126" spans="3:8">
      <c r="C126"/>
      <c r="D126"/>
    </row>
    <row r="127" spans="3:8">
      <c r="C127"/>
      <c r="D127"/>
    </row>
    <row r="128" spans="3:8">
      <c r="C128"/>
      <c r="D128"/>
    </row>
    <row r="129" spans="3:4">
      <c r="C129"/>
      <c r="D129"/>
    </row>
    <row r="130" spans="3:4">
      <c r="C130"/>
      <c r="D130"/>
    </row>
    <row r="131" spans="3:4">
      <c r="C131"/>
      <c r="D131"/>
    </row>
    <row r="132" spans="3:4">
      <c r="C132"/>
      <c r="D132"/>
    </row>
    <row r="133" spans="3:4">
      <c r="C133"/>
      <c r="D133"/>
    </row>
    <row r="134" spans="3:4">
      <c r="C134"/>
      <c r="D134"/>
    </row>
    <row r="135" spans="3:4">
      <c r="C135"/>
      <c r="D135"/>
    </row>
    <row r="136" spans="3:4">
      <c r="C136"/>
      <c r="D136"/>
    </row>
    <row r="137" spans="3:4">
      <c r="C137"/>
      <c r="D137"/>
    </row>
    <row r="138" spans="3:4">
      <c r="C138"/>
      <c r="D138"/>
    </row>
    <row r="139" spans="3:4">
      <c r="C139"/>
      <c r="D139"/>
    </row>
    <row r="140" spans="3:4">
      <c r="C140"/>
      <c r="D140"/>
    </row>
    <row r="141" spans="3:4">
      <c r="C141"/>
      <c r="D141"/>
    </row>
    <row r="142" spans="3:4">
      <c r="C142"/>
      <c r="D142"/>
    </row>
    <row r="143" spans="3:4">
      <c r="C143"/>
      <c r="D143"/>
    </row>
    <row r="144" spans="3:4">
      <c r="C144"/>
      <c r="D144"/>
    </row>
    <row r="145" spans="3:4">
      <c r="C145"/>
      <c r="D145"/>
    </row>
    <row r="146" spans="3:4">
      <c r="C146"/>
      <c r="D146"/>
    </row>
    <row r="147" spans="3:4">
      <c r="C147"/>
      <c r="D147"/>
    </row>
    <row r="148" spans="3:4">
      <c r="C148"/>
      <c r="D148"/>
    </row>
    <row r="149" spans="3:4">
      <c r="C149"/>
      <c r="D149"/>
    </row>
    <row r="150" spans="3:4">
      <c r="C150"/>
      <c r="D150"/>
    </row>
    <row r="151" spans="3:4">
      <c r="C151"/>
      <c r="D151"/>
    </row>
    <row r="152" spans="3:4">
      <c r="C152"/>
      <c r="D152"/>
    </row>
    <row r="153" spans="3:4">
      <c r="C153"/>
      <c r="D153"/>
    </row>
    <row r="154" spans="3:4">
      <c r="C154"/>
      <c r="D154"/>
    </row>
    <row r="155" spans="3:4">
      <c r="C155"/>
      <c r="D155"/>
    </row>
    <row r="156" spans="3:4">
      <c r="C156"/>
      <c r="D156"/>
    </row>
    <row r="157" spans="3:4">
      <c r="C157"/>
      <c r="D157"/>
    </row>
    <row r="158" spans="3:4">
      <c r="C158"/>
      <c r="D158"/>
    </row>
    <row r="159" spans="3:4">
      <c r="C159"/>
      <c r="D159"/>
    </row>
    <row r="160" spans="3:4">
      <c r="C160"/>
      <c r="D160"/>
    </row>
    <row r="161" spans="3:4">
      <c r="C161"/>
      <c r="D161"/>
    </row>
    <row r="162" spans="3:4">
      <c r="C162"/>
      <c r="D162"/>
    </row>
    <row r="163" spans="3:4">
      <c r="C163"/>
      <c r="D163"/>
    </row>
    <row r="164" spans="3:4">
      <c r="C164"/>
      <c r="D164"/>
    </row>
    <row r="165" spans="3:4">
      <c r="C165"/>
      <c r="D165"/>
    </row>
    <row r="166" spans="3:4">
      <c r="C166"/>
      <c r="D166"/>
    </row>
    <row r="167" spans="3:4">
      <c r="C167"/>
      <c r="D167"/>
    </row>
    <row r="168" spans="3:4">
      <c r="C168"/>
      <c r="D168"/>
    </row>
    <row r="169" spans="3:4">
      <c r="C169"/>
      <c r="D169"/>
    </row>
    <row r="170" spans="3:4">
      <c r="C170"/>
      <c r="D170"/>
    </row>
    <row r="171" spans="3:4">
      <c r="C171"/>
      <c r="D171"/>
    </row>
    <row r="172" spans="3:4">
      <c r="C172"/>
      <c r="D172"/>
    </row>
    <row r="173" spans="3:4">
      <c r="C173"/>
      <c r="D173"/>
    </row>
    <row r="174" spans="3:4">
      <c r="C174"/>
      <c r="D174"/>
    </row>
    <row r="175" spans="3:4">
      <c r="C175"/>
      <c r="D175"/>
    </row>
    <row r="176" spans="3:4">
      <c r="C176"/>
      <c r="D176"/>
    </row>
    <row r="177" spans="3:4">
      <c r="C177"/>
      <c r="D177"/>
    </row>
    <row r="178" spans="3:4">
      <c r="C178"/>
      <c r="D178"/>
    </row>
    <row r="179" spans="3:4">
      <c r="C179"/>
      <c r="D179"/>
    </row>
    <row r="180" spans="3:4">
      <c r="C180"/>
      <c r="D180"/>
    </row>
    <row r="181" spans="3:4">
      <c r="C181"/>
      <c r="D181"/>
    </row>
    <row r="182" spans="3:4">
      <c r="C182"/>
      <c r="D182"/>
    </row>
    <row r="183" spans="3:4">
      <c r="C183"/>
      <c r="D183"/>
    </row>
    <row r="184" spans="3:4">
      <c r="C184"/>
      <c r="D184"/>
    </row>
    <row r="185" spans="3:4">
      <c r="C185"/>
      <c r="D185"/>
    </row>
    <row r="186" spans="3:4">
      <c r="C186"/>
      <c r="D186"/>
    </row>
    <row r="187" spans="3:4">
      <c r="C187"/>
      <c r="D187"/>
    </row>
    <row r="188" spans="3:4">
      <c r="C188"/>
      <c r="D188"/>
    </row>
    <row r="189" spans="3:4">
      <c r="C189"/>
      <c r="D189"/>
    </row>
    <row r="190" spans="3:4">
      <c r="C190"/>
      <c r="D190"/>
    </row>
    <row r="191" spans="3:4">
      <c r="C191"/>
      <c r="D191"/>
    </row>
    <row r="192" spans="3:4">
      <c r="C192"/>
      <c r="D192"/>
    </row>
    <row r="193" spans="3:4">
      <c r="C193"/>
      <c r="D193"/>
    </row>
    <row r="194" spans="3:4">
      <c r="C194"/>
      <c r="D194"/>
    </row>
    <row r="195" spans="3:4">
      <c r="C195"/>
      <c r="D195"/>
    </row>
    <row r="196" spans="3:4">
      <c r="C196"/>
      <c r="D196"/>
    </row>
    <row r="197" spans="3:4">
      <c r="C197"/>
      <c r="D197"/>
    </row>
    <row r="198" spans="3:4">
      <c r="C198"/>
      <c r="D198"/>
    </row>
    <row r="199" spans="3:4">
      <c r="C199"/>
      <c r="D199"/>
    </row>
    <row r="200" spans="3:4">
      <c r="C200"/>
      <c r="D200"/>
    </row>
    <row r="201" spans="3:4">
      <c r="C201"/>
      <c r="D201"/>
    </row>
    <row r="202" spans="3:4">
      <c r="C202"/>
      <c r="D202"/>
    </row>
    <row r="203" spans="3:4">
      <c r="C203"/>
      <c r="D203"/>
    </row>
    <row r="204" spans="3:4">
      <c r="C204"/>
      <c r="D204"/>
    </row>
    <row r="205" spans="3:4">
      <c r="C205"/>
      <c r="D205"/>
    </row>
    <row r="206" spans="3:4">
      <c r="C206"/>
      <c r="D206"/>
    </row>
    <row r="207" spans="3:4">
      <c r="C207"/>
      <c r="D207"/>
    </row>
    <row r="208" spans="3:4">
      <c r="C208"/>
      <c r="D208"/>
    </row>
    <row r="209" spans="3:4">
      <c r="C209"/>
      <c r="D209"/>
    </row>
    <row r="210" spans="3:4">
      <c r="C210"/>
      <c r="D210"/>
    </row>
    <row r="211" spans="3:4">
      <c r="C211"/>
      <c r="D211"/>
    </row>
    <row r="212" spans="3:4">
      <c r="C212"/>
      <c r="D212"/>
    </row>
    <row r="213" spans="3:4">
      <c r="C213"/>
      <c r="D213"/>
    </row>
    <row r="214" spans="3:4">
      <c r="C214"/>
      <c r="D214"/>
    </row>
    <row r="215" spans="3:4">
      <c r="C215"/>
      <c r="D215"/>
    </row>
    <row r="216" spans="3:4">
      <c r="C216"/>
      <c r="D216"/>
    </row>
    <row r="217" spans="3:4">
      <c r="C217"/>
      <c r="D217"/>
    </row>
    <row r="218" spans="3:4">
      <c r="C218"/>
      <c r="D218"/>
    </row>
    <row r="219" spans="3:4">
      <c r="C219"/>
      <c r="D219"/>
    </row>
    <row r="220" spans="3:4">
      <c r="C220"/>
      <c r="D220"/>
    </row>
    <row r="221" spans="3:4">
      <c r="C221"/>
      <c r="D221"/>
    </row>
    <row r="222" spans="3:4">
      <c r="C222"/>
      <c r="D222"/>
    </row>
    <row r="223" spans="3:4">
      <c r="C223"/>
      <c r="D223"/>
    </row>
    <row r="224" spans="3:4">
      <c r="C224"/>
      <c r="D224"/>
    </row>
    <row r="225" spans="3:4">
      <c r="C225"/>
      <c r="D225"/>
    </row>
    <row r="226" spans="3:4">
      <c r="C226"/>
      <c r="D226"/>
    </row>
    <row r="227" spans="3:4">
      <c r="C227"/>
      <c r="D227"/>
    </row>
    <row r="228" spans="3:4">
      <c r="C228"/>
      <c r="D228"/>
    </row>
    <row r="229" spans="3:4">
      <c r="C229"/>
      <c r="D229"/>
    </row>
    <row r="230" spans="3:4">
      <c r="C230"/>
      <c r="D230"/>
    </row>
    <row r="231" spans="3:4">
      <c r="C231"/>
      <c r="D231"/>
    </row>
    <row r="232" spans="3:4">
      <c r="C232"/>
      <c r="D232"/>
    </row>
    <row r="233" spans="3:4">
      <c r="C233"/>
      <c r="D233"/>
    </row>
    <row r="234" spans="3:4">
      <c r="C234"/>
      <c r="D234"/>
    </row>
    <row r="235" spans="3:4">
      <c r="C235"/>
      <c r="D235"/>
    </row>
    <row r="236" spans="3:4">
      <c r="C236"/>
      <c r="D236"/>
    </row>
    <row r="237" spans="3:4">
      <c r="C237"/>
      <c r="D237"/>
    </row>
    <row r="238" spans="3:4">
      <c r="C238"/>
      <c r="D238"/>
    </row>
    <row r="239" spans="3:4">
      <c r="C239"/>
      <c r="D239"/>
    </row>
    <row r="240" spans="3:4">
      <c r="C240"/>
      <c r="D240"/>
    </row>
    <row r="241" spans="3:4">
      <c r="C241"/>
      <c r="D241"/>
    </row>
    <row r="242" spans="3:4">
      <c r="C242"/>
      <c r="D242"/>
    </row>
    <row r="243" spans="3:4">
      <c r="C243"/>
      <c r="D243"/>
    </row>
    <row r="244" spans="3:4">
      <c r="C244"/>
      <c r="D244"/>
    </row>
    <row r="245" spans="3:4">
      <c r="C245"/>
      <c r="D245"/>
    </row>
    <row r="246" spans="3:4">
      <c r="C246"/>
      <c r="D246"/>
    </row>
    <row r="247" spans="3:4">
      <c r="C247"/>
      <c r="D247"/>
    </row>
    <row r="248" spans="3:4">
      <c r="C248"/>
      <c r="D248"/>
    </row>
    <row r="249" spans="3:4">
      <c r="C249"/>
      <c r="D249"/>
    </row>
    <row r="250" spans="3:4">
      <c r="C250"/>
      <c r="D250"/>
    </row>
    <row r="251" spans="3:4">
      <c r="C251"/>
      <c r="D251"/>
    </row>
    <row r="252" spans="3:4">
      <c r="C252"/>
      <c r="D252"/>
    </row>
    <row r="253" spans="3:4">
      <c r="C253"/>
      <c r="D253"/>
    </row>
    <row r="254" spans="3:4">
      <c r="C254"/>
      <c r="D254"/>
    </row>
    <row r="255" spans="3:4">
      <c r="C255"/>
      <c r="D255"/>
    </row>
    <row r="256" spans="3:4">
      <c r="C256"/>
      <c r="D256"/>
    </row>
    <row r="257" spans="3:4">
      <c r="C257"/>
      <c r="D257"/>
    </row>
    <row r="258" spans="3:4">
      <c r="C258"/>
      <c r="D258"/>
    </row>
    <row r="259" spans="3:4">
      <c r="C259"/>
      <c r="D259"/>
    </row>
    <row r="260" spans="3:4">
      <c r="C260"/>
      <c r="D260"/>
    </row>
    <row r="261" spans="3:4">
      <c r="C261"/>
      <c r="D261"/>
    </row>
    <row r="262" spans="3:4">
      <c r="C262"/>
      <c r="D262"/>
    </row>
    <row r="263" spans="3:4">
      <c r="C263"/>
      <c r="D263"/>
    </row>
    <row r="264" spans="3:4">
      <c r="C264"/>
      <c r="D264"/>
    </row>
    <row r="265" spans="3:4">
      <c r="C265"/>
      <c r="D265"/>
    </row>
    <row r="266" spans="3:4">
      <c r="C266"/>
      <c r="D266"/>
    </row>
    <row r="267" spans="3:4">
      <c r="C267"/>
      <c r="D267"/>
    </row>
    <row r="268" spans="3:4">
      <c r="C268"/>
      <c r="D268"/>
    </row>
    <row r="269" spans="3:4">
      <c r="C269"/>
      <c r="D269"/>
    </row>
    <row r="270" spans="3:4">
      <c r="C270"/>
      <c r="D270"/>
    </row>
    <row r="271" spans="3:4">
      <c r="C271"/>
      <c r="D271"/>
    </row>
    <row r="272" spans="3:4">
      <c r="C272"/>
      <c r="D272"/>
    </row>
    <row r="273" spans="3:4">
      <c r="C273"/>
      <c r="D273"/>
    </row>
    <row r="274" spans="3:4">
      <c r="C274"/>
      <c r="D274"/>
    </row>
    <row r="275" spans="3:4">
      <c r="C275"/>
      <c r="D275"/>
    </row>
    <row r="276" spans="3:4">
      <c r="C276"/>
      <c r="D276"/>
    </row>
    <row r="277" spans="3:4">
      <c r="C277"/>
      <c r="D277"/>
    </row>
    <row r="278" spans="3:4">
      <c r="C278"/>
      <c r="D278"/>
    </row>
    <row r="279" spans="3:4">
      <c r="C279"/>
      <c r="D279"/>
    </row>
    <row r="280" spans="3:4">
      <c r="C280"/>
      <c r="D280"/>
    </row>
    <row r="281" spans="3:4">
      <c r="C281"/>
      <c r="D281"/>
    </row>
    <row r="282" spans="3:4">
      <c r="C282"/>
      <c r="D282"/>
    </row>
    <row r="283" spans="3:4">
      <c r="C283"/>
      <c r="D283"/>
    </row>
    <row r="284" spans="3:4">
      <c r="C284"/>
      <c r="D284"/>
    </row>
    <row r="285" spans="3:4">
      <c r="C285"/>
      <c r="D285"/>
    </row>
    <row r="286" spans="3:4">
      <c r="C286"/>
      <c r="D286"/>
    </row>
    <row r="287" spans="3:4">
      <c r="C287"/>
      <c r="D287"/>
    </row>
    <row r="288" spans="3:4">
      <c r="C288"/>
      <c r="D288"/>
    </row>
    <row r="289" spans="3:4">
      <c r="C289"/>
      <c r="D289"/>
    </row>
    <row r="290" spans="3:4">
      <c r="C290"/>
      <c r="D290"/>
    </row>
    <row r="291" spans="3:4">
      <c r="C291"/>
      <c r="D291"/>
    </row>
    <row r="292" spans="3:4">
      <c r="C292"/>
      <c r="D292"/>
    </row>
    <row r="293" spans="3:4">
      <c r="C293"/>
      <c r="D293"/>
    </row>
    <row r="294" spans="3:4">
      <c r="C294"/>
      <c r="D294"/>
    </row>
    <row r="295" spans="3:4">
      <c r="C295"/>
      <c r="D295"/>
    </row>
    <row r="296" spans="3:4">
      <c r="C296"/>
      <c r="D296"/>
    </row>
    <row r="297" spans="3:4">
      <c r="C297"/>
      <c r="D297"/>
    </row>
    <row r="298" spans="3:4">
      <c r="C298"/>
      <c r="D298"/>
    </row>
    <row r="299" spans="3:4">
      <c r="C299"/>
      <c r="D299"/>
    </row>
    <row r="300" spans="3:4">
      <c r="C300"/>
      <c r="D300"/>
    </row>
    <row r="301" spans="3:4">
      <c r="C301"/>
      <c r="D301"/>
    </row>
    <row r="302" spans="3:4">
      <c r="C302"/>
      <c r="D302"/>
    </row>
    <row r="303" spans="3:4">
      <c r="C303"/>
      <c r="D303"/>
    </row>
    <row r="304" spans="3:4">
      <c r="C304"/>
      <c r="D304"/>
    </row>
    <row r="305" spans="3:4">
      <c r="C305"/>
      <c r="D305"/>
    </row>
    <row r="306" spans="3:4">
      <c r="C306"/>
      <c r="D306"/>
    </row>
    <row r="307" spans="3:4">
      <c r="C307"/>
      <c r="D307"/>
    </row>
    <row r="308" spans="3:4">
      <c r="C308"/>
      <c r="D308"/>
    </row>
    <row r="309" spans="3:4">
      <c r="C309"/>
      <c r="D309"/>
    </row>
    <row r="310" spans="3:4">
      <c r="C310"/>
      <c r="D310"/>
    </row>
    <row r="311" spans="3:4">
      <c r="C311"/>
      <c r="D311"/>
    </row>
    <row r="312" spans="3:4">
      <c r="C312"/>
      <c r="D312"/>
    </row>
    <row r="313" spans="3:4">
      <c r="C313"/>
      <c r="D313"/>
    </row>
    <row r="314" spans="3:4">
      <c r="C314"/>
      <c r="D314"/>
    </row>
    <row r="315" spans="3:4">
      <c r="C315"/>
      <c r="D315"/>
    </row>
    <row r="316" spans="3:4">
      <c r="C316"/>
      <c r="D316"/>
    </row>
    <row r="317" spans="3:4">
      <c r="C317"/>
      <c r="D317"/>
    </row>
    <row r="318" spans="3:4">
      <c r="C318"/>
      <c r="D318"/>
    </row>
    <row r="319" spans="3:4">
      <c r="C319"/>
      <c r="D319"/>
    </row>
    <row r="320" spans="3:4">
      <c r="C320"/>
      <c r="D320"/>
    </row>
    <row r="321" spans="3:4">
      <c r="C321"/>
      <c r="D321"/>
    </row>
    <row r="322" spans="3:4">
      <c r="C322"/>
      <c r="D322"/>
    </row>
    <row r="323" spans="3:4">
      <c r="C323"/>
      <c r="D323"/>
    </row>
    <row r="324" spans="3:4">
      <c r="C324"/>
      <c r="D324"/>
    </row>
    <row r="325" spans="3:4">
      <c r="C325"/>
      <c r="D325"/>
    </row>
    <row r="326" spans="3:4">
      <c r="C326"/>
      <c r="D326"/>
    </row>
    <row r="327" spans="3:4">
      <c r="C327"/>
      <c r="D327"/>
    </row>
    <row r="328" spans="3:4">
      <c r="C328"/>
      <c r="D328"/>
    </row>
    <row r="329" spans="3:4">
      <c r="C329"/>
      <c r="D329"/>
    </row>
    <row r="330" spans="3:4">
      <c r="C330"/>
      <c r="D330"/>
    </row>
    <row r="331" spans="3:4">
      <c r="C331"/>
      <c r="D331"/>
    </row>
    <row r="332" spans="3:4">
      <c r="C332"/>
      <c r="D332"/>
    </row>
    <row r="333" spans="3:4">
      <c r="C333"/>
      <c r="D333"/>
    </row>
    <row r="334" spans="3:4">
      <c r="C334"/>
      <c r="D334"/>
    </row>
    <row r="335" spans="3:4">
      <c r="C335"/>
      <c r="D335"/>
    </row>
    <row r="336" spans="3:4">
      <c r="C336"/>
      <c r="D336"/>
    </row>
    <row r="337" spans="3:4">
      <c r="C337"/>
      <c r="D337"/>
    </row>
    <row r="338" spans="3:4">
      <c r="C338"/>
      <c r="D338"/>
    </row>
    <row r="339" spans="3:4">
      <c r="C339"/>
      <c r="D339"/>
    </row>
    <row r="340" spans="3:4">
      <c r="C340"/>
      <c r="D340"/>
    </row>
    <row r="341" spans="3:4">
      <c r="C341"/>
      <c r="D341"/>
    </row>
    <row r="342" spans="3:4">
      <c r="C342"/>
      <c r="D342"/>
    </row>
    <row r="343" spans="3:4">
      <c r="C343"/>
      <c r="D343"/>
    </row>
    <row r="344" spans="3:4">
      <c r="C344"/>
      <c r="D344"/>
    </row>
    <row r="345" spans="3:4">
      <c r="C345"/>
      <c r="D345"/>
    </row>
    <row r="346" spans="3:4">
      <c r="C346"/>
      <c r="D346"/>
    </row>
    <row r="347" spans="3:4">
      <c r="C347"/>
      <c r="D347"/>
    </row>
    <row r="348" spans="3:4">
      <c r="C348"/>
      <c r="D348"/>
    </row>
    <row r="349" spans="3:4">
      <c r="C349"/>
      <c r="D349"/>
    </row>
    <row r="350" spans="3:4">
      <c r="C350"/>
      <c r="D350"/>
    </row>
    <row r="351" spans="3:4">
      <c r="C351"/>
      <c r="D351"/>
    </row>
    <row r="352" spans="3:4">
      <c r="C352"/>
      <c r="D352"/>
    </row>
    <row r="353" spans="3:4">
      <c r="C353"/>
      <c r="D353"/>
    </row>
    <row r="354" spans="3:4">
      <c r="C354"/>
      <c r="D354"/>
    </row>
    <row r="355" spans="3:4">
      <c r="C355"/>
      <c r="D355"/>
    </row>
    <row r="356" spans="3:4">
      <c r="C356"/>
      <c r="D356"/>
    </row>
    <row r="357" spans="3:4">
      <c r="C357"/>
      <c r="D357"/>
    </row>
    <row r="358" spans="3:4">
      <c r="C358"/>
      <c r="D358"/>
    </row>
    <row r="359" spans="3:4">
      <c r="C359"/>
      <c r="D359"/>
    </row>
    <row r="360" spans="3:4">
      <c r="C360"/>
      <c r="D360"/>
    </row>
    <row r="361" spans="3:4">
      <c r="C361"/>
      <c r="D361"/>
    </row>
    <row r="362" spans="3:4">
      <c r="C362"/>
      <c r="D362"/>
    </row>
    <row r="363" spans="3:4">
      <c r="C363"/>
      <c r="D363"/>
    </row>
    <row r="364" spans="3:4">
      <c r="C364"/>
      <c r="D364"/>
    </row>
    <row r="365" spans="3:4">
      <c r="C365"/>
      <c r="D365"/>
    </row>
    <row r="366" spans="3:4">
      <c r="C366"/>
      <c r="D366"/>
    </row>
    <row r="367" spans="3:4">
      <c r="C367"/>
      <c r="D367"/>
    </row>
    <row r="368" spans="3:4">
      <c r="C368"/>
      <c r="D368"/>
    </row>
    <row r="369" spans="3:4">
      <c r="C369"/>
      <c r="D369"/>
    </row>
    <row r="370" spans="3:4">
      <c r="C370"/>
      <c r="D370"/>
    </row>
    <row r="371" spans="3:4">
      <c r="C371"/>
      <c r="D371"/>
    </row>
    <row r="372" spans="3:4">
      <c r="C372"/>
      <c r="D372"/>
    </row>
    <row r="373" spans="3:4">
      <c r="C373"/>
      <c r="D373"/>
    </row>
    <row r="374" spans="3:4">
      <c r="C374"/>
      <c r="D374"/>
    </row>
    <row r="375" spans="3:4">
      <c r="C375"/>
      <c r="D375"/>
    </row>
    <row r="376" spans="3:4">
      <c r="C376"/>
      <c r="D376"/>
    </row>
    <row r="377" spans="3:4">
      <c r="C377"/>
      <c r="D377"/>
    </row>
    <row r="378" spans="3:4">
      <c r="C378"/>
      <c r="D378"/>
    </row>
    <row r="379" spans="3:4">
      <c r="C379"/>
      <c r="D379"/>
    </row>
    <row r="380" spans="3:4">
      <c r="C380"/>
      <c r="D380"/>
    </row>
    <row r="381" spans="3:4">
      <c r="C381"/>
      <c r="D381"/>
    </row>
    <row r="382" spans="3:4">
      <c r="C382"/>
      <c r="D382"/>
    </row>
    <row r="383" spans="3:4">
      <c r="C383"/>
      <c r="D383"/>
    </row>
    <row r="384" spans="3:4">
      <c r="C384"/>
      <c r="D384"/>
    </row>
    <row r="385" spans="3:4">
      <c r="C385"/>
      <c r="D385"/>
    </row>
    <row r="386" spans="3:4">
      <c r="C386"/>
      <c r="D386"/>
    </row>
    <row r="387" spans="3:4">
      <c r="C387"/>
      <c r="D387"/>
    </row>
    <row r="388" spans="3:4">
      <c r="C388"/>
      <c r="D388"/>
    </row>
    <row r="389" spans="3:4">
      <c r="C389"/>
      <c r="D389"/>
    </row>
    <row r="390" spans="3:4">
      <c r="C390"/>
      <c r="D390"/>
    </row>
    <row r="391" spans="3:4">
      <c r="C391"/>
      <c r="D391"/>
    </row>
    <row r="392" spans="3:4">
      <c r="C392"/>
      <c r="D392"/>
    </row>
    <row r="393" spans="3:4">
      <c r="C393"/>
      <c r="D393"/>
    </row>
    <row r="394" spans="3:4">
      <c r="C394"/>
      <c r="D394"/>
    </row>
    <row r="395" spans="3:4">
      <c r="C395"/>
      <c r="D395"/>
    </row>
    <row r="396" spans="3:4">
      <c r="C396"/>
      <c r="D396"/>
    </row>
    <row r="397" spans="3:4">
      <c r="C397"/>
      <c r="D397"/>
    </row>
    <row r="398" spans="3:4">
      <c r="C398"/>
      <c r="D398"/>
    </row>
    <row r="399" spans="3:4">
      <c r="C399"/>
      <c r="D399"/>
    </row>
    <row r="400" spans="3:4">
      <c r="C400"/>
      <c r="D400"/>
    </row>
    <row r="401" spans="3:4">
      <c r="C401"/>
      <c r="D401"/>
    </row>
    <row r="402" spans="3:4">
      <c r="C402"/>
      <c r="D402"/>
    </row>
    <row r="403" spans="3:4">
      <c r="C403"/>
      <c r="D403"/>
    </row>
    <row r="404" spans="3:4">
      <c r="C404"/>
      <c r="D404"/>
    </row>
    <row r="405" spans="3:4">
      <c r="C405"/>
      <c r="D405"/>
    </row>
    <row r="406" spans="3:4">
      <c r="C406"/>
      <c r="D406"/>
    </row>
    <row r="407" spans="3:4">
      <c r="C407"/>
      <c r="D407"/>
    </row>
    <row r="408" spans="3:4">
      <c r="C408"/>
      <c r="D408"/>
    </row>
    <row r="409" spans="3:4">
      <c r="C409"/>
      <c r="D409"/>
    </row>
    <row r="410" spans="3:4">
      <c r="C410"/>
      <c r="D410"/>
    </row>
    <row r="411" spans="3:4">
      <c r="C411"/>
      <c r="D411"/>
    </row>
    <row r="412" spans="3:4">
      <c r="C412"/>
      <c r="D412"/>
    </row>
    <row r="413" spans="3:4">
      <c r="C413"/>
      <c r="D413"/>
    </row>
    <row r="414" spans="3:4">
      <c r="C414"/>
      <c r="D414"/>
    </row>
    <row r="415" spans="3:4">
      <c r="C415"/>
      <c r="D415"/>
    </row>
    <row r="416" spans="3:4">
      <c r="C416"/>
      <c r="D416"/>
    </row>
    <row r="417" spans="3:4">
      <c r="C417"/>
      <c r="D417"/>
    </row>
    <row r="418" spans="3:4">
      <c r="C418"/>
      <c r="D418"/>
    </row>
    <row r="419" spans="3:4">
      <c r="C419"/>
      <c r="D419"/>
    </row>
    <row r="420" spans="3:4">
      <c r="C420"/>
      <c r="D420"/>
    </row>
    <row r="421" spans="3:4">
      <c r="C421"/>
      <c r="D421"/>
    </row>
    <row r="422" spans="3:4">
      <c r="C422"/>
      <c r="D422"/>
    </row>
    <row r="423" spans="3:4">
      <c r="C423"/>
      <c r="D423"/>
    </row>
    <row r="424" spans="3:4">
      <c r="C424"/>
      <c r="D424"/>
    </row>
    <row r="425" spans="3:4">
      <c r="C425"/>
      <c r="D425"/>
    </row>
    <row r="426" spans="3:4">
      <c r="C426"/>
      <c r="D426"/>
    </row>
    <row r="427" spans="3:4">
      <c r="C427"/>
      <c r="D427"/>
    </row>
    <row r="428" spans="3:4">
      <c r="C428"/>
      <c r="D428"/>
    </row>
    <row r="429" spans="3:4">
      <c r="C429"/>
      <c r="D429"/>
    </row>
    <row r="430" spans="3:4">
      <c r="C430"/>
      <c r="D430"/>
    </row>
    <row r="431" spans="3:4">
      <c r="C431"/>
      <c r="D431"/>
    </row>
    <row r="432" spans="3:4">
      <c r="C432"/>
      <c r="D432"/>
    </row>
    <row r="433" spans="3:4">
      <c r="C433"/>
      <c r="D433"/>
    </row>
    <row r="434" spans="3:4">
      <c r="C434"/>
      <c r="D434"/>
    </row>
    <row r="435" spans="3:4">
      <c r="C435"/>
      <c r="D435"/>
    </row>
    <row r="436" spans="3:4">
      <c r="C436"/>
      <c r="D436"/>
    </row>
    <row r="437" spans="3:4">
      <c r="C437"/>
      <c r="D437"/>
    </row>
    <row r="438" spans="3:4">
      <c r="C438"/>
      <c r="D438"/>
    </row>
    <row r="439" spans="3:4">
      <c r="C439"/>
      <c r="D439"/>
    </row>
    <row r="440" spans="3:4">
      <c r="C440"/>
      <c r="D440"/>
    </row>
    <row r="441" spans="3:4">
      <c r="C441"/>
      <c r="D441"/>
    </row>
    <row r="442" spans="3:4">
      <c r="C442"/>
      <c r="D442"/>
    </row>
    <row r="443" spans="3:4">
      <c r="C443"/>
      <c r="D443"/>
    </row>
    <row r="444" spans="3:4">
      <c r="C444"/>
      <c r="D444"/>
    </row>
    <row r="445" spans="3:4">
      <c r="C445"/>
      <c r="D445"/>
    </row>
    <row r="446" spans="3:4">
      <c r="C446"/>
      <c r="D446"/>
    </row>
    <row r="447" spans="3:4">
      <c r="C447"/>
      <c r="D447"/>
    </row>
    <row r="448" spans="3:4">
      <c r="C448"/>
      <c r="D448"/>
    </row>
    <row r="449" spans="3:4">
      <c r="C449"/>
      <c r="D449"/>
    </row>
    <row r="450" spans="3:4">
      <c r="C450"/>
      <c r="D450"/>
    </row>
    <row r="451" spans="3:4">
      <c r="C451"/>
      <c r="D451"/>
    </row>
    <row r="452" spans="3:4">
      <c r="C452"/>
      <c r="D452"/>
    </row>
    <row r="453" spans="3:4">
      <c r="C453"/>
      <c r="D453"/>
    </row>
    <row r="454" spans="3:4">
      <c r="C454"/>
      <c r="D454"/>
    </row>
    <row r="455" spans="3:4">
      <c r="C455"/>
      <c r="D455"/>
    </row>
    <row r="456" spans="3:4">
      <c r="C456"/>
      <c r="D456"/>
    </row>
    <row r="457" spans="3:4">
      <c r="C457"/>
      <c r="D457"/>
    </row>
    <row r="458" spans="3:4">
      <c r="C458"/>
      <c r="D458"/>
    </row>
    <row r="459" spans="3:4">
      <c r="C459"/>
      <c r="D459"/>
    </row>
    <row r="460" spans="3:4">
      <c r="C460"/>
      <c r="D460"/>
    </row>
    <row r="461" spans="3:4">
      <c r="C461"/>
      <c r="D461"/>
    </row>
    <row r="462" spans="3:4">
      <c r="C462"/>
      <c r="D462"/>
    </row>
    <row r="463" spans="3:4">
      <c r="C463"/>
      <c r="D463"/>
    </row>
    <row r="464" spans="3:4">
      <c r="C464"/>
      <c r="D464"/>
    </row>
    <row r="465" spans="3:4">
      <c r="C465"/>
      <c r="D465"/>
    </row>
    <row r="466" spans="3:4">
      <c r="C466"/>
      <c r="D466"/>
    </row>
    <row r="467" spans="3:4">
      <c r="C467"/>
      <c r="D467"/>
    </row>
    <row r="468" spans="3:4">
      <c r="C468"/>
      <c r="D468"/>
    </row>
    <row r="469" spans="3:4">
      <c r="C469"/>
      <c r="D469"/>
    </row>
    <row r="470" spans="3:4">
      <c r="C470"/>
      <c r="D470"/>
    </row>
    <row r="471" spans="3:4">
      <c r="C471"/>
      <c r="D471"/>
    </row>
    <row r="472" spans="3:4">
      <c r="C472"/>
      <c r="D472"/>
    </row>
    <row r="473" spans="3:4">
      <c r="C473"/>
      <c r="D473"/>
    </row>
    <row r="474" spans="3:4">
      <c r="C474"/>
      <c r="D474"/>
    </row>
    <row r="475" spans="3:4">
      <c r="C475"/>
      <c r="D475"/>
    </row>
    <row r="476" spans="3:4">
      <c r="C476"/>
      <c r="D476"/>
    </row>
    <row r="477" spans="3:4">
      <c r="C477"/>
      <c r="D477"/>
    </row>
    <row r="478" spans="3:4">
      <c r="C478"/>
      <c r="D478"/>
    </row>
    <row r="479" spans="3:4">
      <c r="C479"/>
      <c r="D479"/>
    </row>
    <row r="480" spans="3:4">
      <c r="C480"/>
      <c r="D480"/>
    </row>
    <row r="481" spans="3:4">
      <c r="C481"/>
      <c r="D481"/>
    </row>
    <row r="482" spans="3:4">
      <c r="C482"/>
      <c r="D482"/>
    </row>
    <row r="483" spans="3:4">
      <c r="C483"/>
      <c r="D483"/>
    </row>
    <row r="484" spans="3:4">
      <c r="C484"/>
      <c r="D484"/>
    </row>
    <row r="485" spans="3:4">
      <c r="C485"/>
      <c r="D485"/>
    </row>
    <row r="486" spans="3:4">
      <c r="C486"/>
      <c r="D486"/>
    </row>
    <row r="487" spans="3:4">
      <c r="C487"/>
      <c r="D487"/>
    </row>
    <row r="488" spans="3:4">
      <c r="C488"/>
      <c r="D488"/>
    </row>
    <row r="489" spans="3:4">
      <c r="C489"/>
      <c r="D489"/>
    </row>
    <row r="490" spans="3:4">
      <c r="C490"/>
      <c r="D490"/>
    </row>
    <row r="491" spans="3:4">
      <c r="C491"/>
      <c r="D491"/>
    </row>
    <row r="492" spans="3:4">
      <c r="C492"/>
      <c r="D492"/>
    </row>
    <row r="493" spans="3:4">
      <c r="C493"/>
      <c r="D493"/>
    </row>
    <row r="494" spans="3:4">
      <c r="C494"/>
      <c r="D494"/>
    </row>
    <row r="495" spans="3:4">
      <c r="C495"/>
      <c r="D495"/>
    </row>
    <row r="496" spans="3:4">
      <c r="C496"/>
      <c r="D496"/>
    </row>
    <row r="497" spans="3:4">
      <c r="C497"/>
      <c r="D497"/>
    </row>
    <row r="498" spans="3:4">
      <c r="C498"/>
      <c r="D498"/>
    </row>
    <row r="499" spans="3:4">
      <c r="C499"/>
      <c r="D499"/>
    </row>
    <row r="500" spans="3:4">
      <c r="C500"/>
      <c r="D500"/>
    </row>
    <row r="501" spans="3:4">
      <c r="C501"/>
      <c r="D501"/>
    </row>
    <row r="502" spans="3:4">
      <c r="C502"/>
      <c r="D502"/>
    </row>
    <row r="503" spans="3:4">
      <c r="C503"/>
      <c r="D503"/>
    </row>
    <row r="504" spans="3:4">
      <c r="C504"/>
      <c r="D504"/>
    </row>
    <row r="505" spans="3:4">
      <c r="C505"/>
      <c r="D505"/>
    </row>
    <row r="506" spans="3:4">
      <c r="C506"/>
      <c r="D506"/>
    </row>
    <row r="507" spans="3:4">
      <c r="C507"/>
      <c r="D507"/>
    </row>
    <row r="508" spans="3:4">
      <c r="C508"/>
      <c r="D508"/>
    </row>
    <row r="509" spans="3:4">
      <c r="C509"/>
      <c r="D509"/>
    </row>
    <row r="510" spans="3:4">
      <c r="C510"/>
      <c r="D510"/>
    </row>
    <row r="511" spans="3:4">
      <c r="C511"/>
      <c r="D511"/>
    </row>
    <row r="512" spans="3:4">
      <c r="C512"/>
      <c r="D512"/>
    </row>
    <row r="513" spans="3:4">
      <c r="C513"/>
      <c r="D513"/>
    </row>
    <row r="514" spans="3:4">
      <c r="C514"/>
      <c r="D514"/>
    </row>
    <row r="515" spans="3:4">
      <c r="C515"/>
      <c r="D515"/>
    </row>
    <row r="516" spans="3:4">
      <c r="C516"/>
      <c r="D516"/>
    </row>
    <row r="517" spans="3:4">
      <c r="C517"/>
      <c r="D517"/>
    </row>
    <row r="518" spans="3:4">
      <c r="C518"/>
      <c r="D518"/>
    </row>
    <row r="519" spans="3:4">
      <c r="C519"/>
      <c r="D519"/>
    </row>
    <row r="520" spans="3:4">
      <c r="C520"/>
      <c r="D520"/>
    </row>
    <row r="521" spans="3:4">
      <c r="C521"/>
      <c r="D521"/>
    </row>
    <row r="522" spans="3:4">
      <c r="C522"/>
      <c r="D522"/>
    </row>
    <row r="523" spans="3:4">
      <c r="C523"/>
      <c r="D523"/>
    </row>
    <row r="524" spans="3:4">
      <c r="C524"/>
      <c r="D524"/>
    </row>
    <row r="525" spans="3:4">
      <c r="C525"/>
      <c r="D525"/>
    </row>
    <row r="526" spans="3:4">
      <c r="C526"/>
      <c r="D526"/>
    </row>
    <row r="527" spans="3:4">
      <c r="C527"/>
      <c r="D527"/>
    </row>
    <row r="528" spans="3:4">
      <c r="C528"/>
      <c r="D528"/>
    </row>
    <row r="529" spans="3:4">
      <c r="C529"/>
      <c r="D529"/>
    </row>
    <row r="530" spans="3:4">
      <c r="C530"/>
      <c r="D530"/>
    </row>
    <row r="531" spans="3:4">
      <c r="C531"/>
      <c r="D531"/>
    </row>
    <row r="532" spans="3:4">
      <c r="C532"/>
      <c r="D532"/>
    </row>
    <row r="533" spans="3:4">
      <c r="C533"/>
      <c r="D533"/>
    </row>
    <row r="534" spans="3:4">
      <c r="C534"/>
      <c r="D534"/>
    </row>
    <row r="535" spans="3:4">
      <c r="C535"/>
      <c r="D535"/>
    </row>
    <row r="536" spans="3:4">
      <c r="C536"/>
      <c r="D536"/>
    </row>
    <row r="537" spans="3:4">
      <c r="C537"/>
      <c r="D537"/>
    </row>
    <row r="538" spans="3:4">
      <c r="C538"/>
      <c r="D538"/>
    </row>
    <row r="539" spans="3:4">
      <c r="C539"/>
      <c r="D539"/>
    </row>
    <row r="540" spans="3:4">
      <c r="C540"/>
      <c r="D540"/>
    </row>
    <row r="541" spans="3:4">
      <c r="C541"/>
      <c r="D541"/>
    </row>
    <row r="542" spans="3:4">
      <c r="C542"/>
      <c r="D542"/>
    </row>
    <row r="543" spans="3:4">
      <c r="C543"/>
      <c r="D543"/>
    </row>
    <row r="544" spans="3:4">
      <c r="C544"/>
      <c r="D544"/>
    </row>
    <row r="545" spans="3:4">
      <c r="C545"/>
      <c r="D545"/>
    </row>
    <row r="546" spans="3:4">
      <c r="C546"/>
      <c r="D546"/>
    </row>
    <row r="547" spans="3:4">
      <c r="C547"/>
      <c r="D547"/>
    </row>
    <row r="548" spans="3:4">
      <c r="C548"/>
      <c r="D548"/>
    </row>
    <row r="549" spans="3:4">
      <c r="C549"/>
      <c r="D549"/>
    </row>
    <row r="550" spans="3:4">
      <c r="C550"/>
      <c r="D550"/>
    </row>
    <row r="551" spans="3:4">
      <c r="C551"/>
      <c r="D551"/>
    </row>
    <row r="552" spans="3:4">
      <c r="C552"/>
      <c r="D552"/>
    </row>
    <row r="553" spans="3:4">
      <c r="C553"/>
      <c r="D553"/>
    </row>
    <row r="554" spans="3:4">
      <c r="C554"/>
      <c r="D554"/>
    </row>
    <row r="555" spans="3:4">
      <c r="C555"/>
      <c r="D555"/>
    </row>
    <row r="556" spans="3:4">
      <c r="C556"/>
      <c r="D556"/>
    </row>
    <row r="557" spans="3:4">
      <c r="C557"/>
      <c r="D557"/>
    </row>
    <row r="558" spans="3:4">
      <c r="C558"/>
      <c r="D558"/>
    </row>
    <row r="559" spans="3:4">
      <c r="C559"/>
      <c r="D559"/>
    </row>
    <row r="560" spans="3:4">
      <c r="C560"/>
      <c r="D560"/>
    </row>
    <row r="561" spans="3:4">
      <c r="C561"/>
      <c r="D561"/>
    </row>
    <row r="562" spans="3:4">
      <c r="C562"/>
      <c r="D562"/>
    </row>
    <row r="563" spans="3:4">
      <c r="C563"/>
      <c r="D563"/>
    </row>
    <row r="564" spans="3:4">
      <c r="C564"/>
      <c r="D564"/>
    </row>
    <row r="565" spans="3:4">
      <c r="C565"/>
      <c r="D565"/>
    </row>
    <row r="566" spans="3:4">
      <c r="C566"/>
      <c r="D566"/>
    </row>
    <row r="567" spans="3:4">
      <c r="C567"/>
      <c r="D567"/>
    </row>
    <row r="568" spans="3:4">
      <c r="C568"/>
      <c r="D568"/>
    </row>
    <row r="569" spans="3:4">
      <c r="C569"/>
      <c r="D569"/>
    </row>
    <row r="570" spans="3:4">
      <c r="C570"/>
      <c r="D570"/>
    </row>
    <row r="571" spans="3:4">
      <c r="C571"/>
      <c r="D571"/>
    </row>
    <row r="572" spans="3:4">
      <c r="C572"/>
      <c r="D572"/>
    </row>
    <row r="573" spans="3:4">
      <c r="C573"/>
      <c r="D573"/>
    </row>
    <row r="574" spans="3:4">
      <c r="C574"/>
      <c r="D574"/>
    </row>
    <row r="575" spans="3:4">
      <c r="C575"/>
      <c r="D575"/>
    </row>
    <row r="576" spans="3:4">
      <c r="C576"/>
      <c r="D576"/>
    </row>
    <row r="577" spans="3:4">
      <c r="C577"/>
      <c r="D577"/>
    </row>
    <row r="578" spans="3:4">
      <c r="C578"/>
      <c r="D578"/>
    </row>
    <row r="579" spans="3:4">
      <c r="C579"/>
      <c r="D579"/>
    </row>
    <row r="580" spans="3:4">
      <c r="C580"/>
      <c r="D580"/>
    </row>
    <row r="581" spans="3:4">
      <c r="C581"/>
      <c r="D581"/>
    </row>
    <row r="582" spans="3:4">
      <c r="C582"/>
      <c r="D582"/>
    </row>
    <row r="583" spans="3:4">
      <c r="C583"/>
      <c r="D583"/>
    </row>
    <row r="584" spans="3:4">
      <c r="C584"/>
      <c r="D584"/>
    </row>
    <row r="585" spans="3:4">
      <c r="C585"/>
      <c r="D585"/>
    </row>
    <row r="586" spans="3:4">
      <c r="C586"/>
      <c r="D586"/>
    </row>
    <row r="587" spans="3:4">
      <c r="C587"/>
      <c r="D587"/>
    </row>
    <row r="588" spans="3:4">
      <c r="C588"/>
      <c r="D588"/>
    </row>
    <row r="589" spans="3:4">
      <c r="C589"/>
      <c r="D589"/>
    </row>
    <row r="590" spans="3:4">
      <c r="C590"/>
      <c r="D590"/>
    </row>
    <row r="591" spans="3:4">
      <c r="C591"/>
      <c r="D591"/>
    </row>
    <row r="592" spans="3:4">
      <c r="C592"/>
      <c r="D592"/>
    </row>
    <row r="593" spans="3:4">
      <c r="C593"/>
      <c r="D593"/>
    </row>
    <row r="594" spans="3:4">
      <c r="C594"/>
      <c r="D594"/>
    </row>
    <row r="595" spans="3:4">
      <c r="C595"/>
      <c r="D595"/>
    </row>
    <row r="596" spans="3:4">
      <c r="C596"/>
      <c r="D596"/>
    </row>
    <row r="597" spans="3:4">
      <c r="C597"/>
      <c r="D597"/>
    </row>
    <row r="598" spans="3:4">
      <c r="C598"/>
      <c r="D598"/>
    </row>
    <row r="599" spans="3:4">
      <c r="C599"/>
      <c r="D599"/>
    </row>
    <row r="600" spans="3:4">
      <c r="C600"/>
      <c r="D600"/>
    </row>
    <row r="601" spans="3:4">
      <c r="C601"/>
      <c r="D601"/>
    </row>
    <row r="602" spans="3:4">
      <c r="C602"/>
      <c r="D602"/>
    </row>
    <row r="603" spans="3:4">
      <c r="C603"/>
      <c r="D603"/>
    </row>
    <row r="604" spans="3:4">
      <c r="C604"/>
      <c r="D604"/>
    </row>
    <row r="605" spans="3:4">
      <c r="C605"/>
      <c r="D605"/>
    </row>
    <row r="606" spans="3:4">
      <c r="C606"/>
      <c r="D606"/>
    </row>
    <row r="607" spans="3:4">
      <c r="C607"/>
      <c r="D607"/>
    </row>
    <row r="608" spans="3:4">
      <c r="C608"/>
      <c r="D608"/>
    </row>
    <row r="609" spans="3:4">
      <c r="C609"/>
      <c r="D609"/>
    </row>
    <row r="610" spans="3:4">
      <c r="C610"/>
      <c r="D610"/>
    </row>
    <row r="611" spans="3:4">
      <c r="C611"/>
      <c r="D611"/>
    </row>
    <row r="612" spans="3:4">
      <c r="C612"/>
      <c r="D612"/>
    </row>
    <row r="613" spans="3:4">
      <c r="C613"/>
      <c r="D613"/>
    </row>
    <row r="614" spans="3:4">
      <c r="C614"/>
      <c r="D614"/>
    </row>
    <row r="615" spans="3:4">
      <c r="C615"/>
      <c r="D615"/>
    </row>
    <row r="616" spans="3:4">
      <c r="C616"/>
      <c r="D616"/>
    </row>
    <row r="617" spans="3:4">
      <c r="C617"/>
      <c r="D617"/>
    </row>
    <row r="618" spans="3:4">
      <c r="C618"/>
      <c r="D618"/>
    </row>
    <row r="619" spans="3:4">
      <c r="C619"/>
      <c r="D619"/>
    </row>
    <row r="620" spans="3:4">
      <c r="C620"/>
      <c r="D620"/>
    </row>
    <row r="621" spans="3:4">
      <c r="C621"/>
      <c r="D621"/>
    </row>
    <row r="622" spans="3:4">
      <c r="C622"/>
      <c r="D622"/>
    </row>
    <row r="623" spans="3:4">
      <c r="C623"/>
      <c r="D623"/>
    </row>
    <row r="624" spans="3:4">
      <c r="C624"/>
      <c r="D624"/>
    </row>
    <row r="625" spans="3:4">
      <c r="C625"/>
      <c r="D625"/>
    </row>
    <row r="626" spans="3:4">
      <c r="C626"/>
      <c r="D626"/>
    </row>
    <row r="627" spans="3:4">
      <c r="C627"/>
      <c r="D627"/>
    </row>
    <row r="628" spans="3:4">
      <c r="C628"/>
      <c r="D628"/>
    </row>
    <row r="629" spans="3:4">
      <c r="C629"/>
      <c r="D629"/>
    </row>
    <row r="630" spans="3:4">
      <c r="C630"/>
      <c r="D630"/>
    </row>
    <row r="631" spans="3:4">
      <c r="C631"/>
      <c r="D631"/>
    </row>
    <row r="632" spans="3:4">
      <c r="C632"/>
      <c r="D632"/>
    </row>
    <row r="633" spans="3:4">
      <c r="C633"/>
      <c r="D633"/>
    </row>
    <row r="634" spans="3:4">
      <c r="C634"/>
      <c r="D634"/>
    </row>
    <row r="635" spans="3:4">
      <c r="C635"/>
      <c r="D635"/>
    </row>
    <row r="636" spans="3:4">
      <c r="C636"/>
      <c r="D636"/>
    </row>
    <row r="637" spans="3:4">
      <c r="C637"/>
      <c r="D637"/>
    </row>
    <row r="638" spans="3:4">
      <c r="C638"/>
      <c r="D638"/>
    </row>
    <row r="639" spans="3:4">
      <c r="C639"/>
      <c r="D639"/>
    </row>
    <row r="640" spans="3:4">
      <c r="C640"/>
      <c r="D640"/>
    </row>
    <row r="641" spans="3:4">
      <c r="C641"/>
      <c r="D641"/>
    </row>
    <row r="642" spans="3:4">
      <c r="C642"/>
      <c r="D642"/>
    </row>
    <row r="643" spans="3:4">
      <c r="C643"/>
      <c r="D643"/>
    </row>
    <row r="644" spans="3:4">
      <c r="C644"/>
      <c r="D644"/>
    </row>
    <row r="645" spans="3:4">
      <c r="C645"/>
      <c r="D645"/>
    </row>
    <row r="646" spans="3:4" ht="15.75" thickBot="1">
      <c r="C646"/>
      <c r="D646"/>
    </row>
    <row r="647" spans="3:4" ht="15.75" thickBot="1">
      <c r="C647"/>
      <c r="D647"/>
    </row>
    <row r="648" spans="3:4">
      <c r="C648"/>
      <c r="D648"/>
    </row>
    <row r="649" spans="3:4">
      <c r="C649"/>
      <c r="D649"/>
    </row>
    <row r="650" spans="3:4">
      <c r="C650"/>
      <c r="D650"/>
    </row>
    <row r="651" spans="3:4">
      <c r="C651"/>
      <c r="D651"/>
    </row>
    <row r="652" spans="3:4">
      <c r="C652"/>
      <c r="D652"/>
    </row>
    <row r="653" spans="3:4">
      <c r="C653"/>
      <c r="D653"/>
    </row>
    <row r="654" spans="3:4">
      <c r="C654"/>
      <c r="D654"/>
    </row>
    <row r="655" spans="3:4">
      <c r="C655"/>
      <c r="D655"/>
    </row>
    <row r="656" spans="3:4">
      <c r="C656"/>
      <c r="D656"/>
    </row>
    <row r="657" spans="3:4">
      <c r="C657"/>
      <c r="D657"/>
    </row>
    <row r="658" spans="3:4">
      <c r="C658"/>
      <c r="D658"/>
    </row>
    <row r="659" spans="3:4">
      <c r="C659"/>
      <c r="D659"/>
    </row>
    <row r="660" spans="3:4">
      <c r="C660"/>
      <c r="D660"/>
    </row>
    <row r="661" spans="3:4">
      <c r="C661"/>
      <c r="D661"/>
    </row>
    <row r="662" spans="3:4">
      <c r="C662"/>
      <c r="D662"/>
    </row>
    <row r="663" spans="3:4">
      <c r="C663"/>
      <c r="D663"/>
    </row>
    <row r="664" spans="3:4">
      <c r="C664"/>
      <c r="D664"/>
    </row>
    <row r="665" spans="3:4">
      <c r="C665"/>
      <c r="D665"/>
    </row>
    <row r="666" spans="3:4">
      <c r="C666"/>
      <c r="D666"/>
    </row>
    <row r="667" spans="3:4">
      <c r="C667"/>
      <c r="D667"/>
    </row>
    <row r="668" spans="3:4">
      <c r="C668"/>
      <c r="D668"/>
    </row>
    <row r="669" spans="3:4">
      <c r="C669"/>
      <c r="D669"/>
    </row>
    <row r="670" spans="3:4">
      <c r="C670"/>
      <c r="D670"/>
    </row>
    <row r="671" spans="3:4">
      <c r="C671"/>
      <c r="D671"/>
    </row>
    <row r="672" spans="3:4">
      <c r="C672"/>
      <c r="D672"/>
    </row>
    <row r="673" spans="3:4">
      <c r="C673"/>
      <c r="D673"/>
    </row>
    <row r="674" spans="3:4">
      <c r="C674"/>
      <c r="D674"/>
    </row>
    <row r="675" spans="3:4">
      <c r="C675"/>
      <c r="D675"/>
    </row>
    <row r="676" spans="3:4">
      <c r="C676"/>
      <c r="D676"/>
    </row>
    <row r="677" spans="3:4">
      <c r="C677"/>
      <c r="D677"/>
    </row>
    <row r="678" spans="3:4">
      <c r="C678"/>
      <c r="D678"/>
    </row>
    <row r="679" spans="3:4">
      <c r="C679"/>
      <c r="D679"/>
    </row>
    <row r="680" spans="3:4">
      <c r="C680"/>
      <c r="D680"/>
    </row>
    <row r="681" spans="3:4">
      <c r="C681"/>
      <c r="D681"/>
    </row>
    <row r="682" spans="3:4">
      <c r="C682"/>
      <c r="D682"/>
    </row>
    <row r="683" spans="3:4">
      <c r="C683"/>
      <c r="D683"/>
    </row>
    <row r="684" spans="3:4">
      <c r="C684"/>
      <c r="D684"/>
    </row>
    <row r="685" spans="3:4">
      <c r="C685"/>
      <c r="D685"/>
    </row>
    <row r="686" spans="3:4">
      <c r="C686"/>
      <c r="D686"/>
    </row>
    <row r="687" spans="3:4">
      <c r="C687"/>
      <c r="D687"/>
    </row>
    <row r="688" spans="3:4">
      <c r="C688"/>
      <c r="D688"/>
    </row>
    <row r="689" spans="3:4">
      <c r="C689"/>
      <c r="D689"/>
    </row>
    <row r="690" spans="3:4">
      <c r="C690"/>
      <c r="D690"/>
    </row>
    <row r="691" spans="3:4">
      <c r="C691"/>
      <c r="D691"/>
    </row>
    <row r="692" spans="3:4">
      <c r="C692"/>
      <c r="D692"/>
    </row>
    <row r="693" spans="3:4">
      <c r="C693"/>
      <c r="D693"/>
    </row>
    <row r="694" spans="3:4">
      <c r="C694"/>
      <c r="D694"/>
    </row>
    <row r="695" spans="3:4">
      <c r="C695"/>
      <c r="D695"/>
    </row>
    <row r="696" spans="3:4">
      <c r="C696"/>
      <c r="D696"/>
    </row>
    <row r="697" spans="3:4">
      <c r="C697"/>
      <c r="D697"/>
    </row>
    <row r="698" spans="3:4">
      <c r="C698"/>
      <c r="D698"/>
    </row>
    <row r="699" spans="3:4">
      <c r="C699"/>
      <c r="D699"/>
    </row>
    <row r="700" spans="3:4">
      <c r="C700"/>
      <c r="D700"/>
    </row>
    <row r="701" spans="3:4">
      <c r="C701"/>
      <c r="D701"/>
    </row>
    <row r="702" spans="3:4">
      <c r="C702"/>
      <c r="D702"/>
    </row>
    <row r="703" spans="3:4">
      <c r="C703"/>
      <c r="D703"/>
    </row>
    <row r="704" spans="3:4">
      <c r="C704"/>
      <c r="D704"/>
    </row>
    <row r="705" spans="3:4">
      <c r="C705"/>
      <c r="D705"/>
    </row>
    <row r="706" spans="3:4">
      <c r="C706"/>
      <c r="D706"/>
    </row>
    <row r="707" spans="3:4">
      <c r="C707"/>
      <c r="D707"/>
    </row>
    <row r="708" spans="3:4">
      <c r="C708"/>
      <c r="D708"/>
    </row>
    <row r="709" spans="3:4">
      <c r="C709"/>
      <c r="D709"/>
    </row>
    <row r="710" spans="3:4">
      <c r="C710"/>
      <c r="D710"/>
    </row>
    <row r="711" spans="3:4">
      <c r="C711"/>
      <c r="D711"/>
    </row>
    <row r="712" spans="3:4">
      <c r="C712"/>
      <c r="D712"/>
    </row>
    <row r="713" spans="3:4">
      <c r="C713"/>
      <c r="D713"/>
    </row>
    <row r="714" spans="3:4">
      <c r="C714"/>
      <c r="D714"/>
    </row>
    <row r="715" spans="3:4">
      <c r="C715"/>
      <c r="D715"/>
    </row>
    <row r="716" spans="3:4">
      <c r="C716"/>
      <c r="D716"/>
    </row>
    <row r="717" spans="3:4">
      <c r="C717"/>
      <c r="D717"/>
    </row>
    <row r="718" spans="3:4">
      <c r="C718"/>
      <c r="D718"/>
    </row>
    <row r="719" spans="3:4">
      <c r="C719"/>
      <c r="D719"/>
    </row>
    <row r="720" spans="3:4">
      <c r="C720"/>
      <c r="D720"/>
    </row>
    <row r="721" spans="3:4" ht="15.75" thickBot="1">
      <c r="C721"/>
      <c r="D721"/>
    </row>
    <row r="722" spans="3:4" ht="15.75" thickBot="1">
      <c r="C722"/>
      <c r="D722"/>
    </row>
  </sheetData>
  <sheetProtection algorithmName="SHA-512" hashValue="vbothD9YMVWNoh9Di5hLFMe9BmTa7IkaZ9NWG3mprjQsjAuc5MNuEjnJHELLH3NTZmQunlcaFBEkSH02N0rqaw==" saltValue="VtF8rCJeGabxsOcMGdi9GQ==" spinCount="100000" sheet="1" formatCells="0" formatColumns="0" formatRows="0" autoFilter="0"/>
  <dataConsolidate function="count"/>
  <mergeCells count="11">
    <mergeCell ref="C99:D99"/>
    <mergeCell ref="F67:J67"/>
    <mergeCell ref="C2:K2"/>
    <mergeCell ref="C42:D42"/>
    <mergeCell ref="C33:D33"/>
    <mergeCell ref="F33:H33"/>
    <mergeCell ref="C4:D4"/>
    <mergeCell ref="F4:G4"/>
    <mergeCell ref="F18:G18"/>
    <mergeCell ref="C18:D18"/>
    <mergeCell ref="C20:D20"/>
  </mergeCells>
  <pageMargins left="0.7" right="0.7" top="0.75" bottom="0.75" header="0.3" footer="0.3"/>
  <pageSetup orientation="portrait" r:id="rId10"/>
  <headerFooter>
    <oddFooter>&amp;R_x000D_&amp;1#&amp;"Calibri"&amp;10&amp;K000000 Información Pública</oddFooter>
  </headerFooter>
  <drawing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D99C8-B3DE-4AE0-A596-91432E65C782}">
  <dimension ref="A1:Q2405"/>
  <sheetViews>
    <sheetView tabSelected="1" topLeftCell="I1" zoomScale="70" zoomScaleNormal="70" zoomScaleSheetLayoutView="40" workbookViewId="0">
      <selection activeCell="Q7" sqref="Q7"/>
    </sheetView>
  </sheetViews>
  <sheetFormatPr baseColWidth="10" defaultColWidth="11.5703125" defaultRowHeight="15"/>
  <cols>
    <col min="1" max="1" width="37.7109375" style="261" customWidth="1"/>
    <col min="2" max="2" width="18.42578125" style="47" customWidth="1"/>
    <col min="3" max="3" width="19.5703125" style="262" customWidth="1"/>
    <col min="4" max="4" width="41" style="47" customWidth="1"/>
    <col min="5" max="5" width="74" style="46" customWidth="1"/>
    <col min="6" max="6" width="63.5703125" style="46" customWidth="1"/>
    <col min="7" max="7" width="31.7109375" style="46" customWidth="1"/>
    <col min="8" max="8" width="31.140625" style="46" customWidth="1"/>
    <col min="9" max="9" width="33.5703125" style="51" customWidth="1"/>
    <col min="10" max="10" width="27.140625" style="47" bestFit="1" customWidth="1"/>
    <col min="11" max="11" width="23.140625" style="47" customWidth="1"/>
    <col min="12" max="12" width="23.5703125" style="47" customWidth="1"/>
    <col min="13" max="13" width="26" style="47" bestFit="1" customWidth="1"/>
    <col min="14" max="14" width="24.5703125" style="47" bestFit="1" customWidth="1"/>
    <col min="15" max="15" width="40.28515625" style="47" customWidth="1"/>
    <col min="16" max="16" width="30.28515625" style="47" bestFit="1" customWidth="1"/>
    <col min="17" max="17" width="29.5703125" style="51" customWidth="1"/>
    <col min="18" max="16384" width="11.5703125" style="48"/>
  </cols>
  <sheetData>
    <row r="1" spans="1:17" ht="15.75">
      <c r="A1" s="235"/>
      <c r="B1" s="236"/>
      <c r="C1" s="237"/>
      <c r="D1" s="230"/>
      <c r="E1" s="231"/>
      <c r="F1" s="231"/>
      <c r="G1" s="231"/>
      <c r="H1" s="238"/>
      <c r="I1" s="239"/>
      <c r="J1" s="230"/>
      <c r="K1" s="230"/>
      <c r="L1" s="230"/>
      <c r="M1" s="230"/>
      <c r="N1" s="230"/>
      <c r="O1" s="230"/>
      <c r="P1" s="230"/>
      <c r="Q1" s="240"/>
    </row>
    <row r="2" spans="1:17" ht="15.75">
      <c r="A2" s="241"/>
      <c r="B2" s="242"/>
      <c r="C2" s="243"/>
      <c r="D2" s="232"/>
      <c r="E2" s="233"/>
      <c r="F2" s="233"/>
      <c r="G2" s="619" t="s">
        <v>44</v>
      </c>
      <c r="H2" s="619"/>
      <c r="I2" s="619"/>
      <c r="J2" s="232"/>
      <c r="K2" s="232"/>
      <c r="L2" s="232"/>
      <c r="M2" s="232"/>
      <c r="N2" s="232"/>
      <c r="O2" s="232"/>
      <c r="P2" s="232"/>
      <c r="Q2" s="244"/>
    </row>
    <row r="3" spans="1:17">
      <c r="A3" s="241"/>
      <c r="B3" s="242"/>
      <c r="C3" s="245"/>
      <c r="D3" s="246"/>
      <c r="E3" s="234"/>
      <c r="F3" s="234"/>
      <c r="G3" s="234"/>
      <c r="H3" s="234"/>
      <c r="I3" s="247"/>
      <c r="J3" s="246"/>
      <c r="K3" s="246"/>
      <c r="L3" s="246"/>
      <c r="M3" s="246"/>
      <c r="N3" s="246"/>
      <c r="O3" s="246"/>
      <c r="P3" s="246"/>
      <c r="Q3" s="150"/>
    </row>
    <row r="4" spans="1:17" ht="15.75">
      <c r="A4" s="620" t="s">
        <v>45</v>
      </c>
      <c r="B4" s="621"/>
      <c r="C4" s="621"/>
      <c r="D4" s="621"/>
      <c r="E4" s="622"/>
      <c r="F4" s="14"/>
      <c r="G4" s="14"/>
      <c r="H4" s="14"/>
      <c r="I4" s="151"/>
      <c r="J4" s="9"/>
      <c r="K4" s="246"/>
      <c r="L4" s="246"/>
      <c r="M4" s="246"/>
      <c r="N4" s="246"/>
      <c r="O4" s="627" t="s">
        <v>46</v>
      </c>
      <c r="P4" s="628"/>
      <c r="Q4" s="248">
        <f>(CGR!P4)</f>
        <v>45657</v>
      </c>
    </row>
    <row r="5" spans="1:17" ht="15.75">
      <c r="A5" s="620" t="s">
        <v>47</v>
      </c>
      <c r="B5" s="621"/>
      <c r="C5" s="621"/>
      <c r="D5" s="621"/>
      <c r="E5" s="622"/>
      <c r="F5" s="14"/>
      <c r="G5" s="14"/>
      <c r="H5" s="14"/>
      <c r="I5" s="151"/>
      <c r="J5" s="9"/>
      <c r="K5" s="246"/>
      <c r="L5" s="246"/>
      <c r="M5" s="246"/>
      <c r="N5" s="246"/>
      <c r="O5" s="629" t="s">
        <v>48</v>
      </c>
      <c r="P5" s="630"/>
      <c r="Q5" s="249">
        <f>(ITRC!P5)</f>
        <v>45747</v>
      </c>
    </row>
    <row r="6" spans="1:17" ht="15.75">
      <c r="A6" s="620" t="s">
        <v>49</v>
      </c>
      <c r="B6" s="621"/>
      <c r="C6" s="621"/>
      <c r="D6" s="621"/>
      <c r="E6" s="622"/>
      <c r="F6" s="14"/>
      <c r="G6" s="14"/>
      <c r="H6" s="14"/>
      <c r="I6" s="151"/>
      <c r="J6" s="9"/>
      <c r="K6" s="246"/>
      <c r="L6" s="246"/>
      <c r="M6" s="246"/>
      <c r="N6" s="246"/>
      <c r="O6" s="625" t="s">
        <v>50</v>
      </c>
      <c r="P6" s="626"/>
      <c r="Q6" s="250">
        <f>(OCI!P6)</f>
        <v>45657</v>
      </c>
    </row>
    <row r="7" spans="1:17" ht="15.75">
      <c r="A7" s="620" t="s">
        <v>51</v>
      </c>
      <c r="B7" s="621"/>
      <c r="C7" s="621"/>
      <c r="D7" s="621"/>
      <c r="E7" s="622"/>
      <c r="F7" s="14"/>
      <c r="G7" s="14"/>
      <c r="H7" s="14"/>
      <c r="I7" s="151"/>
      <c r="J7" s="9"/>
      <c r="K7" s="246"/>
      <c r="L7" s="246"/>
      <c r="M7" s="246"/>
      <c r="N7" s="246"/>
      <c r="O7" s="623" t="s">
        <v>52</v>
      </c>
      <c r="P7" s="624"/>
      <c r="Q7" s="229">
        <v>45842</v>
      </c>
    </row>
    <row r="8" spans="1:17" ht="15.75">
      <c r="A8" s="11"/>
      <c r="B8" s="4"/>
      <c r="C8" s="251"/>
      <c r="D8" s="4"/>
      <c r="E8" s="15"/>
      <c r="F8" s="15"/>
      <c r="G8" s="15"/>
      <c r="H8" s="15"/>
      <c r="I8" s="155"/>
      <c r="J8" s="4"/>
      <c r="K8" s="4"/>
      <c r="L8" s="156"/>
      <c r="M8" s="156"/>
      <c r="N8" s="156"/>
      <c r="O8" s="156"/>
      <c r="P8" s="252"/>
      <c r="Q8" s="157"/>
    </row>
    <row r="9" spans="1:17" ht="89.25" customHeight="1">
      <c r="A9" s="253" t="s">
        <v>27</v>
      </c>
      <c r="B9" s="253" t="s">
        <v>9</v>
      </c>
      <c r="C9" s="253" t="s">
        <v>53</v>
      </c>
      <c r="D9" s="253" t="s">
        <v>54</v>
      </c>
      <c r="E9" s="254" t="s">
        <v>55</v>
      </c>
      <c r="F9" s="253" t="s">
        <v>56</v>
      </c>
      <c r="G9" s="253" t="s">
        <v>57</v>
      </c>
      <c r="H9" s="253" t="s">
        <v>58</v>
      </c>
      <c r="I9" s="255" t="s">
        <v>59</v>
      </c>
      <c r="J9" s="255" t="s">
        <v>60</v>
      </c>
      <c r="K9" s="256" t="s">
        <v>61</v>
      </c>
      <c r="L9" s="256" t="s">
        <v>62</v>
      </c>
      <c r="M9" s="257" t="s">
        <v>63</v>
      </c>
      <c r="N9" s="258" t="s">
        <v>64</v>
      </c>
      <c r="O9" s="255" t="s">
        <v>65</v>
      </c>
      <c r="P9" s="259" t="s">
        <v>66</v>
      </c>
      <c r="Q9" s="255" t="s">
        <v>33</v>
      </c>
    </row>
    <row r="10" spans="1:17" ht="330">
      <c r="A10" s="446" t="s">
        <v>18</v>
      </c>
      <c r="B10" s="32" t="s">
        <v>16</v>
      </c>
      <c r="C10" s="631" t="s">
        <v>2237</v>
      </c>
      <c r="D10" s="631" t="s">
        <v>2238</v>
      </c>
      <c r="E10" s="632" t="s">
        <v>2239</v>
      </c>
      <c r="F10" s="633" t="s">
        <v>2240</v>
      </c>
      <c r="G10" s="342" t="s">
        <v>2241</v>
      </c>
      <c r="H10" s="506" t="s">
        <v>2242</v>
      </c>
      <c r="I10" s="343" t="s">
        <v>2243</v>
      </c>
      <c r="J10" s="35">
        <v>2</v>
      </c>
      <c r="K10" s="185">
        <v>45509</v>
      </c>
      <c r="L10" s="185">
        <v>45746</v>
      </c>
      <c r="M10" s="36">
        <f t="shared" ref="M10:M60" si="0">(L10-K10)/7</f>
        <v>33.857142857142854</v>
      </c>
      <c r="N10" s="187">
        <v>0</v>
      </c>
      <c r="O10" s="148" t="s">
        <v>2244</v>
      </c>
      <c r="P10" s="348">
        <f t="shared" ref="P10:P73" si="1">N10/J10</f>
        <v>0</v>
      </c>
      <c r="Q10" s="114" t="str">
        <f>IF(ISNUMBER(P10),IF(P10=100%,"CUMPLIDA",IF(AND(ISNUMBER(L10),ISNUMBER(OCI!$P$6)), IF(L10&lt;OCI!$P$6,"INCUMPLIDA","PROCESO"), "VERIFICAR FECHA")),"SIN VALOR AVANCE")</f>
        <v>PROCESO</v>
      </c>
    </row>
    <row r="11" spans="1:17" ht="210">
      <c r="A11" s="446" t="s">
        <v>18</v>
      </c>
      <c r="B11" s="32" t="s">
        <v>16</v>
      </c>
      <c r="C11" s="631"/>
      <c r="D11" s="631"/>
      <c r="E11" s="632"/>
      <c r="F11" s="633"/>
      <c r="G11" s="342" t="s">
        <v>2245</v>
      </c>
      <c r="H11" s="506" t="s">
        <v>2246</v>
      </c>
      <c r="I11" s="148" t="s">
        <v>2247</v>
      </c>
      <c r="J11" s="35">
        <v>4</v>
      </c>
      <c r="K11" s="185">
        <v>45536</v>
      </c>
      <c r="L11" s="185">
        <v>45900</v>
      </c>
      <c r="M11" s="36">
        <f t="shared" si="0"/>
        <v>52</v>
      </c>
      <c r="N11" s="187">
        <v>0</v>
      </c>
      <c r="O11" s="148" t="s">
        <v>2248</v>
      </c>
      <c r="P11" s="348">
        <f t="shared" si="1"/>
        <v>0</v>
      </c>
      <c r="Q11" s="114" t="str">
        <f>IF(ISNUMBER(P11),IF(P11=100%,"CUMPLIDA",IF(AND(ISNUMBER(L11),ISNUMBER(OCI!$P$6)), IF(L11&lt;OCI!$P$6,"INCUMPLIDA","PROCESO"), "VERIFICAR FECHA")),"SIN VALOR AVANCE")</f>
        <v>PROCESO</v>
      </c>
    </row>
    <row r="12" spans="1:17" ht="195">
      <c r="A12" s="446" t="s">
        <v>18</v>
      </c>
      <c r="B12" s="32" t="s">
        <v>16</v>
      </c>
      <c r="C12" s="631"/>
      <c r="D12" s="631"/>
      <c r="E12" s="632"/>
      <c r="F12" s="633"/>
      <c r="G12" s="633" t="s">
        <v>2249</v>
      </c>
      <c r="H12" s="506" t="s">
        <v>2250</v>
      </c>
      <c r="I12" s="148" t="s">
        <v>2251</v>
      </c>
      <c r="J12" s="35">
        <v>2</v>
      </c>
      <c r="K12" s="185">
        <v>45536</v>
      </c>
      <c r="L12" s="185">
        <v>46022</v>
      </c>
      <c r="M12" s="36">
        <f t="shared" si="0"/>
        <v>69.428571428571431</v>
      </c>
      <c r="N12" s="187">
        <v>0</v>
      </c>
      <c r="O12" s="148" t="s">
        <v>2248</v>
      </c>
      <c r="P12" s="348">
        <f t="shared" si="1"/>
        <v>0</v>
      </c>
      <c r="Q12" s="114" t="str">
        <f>IF(ISNUMBER(P12),IF(P12=100%,"CUMPLIDA",IF(AND(ISNUMBER(L12),ISNUMBER(OCI!$P$6)), IF(L12&lt;OCI!$P$6,"INCUMPLIDA","PROCESO"), "VERIFICAR FECHA")),"SIN VALOR AVANCE")</f>
        <v>PROCESO</v>
      </c>
    </row>
    <row r="13" spans="1:17" ht="150">
      <c r="A13" s="446" t="s">
        <v>18</v>
      </c>
      <c r="B13" s="32" t="s">
        <v>16</v>
      </c>
      <c r="C13" s="631"/>
      <c r="D13" s="631"/>
      <c r="E13" s="632"/>
      <c r="F13" s="633"/>
      <c r="G13" s="633"/>
      <c r="H13" s="506" t="s">
        <v>2252</v>
      </c>
      <c r="I13" s="148" t="s">
        <v>2253</v>
      </c>
      <c r="J13" s="35">
        <v>3</v>
      </c>
      <c r="K13" s="185">
        <v>45536</v>
      </c>
      <c r="L13" s="185">
        <v>45838</v>
      </c>
      <c r="M13" s="36">
        <f t="shared" si="0"/>
        <v>43.142857142857146</v>
      </c>
      <c r="N13" s="187">
        <v>0</v>
      </c>
      <c r="O13" s="148" t="s">
        <v>2254</v>
      </c>
      <c r="P13" s="348">
        <f t="shared" si="1"/>
        <v>0</v>
      </c>
      <c r="Q13" s="114" t="str">
        <f>IF(ISNUMBER(P13),IF(P13=100%,"CUMPLIDA",IF(AND(ISNUMBER(L13),ISNUMBER(OCI!$P$6)), IF(L13&lt;OCI!$P$6,"INCUMPLIDA","PROCESO"), "VERIFICAR FECHA")),"SIN VALOR AVANCE")</f>
        <v>PROCESO</v>
      </c>
    </row>
    <row r="14" spans="1:17" ht="375">
      <c r="A14" s="446" t="s">
        <v>18</v>
      </c>
      <c r="B14" s="32" t="s">
        <v>16</v>
      </c>
      <c r="C14" s="631"/>
      <c r="D14" s="631"/>
      <c r="E14" s="632"/>
      <c r="F14" s="633"/>
      <c r="G14" s="342" t="s">
        <v>2255</v>
      </c>
      <c r="H14" s="506" t="s">
        <v>2256</v>
      </c>
      <c r="I14" s="148" t="s">
        <v>419</v>
      </c>
      <c r="J14" s="35">
        <v>1</v>
      </c>
      <c r="K14" s="185">
        <v>45505</v>
      </c>
      <c r="L14" s="185">
        <v>45657</v>
      </c>
      <c r="M14" s="36">
        <f t="shared" si="0"/>
        <v>21.714285714285715</v>
      </c>
      <c r="N14" s="187">
        <v>1</v>
      </c>
      <c r="O14" s="148" t="s">
        <v>2257</v>
      </c>
      <c r="P14" s="348">
        <f t="shared" si="1"/>
        <v>1</v>
      </c>
      <c r="Q14" s="114" t="str">
        <f>IF(ISNUMBER(P14),IF(P14=100%,"CUMPLIDA",IF(AND(ISNUMBER(L14),ISNUMBER(OCI!$P$6)), IF(L14&lt;OCI!$P$6,"INCUMPLIDA","PROCESO"), "VERIFICAR FECHA")),"SIN VALOR AVANCE")</f>
        <v>CUMPLIDA</v>
      </c>
    </row>
    <row r="15" spans="1:17" ht="180.75">
      <c r="A15" s="446" t="s">
        <v>18</v>
      </c>
      <c r="B15" s="32" t="s">
        <v>16</v>
      </c>
      <c r="C15" s="631" t="s">
        <v>2258</v>
      </c>
      <c r="D15" s="631" t="s">
        <v>2259</v>
      </c>
      <c r="E15" s="632" t="s">
        <v>2260</v>
      </c>
      <c r="F15" s="633" t="s">
        <v>2261</v>
      </c>
      <c r="G15" s="34" t="s">
        <v>2262</v>
      </c>
      <c r="H15" s="346" t="s">
        <v>2263</v>
      </c>
      <c r="I15" s="345" t="s">
        <v>2264</v>
      </c>
      <c r="J15" s="35">
        <v>1</v>
      </c>
      <c r="K15" s="185">
        <v>45509</v>
      </c>
      <c r="L15" s="185">
        <v>45991</v>
      </c>
      <c r="M15" s="36">
        <f t="shared" si="0"/>
        <v>68.857142857142861</v>
      </c>
      <c r="N15" s="187">
        <v>0</v>
      </c>
      <c r="O15" s="148" t="s">
        <v>2265</v>
      </c>
      <c r="P15" s="348">
        <f t="shared" si="1"/>
        <v>0</v>
      </c>
      <c r="Q15" s="114" t="str">
        <f>IF(ISNUMBER(P15),IF(P15=100%,"CUMPLIDA",IF(AND(ISNUMBER(L15),ISNUMBER(OCI!$P$6)), IF(L15&lt;OCI!$P$6,"INCUMPLIDA","PROCESO"), "VERIFICAR FECHA")),"SIN VALOR AVANCE")</f>
        <v>PROCESO</v>
      </c>
    </row>
    <row r="16" spans="1:17" ht="195.75">
      <c r="A16" s="446" t="s">
        <v>18</v>
      </c>
      <c r="B16" s="32" t="s">
        <v>16</v>
      </c>
      <c r="C16" s="631"/>
      <c r="D16" s="631"/>
      <c r="E16" s="632"/>
      <c r="F16" s="633"/>
      <c r="G16" s="34" t="s">
        <v>2266</v>
      </c>
      <c r="H16" s="346" t="s">
        <v>2267</v>
      </c>
      <c r="I16" s="148" t="s">
        <v>2268</v>
      </c>
      <c r="J16" s="35">
        <v>1</v>
      </c>
      <c r="K16" s="185">
        <v>45536</v>
      </c>
      <c r="L16" s="185">
        <v>45991</v>
      </c>
      <c r="M16" s="36">
        <f t="shared" si="0"/>
        <v>65</v>
      </c>
      <c r="N16" s="187">
        <v>0</v>
      </c>
      <c r="O16" s="148" t="s">
        <v>2269</v>
      </c>
      <c r="P16" s="348">
        <f t="shared" si="1"/>
        <v>0</v>
      </c>
      <c r="Q16" s="114" t="str">
        <f>IF(ISNUMBER(P16),IF(P16=100%,"CUMPLIDA",IF(AND(ISNUMBER(L16),ISNUMBER(OCI!$P$6)), IF(L16&lt;OCI!$P$6,"INCUMPLIDA","PROCESO"), "VERIFICAR FECHA")),"SIN VALOR AVANCE")</f>
        <v>PROCESO</v>
      </c>
    </row>
    <row r="17" spans="1:17" ht="210.75">
      <c r="A17" s="446" t="s">
        <v>18</v>
      </c>
      <c r="B17" s="32" t="s">
        <v>16</v>
      </c>
      <c r="C17" s="631"/>
      <c r="D17" s="631"/>
      <c r="E17" s="632"/>
      <c r="F17" s="633"/>
      <c r="G17" s="633" t="s">
        <v>2270</v>
      </c>
      <c r="H17" s="346" t="s">
        <v>2271</v>
      </c>
      <c r="I17" s="148" t="s">
        <v>2272</v>
      </c>
      <c r="J17" s="35">
        <v>1</v>
      </c>
      <c r="K17" s="185">
        <v>45536</v>
      </c>
      <c r="L17" s="185">
        <v>45869</v>
      </c>
      <c r="M17" s="36">
        <f t="shared" si="0"/>
        <v>47.571428571428569</v>
      </c>
      <c r="N17" s="187">
        <v>0</v>
      </c>
      <c r="O17" s="148" t="s">
        <v>2273</v>
      </c>
      <c r="P17" s="348">
        <f t="shared" si="1"/>
        <v>0</v>
      </c>
      <c r="Q17" s="114" t="str">
        <f>IF(ISNUMBER(P17),IF(P17=100%,"CUMPLIDA",IF(AND(ISNUMBER(L17),ISNUMBER(OCI!$P$6)), IF(L17&lt;OCI!$P$6,"INCUMPLIDA","PROCESO"), "VERIFICAR FECHA")),"SIN VALOR AVANCE")</f>
        <v>PROCESO</v>
      </c>
    </row>
    <row r="18" spans="1:17" ht="210.75">
      <c r="A18" s="446" t="s">
        <v>18</v>
      </c>
      <c r="B18" s="32" t="s">
        <v>16</v>
      </c>
      <c r="C18" s="631"/>
      <c r="D18" s="631"/>
      <c r="E18" s="632"/>
      <c r="F18" s="633"/>
      <c r="G18" s="633"/>
      <c r="H18" s="346" t="s">
        <v>2274</v>
      </c>
      <c r="I18" s="148" t="s">
        <v>2275</v>
      </c>
      <c r="J18" s="35">
        <v>1</v>
      </c>
      <c r="K18" s="185">
        <v>45536</v>
      </c>
      <c r="L18" s="185">
        <v>45869</v>
      </c>
      <c r="M18" s="36">
        <f t="shared" si="0"/>
        <v>47.571428571428569</v>
      </c>
      <c r="N18" s="187">
        <v>0</v>
      </c>
      <c r="O18" s="148" t="s">
        <v>2273</v>
      </c>
      <c r="P18" s="348">
        <f t="shared" si="1"/>
        <v>0</v>
      </c>
      <c r="Q18" s="114" t="str">
        <f>IF(ISNUMBER(P18),IF(P18=100%,"CUMPLIDA",IF(AND(ISNUMBER(L18),ISNUMBER(OCI!$P$6)), IF(L18&lt;OCI!$P$6,"INCUMPLIDA","PROCESO"), "VERIFICAR FECHA")),"SIN VALOR AVANCE")</f>
        <v>PROCESO</v>
      </c>
    </row>
    <row r="19" spans="1:17" ht="210.75">
      <c r="A19" s="446" t="s">
        <v>18</v>
      </c>
      <c r="B19" s="32" t="s">
        <v>16</v>
      </c>
      <c r="C19" s="631"/>
      <c r="D19" s="631"/>
      <c r="E19" s="632"/>
      <c r="F19" s="633"/>
      <c r="G19" s="633"/>
      <c r="H19" s="346" t="s">
        <v>2276</v>
      </c>
      <c r="I19" s="148" t="s">
        <v>2277</v>
      </c>
      <c r="J19" s="35">
        <v>1</v>
      </c>
      <c r="K19" s="185">
        <v>45536</v>
      </c>
      <c r="L19" s="185">
        <v>45869</v>
      </c>
      <c r="M19" s="36">
        <f t="shared" si="0"/>
        <v>47.571428571428569</v>
      </c>
      <c r="N19" s="187">
        <v>0</v>
      </c>
      <c r="O19" s="148" t="s">
        <v>2273</v>
      </c>
      <c r="P19" s="348">
        <f t="shared" si="1"/>
        <v>0</v>
      </c>
      <c r="Q19" s="114" t="str">
        <f>IF(ISNUMBER(P19),IF(P19=100%,"CUMPLIDA",IF(AND(ISNUMBER(L19),ISNUMBER(OCI!$P$6)), IF(L19&lt;OCI!$P$6,"INCUMPLIDA","PROCESO"), "VERIFICAR FECHA")),"SIN VALOR AVANCE")</f>
        <v>PROCESO</v>
      </c>
    </row>
    <row r="20" spans="1:17" ht="180.75">
      <c r="A20" s="446" t="s">
        <v>18</v>
      </c>
      <c r="B20" s="32" t="s">
        <v>16</v>
      </c>
      <c r="C20" s="631"/>
      <c r="D20" s="631"/>
      <c r="E20" s="632"/>
      <c r="F20" s="633"/>
      <c r="G20" s="342" t="s">
        <v>2278</v>
      </c>
      <c r="H20" s="506" t="s">
        <v>2279</v>
      </c>
      <c r="I20" s="148" t="s">
        <v>2280</v>
      </c>
      <c r="J20" s="35">
        <v>2</v>
      </c>
      <c r="K20" s="185">
        <v>45536</v>
      </c>
      <c r="L20" s="185">
        <v>45991</v>
      </c>
      <c r="M20" s="36">
        <f t="shared" si="0"/>
        <v>65</v>
      </c>
      <c r="N20" s="187">
        <v>0</v>
      </c>
      <c r="O20" s="148" t="s">
        <v>2281</v>
      </c>
      <c r="P20" s="348">
        <f t="shared" si="1"/>
        <v>0</v>
      </c>
      <c r="Q20" s="114" t="str">
        <f>IF(ISNUMBER(P20),IF(P20=100%,"CUMPLIDA",IF(AND(ISNUMBER(L20),ISNUMBER(OCI!$P$6)), IF(L20&lt;OCI!$P$6,"INCUMPLIDA","PROCESO"), "VERIFICAR FECHA")),"SIN VALOR AVANCE")</f>
        <v>PROCESO</v>
      </c>
    </row>
    <row r="21" spans="1:17" ht="270">
      <c r="A21" s="446" t="s">
        <v>18</v>
      </c>
      <c r="B21" s="32" t="s">
        <v>16</v>
      </c>
      <c r="C21" s="631"/>
      <c r="D21" s="631"/>
      <c r="E21" s="632"/>
      <c r="F21" s="633"/>
      <c r="G21" s="342" t="s">
        <v>2282</v>
      </c>
      <c r="H21" s="506" t="s">
        <v>2283</v>
      </c>
      <c r="I21" s="148" t="s">
        <v>2284</v>
      </c>
      <c r="J21" s="35">
        <v>1</v>
      </c>
      <c r="K21" s="185">
        <v>45536</v>
      </c>
      <c r="L21" s="185">
        <v>45777</v>
      </c>
      <c r="M21" s="36">
        <f t="shared" si="0"/>
        <v>34.428571428571431</v>
      </c>
      <c r="N21" s="187">
        <v>0</v>
      </c>
      <c r="O21" s="148" t="s">
        <v>2285</v>
      </c>
      <c r="P21" s="348">
        <f t="shared" si="1"/>
        <v>0</v>
      </c>
      <c r="Q21" s="114" t="str">
        <f>IF(ISNUMBER(P21),IF(P21=100%,"CUMPLIDA",IF(AND(ISNUMBER(L21),ISNUMBER(OCI!$P$6)), IF(L21&lt;OCI!$P$6,"INCUMPLIDA","PROCESO"), "VERIFICAR FECHA")),"SIN VALOR AVANCE")</f>
        <v>PROCESO</v>
      </c>
    </row>
    <row r="22" spans="1:17" ht="240.75">
      <c r="A22" s="446" t="s">
        <v>18</v>
      </c>
      <c r="B22" s="32" t="s">
        <v>16</v>
      </c>
      <c r="C22" s="631"/>
      <c r="D22" s="631"/>
      <c r="E22" s="632"/>
      <c r="F22" s="633"/>
      <c r="G22" s="34" t="s">
        <v>2286</v>
      </c>
      <c r="H22" s="346" t="s">
        <v>2287</v>
      </c>
      <c r="I22" s="345" t="s">
        <v>2288</v>
      </c>
      <c r="J22" s="35">
        <v>2</v>
      </c>
      <c r="K22" s="185">
        <v>45536</v>
      </c>
      <c r="L22" s="185">
        <v>45991</v>
      </c>
      <c r="M22" s="36">
        <f t="shared" si="0"/>
        <v>65</v>
      </c>
      <c r="N22" s="187">
        <v>0</v>
      </c>
      <c r="O22" s="148" t="s">
        <v>2289</v>
      </c>
      <c r="P22" s="348">
        <f t="shared" si="1"/>
        <v>0</v>
      </c>
      <c r="Q22" s="114" t="str">
        <f>IF(ISNUMBER(P22),IF(P22=100%,"CUMPLIDA",IF(AND(ISNUMBER(L22),ISNUMBER(OCI!$P$6)), IF(L22&lt;OCI!$P$6,"INCUMPLIDA","PROCESO"), "VERIFICAR FECHA")),"SIN VALOR AVANCE")</f>
        <v>PROCESO</v>
      </c>
    </row>
    <row r="23" spans="1:17" ht="300">
      <c r="A23" s="446" t="s">
        <v>18</v>
      </c>
      <c r="B23" s="32" t="s">
        <v>16</v>
      </c>
      <c r="C23" s="631" t="s">
        <v>2258</v>
      </c>
      <c r="D23" s="631" t="s">
        <v>2290</v>
      </c>
      <c r="E23" s="632" t="s">
        <v>2291</v>
      </c>
      <c r="F23" s="633" t="s">
        <v>2292</v>
      </c>
      <c r="G23" s="342" t="s">
        <v>2293</v>
      </c>
      <c r="H23" s="506" t="s">
        <v>2294</v>
      </c>
      <c r="I23" s="148" t="s">
        <v>2295</v>
      </c>
      <c r="J23" s="35">
        <v>1</v>
      </c>
      <c r="K23" s="185">
        <v>45536</v>
      </c>
      <c r="L23" s="185">
        <v>45747</v>
      </c>
      <c r="M23" s="36">
        <f t="shared" si="0"/>
        <v>30.142857142857142</v>
      </c>
      <c r="N23" s="187">
        <v>0</v>
      </c>
      <c r="O23" s="148" t="s">
        <v>2257</v>
      </c>
      <c r="P23" s="348">
        <f t="shared" si="1"/>
        <v>0</v>
      </c>
      <c r="Q23" s="114" t="str">
        <f>IF(ISNUMBER(P23),IF(P23=100%,"CUMPLIDA",IF(AND(ISNUMBER(L23),ISNUMBER(OCI!$P$6)), IF(L23&lt;OCI!$P$6,"INCUMPLIDA","PROCESO"), "VERIFICAR FECHA")),"SIN VALOR AVANCE")</f>
        <v>PROCESO</v>
      </c>
    </row>
    <row r="24" spans="1:17" ht="315.75">
      <c r="A24" s="446" t="s">
        <v>18</v>
      </c>
      <c r="B24" s="32" t="s">
        <v>16</v>
      </c>
      <c r="C24" s="631"/>
      <c r="D24" s="631"/>
      <c r="E24" s="632"/>
      <c r="F24" s="633"/>
      <c r="G24" s="633" t="s">
        <v>2296</v>
      </c>
      <c r="H24" s="148" t="s">
        <v>2297</v>
      </c>
      <c r="I24" s="343" t="s">
        <v>2298</v>
      </c>
      <c r="J24" s="35">
        <v>1</v>
      </c>
      <c r="K24" s="185">
        <v>45514</v>
      </c>
      <c r="L24" s="185">
        <v>46111</v>
      </c>
      <c r="M24" s="36">
        <f t="shared" si="0"/>
        <v>85.285714285714292</v>
      </c>
      <c r="N24" s="187">
        <v>0</v>
      </c>
      <c r="O24" s="148" t="s">
        <v>2299</v>
      </c>
      <c r="P24" s="348">
        <f t="shared" si="1"/>
        <v>0</v>
      </c>
      <c r="Q24" s="114" t="str">
        <f>IF(ISNUMBER(P24),IF(P24=100%,"CUMPLIDA",IF(AND(ISNUMBER(L24),ISNUMBER(OCI!$P$6)), IF(L24&lt;OCI!$P$6,"INCUMPLIDA","PROCESO"), "VERIFICAR FECHA")),"SIN VALOR AVANCE")</f>
        <v>PROCESO</v>
      </c>
    </row>
    <row r="25" spans="1:17" ht="330.75">
      <c r="A25" s="446" t="s">
        <v>18</v>
      </c>
      <c r="B25" s="32" t="s">
        <v>16</v>
      </c>
      <c r="C25" s="631"/>
      <c r="D25" s="631"/>
      <c r="E25" s="632"/>
      <c r="F25" s="633"/>
      <c r="G25" s="633"/>
      <c r="H25" s="148" t="s">
        <v>2300</v>
      </c>
      <c r="I25" s="343" t="s">
        <v>2301</v>
      </c>
      <c r="J25" s="35">
        <v>1</v>
      </c>
      <c r="K25" s="185">
        <v>45746</v>
      </c>
      <c r="L25" s="185">
        <v>46111</v>
      </c>
      <c r="M25" s="36">
        <f t="shared" si="0"/>
        <v>52.142857142857146</v>
      </c>
      <c r="N25" s="187">
        <v>0</v>
      </c>
      <c r="O25" s="148" t="s">
        <v>2302</v>
      </c>
      <c r="P25" s="348">
        <f t="shared" si="1"/>
        <v>0</v>
      </c>
      <c r="Q25" s="114" t="str">
        <f>IF(ISNUMBER(P25),IF(P25=100%,"CUMPLIDA",IF(AND(ISNUMBER(L25),ISNUMBER(OCI!$P$6)), IF(L25&lt;OCI!$P$6,"INCUMPLIDA","PROCESO"), "VERIFICAR FECHA")),"SIN VALOR AVANCE")</f>
        <v>PROCESO</v>
      </c>
    </row>
    <row r="26" spans="1:17" ht="300">
      <c r="A26" s="446" t="s">
        <v>18</v>
      </c>
      <c r="B26" s="32" t="s">
        <v>16</v>
      </c>
      <c r="C26" s="631" t="s">
        <v>2258</v>
      </c>
      <c r="D26" s="631" t="s">
        <v>2303</v>
      </c>
      <c r="E26" s="632" t="s">
        <v>2304</v>
      </c>
      <c r="F26" s="633" t="s">
        <v>2305</v>
      </c>
      <c r="G26" s="342" t="s">
        <v>2293</v>
      </c>
      <c r="H26" s="506" t="s">
        <v>2294</v>
      </c>
      <c r="I26" s="148" t="s">
        <v>2295</v>
      </c>
      <c r="J26" s="35">
        <v>1</v>
      </c>
      <c r="K26" s="185">
        <v>45536</v>
      </c>
      <c r="L26" s="185">
        <v>45747</v>
      </c>
      <c r="M26" s="36">
        <f t="shared" si="0"/>
        <v>30.142857142857142</v>
      </c>
      <c r="N26" s="187">
        <v>0</v>
      </c>
      <c r="O26" s="148" t="s">
        <v>2257</v>
      </c>
      <c r="P26" s="348">
        <f t="shared" si="1"/>
        <v>0</v>
      </c>
      <c r="Q26" s="114" t="str">
        <f>IF(ISNUMBER(P26),IF(P26=100%,"CUMPLIDA",IF(AND(ISNUMBER(L26),ISNUMBER(OCI!$P$6)), IF(L26&lt;OCI!$P$6,"INCUMPLIDA","PROCESO"), "VERIFICAR FECHA")),"SIN VALOR AVANCE")</f>
        <v>PROCESO</v>
      </c>
    </row>
    <row r="27" spans="1:17" ht="210">
      <c r="A27" s="446" t="s">
        <v>18</v>
      </c>
      <c r="B27" s="32" t="s">
        <v>16</v>
      </c>
      <c r="C27" s="631"/>
      <c r="D27" s="631"/>
      <c r="E27" s="632"/>
      <c r="F27" s="633"/>
      <c r="G27" s="342" t="s">
        <v>2306</v>
      </c>
      <c r="H27" s="506" t="s">
        <v>2307</v>
      </c>
      <c r="I27" s="148" t="s">
        <v>2308</v>
      </c>
      <c r="J27" s="35">
        <v>1</v>
      </c>
      <c r="K27" s="185">
        <v>45536</v>
      </c>
      <c r="L27" s="185">
        <v>45657</v>
      </c>
      <c r="M27" s="36">
        <f t="shared" si="0"/>
        <v>17.285714285714285</v>
      </c>
      <c r="N27" s="187">
        <v>1</v>
      </c>
      <c r="O27" s="148" t="s">
        <v>2309</v>
      </c>
      <c r="P27" s="348">
        <f t="shared" si="1"/>
        <v>1</v>
      </c>
      <c r="Q27" s="114" t="str">
        <f>IF(ISNUMBER(P27),IF(P27=100%,"CUMPLIDA",IF(AND(ISNUMBER(L27),ISNUMBER(OCI!$P$6)), IF(L27&lt;OCI!$P$6,"INCUMPLIDA","PROCESO"), "VERIFICAR FECHA")),"SIN VALOR AVANCE")</f>
        <v>CUMPLIDA</v>
      </c>
    </row>
    <row r="28" spans="1:17" ht="165.75">
      <c r="A28" s="446" t="s">
        <v>18</v>
      </c>
      <c r="B28" s="32" t="s">
        <v>16</v>
      </c>
      <c r="C28" s="631" t="s">
        <v>2258</v>
      </c>
      <c r="D28" s="631" t="s">
        <v>2310</v>
      </c>
      <c r="E28" s="632" t="s">
        <v>2311</v>
      </c>
      <c r="F28" s="633" t="s">
        <v>2312</v>
      </c>
      <c r="G28" s="634" t="s">
        <v>2313</v>
      </c>
      <c r="H28" s="506" t="s">
        <v>2314</v>
      </c>
      <c r="I28" s="148" t="s">
        <v>2315</v>
      </c>
      <c r="J28" s="35">
        <v>2</v>
      </c>
      <c r="K28" s="185">
        <v>45505</v>
      </c>
      <c r="L28" s="185">
        <v>45688</v>
      </c>
      <c r="M28" s="36">
        <f t="shared" si="0"/>
        <v>26.142857142857142</v>
      </c>
      <c r="N28" s="187">
        <v>0</v>
      </c>
      <c r="O28" s="148" t="s">
        <v>2316</v>
      </c>
      <c r="P28" s="348">
        <f t="shared" si="1"/>
        <v>0</v>
      </c>
      <c r="Q28" s="114" t="str">
        <f>IF(ISNUMBER(P28),IF(P28=100%,"CUMPLIDA",IF(AND(ISNUMBER(L28),ISNUMBER(OCI!$P$6)), IF(L28&lt;OCI!$P$6,"INCUMPLIDA","PROCESO"), "VERIFICAR FECHA")),"SIN VALOR AVANCE")</f>
        <v>PROCESO</v>
      </c>
    </row>
    <row r="29" spans="1:17" ht="165.75">
      <c r="A29" s="446" t="s">
        <v>18</v>
      </c>
      <c r="B29" s="32" t="s">
        <v>16</v>
      </c>
      <c r="C29" s="631"/>
      <c r="D29" s="631"/>
      <c r="E29" s="632"/>
      <c r="F29" s="633"/>
      <c r="G29" s="634"/>
      <c r="H29" s="506" t="s">
        <v>2317</v>
      </c>
      <c r="I29" s="148" t="s">
        <v>2318</v>
      </c>
      <c r="J29" s="35">
        <v>2</v>
      </c>
      <c r="K29" s="185">
        <v>45505</v>
      </c>
      <c r="L29" s="185">
        <v>45688</v>
      </c>
      <c r="M29" s="36">
        <f t="shared" si="0"/>
        <v>26.142857142857142</v>
      </c>
      <c r="N29" s="187">
        <v>0</v>
      </c>
      <c r="O29" s="148" t="s">
        <v>2316</v>
      </c>
      <c r="P29" s="348">
        <f t="shared" si="1"/>
        <v>0</v>
      </c>
      <c r="Q29" s="114" t="str">
        <f>IF(ISNUMBER(P29),IF(P29=100%,"CUMPLIDA",IF(AND(ISNUMBER(L29),ISNUMBER(OCI!$P$6)), IF(L29&lt;OCI!$P$6,"INCUMPLIDA","PROCESO"), "VERIFICAR FECHA")),"SIN VALOR AVANCE")</f>
        <v>PROCESO</v>
      </c>
    </row>
    <row r="30" spans="1:17" ht="270.75">
      <c r="A30" s="446" t="s">
        <v>18</v>
      </c>
      <c r="B30" s="32" t="s">
        <v>16</v>
      </c>
      <c r="C30" s="631"/>
      <c r="D30" s="631"/>
      <c r="E30" s="632"/>
      <c r="F30" s="633"/>
      <c r="G30" s="634"/>
      <c r="H30" s="506" t="s">
        <v>2319</v>
      </c>
      <c r="I30" s="148" t="s">
        <v>2320</v>
      </c>
      <c r="J30" s="35">
        <v>2</v>
      </c>
      <c r="K30" s="185">
        <v>45505</v>
      </c>
      <c r="L30" s="185">
        <v>45688</v>
      </c>
      <c r="M30" s="36">
        <f t="shared" si="0"/>
        <v>26.142857142857142</v>
      </c>
      <c r="N30" s="187">
        <v>0</v>
      </c>
      <c r="O30" s="148" t="s">
        <v>2321</v>
      </c>
      <c r="P30" s="348">
        <f t="shared" si="1"/>
        <v>0</v>
      </c>
      <c r="Q30" s="114" t="str">
        <f>IF(ISNUMBER(P30),IF(P30=100%,"CUMPLIDA",IF(AND(ISNUMBER(L30),ISNUMBER(OCI!$P$6)), IF(L30&lt;OCI!$P$6,"INCUMPLIDA","PROCESO"), "VERIFICAR FECHA")),"SIN VALOR AVANCE")</f>
        <v>PROCESO</v>
      </c>
    </row>
    <row r="31" spans="1:17" ht="180">
      <c r="A31" s="446" t="s">
        <v>18</v>
      </c>
      <c r="B31" s="32" t="s">
        <v>16</v>
      </c>
      <c r="C31" s="631"/>
      <c r="D31" s="631"/>
      <c r="E31" s="632"/>
      <c r="F31" s="633"/>
      <c r="G31" s="34" t="s">
        <v>2322</v>
      </c>
      <c r="H31" s="346" t="s">
        <v>2323</v>
      </c>
      <c r="I31" s="343" t="s">
        <v>2324</v>
      </c>
      <c r="J31" s="35">
        <v>7</v>
      </c>
      <c r="K31" s="185">
        <v>45534</v>
      </c>
      <c r="L31" s="185">
        <v>45746</v>
      </c>
      <c r="M31" s="36">
        <f t="shared" si="0"/>
        <v>30.285714285714285</v>
      </c>
      <c r="N31" s="187">
        <v>0</v>
      </c>
      <c r="O31" s="148" t="s">
        <v>2325</v>
      </c>
      <c r="P31" s="348">
        <f t="shared" si="1"/>
        <v>0</v>
      </c>
      <c r="Q31" s="114" t="str">
        <f>IF(ISNUMBER(P31),IF(P31=100%,"CUMPLIDA",IF(AND(ISNUMBER(L31),ISNUMBER(OCI!$P$6)), IF(L31&lt;OCI!$P$6,"INCUMPLIDA","PROCESO"), "VERIFICAR FECHA")),"SIN VALOR AVANCE")</f>
        <v>PROCESO</v>
      </c>
    </row>
    <row r="32" spans="1:17" ht="270.75">
      <c r="A32" s="446" t="s">
        <v>18</v>
      </c>
      <c r="B32" s="32" t="s">
        <v>16</v>
      </c>
      <c r="C32" s="631"/>
      <c r="D32" s="631"/>
      <c r="E32" s="632"/>
      <c r="F32" s="633"/>
      <c r="G32" s="633" t="s">
        <v>2326</v>
      </c>
      <c r="H32" s="346" t="s">
        <v>2327</v>
      </c>
      <c r="I32" s="148" t="s">
        <v>2315</v>
      </c>
      <c r="J32" s="35">
        <v>3</v>
      </c>
      <c r="K32" s="185">
        <v>45536</v>
      </c>
      <c r="L32" s="185">
        <v>45807</v>
      </c>
      <c r="M32" s="36">
        <f t="shared" si="0"/>
        <v>38.714285714285715</v>
      </c>
      <c r="N32" s="187">
        <v>0</v>
      </c>
      <c r="O32" s="148" t="s">
        <v>2328</v>
      </c>
      <c r="P32" s="348">
        <f t="shared" si="1"/>
        <v>0</v>
      </c>
      <c r="Q32" s="114" t="str">
        <f>IF(ISNUMBER(P32),IF(P32=100%,"CUMPLIDA",IF(AND(ISNUMBER(L32),ISNUMBER(OCI!$P$6)), IF(L32&lt;OCI!$P$6,"INCUMPLIDA","PROCESO"), "VERIFICAR FECHA")),"SIN VALOR AVANCE")</f>
        <v>PROCESO</v>
      </c>
    </row>
    <row r="33" spans="1:17" ht="270.75">
      <c r="A33" s="446" t="s">
        <v>18</v>
      </c>
      <c r="B33" s="32" t="s">
        <v>16</v>
      </c>
      <c r="C33" s="631"/>
      <c r="D33" s="631"/>
      <c r="E33" s="632"/>
      <c r="F33" s="633"/>
      <c r="G33" s="633"/>
      <c r="H33" s="346" t="s">
        <v>2329</v>
      </c>
      <c r="I33" s="148" t="s">
        <v>2330</v>
      </c>
      <c r="J33" s="35">
        <v>3</v>
      </c>
      <c r="K33" s="185">
        <v>45536</v>
      </c>
      <c r="L33" s="185">
        <v>45807</v>
      </c>
      <c r="M33" s="36">
        <f t="shared" si="0"/>
        <v>38.714285714285715</v>
      </c>
      <c r="N33" s="187">
        <v>0</v>
      </c>
      <c r="O33" s="148" t="s">
        <v>2331</v>
      </c>
      <c r="P33" s="348">
        <f t="shared" si="1"/>
        <v>0</v>
      </c>
      <c r="Q33" s="114" t="str">
        <f>IF(ISNUMBER(P33),IF(P33=100%,"CUMPLIDA",IF(AND(ISNUMBER(L33),ISNUMBER(OCI!$P$6)), IF(L33&lt;OCI!$P$6,"INCUMPLIDA","PROCESO"), "VERIFICAR FECHA")),"SIN VALOR AVANCE")</f>
        <v>PROCESO</v>
      </c>
    </row>
    <row r="34" spans="1:17" ht="135.75">
      <c r="A34" s="446" t="s">
        <v>18</v>
      </c>
      <c r="B34" s="32" t="s">
        <v>16</v>
      </c>
      <c r="C34" s="631"/>
      <c r="D34" s="631"/>
      <c r="E34" s="632"/>
      <c r="F34" s="633"/>
      <c r="G34" s="633"/>
      <c r="H34" s="346" t="s">
        <v>2332</v>
      </c>
      <c r="I34" s="148" t="s">
        <v>2333</v>
      </c>
      <c r="J34" s="35">
        <v>3</v>
      </c>
      <c r="K34" s="185">
        <v>45536</v>
      </c>
      <c r="L34" s="185">
        <v>45807</v>
      </c>
      <c r="M34" s="36">
        <f t="shared" si="0"/>
        <v>38.714285714285715</v>
      </c>
      <c r="N34" s="187">
        <v>0</v>
      </c>
      <c r="O34" s="148" t="s">
        <v>2334</v>
      </c>
      <c r="P34" s="348">
        <f t="shared" si="1"/>
        <v>0</v>
      </c>
      <c r="Q34" s="114" t="str">
        <f>IF(ISNUMBER(P34),IF(P34=100%,"CUMPLIDA",IF(AND(ISNUMBER(L34),ISNUMBER(OCI!$P$6)), IF(L34&lt;OCI!$P$6,"INCUMPLIDA","PROCESO"), "VERIFICAR FECHA")),"SIN VALOR AVANCE")</f>
        <v>PROCESO</v>
      </c>
    </row>
    <row r="35" spans="1:17" ht="210.75">
      <c r="A35" s="446" t="s">
        <v>18</v>
      </c>
      <c r="B35" s="32" t="s">
        <v>16</v>
      </c>
      <c r="C35" s="631" t="s">
        <v>2258</v>
      </c>
      <c r="D35" s="631" t="s">
        <v>2335</v>
      </c>
      <c r="E35" s="632" t="s">
        <v>2336</v>
      </c>
      <c r="F35" s="633" t="s">
        <v>2337</v>
      </c>
      <c r="G35" s="342" t="s">
        <v>2338</v>
      </c>
      <c r="H35" s="506" t="s">
        <v>2339</v>
      </c>
      <c r="I35" s="148" t="s">
        <v>2340</v>
      </c>
      <c r="J35" s="35">
        <v>2</v>
      </c>
      <c r="K35" s="185">
        <v>45505</v>
      </c>
      <c r="L35" s="185">
        <v>45869</v>
      </c>
      <c r="M35" s="36">
        <f t="shared" si="0"/>
        <v>52</v>
      </c>
      <c r="N35" s="187">
        <v>0</v>
      </c>
      <c r="O35" s="148" t="s">
        <v>2341</v>
      </c>
      <c r="P35" s="348">
        <f t="shared" si="1"/>
        <v>0</v>
      </c>
      <c r="Q35" s="114" t="str">
        <f>IF(ISNUMBER(P35),IF(P35=100%,"CUMPLIDA",IF(AND(ISNUMBER(L35),ISNUMBER(OCI!$P$6)), IF(L35&lt;OCI!$P$6,"INCUMPLIDA","PROCESO"), "VERIFICAR FECHA")),"SIN VALOR AVANCE")</f>
        <v>PROCESO</v>
      </c>
    </row>
    <row r="36" spans="1:17" ht="195.75">
      <c r="A36" s="446" t="s">
        <v>18</v>
      </c>
      <c r="B36" s="32" t="s">
        <v>16</v>
      </c>
      <c r="C36" s="631"/>
      <c r="D36" s="631"/>
      <c r="E36" s="632"/>
      <c r="F36" s="633"/>
      <c r="G36" s="634" t="s">
        <v>2342</v>
      </c>
      <c r="H36" s="148" t="s">
        <v>2343</v>
      </c>
      <c r="I36" s="346" t="s">
        <v>2344</v>
      </c>
      <c r="J36" s="347">
        <v>12</v>
      </c>
      <c r="K36" s="185">
        <v>45536</v>
      </c>
      <c r="L36" s="185">
        <v>45900</v>
      </c>
      <c r="M36" s="36">
        <f t="shared" si="0"/>
        <v>52</v>
      </c>
      <c r="N36" s="187">
        <v>4</v>
      </c>
      <c r="O36" s="343" t="s">
        <v>2345</v>
      </c>
      <c r="P36" s="348">
        <f t="shared" si="1"/>
        <v>0.33333333333333331</v>
      </c>
      <c r="Q36" s="114" t="str">
        <f>IF(ISNUMBER(P36),IF(P36=100%,"CUMPLIDA",IF(AND(ISNUMBER(L36),ISNUMBER(OCI!$P$6)), IF(L36&lt;OCI!$P$6,"INCUMPLIDA","PROCESO"), "VERIFICAR FECHA")),"SIN VALOR AVANCE")</f>
        <v>PROCESO</v>
      </c>
    </row>
    <row r="37" spans="1:17" ht="195.75">
      <c r="A37" s="446" t="s">
        <v>18</v>
      </c>
      <c r="B37" s="32" t="s">
        <v>16</v>
      </c>
      <c r="C37" s="631"/>
      <c r="D37" s="631"/>
      <c r="E37" s="632"/>
      <c r="F37" s="633"/>
      <c r="G37" s="634"/>
      <c r="H37" s="148" t="s">
        <v>2346</v>
      </c>
      <c r="I37" s="346" t="s">
        <v>2347</v>
      </c>
      <c r="J37" s="347">
        <v>12</v>
      </c>
      <c r="K37" s="185">
        <v>45536</v>
      </c>
      <c r="L37" s="185">
        <v>45900</v>
      </c>
      <c r="M37" s="36">
        <f t="shared" si="0"/>
        <v>52</v>
      </c>
      <c r="N37" s="187">
        <v>4</v>
      </c>
      <c r="O37" s="343" t="s">
        <v>2345</v>
      </c>
      <c r="P37" s="348">
        <f t="shared" si="1"/>
        <v>0.33333333333333331</v>
      </c>
      <c r="Q37" s="114" t="str">
        <f>IF(ISNUMBER(P37),IF(P37=100%,"CUMPLIDA",IF(AND(ISNUMBER(L37),ISNUMBER(OCI!$P$6)), IF(L37&lt;OCI!$P$6,"INCUMPLIDA","PROCESO"), "VERIFICAR FECHA")),"SIN VALOR AVANCE")</f>
        <v>PROCESO</v>
      </c>
    </row>
    <row r="38" spans="1:17" ht="195.75">
      <c r="A38" s="446" t="s">
        <v>18</v>
      </c>
      <c r="B38" s="32" t="s">
        <v>16</v>
      </c>
      <c r="C38" s="631"/>
      <c r="D38" s="631"/>
      <c r="E38" s="632"/>
      <c r="F38" s="633"/>
      <c r="G38" s="634"/>
      <c r="H38" s="346" t="s">
        <v>2348</v>
      </c>
      <c r="I38" s="148" t="s">
        <v>2349</v>
      </c>
      <c r="J38" s="35">
        <v>12</v>
      </c>
      <c r="K38" s="185">
        <v>45536</v>
      </c>
      <c r="L38" s="185">
        <v>45900</v>
      </c>
      <c r="M38" s="36">
        <f t="shared" si="0"/>
        <v>52</v>
      </c>
      <c r="N38" s="187">
        <v>4</v>
      </c>
      <c r="O38" s="343" t="s">
        <v>2345</v>
      </c>
      <c r="P38" s="348">
        <f t="shared" si="1"/>
        <v>0.33333333333333331</v>
      </c>
      <c r="Q38" s="114" t="str">
        <f>IF(ISNUMBER(P38),IF(P38=100%,"CUMPLIDA",IF(AND(ISNUMBER(L38),ISNUMBER(OCI!$P$6)), IF(L38&lt;OCI!$P$6,"INCUMPLIDA","PROCESO"), "VERIFICAR FECHA")),"SIN VALOR AVANCE")</f>
        <v>PROCESO</v>
      </c>
    </row>
    <row r="39" spans="1:17" ht="240.75">
      <c r="A39" s="446" t="s">
        <v>18</v>
      </c>
      <c r="B39" s="32" t="s">
        <v>16</v>
      </c>
      <c r="C39" s="631"/>
      <c r="D39" s="631"/>
      <c r="E39" s="632"/>
      <c r="F39" s="633"/>
      <c r="G39" s="634"/>
      <c r="H39" s="148" t="s">
        <v>2350</v>
      </c>
      <c r="I39" s="148" t="s">
        <v>2351</v>
      </c>
      <c r="J39" s="35">
        <v>12</v>
      </c>
      <c r="K39" s="185">
        <v>45536</v>
      </c>
      <c r="L39" s="185">
        <v>45900</v>
      </c>
      <c r="M39" s="36">
        <f t="shared" si="0"/>
        <v>52</v>
      </c>
      <c r="N39" s="187">
        <v>0</v>
      </c>
      <c r="O39" s="148" t="s">
        <v>2352</v>
      </c>
      <c r="P39" s="348">
        <f t="shared" si="1"/>
        <v>0</v>
      </c>
      <c r="Q39" s="114" t="str">
        <f>IF(ISNUMBER(P39),IF(P39=100%,"CUMPLIDA",IF(AND(ISNUMBER(L39),ISNUMBER(OCI!$P$6)), IF(L39&lt;OCI!$P$6,"INCUMPLIDA","PROCESO"), "VERIFICAR FECHA")),"SIN VALOR AVANCE")</f>
        <v>PROCESO</v>
      </c>
    </row>
    <row r="40" spans="1:17" ht="255">
      <c r="A40" s="446" t="s">
        <v>18</v>
      </c>
      <c r="B40" s="32" t="s">
        <v>16</v>
      </c>
      <c r="C40" s="631"/>
      <c r="D40" s="631"/>
      <c r="E40" s="632"/>
      <c r="F40" s="633"/>
      <c r="G40" s="34" t="s">
        <v>2353</v>
      </c>
      <c r="H40" s="346" t="s">
        <v>2354</v>
      </c>
      <c r="I40" s="148" t="s">
        <v>2355</v>
      </c>
      <c r="J40" s="347">
        <v>1</v>
      </c>
      <c r="K40" s="185">
        <v>45536</v>
      </c>
      <c r="L40" s="185">
        <v>45657</v>
      </c>
      <c r="M40" s="36">
        <f t="shared" si="0"/>
        <v>17.285714285714285</v>
      </c>
      <c r="N40" s="187">
        <v>1</v>
      </c>
      <c r="O40" s="148" t="s">
        <v>2356</v>
      </c>
      <c r="P40" s="348">
        <f t="shared" si="1"/>
        <v>1</v>
      </c>
      <c r="Q40" s="114" t="str">
        <f>IF(ISNUMBER(P40),IF(P40=100%,"CUMPLIDA",IF(AND(ISNUMBER(L40),ISNUMBER(OCI!$P$6)), IF(L40&lt;OCI!$P$6,"INCUMPLIDA","PROCESO"), "VERIFICAR FECHA")),"SIN VALOR AVANCE")</f>
        <v>CUMPLIDA</v>
      </c>
    </row>
    <row r="41" spans="1:17" ht="225.75">
      <c r="A41" s="446" t="s">
        <v>18</v>
      </c>
      <c r="B41" s="32" t="s">
        <v>16</v>
      </c>
      <c r="C41" s="631"/>
      <c r="D41" s="631"/>
      <c r="E41" s="632"/>
      <c r="F41" s="633"/>
      <c r="G41" s="633" t="s">
        <v>2357</v>
      </c>
      <c r="H41" s="148" t="s">
        <v>2358</v>
      </c>
      <c r="I41" s="346" t="s">
        <v>2359</v>
      </c>
      <c r="J41" s="35">
        <v>12</v>
      </c>
      <c r="K41" s="185">
        <v>45536</v>
      </c>
      <c r="L41" s="185">
        <v>45900</v>
      </c>
      <c r="M41" s="36">
        <f t="shared" si="0"/>
        <v>52</v>
      </c>
      <c r="N41" s="187">
        <v>4</v>
      </c>
      <c r="O41" s="343" t="s">
        <v>2360</v>
      </c>
      <c r="P41" s="348">
        <f t="shared" si="1"/>
        <v>0.33333333333333331</v>
      </c>
      <c r="Q41" s="114" t="str">
        <f>IF(ISNUMBER(P41),IF(P41=100%,"CUMPLIDA",IF(AND(ISNUMBER(L41),ISNUMBER(OCI!$P$6)), IF(L41&lt;OCI!$P$6,"INCUMPLIDA","PROCESO"), "VERIFICAR FECHA")),"SIN VALOR AVANCE")</f>
        <v>PROCESO</v>
      </c>
    </row>
    <row r="42" spans="1:17" ht="225.75">
      <c r="A42" s="446" t="s">
        <v>18</v>
      </c>
      <c r="B42" s="32" t="s">
        <v>16</v>
      </c>
      <c r="C42" s="631"/>
      <c r="D42" s="631"/>
      <c r="E42" s="632"/>
      <c r="F42" s="633"/>
      <c r="G42" s="633"/>
      <c r="H42" s="148" t="s">
        <v>2361</v>
      </c>
      <c r="I42" s="346" t="s">
        <v>2362</v>
      </c>
      <c r="J42" s="35">
        <v>12</v>
      </c>
      <c r="K42" s="185">
        <v>45536</v>
      </c>
      <c r="L42" s="185">
        <v>45900</v>
      </c>
      <c r="M42" s="36">
        <f t="shared" si="0"/>
        <v>52</v>
      </c>
      <c r="N42" s="187">
        <v>4</v>
      </c>
      <c r="O42" s="343" t="s">
        <v>2363</v>
      </c>
      <c r="P42" s="348">
        <f t="shared" si="1"/>
        <v>0.33333333333333331</v>
      </c>
      <c r="Q42" s="114" t="str">
        <f>IF(ISNUMBER(P42),IF(P42=100%,"CUMPLIDA",IF(AND(ISNUMBER(L42),ISNUMBER(OCI!$P$6)), IF(L42&lt;OCI!$P$6,"INCUMPLIDA","PROCESO"), "VERIFICAR FECHA")),"SIN VALOR AVANCE")</f>
        <v>PROCESO</v>
      </c>
    </row>
    <row r="43" spans="1:17" ht="225.75">
      <c r="A43" s="446" t="s">
        <v>18</v>
      </c>
      <c r="B43" s="32" t="s">
        <v>16</v>
      </c>
      <c r="C43" s="631"/>
      <c r="D43" s="631"/>
      <c r="E43" s="632"/>
      <c r="F43" s="633"/>
      <c r="G43" s="633"/>
      <c r="H43" s="346" t="s">
        <v>2364</v>
      </c>
      <c r="I43" s="346" t="s">
        <v>2365</v>
      </c>
      <c r="J43" s="35">
        <v>12</v>
      </c>
      <c r="K43" s="185">
        <v>45536</v>
      </c>
      <c r="L43" s="185">
        <v>45900</v>
      </c>
      <c r="M43" s="36">
        <f t="shared" si="0"/>
        <v>52</v>
      </c>
      <c r="N43" s="187">
        <v>4</v>
      </c>
      <c r="O43" s="148" t="s">
        <v>2366</v>
      </c>
      <c r="P43" s="348">
        <f t="shared" si="1"/>
        <v>0.33333333333333331</v>
      </c>
      <c r="Q43" s="114" t="str">
        <f>IF(ISNUMBER(P43),IF(P43=100%,"CUMPLIDA",IF(AND(ISNUMBER(L43),ISNUMBER(OCI!$P$6)), IF(L43&lt;OCI!$P$6,"INCUMPLIDA","PROCESO"), "VERIFICAR FECHA")),"SIN VALOR AVANCE")</f>
        <v>PROCESO</v>
      </c>
    </row>
    <row r="44" spans="1:17" ht="270.75">
      <c r="A44" s="446" t="s">
        <v>18</v>
      </c>
      <c r="B44" s="32" t="s">
        <v>16</v>
      </c>
      <c r="C44" s="631"/>
      <c r="D44" s="631"/>
      <c r="E44" s="632"/>
      <c r="F44" s="633"/>
      <c r="G44" s="633"/>
      <c r="H44" s="148" t="s">
        <v>2367</v>
      </c>
      <c r="I44" s="148" t="s">
        <v>2368</v>
      </c>
      <c r="J44" s="35">
        <v>12</v>
      </c>
      <c r="K44" s="185">
        <v>45536</v>
      </c>
      <c r="L44" s="185">
        <v>45900</v>
      </c>
      <c r="M44" s="36">
        <f t="shared" si="0"/>
        <v>52</v>
      </c>
      <c r="N44" s="187">
        <v>0</v>
      </c>
      <c r="O44" s="148" t="s">
        <v>2369</v>
      </c>
      <c r="P44" s="348">
        <f t="shared" si="1"/>
        <v>0</v>
      </c>
      <c r="Q44" s="114" t="str">
        <f>IF(ISNUMBER(P44),IF(P44=100%,"CUMPLIDA",IF(AND(ISNUMBER(L44),ISNUMBER(OCI!$P$6)), IF(L44&lt;OCI!$P$6,"INCUMPLIDA","PROCESO"), "VERIFICAR FECHA")),"SIN VALOR AVANCE")</f>
        <v>PROCESO</v>
      </c>
    </row>
    <row r="45" spans="1:17" ht="165.75">
      <c r="A45" s="446" t="s">
        <v>18</v>
      </c>
      <c r="B45" s="32" t="s">
        <v>16</v>
      </c>
      <c r="C45" s="32" t="s">
        <v>2258</v>
      </c>
      <c r="D45" s="32" t="s">
        <v>2370</v>
      </c>
      <c r="E45" s="33" t="s">
        <v>2371</v>
      </c>
      <c r="F45" s="34" t="s">
        <v>2372</v>
      </c>
      <c r="G45" s="34" t="s">
        <v>2373</v>
      </c>
      <c r="H45" s="148" t="s">
        <v>2374</v>
      </c>
      <c r="I45" s="148" t="s">
        <v>2375</v>
      </c>
      <c r="J45" s="35">
        <v>2</v>
      </c>
      <c r="K45" s="185">
        <v>45519</v>
      </c>
      <c r="L45" s="185">
        <v>45565</v>
      </c>
      <c r="M45" s="36">
        <f t="shared" si="0"/>
        <v>6.5714285714285712</v>
      </c>
      <c r="N45" s="187">
        <v>2</v>
      </c>
      <c r="O45" s="148" t="s">
        <v>2376</v>
      </c>
      <c r="P45" s="348">
        <f t="shared" si="1"/>
        <v>1</v>
      </c>
      <c r="Q45" s="114" t="str">
        <f>IF(ISNUMBER(P45),IF(P45=100%,"CUMPLIDA",IF(AND(ISNUMBER(L45),ISNUMBER(OCI!$P$6)), IF(L45&lt;OCI!$P$6,"INCUMPLIDA","PROCESO"), "VERIFICAR FECHA")),"SIN VALOR AVANCE")</f>
        <v>CUMPLIDA</v>
      </c>
    </row>
    <row r="46" spans="1:17" ht="195.75">
      <c r="A46" s="446" t="s">
        <v>18</v>
      </c>
      <c r="B46" s="32" t="s">
        <v>16</v>
      </c>
      <c r="C46" s="631" t="s">
        <v>2258</v>
      </c>
      <c r="D46" s="631" t="s">
        <v>2377</v>
      </c>
      <c r="E46" s="632" t="s">
        <v>2378</v>
      </c>
      <c r="F46" s="633" t="s">
        <v>2379</v>
      </c>
      <c r="G46" s="633" t="s">
        <v>2380</v>
      </c>
      <c r="H46" s="148" t="s">
        <v>2381</v>
      </c>
      <c r="I46" s="148" t="s">
        <v>2382</v>
      </c>
      <c r="J46" s="35">
        <v>24</v>
      </c>
      <c r="K46" s="185">
        <v>45536</v>
      </c>
      <c r="L46" s="185">
        <v>45900</v>
      </c>
      <c r="M46" s="36">
        <f t="shared" si="0"/>
        <v>52</v>
      </c>
      <c r="N46" s="187">
        <v>0</v>
      </c>
      <c r="O46" s="148" t="s">
        <v>2383</v>
      </c>
      <c r="P46" s="348">
        <f t="shared" si="1"/>
        <v>0</v>
      </c>
      <c r="Q46" s="114" t="str">
        <f>IF(ISNUMBER(P46),IF(P46=100%,"CUMPLIDA",IF(AND(ISNUMBER(L46),ISNUMBER(OCI!$P$6)), IF(L46&lt;OCI!$P$6,"INCUMPLIDA","PROCESO"), "VERIFICAR FECHA")),"SIN VALOR AVANCE")</f>
        <v>PROCESO</v>
      </c>
    </row>
    <row r="47" spans="1:17" ht="225">
      <c r="A47" s="446" t="s">
        <v>18</v>
      </c>
      <c r="B47" s="32" t="s">
        <v>16</v>
      </c>
      <c r="C47" s="631"/>
      <c r="D47" s="631"/>
      <c r="E47" s="632"/>
      <c r="F47" s="633"/>
      <c r="G47" s="633"/>
      <c r="H47" s="148" t="s">
        <v>2384</v>
      </c>
      <c r="I47" s="148" t="s">
        <v>2385</v>
      </c>
      <c r="J47" s="348">
        <v>1</v>
      </c>
      <c r="K47" s="185">
        <v>45536</v>
      </c>
      <c r="L47" s="185">
        <v>45900</v>
      </c>
      <c r="M47" s="36">
        <f t="shared" si="0"/>
        <v>52</v>
      </c>
      <c r="N47" s="349">
        <v>0.33</v>
      </c>
      <c r="O47" s="148" t="s">
        <v>2383</v>
      </c>
      <c r="P47" s="348">
        <f t="shared" si="1"/>
        <v>0.33</v>
      </c>
      <c r="Q47" s="114" t="str">
        <f>IF(ISNUMBER(P47),IF(P47=100%,"CUMPLIDA",IF(AND(ISNUMBER(L47),ISNUMBER(OCI!$P$6)), IF(L47&lt;OCI!$P$6,"INCUMPLIDA","PROCESO"), "VERIFICAR FECHA")),"SIN VALOR AVANCE")</f>
        <v>PROCESO</v>
      </c>
    </row>
    <row r="48" spans="1:17" ht="195.75">
      <c r="A48" s="446" t="s">
        <v>18</v>
      </c>
      <c r="B48" s="32" t="s">
        <v>16</v>
      </c>
      <c r="C48" s="631"/>
      <c r="D48" s="631"/>
      <c r="E48" s="632"/>
      <c r="F48" s="633"/>
      <c r="G48" s="633"/>
      <c r="H48" s="148" t="s">
        <v>2386</v>
      </c>
      <c r="I48" s="148" t="s">
        <v>2387</v>
      </c>
      <c r="J48" s="348">
        <v>1</v>
      </c>
      <c r="K48" s="185">
        <v>45536</v>
      </c>
      <c r="L48" s="185">
        <v>45900</v>
      </c>
      <c r="M48" s="36">
        <f t="shared" si="0"/>
        <v>52</v>
      </c>
      <c r="N48" s="349">
        <v>0</v>
      </c>
      <c r="O48" s="148" t="s">
        <v>2388</v>
      </c>
      <c r="P48" s="348">
        <f t="shared" si="1"/>
        <v>0</v>
      </c>
      <c r="Q48" s="114" t="str">
        <f>IF(ISNUMBER(P48),IF(P48=100%,"CUMPLIDA",IF(AND(ISNUMBER(L48),ISNUMBER(OCI!$P$6)), IF(L48&lt;OCI!$P$6,"INCUMPLIDA","PROCESO"), "VERIFICAR FECHA")),"SIN VALOR AVANCE")</f>
        <v>PROCESO</v>
      </c>
    </row>
    <row r="49" spans="1:17" ht="225.75">
      <c r="A49" s="446" t="s">
        <v>18</v>
      </c>
      <c r="B49" s="32" t="s">
        <v>16</v>
      </c>
      <c r="C49" s="631"/>
      <c r="D49" s="631"/>
      <c r="E49" s="632"/>
      <c r="F49" s="633"/>
      <c r="G49" s="633" t="s">
        <v>2389</v>
      </c>
      <c r="H49" s="148" t="s">
        <v>2390</v>
      </c>
      <c r="I49" s="148" t="s">
        <v>2391</v>
      </c>
      <c r="J49" s="347">
        <v>12</v>
      </c>
      <c r="K49" s="185">
        <v>45536</v>
      </c>
      <c r="L49" s="185">
        <v>45900</v>
      </c>
      <c r="M49" s="36">
        <f t="shared" si="0"/>
        <v>52</v>
      </c>
      <c r="N49" s="187">
        <v>4</v>
      </c>
      <c r="O49" s="148" t="s">
        <v>2392</v>
      </c>
      <c r="P49" s="348">
        <f t="shared" si="1"/>
        <v>0.33333333333333331</v>
      </c>
      <c r="Q49" s="114" t="str">
        <f>IF(ISNUMBER(P49),IF(P49=100%,"CUMPLIDA",IF(AND(ISNUMBER(L49),ISNUMBER(OCI!$P$6)), IF(L49&lt;OCI!$P$6,"INCUMPLIDA","PROCESO"), "VERIFICAR FECHA")),"SIN VALOR AVANCE")</f>
        <v>PROCESO</v>
      </c>
    </row>
    <row r="50" spans="1:17" ht="225.75">
      <c r="A50" s="446" t="s">
        <v>18</v>
      </c>
      <c r="B50" s="32" t="s">
        <v>16</v>
      </c>
      <c r="C50" s="631"/>
      <c r="D50" s="631"/>
      <c r="E50" s="632"/>
      <c r="F50" s="633"/>
      <c r="G50" s="633"/>
      <c r="H50" s="148" t="s">
        <v>2393</v>
      </c>
      <c r="I50" s="148" t="s">
        <v>2394</v>
      </c>
      <c r="J50" s="35">
        <v>12</v>
      </c>
      <c r="K50" s="185">
        <v>45536</v>
      </c>
      <c r="L50" s="185">
        <v>45900</v>
      </c>
      <c r="M50" s="36">
        <f t="shared" si="0"/>
        <v>52</v>
      </c>
      <c r="N50" s="187">
        <v>4</v>
      </c>
      <c r="O50" s="148" t="s">
        <v>2395</v>
      </c>
      <c r="P50" s="348">
        <f t="shared" si="1"/>
        <v>0.33333333333333331</v>
      </c>
      <c r="Q50" s="114" t="str">
        <f>IF(ISNUMBER(P50),IF(P50=100%,"CUMPLIDA",IF(AND(ISNUMBER(L50),ISNUMBER(OCI!$P$6)), IF(L50&lt;OCI!$P$6,"INCUMPLIDA","PROCESO"), "VERIFICAR FECHA")),"SIN VALOR AVANCE")</f>
        <v>PROCESO</v>
      </c>
    </row>
    <row r="51" spans="1:17" ht="225.75">
      <c r="A51" s="446" t="s">
        <v>18</v>
      </c>
      <c r="B51" s="32" t="s">
        <v>16</v>
      </c>
      <c r="C51" s="631"/>
      <c r="D51" s="631"/>
      <c r="E51" s="632"/>
      <c r="F51" s="633"/>
      <c r="G51" s="633"/>
      <c r="H51" s="148" t="s">
        <v>2348</v>
      </c>
      <c r="I51" s="148" t="s">
        <v>2394</v>
      </c>
      <c r="J51" s="35">
        <v>12</v>
      </c>
      <c r="K51" s="185">
        <v>45536</v>
      </c>
      <c r="L51" s="185">
        <v>45900</v>
      </c>
      <c r="M51" s="36">
        <f t="shared" si="0"/>
        <v>52</v>
      </c>
      <c r="N51" s="187">
        <v>4</v>
      </c>
      <c r="O51" s="148" t="s">
        <v>2396</v>
      </c>
      <c r="P51" s="348">
        <f t="shared" si="1"/>
        <v>0.33333333333333331</v>
      </c>
      <c r="Q51" s="114" t="str">
        <f>IF(ISNUMBER(P51),IF(P51=100%,"CUMPLIDA",IF(AND(ISNUMBER(L51),ISNUMBER(OCI!$P$6)), IF(L51&lt;OCI!$P$6,"INCUMPLIDA","PROCESO"), "VERIFICAR FECHA")),"SIN VALOR AVANCE")</f>
        <v>PROCESO</v>
      </c>
    </row>
    <row r="52" spans="1:17" ht="255.75">
      <c r="A52" s="446" t="s">
        <v>18</v>
      </c>
      <c r="B52" s="32" t="s">
        <v>16</v>
      </c>
      <c r="C52" s="631"/>
      <c r="D52" s="631"/>
      <c r="E52" s="632"/>
      <c r="F52" s="633"/>
      <c r="G52" s="633"/>
      <c r="H52" s="148" t="s">
        <v>2350</v>
      </c>
      <c r="I52" s="148" t="s">
        <v>2397</v>
      </c>
      <c r="J52" s="35">
        <v>12</v>
      </c>
      <c r="K52" s="185">
        <v>45536</v>
      </c>
      <c r="L52" s="185">
        <v>45900</v>
      </c>
      <c r="M52" s="36">
        <f t="shared" si="0"/>
        <v>52</v>
      </c>
      <c r="N52" s="187">
        <v>0</v>
      </c>
      <c r="O52" s="148" t="s">
        <v>2398</v>
      </c>
      <c r="P52" s="348">
        <f t="shared" si="1"/>
        <v>0</v>
      </c>
      <c r="Q52" s="114" t="str">
        <f>IF(ISNUMBER(P52),IF(P52=100%,"CUMPLIDA",IF(AND(ISNUMBER(L52),ISNUMBER(OCI!$P$6)), IF(L52&lt;OCI!$P$6,"INCUMPLIDA","PROCESO"), "VERIFICAR FECHA")),"SIN VALOR AVANCE")</f>
        <v>PROCESO</v>
      </c>
    </row>
    <row r="53" spans="1:17" ht="195.75">
      <c r="A53" s="446" t="s">
        <v>18</v>
      </c>
      <c r="B53" s="32" t="s">
        <v>16</v>
      </c>
      <c r="C53" s="631"/>
      <c r="D53" s="631"/>
      <c r="E53" s="632"/>
      <c r="F53" s="633"/>
      <c r="G53" s="634" t="s">
        <v>2399</v>
      </c>
      <c r="H53" s="148" t="s">
        <v>2400</v>
      </c>
      <c r="I53" s="346" t="s">
        <v>2401</v>
      </c>
      <c r="J53" s="35">
        <v>12</v>
      </c>
      <c r="K53" s="185">
        <v>45536</v>
      </c>
      <c r="L53" s="185">
        <v>45900</v>
      </c>
      <c r="M53" s="36">
        <f t="shared" si="0"/>
        <v>52</v>
      </c>
      <c r="N53" s="187">
        <v>4</v>
      </c>
      <c r="O53" s="343" t="s">
        <v>2345</v>
      </c>
      <c r="P53" s="348">
        <f t="shared" si="1"/>
        <v>0.33333333333333331</v>
      </c>
      <c r="Q53" s="114" t="str">
        <f>IF(ISNUMBER(P53),IF(P53=100%,"CUMPLIDA",IF(AND(ISNUMBER(L53),ISNUMBER(OCI!$P$6)), IF(L53&lt;OCI!$P$6,"INCUMPLIDA","PROCESO"), "VERIFICAR FECHA")),"SIN VALOR AVANCE")</f>
        <v>PROCESO</v>
      </c>
    </row>
    <row r="54" spans="1:17" ht="195.75">
      <c r="A54" s="446" t="s">
        <v>18</v>
      </c>
      <c r="B54" s="32" t="s">
        <v>16</v>
      </c>
      <c r="C54" s="631"/>
      <c r="D54" s="631"/>
      <c r="E54" s="632"/>
      <c r="F54" s="633"/>
      <c r="G54" s="634"/>
      <c r="H54" s="148" t="s">
        <v>2402</v>
      </c>
      <c r="I54" s="346" t="s">
        <v>2403</v>
      </c>
      <c r="J54" s="35">
        <v>12</v>
      </c>
      <c r="K54" s="185">
        <v>45536</v>
      </c>
      <c r="L54" s="185">
        <v>45900</v>
      </c>
      <c r="M54" s="36">
        <f t="shared" si="0"/>
        <v>52</v>
      </c>
      <c r="N54" s="187">
        <v>4</v>
      </c>
      <c r="O54" s="343" t="s">
        <v>2345</v>
      </c>
      <c r="P54" s="348">
        <f t="shared" si="1"/>
        <v>0.33333333333333331</v>
      </c>
      <c r="Q54" s="114" t="str">
        <f>IF(ISNUMBER(P54),IF(P54=100%,"CUMPLIDA",IF(AND(ISNUMBER(L54),ISNUMBER(OCI!$P$6)), IF(L54&lt;OCI!$P$6,"INCUMPLIDA","PROCESO"), "VERIFICAR FECHA")),"SIN VALOR AVANCE")</f>
        <v>PROCESO</v>
      </c>
    </row>
    <row r="55" spans="1:17" ht="195.75">
      <c r="A55" s="446" t="s">
        <v>18</v>
      </c>
      <c r="B55" s="32" t="s">
        <v>16</v>
      </c>
      <c r="C55" s="631"/>
      <c r="D55" s="631"/>
      <c r="E55" s="632"/>
      <c r="F55" s="633"/>
      <c r="G55" s="634"/>
      <c r="H55" s="346" t="s">
        <v>2404</v>
      </c>
      <c r="I55" s="148" t="s">
        <v>2405</v>
      </c>
      <c r="J55" s="35">
        <v>12</v>
      </c>
      <c r="K55" s="185">
        <v>45536</v>
      </c>
      <c r="L55" s="185">
        <v>45900</v>
      </c>
      <c r="M55" s="36">
        <f t="shared" si="0"/>
        <v>52</v>
      </c>
      <c r="N55" s="187">
        <v>4</v>
      </c>
      <c r="O55" s="343" t="s">
        <v>2406</v>
      </c>
      <c r="P55" s="348">
        <f t="shared" si="1"/>
        <v>0.33333333333333331</v>
      </c>
      <c r="Q55" s="114" t="str">
        <f>IF(ISNUMBER(P55),IF(P55=100%,"CUMPLIDA",IF(AND(ISNUMBER(L55),ISNUMBER(OCI!$P$6)), IF(L55&lt;OCI!$P$6,"INCUMPLIDA","PROCESO"), "VERIFICAR FECHA")),"SIN VALOR AVANCE")</f>
        <v>PROCESO</v>
      </c>
    </row>
    <row r="56" spans="1:17" ht="225.75">
      <c r="A56" s="446" t="s">
        <v>18</v>
      </c>
      <c r="B56" s="32" t="s">
        <v>16</v>
      </c>
      <c r="C56" s="631"/>
      <c r="D56" s="631"/>
      <c r="E56" s="632"/>
      <c r="F56" s="633"/>
      <c r="G56" s="634"/>
      <c r="H56" s="148" t="s">
        <v>2407</v>
      </c>
      <c r="I56" s="148" t="s">
        <v>2408</v>
      </c>
      <c r="J56" s="35">
        <v>12</v>
      </c>
      <c r="K56" s="185">
        <v>45536</v>
      </c>
      <c r="L56" s="185">
        <v>45900</v>
      </c>
      <c r="M56" s="36">
        <f t="shared" si="0"/>
        <v>52</v>
      </c>
      <c r="N56" s="187">
        <v>0</v>
      </c>
      <c r="O56" s="148" t="s">
        <v>2409</v>
      </c>
      <c r="P56" s="348">
        <f t="shared" si="1"/>
        <v>0</v>
      </c>
      <c r="Q56" s="114" t="str">
        <f>IF(ISNUMBER(P56),IF(P56=100%,"CUMPLIDA",IF(AND(ISNUMBER(L56),ISNUMBER(OCI!$P$6)), IF(L56&lt;OCI!$P$6,"INCUMPLIDA","PROCESO"), "VERIFICAR FECHA")),"SIN VALOR AVANCE")</f>
        <v>PROCESO</v>
      </c>
    </row>
    <row r="57" spans="1:17" ht="240.75">
      <c r="A57" s="446" t="s">
        <v>18</v>
      </c>
      <c r="B57" s="32" t="s">
        <v>16</v>
      </c>
      <c r="C57" s="631"/>
      <c r="D57" s="631"/>
      <c r="E57" s="632"/>
      <c r="F57" s="633"/>
      <c r="G57" s="342" t="s">
        <v>2410</v>
      </c>
      <c r="H57" s="506" t="s">
        <v>2411</v>
      </c>
      <c r="I57" s="148" t="s">
        <v>2412</v>
      </c>
      <c r="J57" s="348">
        <v>1</v>
      </c>
      <c r="K57" s="185">
        <v>45536</v>
      </c>
      <c r="L57" s="185">
        <v>45716</v>
      </c>
      <c r="M57" s="36">
        <f t="shared" si="0"/>
        <v>25.714285714285715</v>
      </c>
      <c r="N57" s="349">
        <v>0</v>
      </c>
      <c r="O57" s="148" t="s">
        <v>2413</v>
      </c>
      <c r="P57" s="348">
        <f t="shared" si="1"/>
        <v>0</v>
      </c>
      <c r="Q57" s="114" t="str">
        <f>IF(ISNUMBER(P57),IF(P57=100%,"CUMPLIDA",IF(AND(ISNUMBER(L57),ISNUMBER(OCI!$P$6)), IF(L57&lt;OCI!$P$6,"INCUMPLIDA","PROCESO"), "VERIFICAR FECHA")),"SIN VALOR AVANCE")</f>
        <v>PROCESO</v>
      </c>
    </row>
    <row r="58" spans="1:17" ht="330">
      <c r="A58" s="446" t="s">
        <v>18</v>
      </c>
      <c r="B58" s="32" t="s">
        <v>16</v>
      </c>
      <c r="C58" s="631" t="s">
        <v>2258</v>
      </c>
      <c r="D58" s="631" t="s">
        <v>2414</v>
      </c>
      <c r="E58" s="632" t="s">
        <v>2415</v>
      </c>
      <c r="F58" s="633" t="s">
        <v>2416</v>
      </c>
      <c r="G58" s="342" t="s">
        <v>2241</v>
      </c>
      <c r="H58" s="506" t="s">
        <v>2417</v>
      </c>
      <c r="I58" s="343" t="s">
        <v>2418</v>
      </c>
      <c r="J58" s="35">
        <v>2</v>
      </c>
      <c r="K58" s="185">
        <v>45509</v>
      </c>
      <c r="L58" s="185">
        <v>45746</v>
      </c>
      <c r="M58" s="36">
        <f t="shared" si="0"/>
        <v>33.857142857142854</v>
      </c>
      <c r="N58" s="187">
        <v>0</v>
      </c>
      <c r="O58" s="148" t="s">
        <v>2244</v>
      </c>
      <c r="P58" s="348">
        <f t="shared" si="1"/>
        <v>0</v>
      </c>
      <c r="Q58" s="114" t="str">
        <f>IF(ISNUMBER(P58),IF(P58=100%,"CUMPLIDA",IF(AND(ISNUMBER(L58),ISNUMBER(OCI!$P$6)), IF(L58&lt;OCI!$P$6,"INCUMPLIDA","PROCESO"), "VERIFICAR FECHA")),"SIN VALOR AVANCE")</f>
        <v>PROCESO</v>
      </c>
    </row>
    <row r="59" spans="1:17" ht="210">
      <c r="A59" s="446" t="s">
        <v>18</v>
      </c>
      <c r="B59" s="32" t="s">
        <v>16</v>
      </c>
      <c r="C59" s="631"/>
      <c r="D59" s="631"/>
      <c r="E59" s="632"/>
      <c r="F59" s="633"/>
      <c r="G59" s="342" t="s">
        <v>2245</v>
      </c>
      <c r="H59" s="506" t="s">
        <v>2246</v>
      </c>
      <c r="I59" s="148" t="s">
        <v>2247</v>
      </c>
      <c r="J59" s="35">
        <v>4</v>
      </c>
      <c r="K59" s="185">
        <v>45536</v>
      </c>
      <c r="L59" s="185">
        <v>45900</v>
      </c>
      <c r="M59" s="36">
        <f t="shared" si="0"/>
        <v>52</v>
      </c>
      <c r="N59" s="187">
        <v>0</v>
      </c>
      <c r="O59" s="148" t="s">
        <v>2248</v>
      </c>
      <c r="P59" s="348">
        <f t="shared" si="1"/>
        <v>0</v>
      </c>
      <c r="Q59" s="114" t="str">
        <f>IF(ISNUMBER(P59),IF(P59=100%,"CUMPLIDA",IF(AND(ISNUMBER(L59),ISNUMBER(OCI!$P$6)), IF(L59&lt;OCI!$P$6,"INCUMPLIDA","PROCESO"), "VERIFICAR FECHA")),"SIN VALOR AVANCE")</f>
        <v>PROCESO</v>
      </c>
    </row>
    <row r="60" spans="1:17" ht="375">
      <c r="A60" s="446" t="s">
        <v>18</v>
      </c>
      <c r="B60" s="32" t="s">
        <v>16</v>
      </c>
      <c r="C60" s="631"/>
      <c r="D60" s="631"/>
      <c r="E60" s="632"/>
      <c r="F60" s="633"/>
      <c r="G60" s="342" t="s">
        <v>2419</v>
      </c>
      <c r="H60" s="506" t="s">
        <v>2420</v>
      </c>
      <c r="I60" s="148" t="s">
        <v>419</v>
      </c>
      <c r="J60" s="35">
        <v>1</v>
      </c>
      <c r="K60" s="185">
        <v>45505</v>
      </c>
      <c r="L60" s="185">
        <v>45657</v>
      </c>
      <c r="M60" s="36">
        <f t="shared" si="0"/>
        <v>21.714285714285715</v>
      </c>
      <c r="N60" s="187">
        <v>1</v>
      </c>
      <c r="O60" s="148" t="s">
        <v>2257</v>
      </c>
      <c r="P60" s="348">
        <f t="shared" si="1"/>
        <v>1</v>
      </c>
      <c r="Q60" s="114" t="str">
        <f>IF(ISNUMBER(P60),IF(P60=100%,"CUMPLIDA",IF(AND(ISNUMBER(L60),ISNUMBER(OCI!$P$6)), IF(L60&lt;OCI!$P$6,"INCUMPLIDA","PROCESO"), "VERIFICAR FECHA")),"SIN VALOR AVANCE")</f>
        <v>CUMPLIDA</v>
      </c>
    </row>
    <row r="61" spans="1:17" ht="105.75">
      <c r="A61" s="446" t="s">
        <v>18</v>
      </c>
      <c r="B61" s="32" t="s">
        <v>16</v>
      </c>
      <c r="C61" s="631"/>
      <c r="D61" s="631"/>
      <c r="E61" s="632"/>
      <c r="F61" s="633"/>
      <c r="G61" s="342" t="s">
        <v>2421</v>
      </c>
      <c r="H61" s="506" t="s">
        <v>2422</v>
      </c>
      <c r="I61" s="148" t="s">
        <v>2301</v>
      </c>
      <c r="J61" s="35">
        <v>1</v>
      </c>
      <c r="K61" s="185">
        <v>45536</v>
      </c>
      <c r="L61" s="185">
        <v>45595</v>
      </c>
      <c r="M61" s="36">
        <f t="shared" ref="M61:M124" si="2">(L61-K61)/7</f>
        <v>8.4285714285714288</v>
      </c>
      <c r="N61" s="187">
        <v>1</v>
      </c>
      <c r="O61" s="148" t="s">
        <v>2423</v>
      </c>
      <c r="P61" s="348">
        <f t="shared" si="1"/>
        <v>1</v>
      </c>
      <c r="Q61" s="114" t="str">
        <f>IF(ISNUMBER(P61),IF(P61=100%,"CUMPLIDA",IF(AND(ISNUMBER(L61),ISNUMBER(OCI!$P$6)), IF(L61&lt;OCI!$P$6,"INCUMPLIDA","PROCESO"), "VERIFICAR FECHA")),"SIN VALOR AVANCE")</f>
        <v>CUMPLIDA</v>
      </c>
    </row>
    <row r="62" spans="1:17" ht="390.75">
      <c r="A62" s="446" t="s">
        <v>19</v>
      </c>
      <c r="B62" s="447" t="s">
        <v>16</v>
      </c>
      <c r="C62" s="635" t="s">
        <v>2424</v>
      </c>
      <c r="D62" s="635" t="s">
        <v>2425</v>
      </c>
      <c r="E62" s="636" t="s">
        <v>2426</v>
      </c>
      <c r="F62" s="632" t="s">
        <v>2427</v>
      </c>
      <c r="G62" s="637" t="s">
        <v>2428</v>
      </c>
      <c r="H62" s="346" t="s">
        <v>2429</v>
      </c>
      <c r="I62" s="148" t="s">
        <v>969</v>
      </c>
      <c r="J62" s="35">
        <v>1</v>
      </c>
      <c r="K62" s="307">
        <v>45231</v>
      </c>
      <c r="L62" s="307">
        <v>45504</v>
      </c>
      <c r="M62" s="36">
        <f t="shared" si="2"/>
        <v>39</v>
      </c>
      <c r="N62" s="187">
        <v>1</v>
      </c>
      <c r="O62" s="522" t="s">
        <v>2430</v>
      </c>
      <c r="P62" s="449">
        <f t="shared" si="1"/>
        <v>1</v>
      </c>
      <c r="Q62" s="114" t="str">
        <f>IF(ISNUMBER(P62),IF(P62=100%,"CUMPLIDA",IF(AND(ISNUMBER(L62),ISNUMBER(OCI!$P$6)), IF(L62&lt;OCI!$P$6,"INCUMPLIDA","PROCESO"), "VERIFICAR FECHA")),"SIN VALOR AVANCE")</f>
        <v>CUMPLIDA</v>
      </c>
    </row>
    <row r="63" spans="1:17" ht="375.75">
      <c r="A63" s="446" t="s">
        <v>19</v>
      </c>
      <c r="B63" s="447" t="s">
        <v>16</v>
      </c>
      <c r="C63" s="635"/>
      <c r="D63" s="635"/>
      <c r="E63" s="636"/>
      <c r="F63" s="632"/>
      <c r="G63" s="637"/>
      <c r="H63" s="346" t="s">
        <v>2431</v>
      </c>
      <c r="I63" s="148" t="s">
        <v>2432</v>
      </c>
      <c r="J63" s="35">
        <v>1</v>
      </c>
      <c r="K63" s="307">
        <v>45231</v>
      </c>
      <c r="L63" s="307">
        <v>45504</v>
      </c>
      <c r="M63" s="36">
        <f t="shared" si="2"/>
        <v>39</v>
      </c>
      <c r="N63" s="187">
        <v>1</v>
      </c>
      <c r="O63" s="522" t="s">
        <v>2433</v>
      </c>
      <c r="P63" s="449">
        <f t="shared" si="1"/>
        <v>1</v>
      </c>
      <c r="Q63" s="114" t="str">
        <f>IF(ISNUMBER(P63),IF(P63=100%,"CUMPLIDA",IF(AND(ISNUMBER(L63),ISNUMBER(OCI!$P$6)), IF(L63&lt;OCI!$P$6,"INCUMPLIDA","PROCESO"), "VERIFICAR FECHA")),"SIN VALOR AVANCE")</f>
        <v>CUMPLIDA</v>
      </c>
    </row>
    <row r="64" spans="1:17" ht="195.75">
      <c r="A64" s="446" t="s">
        <v>19</v>
      </c>
      <c r="B64" s="447" t="s">
        <v>16</v>
      </c>
      <c r="C64" s="635"/>
      <c r="D64" s="635"/>
      <c r="E64" s="636"/>
      <c r="F64" s="632"/>
      <c r="G64" s="34" t="s">
        <v>2434</v>
      </c>
      <c r="H64" s="148" t="s">
        <v>1614</v>
      </c>
      <c r="I64" s="148" t="s">
        <v>238</v>
      </c>
      <c r="J64" s="347">
        <v>1</v>
      </c>
      <c r="K64" s="189">
        <v>45323</v>
      </c>
      <c r="L64" s="189">
        <v>45747</v>
      </c>
      <c r="M64" s="36">
        <f t="shared" si="2"/>
        <v>60.571428571428569</v>
      </c>
      <c r="N64" s="187">
        <v>0</v>
      </c>
      <c r="O64" s="522" t="s">
        <v>1035</v>
      </c>
      <c r="P64" s="449">
        <f t="shared" si="1"/>
        <v>0</v>
      </c>
      <c r="Q64" s="114" t="str">
        <f>IF(ISNUMBER(P64),IF(P64=100%,"CUMPLIDA",IF(AND(ISNUMBER(L64),ISNUMBER(OCI!$P$6)), IF(L64&lt;OCI!$P$6,"INCUMPLIDA","PROCESO"), "VERIFICAR FECHA")),"SIN VALOR AVANCE")</f>
        <v>PROCESO</v>
      </c>
    </row>
    <row r="65" spans="1:17" ht="165.75">
      <c r="A65" s="446" t="s">
        <v>19</v>
      </c>
      <c r="B65" s="447" t="s">
        <v>16</v>
      </c>
      <c r="C65" s="635"/>
      <c r="D65" s="635"/>
      <c r="E65" s="636"/>
      <c r="F65" s="632"/>
      <c r="G65" s="34" t="s">
        <v>241</v>
      </c>
      <c r="H65" s="148" t="s">
        <v>241</v>
      </c>
      <c r="I65" s="148" t="s">
        <v>242</v>
      </c>
      <c r="J65" s="347">
        <v>1</v>
      </c>
      <c r="K65" s="189">
        <v>45323</v>
      </c>
      <c r="L65" s="189">
        <v>45747</v>
      </c>
      <c r="M65" s="36">
        <f t="shared" si="2"/>
        <v>60.571428571428569</v>
      </c>
      <c r="N65" s="187">
        <v>0</v>
      </c>
      <c r="O65" s="522" t="s">
        <v>2435</v>
      </c>
      <c r="P65" s="449">
        <f t="shared" si="1"/>
        <v>0</v>
      </c>
      <c r="Q65" s="114" t="str">
        <f>IF(ISNUMBER(P65),IF(P65=100%,"CUMPLIDA",IF(AND(ISNUMBER(L65),ISNUMBER(OCI!$P$6)), IF(L65&lt;OCI!$P$6,"INCUMPLIDA","PROCESO"), "VERIFICAR FECHA")),"SIN VALOR AVANCE")</f>
        <v>PROCESO</v>
      </c>
    </row>
    <row r="66" spans="1:17" ht="165.75">
      <c r="A66" s="446" t="s">
        <v>19</v>
      </c>
      <c r="B66" s="447" t="s">
        <v>16</v>
      </c>
      <c r="C66" s="635"/>
      <c r="D66" s="635"/>
      <c r="E66" s="636"/>
      <c r="F66" s="632"/>
      <c r="G66" s="34" t="s">
        <v>1361</v>
      </c>
      <c r="H66" s="148" t="s">
        <v>245</v>
      </c>
      <c r="I66" s="148" t="s">
        <v>246</v>
      </c>
      <c r="J66" s="347">
        <v>1</v>
      </c>
      <c r="K66" s="189">
        <v>45231</v>
      </c>
      <c r="L66" s="189">
        <v>45747</v>
      </c>
      <c r="M66" s="36">
        <f t="shared" si="2"/>
        <v>73.714285714285708</v>
      </c>
      <c r="N66" s="187">
        <v>0</v>
      </c>
      <c r="O66" s="522" t="s">
        <v>2435</v>
      </c>
      <c r="P66" s="449">
        <f t="shared" si="1"/>
        <v>0</v>
      </c>
      <c r="Q66" s="114" t="str">
        <f>IF(ISNUMBER(P66),IF(P66=100%,"CUMPLIDA",IF(AND(ISNUMBER(L66),ISNUMBER(OCI!$P$6)), IF(L66&lt;OCI!$P$6,"INCUMPLIDA","PROCESO"), "VERIFICAR FECHA")),"SIN VALOR AVANCE")</f>
        <v>PROCESO</v>
      </c>
    </row>
    <row r="67" spans="1:17" ht="195.75">
      <c r="A67" s="446" t="s">
        <v>19</v>
      </c>
      <c r="B67" s="447" t="s">
        <v>16</v>
      </c>
      <c r="C67" s="635"/>
      <c r="D67" s="635"/>
      <c r="E67" s="636"/>
      <c r="F67" s="632"/>
      <c r="G67" s="34" t="s">
        <v>248</v>
      </c>
      <c r="H67" s="148" t="s">
        <v>248</v>
      </c>
      <c r="I67" s="148" t="s">
        <v>249</v>
      </c>
      <c r="J67" s="347">
        <v>1</v>
      </c>
      <c r="K67" s="189">
        <v>45323</v>
      </c>
      <c r="L67" s="189">
        <v>45747</v>
      </c>
      <c r="M67" s="36">
        <f t="shared" si="2"/>
        <v>60.571428571428569</v>
      </c>
      <c r="N67" s="187">
        <v>0</v>
      </c>
      <c r="O67" s="522" t="s">
        <v>1035</v>
      </c>
      <c r="P67" s="449">
        <f t="shared" si="1"/>
        <v>0</v>
      </c>
      <c r="Q67" s="114" t="str">
        <f>IF(ISNUMBER(P67),IF(P67=100%,"CUMPLIDA",IF(AND(ISNUMBER(L67),ISNUMBER(OCI!$P$6)), IF(L67&lt;OCI!$P$6,"INCUMPLIDA","PROCESO"), "VERIFICAR FECHA")),"SIN VALOR AVANCE")</f>
        <v>PROCESO</v>
      </c>
    </row>
    <row r="68" spans="1:17" ht="165.75">
      <c r="A68" s="446" t="s">
        <v>19</v>
      </c>
      <c r="B68" s="447" t="s">
        <v>16</v>
      </c>
      <c r="C68" s="635"/>
      <c r="D68" s="635"/>
      <c r="E68" s="636"/>
      <c r="F68" s="632"/>
      <c r="G68" s="34" t="s">
        <v>251</v>
      </c>
      <c r="H68" s="148" t="s">
        <v>251</v>
      </c>
      <c r="I68" s="148" t="s">
        <v>252</v>
      </c>
      <c r="J68" s="347">
        <v>1</v>
      </c>
      <c r="K68" s="189">
        <v>45231</v>
      </c>
      <c r="L68" s="189">
        <v>45747</v>
      </c>
      <c r="M68" s="36">
        <f t="shared" si="2"/>
        <v>73.714285714285708</v>
      </c>
      <c r="N68" s="187">
        <v>0</v>
      </c>
      <c r="O68" s="522" t="s">
        <v>2435</v>
      </c>
      <c r="P68" s="449">
        <f t="shared" si="1"/>
        <v>0</v>
      </c>
      <c r="Q68" s="114" t="str">
        <f>IF(ISNUMBER(P68),IF(P68=100%,"CUMPLIDA",IF(AND(ISNUMBER(L68),ISNUMBER(OCI!$P$6)), IF(L68&lt;OCI!$P$6,"INCUMPLIDA","PROCESO"), "VERIFICAR FECHA")),"SIN VALOR AVANCE")</f>
        <v>PROCESO</v>
      </c>
    </row>
    <row r="69" spans="1:17" ht="330.75">
      <c r="A69" s="446" t="s">
        <v>19</v>
      </c>
      <c r="B69" s="447" t="s">
        <v>16</v>
      </c>
      <c r="C69" s="635"/>
      <c r="D69" s="635"/>
      <c r="E69" s="636"/>
      <c r="F69" s="632"/>
      <c r="G69" s="34" t="s">
        <v>254</v>
      </c>
      <c r="H69" s="148" t="s">
        <v>254</v>
      </c>
      <c r="I69" s="148" t="s">
        <v>255</v>
      </c>
      <c r="J69" s="347">
        <v>1</v>
      </c>
      <c r="K69" s="189">
        <v>45231</v>
      </c>
      <c r="L69" s="189">
        <v>45808</v>
      </c>
      <c r="M69" s="36">
        <f t="shared" si="2"/>
        <v>82.428571428571431</v>
      </c>
      <c r="N69" s="187">
        <v>0</v>
      </c>
      <c r="O69" s="522" t="s">
        <v>2436</v>
      </c>
      <c r="P69" s="449">
        <f t="shared" si="1"/>
        <v>0</v>
      </c>
      <c r="Q69" s="114" t="str">
        <f>IF(ISNUMBER(P69),IF(P69=100%,"CUMPLIDA",IF(AND(ISNUMBER(L69),ISNUMBER(OCI!$P$6)), IF(L69&lt;OCI!$P$6,"INCUMPLIDA","PROCESO"), "VERIFICAR FECHA")),"SIN VALOR AVANCE")</f>
        <v>PROCESO</v>
      </c>
    </row>
    <row r="70" spans="1:17" ht="240.75">
      <c r="A70" s="446" t="s">
        <v>19</v>
      </c>
      <c r="B70" s="447" t="s">
        <v>16</v>
      </c>
      <c r="C70" s="635"/>
      <c r="D70" s="635"/>
      <c r="E70" s="636"/>
      <c r="F70" s="632"/>
      <c r="G70" s="34" t="s">
        <v>1363</v>
      </c>
      <c r="H70" s="148" t="s">
        <v>258</v>
      </c>
      <c r="I70" s="148" t="s">
        <v>259</v>
      </c>
      <c r="J70" s="347">
        <v>12</v>
      </c>
      <c r="K70" s="189">
        <v>46024</v>
      </c>
      <c r="L70" s="189">
        <v>47118</v>
      </c>
      <c r="M70" s="36">
        <f t="shared" si="2"/>
        <v>156.28571428571428</v>
      </c>
      <c r="N70" s="187">
        <v>0</v>
      </c>
      <c r="O70" s="522" t="s">
        <v>2437</v>
      </c>
      <c r="P70" s="449">
        <f t="shared" si="1"/>
        <v>0</v>
      </c>
      <c r="Q70" s="114" t="str">
        <f>IF(ISNUMBER(P70),IF(P70=100%,"CUMPLIDA",IF(AND(ISNUMBER(L70),ISNUMBER(OCI!$P$6)), IF(L70&lt;OCI!$P$6,"INCUMPLIDA","PROCESO"), "VERIFICAR FECHA")),"SIN VALOR AVANCE")</f>
        <v>PROCESO</v>
      </c>
    </row>
    <row r="71" spans="1:17" ht="195.75">
      <c r="A71" s="446" t="s">
        <v>19</v>
      </c>
      <c r="B71" s="447" t="s">
        <v>16</v>
      </c>
      <c r="C71" s="635"/>
      <c r="D71" s="635"/>
      <c r="E71" s="636"/>
      <c r="F71" s="632"/>
      <c r="G71" s="34" t="s">
        <v>1364</v>
      </c>
      <c r="H71" s="148" t="s">
        <v>261</v>
      </c>
      <c r="I71" s="148" t="s">
        <v>262</v>
      </c>
      <c r="J71" s="347">
        <v>1</v>
      </c>
      <c r="K71" s="189">
        <v>46024</v>
      </c>
      <c r="L71" s="189">
        <v>47118</v>
      </c>
      <c r="M71" s="36">
        <f t="shared" si="2"/>
        <v>156.28571428571428</v>
      </c>
      <c r="N71" s="187">
        <v>0</v>
      </c>
      <c r="O71" s="522" t="s">
        <v>1035</v>
      </c>
      <c r="P71" s="449">
        <f t="shared" si="1"/>
        <v>0</v>
      </c>
      <c r="Q71" s="114" t="str">
        <f>IF(ISNUMBER(P71),IF(P71=100%,"CUMPLIDA",IF(AND(ISNUMBER(L71),ISNUMBER(OCI!$P$6)), IF(L71&lt;OCI!$P$6,"INCUMPLIDA","PROCESO"), "VERIFICAR FECHA")),"SIN VALOR AVANCE")</f>
        <v>PROCESO</v>
      </c>
    </row>
    <row r="72" spans="1:17" ht="405.75">
      <c r="A72" s="446" t="s">
        <v>19</v>
      </c>
      <c r="B72" s="447" t="s">
        <v>16</v>
      </c>
      <c r="C72" s="635"/>
      <c r="D72" s="635"/>
      <c r="E72" s="636"/>
      <c r="F72" s="632"/>
      <c r="G72" s="34" t="s">
        <v>1365</v>
      </c>
      <c r="H72" s="148" t="s">
        <v>264</v>
      </c>
      <c r="I72" s="148" t="s">
        <v>265</v>
      </c>
      <c r="J72" s="347">
        <v>2</v>
      </c>
      <c r="K72" s="189">
        <v>46024</v>
      </c>
      <c r="L72" s="189">
        <v>47118</v>
      </c>
      <c r="M72" s="36">
        <f t="shared" si="2"/>
        <v>156.28571428571428</v>
      </c>
      <c r="N72" s="187">
        <v>0</v>
      </c>
      <c r="O72" s="522" t="s">
        <v>2438</v>
      </c>
      <c r="P72" s="449">
        <f t="shared" si="1"/>
        <v>0</v>
      </c>
      <c r="Q72" s="114" t="str">
        <f>IF(ISNUMBER(P72),IF(P72=100%,"CUMPLIDA",IF(AND(ISNUMBER(L72),ISNUMBER(OCI!$P$6)), IF(L72&lt;OCI!$P$6,"INCUMPLIDA","PROCESO"), "VERIFICAR FECHA")),"SIN VALOR AVANCE")</f>
        <v>PROCESO</v>
      </c>
    </row>
    <row r="73" spans="1:17" ht="390.75">
      <c r="A73" s="446" t="s">
        <v>19</v>
      </c>
      <c r="B73" s="447" t="s">
        <v>16</v>
      </c>
      <c r="C73" s="635" t="s">
        <v>2439</v>
      </c>
      <c r="D73" s="635" t="s">
        <v>2425</v>
      </c>
      <c r="E73" s="632" t="s">
        <v>2440</v>
      </c>
      <c r="F73" s="632" t="s">
        <v>2441</v>
      </c>
      <c r="G73" s="344" t="s">
        <v>2429</v>
      </c>
      <c r="H73" s="346" t="s">
        <v>2429</v>
      </c>
      <c r="I73" s="148" t="s">
        <v>969</v>
      </c>
      <c r="J73" s="35">
        <v>1</v>
      </c>
      <c r="K73" s="307">
        <v>45231</v>
      </c>
      <c r="L73" s="307">
        <v>45504</v>
      </c>
      <c r="M73" s="36">
        <f t="shared" si="2"/>
        <v>39</v>
      </c>
      <c r="N73" s="187">
        <v>1</v>
      </c>
      <c r="O73" s="522" t="s">
        <v>2430</v>
      </c>
      <c r="P73" s="449">
        <f t="shared" si="1"/>
        <v>1</v>
      </c>
      <c r="Q73" s="114" t="str">
        <f>IF(ISNUMBER(P73),IF(P73=100%,"CUMPLIDA",IF(AND(ISNUMBER(L73),ISNUMBER(OCI!$P$6)), IF(L73&lt;OCI!$P$6,"INCUMPLIDA","PROCESO"), "VERIFICAR FECHA")),"SIN VALOR AVANCE")</f>
        <v>CUMPLIDA</v>
      </c>
    </row>
    <row r="74" spans="1:17" ht="379.5">
      <c r="A74" s="446" t="s">
        <v>19</v>
      </c>
      <c r="B74" s="447" t="s">
        <v>16</v>
      </c>
      <c r="C74" s="635"/>
      <c r="D74" s="635"/>
      <c r="E74" s="632"/>
      <c r="F74" s="632"/>
      <c r="G74" s="344" t="s">
        <v>2431</v>
      </c>
      <c r="H74" s="346" t="s">
        <v>2431</v>
      </c>
      <c r="I74" s="148" t="s">
        <v>2432</v>
      </c>
      <c r="J74" s="35">
        <v>1</v>
      </c>
      <c r="K74" s="307">
        <v>45231</v>
      </c>
      <c r="L74" s="307">
        <v>45504</v>
      </c>
      <c r="M74" s="36">
        <f t="shared" si="2"/>
        <v>39</v>
      </c>
      <c r="N74" s="187">
        <v>1</v>
      </c>
      <c r="O74" s="522" t="s">
        <v>2442</v>
      </c>
      <c r="P74" s="449">
        <f t="shared" ref="P74:P137" si="3">N74/J74</f>
        <v>1</v>
      </c>
      <c r="Q74" s="114" t="str">
        <f>IF(ISNUMBER(P74),IF(P74=100%,"CUMPLIDA",IF(AND(ISNUMBER(L74),ISNUMBER(OCI!$P$6)), IF(L74&lt;OCI!$P$6,"INCUMPLIDA","PROCESO"), "VERIFICAR FECHA")),"SIN VALOR AVANCE")</f>
        <v>CUMPLIDA</v>
      </c>
    </row>
    <row r="75" spans="1:17" ht="195">
      <c r="A75" s="446" t="s">
        <v>19</v>
      </c>
      <c r="B75" s="447" t="s">
        <v>16</v>
      </c>
      <c r="C75" s="635"/>
      <c r="D75" s="635"/>
      <c r="E75" s="632"/>
      <c r="F75" s="632"/>
      <c r="G75" s="34" t="s">
        <v>2434</v>
      </c>
      <c r="H75" s="148" t="s">
        <v>1614</v>
      </c>
      <c r="I75" s="148" t="s">
        <v>238</v>
      </c>
      <c r="J75" s="347">
        <v>1</v>
      </c>
      <c r="K75" s="189">
        <v>45323</v>
      </c>
      <c r="L75" s="189">
        <v>45747</v>
      </c>
      <c r="M75" s="36">
        <f t="shared" si="2"/>
        <v>60.571428571428569</v>
      </c>
      <c r="N75" s="187">
        <v>0</v>
      </c>
      <c r="O75" s="148" t="s">
        <v>2443</v>
      </c>
      <c r="P75" s="449">
        <f t="shared" si="3"/>
        <v>0</v>
      </c>
      <c r="Q75" s="114" t="str">
        <f>IF(ISNUMBER(P75),IF(P75=100%,"CUMPLIDA",IF(AND(ISNUMBER(L75),ISNUMBER(OCI!$P$6)), IF(L75&lt;OCI!$P$6,"INCUMPLIDA","PROCESO"), "VERIFICAR FECHA")),"SIN VALOR AVANCE")</f>
        <v>PROCESO</v>
      </c>
    </row>
    <row r="76" spans="1:17" ht="150.75">
      <c r="A76" s="446" t="s">
        <v>19</v>
      </c>
      <c r="B76" s="447" t="s">
        <v>16</v>
      </c>
      <c r="C76" s="635"/>
      <c r="D76" s="635"/>
      <c r="E76" s="632"/>
      <c r="F76" s="632"/>
      <c r="G76" s="34" t="s">
        <v>241</v>
      </c>
      <c r="H76" s="148" t="s">
        <v>241</v>
      </c>
      <c r="I76" s="148" t="s">
        <v>242</v>
      </c>
      <c r="J76" s="347">
        <v>1</v>
      </c>
      <c r="K76" s="189">
        <v>45323</v>
      </c>
      <c r="L76" s="189">
        <v>45747</v>
      </c>
      <c r="M76" s="36">
        <f t="shared" si="2"/>
        <v>60.571428571428569</v>
      </c>
      <c r="N76" s="187">
        <v>0</v>
      </c>
      <c r="O76" s="522" t="s">
        <v>2444</v>
      </c>
      <c r="P76" s="449">
        <f t="shared" si="3"/>
        <v>0</v>
      </c>
      <c r="Q76" s="114" t="str">
        <f>IF(ISNUMBER(P76),IF(P76=100%,"CUMPLIDA",IF(AND(ISNUMBER(L76),ISNUMBER(OCI!$P$6)), IF(L76&lt;OCI!$P$6,"INCUMPLIDA","PROCESO"), "VERIFICAR FECHA")),"SIN VALOR AVANCE")</f>
        <v>PROCESO</v>
      </c>
    </row>
    <row r="77" spans="1:17" ht="150.75">
      <c r="A77" s="446" t="s">
        <v>19</v>
      </c>
      <c r="B77" s="447" t="s">
        <v>16</v>
      </c>
      <c r="C77" s="635"/>
      <c r="D77" s="635"/>
      <c r="E77" s="632"/>
      <c r="F77" s="632"/>
      <c r="G77" s="34" t="s">
        <v>1361</v>
      </c>
      <c r="H77" s="148" t="s">
        <v>245</v>
      </c>
      <c r="I77" s="148" t="s">
        <v>246</v>
      </c>
      <c r="J77" s="347">
        <v>1</v>
      </c>
      <c r="K77" s="189">
        <v>45231</v>
      </c>
      <c r="L77" s="189">
        <v>45747</v>
      </c>
      <c r="M77" s="36">
        <f t="shared" si="2"/>
        <v>73.714285714285708</v>
      </c>
      <c r="N77" s="187">
        <v>0</v>
      </c>
      <c r="O77" s="522" t="s">
        <v>2444</v>
      </c>
      <c r="P77" s="449">
        <f t="shared" si="3"/>
        <v>0</v>
      </c>
      <c r="Q77" s="114" t="str">
        <f>IF(ISNUMBER(P77),IF(P77=100%,"CUMPLIDA",IF(AND(ISNUMBER(L77),ISNUMBER(OCI!$P$6)), IF(L77&lt;OCI!$P$6,"INCUMPLIDA","PROCESO"), "VERIFICAR FECHA")),"SIN VALOR AVANCE")</f>
        <v>PROCESO</v>
      </c>
    </row>
    <row r="78" spans="1:17" ht="180.75">
      <c r="A78" s="446" t="s">
        <v>19</v>
      </c>
      <c r="B78" s="447" t="s">
        <v>16</v>
      </c>
      <c r="C78" s="635"/>
      <c r="D78" s="635"/>
      <c r="E78" s="632"/>
      <c r="F78" s="632"/>
      <c r="G78" s="34" t="s">
        <v>248</v>
      </c>
      <c r="H78" s="148" t="s">
        <v>248</v>
      </c>
      <c r="I78" s="148" t="s">
        <v>249</v>
      </c>
      <c r="J78" s="347">
        <v>1</v>
      </c>
      <c r="K78" s="189">
        <v>45323</v>
      </c>
      <c r="L78" s="189">
        <v>45747</v>
      </c>
      <c r="M78" s="36">
        <f t="shared" si="2"/>
        <v>60.571428571428569</v>
      </c>
      <c r="N78" s="187">
        <v>0</v>
      </c>
      <c r="O78" s="148" t="s">
        <v>2445</v>
      </c>
      <c r="P78" s="449">
        <f t="shared" si="3"/>
        <v>0</v>
      </c>
      <c r="Q78" s="114" t="str">
        <f>IF(ISNUMBER(P78),IF(P78=100%,"CUMPLIDA",IF(AND(ISNUMBER(L78),ISNUMBER(OCI!$P$6)), IF(L78&lt;OCI!$P$6,"INCUMPLIDA","PROCESO"), "VERIFICAR FECHA")),"SIN VALOR AVANCE")</f>
        <v>PROCESO</v>
      </c>
    </row>
    <row r="79" spans="1:17" ht="150.75">
      <c r="A79" s="446" t="s">
        <v>19</v>
      </c>
      <c r="B79" s="447" t="s">
        <v>16</v>
      </c>
      <c r="C79" s="635"/>
      <c r="D79" s="635"/>
      <c r="E79" s="632"/>
      <c r="F79" s="632"/>
      <c r="G79" s="34" t="s">
        <v>251</v>
      </c>
      <c r="H79" s="148" t="s">
        <v>251</v>
      </c>
      <c r="I79" s="148" t="s">
        <v>252</v>
      </c>
      <c r="J79" s="347">
        <v>1</v>
      </c>
      <c r="K79" s="189">
        <v>45231</v>
      </c>
      <c r="L79" s="189">
        <v>45747</v>
      </c>
      <c r="M79" s="36">
        <f t="shared" si="2"/>
        <v>73.714285714285708</v>
      </c>
      <c r="N79" s="187">
        <v>0</v>
      </c>
      <c r="O79" s="522" t="s">
        <v>2444</v>
      </c>
      <c r="P79" s="449">
        <f t="shared" si="3"/>
        <v>0</v>
      </c>
      <c r="Q79" s="114" t="str">
        <f>IF(ISNUMBER(P79),IF(P79=100%,"CUMPLIDA",IF(AND(ISNUMBER(L79),ISNUMBER(OCI!$P$6)), IF(L79&lt;OCI!$P$6,"INCUMPLIDA","PROCESO"), "VERIFICAR FECHA")),"SIN VALOR AVANCE")</f>
        <v>PROCESO</v>
      </c>
    </row>
    <row r="80" spans="1:17" ht="348">
      <c r="A80" s="446" t="s">
        <v>19</v>
      </c>
      <c r="B80" s="447" t="s">
        <v>16</v>
      </c>
      <c r="C80" s="635"/>
      <c r="D80" s="635"/>
      <c r="E80" s="632"/>
      <c r="F80" s="632"/>
      <c r="G80" s="34" t="s">
        <v>254</v>
      </c>
      <c r="H80" s="148" t="s">
        <v>254</v>
      </c>
      <c r="I80" s="148" t="s">
        <v>255</v>
      </c>
      <c r="J80" s="347">
        <v>1</v>
      </c>
      <c r="K80" s="189">
        <v>45231</v>
      </c>
      <c r="L80" s="189">
        <v>45808</v>
      </c>
      <c r="M80" s="36">
        <f t="shared" si="2"/>
        <v>82.428571428571431</v>
      </c>
      <c r="N80" s="187">
        <v>0</v>
      </c>
      <c r="O80" s="522" t="s">
        <v>2446</v>
      </c>
      <c r="P80" s="449">
        <f t="shared" si="3"/>
        <v>0</v>
      </c>
      <c r="Q80" s="114" t="str">
        <f>IF(ISNUMBER(P80),IF(P80=100%,"CUMPLIDA",IF(AND(ISNUMBER(L80),ISNUMBER(OCI!$P$6)), IF(L80&lt;OCI!$P$6,"INCUMPLIDA","PROCESO"), "VERIFICAR FECHA")),"SIN VALOR AVANCE")</f>
        <v>PROCESO</v>
      </c>
    </row>
    <row r="81" spans="1:17" ht="240.75">
      <c r="A81" s="446" t="s">
        <v>19</v>
      </c>
      <c r="B81" s="447" t="s">
        <v>16</v>
      </c>
      <c r="C81" s="635"/>
      <c r="D81" s="635"/>
      <c r="E81" s="632"/>
      <c r="F81" s="632"/>
      <c r="G81" s="34" t="s">
        <v>1363</v>
      </c>
      <c r="H81" s="148" t="s">
        <v>258</v>
      </c>
      <c r="I81" s="148" t="s">
        <v>259</v>
      </c>
      <c r="J81" s="347">
        <v>7</v>
      </c>
      <c r="K81" s="189">
        <v>46024</v>
      </c>
      <c r="L81" s="189">
        <v>46660</v>
      </c>
      <c r="M81" s="36">
        <f t="shared" si="2"/>
        <v>90.857142857142861</v>
      </c>
      <c r="N81" s="187">
        <v>0</v>
      </c>
      <c r="O81" s="522" t="s">
        <v>2437</v>
      </c>
      <c r="P81" s="449">
        <f t="shared" si="3"/>
        <v>0</v>
      </c>
      <c r="Q81" s="114" t="str">
        <f>IF(ISNUMBER(P81),IF(P81=100%,"CUMPLIDA",IF(AND(ISNUMBER(L81),ISNUMBER(OCI!$P$6)), IF(L81&lt;OCI!$P$6,"INCUMPLIDA","PROCESO"), "VERIFICAR FECHA")),"SIN VALOR AVANCE")</f>
        <v>PROCESO</v>
      </c>
    </row>
    <row r="82" spans="1:17" ht="180.75">
      <c r="A82" s="446" t="s">
        <v>19</v>
      </c>
      <c r="B82" s="447" t="s">
        <v>16</v>
      </c>
      <c r="C82" s="635"/>
      <c r="D82" s="635"/>
      <c r="E82" s="632"/>
      <c r="F82" s="632"/>
      <c r="G82" s="34" t="s">
        <v>1364</v>
      </c>
      <c r="H82" s="148" t="s">
        <v>261</v>
      </c>
      <c r="I82" s="148" t="s">
        <v>262</v>
      </c>
      <c r="J82" s="347">
        <v>1</v>
      </c>
      <c r="K82" s="189">
        <v>46024</v>
      </c>
      <c r="L82" s="189">
        <v>46660</v>
      </c>
      <c r="M82" s="36">
        <f t="shared" si="2"/>
        <v>90.857142857142861</v>
      </c>
      <c r="N82" s="187">
        <v>0</v>
      </c>
      <c r="O82" s="148" t="s">
        <v>2445</v>
      </c>
      <c r="P82" s="449">
        <f t="shared" si="3"/>
        <v>0</v>
      </c>
      <c r="Q82" s="114" t="str">
        <f>IF(ISNUMBER(P82),IF(P82=100%,"CUMPLIDA",IF(AND(ISNUMBER(L82),ISNUMBER(OCI!$P$6)), IF(L82&lt;OCI!$P$6,"INCUMPLIDA","PROCESO"), "VERIFICAR FECHA")),"SIN VALOR AVANCE")</f>
        <v>PROCESO</v>
      </c>
    </row>
    <row r="83" spans="1:17" ht="405.75">
      <c r="A83" s="446" t="s">
        <v>19</v>
      </c>
      <c r="B83" s="447" t="s">
        <v>16</v>
      </c>
      <c r="C83" s="635"/>
      <c r="D83" s="635"/>
      <c r="E83" s="632"/>
      <c r="F83" s="632"/>
      <c r="G83" s="34" t="s">
        <v>1365</v>
      </c>
      <c r="H83" s="148" t="s">
        <v>264</v>
      </c>
      <c r="I83" s="148" t="s">
        <v>265</v>
      </c>
      <c r="J83" s="347">
        <v>2</v>
      </c>
      <c r="K83" s="189">
        <v>46024</v>
      </c>
      <c r="L83" s="189">
        <v>46660</v>
      </c>
      <c r="M83" s="36">
        <f t="shared" si="2"/>
        <v>90.857142857142861</v>
      </c>
      <c r="N83" s="187">
        <v>0</v>
      </c>
      <c r="O83" s="148" t="s">
        <v>2447</v>
      </c>
      <c r="P83" s="449">
        <f t="shared" si="3"/>
        <v>0</v>
      </c>
      <c r="Q83" s="114" t="str">
        <f>IF(ISNUMBER(P83),IF(P83=100%,"CUMPLIDA",IF(AND(ISNUMBER(L83),ISNUMBER(OCI!$P$6)), IF(L83&lt;OCI!$P$6,"INCUMPLIDA","PROCESO"), "VERIFICAR FECHA")),"SIN VALOR AVANCE")</f>
        <v>PROCESO</v>
      </c>
    </row>
    <row r="84" spans="1:17" ht="390.75">
      <c r="A84" s="446" t="s">
        <v>19</v>
      </c>
      <c r="B84" s="447" t="s">
        <v>16</v>
      </c>
      <c r="C84" s="635" t="s">
        <v>2448</v>
      </c>
      <c r="D84" s="635" t="s">
        <v>2425</v>
      </c>
      <c r="E84" s="636" t="s">
        <v>2449</v>
      </c>
      <c r="F84" s="632" t="s">
        <v>2441</v>
      </c>
      <c r="G84" s="638" t="s">
        <v>2428</v>
      </c>
      <c r="H84" s="346" t="s">
        <v>2429</v>
      </c>
      <c r="I84" s="148" t="s">
        <v>969</v>
      </c>
      <c r="J84" s="35">
        <v>1</v>
      </c>
      <c r="K84" s="307">
        <v>45231</v>
      </c>
      <c r="L84" s="307">
        <v>45504</v>
      </c>
      <c r="M84" s="36">
        <f t="shared" si="2"/>
        <v>39</v>
      </c>
      <c r="N84" s="187">
        <v>1</v>
      </c>
      <c r="O84" s="522" t="s">
        <v>2430</v>
      </c>
      <c r="P84" s="449">
        <f t="shared" si="3"/>
        <v>1</v>
      </c>
      <c r="Q84" s="114" t="str">
        <f>IF(ISNUMBER(P84),IF(P84=100%,"CUMPLIDA",IF(AND(ISNUMBER(L84),ISNUMBER(OCI!$P$6)), IF(L84&lt;OCI!$P$6,"INCUMPLIDA","PROCESO"), "VERIFICAR FECHA")),"SIN VALOR AVANCE")</f>
        <v>CUMPLIDA</v>
      </c>
    </row>
    <row r="85" spans="1:17" ht="375.75">
      <c r="A85" s="446" t="s">
        <v>19</v>
      </c>
      <c r="B85" s="447" t="s">
        <v>16</v>
      </c>
      <c r="C85" s="635"/>
      <c r="D85" s="635"/>
      <c r="E85" s="636"/>
      <c r="F85" s="632"/>
      <c r="G85" s="638"/>
      <c r="H85" s="346" t="s">
        <v>2431</v>
      </c>
      <c r="I85" s="148" t="s">
        <v>2432</v>
      </c>
      <c r="J85" s="35">
        <v>1</v>
      </c>
      <c r="K85" s="307">
        <v>45231</v>
      </c>
      <c r="L85" s="307">
        <v>45504</v>
      </c>
      <c r="M85" s="36">
        <f t="shared" si="2"/>
        <v>39</v>
      </c>
      <c r="N85" s="187">
        <v>1</v>
      </c>
      <c r="O85" s="522" t="s">
        <v>2433</v>
      </c>
      <c r="P85" s="449">
        <f t="shared" si="3"/>
        <v>1</v>
      </c>
      <c r="Q85" s="114" t="str">
        <f>IF(ISNUMBER(P85),IF(P85=100%,"CUMPLIDA",IF(AND(ISNUMBER(L85),ISNUMBER(OCI!$P$6)), IF(L85&lt;OCI!$P$6,"INCUMPLIDA","PROCESO"), "VERIFICAR FECHA")),"SIN VALOR AVANCE")</f>
        <v>CUMPLIDA</v>
      </c>
    </row>
    <row r="86" spans="1:17" ht="210.75">
      <c r="A86" s="446" t="s">
        <v>19</v>
      </c>
      <c r="B86" s="447" t="s">
        <v>16</v>
      </c>
      <c r="C86" s="635"/>
      <c r="D86" s="635"/>
      <c r="E86" s="636"/>
      <c r="F86" s="632"/>
      <c r="G86" s="34" t="s">
        <v>2434</v>
      </c>
      <c r="H86" s="148" t="s">
        <v>1614</v>
      </c>
      <c r="I86" s="148" t="s">
        <v>238</v>
      </c>
      <c r="J86" s="347">
        <v>1</v>
      </c>
      <c r="K86" s="189">
        <v>45323</v>
      </c>
      <c r="L86" s="189">
        <v>45747</v>
      </c>
      <c r="M86" s="36">
        <f t="shared" si="2"/>
        <v>60.571428571428569</v>
      </c>
      <c r="N86" s="187">
        <v>0</v>
      </c>
      <c r="O86" s="522" t="s">
        <v>2450</v>
      </c>
      <c r="P86" s="449">
        <f t="shared" si="3"/>
        <v>0</v>
      </c>
      <c r="Q86" s="114" t="str">
        <f>IF(ISNUMBER(P86),IF(P86=100%,"CUMPLIDA",IF(AND(ISNUMBER(L86),ISNUMBER(OCI!$P$6)), IF(L86&lt;OCI!$P$6,"INCUMPLIDA","PROCESO"), "VERIFICAR FECHA")),"SIN VALOR AVANCE")</f>
        <v>PROCESO</v>
      </c>
    </row>
    <row r="87" spans="1:17" ht="150.75">
      <c r="A87" s="446" t="s">
        <v>19</v>
      </c>
      <c r="B87" s="447" t="s">
        <v>16</v>
      </c>
      <c r="C87" s="635"/>
      <c r="D87" s="635"/>
      <c r="E87" s="636"/>
      <c r="F87" s="632"/>
      <c r="G87" s="34" t="s">
        <v>241</v>
      </c>
      <c r="H87" s="148" t="s">
        <v>241</v>
      </c>
      <c r="I87" s="148" t="s">
        <v>242</v>
      </c>
      <c r="J87" s="347">
        <v>1</v>
      </c>
      <c r="K87" s="189">
        <v>45323</v>
      </c>
      <c r="L87" s="189">
        <v>45747</v>
      </c>
      <c r="M87" s="36">
        <f t="shared" si="2"/>
        <v>60.571428571428569</v>
      </c>
      <c r="N87" s="187">
        <v>0</v>
      </c>
      <c r="O87" s="522" t="s">
        <v>2444</v>
      </c>
      <c r="P87" s="449">
        <f t="shared" si="3"/>
        <v>0</v>
      </c>
      <c r="Q87" s="114" t="str">
        <f>IF(ISNUMBER(P87),IF(P87=100%,"CUMPLIDA",IF(AND(ISNUMBER(L87),ISNUMBER(OCI!$P$6)), IF(L87&lt;OCI!$P$6,"INCUMPLIDA","PROCESO"), "VERIFICAR FECHA")),"SIN VALOR AVANCE")</f>
        <v>PROCESO</v>
      </c>
    </row>
    <row r="88" spans="1:17" ht="150.75">
      <c r="A88" s="446" t="s">
        <v>19</v>
      </c>
      <c r="B88" s="447" t="s">
        <v>16</v>
      </c>
      <c r="C88" s="635"/>
      <c r="D88" s="635"/>
      <c r="E88" s="636"/>
      <c r="F88" s="632"/>
      <c r="G88" s="34" t="s">
        <v>1361</v>
      </c>
      <c r="H88" s="148" t="s">
        <v>245</v>
      </c>
      <c r="I88" s="148" t="s">
        <v>246</v>
      </c>
      <c r="J88" s="347">
        <v>1</v>
      </c>
      <c r="K88" s="189">
        <v>45231</v>
      </c>
      <c r="L88" s="189">
        <v>45747</v>
      </c>
      <c r="M88" s="36">
        <f t="shared" si="2"/>
        <v>73.714285714285708</v>
      </c>
      <c r="N88" s="187">
        <v>0</v>
      </c>
      <c r="O88" s="522" t="s">
        <v>2444</v>
      </c>
      <c r="P88" s="449">
        <f t="shared" si="3"/>
        <v>0</v>
      </c>
      <c r="Q88" s="114" t="str">
        <f>IF(ISNUMBER(P88),IF(P88=100%,"CUMPLIDA",IF(AND(ISNUMBER(L88),ISNUMBER(OCI!$P$6)), IF(L88&lt;OCI!$P$6,"INCUMPLIDA","PROCESO"), "VERIFICAR FECHA")),"SIN VALOR AVANCE")</f>
        <v>PROCESO</v>
      </c>
    </row>
    <row r="89" spans="1:17" ht="210.75">
      <c r="A89" s="446" t="s">
        <v>19</v>
      </c>
      <c r="B89" s="447" t="s">
        <v>16</v>
      </c>
      <c r="C89" s="635"/>
      <c r="D89" s="635"/>
      <c r="E89" s="636"/>
      <c r="F89" s="632"/>
      <c r="G89" s="34" t="s">
        <v>248</v>
      </c>
      <c r="H89" s="148" t="s">
        <v>248</v>
      </c>
      <c r="I89" s="148" t="s">
        <v>249</v>
      </c>
      <c r="J89" s="347">
        <v>1</v>
      </c>
      <c r="K89" s="189">
        <v>45323</v>
      </c>
      <c r="L89" s="189">
        <v>45747</v>
      </c>
      <c r="M89" s="36">
        <f t="shared" si="2"/>
        <v>60.571428571428569</v>
      </c>
      <c r="N89" s="187">
        <v>0</v>
      </c>
      <c r="O89" s="522" t="s">
        <v>2450</v>
      </c>
      <c r="P89" s="449">
        <f t="shared" si="3"/>
        <v>0</v>
      </c>
      <c r="Q89" s="114" t="str">
        <f>IF(ISNUMBER(P89),IF(P89=100%,"CUMPLIDA",IF(AND(ISNUMBER(L89),ISNUMBER(OCI!$P$6)), IF(L89&lt;OCI!$P$6,"INCUMPLIDA","PROCESO"), "VERIFICAR FECHA")),"SIN VALOR AVANCE")</f>
        <v>PROCESO</v>
      </c>
    </row>
    <row r="90" spans="1:17" ht="150.75">
      <c r="A90" s="446" t="s">
        <v>19</v>
      </c>
      <c r="B90" s="447" t="s">
        <v>16</v>
      </c>
      <c r="C90" s="635"/>
      <c r="D90" s="635"/>
      <c r="E90" s="636"/>
      <c r="F90" s="632"/>
      <c r="G90" s="34" t="s">
        <v>251</v>
      </c>
      <c r="H90" s="148" t="s">
        <v>251</v>
      </c>
      <c r="I90" s="148" t="s">
        <v>252</v>
      </c>
      <c r="J90" s="347">
        <v>1</v>
      </c>
      <c r="K90" s="189">
        <v>45231</v>
      </c>
      <c r="L90" s="189">
        <v>45747</v>
      </c>
      <c r="M90" s="36">
        <f t="shared" si="2"/>
        <v>73.714285714285708</v>
      </c>
      <c r="N90" s="187">
        <v>0</v>
      </c>
      <c r="O90" s="522" t="s">
        <v>2444</v>
      </c>
      <c r="P90" s="449">
        <f t="shared" si="3"/>
        <v>0</v>
      </c>
      <c r="Q90" s="114" t="str">
        <f>IF(ISNUMBER(P90),IF(P90=100%,"CUMPLIDA",IF(AND(ISNUMBER(L90),ISNUMBER(OCI!$P$6)), IF(L90&lt;OCI!$P$6,"INCUMPLIDA","PROCESO"), "VERIFICAR FECHA")),"SIN VALOR AVANCE")</f>
        <v>PROCESO</v>
      </c>
    </row>
    <row r="91" spans="1:17" ht="345.75">
      <c r="A91" s="446" t="s">
        <v>19</v>
      </c>
      <c r="B91" s="447" t="s">
        <v>16</v>
      </c>
      <c r="C91" s="635"/>
      <c r="D91" s="635"/>
      <c r="E91" s="636"/>
      <c r="F91" s="632"/>
      <c r="G91" s="34" t="s">
        <v>254</v>
      </c>
      <c r="H91" s="148" t="s">
        <v>254</v>
      </c>
      <c r="I91" s="148" t="s">
        <v>255</v>
      </c>
      <c r="J91" s="347">
        <v>1</v>
      </c>
      <c r="K91" s="189">
        <v>45231</v>
      </c>
      <c r="L91" s="189">
        <v>45808</v>
      </c>
      <c r="M91" s="36">
        <f t="shared" si="2"/>
        <v>82.428571428571431</v>
      </c>
      <c r="N91" s="187">
        <v>0</v>
      </c>
      <c r="O91" s="522" t="s">
        <v>2451</v>
      </c>
      <c r="P91" s="449">
        <f t="shared" si="3"/>
        <v>0</v>
      </c>
      <c r="Q91" s="114" t="str">
        <f>IF(ISNUMBER(P91),IF(P91=100%,"CUMPLIDA",IF(AND(ISNUMBER(L91),ISNUMBER(OCI!$P$6)), IF(L91&lt;OCI!$P$6,"INCUMPLIDA","PROCESO"), "VERIFICAR FECHA")),"SIN VALOR AVANCE")</f>
        <v>PROCESO</v>
      </c>
    </row>
    <row r="92" spans="1:17" ht="240.75">
      <c r="A92" s="446" t="s">
        <v>19</v>
      </c>
      <c r="B92" s="447" t="s">
        <v>16</v>
      </c>
      <c r="C92" s="635"/>
      <c r="D92" s="635"/>
      <c r="E92" s="636"/>
      <c r="F92" s="632"/>
      <c r="G92" s="34" t="s">
        <v>1363</v>
      </c>
      <c r="H92" s="148" t="s">
        <v>258</v>
      </c>
      <c r="I92" s="148" t="s">
        <v>259</v>
      </c>
      <c r="J92" s="347">
        <v>7</v>
      </c>
      <c r="K92" s="189">
        <v>46024</v>
      </c>
      <c r="L92" s="189">
        <v>46660</v>
      </c>
      <c r="M92" s="36">
        <f t="shared" si="2"/>
        <v>90.857142857142861</v>
      </c>
      <c r="N92" s="187">
        <v>0</v>
      </c>
      <c r="O92" s="522" t="s">
        <v>2437</v>
      </c>
      <c r="P92" s="449">
        <f t="shared" si="3"/>
        <v>0</v>
      </c>
      <c r="Q92" s="114" t="str">
        <f>IF(ISNUMBER(P92),IF(P92=100%,"CUMPLIDA",IF(AND(ISNUMBER(L92),ISNUMBER(OCI!$P$6)), IF(L92&lt;OCI!$P$6,"INCUMPLIDA","PROCESO"), "VERIFICAR FECHA")),"SIN VALOR AVANCE")</f>
        <v>PROCESO</v>
      </c>
    </row>
    <row r="93" spans="1:17" ht="210.75">
      <c r="A93" s="446" t="s">
        <v>19</v>
      </c>
      <c r="B93" s="447" t="s">
        <v>16</v>
      </c>
      <c r="C93" s="635"/>
      <c r="D93" s="635"/>
      <c r="E93" s="636"/>
      <c r="F93" s="632"/>
      <c r="G93" s="34" t="s">
        <v>1364</v>
      </c>
      <c r="H93" s="148" t="s">
        <v>261</v>
      </c>
      <c r="I93" s="148" t="s">
        <v>262</v>
      </c>
      <c r="J93" s="347">
        <v>1</v>
      </c>
      <c r="K93" s="189">
        <v>46024</v>
      </c>
      <c r="L93" s="189">
        <v>46660</v>
      </c>
      <c r="M93" s="36">
        <f t="shared" si="2"/>
        <v>90.857142857142861</v>
      </c>
      <c r="N93" s="187">
        <v>0</v>
      </c>
      <c r="O93" s="522" t="s">
        <v>2450</v>
      </c>
      <c r="P93" s="449">
        <f t="shared" si="3"/>
        <v>0</v>
      </c>
      <c r="Q93" s="114" t="str">
        <f>IF(ISNUMBER(P93),IF(P93=100%,"CUMPLIDA",IF(AND(ISNUMBER(L93),ISNUMBER(OCI!$P$6)), IF(L93&lt;OCI!$P$6,"INCUMPLIDA","PROCESO"), "VERIFICAR FECHA")),"SIN VALOR AVANCE")</f>
        <v>PROCESO</v>
      </c>
    </row>
    <row r="94" spans="1:17" ht="405.75">
      <c r="A94" s="446" t="s">
        <v>19</v>
      </c>
      <c r="B94" s="447" t="s">
        <v>16</v>
      </c>
      <c r="C94" s="635"/>
      <c r="D94" s="635"/>
      <c r="E94" s="636"/>
      <c r="F94" s="632"/>
      <c r="G94" s="34" t="s">
        <v>1365</v>
      </c>
      <c r="H94" s="148" t="s">
        <v>264</v>
      </c>
      <c r="I94" s="148" t="s">
        <v>265</v>
      </c>
      <c r="J94" s="347">
        <v>2</v>
      </c>
      <c r="K94" s="189">
        <v>46024</v>
      </c>
      <c r="L94" s="189">
        <v>46660</v>
      </c>
      <c r="M94" s="36">
        <f t="shared" si="2"/>
        <v>90.857142857142861</v>
      </c>
      <c r="N94" s="187">
        <v>0</v>
      </c>
      <c r="O94" s="522" t="s">
        <v>2438</v>
      </c>
      <c r="P94" s="449">
        <f t="shared" si="3"/>
        <v>0</v>
      </c>
      <c r="Q94" s="114" t="str">
        <f>IF(ISNUMBER(P94),IF(P94=100%,"CUMPLIDA",IF(AND(ISNUMBER(L94),ISNUMBER(OCI!$P$6)), IF(L94&lt;OCI!$P$6,"INCUMPLIDA","PROCESO"), "VERIFICAR FECHA")),"SIN VALOR AVANCE")</f>
        <v>PROCESO</v>
      </c>
    </row>
    <row r="95" spans="1:17" ht="210.75">
      <c r="A95" s="446" t="s">
        <v>19</v>
      </c>
      <c r="B95" s="447" t="s">
        <v>16</v>
      </c>
      <c r="C95" s="635" t="s">
        <v>2452</v>
      </c>
      <c r="D95" s="635" t="s">
        <v>2425</v>
      </c>
      <c r="E95" s="632" t="s">
        <v>2453</v>
      </c>
      <c r="F95" s="632" t="s">
        <v>2427</v>
      </c>
      <c r="G95" s="305" t="s">
        <v>2454</v>
      </c>
      <c r="H95" s="306" t="s">
        <v>2454</v>
      </c>
      <c r="I95" s="148" t="s">
        <v>2455</v>
      </c>
      <c r="J95" s="35">
        <v>1</v>
      </c>
      <c r="K95" s="307">
        <v>42979</v>
      </c>
      <c r="L95" s="307">
        <v>43100</v>
      </c>
      <c r="M95" s="36">
        <f t="shared" si="2"/>
        <v>17.285714285714285</v>
      </c>
      <c r="N95" s="187">
        <v>1</v>
      </c>
      <c r="O95" s="148" t="s">
        <v>2456</v>
      </c>
      <c r="P95" s="348">
        <f t="shared" si="3"/>
        <v>1</v>
      </c>
      <c r="Q95" s="114" t="str">
        <f>IF(ISNUMBER(P95),IF(P95=100%,"CUMPLIDA",IF(AND(ISNUMBER(L95),ISNUMBER(OCI!$P$6)), IF(L95&lt;OCI!$P$6,"INCUMPLIDA","PROCESO"), "VERIFICAR FECHA")),"SIN VALOR AVANCE")</f>
        <v>CUMPLIDA</v>
      </c>
    </row>
    <row r="96" spans="1:17" ht="270">
      <c r="A96" s="446" t="s">
        <v>19</v>
      </c>
      <c r="B96" s="447" t="s">
        <v>16</v>
      </c>
      <c r="C96" s="635"/>
      <c r="D96" s="635"/>
      <c r="E96" s="632"/>
      <c r="F96" s="632"/>
      <c r="G96" s="305" t="s">
        <v>2457</v>
      </c>
      <c r="H96" s="306" t="s">
        <v>2457</v>
      </c>
      <c r="I96" s="148" t="s">
        <v>2455</v>
      </c>
      <c r="J96" s="35">
        <v>1</v>
      </c>
      <c r="K96" s="307">
        <v>42979</v>
      </c>
      <c r="L96" s="307">
        <v>43100</v>
      </c>
      <c r="M96" s="36">
        <f t="shared" si="2"/>
        <v>17.285714285714285</v>
      </c>
      <c r="N96" s="187">
        <v>1</v>
      </c>
      <c r="O96" s="148" t="s">
        <v>2458</v>
      </c>
      <c r="P96" s="348">
        <f t="shared" si="3"/>
        <v>1</v>
      </c>
      <c r="Q96" s="114" t="str">
        <f>IF(ISNUMBER(P96),IF(P96=100%,"CUMPLIDA",IF(AND(ISNUMBER(L96),ISNUMBER(OCI!$P$6)), IF(L96&lt;OCI!$P$6,"INCUMPLIDA","PROCESO"), "VERIFICAR FECHA")),"SIN VALOR AVANCE")</f>
        <v>CUMPLIDA</v>
      </c>
    </row>
    <row r="97" spans="1:17" ht="390.75">
      <c r="A97" s="446" t="s">
        <v>19</v>
      </c>
      <c r="B97" s="447" t="s">
        <v>16</v>
      </c>
      <c r="C97" s="635"/>
      <c r="D97" s="635"/>
      <c r="E97" s="632"/>
      <c r="F97" s="632"/>
      <c r="G97" s="638" t="s">
        <v>2428</v>
      </c>
      <c r="H97" s="346" t="s">
        <v>2429</v>
      </c>
      <c r="I97" s="148" t="s">
        <v>969</v>
      </c>
      <c r="J97" s="35">
        <v>1</v>
      </c>
      <c r="K97" s="307">
        <v>45231</v>
      </c>
      <c r="L97" s="307">
        <v>45504</v>
      </c>
      <c r="M97" s="36">
        <f t="shared" si="2"/>
        <v>39</v>
      </c>
      <c r="N97" s="187">
        <v>1</v>
      </c>
      <c r="O97" s="522" t="s">
        <v>2430</v>
      </c>
      <c r="P97" s="449">
        <f t="shared" si="3"/>
        <v>1</v>
      </c>
      <c r="Q97" s="114" t="str">
        <f>IF(ISNUMBER(P97),IF(P97=100%,"CUMPLIDA",IF(AND(ISNUMBER(L97),ISNUMBER(OCI!$P$6)), IF(L97&lt;OCI!$P$6,"INCUMPLIDA","PROCESO"), "VERIFICAR FECHA")),"SIN VALOR AVANCE")</f>
        <v>CUMPLIDA</v>
      </c>
    </row>
    <row r="98" spans="1:17" ht="375.75">
      <c r="A98" s="446" t="s">
        <v>19</v>
      </c>
      <c r="B98" s="447" t="s">
        <v>16</v>
      </c>
      <c r="C98" s="635"/>
      <c r="D98" s="635"/>
      <c r="E98" s="632"/>
      <c r="F98" s="632"/>
      <c r="G98" s="638"/>
      <c r="H98" s="346" t="s">
        <v>2431</v>
      </c>
      <c r="I98" s="148" t="s">
        <v>2432</v>
      </c>
      <c r="J98" s="35">
        <v>1</v>
      </c>
      <c r="K98" s="307">
        <v>45231</v>
      </c>
      <c r="L98" s="307">
        <v>45504</v>
      </c>
      <c r="M98" s="36">
        <f t="shared" si="2"/>
        <v>39</v>
      </c>
      <c r="N98" s="187">
        <v>1</v>
      </c>
      <c r="O98" s="522" t="s">
        <v>2433</v>
      </c>
      <c r="P98" s="449">
        <f t="shared" si="3"/>
        <v>1</v>
      </c>
      <c r="Q98" s="114" t="str">
        <f>IF(ISNUMBER(P98),IF(P98=100%,"CUMPLIDA",IF(AND(ISNUMBER(L98),ISNUMBER(OCI!$P$6)), IF(L98&lt;OCI!$P$6,"INCUMPLIDA","PROCESO"), "VERIFICAR FECHA")),"SIN VALOR AVANCE")</f>
        <v>CUMPLIDA</v>
      </c>
    </row>
    <row r="99" spans="1:17" ht="195.75">
      <c r="A99" s="446" t="s">
        <v>19</v>
      </c>
      <c r="B99" s="447" t="s">
        <v>16</v>
      </c>
      <c r="C99" s="635"/>
      <c r="D99" s="635"/>
      <c r="E99" s="632"/>
      <c r="F99" s="632"/>
      <c r="G99" s="34" t="s">
        <v>2434</v>
      </c>
      <c r="H99" s="148" t="s">
        <v>1614</v>
      </c>
      <c r="I99" s="148" t="s">
        <v>238</v>
      </c>
      <c r="J99" s="347">
        <v>1</v>
      </c>
      <c r="K99" s="189">
        <v>45323</v>
      </c>
      <c r="L99" s="189">
        <v>45747</v>
      </c>
      <c r="M99" s="36">
        <f t="shared" si="2"/>
        <v>60.571428571428569</v>
      </c>
      <c r="N99" s="187">
        <v>0</v>
      </c>
      <c r="O99" s="522" t="s">
        <v>1035</v>
      </c>
      <c r="P99" s="449">
        <f t="shared" si="3"/>
        <v>0</v>
      </c>
      <c r="Q99" s="114" t="str">
        <f>IF(ISNUMBER(P99),IF(P99=100%,"CUMPLIDA",IF(AND(ISNUMBER(L99),ISNUMBER(OCI!$P$6)), IF(L99&lt;OCI!$P$6,"INCUMPLIDA","PROCESO"), "VERIFICAR FECHA")),"SIN VALOR AVANCE")</f>
        <v>PROCESO</v>
      </c>
    </row>
    <row r="100" spans="1:17" ht="150.75">
      <c r="A100" s="446" t="s">
        <v>19</v>
      </c>
      <c r="B100" s="447" t="s">
        <v>16</v>
      </c>
      <c r="C100" s="635"/>
      <c r="D100" s="635"/>
      <c r="E100" s="632"/>
      <c r="F100" s="632"/>
      <c r="G100" s="34" t="s">
        <v>241</v>
      </c>
      <c r="H100" s="148" t="s">
        <v>241</v>
      </c>
      <c r="I100" s="148" t="s">
        <v>242</v>
      </c>
      <c r="J100" s="347">
        <v>1</v>
      </c>
      <c r="K100" s="189">
        <v>45323</v>
      </c>
      <c r="L100" s="189">
        <v>45747</v>
      </c>
      <c r="M100" s="36">
        <f t="shared" si="2"/>
        <v>60.571428571428569</v>
      </c>
      <c r="N100" s="187">
        <v>0</v>
      </c>
      <c r="O100" s="522" t="s">
        <v>2444</v>
      </c>
      <c r="P100" s="449">
        <f t="shared" si="3"/>
        <v>0</v>
      </c>
      <c r="Q100" s="114" t="str">
        <f>IF(ISNUMBER(P100),IF(P100=100%,"CUMPLIDA",IF(AND(ISNUMBER(L100),ISNUMBER(OCI!$P$6)), IF(L100&lt;OCI!$P$6,"INCUMPLIDA","PROCESO"), "VERIFICAR FECHA")),"SIN VALOR AVANCE")</f>
        <v>PROCESO</v>
      </c>
    </row>
    <row r="101" spans="1:17" ht="150.75">
      <c r="A101" s="446" t="s">
        <v>19</v>
      </c>
      <c r="B101" s="447" t="s">
        <v>16</v>
      </c>
      <c r="C101" s="635"/>
      <c r="D101" s="635"/>
      <c r="E101" s="632"/>
      <c r="F101" s="632"/>
      <c r="G101" s="34" t="s">
        <v>1361</v>
      </c>
      <c r="H101" s="148" t="s">
        <v>245</v>
      </c>
      <c r="I101" s="148" t="s">
        <v>246</v>
      </c>
      <c r="J101" s="347">
        <v>1</v>
      </c>
      <c r="K101" s="189">
        <v>45231</v>
      </c>
      <c r="L101" s="189">
        <v>45747</v>
      </c>
      <c r="M101" s="36">
        <f t="shared" si="2"/>
        <v>73.714285714285708</v>
      </c>
      <c r="N101" s="187">
        <v>0</v>
      </c>
      <c r="O101" s="522" t="s">
        <v>2444</v>
      </c>
      <c r="P101" s="449">
        <f t="shared" si="3"/>
        <v>0</v>
      </c>
      <c r="Q101" s="114" t="str">
        <f>IF(ISNUMBER(P101),IF(P101=100%,"CUMPLIDA",IF(AND(ISNUMBER(L101),ISNUMBER(OCI!$P$6)), IF(L101&lt;OCI!$P$6,"INCUMPLIDA","PROCESO"), "VERIFICAR FECHA")),"SIN VALOR AVANCE")</f>
        <v>PROCESO</v>
      </c>
    </row>
    <row r="102" spans="1:17" ht="195.75">
      <c r="A102" s="446" t="s">
        <v>19</v>
      </c>
      <c r="B102" s="447" t="s">
        <v>16</v>
      </c>
      <c r="C102" s="635"/>
      <c r="D102" s="635"/>
      <c r="E102" s="632"/>
      <c r="F102" s="632"/>
      <c r="G102" s="34" t="s">
        <v>248</v>
      </c>
      <c r="H102" s="148" t="s">
        <v>248</v>
      </c>
      <c r="I102" s="148" t="s">
        <v>249</v>
      </c>
      <c r="J102" s="347">
        <v>1</v>
      </c>
      <c r="K102" s="189">
        <v>45323</v>
      </c>
      <c r="L102" s="189">
        <v>45747</v>
      </c>
      <c r="M102" s="36">
        <f t="shared" si="2"/>
        <v>60.571428571428569</v>
      </c>
      <c r="N102" s="187">
        <v>0</v>
      </c>
      <c r="O102" s="522" t="s">
        <v>1035</v>
      </c>
      <c r="P102" s="449">
        <f t="shared" si="3"/>
        <v>0</v>
      </c>
      <c r="Q102" s="114" t="str">
        <f>IF(ISNUMBER(P102),IF(P102=100%,"CUMPLIDA",IF(AND(ISNUMBER(L102),ISNUMBER(OCI!$P$6)), IF(L102&lt;OCI!$P$6,"INCUMPLIDA","PROCESO"), "VERIFICAR FECHA")),"SIN VALOR AVANCE")</f>
        <v>PROCESO</v>
      </c>
    </row>
    <row r="103" spans="1:17" ht="150.75">
      <c r="A103" s="446" t="s">
        <v>19</v>
      </c>
      <c r="B103" s="447" t="s">
        <v>16</v>
      </c>
      <c r="C103" s="635"/>
      <c r="D103" s="635"/>
      <c r="E103" s="632"/>
      <c r="F103" s="632"/>
      <c r="G103" s="34" t="s">
        <v>251</v>
      </c>
      <c r="H103" s="148" t="s">
        <v>251</v>
      </c>
      <c r="I103" s="148" t="s">
        <v>252</v>
      </c>
      <c r="J103" s="347">
        <v>1</v>
      </c>
      <c r="K103" s="189">
        <v>45231</v>
      </c>
      <c r="L103" s="189">
        <v>45747</v>
      </c>
      <c r="M103" s="36">
        <f t="shared" si="2"/>
        <v>73.714285714285708</v>
      </c>
      <c r="N103" s="187">
        <v>0</v>
      </c>
      <c r="O103" s="522" t="s">
        <v>2444</v>
      </c>
      <c r="P103" s="449">
        <f t="shared" si="3"/>
        <v>0</v>
      </c>
      <c r="Q103" s="114" t="str">
        <f>IF(ISNUMBER(P103),IF(P103=100%,"CUMPLIDA",IF(AND(ISNUMBER(L103),ISNUMBER(OCI!$P$6)), IF(L103&lt;OCI!$P$6,"INCUMPLIDA","PROCESO"), "VERIFICAR FECHA")),"SIN VALOR AVANCE")</f>
        <v>PROCESO</v>
      </c>
    </row>
    <row r="104" spans="1:17" ht="330.75">
      <c r="A104" s="446" t="s">
        <v>19</v>
      </c>
      <c r="B104" s="447" t="s">
        <v>16</v>
      </c>
      <c r="C104" s="635"/>
      <c r="D104" s="635"/>
      <c r="E104" s="632"/>
      <c r="F104" s="632"/>
      <c r="G104" s="34" t="s">
        <v>254</v>
      </c>
      <c r="H104" s="148" t="s">
        <v>254</v>
      </c>
      <c r="I104" s="148" t="s">
        <v>255</v>
      </c>
      <c r="J104" s="347">
        <v>1</v>
      </c>
      <c r="K104" s="189">
        <v>45231</v>
      </c>
      <c r="L104" s="189">
        <v>45808</v>
      </c>
      <c r="M104" s="36">
        <f t="shared" si="2"/>
        <v>82.428571428571431</v>
      </c>
      <c r="N104" s="187">
        <v>0</v>
      </c>
      <c r="O104" s="522" t="s">
        <v>2436</v>
      </c>
      <c r="P104" s="449">
        <f t="shared" si="3"/>
        <v>0</v>
      </c>
      <c r="Q104" s="114" t="str">
        <f>IF(ISNUMBER(P104),IF(P104=100%,"CUMPLIDA",IF(AND(ISNUMBER(L104),ISNUMBER(OCI!$P$6)), IF(L104&lt;OCI!$P$6,"INCUMPLIDA","PROCESO"), "VERIFICAR FECHA")),"SIN VALOR AVANCE")</f>
        <v>PROCESO</v>
      </c>
    </row>
    <row r="105" spans="1:17" ht="240.75">
      <c r="A105" s="446" t="s">
        <v>19</v>
      </c>
      <c r="B105" s="447" t="s">
        <v>16</v>
      </c>
      <c r="C105" s="635"/>
      <c r="D105" s="635"/>
      <c r="E105" s="632"/>
      <c r="F105" s="632"/>
      <c r="G105" s="34" t="s">
        <v>1363</v>
      </c>
      <c r="H105" s="148" t="s">
        <v>258</v>
      </c>
      <c r="I105" s="148" t="s">
        <v>259</v>
      </c>
      <c r="J105" s="347">
        <v>7</v>
      </c>
      <c r="K105" s="189">
        <v>46024</v>
      </c>
      <c r="L105" s="189">
        <v>46660</v>
      </c>
      <c r="M105" s="36">
        <f t="shared" si="2"/>
        <v>90.857142857142861</v>
      </c>
      <c r="N105" s="187">
        <v>0</v>
      </c>
      <c r="O105" s="522" t="s">
        <v>2437</v>
      </c>
      <c r="P105" s="449">
        <f t="shared" si="3"/>
        <v>0</v>
      </c>
      <c r="Q105" s="114" t="str">
        <f>IF(ISNUMBER(P105),IF(P105=100%,"CUMPLIDA",IF(AND(ISNUMBER(L105),ISNUMBER(OCI!$P$6)), IF(L105&lt;OCI!$P$6,"INCUMPLIDA","PROCESO"), "VERIFICAR FECHA")),"SIN VALOR AVANCE")</f>
        <v>PROCESO</v>
      </c>
    </row>
    <row r="106" spans="1:17" ht="195.75">
      <c r="A106" s="446" t="s">
        <v>19</v>
      </c>
      <c r="B106" s="447" t="s">
        <v>16</v>
      </c>
      <c r="C106" s="635"/>
      <c r="D106" s="635"/>
      <c r="E106" s="632"/>
      <c r="F106" s="632"/>
      <c r="G106" s="34" t="s">
        <v>1364</v>
      </c>
      <c r="H106" s="148" t="s">
        <v>261</v>
      </c>
      <c r="I106" s="148" t="s">
        <v>262</v>
      </c>
      <c r="J106" s="347">
        <v>1</v>
      </c>
      <c r="K106" s="189">
        <v>46024</v>
      </c>
      <c r="L106" s="189">
        <v>46660</v>
      </c>
      <c r="M106" s="36">
        <f t="shared" si="2"/>
        <v>90.857142857142861</v>
      </c>
      <c r="N106" s="187">
        <v>0</v>
      </c>
      <c r="O106" s="522" t="s">
        <v>1035</v>
      </c>
      <c r="P106" s="449">
        <f t="shared" si="3"/>
        <v>0</v>
      </c>
      <c r="Q106" s="114" t="str">
        <f>IF(ISNUMBER(P106),IF(P106=100%,"CUMPLIDA",IF(AND(ISNUMBER(L106),ISNUMBER(OCI!$P$6)), IF(L106&lt;OCI!$P$6,"INCUMPLIDA","PROCESO"), "VERIFICAR FECHA")),"SIN VALOR AVANCE")</f>
        <v>PROCESO</v>
      </c>
    </row>
    <row r="107" spans="1:17" ht="405.75">
      <c r="A107" s="446" t="s">
        <v>19</v>
      </c>
      <c r="B107" s="447" t="s">
        <v>16</v>
      </c>
      <c r="C107" s="635"/>
      <c r="D107" s="635"/>
      <c r="E107" s="632"/>
      <c r="F107" s="632"/>
      <c r="G107" s="34" t="s">
        <v>1365</v>
      </c>
      <c r="H107" s="148" t="s">
        <v>264</v>
      </c>
      <c r="I107" s="148" t="s">
        <v>265</v>
      </c>
      <c r="J107" s="347">
        <v>2</v>
      </c>
      <c r="K107" s="189">
        <v>46024</v>
      </c>
      <c r="L107" s="189">
        <v>46660</v>
      </c>
      <c r="M107" s="36">
        <f t="shared" si="2"/>
        <v>90.857142857142861</v>
      </c>
      <c r="N107" s="187">
        <v>0</v>
      </c>
      <c r="O107" s="522" t="s">
        <v>2438</v>
      </c>
      <c r="P107" s="449">
        <f t="shared" si="3"/>
        <v>0</v>
      </c>
      <c r="Q107" s="114" t="str">
        <f>IF(ISNUMBER(P107),IF(P107=100%,"CUMPLIDA",IF(AND(ISNUMBER(L107),ISNUMBER(OCI!$P$6)), IF(L107&lt;OCI!$P$6,"INCUMPLIDA","PROCESO"), "VERIFICAR FECHA")),"SIN VALOR AVANCE")</f>
        <v>PROCESO</v>
      </c>
    </row>
    <row r="108" spans="1:17" ht="409.5">
      <c r="A108" s="446" t="s">
        <v>19</v>
      </c>
      <c r="B108" s="447" t="s">
        <v>16</v>
      </c>
      <c r="C108" s="631" t="s">
        <v>2459</v>
      </c>
      <c r="D108" s="631" t="s">
        <v>2460</v>
      </c>
      <c r="E108" s="632" t="s">
        <v>2461</v>
      </c>
      <c r="F108" s="632" t="s">
        <v>2462</v>
      </c>
      <c r="G108" s="305" t="s">
        <v>2463</v>
      </c>
      <c r="H108" s="148" t="s">
        <v>2464</v>
      </c>
      <c r="I108" s="306" t="s">
        <v>2465</v>
      </c>
      <c r="J108" s="35">
        <v>1</v>
      </c>
      <c r="K108" s="307">
        <v>42614</v>
      </c>
      <c r="L108" s="307">
        <v>42825</v>
      </c>
      <c r="M108" s="36">
        <f t="shared" si="2"/>
        <v>30.142857142857142</v>
      </c>
      <c r="N108" s="187">
        <v>1</v>
      </c>
      <c r="O108" s="148" t="s">
        <v>2466</v>
      </c>
      <c r="P108" s="348">
        <f t="shared" si="3"/>
        <v>1</v>
      </c>
      <c r="Q108" s="114" t="str">
        <f>IF(ISNUMBER(P108),IF(P108=100%,"CUMPLIDA",IF(AND(ISNUMBER(L108),ISNUMBER(OCI!$P$6)), IF(L108&lt;OCI!$P$6,"INCUMPLIDA","PROCESO"), "VERIFICAR FECHA")),"SIN VALOR AVANCE")</f>
        <v>CUMPLIDA</v>
      </c>
    </row>
    <row r="109" spans="1:17" ht="390.75">
      <c r="A109" s="446" t="s">
        <v>19</v>
      </c>
      <c r="B109" s="447" t="s">
        <v>16</v>
      </c>
      <c r="C109" s="631"/>
      <c r="D109" s="631"/>
      <c r="E109" s="632"/>
      <c r="F109" s="632"/>
      <c r="G109" s="639" t="s">
        <v>2467</v>
      </c>
      <c r="H109" s="346" t="s">
        <v>2429</v>
      </c>
      <c r="I109" s="148" t="s">
        <v>969</v>
      </c>
      <c r="J109" s="35">
        <v>1</v>
      </c>
      <c r="K109" s="307">
        <v>45231</v>
      </c>
      <c r="L109" s="307">
        <v>45504</v>
      </c>
      <c r="M109" s="36">
        <f t="shared" si="2"/>
        <v>39</v>
      </c>
      <c r="N109" s="187">
        <v>1</v>
      </c>
      <c r="O109" s="522" t="s">
        <v>2430</v>
      </c>
      <c r="P109" s="449">
        <f t="shared" si="3"/>
        <v>1</v>
      </c>
      <c r="Q109" s="114" t="str">
        <f>IF(ISNUMBER(P109),IF(P109=100%,"CUMPLIDA",IF(AND(ISNUMBER(L109),ISNUMBER(OCI!$P$6)), IF(L109&lt;OCI!$P$6,"INCUMPLIDA","PROCESO"), "VERIFICAR FECHA")),"SIN VALOR AVANCE")</f>
        <v>CUMPLIDA</v>
      </c>
    </row>
    <row r="110" spans="1:17" ht="330.75">
      <c r="A110" s="446" t="s">
        <v>19</v>
      </c>
      <c r="B110" s="447" t="s">
        <v>16</v>
      </c>
      <c r="C110" s="631"/>
      <c r="D110" s="631"/>
      <c r="E110" s="632"/>
      <c r="F110" s="632"/>
      <c r="G110" s="639"/>
      <c r="H110" s="346" t="s">
        <v>2431</v>
      </c>
      <c r="I110" s="148" t="s">
        <v>2432</v>
      </c>
      <c r="J110" s="35">
        <v>1</v>
      </c>
      <c r="K110" s="307">
        <v>45231</v>
      </c>
      <c r="L110" s="307">
        <v>45504</v>
      </c>
      <c r="M110" s="36">
        <f t="shared" si="2"/>
        <v>39</v>
      </c>
      <c r="N110" s="187">
        <v>1</v>
      </c>
      <c r="O110" s="522" t="s">
        <v>2468</v>
      </c>
      <c r="P110" s="449">
        <f t="shared" si="3"/>
        <v>1</v>
      </c>
      <c r="Q110" s="114" t="str">
        <f>IF(ISNUMBER(P110),IF(P110=100%,"CUMPLIDA",IF(AND(ISNUMBER(L110),ISNUMBER(OCI!$P$6)), IF(L110&lt;OCI!$P$6,"INCUMPLIDA","PROCESO"), "VERIFICAR FECHA")),"SIN VALOR AVANCE")</f>
        <v>CUMPLIDA</v>
      </c>
    </row>
    <row r="111" spans="1:17" ht="225.75">
      <c r="A111" s="446" t="s">
        <v>19</v>
      </c>
      <c r="B111" s="447" t="s">
        <v>16</v>
      </c>
      <c r="C111" s="631"/>
      <c r="D111" s="631"/>
      <c r="E111" s="632"/>
      <c r="F111" s="632"/>
      <c r="G111" s="34" t="s">
        <v>2434</v>
      </c>
      <c r="H111" s="148" t="s">
        <v>1614</v>
      </c>
      <c r="I111" s="148" t="s">
        <v>238</v>
      </c>
      <c r="J111" s="347">
        <v>1</v>
      </c>
      <c r="K111" s="189">
        <v>45323</v>
      </c>
      <c r="L111" s="189">
        <v>45747</v>
      </c>
      <c r="M111" s="36">
        <f t="shared" si="2"/>
        <v>60.571428571428569</v>
      </c>
      <c r="N111" s="187">
        <v>0</v>
      </c>
      <c r="O111" s="522" t="s">
        <v>2469</v>
      </c>
      <c r="P111" s="449">
        <f t="shared" si="3"/>
        <v>0</v>
      </c>
      <c r="Q111" s="114" t="str">
        <f>IF(ISNUMBER(P111),IF(P111=100%,"CUMPLIDA",IF(AND(ISNUMBER(L111),ISNUMBER(OCI!$P$6)), IF(L111&lt;OCI!$P$6,"INCUMPLIDA","PROCESO"), "VERIFICAR FECHA")),"SIN VALOR AVANCE")</f>
        <v>PROCESO</v>
      </c>
    </row>
    <row r="112" spans="1:17" ht="135.75">
      <c r="A112" s="446" t="s">
        <v>19</v>
      </c>
      <c r="B112" s="447" t="s">
        <v>16</v>
      </c>
      <c r="C112" s="631"/>
      <c r="D112" s="631"/>
      <c r="E112" s="632"/>
      <c r="F112" s="632"/>
      <c r="G112" s="34" t="s">
        <v>241</v>
      </c>
      <c r="H112" s="148" t="s">
        <v>241</v>
      </c>
      <c r="I112" s="148" t="s">
        <v>242</v>
      </c>
      <c r="J112" s="347">
        <v>1</v>
      </c>
      <c r="K112" s="189">
        <v>45323</v>
      </c>
      <c r="L112" s="189">
        <v>45747</v>
      </c>
      <c r="M112" s="36">
        <f t="shared" si="2"/>
        <v>60.571428571428569</v>
      </c>
      <c r="N112" s="187">
        <v>0</v>
      </c>
      <c r="O112" s="522" t="s">
        <v>2470</v>
      </c>
      <c r="P112" s="449">
        <f t="shared" si="3"/>
        <v>0</v>
      </c>
      <c r="Q112" s="114" t="str">
        <f>IF(ISNUMBER(P112),IF(P112=100%,"CUMPLIDA",IF(AND(ISNUMBER(L112),ISNUMBER(OCI!$P$6)), IF(L112&lt;OCI!$P$6,"INCUMPLIDA","PROCESO"), "VERIFICAR FECHA")),"SIN VALOR AVANCE")</f>
        <v>PROCESO</v>
      </c>
    </row>
    <row r="113" spans="1:17" ht="135.75">
      <c r="A113" s="446" t="s">
        <v>19</v>
      </c>
      <c r="B113" s="447" t="s">
        <v>16</v>
      </c>
      <c r="C113" s="631"/>
      <c r="D113" s="631"/>
      <c r="E113" s="632"/>
      <c r="F113" s="632"/>
      <c r="G113" s="34" t="s">
        <v>1361</v>
      </c>
      <c r="H113" s="148" t="s">
        <v>245</v>
      </c>
      <c r="I113" s="148" t="s">
        <v>246</v>
      </c>
      <c r="J113" s="347">
        <v>1</v>
      </c>
      <c r="K113" s="189">
        <v>45231</v>
      </c>
      <c r="L113" s="189">
        <v>45747</v>
      </c>
      <c r="M113" s="36">
        <f t="shared" si="2"/>
        <v>73.714285714285708</v>
      </c>
      <c r="N113" s="187">
        <v>0</v>
      </c>
      <c r="O113" s="522" t="s">
        <v>2470</v>
      </c>
      <c r="P113" s="449">
        <f t="shared" si="3"/>
        <v>0</v>
      </c>
      <c r="Q113" s="114" t="str">
        <f>IF(ISNUMBER(P113),IF(P113=100%,"CUMPLIDA",IF(AND(ISNUMBER(L113),ISNUMBER(OCI!$P$6)), IF(L113&lt;OCI!$P$6,"INCUMPLIDA","PROCESO"), "VERIFICAR FECHA")),"SIN VALOR AVANCE")</f>
        <v>PROCESO</v>
      </c>
    </row>
    <row r="114" spans="1:17" ht="225.75">
      <c r="A114" s="446" t="s">
        <v>19</v>
      </c>
      <c r="B114" s="447" t="s">
        <v>16</v>
      </c>
      <c r="C114" s="631"/>
      <c r="D114" s="631"/>
      <c r="E114" s="632"/>
      <c r="F114" s="632"/>
      <c r="G114" s="34" t="s">
        <v>248</v>
      </c>
      <c r="H114" s="148" t="s">
        <v>248</v>
      </c>
      <c r="I114" s="148" t="s">
        <v>249</v>
      </c>
      <c r="J114" s="347">
        <v>1</v>
      </c>
      <c r="K114" s="189">
        <v>45323</v>
      </c>
      <c r="L114" s="189">
        <v>45747</v>
      </c>
      <c r="M114" s="36">
        <f t="shared" si="2"/>
        <v>60.571428571428569</v>
      </c>
      <c r="N114" s="187">
        <v>0</v>
      </c>
      <c r="O114" s="522" t="s">
        <v>2469</v>
      </c>
      <c r="P114" s="449">
        <f t="shared" si="3"/>
        <v>0</v>
      </c>
      <c r="Q114" s="114" t="str">
        <f>IF(ISNUMBER(P114),IF(P114=100%,"CUMPLIDA",IF(AND(ISNUMBER(L114),ISNUMBER(OCI!$P$6)), IF(L114&lt;OCI!$P$6,"INCUMPLIDA","PROCESO"), "VERIFICAR FECHA")),"SIN VALOR AVANCE")</f>
        <v>PROCESO</v>
      </c>
    </row>
    <row r="115" spans="1:17" ht="135.75">
      <c r="A115" s="446" t="s">
        <v>19</v>
      </c>
      <c r="B115" s="447" t="s">
        <v>16</v>
      </c>
      <c r="C115" s="631"/>
      <c r="D115" s="631"/>
      <c r="E115" s="632"/>
      <c r="F115" s="632"/>
      <c r="G115" s="34" t="s">
        <v>251</v>
      </c>
      <c r="H115" s="148" t="s">
        <v>251</v>
      </c>
      <c r="I115" s="148" t="s">
        <v>252</v>
      </c>
      <c r="J115" s="347">
        <v>1</v>
      </c>
      <c r="K115" s="189">
        <v>45231</v>
      </c>
      <c r="L115" s="189">
        <v>45747</v>
      </c>
      <c r="M115" s="36">
        <f t="shared" si="2"/>
        <v>73.714285714285708</v>
      </c>
      <c r="N115" s="187">
        <v>0</v>
      </c>
      <c r="O115" s="522" t="s">
        <v>2470</v>
      </c>
      <c r="P115" s="449">
        <f t="shared" si="3"/>
        <v>0</v>
      </c>
      <c r="Q115" s="114" t="str">
        <f>IF(ISNUMBER(P115),IF(P115=100%,"CUMPLIDA",IF(AND(ISNUMBER(L115),ISNUMBER(OCI!$P$6)), IF(L115&lt;OCI!$P$6,"INCUMPLIDA","PROCESO"), "VERIFICAR FECHA")),"SIN VALOR AVANCE")</f>
        <v>PROCESO</v>
      </c>
    </row>
    <row r="116" spans="1:17" ht="330.75">
      <c r="A116" s="446" t="s">
        <v>19</v>
      </c>
      <c r="B116" s="447" t="s">
        <v>16</v>
      </c>
      <c r="C116" s="631"/>
      <c r="D116" s="631"/>
      <c r="E116" s="632"/>
      <c r="F116" s="632"/>
      <c r="G116" s="34" t="s">
        <v>254</v>
      </c>
      <c r="H116" s="148" t="s">
        <v>254</v>
      </c>
      <c r="I116" s="148" t="s">
        <v>255</v>
      </c>
      <c r="J116" s="347">
        <v>1</v>
      </c>
      <c r="K116" s="189">
        <v>45231</v>
      </c>
      <c r="L116" s="189">
        <v>45808</v>
      </c>
      <c r="M116" s="36">
        <f t="shared" si="2"/>
        <v>82.428571428571431</v>
      </c>
      <c r="N116" s="187">
        <v>0</v>
      </c>
      <c r="O116" s="522" t="s">
        <v>2468</v>
      </c>
      <c r="P116" s="449">
        <f t="shared" si="3"/>
        <v>0</v>
      </c>
      <c r="Q116" s="114" t="str">
        <f>IF(ISNUMBER(P116),IF(P116=100%,"CUMPLIDA",IF(AND(ISNUMBER(L116),ISNUMBER(OCI!$P$6)), IF(L116&lt;OCI!$P$6,"INCUMPLIDA","PROCESO"), "VERIFICAR FECHA")),"SIN VALOR AVANCE")</f>
        <v>PROCESO</v>
      </c>
    </row>
    <row r="117" spans="1:17" ht="135.75">
      <c r="A117" s="446" t="s">
        <v>19</v>
      </c>
      <c r="B117" s="447" t="s">
        <v>16</v>
      </c>
      <c r="C117" s="631"/>
      <c r="D117" s="631"/>
      <c r="E117" s="632"/>
      <c r="F117" s="632"/>
      <c r="G117" s="34" t="s">
        <v>1363</v>
      </c>
      <c r="H117" s="148" t="s">
        <v>258</v>
      </c>
      <c r="I117" s="148" t="s">
        <v>259</v>
      </c>
      <c r="J117" s="347">
        <v>8</v>
      </c>
      <c r="K117" s="189">
        <v>45809</v>
      </c>
      <c r="L117" s="189">
        <v>46568</v>
      </c>
      <c r="M117" s="36">
        <f t="shared" si="2"/>
        <v>108.42857142857143</v>
      </c>
      <c r="N117" s="187">
        <v>0</v>
      </c>
      <c r="O117" s="522" t="s">
        <v>2470</v>
      </c>
      <c r="P117" s="449">
        <f t="shared" si="3"/>
        <v>0</v>
      </c>
      <c r="Q117" s="114" t="str">
        <f>IF(ISNUMBER(P117),IF(P117=100%,"CUMPLIDA",IF(AND(ISNUMBER(L117),ISNUMBER(OCI!$P$6)), IF(L117&lt;OCI!$P$6,"INCUMPLIDA","PROCESO"), "VERIFICAR FECHA")),"SIN VALOR AVANCE")</f>
        <v>PROCESO</v>
      </c>
    </row>
    <row r="118" spans="1:17" ht="225.75">
      <c r="A118" s="446" t="s">
        <v>19</v>
      </c>
      <c r="B118" s="447" t="s">
        <v>16</v>
      </c>
      <c r="C118" s="631"/>
      <c r="D118" s="631"/>
      <c r="E118" s="632"/>
      <c r="F118" s="632"/>
      <c r="G118" s="34" t="s">
        <v>1364</v>
      </c>
      <c r="H118" s="148" t="s">
        <v>261</v>
      </c>
      <c r="I118" s="148" t="s">
        <v>262</v>
      </c>
      <c r="J118" s="347">
        <v>1</v>
      </c>
      <c r="K118" s="189">
        <v>45809</v>
      </c>
      <c r="L118" s="189">
        <v>46568</v>
      </c>
      <c r="M118" s="36">
        <f t="shared" si="2"/>
        <v>108.42857142857143</v>
      </c>
      <c r="N118" s="187">
        <v>0</v>
      </c>
      <c r="O118" s="522" t="s">
        <v>2469</v>
      </c>
      <c r="P118" s="449">
        <f t="shared" si="3"/>
        <v>0</v>
      </c>
      <c r="Q118" s="114" t="str">
        <f>IF(ISNUMBER(P118),IF(P118=100%,"CUMPLIDA",IF(AND(ISNUMBER(L118),ISNUMBER(OCI!$P$6)), IF(L118&lt;OCI!$P$6,"INCUMPLIDA","PROCESO"), "VERIFICAR FECHA")),"SIN VALOR AVANCE")</f>
        <v>PROCESO</v>
      </c>
    </row>
    <row r="119" spans="1:17" ht="330.75">
      <c r="A119" s="446" t="s">
        <v>19</v>
      </c>
      <c r="B119" s="447" t="s">
        <v>16</v>
      </c>
      <c r="C119" s="631"/>
      <c r="D119" s="631"/>
      <c r="E119" s="632"/>
      <c r="F119" s="632"/>
      <c r="G119" s="34" t="s">
        <v>1365</v>
      </c>
      <c r="H119" s="148" t="s">
        <v>264</v>
      </c>
      <c r="I119" s="148" t="s">
        <v>265</v>
      </c>
      <c r="J119" s="347">
        <v>2</v>
      </c>
      <c r="K119" s="189">
        <v>45809</v>
      </c>
      <c r="L119" s="189">
        <v>46568</v>
      </c>
      <c r="M119" s="36">
        <f t="shared" si="2"/>
        <v>108.42857142857143</v>
      </c>
      <c r="N119" s="187">
        <v>0</v>
      </c>
      <c r="O119" s="522" t="s">
        <v>2468</v>
      </c>
      <c r="P119" s="449">
        <f t="shared" si="3"/>
        <v>0</v>
      </c>
      <c r="Q119" s="114" t="str">
        <f>IF(ISNUMBER(P119),IF(P119=100%,"CUMPLIDA",IF(AND(ISNUMBER(L119),ISNUMBER(OCI!$P$6)), IF(L119&lt;OCI!$P$6,"INCUMPLIDA","PROCESO"), "VERIFICAR FECHA")),"SIN VALOR AVANCE")</f>
        <v>PROCESO</v>
      </c>
    </row>
    <row r="120" spans="1:17" ht="120.75">
      <c r="A120" s="446" t="s">
        <v>19</v>
      </c>
      <c r="B120" s="447" t="s">
        <v>16</v>
      </c>
      <c r="C120" s="631"/>
      <c r="D120" s="631"/>
      <c r="E120" s="632"/>
      <c r="F120" s="632"/>
      <c r="G120" s="305" t="s">
        <v>2471</v>
      </c>
      <c r="H120" s="306" t="s">
        <v>2471</v>
      </c>
      <c r="I120" s="306" t="s">
        <v>2472</v>
      </c>
      <c r="J120" s="35">
        <v>1</v>
      </c>
      <c r="K120" s="307">
        <v>42795</v>
      </c>
      <c r="L120" s="307">
        <v>42855</v>
      </c>
      <c r="M120" s="36">
        <f t="shared" si="2"/>
        <v>8.5714285714285712</v>
      </c>
      <c r="N120" s="187">
        <v>1</v>
      </c>
      <c r="O120" s="148" t="s">
        <v>2473</v>
      </c>
      <c r="P120" s="348">
        <f t="shared" si="3"/>
        <v>1</v>
      </c>
      <c r="Q120" s="114" t="str">
        <f>IF(ISNUMBER(P120),IF(P120=100%,"CUMPLIDA",IF(AND(ISNUMBER(L120),ISNUMBER(OCI!$P$6)), IF(L120&lt;OCI!$P$6,"INCUMPLIDA","PROCESO"), "VERIFICAR FECHA")),"SIN VALOR AVANCE")</f>
        <v>CUMPLIDA</v>
      </c>
    </row>
    <row r="121" spans="1:17" ht="165.75">
      <c r="A121" s="446" t="s">
        <v>19</v>
      </c>
      <c r="B121" s="447" t="s">
        <v>16</v>
      </c>
      <c r="C121" s="631"/>
      <c r="D121" s="631"/>
      <c r="E121" s="632"/>
      <c r="F121" s="632"/>
      <c r="G121" s="305" t="s">
        <v>2474</v>
      </c>
      <c r="H121" s="306" t="s">
        <v>2474</v>
      </c>
      <c r="I121" s="306" t="s">
        <v>2475</v>
      </c>
      <c r="J121" s="35">
        <v>1</v>
      </c>
      <c r="K121" s="307">
        <v>42855</v>
      </c>
      <c r="L121" s="307">
        <v>42916</v>
      </c>
      <c r="M121" s="36">
        <f t="shared" si="2"/>
        <v>8.7142857142857135</v>
      </c>
      <c r="N121" s="187">
        <v>1</v>
      </c>
      <c r="O121" s="148" t="s">
        <v>2476</v>
      </c>
      <c r="P121" s="348">
        <f t="shared" si="3"/>
        <v>1</v>
      </c>
      <c r="Q121" s="114" t="str">
        <f>IF(ISNUMBER(P121),IF(P121=100%,"CUMPLIDA",IF(AND(ISNUMBER(L121),ISNUMBER(OCI!$P$6)), IF(L121&lt;OCI!$P$6,"INCUMPLIDA","PROCESO"), "VERIFICAR FECHA")),"SIN VALOR AVANCE")</f>
        <v>CUMPLIDA</v>
      </c>
    </row>
    <row r="122" spans="1:17" ht="390.75">
      <c r="A122" s="446" t="s">
        <v>19</v>
      </c>
      <c r="B122" s="447" t="s">
        <v>16</v>
      </c>
      <c r="C122" s="631" t="s">
        <v>2477</v>
      </c>
      <c r="D122" s="631" t="s">
        <v>2478</v>
      </c>
      <c r="E122" s="632" t="s">
        <v>2479</v>
      </c>
      <c r="F122" s="632" t="s">
        <v>2480</v>
      </c>
      <c r="G122" s="638" t="s">
        <v>2481</v>
      </c>
      <c r="H122" s="346" t="s">
        <v>2429</v>
      </c>
      <c r="I122" s="148" t="s">
        <v>969</v>
      </c>
      <c r="J122" s="35">
        <v>1</v>
      </c>
      <c r="K122" s="307">
        <v>45231</v>
      </c>
      <c r="L122" s="307">
        <v>45504</v>
      </c>
      <c r="M122" s="36">
        <f t="shared" si="2"/>
        <v>39</v>
      </c>
      <c r="N122" s="187">
        <v>1</v>
      </c>
      <c r="O122" s="522" t="s">
        <v>2430</v>
      </c>
      <c r="P122" s="449">
        <f t="shared" si="3"/>
        <v>1</v>
      </c>
      <c r="Q122" s="114" t="str">
        <f>IF(ISNUMBER(P122),IF(P122=100%,"CUMPLIDA",IF(AND(ISNUMBER(L122),ISNUMBER(OCI!$P$6)), IF(L122&lt;OCI!$P$6,"INCUMPLIDA","PROCESO"), "VERIFICAR FECHA")),"SIN VALOR AVANCE")</f>
        <v>CUMPLIDA</v>
      </c>
    </row>
    <row r="123" spans="1:17" ht="345.75">
      <c r="A123" s="446" t="s">
        <v>19</v>
      </c>
      <c r="B123" s="447" t="s">
        <v>16</v>
      </c>
      <c r="C123" s="631"/>
      <c r="D123" s="631"/>
      <c r="E123" s="632"/>
      <c r="F123" s="632"/>
      <c r="G123" s="638"/>
      <c r="H123" s="346" t="s">
        <v>2431</v>
      </c>
      <c r="I123" s="148" t="s">
        <v>2432</v>
      </c>
      <c r="J123" s="35">
        <v>1</v>
      </c>
      <c r="K123" s="307">
        <v>45231</v>
      </c>
      <c r="L123" s="307">
        <v>45504</v>
      </c>
      <c r="M123" s="36">
        <f t="shared" si="2"/>
        <v>39</v>
      </c>
      <c r="N123" s="187">
        <v>1</v>
      </c>
      <c r="O123" s="522" t="s">
        <v>2482</v>
      </c>
      <c r="P123" s="449">
        <f t="shared" si="3"/>
        <v>1</v>
      </c>
      <c r="Q123" s="114" t="str">
        <f>IF(ISNUMBER(P123),IF(P123=100%,"CUMPLIDA",IF(AND(ISNUMBER(L123),ISNUMBER(OCI!$P$6)), IF(L123&lt;OCI!$P$6,"INCUMPLIDA","PROCESO"), "VERIFICAR FECHA")),"SIN VALOR AVANCE")</f>
        <v>CUMPLIDA</v>
      </c>
    </row>
    <row r="124" spans="1:17" ht="240.75">
      <c r="A124" s="446" t="s">
        <v>19</v>
      </c>
      <c r="B124" s="447" t="s">
        <v>16</v>
      </c>
      <c r="C124" s="631"/>
      <c r="D124" s="631"/>
      <c r="E124" s="632"/>
      <c r="F124" s="632"/>
      <c r="G124" s="34" t="s">
        <v>2434</v>
      </c>
      <c r="H124" s="148" t="s">
        <v>1614</v>
      </c>
      <c r="I124" s="148" t="s">
        <v>238</v>
      </c>
      <c r="J124" s="347">
        <v>1</v>
      </c>
      <c r="K124" s="189">
        <v>45323</v>
      </c>
      <c r="L124" s="189">
        <v>45747</v>
      </c>
      <c r="M124" s="36">
        <f t="shared" si="2"/>
        <v>60.571428571428569</v>
      </c>
      <c r="N124" s="187">
        <v>0</v>
      </c>
      <c r="O124" s="522" t="s">
        <v>2483</v>
      </c>
      <c r="P124" s="449">
        <f t="shared" si="3"/>
        <v>0</v>
      </c>
      <c r="Q124" s="114" t="str">
        <f>IF(ISNUMBER(P124),IF(P124=100%,"CUMPLIDA",IF(AND(ISNUMBER(L124),ISNUMBER(OCI!$P$6)), IF(L124&lt;OCI!$P$6,"INCUMPLIDA","PROCESO"), "VERIFICAR FECHA")),"SIN VALOR AVANCE")</f>
        <v>PROCESO</v>
      </c>
    </row>
    <row r="125" spans="1:17" ht="135.75">
      <c r="A125" s="446" t="s">
        <v>19</v>
      </c>
      <c r="B125" s="447" t="s">
        <v>16</v>
      </c>
      <c r="C125" s="631"/>
      <c r="D125" s="631"/>
      <c r="E125" s="632"/>
      <c r="F125" s="632"/>
      <c r="G125" s="34" t="s">
        <v>241</v>
      </c>
      <c r="H125" s="148" t="s">
        <v>241</v>
      </c>
      <c r="I125" s="148" t="s">
        <v>242</v>
      </c>
      <c r="J125" s="347">
        <v>1</v>
      </c>
      <c r="K125" s="189">
        <v>45323</v>
      </c>
      <c r="L125" s="189">
        <v>45747</v>
      </c>
      <c r="M125" s="36">
        <f t="shared" ref="M125:M188" si="4">(L125-K125)/7</f>
        <v>60.571428571428569</v>
      </c>
      <c r="N125" s="187">
        <v>0</v>
      </c>
      <c r="O125" s="522" t="s">
        <v>2470</v>
      </c>
      <c r="P125" s="449">
        <f t="shared" si="3"/>
        <v>0</v>
      </c>
      <c r="Q125" s="114" t="str">
        <f>IF(ISNUMBER(P125),IF(P125=100%,"CUMPLIDA",IF(AND(ISNUMBER(L125),ISNUMBER(OCI!$P$6)), IF(L125&lt;OCI!$P$6,"INCUMPLIDA","PROCESO"), "VERIFICAR FECHA")),"SIN VALOR AVANCE")</f>
        <v>PROCESO</v>
      </c>
    </row>
    <row r="126" spans="1:17" ht="135.75">
      <c r="A126" s="446" t="s">
        <v>19</v>
      </c>
      <c r="B126" s="447" t="s">
        <v>16</v>
      </c>
      <c r="C126" s="631"/>
      <c r="D126" s="631"/>
      <c r="E126" s="632"/>
      <c r="F126" s="632"/>
      <c r="G126" s="34" t="s">
        <v>1361</v>
      </c>
      <c r="H126" s="148" t="s">
        <v>245</v>
      </c>
      <c r="I126" s="148" t="s">
        <v>246</v>
      </c>
      <c r="J126" s="347">
        <v>1</v>
      </c>
      <c r="K126" s="189">
        <v>45231</v>
      </c>
      <c r="L126" s="189">
        <v>45747</v>
      </c>
      <c r="M126" s="36">
        <f t="shared" si="4"/>
        <v>73.714285714285708</v>
      </c>
      <c r="N126" s="187">
        <v>0</v>
      </c>
      <c r="O126" s="522" t="s">
        <v>2470</v>
      </c>
      <c r="P126" s="449">
        <f t="shared" si="3"/>
        <v>0</v>
      </c>
      <c r="Q126" s="114" t="str">
        <f>IF(ISNUMBER(P126),IF(P126=100%,"CUMPLIDA",IF(AND(ISNUMBER(L126),ISNUMBER(OCI!$P$6)), IF(L126&lt;OCI!$P$6,"INCUMPLIDA","PROCESO"), "VERIFICAR FECHA")),"SIN VALOR AVANCE")</f>
        <v>PROCESO</v>
      </c>
    </row>
    <row r="127" spans="1:17" ht="240.75">
      <c r="A127" s="446" t="s">
        <v>19</v>
      </c>
      <c r="B127" s="447" t="s">
        <v>16</v>
      </c>
      <c r="C127" s="631"/>
      <c r="D127" s="631"/>
      <c r="E127" s="632"/>
      <c r="F127" s="632"/>
      <c r="G127" s="34" t="s">
        <v>248</v>
      </c>
      <c r="H127" s="148" t="s">
        <v>248</v>
      </c>
      <c r="I127" s="148" t="s">
        <v>249</v>
      </c>
      <c r="J127" s="347">
        <v>1</v>
      </c>
      <c r="K127" s="189">
        <v>45323</v>
      </c>
      <c r="L127" s="189">
        <v>45747</v>
      </c>
      <c r="M127" s="36">
        <f t="shared" si="4"/>
        <v>60.571428571428569</v>
      </c>
      <c r="N127" s="187">
        <v>0</v>
      </c>
      <c r="O127" s="522" t="s">
        <v>2483</v>
      </c>
      <c r="P127" s="449">
        <f t="shared" si="3"/>
        <v>0</v>
      </c>
      <c r="Q127" s="114" t="str">
        <f>IF(ISNUMBER(P127),IF(P127=100%,"CUMPLIDA",IF(AND(ISNUMBER(L127),ISNUMBER(OCI!$P$6)), IF(L127&lt;OCI!$P$6,"INCUMPLIDA","PROCESO"), "VERIFICAR FECHA")),"SIN VALOR AVANCE")</f>
        <v>PROCESO</v>
      </c>
    </row>
    <row r="128" spans="1:17" ht="135.75">
      <c r="A128" s="446" t="s">
        <v>19</v>
      </c>
      <c r="B128" s="447" t="s">
        <v>16</v>
      </c>
      <c r="C128" s="631"/>
      <c r="D128" s="631"/>
      <c r="E128" s="632"/>
      <c r="F128" s="632"/>
      <c r="G128" s="34" t="s">
        <v>251</v>
      </c>
      <c r="H128" s="148" t="s">
        <v>251</v>
      </c>
      <c r="I128" s="148" t="s">
        <v>252</v>
      </c>
      <c r="J128" s="347">
        <v>1</v>
      </c>
      <c r="K128" s="189">
        <v>45231</v>
      </c>
      <c r="L128" s="189">
        <v>45747</v>
      </c>
      <c r="M128" s="36">
        <f t="shared" si="4"/>
        <v>73.714285714285708</v>
      </c>
      <c r="N128" s="187">
        <v>0</v>
      </c>
      <c r="O128" s="522" t="s">
        <v>2470</v>
      </c>
      <c r="P128" s="449">
        <f t="shared" si="3"/>
        <v>0</v>
      </c>
      <c r="Q128" s="114" t="str">
        <f>IF(ISNUMBER(P128),IF(P128=100%,"CUMPLIDA",IF(AND(ISNUMBER(L128),ISNUMBER(OCI!$P$6)), IF(L128&lt;OCI!$P$6,"INCUMPLIDA","PROCESO"), "VERIFICAR FECHA")),"SIN VALOR AVANCE")</f>
        <v>PROCESO</v>
      </c>
    </row>
    <row r="129" spans="1:17" ht="345.75">
      <c r="A129" s="446" t="s">
        <v>19</v>
      </c>
      <c r="B129" s="447" t="s">
        <v>16</v>
      </c>
      <c r="C129" s="631"/>
      <c r="D129" s="631"/>
      <c r="E129" s="632"/>
      <c r="F129" s="632"/>
      <c r="G129" s="34" t="s">
        <v>254</v>
      </c>
      <c r="H129" s="148" t="s">
        <v>254</v>
      </c>
      <c r="I129" s="148" t="s">
        <v>255</v>
      </c>
      <c r="J129" s="347">
        <v>1</v>
      </c>
      <c r="K129" s="189">
        <v>45231</v>
      </c>
      <c r="L129" s="189">
        <v>45808</v>
      </c>
      <c r="M129" s="36">
        <f t="shared" si="4"/>
        <v>82.428571428571431</v>
      </c>
      <c r="N129" s="187">
        <v>0</v>
      </c>
      <c r="O129" s="522" t="s">
        <v>2482</v>
      </c>
      <c r="P129" s="449">
        <f t="shared" si="3"/>
        <v>0</v>
      </c>
      <c r="Q129" s="114" t="str">
        <f>IF(ISNUMBER(P129),IF(P129=100%,"CUMPLIDA",IF(AND(ISNUMBER(L129),ISNUMBER(OCI!$P$6)), IF(L129&lt;OCI!$P$6,"INCUMPLIDA","PROCESO"), "VERIFICAR FECHA")),"SIN VALOR AVANCE")</f>
        <v>PROCESO</v>
      </c>
    </row>
    <row r="130" spans="1:17" ht="135.75">
      <c r="A130" s="446" t="s">
        <v>19</v>
      </c>
      <c r="B130" s="447" t="s">
        <v>16</v>
      </c>
      <c r="C130" s="631"/>
      <c r="D130" s="631"/>
      <c r="E130" s="632"/>
      <c r="F130" s="632"/>
      <c r="G130" s="34" t="s">
        <v>1363</v>
      </c>
      <c r="H130" s="148" t="s">
        <v>258</v>
      </c>
      <c r="I130" s="148" t="s">
        <v>259</v>
      </c>
      <c r="J130" s="347">
        <v>8</v>
      </c>
      <c r="K130" s="189">
        <v>45809</v>
      </c>
      <c r="L130" s="189">
        <v>46568</v>
      </c>
      <c r="M130" s="36">
        <f t="shared" si="4"/>
        <v>108.42857142857143</v>
      </c>
      <c r="N130" s="187">
        <v>0</v>
      </c>
      <c r="O130" s="522" t="s">
        <v>2470</v>
      </c>
      <c r="P130" s="449">
        <f t="shared" si="3"/>
        <v>0</v>
      </c>
      <c r="Q130" s="114" t="str">
        <f>IF(ISNUMBER(P130),IF(P130=100%,"CUMPLIDA",IF(AND(ISNUMBER(L130),ISNUMBER(OCI!$P$6)), IF(L130&lt;OCI!$P$6,"INCUMPLIDA","PROCESO"), "VERIFICAR FECHA")),"SIN VALOR AVANCE")</f>
        <v>PROCESO</v>
      </c>
    </row>
    <row r="131" spans="1:17" ht="240.75">
      <c r="A131" s="446" t="s">
        <v>19</v>
      </c>
      <c r="B131" s="447" t="s">
        <v>16</v>
      </c>
      <c r="C131" s="631"/>
      <c r="D131" s="631"/>
      <c r="E131" s="632"/>
      <c r="F131" s="632"/>
      <c r="G131" s="34" t="s">
        <v>1364</v>
      </c>
      <c r="H131" s="148" t="s">
        <v>261</v>
      </c>
      <c r="I131" s="148" t="s">
        <v>262</v>
      </c>
      <c r="J131" s="347">
        <v>1</v>
      </c>
      <c r="K131" s="189">
        <v>45809</v>
      </c>
      <c r="L131" s="189">
        <v>46568</v>
      </c>
      <c r="M131" s="36">
        <f t="shared" si="4"/>
        <v>108.42857142857143</v>
      </c>
      <c r="N131" s="187">
        <v>0</v>
      </c>
      <c r="O131" s="522" t="s">
        <v>2483</v>
      </c>
      <c r="P131" s="449">
        <f t="shared" si="3"/>
        <v>0</v>
      </c>
      <c r="Q131" s="114" t="str">
        <f>IF(ISNUMBER(P131),IF(P131=100%,"CUMPLIDA",IF(AND(ISNUMBER(L131),ISNUMBER(OCI!$P$6)), IF(L131&lt;OCI!$P$6,"INCUMPLIDA","PROCESO"), "VERIFICAR FECHA")),"SIN VALOR AVANCE")</f>
        <v>PROCESO</v>
      </c>
    </row>
    <row r="132" spans="1:17" ht="345.75">
      <c r="A132" s="446" t="s">
        <v>19</v>
      </c>
      <c r="B132" s="447" t="s">
        <v>16</v>
      </c>
      <c r="C132" s="631"/>
      <c r="D132" s="631"/>
      <c r="E132" s="632"/>
      <c r="F132" s="632"/>
      <c r="G132" s="34" t="s">
        <v>1365</v>
      </c>
      <c r="H132" s="148" t="s">
        <v>264</v>
      </c>
      <c r="I132" s="148" t="s">
        <v>265</v>
      </c>
      <c r="J132" s="347">
        <v>2</v>
      </c>
      <c r="K132" s="189">
        <v>45809</v>
      </c>
      <c r="L132" s="189">
        <v>46568</v>
      </c>
      <c r="M132" s="36">
        <f t="shared" si="4"/>
        <v>108.42857142857143</v>
      </c>
      <c r="N132" s="187">
        <v>0</v>
      </c>
      <c r="O132" s="522" t="s">
        <v>2482</v>
      </c>
      <c r="P132" s="449">
        <f t="shared" si="3"/>
        <v>0</v>
      </c>
      <c r="Q132" s="114" t="str">
        <f>IF(ISNUMBER(P132),IF(P132=100%,"CUMPLIDA",IF(AND(ISNUMBER(L132),ISNUMBER(OCI!$P$6)), IF(L132&lt;OCI!$P$6,"INCUMPLIDA","PROCESO"), "VERIFICAR FECHA")),"SIN VALOR AVANCE")</f>
        <v>PROCESO</v>
      </c>
    </row>
    <row r="133" spans="1:17" ht="391.5">
      <c r="A133" s="446" t="s">
        <v>19</v>
      </c>
      <c r="B133" s="447" t="s">
        <v>16</v>
      </c>
      <c r="C133" s="631" t="s">
        <v>2484</v>
      </c>
      <c r="D133" s="631" t="s">
        <v>2485</v>
      </c>
      <c r="E133" s="632" t="s">
        <v>2486</v>
      </c>
      <c r="F133" s="632" t="s">
        <v>2487</v>
      </c>
      <c r="G133" s="33" t="s">
        <v>2488</v>
      </c>
      <c r="H133" s="159" t="s">
        <v>2488</v>
      </c>
      <c r="I133" s="507" t="s">
        <v>2489</v>
      </c>
      <c r="J133" s="35">
        <v>1</v>
      </c>
      <c r="K133" s="307">
        <v>45139</v>
      </c>
      <c r="L133" s="307">
        <v>45716</v>
      </c>
      <c r="M133" s="36">
        <f t="shared" si="4"/>
        <v>82.428571428571431</v>
      </c>
      <c r="N133" s="187">
        <v>0.4</v>
      </c>
      <c r="O133" s="159" t="s">
        <v>2490</v>
      </c>
      <c r="P133" s="348">
        <f t="shared" si="3"/>
        <v>0.4</v>
      </c>
      <c r="Q133" s="114" t="str">
        <f>IF(ISNUMBER(P133),IF(P133=100%,"CUMPLIDA",IF(AND(ISNUMBER(L133),ISNUMBER(OCI!$P$6)), IF(L133&lt;OCI!$P$6,"INCUMPLIDA","PROCESO"), "VERIFICAR FECHA")),"SIN VALOR AVANCE")</f>
        <v>PROCESO</v>
      </c>
    </row>
    <row r="134" spans="1:17" ht="180.75">
      <c r="A134" s="446" t="s">
        <v>19</v>
      </c>
      <c r="B134" s="447" t="s">
        <v>16</v>
      </c>
      <c r="C134" s="631"/>
      <c r="D134" s="631"/>
      <c r="E134" s="632"/>
      <c r="F134" s="632"/>
      <c r="G134" s="33" t="s">
        <v>2491</v>
      </c>
      <c r="H134" s="159" t="s">
        <v>2491</v>
      </c>
      <c r="I134" s="159" t="s">
        <v>2492</v>
      </c>
      <c r="J134" s="35">
        <v>1</v>
      </c>
      <c r="K134" s="307">
        <v>45139</v>
      </c>
      <c r="L134" s="307">
        <v>45351</v>
      </c>
      <c r="M134" s="36">
        <f t="shared" si="4"/>
        <v>30.285714285714285</v>
      </c>
      <c r="N134" s="187">
        <v>1</v>
      </c>
      <c r="O134" s="159" t="s">
        <v>2493</v>
      </c>
      <c r="P134" s="348">
        <f t="shared" si="3"/>
        <v>1</v>
      </c>
      <c r="Q134" s="114" t="str">
        <f>IF(ISNUMBER(P134),IF(P134=100%,"CUMPLIDA",IF(AND(ISNUMBER(L134),ISNUMBER(OCI!$P$6)), IF(L134&lt;OCI!$P$6,"INCUMPLIDA","PROCESO"), "VERIFICAR FECHA")),"SIN VALOR AVANCE")</f>
        <v>CUMPLIDA</v>
      </c>
    </row>
    <row r="135" spans="1:17" ht="180.75">
      <c r="A135" s="446" t="s">
        <v>19</v>
      </c>
      <c r="B135" s="447" t="s">
        <v>16</v>
      </c>
      <c r="C135" s="631"/>
      <c r="D135" s="631"/>
      <c r="E135" s="632"/>
      <c r="F135" s="632"/>
      <c r="G135" s="33" t="s">
        <v>2494</v>
      </c>
      <c r="H135" s="159" t="s">
        <v>2494</v>
      </c>
      <c r="I135" s="159" t="s">
        <v>2495</v>
      </c>
      <c r="J135" s="35">
        <v>6</v>
      </c>
      <c r="K135" s="307">
        <v>45139</v>
      </c>
      <c r="L135" s="307">
        <v>45351</v>
      </c>
      <c r="M135" s="36">
        <f t="shared" si="4"/>
        <v>30.285714285714285</v>
      </c>
      <c r="N135" s="187">
        <v>6</v>
      </c>
      <c r="O135" s="159" t="s">
        <v>2493</v>
      </c>
      <c r="P135" s="348">
        <f t="shared" si="3"/>
        <v>1</v>
      </c>
      <c r="Q135" s="114" t="str">
        <f>IF(ISNUMBER(P135),IF(P135=100%,"CUMPLIDA",IF(AND(ISNUMBER(L135),ISNUMBER(OCI!$P$6)), IF(L135&lt;OCI!$P$6,"INCUMPLIDA","PROCESO"), "VERIFICAR FECHA")),"SIN VALOR AVANCE")</f>
        <v>CUMPLIDA</v>
      </c>
    </row>
    <row r="136" spans="1:17" ht="330.75">
      <c r="A136" s="446" t="s">
        <v>19</v>
      </c>
      <c r="B136" s="447" t="s">
        <v>16</v>
      </c>
      <c r="C136" s="631"/>
      <c r="D136" s="631"/>
      <c r="E136" s="632"/>
      <c r="F136" s="632"/>
      <c r="G136" s="33" t="s">
        <v>2496</v>
      </c>
      <c r="H136" s="159" t="s">
        <v>2496</v>
      </c>
      <c r="I136" s="159" t="s">
        <v>2497</v>
      </c>
      <c r="J136" s="348">
        <v>1</v>
      </c>
      <c r="K136" s="307">
        <v>45139</v>
      </c>
      <c r="L136" s="307">
        <v>45351</v>
      </c>
      <c r="M136" s="36">
        <f t="shared" si="4"/>
        <v>30.285714285714285</v>
      </c>
      <c r="N136" s="349">
        <v>1</v>
      </c>
      <c r="O136" s="159" t="s">
        <v>2498</v>
      </c>
      <c r="P136" s="348">
        <f t="shared" si="3"/>
        <v>1</v>
      </c>
      <c r="Q136" s="114" t="str">
        <f>IF(ISNUMBER(P136),IF(P136=100%,"CUMPLIDA",IF(AND(ISNUMBER(L136),ISNUMBER(OCI!$P$6)), IF(L136&lt;OCI!$P$6,"INCUMPLIDA","PROCESO"), "VERIFICAR FECHA")),"SIN VALOR AVANCE")</f>
        <v>CUMPLIDA</v>
      </c>
    </row>
    <row r="137" spans="1:17" ht="390.75">
      <c r="A137" s="446" t="s">
        <v>19</v>
      </c>
      <c r="B137" s="447" t="s">
        <v>16</v>
      </c>
      <c r="C137" s="631"/>
      <c r="D137" s="631"/>
      <c r="E137" s="632"/>
      <c r="F137" s="632"/>
      <c r="G137" s="33" t="s">
        <v>2499</v>
      </c>
      <c r="H137" s="159" t="s">
        <v>2499</v>
      </c>
      <c r="I137" s="159" t="s">
        <v>2500</v>
      </c>
      <c r="J137" s="35">
        <v>1</v>
      </c>
      <c r="K137" s="307">
        <v>45306</v>
      </c>
      <c r="L137" s="307">
        <v>45504</v>
      </c>
      <c r="M137" s="36">
        <f t="shared" si="4"/>
        <v>28.285714285714285</v>
      </c>
      <c r="N137" s="187">
        <v>1</v>
      </c>
      <c r="O137" s="159" t="s">
        <v>2501</v>
      </c>
      <c r="P137" s="348">
        <f t="shared" si="3"/>
        <v>1</v>
      </c>
      <c r="Q137" s="114" t="str">
        <f>IF(ISNUMBER(P137),IF(P137=100%,"CUMPLIDA",IF(AND(ISNUMBER(L137),ISNUMBER(OCI!$P$6)), IF(L137&lt;OCI!$P$6,"INCUMPLIDA","PROCESO"), "VERIFICAR FECHA")),"SIN VALOR AVANCE")</f>
        <v>CUMPLIDA</v>
      </c>
    </row>
    <row r="138" spans="1:17" ht="285.75">
      <c r="A138" s="446" t="s">
        <v>19</v>
      </c>
      <c r="B138" s="447" t="s">
        <v>16</v>
      </c>
      <c r="C138" s="631"/>
      <c r="D138" s="631"/>
      <c r="E138" s="632"/>
      <c r="F138" s="632"/>
      <c r="G138" s="33" t="s">
        <v>2502</v>
      </c>
      <c r="H138" s="159" t="s">
        <v>2502</v>
      </c>
      <c r="I138" s="159" t="s">
        <v>2503</v>
      </c>
      <c r="J138" s="35">
        <v>1</v>
      </c>
      <c r="K138" s="307">
        <v>45505</v>
      </c>
      <c r="L138" s="307">
        <v>45596</v>
      </c>
      <c r="M138" s="36">
        <f t="shared" si="4"/>
        <v>13</v>
      </c>
      <c r="N138" s="187">
        <v>1</v>
      </c>
      <c r="O138" s="159" t="s">
        <v>2504</v>
      </c>
      <c r="P138" s="348">
        <f t="shared" ref="P138:P201" si="5">N138/J138</f>
        <v>1</v>
      </c>
      <c r="Q138" s="114" t="str">
        <f>IF(ISNUMBER(P138),IF(P138=100%,"CUMPLIDA",IF(AND(ISNUMBER(L138),ISNUMBER(OCI!$P$6)), IF(L138&lt;OCI!$P$6,"INCUMPLIDA","PROCESO"), "VERIFICAR FECHA")),"SIN VALOR AVANCE")</f>
        <v>CUMPLIDA</v>
      </c>
    </row>
    <row r="139" spans="1:17" ht="285.75">
      <c r="A139" s="446" t="s">
        <v>19</v>
      </c>
      <c r="B139" s="447" t="s">
        <v>16</v>
      </c>
      <c r="C139" s="631"/>
      <c r="D139" s="631"/>
      <c r="E139" s="632"/>
      <c r="F139" s="632"/>
      <c r="G139" s="33" t="s">
        <v>2505</v>
      </c>
      <c r="H139" s="159" t="s">
        <v>2505</v>
      </c>
      <c r="I139" s="159" t="s">
        <v>2506</v>
      </c>
      <c r="J139" s="35">
        <v>1</v>
      </c>
      <c r="K139" s="307">
        <v>45597</v>
      </c>
      <c r="L139" s="307">
        <v>45869</v>
      </c>
      <c r="M139" s="36">
        <f t="shared" si="4"/>
        <v>38.857142857142854</v>
      </c>
      <c r="N139" s="187">
        <v>0</v>
      </c>
      <c r="O139" s="159" t="s">
        <v>2507</v>
      </c>
      <c r="P139" s="348">
        <f t="shared" si="5"/>
        <v>0</v>
      </c>
      <c r="Q139" s="114" t="str">
        <f>IF(ISNUMBER(P139),IF(P139=100%,"CUMPLIDA",IF(AND(ISNUMBER(L139),ISNUMBER(OCI!$P$6)), IF(L139&lt;OCI!$P$6,"INCUMPLIDA","PROCESO"), "VERIFICAR FECHA")),"SIN VALOR AVANCE")</f>
        <v>PROCESO</v>
      </c>
    </row>
    <row r="140" spans="1:17" ht="285.75">
      <c r="A140" s="446" t="s">
        <v>19</v>
      </c>
      <c r="B140" s="447" t="s">
        <v>16</v>
      </c>
      <c r="C140" s="631"/>
      <c r="D140" s="631"/>
      <c r="E140" s="632"/>
      <c r="F140" s="632"/>
      <c r="G140" s="33" t="s">
        <v>2508</v>
      </c>
      <c r="H140" s="159" t="s">
        <v>2508</v>
      </c>
      <c r="I140" s="159" t="s">
        <v>2509</v>
      </c>
      <c r="J140" s="348">
        <v>1</v>
      </c>
      <c r="K140" s="307">
        <v>45870</v>
      </c>
      <c r="L140" s="307">
        <v>46112</v>
      </c>
      <c r="M140" s="36">
        <f t="shared" si="4"/>
        <v>34.571428571428569</v>
      </c>
      <c r="N140" s="349">
        <v>0</v>
      </c>
      <c r="O140" s="159" t="s">
        <v>2510</v>
      </c>
      <c r="P140" s="348">
        <f t="shared" si="5"/>
        <v>0</v>
      </c>
      <c r="Q140" s="114" t="str">
        <f>IF(ISNUMBER(P140),IF(P140=100%,"CUMPLIDA",IF(AND(ISNUMBER(L140),ISNUMBER(OCI!$P$6)), IF(L140&lt;OCI!$P$6,"INCUMPLIDA","PROCESO"), "VERIFICAR FECHA")),"SIN VALOR AVANCE")</f>
        <v>PROCESO</v>
      </c>
    </row>
    <row r="141" spans="1:17" ht="405.75">
      <c r="A141" s="446" t="s">
        <v>19</v>
      </c>
      <c r="B141" s="447" t="s">
        <v>16</v>
      </c>
      <c r="C141" s="631"/>
      <c r="D141" s="631"/>
      <c r="E141" s="632"/>
      <c r="F141" s="632"/>
      <c r="G141" s="34" t="s">
        <v>2481</v>
      </c>
      <c r="H141" s="346" t="s">
        <v>2429</v>
      </c>
      <c r="I141" s="148" t="s">
        <v>969</v>
      </c>
      <c r="J141" s="35">
        <v>1</v>
      </c>
      <c r="K141" s="307">
        <v>45231</v>
      </c>
      <c r="L141" s="307">
        <v>45504</v>
      </c>
      <c r="M141" s="36">
        <f t="shared" si="4"/>
        <v>39</v>
      </c>
      <c r="N141" s="187">
        <v>1</v>
      </c>
      <c r="O141" s="522" t="s">
        <v>2511</v>
      </c>
      <c r="P141" s="449">
        <f t="shared" si="5"/>
        <v>1</v>
      </c>
      <c r="Q141" s="114" t="str">
        <f>IF(ISNUMBER(P141),IF(P141=100%,"CUMPLIDA",IF(AND(ISNUMBER(L141),ISNUMBER(OCI!$P$6)), IF(L141&lt;OCI!$P$6,"INCUMPLIDA","PROCESO"), "VERIFICAR FECHA")),"SIN VALOR AVANCE")</f>
        <v>CUMPLIDA</v>
      </c>
    </row>
    <row r="142" spans="1:17" ht="345.75">
      <c r="A142" s="446" t="s">
        <v>19</v>
      </c>
      <c r="B142" s="447" t="s">
        <v>16</v>
      </c>
      <c r="C142" s="631"/>
      <c r="D142" s="631"/>
      <c r="E142" s="632"/>
      <c r="F142" s="632"/>
      <c r="G142" s="34" t="s">
        <v>2481</v>
      </c>
      <c r="H142" s="346" t="s">
        <v>2431</v>
      </c>
      <c r="I142" s="148" t="s">
        <v>2432</v>
      </c>
      <c r="J142" s="35">
        <v>1</v>
      </c>
      <c r="K142" s="307">
        <v>45231</v>
      </c>
      <c r="L142" s="307">
        <v>45504</v>
      </c>
      <c r="M142" s="36">
        <f t="shared" si="4"/>
        <v>39</v>
      </c>
      <c r="N142" s="187">
        <v>1</v>
      </c>
      <c r="O142" s="522" t="s">
        <v>2482</v>
      </c>
      <c r="P142" s="449">
        <f t="shared" si="5"/>
        <v>1</v>
      </c>
      <c r="Q142" s="114" t="str">
        <f>IF(ISNUMBER(P142),IF(P142=100%,"CUMPLIDA",IF(AND(ISNUMBER(L142),ISNUMBER(OCI!$P$6)), IF(L142&lt;OCI!$P$6,"INCUMPLIDA","PROCESO"), "VERIFICAR FECHA")),"SIN VALOR AVANCE")</f>
        <v>CUMPLIDA</v>
      </c>
    </row>
    <row r="143" spans="1:17" ht="240.75">
      <c r="A143" s="446" t="s">
        <v>19</v>
      </c>
      <c r="B143" s="447" t="s">
        <v>16</v>
      </c>
      <c r="C143" s="631"/>
      <c r="D143" s="631"/>
      <c r="E143" s="632"/>
      <c r="F143" s="632"/>
      <c r="G143" s="34" t="s">
        <v>2434</v>
      </c>
      <c r="H143" s="148" t="s">
        <v>1614</v>
      </c>
      <c r="I143" s="148" t="s">
        <v>238</v>
      </c>
      <c r="J143" s="347">
        <v>1</v>
      </c>
      <c r="K143" s="189">
        <v>45323</v>
      </c>
      <c r="L143" s="189">
        <v>45747</v>
      </c>
      <c r="M143" s="36">
        <f t="shared" si="4"/>
        <v>60.571428571428569</v>
      </c>
      <c r="N143" s="187">
        <v>0</v>
      </c>
      <c r="O143" s="522" t="s">
        <v>2483</v>
      </c>
      <c r="P143" s="449">
        <f t="shared" si="5"/>
        <v>0</v>
      </c>
      <c r="Q143" s="114" t="str">
        <f>IF(ISNUMBER(P143),IF(P143=100%,"CUMPLIDA",IF(AND(ISNUMBER(L143),ISNUMBER(OCI!$P$6)), IF(L143&lt;OCI!$P$6,"INCUMPLIDA","PROCESO"), "VERIFICAR FECHA")),"SIN VALOR AVANCE")</f>
        <v>PROCESO</v>
      </c>
    </row>
    <row r="144" spans="1:17" ht="135.75">
      <c r="A144" s="446" t="s">
        <v>19</v>
      </c>
      <c r="B144" s="447" t="s">
        <v>16</v>
      </c>
      <c r="C144" s="631"/>
      <c r="D144" s="631"/>
      <c r="E144" s="632"/>
      <c r="F144" s="632"/>
      <c r="G144" s="34" t="s">
        <v>241</v>
      </c>
      <c r="H144" s="148" t="s">
        <v>241</v>
      </c>
      <c r="I144" s="148" t="s">
        <v>242</v>
      </c>
      <c r="J144" s="347">
        <v>1</v>
      </c>
      <c r="K144" s="189">
        <v>45323</v>
      </c>
      <c r="L144" s="189">
        <v>45747</v>
      </c>
      <c r="M144" s="36">
        <f t="shared" si="4"/>
        <v>60.571428571428569</v>
      </c>
      <c r="N144" s="187">
        <v>0</v>
      </c>
      <c r="O144" s="522" t="s">
        <v>2470</v>
      </c>
      <c r="P144" s="449">
        <f t="shared" si="5"/>
        <v>0</v>
      </c>
      <c r="Q144" s="114" t="str">
        <f>IF(ISNUMBER(P144),IF(P144=100%,"CUMPLIDA",IF(AND(ISNUMBER(L144),ISNUMBER(OCI!$P$6)), IF(L144&lt;OCI!$P$6,"INCUMPLIDA","PROCESO"), "VERIFICAR FECHA")),"SIN VALOR AVANCE")</f>
        <v>PROCESO</v>
      </c>
    </row>
    <row r="145" spans="1:17" ht="135.75">
      <c r="A145" s="446" t="s">
        <v>19</v>
      </c>
      <c r="B145" s="447" t="s">
        <v>16</v>
      </c>
      <c r="C145" s="631"/>
      <c r="D145" s="631"/>
      <c r="E145" s="632"/>
      <c r="F145" s="632"/>
      <c r="G145" s="34" t="s">
        <v>1361</v>
      </c>
      <c r="H145" s="148" t="s">
        <v>245</v>
      </c>
      <c r="I145" s="148" t="s">
        <v>246</v>
      </c>
      <c r="J145" s="347">
        <v>1</v>
      </c>
      <c r="K145" s="189">
        <v>45231</v>
      </c>
      <c r="L145" s="189">
        <v>45747</v>
      </c>
      <c r="M145" s="36">
        <f t="shared" si="4"/>
        <v>73.714285714285708</v>
      </c>
      <c r="N145" s="187">
        <v>0</v>
      </c>
      <c r="O145" s="522" t="s">
        <v>2470</v>
      </c>
      <c r="P145" s="449">
        <f t="shared" si="5"/>
        <v>0</v>
      </c>
      <c r="Q145" s="114" t="str">
        <f>IF(ISNUMBER(P145),IF(P145=100%,"CUMPLIDA",IF(AND(ISNUMBER(L145),ISNUMBER(OCI!$P$6)), IF(L145&lt;OCI!$P$6,"INCUMPLIDA","PROCESO"), "VERIFICAR FECHA")),"SIN VALOR AVANCE")</f>
        <v>PROCESO</v>
      </c>
    </row>
    <row r="146" spans="1:17" ht="240.75">
      <c r="A146" s="446" t="s">
        <v>19</v>
      </c>
      <c r="B146" s="447" t="s">
        <v>16</v>
      </c>
      <c r="C146" s="631"/>
      <c r="D146" s="631"/>
      <c r="E146" s="632"/>
      <c r="F146" s="632"/>
      <c r="G146" s="34" t="s">
        <v>248</v>
      </c>
      <c r="H146" s="148" t="s">
        <v>248</v>
      </c>
      <c r="I146" s="148" t="s">
        <v>249</v>
      </c>
      <c r="J146" s="347">
        <v>1</v>
      </c>
      <c r="K146" s="189">
        <v>45323</v>
      </c>
      <c r="L146" s="189">
        <v>45747</v>
      </c>
      <c r="M146" s="36">
        <f t="shared" si="4"/>
        <v>60.571428571428569</v>
      </c>
      <c r="N146" s="187">
        <v>0</v>
      </c>
      <c r="O146" s="522" t="s">
        <v>2483</v>
      </c>
      <c r="P146" s="449">
        <f t="shared" si="5"/>
        <v>0</v>
      </c>
      <c r="Q146" s="114" t="str">
        <f>IF(ISNUMBER(P146),IF(P146=100%,"CUMPLIDA",IF(AND(ISNUMBER(L146),ISNUMBER(OCI!$P$6)), IF(L146&lt;OCI!$P$6,"INCUMPLIDA","PROCESO"), "VERIFICAR FECHA")),"SIN VALOR AVANCE")</f>
        <v>PROCESO</v>
      </c>
    </row>
    <row r="147" spans="1:17" ht="135.75">
      <c r="A147" s="446" t="s">
        <v>19</v>
      </c>
      <c r="B147" s="447" t="s">
        <v>16</v>
      </c>
      <c r="C147" s="631"/>
      <c r="D147" s="631"/>
      <c r="E147" s="632"/>
      <c r="F147" s="632"/>
      <c r="G147" s="34" t="s">
        <v>251</v>
      </c>
      <c r="H147" s="148" t="s">
        <v>251</v>
      </c>
      <c r="I147" s="148" t="s">
        <v>252</v>
      </c>
      <c r="J147" s="347">
        <v>1</v>
      </c>
      <c r="K147" s="189">
        <v>45231</v>
      </c>
      <c r="L147" s="189">
        <v>45747</v>
      </c>
      <c r="M147" s="36">
        <f t="shared" si="4"/>
        <v>73.714285714285708</v>
      </c>
      <c r="N147" s="187">
        <v>0</v>
      </c>
      <c r="O147" s="522" t="s">
        <v>2470</v>
      </c>
      <c r="P147" s="449">
        <f t="shared" si="5"/>
        <v>0</v>
      </c>
      <c r="Q147" s="114" t="str">
        <f>IF(ISNUMBER(P147),IF(P147=100%,"CUMPLIDA",IF(AND(ISNUMBER(L147),ISNUMBER(OCI!$P$6)), IF(L147&lt;OCI!$P$6,"INCUMPLIDA","PROCESO"), "VERIFICAR FECHA")),"SIN VALOR AVANCE")</f>
        <v>PROCESO</v>
      </c>
    </row>
    <row r="148" spans="1:17" ht="345.75">
      <c r="A148" s="446" t="s">
        <v>19</v>
      </c>
      <c r="B148" s="447" t="s">
        <v>16</v>
      </c>
      <c r="C148" s="631"/>
      <c r="D148" s="631"/>
      <c r="E148" s="632"/>
      <c r="F148" s="632"/>
      <c r="G148" s="34" t="s">
        <v>254</v>
      </c>
      <c r="H148" s="148" t="s">
        <v>254</v>
      </c>
      <c r="I148" s="148" t="s">
        <v>255</v>
      </c>
      <c r="J148" s="347">
        <v>1</v>
      </c>
      <c r="K148" s="189">
        <v>45231</v>
      </c>
      <c r="L148" s="189">
        <v>45808</v>
      </c>
      <c r="M148" s="36">
        <f t="shared" si="4"/>
        <v>82.428571428571431</v>
      </c>
      <c r="N148" s="187">
        <v>0</v>
      </c>
      <c r="O148" s="522" t="s">
        <v>2482</v>
      </c>
      <c r="P148" s="449">
        <f t="shared" si="5"/>
        <v>0</v>
      </c>
      <c r="Q148" s="114" t="str">
        <f>IF(ISNUMBER(P148),IF(P148=100%,"CUMPLIDA",IF(AND(ISNUMBER(L148),ISNUMBER(OCI!$P$6)), IF(L148&lt;OCI!$P$6,"INCUMPLIDA","PROCESO"), "VERIFICAR FECHA")),"SIN VALOR AVANCE")</f>
        <v>PROCESO</v>
      </c>
    </row>
    <row r="149" spans="1:17" ht="135.75">
      <c r="A149" s="446" t="s">
        <v>19</v>
      </c>
      <c r="B149" s="447" t="s">
        <v>16</v>
      </c>
      <c r="C149" s="631"/>
      <c r="D149" s="631"/>
      <c r="E149" s="632"/>
      <c r="F149" s="632"/>
      <c r="G149" s="34" t="s">
        <v>1363</v>
      </c>
      <c r="H149" s="148" t="s">
        <v>258</v>
      </c>
      <c r="I149" s="148" t="s">
        <v>259</v>
      </c>
      <c r="J149" s="347">
        <v>7</v>
      </c>
      <c r="K149" s="189">
        <v>46024</v>
      </c>
      <c r="L149" s="189">
        <v>46660</v>
      </c>
      <c r="M149" s="36">
        <f t="shared" si="4"/>
        <v>90.857142857142861</v>
      </c>
      <c r="N149" s="187">
        <v>0</v>
      </c>
      <c r="O149" s="522" t="s">
        <v>2470</v>
      </c>
      <c r="P149" s="449">
        <f t="shared" si="5"/>
        <v>0</v>
      </c>
      <c r="Q149" s="114" t="str">
        <f>IF(ISNUMBER(P149),IF(P149=100%,"CUMPLIDA",IF(AND(ISNUMBER(L149),ISNUMBER(OCI!$P$6)), IF(L149&lt;OCI!$P$6,"INCUMPLIDA","PROCESO"), "VERIFICAR FECHA")),"SIN VALOR AVANCE")</f>
        <v>PROCESO</v>
      </c>
    </row>
    <row r="150" spans="1:17" ht="240.75">
      <c r="A150" s="446" t="s">
        <v>19</v>
      </c>
      <c r="B150" s="447" t="s">
        <v>16</v>
      </c>
      <c r="C150" s="631"/>
      <c r="D150" s="631"/>
      <c r="E150" s="632"/>
      <c r="F150" s="632"/>
      <c r="G150" s="34" t="s">
        <v>1364</v>
      </c>
      <c r="H150" s="148" t="s">
        <v>261</v>
      </c>
      <c r="I150" s="148" t="s">
        <v>262</v>
      </c>
      <c r="J150" s="347">
        <v>1</v>
      </c>
      <c r="K150" s="189">
        <v>46024</v>
      </c>
      <c r="L150" s="189">
        <v>46660</v>
      </c>
      <c r="M150" s="36">
        <f t="shared" si="4"/>
        <v>90.857142857142861</v>
      </c>
      <c r="N150" s="187">
        <v>0</v>
      </c>
      <c r="O150" s="522" t="s">
        <v>2483</v>
      </c>
      <c r="P150" s="449">
        <f t="shared" si="5"/>
        <v>0</v>
      </c>
      <c r="Q150" s="114" t="str">
        <f>IF(ISNUMBER(P150),IF(P150=100%,"CUMPLIDA",IF(AND(ISNUMBER(L150),ISNUMBER(OCI!$P$6)), IF(L150&lt;OCI!$P$6,"INCUMPLIDA","PROCESO"), "VERIFICAR FECHA")),"SIN VALOR AVANCE")</f>
        <v>PROCESO</v>
      </c>
    </row>
    <row r="151" spans="1:17" ht="345.75">
      <c r="A151" s="446" t="s">
        <v>19</v>
      </c>
      <c r="B151" s="447" t="s">
        <v>16</v>
      </c>
      <c r="C151" s="631"/>
      <c r="D151" s="631"/>
      <c r="E151" s="632"/>
      <c r="F151" s="632"/>
      <c r="G151" s="34" t="s">
        <v>1365</v>
      </c>
      <c r="H151" s="148" t="s">
        <v>264</v>
      </c>
      <c r="I151" s="148" t="s">
        <v>265</v>
      </c>
      <c r="J151" s="347">
        <v>2</v>
      </c>
      <c r="K151" s="189">
        <v>46024</v>
      </c>
      <c r="L151" s="189">
        <v>46660</v>
      </c>
      <c r="M151" s="36">
        <f t="shared" si="4"/>
        <v>90.857142857142861</v>
      </c>
      <c r="N151" s="187">
        <v>0</v>
      </c>
      <c r="O151" s="522" t="s">
        <v>2482</v>
      </c>
      <c r="P151" s="449">
        <f t="shared" si="5"/>
        <v>0</v>
      </c>
      <c r="Q151" s="114" t="str">
        <f>IF(ISNUMBER(P151),IF(P151=100%,"CUMPLIDA",IF(AND(ISNUMBER(L151),ISNUMBER(OCI!$P$6)), IF(L151&lt;OCI!$P$6,"INCUMPLIDA","PROCESO"), "VERIFICAR FECHA")),"SIN VALOR AVANCE")</f>
        <v>PROCESO</v>
      </c>
    </row>
    <row r="152" spans="1:17" ht="300.75">
      <c r="A152" s="446" t="s">
        <v>19</v>
      </c>
      <c r="B152" s="447" t="s">
        <v>16</v>
      </c>
      <c r="C152" s="631" t="s">
        <v>2512</v>
      </c>
      <c r="D152" s="631" t="s">
        <v>2485</v>
      </c>
      <c r="E152" s="632" t="s">
        <v>2513</v>
      </c>
      <c r="F152" s="632" t="s">
        <v>2514</v>
      </c>
      <c r="G152" s="33" t="s">
        <v>2515</v>
      </c>
      <c r="H152" s="159" t="s">
        <v>2515</v>
      </c>
      <c r="I152" s="159" t="s">
        <v>2516</v>
      </c>
      <c r="J152" s="348">
        <v>1</v>
      </c>
      <c r="K152" s="307">
        <v>45139</v>
      </c>
      <c r="L152" s="307">
        <v>46081</v>
      </c>
      <c r="M152" s="36">
        <f t="shared" si="4"/>
        <v>134.57142857142858</v>
      </c>
      <c r="N152" s="349">
        <v>0.4</v>
      </c>
      <c r="O152" s="522" t="s">
        <v>2517</v>
      </c>
      <c r="P152" s="348">
        <f t="shared" si="5"/>
        <v>0.4</v>
      </c>
      <c r="Q152" s="114" t="str">
        <f>IF(ISNUMBER(P152),IF(P152=100%,"CUMPLIDA",IF(AND(ISNUMBER(L152),ISNUMBER(OCI!$P$6)), IF(L152&lt;OCI!$P$6,"INCUMPLIDA","PROCESO"), "VERIFICAR FECHA")),"SIN VALOR AVANCE")</f>
        <v>PROCESO</v>
      </c>
    </row>
    <row r="153" spans="1:17" ht="195">
      <c r="A153" s="446" t="s">
        <v>19</v>
      </c>
      <c r="B153" s="447" t="s">
        <v>16</v>
      </c>
      <c r="C153" s="631"/>
      <c r="D153" s="631"/>
      <c r="E153" s="632"/>
      <c r="F153" s="632"/>
      <c r="G153" s="33" t="s">
        <v>2518</v>
      </c>
      <c r="H153" s="159" t="s">
        <v>2518</v>
      </c>
      <c r="I153" s="159" t="s">
        <v>2519</v>
      </c>
      <c r="J153" s="35">
        <v>1</v>
      </c>
      <c r="K153" s="307">
        <v>45139</v>
      </c>
      <c r="L153" s="307">
        <v>45230</v>
      </c>
      <c r="M153" s="36">
        <f t="shared" si="4"/>
        <v>13</v>
      </c>
      <c r="N153" s="187">
        <v>1</v>
      </c>
      <c r="O153" s="159" t="s">
        <v>2520</v>
      </c>
      <c r="P153" s="348">
        <f t="shared" si="5"/>
        <v>1</v>
      </c>
      <c r="Q153" s="114" t="str">
        <f>IF(ISNUMBER(P153),IF(P153=100%,"CUMPLIDA",IF(AND(ISNUMBER(L153),ISNUMBER(OCI!$P$6)), IF(L153&lt;OCI!$P$6,"INCUMPLIDA","PROCESO"), "VERIFICAR FECHA")),"SIN VALOR AVANCE")</f>
        <v>CUMPLIDA</v>
      </c>
    </row>
    <row r="154" spans="1:17" ht="180.75">
      <c r="A154" s="446" t="s">
        <v>19</v>
      </c>
      <c r="B154" s="447" t="s">
        <v>16</v>
      </c>
      <c r="C154" s="631"/>
      <c r="D154" s="631"/>
      <c r="E154" s="632"/>
      <c r="F154" s="632"/>
      <c r="G154" s="33" t="s">
        <v>2521</v>
      </c>
      <c r="H154" s="159" t="s">
        <v>2521</v>
      </c>
      <c r="I154" s="159" t="s">
        <v>2522</v>
      </c>
      <c r="J154" s="35">
        <v>2</v>
      </c>
      <c r="K154" s="307">
        <v>45139</v>
      </c>
      <c r="L154" s="307">
        <v>45230</v>
      </c>
      <c r="M154" s="36">
        <f t="shared" si="4"/>
        <v>13</v>
      </c>
      <c r="N154" s="187">
        <v>2</v>
      </c>
      <c r="O154" s="148" t="s">
        <v>2523</v>
      </c>
      <c r="P154" s="348">
        <f t="shared" si="5"/>
        <v>1</v>
      </c>
      <c r="Q154" s="114" t="str">
        <f>IF(ISNUMBER(P154),IF(P154=100%,"CUMPLIDA",IF(AND(ISNUMBER(L154),ISNUMBER(OCI!$P$6)), IF(L154&lt;OCI!$P$6,"INCUMPLIDA","PROCESO"), "VERIFICAR FECHA")),"SIN VALOR AVANCE")</f>
        <v>CUMPLIDA</v>
      </c>
    </row>
    <row r="155" spans="1:17" ht="180.75">
      <c r="A155" s="446" t="s">
        <v>19</v>
      </c>
      <c r="B155" s="447" t="s">
        <v>16</v>
      </c>
      <c r="C155" s="631"/>
      <c r="D155" s="631"/>
      <c r="E155" s="632"/>
      <c r="F155" s="632"/>
      <c r="G155" s="33" t="s">
        <v>2524</v>
      </c>
      <c r="H155" s="159" t="s">
        <v>2524</v>
      </c>
      <c r="I155" s="159" t="s">
        <v>2525</v>
      </c>
      <c r="J155" s="348">
        <v>1</v>
      </c>
      <c r="K155" s="307">
        <v>45139</v>
      </c>
      <c r="L155" s="307">
        <v>45230</v>
      </c>
      <c r="M155" s="36">
        <f t="shared" si="4"/>
        <v>13</v>
      </c>
      <c r="N155" s="349">
        <v>1</v>
      </c>
      <c r="O155" s="148" t="s">
        <v>2523</v>
      </c>
      <c r="P155" s="348">
        <f t="shared" si="5"/>
        <v>1</v>
      </c>
      <c r="Q155" s="114" t="str">
        <f>IF(ISNUMBER(P155),IF(P155=100%,"CUMPLIDA",IF(AND(ISNUMBER(L155),ISNUMBER(OCI!$P$6)), IF(L155&lt;OCI!$P$6,"INCUMPLIDA","PROCESO"), "VERIFICAR FECHA")),"SIN VALOR AVANCE")</f>
        <v>CUMPLIDA</v>
      </c>
    </row>
    <row r="156" spans="1:17" ht="300.75">
      <c r="A156" s="446" t="s">
        <v>19</v>
      </c>
      <c r="B156" s="447" t="s">
        <v>16</v>
      </c>
      <c r="C156" s="631" t="s">
        <v>2526</v>
      </c>
      <c r="D156" s="631" t="s">
        <v>2485</v>
      </c>
      <c r="E156" s="632" t="s">
        <v>2527</v>
      </c>
      <c r="F156" s="633" t="s">
        <v>2528</v>
      </c>
      <c r="G156" s="33" t="s">
        <v>2515</v>
      </c>
      <c r="H156" s="159" t="s">
        <v>2515</v>
      </c>
      <c r="I156" s="159" t="s">
        <v>2516</v>
      </c>
      <c r="J156" s="348">
        <v>1</v>
      </c>
      <c r="K156" s="307">
        <v>45139</v>
      </c>
      <c r="L156" s="307">
        <v>46081</v>
      </c>
      <c r="M156" s="36">
        <f t="shared" si="4"/>
        <v>134.57142857142858</v>
      </c>
      <c r="N156" s="349">
        <v>0.4</v>
      </c>
      <c r="O156" s="159" t="s">
        <v>2529</v>
      </c>
      <c r="P156" s="348">
        <f t="shared" si="5"/>
        <v>0.4</v>
      </c>
      <c r="Q156" s="114" t="str">
        <f>IF(ISNUMBER(P156),IF(P156=100%,"CUMPLIDA",IF(AND(ISNUMBER(L156),ISNUMBER(OCI!$P$6)), IF(L156&lt;OCI!$P$6,"INCUMPLIDA","PROCESO"), "VERIFICAR FECHA")),"SIN VALOR AVANCE")</f>
        <v>PROCESO</v>
      </c>
    </row>
    <row r="157" spans="1:17" ht="390.75">
      <c r="A157" s="446" t="s">
        <v>19</v>
      </c>
      <c r="B157" s="447" t="s">
        <v>16</v>
      </c>
      <c r="C157" s="631"/>
      <c r="D157" s="631"/>
      <c r="E157" s="632"/>
      <c r="F157" s="633"/>
      <c r="G157" s="33" t="s">
        <v>2499</v>
      </c>
      <c r="H157" s="159" t="s">
        <v>2499</v>
      </c>
      <c r="I157" s="159" t="s">
        <v>2500</v>
      </c>
      <c r="J157" s="35">
        <v>1</v>
      </c>
      <c r="K157" s="307">
        <v>45306</v>
      </c>
      <c r="L157" s="307">
        <v>45504</v>
      </c>
      <c r="M157" s="36">
        <f t="shared" si="4"/>
        <v>28.285714285714285</v>
      </c>
      <c r="N157" s="187">
        <v>1</v>
      </c>
      <c r="O157" s="159" t="s">
        <v>2530</v>
      </c>
      <c r="P157" s="348">
        <f t="shared" si="5"/>
        <v>1</v>
      </c>
      <c r="Q157" s="114" t="str">
        <f>IF(ISNUMBER(P157),IF(P157=100%,"CUMPLIDA",IF(AND(ISNUMBER(L157),ISNUMBER(OCI!$P$6)), IF(L157&lt;OCI!$P$6,"INCUMPLIDA","PROCESO"), "VERIFICAR FECHA")),"SIN VALOR AVANCE")</f>
        <v>CUMPLIDA</v>
      </c>
    </row>
    <row r="158" spans="1:17" ht="285.75">
      <c r="A158" s="446" t="s">
        <v>19</v>
      </c>
      <c r="B158" s="447" t="s">
        <v>16</v>
      </c>
      <c r="C158" s="631"/>
      <c r="D158" s="631"/>
      <c r="E158" s="632"/>
      <c r="F158" s="633"/>
      <c r="G158" s="33" t="s">
        <v>2531</v>
      </c>
      <c r="H158" s="159" t="s">
        <v>2531</v>
      </c>
      <c r="I158" s="159" t="s">
        <v>2503</v>
      </c>
      <c r="J158" s="35">
        <v>1</v>
      </c>
      <c r="K158" s="307">
        <v>45505</v>
      </c>
      <c r="L158" s="307">
        <v>45596</v>
      </c>
      <c r="M158" s="36">
        <f t="shared" si="4"/>
        <v>13</v>
      </c>
      <c r="N158" s="187">
        <v>1</v>
      </c>
      <c r="O158" s="159" t="s">
        <v>2532</v>
      </c>
      <c r="P158" s="348">
        <f t="shared" si="5"/>
        <v>1</v>
      </c>
      <c r="Q158" s="114" t="str">
        <f>IF(ISNUMBER(P158),IF(P158=100%,"CUMPLIDA",IF(AND(ISNUMBER(L158),ISNUMBER(OCI!$P$6)), IF(L158&lt;OCI!$P$6,"INCUMPLIDA","PROCESO"), "VERIFICAR FECHA")),"SIN VALOR AVANCE")</f>
        <v>CUMPLIDA</v>
      </c>
    </row>
    <row r="159" spans="1:17" ht="300.75">
      <c r="A159" s="446" t="s">
        <v>19</v>
      </c>
      <c r="B159" s="447" t="s">
        <v>16</v>
      </c>
      <c r="C159" s="631"/>
      <c r="D159" s="631"/>
      <c r="E159" s="632"/>
      <c r="F159" s="633"/>
      <c r="G159" s="33" t="s">
        <v>2505</v>
      </c>
      <c r="H159" s="159" t="s">
        <v>2505</v>
      </c>
      <c r="I159" s="159" t="s">
        <v>2506</v>
      </c>
      <c r="J159" s="35">
        <v>1</v>
      </c>
      <c r="K159" s="307">
        <v>45597</v>
      </c>
      <c r="L159" s="307">
        <v>45869</v>
      </c>
      <c r="M159" s="36">
        <f t="shared" si="4"/>
        <v>38.857142857142854</v>
      </c>
      <c r="N159" s="187">
        <v>0</v>
      </c>
      <c r="O159" s="159" t="s">
        <v>2533</v>
      </c>
      <c r="P159" s="348">
        <f t="shared" si="5"/>
        <v>0</v>
      </c>
      <c r="Q159" s="114" t="str">
        <f>IF(ISNUMBER(P159),IF(P159=100%,"CUMPLIDA",IF(AND(ISNUMBER(L159),ISNUMBER(OCI!$P$6)), IF(L159&lt;OCI!$P$6,"INCUMPLIDA","PROCESO"), "VERIFICAR FECHA")),"SIN VALOR AVANCE")</f>
        <v>PROCESO</v>
      </c>
    </row>
    <row r="160" spans="1:17" ht="285.75">
      <c r="A160" s="446" t="s">
        <v>19</v>
      </c>
      <c r="B160" s="447" t="s">
        <v>16</v>
      </c>
      <c r="C160" s="631"/>
      <c r="D160" s="631"/>
      <c r="E160" s="632"/>
      <c r="F160" s="633"/>
      <c r="G160" s="33" t="s">
        <v>2508</v>
      </c>
      <c r="H160" s="159" t="s">
        <v>2508</v>
      </c>
      <c r="I160" s="159" t="s">
        <v>2509</v>
      </c>
      <c r="J160" s="348">
        <v>1</v>
      </c>
      <c r="K160" s="307">
        <v>45870</v>
      </c>
      <c r="L160" s="307">
        <v>46112</v>
      </c>
      <c r="M160" s="36">
        <f t="shared" si="4"/>
        <v>34.571428571428569</v>
      </c>
      <c r="N160" s="349">
        <v>0</v>
      </c>
      <c r="O160" s="159" t="s">
        <v>2534</v>
      </c>
      <c r="P160" s="348">
        <f t="shared" si="5"/>
        <v>0</v>
      </c>
      <c r="Q160" s="114" t="str">
        <f>IF(ISNUMBER(P160),IF(P160=100%,"CUMPLIDA",IF(AND(ISNUMBER(L160),ISNUMBER(OCI!$P$6)), IF(L160&lt;OCI!$P$6,"INCUMPLIDA","PROCESO"), "VERIFICAR FECHA")),"SIN VALOR AVANCE")</f>
        <v>PROCESO</v>
      </c>
    </row>
    <row r="161" spans="1:17" ht="405.75">
      <c r="A161" s="446" t="s">
        <v>19</v>
      </c>
      <c r="B161" s="447" t="s">
        <v>16</v>
      </c>
      <c r="C161" s="631"/>
      <c r="D161" s="631"/>
      <c r="E161" s="632"/>
      <c r="F161" s="633"/>
      <c r="G161" s="633" t="s">
        <v>2481</v>
      </c>
      <c r="H161" s="346" t="s">
        <v>2429</v>
      </c>
      <c r="I161" s="148" t="s">
        <v>969</v>
      </c>
      <c r="J161" s="35">
        <v>1</v>
      </c>
      <c r="K161" s="307">
        <v>45231</v>
      </c>
      <c r="L161" s="307">
        <v>45504</v>
      </c>
      <c r="M161" s="36">
        <f t="shared" si="4"/>
        <v>39</v>
      </c>
      <c r="N161" s="187">
        <v>1</v>
      </c>
      <c r="O161" s="522" t="s">
        <v>2511</v>
      </c>
      <c r="P161" s="449">
        <f t="shared" si="5"/>
        <v>1</v>
      </c>
      <c r="Q161" s="114" t="str">
        <f>IF(ISNUMBER(P161),IF(P161=100%,"CUMPLIDA",IF(AND(ISNUMBER(L161),ISNUMBER(OCI!$P$6)), IF(L161&lt;OCI!$P$6,"INCUMPLIDA","PROCESO"), "VERIFICAR FECHA")),"SIN VALOR AVANCE")</f>
        <v>CUMPLIDA</v>
      </c>
    </row>
    <row r="162" spans="1:17" ht="345.75">
      <c r="A162" s="446" t="s">
        <v>19</v>
      </c>
      <c r="B162" s="447" t="s">
        <v>16</v>
      </c>
      <c r="C162" s="631"/>
      <c r="D162" s="631"/>
      <c r="E162" s="632"/>
      <c r="F162" s="633"/>
      <c r="G162" s="633"/>
      <c r="H162" s="346" t="s">
        <v>2431</v>
      </c>
      <c r="I162" s="148" t="s">
        <v>2432</v>
      </c>
      <c r="J162" s="35">
        <v>1</v>
      </c>
      <c r="K162" s="307">
        <v>45231</v>
      </c>
      <c r="L162" s="307">
        <v>45504</v>
      </c>
      <c r="M162" s="36">
        <f t="shared" si="4"/>
        <v>39</v>
      </c>
      <c r="N162" s="187">
        <v>1</v>
      </c>
      <c r="O162" s="522" t="s">
        <v>2482</v>
      </c>
      <c r="P162" s="449">
        <f t="shared" si="5"/>
        <v>1</v>
      </c>
      <c r="Q162" s="114" t="str">
        <f>IF(ISNUMBER(P162),IF(P162=100%,"CUMPLIDA",IF(AND(ISNUMBER(L162),ISNUMBER(OCI!$P$6)), IF(L162&lt;OCI!$P$6,"INCUMPLIDA","PROCESO"), "VERIFICAR FECHA")),"SIN VALOR AVANCE")</f>
        <v>CUMPLIDA</v>
      </c>
    </row>
    <row r="163" spans="1:17" ht="240.75">
      <c r="A163" s="446" t="s">
        <v>19</v>
      </c>
      <c r="B163" s="447" t="s">
        <v>16</v>
      </c>
      <c r="C163" s="631"/>
      <c r="D163" s="631"/>
      <c r="E163" s="632"/>
      <c r="F163" s="633"/>
      <c r="G163" s="34" t="s">
        <v>2434</v>
      </c>
      <c r="H163" s="148" t="s">
        <v>1614</v>
      </c>
      <c r="I163" s="148" t="s">
        <v>238</v>
      </c>
      <c r="J163" s="347">
        <v>1</v>
      </c>
      <c r="K163" s="189">
        <v>45323</v>
      </c>
      <c r="L163" s="189">
        <v>45747</v>
      </c>
      <c r="M163" s="36">
        <f t="shared" si="4"/>
        <v>60.571428571428569</v>
      </c>
      <c r="N163" s="187">
        <v>0</v>
      </c>
      <c r="O163" s="522" t="s">
        <v>2483</v>
      </c>
      <c r="P163" s="449">
        <f t="shared" si="5"/>
        <v>0</v>
      </c>
      <c r="Q163" s="114" t="str">
        <f>IF(ISNUMBER(P163),IF(P163=100%,"CUMPLIDA",IF(AND(ISNUMBER(L163),ISNUMBER(OCI!$P$6)), IF(L163&lt;OCI!$P$6,"INCUMPLIDA","PROCESO"), "VERIFICAR FECHA")),"SIN VALOR AVANCE")</f>
        <v>PROCESO</v>
      </c>
    </row>
    <row r="164" spans="1:17" ht="135.75">
      <c r="A164" s="446" t="s">
        <v>19</v>
      </c>
      <c r="B164" s="447" t="s">
        <v>16</v>
      </c>
      <c r="C164" s="631"/>
      <c r="D164" s="631"/>
      <c r="E164" s="632"/>
      <c r="F164" s="633"/>
      <c r="G164" s="34" t="s">
        <v>241</v>
      </c>
      <c r="H164" s="148" t="s">
        <v>241</v>
      </c>
      <c r="I164" s="148" t="s">
        <v>242</v>
      </c>
      <c r="J164" s="347">
        <v>1</v>
      </c>
      <c r="K164" s="189">
        <v>45323</v>
      </c>
      <c r="L164" s="189">
        <v>45747</v>
      </c>
      <c r="M164" s="36">
        <f t="shared" si="4"/>
        <v>60.571428571428569</v>
      </c>
      <c r="N164" s="187">
        <v>0</v>
      </c>
      <c r="O164" s="522" t="s">
        <v>2470</v>
      </c>
      <c r="P164" s="449">
        <f t="shared" si="5"/>
        <v>0</v>
      </c>
      <c r="Q164" s="114" t="str">
        <f>IF(ISNUMBER(P164),IF(P164=100%,"CUMPLIDA",IF(AND(ISNUMBER(L164),ISNUMBER(OCI!$P$6)), IF(L164&lt;OCI!$P$6,"INCUMPLIDA","PROCESO"), "VERIFICAR FECHA")),"SIN VALOR AVANCE")</f>
        <v>PROCESO</v>
      </c>
    </row>
    <row r="165" spans="1:17" ht="135.75">
      <c r="A165" s="446" t="s">
        <v>19</v>
      </c>
      <c r="B165" s="447" t="s">
        <v>16</v>
      </c>
      <c r="C165" s="631"/>
      <c r="D165" s="631"/>
      <c r="E165" s="632"/>
      <c r="F165" s="633"/>
      <c r="G165" s="34" t="s">
        <v>1361</v>
      </c>
      <c r="H165" s="148" t="s">
        <v>245</v>
      </c>
      <c r="I165" s="148" t="s">
        <v>246</v>
      </c>
      <c r="J165" s="347">
        <v>1</v>
      </c>
      <c r="K165" s="189">
        <v>45231</v>
      </c>
      <c r="L165" s="189">
        <v>45747</v>
      </c>
      <c r="M165" s="36">
        <f t="shared" si="4"/>
        <v>73.714285714285708</v>
      </c>
      <c r="N165" s="187">
        <v>0</v>
      </c>
      <c r="O165" s="522" t="s">
        <v>2470</v>
      </c>
      <c r="P165" s="449">
        <f t="shared" si="5"/>
        <v>0</v>
      </c>
      <c r="Q165" s="114" t="str">
        <f>IF(ISNUMBER(P165),IF(P165=100%,"CUMPLIDA",IF(AND(ISNUMBER(L165),ISNUMBER(OCI!$P$6)), IF(L165&lt;OCI!$P$6,"INCUMPLIDA","PROCESO"), "VERIFICAR FECHA")),"SIN VALOR AVANCE")</f>
        <v>PROCESO</v>
      </c>
    </row>
    <row r="166" spans="1:17" ht="240.75">
      <c r="A166" s="446" t="s">
        <v>19</v>
      </c>
      <c r="B166" s="447" t="s">
        <v>16</v>
      </c>
      <c r="C166" s="631"/>
      <c r="D166" s="631"/>
      <c r="E166" s="632"/>
      <c r="F166" s="633"/>
      <c r="G166" s="34" t="s">
        <v>248</v>
      </c>
      <c r="H166" s="148" t="s">
        <v>248</v>
      </c>
      <c r="I166" s="148" t="s">
        <v>249</v>
      </c>
      <c r="J166" s="347">
        <v>1</v>
      </c>
      <c r="K166" s="189">
        <v>45323</v>
      </c>
      <c r="L166" s="189">
        <v>45747</v>
      </c>
      <c r="M166" s="36">
        <f t="shared" si="4"/>
        <v>60.571428571428569</v>
      </c>
      <c r="N166" s="187">
        <v>0</v>
      </c>
      <c r="O166" s="522" t="s">
        <v>2483</v>
      </c>
      <c r="P166" s="449">
        <f t="shared" si="5"/>
        <v>0</v>
      </c>
      <c r="Q166" s="114" t="str">
        <f>IF(ISNUMBER(P166),IF(P166=100%,"CUMPLIDA",IF(AND(ISNUMBER(L166),ISNUMBER(OCI!$P$6)), IF(L166&lt;OCI!$P$6,"INCUMPLIDA","PROCESO"), "VERIFICAR FECHA")),"SIN VALOR AVANCE")</f>
        <v>PROCESO</v>
      </c>
    </row>
    <row r="167" spans="1:17" ht="135.75">
      <c r="A167" s="446" t="s">
        <v>19</v>
      </c>
      <c r="B167" s="447" t="s">
        <v>16</v>
      </c>
      <c r="C167" s="631"/>
      <c r="D167" s="631"/>
      <c r="E167" s="632"/>
      <c r="F167" s="633"/>
      <c r="G167" s="34" t="s">
        <v>251</v>
      </c>
      <c r="H167" s="148" t="s">
        <v>251</v>
      </c>
      <c r="I167" s="148" t="s">
        <v>252</v>
      </c>
      <c r="J167" s="347">
        <v>1</v>
      </c>
      <c r="K167" s="189">
        <v>45231</v>
      </c>
      <c r="L167" s="189">
        <v>45747</v>
      </c>
      <c r="M167" s="36">
        <f t="shared" si="4"/>
        <v>73.714285714285708</v>
      </c>
      <c r="N167" s="187">
        <v>0</v>
      </c>
      <c r="O167" s="522" t="s">
        <v>2470</v>
      </c>
      <c r="P167" s="449">
        <f t="shared" si="5"/>
        <v>0</v>
      </c>
      <c r="Q167" s="114" t="str">
        <f>IF(ISNUMBER(P167),IF(P167=100%,"CUMPLIDA",IF(AND(ISNUMBER(L167),ISNUMBER(OCI!$P$6)), IF(L167&lt;OCI!$P$6,"INCUMPLIDA","PROCESO"), "VERIFICAR FECHA")),"SIN VALOR AVANCE")</f>
        <v>PROCESO</v>
      </c>
    </row>
    <row r="168" spans="1:17" ht="345.75">
      <c r="A168" s="446" t="s">
        <v>19</v>
      </c>
      <c r="B168" s="447" t="s">
        <v>16</v>
      </c>
      <c r="C168" s="631"/>
      <c r="D168" s="631"/>
      <c r="E168" s="632"/>
      <c r="F168" s="633"/>
      <c r="G168" s="34" t="s">
        <v>254</v>
      </c>
      <c r="H168" s="148" t="s">
        <v>254</v>
      </c>
      <c r="I168" s="148" t="s">
        <v>255</v>
      </c>
      <c r="J168" s="347">
        <v>1</v>
      </c>
      <c r="K168" s="189">
        <v>45231</v>
      </c>
      <c r="L168" s="189">
        <v>45808</v>
      </c>
      <c r="M168" s="36">
        <f t="shared" si="4"/>
        <v>82.428571428571431</v>
      </c>
      <c r="N168" s="187">
        <v>0</v>
      </c>
      <c r="O168" s="522" t="s">
        <v>2482</v>
      </c>
      <c r="P168" s="449">
        <f t="shared" si="5"/>
        <v>0</v>
      </c>
      <c r="Q168" s="114" t="str">
        <f>IF(ISNUMBER(P168),IF(P168=100%,"CUMPLIDA",IF(AND(ISNUMBER(L168),ISNUMBER(OCI!$P$6)), IF(L168&lt;OCI!$P$6,"INCUMPLIDA","PROCESO"), "VERIFICAR FECHA")),"SIN VALOR AVANCE")</f>
        <v>PROCESO</v>
      </c>
    </row>
    <row r="169" spans="1:17" ht="135.75">
      <c r="A169" s="446" t="s">
        <v>19</v>
      </c>
      <c r="B169" s="447" t="s">
        <v>16</v>
      </c>
      <c r="C169" s="631"/>
      <c r="D169" s="631"/>
      <c r="E169" s="632"/>
      <c r="F169" s="633"/>
      <c r="G169" s="34" t="s">
        <v>1363</v>
      </c>
      <c r="H169" s="148" t="s">
        <v>258</v>
      </c>
      <c r="I169" s="148" t="s">
        <v>259</v>
      </c>
      <c r="J169" s="347">
        <v>8</v>
      </c>
      <c r="K169" s="189">
        <v>45809</v>
      </c>
      <c r="L169" s="189">
        <v>46568</v>
      </c>
      <c r="M169" s="36">
        <f t="shared" si="4"/>
        <v>108.42857142857143</v>
      </c>
      <c r="N169" s="187">
        <v>0</v>
      </c>
      <c r="O169" s="522" t="s">
        <v>2470</v>
      </c>
      <c r="P169" s="449">
        <f t="shared" si="5"/>
        <v>0</v>
      </c>
      <c r="Q169" s="114" t="str">
        <f>IF(ISNUMBER(P169),IF(P169=100%,"CUMPLIDA",IF(AND(ISNUMBER(L169),ISNUMBER(OCI!$P$6)), IF(L169&lt;OCI!$P$6,"INCUMPLIDA","PROCESO"), "VERIFICAR FECHA")),"SIN VALOR AVANCE")</f>
        <v>PROCESO</v>
      </c>
    </row>
    <row r="170" spans="1:17" ht="240.75">
      <c r="A170" s="446" t="s">
        <v>19</v>
      </c>
      <c r="B170" s="447" t="s">
        <v>16</v>
      </c>
      <c r="C170" s="631"/>
      <c r="D170" s="631"/>
      <c r="E170" s="632"/>
      <c r="F170" s="633"/>
      <c r="G170" s="34" t="s">
        <v>1364</v>
      </c>
      <c r="H170" s="148" t="s">
        <v>261</v>
      </c>
      <c r="I170" s="148" t="s">
        <v>262</v>
      </c>
      <c r="J170" s="347">
        <v>1</v>
      </c>
      <c r="K170" s="189">
        <v>45809</v>
      </c>
      <c r="L170" s="189">
        <v>46568</v>
      </c>
      <c r="M170" s="36">
        <f t="shared" si="4"/>
        <v>108.42857142857143</v>
      </c>
      <c r="N170" s="187">
        <v>0</v>
      </c>
      <c r="O170" s="522" t="s">
        <v>2483</v>
      </c>
      <c r="P170" s="449">
        <f t="shared" si="5"/>
        <v>0</v>
      </c>
      <c r="Q170" s="114" t="str">
        <f>IF(ISNUMBER(P170),IF(P170=100%,"CUMPLIDA",IF(AND(ISNUMBER(L170),ISNUMBER(OCI!$P$6)), IF(L170&lt;OCI!$P$6,"INCUMPLIDA","PROCESO"), "VERIFICAR FECHA")),"SIN VALOR AVANCE")</f>
        <v>PROCESO</v>
      </c>
    </row>
    <row r="171" spans="1:17" ht="345.75">
      <c r="A171" s="446" t="s">
        <v>19</v>
      </c>
      <c r="B171" s="447" t="s">
        <v>16</v>
      </c>
      <c r="C171" s="631"/>
      <c r="D171" s="631"/>
      <c r="E171" s="632"/>
      <c r="F171" s="633"/>
      <c r="G171" s="34" t="s">
        <v>1365</v>
      </c>
      <c r="H171" s="148" t="s">
        <v>264</v>
      </c>
      <c r="I171" s="148" t="s">
        <v>265</v>
      </c>
      <c r="J171" s="347">
        <v>2</v>
      </c>
      <c r="K171" s="189">
        <v>45809</v>
      </c>
      <c r="L171" s="189">
        <v>46568</v>
      </c>
      <c r="M171" s="36">
        <f t="shared" si="4"/>
        <v>108.42857142857143</v>
      </c>
      <c r="N171" s="187">
        <v>0</v>
      </c>
      <c r="O171" s="522" t="s">
        <v>2482</v>
      </c>
      <c r="P171" s="449">
        <f t="shared" si="5"/>
        <v>0</v>
      </c>
      <c r="Q171" s="114" t="str">
        <f>IF(ISNUMBER(P171),IF(P171=100%,"CUMPLIDA",IF(AND(ISNUMBER(L171),ISNUMBER(OCI!$P$6)), IF(L171&lt;OCI!$P$6,"INCUMPLIDA","PROCESO"), "VERIFICAR FECHA")),"SIN VALOR AVANCE")</f>
        <v>PROCESO</v>
      </c>
    </row>
    <row r="172" spans="1:17" ht="300.75">
      <c r="A172" s="446" t="s">
        <v>19</v>
      </c>
      <c r="B172" s="447" t="s">
        <v>16</v>
      </c>
      <c r="C172" s="631" t="s">
        <v>2535</v>
      </c>
      <c r="D172" s="631" t="s">
        <v>2485</v>
      </c>
      <c r="E172" s="632" t="s">
        <v>2536</v>
      </c>
      <c r="F172" s="633" t="s">
        <v>2537</v>
      </c>
      <c r="G172" s="33" t="s">
        <v>2538</v>
      </c>
      <c r="H172" s="159" t="s">
        <v>2538</v>
      </c>
      <c r="I172" s="159" t="s">
        <v>2539</v>
      </c>
      <c r="J172" s="348">
        <v>1</v>
      </c>
      <c r="K172" s="307">
        <v>45139</v>
      </c>
      <c r="L172" s="307">
        <v>46081</v>
      </c>
      <c r="M172" s="36">
        <f t="shared" si="4"/>
        <v>134.57142857142858</v>
      </c>
      <c r="N172" s="349">
        <v>0.4</v>
      </c>
      <c r="O172" s="522" t="s">
        <v>2540</v>
      </c>
      <c r="P172" s="348">
        <f t="shared" si="5"/>
        <v>0.4</v>
      </c>
      <c r="Q172" s="114" t="str">
        <f>IF(ISNUMBER(P172),IF(P172=100%,"CUMPLIDA",IF(AND(ISNUMBER(L172),ISNUMBER(OCI!$P$6)), IF(L172&lt;OCI!$P$6,"INCUMPLIDA","PROCESO"), "VERIFICAR FECHA")),"SIN VALOR AVANCE")</f>
        <v>PROCESO</v>
      </c>
    </row>
    <row r="173" spans="1:17" ht="180.75">
      <c r="A173" s="446" t="s">
        <v>19</v>
      </c>
      <c r="B173" s="447" t="s">
        <v>16</v>
      </c>
      <c r="C173" s="631"/>
      <c r="D173" s="631"/>
      <c r="E173" s="632"/>
      <c r="F173" s="633"/>
      <c r="G173" s="33" t="s">
        <v>2541</v>
      </c>
      <c r="H173" s="159" t="s">
        <v>2541</v>
      </c>
      <c r="I173" s="159" t="s">
        <v>2542</v>
      </c>
      <c r="J173" s="348">
        <v>1</v>
      </c>
      <c r="K173" s="307">
        <v>45139</v>
      </c>
      <c r="L173" s="307">
        <v>45230</v>
      </c>
      <c r="M173" s="36">
        <f t="shared" si="4"/>
        <v>13</v>
      </c>
      <c r="N173" s="349">
        <v>1</v>
      </c>
      <c r="O173" s="159" t="s">
        <v>2523</v>
      </c>
      <c r="P173" s="348">
        <f t="shared" si="5"/>
        <v>1</v>
      </c>
      <c r="Q173" s="114" t="str">
        <f>IF(ISNUMBER(P173),IF(P173=100%,"CUMPLIDA",IF(AND(ISNUMBER(L173),ISNUMBER(OCI!$P$6)), IF(L173&lt;OCI!$P$6,"INCUMPLIDA","PROCESO"), "VERIFICAR FECHA")),"SIN VALOR AVANCE")</f>
        <v>CUMPLIDA</v>
      </c>
    </row>
    <row r="174" spans="1:17" ht="409.5">
      <c r="A174" s="446" t="s">
        <v>19</v>
      </c>
      <c r="B174" s="447" t="s">
        <v>16</v>
      </c>
      <c r="C174" s="631"/>
      <c r="D174" s="631"/>
      <c r="E174" s="632"/>
      <c r="F174" s="633"/>
      <c r="G174" s="33" t="s">
        <v>2543</v>
      </c>
      <c r="H174" s="159" t="s">
        <v>2544</v>
      </c>
      <c r="I174" s="148" t="s">
        <v>2545</v>
      </c>
      <c r="J174" s="348">
        <v>1</v>
      </c>
      <c r="K174" s="307">
        <v>45664</v>
      </c>
      <c r="L174" s="307">
        <v>46081</v>
      </c>
      <c r="M174" s="36">
        <f t="shared" si="4"/>
        <v>59.571428571428569</v>
      </c>
      <c r="N174" s="349">
        <v>0</v>
      </c>
      <c r="O174" s="159" t="s">
        <v>2546</v>
      </c>
      <c r="P174" s="348">
        <f t="shared" si="5"/>
        <v>0</v>
      </c>
      <c r="Q174" s="114" t="str">
        <f>IF(ISNUMBER(P174),IF(P174=100%,"CUMPLIDA",IF(AND(ISNUMBER(L174),ISNUMBER(OCI!$P$6)), IF(L174&lt;OCI!$P$6,"INCUMPLIDA","PROCESO"), "VERIFICAR FECHA")),"SIN VALOR AVANCE")</f>
        <v>PROCESO</v>
      </c>
    </row>
    <row r="175" spans="1:17" ht="390.75">
      <c r="A175" s="446" t="s">
        <v>19</v>
      </c>
      <c r="B175" s="447" t="s">
        <v>16</v>
      </c>
      <c r="C175" s="631"/>
      <c r="D175" s="631"/>
      <c r="E175" s="632"/>
      <c r="F175" s="633"/>
      <c r="G175" s="33" t="s">
        <v>2547</v>
      </c>
      <c r="H175" s="159" t="s">
        <v>2547</v>
      </c>
      <c r="I175" s="159" t="s">
        <v>2548</v>
      </c>
      <c r="J175" s="348">
        <v>1</v>
      </c>
      <c r="K175" s="307">
        <v>45139</v>
      </c>
      <c r="L175" s="307">
        <v>46081</v>
      </c>
      <c r="M175" s="36">
        <f t="shared" si="4"/>
        <v>134.57142857142858</v>
      </c>
      <c r="N175" s="349">
        <v>0.6</v>
      </c>
      <c r="O175" s="159" t="s">
        <v>2549</v>
      </c>
      <c r="P175" s="348">
        <f t="shared" si="5"/>
        <v>0.6</v>
      </c>
      <c r="Q175" s="114" t="str">
        <f>IF(ISNUMBER(P175),IF(P175=100%,"CUMPLIDA",IF(AND(ISNUMBER(L175),ISNUMBER(OCI!$P$6)), IF(L175&lt;OCI!$P$6,"INCUMPLIDA","PROCESO"), "VERIFICAR FECHA")),"SIN VALOR AVANCE")</f>
        <v>PROCESO</v>
      </c>
    </row>
    <row r="176" spans="1:17" ht="390.75">
      <c r="A176" s="446" t="s">
        <v>19</v>
      </c>
      <c r="B176" s="447" t="s">
        <v>16</v>
      </c>
      <c r="C176" s="631" t="s">
        <v>2550</v>
      </c>
      <c r="D176" s="631" t="s">
        <v>2485</v>
      </c>
      <c r="E176" s="632" t="s">
        <v>2551</v>
      </c>
      <c r="F176" s="633" t="s">
        <v>2552</v>
      </c>
      <c r="G176" s="33" t="s">
        <v>2499</v>
      </c>
      <c r="H176" s="159" t="s">
        <v>2499</v>
      </c>
      <c r="I176" s="159" t="s">
        <v>2500</v>
      </c>
      <c r="J176" s="35">
        <v>1</v>
      </c>
      <c r="K176" s="307">
        <v>45306</v>
      </c>
      <c r="L176" s="307">
        <v>45504</v>
      </c>
      <c r="M176" s="36">
        <f t="shared" si="4"/>
        <v>28.285714285714285</v>
      </c>
      <c r="N176" s="187">
        <v>1</v>
      </c>
      <c r="O176" s="159" t="s">
        <v>2530</v>
      </c>
      <c r="P176" s="348">
        <f t="shared" si="5"/>
        <v>1</v>
      </c>
      <c r="Q176" s="114" t="str">
        <f>IF(ISNUMBER(P176),IF(P176=100%,"CUMPLIDA",IF(AND(ISNUMBER(L176),ISNUMBER(OCI!$P$6)), IF(L176&lt;OCI!$P$6,"INCUMPLIDA","PROCESO"), "VERIFICAR FECHA")),"SIN VALOR AVANCE")</f>
        <v>CUMPLIDA</v>
      </c>
    </row>
    <row r="177" spans="1:17" ht="285.75">
      <c r="A177" s="446" t="s">
        <v>19</v>
      </c>
      <c r="B177" s="447" t="s">
        <v>16</v>
      </c>
      <c r="C177" s="631"/>
      <c r="D177" s="631"/>
      <c r="E177" s="632"/>
      <c r="F177" s="633"/>
      <c r="G177" s="33" t="s">
        <v>2502</v>
      </c>
      <c r="H177" s="159" t="s">
        <v>2502</v>
      </c>
      <c r="I177" s="159" t="s">
        <v>2503</v>
      </c>
      <c r="J177" s="35">
        <v>1</v>
      </c>
      <c r="K177" s="307">
        <v>45505</v>
      </c>
      <c r="L177" s="307">
        <v>45596</v>
      </c>
      <c r="M177" s="36">
        <f t="shared" si="4"/>
        <v>13</v>
      </c>
      <c r="N177" s="187">
        <v>1</v>
      </c>
      <c r="O177" s="159" t="s">
        <v>2553</v>
      </c>
      <c r="P177" s="348">
        <f t="shared" si="5"/>
        <v>1</v>
      </c>
      <c r="Q177" s="114" t="str">
        <f>IF(ISNUMBER(P177),IF(P177=100%,"CUMPLIDA",IF(AND(ISNUMBER(L177),ISNUMBER(OCI!$P$6)), IF(L177&lt;OCI!$P$6,"INCUMPLIDA","PROCESO"), "VERIFICAR FECHA")),"SIN VALOR AVANCE")</f>
        <v>CUMPLIDA</v>
      </c>
    </row>
    <row r="178" spans="1:17" ht="285.75">
      <c r="A178" s="446" t="s">
        <v>19</v>
      </c>
      <c r="B178" s="447" t="s">
        <v>16</v>
      </c>
      <c r="C178" s="631"/>
      <c r="D178" s="631"/>
      <c r="E178" s="632"/>
      <c r="F178" s="633"/>
      <c r="G178" s="33" t="s">
        <v>2505</v>
      </c>
      <c r="H178" s="159" t="s">
        <v>2505</v>
      </c>
      <c r="I178" s="159" t="s">
        <v>2506</v>
      </c>
      <c r="J178" s="35">
        <v>1</v>
      </c>
      <c r="K178" s="307">
        <v>45597</v>
      </c>
      <c r="L178" s="307">
        <v>45869</v>
      </c>
      <c r="M178" s="36">
        <f t="shared" si="4"/>
        <v>38.857142857142854</v>
      </c>
      <c r="N178" s="187">
        <v>0</v>
      </c>
      <c r="O178" s="159" t="s">
        <v>2554</v>
      </c>
      <c r="P178" s="348">
        <f t="shared" si="5"/>
        <v>0</v>
      </c>
      <c r="Q178" s="114" t="str">
        <f>IF(ISNUMBER(P178),IF(P178=100%,"CUMPLIDA",IF(AND(ISNUMBER(L178),ISNUMBER(OCI!$P$6)), IF(L178&lt;OCI!$P$6,"INCUMPLIDA","PROCESO"), "VERIFICAR FECHA")),"SIN VALOR AVANCE")</f>
        <v>PROCESO</v>
      </c>
    </row>
    <row r="179" spans="1:17" ht="285.75">
      <c r="A179" s="446" t="s">
        <v>19</v>
      </c>
      <c r="B179" s="447" t="s">
        <v>16</v>
      </c>
      <c r="C179" s="631"/>
      <c r="D179" s="631"/>
      <c r="E179" s="632"/>
      <c r="F179" s="633"/>
      <c r="G179" s="33" t="s">
        <v>2508</v>
      </c>
      <c r="H179" s="159" t="s">
        <v>2508</v>
      </c>
      <c r="I179" s="159" t="s">
        <v>2509</v>
      </c>
      <c r="J179" s="348">
        <v>1</v>
      </c>
      <c r="K179" s="307">
        <v>45870</v>
      </c>
      <c r="L179" s="307">
        <v>46112</v>
      </c>
      <c r="M179" s="36">
        <f t="shared" si="4"/>
        <v>34.571428571428569</v>
      </c>
      <c r="N179" s="349">
        <v>0</v>
      </c>
      <c r="O179" s="159" t="s">
        <v>2555</v>
      </c>
      <c r="P179" s="348">
        <f t="shared" si="5"/>
        <v>0</v>
      </c>
      <c r="Q179" s="114" t="str">
        <f>IF(ISNUMBER(P179),IF(P179=100%,"CUMPLIDA",IF(AND(ISNUMBER(L179),ISNUMBER(OCI!$P$6)), IF(L179&lt;OCI!$P$6,"INCUMPLIDA","PROCESO"), "VERIFICAR FECHA")),"SIN VALOR AVANCE")</f>
        <v>PROCESO</v>
      </c>
    </row>
    <row r="180" spans="1:17" ht="405.75">
      <c r="A180" s="446" t="s">
        <v>19</v>
      </c>
      <c r="B180" s="447" t="s">
        <v>16</v>
      </c>
      <c r="C180" s="631"/>
      <c r="D180" s="631"/>
      <c r="E180" s="632"/>
      <c r="F180" s="633"/>
      <c r="G180" s="633" t="s">
        <v>2481</v>
      </c>
      <c r="H180" s="346" t="s">
        <v>2429</v>
      </c>
      <c r="I180" s="148" t="s">
        <v>969</v>
      </c>
      <c r="J180" s="35">
        <v>1</v>
      </c>
      <c r="K180" s="307">
        <v>45231</v>
      </c>
      <c r="L180" s="307">
        <v>45504</v>
      </c>
      <c r="M180" s="36">
        <f t="shared" si="4"/>
        <v>39</v>
      </c>
      <c r="N180" s="187">
        <v>1</v>
      </c>
      <c r="O180" s="522" t="s">
        <v>2511</v>
      </c>
      <c r="P180" s="449">
        <f t="shared" si="5"/>
        <v>1</v>
      </c>
      <c r="Q180" s="114" t="str">
        <f>IF(ISNUMBER(P180),IF(P180=100%,"CUMPLIDA",IF(AND(ISNUMBER(L180),ISNUMBER(OCI!$P$6)), IF(L180&lt;OCI!$P$6,"INCUMPLIDA","PROCESO"), "VERIFICAR FECHA")),"SIN VALOR AVANCE")</f>
        <v>CUMPLIDA</v>
      </c>
    </row>
    <row r="181" spans="1:17" ht="345.75">
      <c r="A181" s="446" t="s">
        <v>19</v>
      </c>
      <c r="B181" s="447" t="s">
        <v>16</v>
      </c>
      <c r="C181" s="631"/>
      <c r="D181" s="631"/>
      <c r="E181" s="632"/>
      <c r="F181" s="633"/>
      <c r="G181" s="633"/>
      <c r="H181" s="346" t="s">
        <v>2431</v>
      </c>
      <c r="I181" s="148" t="s">
        <v>2432</v>
      </c>
      <c r="J181" s="35">
        <v>1</v>
      </c>
      <c r="K181" s="307">
        <v>45231</v>
      </c>
      <c r="L181" s="307">
        <v>45504</v>
      </c>
      <c r="M181" s="36">
        <f t="shared" si="4"/>
        <v>39</v>
      </c>
      <c r="N181" s="187">
        <v>1</v>
      </c>
      <c r="O181" s="522" t="s">
        <v>2482</v>
      </c>
      <c r="P181" s="449">
        <f t="shared" si="5"/>
        <v>1</v>
      </c>
      <c r="Q181" s="114" t="str">
        <f>IF(ISNUMBER(P181),IF(P181=100%,"CUMPLIDA",IF(AND(ISNUMBER(L181),ISNUMBER(OCI!$P$6)), IF(L181&lt;OCI!$P$6,"INCUMPLIDA","PROCESO"), "VERIFICAR FECHA")),"SIN VALOR AVANCE")</f>
        <v>CUMPLIDA</v>
      </c>
    </row>
    <row r="182" spans="1:17" ht="240.75">
      <c r="A182" s="446" t="s">
        <v>19</v>
      </c>
      <c r="B182" s="447" t="s">
        <v>16</v>
      </c>
      <c r="C182" s="631"/>
      <c r="D182" s="631"/>
      <c r="E182" s="632"/>
      <c r="F182" s="633"/>
      <c r="G182" s="34" t="s">
        <v>2434</v>
      </c>
      <c r="H182" s="148" t="s">
        <v>1614</v>
      </c>
      <c r="I182" s="148" t="s">
        <v>238</v>
      </c>
      <c r="J182" s="347">
        <v>1</v>
      </c>
      <c r="K182" s="189">
        <v>45323</v>
      </c>
      <c r="L182" s="189">
        <v>45747</v>
      </c>
      <c r="M182" s="36">
        <f t="shared" si="4"/>
        <v>60.571428571428569</v>
      </c>
      <c r="N182" s="187">
        <v>0</v>
      </c>
      <c r="O182" s="522" t="s">
        <v>2483</v>
      </c>
      <c r="P182" s="449">
        <f t="shared" si="5"/>
        <v>0</v>
      </c>
      <c r="Q182" s="114" t="str">
        <f>IF(ISNUMBER(P182),IF(P182=100%,"CUMPLIDA",IF(AND(ISNUMBER(L182),ISNUMBER(OCI!$P$6)), IF(L182&lt;OCI!$P$6,"INCUMPLIDA","PROCESO"), "VERIFICAR FECHA")),"SIN VALOR AVANCE")</f>
        <v>PROCESO</v>
      </c>
    </row>
    <row r="183" spans="1:17" ht="135.75">
      <c r="A183" s="446" t="s">
        <v>19</v>
      </c>
      <c r="B183" s="447" t="s">
        <v>16</v>
      </c>
      <c r="C183" s="631"/>
      <c r="D183" s="631"/>
      <c r="E183" s="632"/>
      <c r="F183" s="633"/>
      <c r="G183" s="34" t="s">
        <v>241</v>
      </c>
      <c r="H183" s="148" t="s">
        <v>241</v>
      </c>
      <c r="I183" s="148" t="s">
        <v>242</v>
      </c>
      <c r="J183" s="347">
        <v>1</v>
      </c>
      <c r="K183" s="189">
        <v>45323</v>
      </c>
      <c r="L183" s="189">
        <v>45747</v>
      </c>
      <c r="M183" s="36">
        <f t="shared" si="4"/>
        <v>60.571428571428569</v>
      </c>
      <c r="N183" s="187">
        <v>0</v>
      </c>
      <c r="O183" s="522" t="s">
        <v>2470</v>
      </c>
      <c r="P183" s="449">
        <f t="shared" si="5"/>
        <v>0</v>
      </c>
      <c r="Q183" s="114" t="str">
        <f>IF(ISNUMBER(P183),IF(P183=100%,"CUMPLIDA",IF(AND(ISNUMBER(L183),ISNUMBER(OCI!$P$6)), IF(L183&lt;OCI!$P$6,"INCUMPLIDA","PROCESO"), "VERIFICAR FECHA")),"SIN VALOR AVANCE")</f>
        <v>PROCESO</v>
      </c>
    </row>
    <row r="184" spans="1:17" ht="135.75">
      <c r="A184" s="446" t="s">
        <v>19</v>
      </c>
      <c r="B184" s="447" t="s">
        <v>16</v>
      </c>
      <c r="C184" s="631"/>
      <c r="D184" s="631"/>
      <c r="E184" s="632"/>
      <c r="F184" s="633"/>
      <c r="G184" s="34" t="s">
        <v>1361</v>
      </c>
      <c r="H184" s="148" t="s">
        <v>245</v>
      </c>
      <c r="I184" s="148" t="s">
        <v>246</v>
      </c>
      <c r="J184" s="347">
        <v>1</v>
      </c>
      <c r="K184" s="189">
        <v>45231</v>
      </c>
      <c r="L184" s="189">
        <v>45747</v>
      </c>
      <c r="M184" s="36">
        <f t="shared" si="4"/>
        <v>73.714285714285708</v>
      </c>
      <c r="N184" s="187">
        <v>0</v>
      </c>
      <c r="O184" s="522" t="s">
        <v>2470</v>
      </c>
      <c r="P184" s="449">
        <f t="shared" si="5"/>
        <v>0</v>
      </c>
      <c r="Q184" s="114" t="str">
        <f>IF(ISNUMBER(P184),IF(P184=100%,"CUMPLIDA",IF(AND(ISNUMBER(L184),ISNUMBER(OCI!$P$6)), IF(L184&lt;OCI!$P$6,"INCUMPLIDA","PROCESO"), "VERIFICAR FECHA")),"SIN VALOR AVANCE")</f>
        <v>PROCESO</v>
      </c>
    </row>
    <row r="185" spans="1:17" ht="240.75">
      <c r="A185" s="446" t="s">
        <v>19</v>
      </c>
      <c r="B185" s="447" t="s">
        <v>16</v>
      </c>
      <c r="C185" s="631"/>
      <c r="D185" s="631"/>
      <c r="E185" s="632"/>
      <c r="F185" s="633"/>
      <c r="G185" s="34" t="s">
        <v>248</v>
      </c>
      <c r="H185" s="148" t="s">
        <v>248</v>
      </c>
      <c r="I185" s="148" t="s">
        <v>249</v>
      </c>
      <c r="J185" s="347">
        <v>1</v>
      </c>
      <c r="K185" s="189">
        <v>45323</v>
      </c>
      <c r="L185" s="189">
        <v>45747</v>
      </c>
      <c r="M185" s="36">
        <f t="shared" si="4"/>
        <v>60.571428571428569</v>
      </c>
      <c r="N185" s="187">
        <v>0</v>
      </c>
      <c r="O185" s="522" t="s">
        <v>2483</v>
      </c>
      <c r="P185" s="449">
        <f t="shared" si="5"/>
        <v>0</v>
      </c>
      <c r="Q185" s="114" t="str">
        <f>IF(ISNUMBER(P185),IF(P185=100%,"CUMPLIDA",IF(AND(ISNUMBER(L185),ISNUMBER(OCI!$P$6)), IF(L185&lt;OCI!$P$6,"INCUMPLIDA","PROCESO"), "VERIFICAR FECHA")),"SIN VALOR AVANCE")</f>
        <v>PROCESO</v>
      </c>
    </row>
    <row r="186" spans="1:17" ht="135.75">
      <c r="A186" s="446" t="s">
        <v>19</v>
      </c>
      <c r="B186" s="447" t="s">
        <v>16</v>
      </c>
      <c r="C186" s="631"/>
      <c r="D186" s="631"/>
      <c r="E186" s="632"/>
      <c r="F186" s="633"/>
      <c r="G186" s="34" t="s">
        <v>251</v>
      </c>
      <c r="H186" s="148" t="s">
        <v>251</v>
      </c>
      <c r="I186" s="148" t="s">
        <v>252</v>
      </c>
      <c r="J186" s="347">
        <v>1</v>
      </c>
      <c r="K186" s="189">
        <v>45231</v>
      </c>
      <c r="L186" s="189">
        <v>45747</v>
      </c>
      <c r="M186" s="36">
        <f t="shared" si="4"/>
        <v>73.714285714285708</v>
      </c>
      <c r="N186" s="187">
        <v>0</v>
      </c>
      <c r="O186" s="522" t="s">
        <v>2470</v>
      </c>
      <c r="P186" s="449">
        <f t="shared" si="5"/>
        <v>0</v>
      </c>
      <c r="Q186" s="114" t="str">
        <f>IF(ISNUMBER(P186),IF(P186=100%,"CUMPLIDA",IF(AND(ISNUMBER(L186),ISNUMBER(OCI!$P$6)), IF(L186&lt;OCI!$P$6,"INCUMPLIDA","PROCESO"), "VERIFICAR FECHA")),"SIN VALOR AVANCE")</f>
        <v>PROCESO</v>
      </c>
    </row>
    <row r="187" spans="1:17" ht="345.75">
      <c r="A187" s="446" t="s">
        <v>19</v>
      </c>
      <c r="B187" s="447" t="s">
        <v>16</v>
      </c>
      <c r="C187" s="631"/>
      <c r="D187" s="631"/>
      <c r="E187" s="632"/>
      <c r="F187" s="633"/>
      <c r="G187" s="34" t="s">
        <v>254</v>
      </c>
      <c r="H187" s="148" t="s">
        <v>254</v>
      </c>
      <c r="I187" s="148" t="s">
        <v>2556</v>
      </c>
      <c r="J187" s="347">
        <v>1</v>
      </c>
      <c r="K187" s="189">
        <v>45231</v>
      </c>
      <c r="L187" s="189">
        <v>45808</v>
      </c>
      <c r="M187" s="36">
        <f t="shared" si="4"/>
        <v>82.428571428571431</v>
      </c>
      <c r="N187" s="187">
        <v>0</v>
      </c>
      <c r="O187" s="522" t="s">
        <v>2482</v>
      </c>
      <c r="P187" s="449">
        <f t="shared" si="5"/>
        <v>0</v>
      </c>
      <c r="Q187" s="114" t="str">
        <f>IF(ISNUMBER(P187),IF(P187=100%,"CUMPLIDA",IF(AND(ISNUMBER(L187),ISNUMBER(OCI!$P$6)), IF(L187&lt;OCI!$P$6,"INCUMPLIDA","PROCESO"), "VERIFICAR FECHA")),"SIN VALOR AVANCE")</f>
        <v>PROCESO</v>
      </c>
    </row>
    <row r="188" spans="1:17" ht="135.75">
      <c r="A188" s="446" t="s">
        <v>19</v>
      </c>
      <c r="B188" s="447" t="s">
        <v>16</v>
      </c>
      <c r="C188" s="631"/>
      <c r="D188" s="631"/>
      <c r="E188" s="632"/>
      <c r="F188" s="633"/>
      <c r="G188" s="34" t="s">
        <v>1363</v>
      </c>
      <c r="H188" s="148" t="s">
        <v>258</v>
      </c>
      <c r="I188" s="148" t="s">
        <v>259</v>
      </c>
      <c r="J188" s="347">
        <v>8</v>
      </c>
      <c r="K188" s="189">
        <v>45809</v>
      </c>
      <c r="L188" s="189">
        <v>46568</v>
      </c>
      <c r="M188" s="36">
        <f t="shared" si="4"/>
        <v>108.42857142857143</v>
      </c>
      <c r="N188" s="187">
        <v>0</v>
      </c>
      <c r="O188" s="522" t="s">
        <v>2470</v>
      </c>
      <c r="P188" s="449">
        <f t="shared" si="5"/>
        <v>0</v>
      </c>
      <c r="Q188" s="114" t="str">
        <f>IF(ISNUMBER(P188),IF(P188=100%,"CUMPLIDA",IF(AND(ISNUMBER(L188),ISNUMBER(OCI!$P$6)), IF(L188&lt;OCI!$P$6,"INCUMPLIDA","PROCESO"), "VERIFICAR FECHA")),"SIN VALOR AVANCE")</f>
        <v>PROCESO</v>
      </c>
    </row>
    <row r="189" spans="1:17" ht="225.75">
      <c r="A189" s="446" t="s">
        <v>19</v>
      </c>
      <c r="B189" s="447" t="s">
        <v>16</v>
      </c>
      <c r="C189" s="631"/>
      <c r="D189" s="631"/>
      <c r="E189" s="632"/>
      <c r="F189" s="633"/>
      <c r="G189" s="34" t="s">
        <v>1364</v>
      </c>
      <c r="H189" s="148" t="s">
        <v>261</v>
      </c>
      <c r="I189" s="148" t="s">
        <v>262</v>
      </c>
      <c r="J189" s="347">
        <v>1</v>
      </c>
      <c r="K189" s="189">
        <v>45809</v>
      </c>
      <c r="L189" s="189">
        <v>46568</v>
      </c>
      <c r="M189" s="36">
        <f t="shared" ref="M189:M252" si="6">(L189-K189)/7</f>
        <v>108.42857142857143</v>
      </c>
      <c r="N189" s="187">
        <v>0</v>
      </c>
      <c r="O189" s="522" t="s">
        <v>2557</v>
      </c>
      <c r="P189" s="449">
        <f t="shared" si="5"/>
        <v>0</v>
      </c>
      <c r="Q189" s="114" t="str">
        <f>IF(ISNUMBER(P189),IF(P189=100%,"CUMPLIDA",IF(AND(ISNUMBER(L189),ISNUMBER(OCI!$P$6)), IF(L189&lt;OCI!$P$6,"INCUMPLIDA","PROCESO"), "VERIFICAR FECHA")),"SIN VALOR AVANCE")</f>
        <v>PROCESO</v>
      </c>
    </row>
    <row r="190" spans="1:17" ht="345.75">
      <c r="A190" s="446" t="s">
        <v>19</v>
      </c>
      <c r="B190" s="447" t="s">
        <v>16</v>
      </c>
      <c r="C190" s="631"/>
      <c r="D190" s="631"/>
      <c r="E190" s="632"/>
      <c r="F190" s="633"/>
      <c r="G190" s="34" t="s">
        <v>1365</v>
      </c>
      <c r="H190" s="148" t="s">
        <v>264</v>
      </c>
      <c r="I190" s="148" t="s">
        <v>265</v>
      </c>
      <c r="J190" s="347">
        <v>2</v>
      </c>
      <c r="K190" s="189">
        <v>45809</v>
      </c>
      <c r="L190" s="189">
        <v>46568</v>
      </c>
      <c r="M190" s="36">
        <f t="shared" si="6"/>
        <v>108.42857142857143</v>
      </c>
      <c r="N190" s="187">
        <v>0</v>
      </c>
      <c r="O190" s="522" t="s">
        <v>2482</v>
      </c>
      <c r="P190" s="449">
        <f t="shared" si="5"/>
        <v>0</v>
      </c>
      <c r="Q190" s="114" t="str">
        <f>IF(ISNUMBER(P190),IF(P190=100%,"CUMPLIDA",IF(AND(ISNUMBER(L190),ISNUMBER(OCI!$P$6)), IF(L190&lt;OCI!$P$6,"INCUMPLIDA","PROCESO"), "VERIFICAR FECHA")),"SIN VALOR AVANCE")</f>
        <v>PROCESO</v>
      </c>
    </row>
    <row r="191" spans="1:17" ht="375.75">
      <c r="A191" s="446" t="s">
        <v>19</v>
      </c>
      <c r="B191" s="447" t="s">
        <v>16</v>
      </c>
      <c r="C191" s="631"/>
      <c r="D191" s="631"/>
      <c r="E191" s="632"/>
      <c r="F191" s="633"/>
      <c r="G191" s="33" t="s">
        <v>2515</v>
      </c>
      <c r="H191" s="159" t="s">
        <v>2515</v>
      </c>
      <c r="I191" s="159" t="s">
        <v>2516</v>
      </c>
      <c r="J191" s="348">
        <v>1</v>
      </c>
      <c r="K191" s="307">
        <v>45139</v>
      </c>
      <c r="L191" s="307">
        <v>46081</v>
      </c>
      <c r="M191" s="36">
        <f t="shared" si="6"/>
        <v>134.57142857142858</v>
      </c>
      <c r="N191" s="349">
        <v>0.4</v>
      </c>
      <c r="O191" s="159" t="s">
        <v>2558</v>
      </c>
      <c r="P191" s="348">
        <f t="shared" si="5"/>
        <v>0.4</v>
      </c>
      <c r="Q191" s="114" t="str">
        <f>IF(ISNUMBER(P191),IF(P191=100%,"CUMPLIDA",IF(AND(ISNUMBER(L191),ISNUMBER(OCI!$P$6)), IF(L191&lt;OCI!$P$6,"INCUMPLIDA","PROCESO"), "VERIFICAR FECHA")),"SIN VALOR AVANCE")</f>
        <v>PROCESO</v>
      </c>
    </row>
    <row r="192" spans="1:17" ht="180">
      <c r="A192" s="446" t="s">
        <v>19</v>
      </c>
      <c r="B192" s="447" t="s">
        <v>16</v>
      </c>
      <c r="C192" s="631" t="s">
        <v>2559</v>
      </c>
      <c r="D192" s="631" t="s">
        <v>2485</v>
      </c>
      <c r="E192" s="632" t="s">
        <v>2560</v>
      </c>
      <c r="F192" s="632" t="s">
        <v>2561</v>
      </c>
      <c r="G192" s="33" t="s">
        <v>2562</v>
      </c>
      <c r="H192" s="159" t="s">
        <v>2563</v>
      </c>
      <c r="I192" s="159" t="s">
        <v>2564</v>
      </c>
      <c r="J192" s="35">
        <v>1</v>
      </c>
      <c r="K192" s="307">
        <v>45444</v>
      </c>
      <c r="L192" s="307">
        <v>45504</v>
      </c>
      <c r="M192" s="36">
        <f t="shared" si="6"/>
        <v>8.5714285714285712</v>
      </c>
      <c r="N192" s="187">
        <v>1</v>
      </c>
      <c r="O192" s="159" t="s">
        <v>2565</v>
      </c>
      <c r="P192" s="348">
        <f t="shared" si="5"/>
        <v>1</v>
      </c>
      <c r="Q192" s="114" t="str">
        <f>IF(ISNUMBER(P192),IF(P192=100%,"CUMPLIDA",IF(AND(ISNUMBER(L192),ISNUMBER(OCI!$P$6)), IF(L192&lt;OCI!$P$6,"INCUMPLIDA","PROCESO"), "VERIFICAR FECHA")),"SIN VALOR AVANCE")</f>
        <v>CUMPLIDA</v>
      </c>
    </row>
    <row r="193" spans="1:17" ht="150">
      <c r="A193" s="446" t="s">
        <v>19</v>
      </c>
      <c r="B193" s="447" t="s">
        <v>16</v>
      </c>
      <c r="C193" s="631"/>
      <c r="D193" s="631"/>
      <c r="E193" s="632"/>
      <c r="F193" s="632"/>
      <c r="G193" s="33" t="s">
        <v>2566</v>
      </c>
      <c r="H193" s="159" t="s">
        <v>2566</v>
      </c>
      <c r="I193" s="159" t="s">
        <v>2567</v>
      </c>
      <c r="J193" s="35">
        <v>6</v>
      </c>
      <c r="K193" s="307">
        <v>45504</v>
      </c>
      <c r="L193" s="307">
        <v>45869</v>
      </c>
      <c r="M193" s="36">
        <f t="shared" si="6"/>
        <v>52.142857142857146</v>
      </c>
      <c r="N193" s="187">
        <v>0</v>
      </c>
      <c r="O193" s="159" t="s">
        <v>2568</v>
      </c>
      <c r="P193" s="348">
        <f t="shared" si="5"/>
        <v>0</v>
      </c>
      <c r="Q193" s="114" t="str">
        <f>IF(ISNUMBER(P193),IF(P193=100%,"CUMPLIDA",IF(AND(ISNUMBER(L193),ISNUMBER(OCI!$P$6)), IF(L193&lt;OCI!$P$6,"INCUMPLIDA","PROCESO"), "VERIFICAR FECHA")),"SIN VALOR AVANCE")</f>
        <v>PROCESO</v>
      </c>
    </row>
    <row r="194" spans="1:17" ht="270.75">
      <c r="A194" s="446" t="s">
        <v>19</v>
      </c>
      <c r="B194" s="447" t="s">
        <v>16</v>
      </c>
      <c r="C194" s="631"/>
      <c r="D194" s="631"/>
      <c r="E194" s="632"/>
      <c r="F194" s="632"/>
      <c r="G194" s="33" t="s">
        <v>2569</v>
      </c>
      <c r="H194" s="159" t="s">
        <v>2570</v>
      </c>
      <c r="I194" s="159" t="s">
        <v>2571</v>
      </c>
      <c r="J194" s="35">
        <v>12</v>
      </c>
      <c r="K194" s="307">
        <v>45474</v>
      </c>
      <c r="L194" s="307">
        <v>45869</v>
      </c>
      <c r="M194" s="36">
        <f t="shared" si="6"/>
        <v>56.428571428571431</v>
      </c>
      <c r="N194" s="187">
        <v>0</v>
      </c>
      <c r="O194" s="159" t="s">
        <v>2572</v>
      </c>
      <c r="P194" s="348">
        <f t="shared" si="5"/>
        <v>0</v>
      </c>
      <c r="Q194" s="114" t="str">
        <f>IF(ISNUMBER(P194),IF(P194=100%,"CUMPLIDA",IF(AND(ISNUMBER(L194),ISNUMBER(OCI!$P$6)), IF(L194&lt;OCI!$P$6,"INCUMPLIDA","PROCESO"), "VERIFICAR FECHA")),"SIN VALOR AVANCE")</f>
        <v>PROCESO</v>
      </c>
    </row>
    <row r="195" spans="1:17" ht="240">
      <c r="A195" s="446" t="s">
        <v>19</v>
      </c>
      <c r="B195" s="447" t="s">
        <v>16</v>
      </c>
      <c r="C195" s="631"/>
      <c r="D195" s="631"/>
      <c r="E195" s="632"/>
      <c r="F195" s="632"/>
      <c r="G195" s="33" t="s">
        <v>2573</v>
      </c>
      <c r="H195" s="159" t="s">
        <v>2573</v>
      </c>
      <c r="I195" s="159" t="s">
        <v>2574</v>
      </c>
      <c r="J195" s="35">
        <v>12</v>
      </c>
      <c r="K195" s="307">
        <v>45474</v>
      </c>
      <c r="L195" s="307">
        <v>45869</v>
      </c>
      <c r="M195" s="36">
        <f t="shared" si="6"/>
        <v>56.428571428571431</v>
      </c>
      <c r="N195" s="187">
        <v>0</v>
      </c>
      <c r="O195" s="159" t="s">
        <v>2575</v>
      </c>
      <c r="P195" s="348">
        <f t="shared" si="5"/>
        <v>0</v>
      </c>
      <c r="Q195" s="114" t="str">
        <f>IF(ISNUMBER(P195),IF(P195=100%,"CUMPLIDA",IF(AND(ISNUMBER(L195),ISNUMBER(OCI!$P$6)), IF(L195&lt;OCI!$P$6,"INCUMPLIDA","PROCESO"), "VERIFICAR FECHA")),"SIN VALOR AVANCE")</f>
        <v>PROCESO</v>
      </c>
    </row>
    <row r="196" spans="1:17" ht="135.75">
      <c r="A196" s="446" t="s">
        <v>19</v>
      </c>
      <c r="B196" s="447" t="s">
        <v>16</v>
      </c>
      <c r="C196" s="631" t="s">
        <v>2576</v>
      </c>
      <c r="D196" s="631" t="s">
        <v>2577</v>
      </c>
      <c r="E196" s="632" t="s">
        <v>2578</v>
      </c>
      <c r="F196" s="632" t="s">
        <v>2579</v>
      </c>
      <c r="G196" s="342" t="s">
        <v>2580</v>
      </c>
      <c r="H196" s="506" t="s">
        <v>2581</v>
      </c>
      <c r="I196" s="506" t="s">
        <v>2582</v>
      </c>
      <c r="J196" s="35">
        <v>1</v>
      </c>
      <c r="K196" s="307">
        <v>45518</v>
      </c>
      <c r="L196" s="307">
        <v>45565</v>
      </c>
      <c r="M196" s="36">
        <f t="shared" si="6"/>
        <v>6.7142857142857144</v>
      </c>
      <c r="N196" s="187">
        <v>1</v>
      </c>
      <c r="O196" s="306" t="s">
        <v>2583</v>
      </c>
      <c r="P196" s="348">
        <f t="shared" si="5"/>
        <v>1</v>
      </c>
      <c r="Q196" s="114" t="str">
        <f>IF(ISNUMBER(P196),IF(P196=100%,"CUMPLIDA",IF(AND(ISNUMBER(L196),ISNUMBER(OCI!$P$6)), IF(L196&lt;OCI!$P$6,"INCUMPLIDA","PROCESO"), "VERIFICAR FECHA")),"SIN VALOR AVANCE")</f>
        <v>CUMPLIDA</v>
      </c>
    </row>
    <row r="197" spans="1:17" ht="135.75">
      <c r="A197" s="446" t="s">
        <v>19</v>
      </c>
      <c r="B197" s="447" t="s">
        <v>16</v>
      </c>
      <c r="C197" s="631"/>
      <c r="D197" s="631"/>
      <c r="E197" s="632"/>
      <c r="F197" s="632"/>
      <c r="G197" s="305" t="s">
        <v>2584</v>
      </c>
      <c r="H197" s="148" t="s">
        <v>2585</v>
      </c>
      <c r="I197" s="306" t="s">
        <v>2586</v>
      </c>
      <c r="J197" s="35">
        <v>1</v>
      </c>
      <c r="K197" s="307">
        <v>45519</v>
      </c>
      <c r="L197" s="307">
        <v>46021</v>
      </c>
      <c r="M197" s="36">
        <f t="shared" si="6"/>
        <v>71.714285714285708</v>
      </c>
      <c r="N197" s="187">
        <v>0</v>
      </c>
      <c r="O197" s="306" t="s">
        <v>2583</v>
      </c>
      <c r="P197" s="348">
        <f t="shared" si="5"/>
        <v>0</v>
      </c>
      <c r="Q197" s="114" t="str">
        <f>IF(ISNUMBER(P197),IF(P197=100%,"CUMPLIDA",IF(AND(ISNUMBER(L197),ISNUMBER(OCI!$P$6)), IF(L197&lt;OCI!$P$6,"INCUMPLIDA","PROCESO"), "VERIFICAR FECHA")),"SIN VALOR AVANCE")</f>
        <v>PROCESO</v>
      </c>
    </row>
    <row r="198" spans="1:17" ht="135.75">
      <c r="A198" s="446" t="s">
        <v>19</v>
      </c>
      <c r="B198" s="447" t="s">
        <v>16</v>
      </c>
      <c r="C198" s="631"/>
      <c r="D198" s="631"/>
      <c r="E198" s="632"/>
      <c r="F198" s="632"/>
      <c r="G198" s="342" t="s">
        <v>2587</v>
      </c>
      <c r="H198" s="506" t="s">
        <v>2588</v>
      </c>
      <c r="I198" s="506" t="s">
        <v>2582</v>
      </c>
      <c r="J198" s="35">
        <v>1</v>
      </c>
      <c r="K198" s="307">
        <v>45518</v>
      </c>
      <c r="L198" s="307">
        <v>45565</v>
      </c>
      <c r="M198" s="36">
        <f t="shared" si="6"/>
        <v>6.7142857142857144</v>
      </c>
      <c r="N198" s="187">
        <v>1</v>
      </c>
      <c r="O198" s="306" t="s">
        <v>2583</v>
      </c>
      <c r="P198" s="348">
        <f t="shared" si="5"/>
        <v>1</v>
      </c>
      <c r="Q198" s="114" t="str">
        <f>IF(ISNUMBER(P198),IF(P198=100%,"CUMPLIDA",IF(AND(ISNUMBER(L198),ISNUMBER(OCI!$P$6)), IF(L198&lt;OCI!$P$6,"INCUMPLIDA","PROCESO"), "VERIFICAR FECHA")),"SIN VALOR AVANCE")</f>
        <v>CUMPLIDA</v>
      </c>
    </row>
    <row r="199" spans="1:17" ht="135.75">
      <c r="A199" s="446" t="s">
        <v>19</v>
      </c>
      <c r="B199" s="447" t="s">
        <v>16</v>
      </c>
      <c r="C199" s="631"/>
      <c r="D199" s="631"/>
      <c r="E199" s="632"/>
      <c r="F199" s="632"/>
      <c r="G199" s="305" t="s">
        <v>2589</v>
      </c>
      <c r="H199" s="148" t="s">
        <v>2590</v>
      </c>
      <c r="I199" s="306" t="s">
        <v>2591</v>
      </c>
      <c r="J199" s="35">
        <v>1</v>
      </c>
      <c r="K199" s="307">
        <v>45520</v>
      </c>
      <c r="L199" s="307">
        <v>46021</v>
      </c>
      <c r="M199" s="36">
        <f t="shared" si="6"/>
        <v>71.571428571428569</v>
      </c>
      <c r="N199" s="187">
        <v>0</v>
      </c>
      <c r="O199" s="306" t="s">
        <v>2583</v>
      </c>
      <c r="P199" s="348">
        <f t="shared" si="5"/>
        <v>0</v>
      </c>
      <c r="Q199" s="114" t="str">
        <f>IF(ISNUMBER(P199),IF(P199=100%,"CUMPLIDA",IF(AND(ISNUMBER(L199),ISNUMBER(OCI!$P$6)), IF(L199&lt;OCI!$P$6,"INCUMPLIDA","PROCESO"), "VERIFICAR FECHA")),"SIN VALOR AVANCE")</f>
        <v>PROCESO</v>
      </c>
    </row>
    <row r="200" spans="1:17" ht="135.75">
      <c r="A200" s="446" t="s">
        <v>19</v>
      </c>
      <c r="B200" s="447" t="s">
        <v>16</v>
      </c>
      <c r="C200" s="631"/>
      <c r="D200" s="631"/>
      <c r="E200" s="632"/>
      <c r="F200" s="632"/>
      <c r="G200" s="342" t="s">
        <v>2587</v>
      </c>
      <c r="H200" s="506" t="s">
        <v>2588</v>
      </c>
      <c r="I200" s="506" t="s">
        <v>2582</v>
      </c>
      <c r="J200" s="35">
        <v>1</v>
      </c>
      <c r="K200" s="307">
        <v>45518</v>
      </c>
      <c r="L200" s="307">
        <v>45565</v>
      </c>
      <c r="M200" s="36">
        <f t="shared" si="6"/>
        <v>6.7142857142857144</v>
      </c>
      <c r="N200" s="187">
        <v>1</v>
      </c>
      <c r="O200" s="306" t="s">
        <v>2583</v>
      </c>
      <c r="P200" s="348">
        <f t="shared" si="5"/>
        <v>1</v>
      </c>
      <c r="Q200" s="114" t="str">
        <f>IF(ISNUMBER(P200),IF(P200=100%,"CUMPLIDA",IF(AND(ISNUMBER(L200),ISNUMBER(OCI!$P$6)), IF(L200&lt;OCI!$P$6,"INCUMPLIDA","PROCESO"), "VERIFICAR FECHA")),"SIN VALOR AVANCE")</f>
        <v>CUMPLIDA</v>
      </c>
    </row>
    <row r="201" spans="1:17" ht="135.75">
      <c r="A201" s="446" t="s">
        <v>19</v>
      </c>
      <c r="B201" s="447" t="s">
        <v>16</v>
      </c>
      <c r="C201" s="631"/>
      <c r="D201" s="631"/>
      <c r="E201" s="632"/>
      <c r="F201" s="632"/>
      <c r="G201" s="305" t="s">
        <v>2592</v>
      </c>
      <c r="H201" s="306" t="s">
        <v>2593</v>
      </c>
      <c r="I201" s="306" t="s">
        <v>2591</v>
      </c>
      <c r="J201" s="35">
        <v>1</v>
      </c>
      <c r="K201" s="307">
        <v>45519</v>
      </c>
      <c r="L201" s="307">
        <v>46021</v>
      </c>
      <c r="M201" s="36">
        <f t="shared" si="6"/>
        <v>71.714285714285708</v>
      </c>
      <c r="N201" s="187">
        <v>0</v>
      </c>
      <c r="O201" s="306" t="s">
        <v>2583</v>
      </c>
      <c r="P201" s="348">
        <f t="shared" si="5"/>
        <v>0</v>
      </c>
      <c r="Q201" s="114" t="str">
        <f>IF(ISNUMBER(P201),IF(P201=100%,"CUMPLIDA",IF(AND(ISNUMBER(L201),ISNUMBER(OCI!$P$6)), IF(L201&lt;OCI!$P$6,"INCUMPLIDA","PROCESO"), "VERIFICAR FECHA")),"SIN VALOR AVANCE")</f>
        <v>PROCESO</v>
      </c>
    </row>
    <row r="202" spans="1:17" ht="120.75">
      <c r="A202" s="446" t="s">
        <v>19</v>
      </c>
      <c r="B202" s="447" t="s">
        <v>16</v>
      </c>
      <c r="C202" s="631"/>
      <c r="D202" s="631"/>
      <c r="E202" s="632"/>
      <c r="F202" s="632"/>
      <c r="G202" s="342" t="s">
        <v>2587</v>
      </c>
      <c r="H202" s="506" t="s">
        <v>2588</v>
      </c>
      <c r="I202" s="506" t="s">
        <v>2582</v>
      </c>
      <c r="J202" s="35">
        <v>1</v>
      </c>
      <c r="K202" s="307">
        <v>45518</v>
      </c>
      <c r="L202" s="307">
        <v>45565</v>
      </c>
      <c r="M202" s="36">
        <f t="shared" si="6"/>
        <v>6.7142857142857144</v>
      </c>
      <c r="N202" s="187">
        <v>1</v>
      </c>
      <c r="O202" s="306" t="s">
        <v>2594</v>
      </c>
      <c r="P202" s="348">
        <f t="shared" ref="P202:P265" si="7">N202/J202</f>
        <v>1</v>
      </c>
      <c r="Q202" s="114" t="str">
        <f>IF(ISNUMBER(P202),IF(P202=100%,"CUMPLIDA",IF(AND(ISNUMBER(L202),ISNUMBER(OCI!$P$6)), IF(L202&lt;OCI!$P$6,"INCUMPLIDA","PROCESO"), "VERIFICAR FECHA")),"SIN VALOR AVANCE")</f>
        <v>CUMPLIDA</v>
      </c>
    </row>
    <row r="203" spans="1:17" ht="135.75">
      <c r="A203" s="446" t="s">
        <v>19</v>
      </c>
      <c r="B203" s="447" t="s">
        <v>16</v>
      </c>
      <c r="C203" s="631"/>
      <c r="D203" s="631"/>
      <c r="E203" s="632"/>
      <c r="F203" s="632"/>
      <c r="G203" s="305" t="s">
        <v>2595</v>
      </c>
      <c r="H203" s="148" t="s">
        <v>2596</v>
      </c>
      <c r="I203" s="306" t="s">
        <v>2591</v>
      </c>
      <c r="J203" s="35">
        <v>1</v>
      </c>
      <c r="K203" s="307">
        <v>45519</v>
      </c>
      <c r="L203" s="307">
        <v>46021</v>
      </c>
      <c r="M203" s="36">
        <f t="shared" si="6"/>
        <v>71.714285714285708</v>
      </c>
      <c r="N203" s="187">
        <v>0</v>
      </c>
      <c r="O203" s="306" t="s">
        <v>2583</v>
      </c>
      <c r="P203" s="348">
        <f t="shared" si="7"/>
        <v>0</v>
      </c>
      <c r="Q203" s="114" t="str">
        <f>IF(ISNUMBER(P203),IF(P203=100%,"CUMPLIDA",IF(AND(ISNUMBER(L203),ISNUMBER(OCI!$P$6)), IF(L203&lt;OCI!$P$6,"INCUMPLIDA","PROCESO"), "VERIFICAR FECHA")),"SIN VALOR AVANCE")</f>
        <v>PROCESO</v>
      </c>
    </row>
    <row r="204" spans="1:17" ht="150.75">
      <c r="A204" s="446" t="s">
        <v>19</v>
      </c>
      <c r="B204" s="447" t="s">
        <v>16</v>
      </c>
      <c r="C204" s="631"/>
      <c r="D204" s="631"/>
      <c r="E204" s="632"/>
      <c r="F204" s="632"/>
      <c r="G204" s="305" t="s">
        <v>2597</v>
      </c>
      <c r="H204" s="148" t="s">
        <v>2598</v>
      </c>
      <c r="I204" s="306" t="s">
        <v>2599</v>
      </c>
      <c r="J204" s="35">
        <v>1</v>
      </c>
      <c r="K204" s="307">
        <v>45519</v>
      </c>
      <c r="L204" s="307">
        <v>45657</v>
      </c>
      <c r="M204" s="36">
        <f t="shared" si="6"/>
        <v>19.714285714285715</v>
      </c>
      <c r="N204" s="187">
        <v>1</v>
      </c>
      <c r="O204" s="306" t="s">
        <v>2600</v>
      </c>
      <c r="P204" s="348">
        <f t="shared" si="7"/>
        <v>1</v>
      </c>
      <c r="Q204" s="114" t="str">
        <f>IF(ISNUMBER(P204),IF(P204=100%,"CUMPLIDA",IF(AND(ISNUMBER(L204),ISNUMBER(OCI!$P$6)), IF(L204&lt;OCI!$P$6,"INCUMPLIDA","PROCESO"), "VERIFICAR FECHA")),"SIN VALOR AVANCE")</f>
        <v>CUMPLIDA</v>
      </c>
    </row>
    <row r="205" spans="1:17" ht="210">
      <c r="A205" s="446" t="s">
        <v>19</v>
      </c>
      <c r="B205" s="447" t="s">
        <v>16</v>
      </c>
      <c r="C205" s="631"/>
      <c r="D205" s="631"/>
      <c r="E205" s="632"/>
      <c r="F205" s="632"/>
      <c r="G205" s="305" t="s">
        <v>2601</v>
      </c>
      <c r="H205" s="306" t="s">
        <v>2601</v>
      </c>
      <c r="I205" s="306" t="s">
        <v>2602</v>
      </c>
      <c r="J205" s="35">
        <v>1</v>
      </c>
      <c r="K205" s="307">
        <v>45519</v>
      </c>
      <c r="L205" s="307">
        <v>45657</v>
      </c>
      <c r="M205" s="36">
        <f t="shared" si="6"/>
        <v>19.714285714285715</v>
      </c>
      <c r="N205" s="187">
        <v>1</v>
      </c>
      <c r="O205" s="306" t="s">
        <v>2603</v>
      </c>
      <c r="P205" s="348">
        <f t="shared" si="7"/>
        <v>1</v>
      </c>
      <c r="Q205" s="114" t="str">
        <f>IF(ISNUMBER(P205),IF(P205=100%,"CUMPLIDA",IF(AND(ISNUMBER(L205),ISNUMBER(OCI!$P$6)), IF(L205&lt;OCI!$P$6,"INCUMPLIDA","PROCESO"), "VERIFICAR FECHA")),"SIN VALOR AVANCE")</f>
        <v>CUMPLIDA</v>
      </c>
    </row>
    <row r="206" spans="1:17" ht="210">
      <c r="A206" s="446" t="s">
        <v>19</v>
      </c>
      <c r="B206" s="447" t="s">
        <v>16</v>
      </c>
      <c r="C206" s="631"/>
      <c r="D206" s="631"/>
      <c r="E206" s="632"/>
      <c r="F206" s="632"/>
      <c r="G206" s="305" t="s">
        <v>2601</v>
      </c>
      <c r="H206" s="306" t="s">
        <v>2601</v>
      </c>
      <c r="I206" s="306" t="s">
        <v>2602</v>
      </c>
      <c r="J206" s="35">
        <v>1</v>
      </c>
      <c r="K206" s="307">
        <v>45519</v>
      </c>
      <c r="L206" s="307">
        <v>45657</v>
      </c>
      <c r="M206" s="36">
        <f t="shared" si="6"/>
        <v>19.714285714285715</v>
      </c>
      <c r="N206" s="187">
        <v>1</v>
      </c>
      <c r="O206" s="306" t="s">
        <v>2603</v>
      </c>
      <c r="P206" s="348">
        <f t="shared" si="7"/>
        <v>1</v>
      </c>
      <c r="Q206" s="114" t="str">
        <f>IF(ISNUMBER(P206),IF(P206=100%,"CUMPLIDA",IF(AND(ISNUMBER(L206),ISNUMBER(OCI!$P$6)), IF(L206&lt;OCI!$P$6,"INCUMPLIDA","PROCESO"), "VERIFICAR FECHA")),"SIN VALOR AVANCE")</f>
        <v>CUMPLIDA</v>
      </c>
    </row>
    <row r="207" spans="1:17" ht="210">
      <c r="A207" s="446" t="s">
        <v>19</v>
      </c>
      <c r="B207" s="447" t="s">
        <v>16</v>
      </c>
      <c r="C207" s="631"/>
      <c r="D207" s="631"/>
      <c r="E207" s="632"/>
      <c r="F207" s="632"/>
      <c r="G207" s="305" t="s">
        <v>2601</v>
      </c>
      <c r="H207" s="306" t="s">
        <v>2601</v>
      </c>
      <c r="I207" s="306" t="s">
        <v>2602</v>
      </c>
      <c r="J207" s="35">
        <v>1</v>
      </c>
      <c r="K207" s="307">
        <v>45519</v>
      </c>
      <c r="L207" s="307">
        <v>45657</v>
      </c>
      <c r="M207" s="36">
        <f t="shared" si="6"/>
        <v>19.714285714285715</v>
      </c>
      <c r="N207" s="187">
        <v>1</v>
      </c>
      <c r="O207" s="306" t="s">
        <v>2603</v>
      </c>
      <c r="P207" s="348">
        <f t="shared" si="7"/>
        <v>1</v>
      </c>
      <c r="Q207" s="114" t="str">
        <f>IF(ISNUMBER(P207),IF(P207=100%,"CUMPLIDA",IF(AND(ISNUMBER(L207),ISNUMBER(OCI!$P$6)), IF(L207&lt;OCI!$P$6,"INCUMPLIDA","PROCESO"), "VERIFICAR FECHA")),"SIN VALOR AVANCE")</f>
        <v>CUMPLIDA</v>
      </c>
    </row>
    <row r="208" spans="1:17" ht="210">
      <c r="A208" s="446" t="s">
        <v>19</v>
      </c>
      <c r="B208" s="447" t="s">
        <v>16</v>
      </c>
      <c r="C208" s="631"/>
      <c r="D208" s="631"/>
      <c r="E208" s="632"/>
      <c r="F208" s="632"/>
      <c r="G208" s="305" t="s">
        <v>2601</v>
      </c>
      <c r="H208" s="306" t="s">
        <v>2601</v>
      </c>
      <c r="I208" s="306" t="s">
        <v>2602</v>
      </c>
      <c r="J208" s="35">
        <v>1</v>
      </c>
      <c r="K208" s="307">
        <v>45520</v>
      </c>
      <c r="L208" s="307">
        <v>45658</v>
      </c>
      <c r="M208" s="36">
        <f t="shared" si="6"/>
        <v>19.714285714285715</v>
      </c>
      <c r="N208" s="187">
        <v>1</v>
      </c>
      <c r="O208" s="306" t="s">
        <v>2603</v>
      </c>
      <c r="P208" s="348">
        <f t="shared" si="7"/>
        <v>1</v>
      </c>
      <c r="Q208" s="114" t="str">
        <f>IF(ISNUMBER(P208),IF(P208=100%,"CUMPLIDA",IF(AND(ISNUMBER(L208),ISNUMBER(OCI!$P$6)), IF(L208&lt;OCI!$P$6,"INCUMPLIDA","PROCESO"), "VERIFICAR FECHA")),"SIN VALOR AVANCE")</f>
        <v>CUMPLIDA</v>
      </c>
    </row>
    <row r="209" spans="1:17" ht="165.75">
      <c r="A209" s="446" t="s">
        <v>19</v>
      </c>
      <c r="B209" s="447" t="s">
        <v>16</v>
      </c>
      <c r="C209" s="631"/>
      <c r="D209" s="631"/>
      <c r="E209" s="632"/>
      <c r="F209" s="632"/>
      <c r="G209" s="305" t="s">
        <v>2597</v>
      </c>
      <c r="H209" s="148" t="s">
        <v>2598</v>
      </c>
      <c r="I209" s="306" t="s">
        <v>2599</v>
      </c>
      <c r="J209" s="35">
        <v>1</v>
      </c>
      <c r="K209" s="307">
        <v>45519</v>
      </c>
      <c r="L209" s="307">
        <v>45657</v>
      </c>
      <c r="M209" s="36">
        <f t="shared" si="6"/>
        <v>19.714285714285715</v>
      </c>
      <c r="N209" s="187">
        <v>1</v>
      </c>
      <c r="O209" s="306" t="s">
        <v>2604</v>
      </c>
      <c r="P209" s="348">
        <f t="shared" si="7"/>
        <v>1</v>
      </c>
      <c r="Q209" s="114" t="str">
        <f>IF(ISNUMBER(P209),IF(P209=100%,"CUMPLIDA",IF(AND(ISNUMBER(L209),ISNUMBER(OCI!$P$6)), IF(L209&lt;OCI!$P$6,"INCUMPLIDA","PROCESO"), "VERIFICAR FECHA")),"SIN VALOR AVANCE")</f>
        <v>CUMPLIDA</v>
      </c>
    </row>
    <row r="210" spans="1:17" ht="135.75">
      <c r="A210" s="446" t="s">
        <v>19</v>
      </c>
      <c r="B210" s="447" t="s">
        <v>16</v>
      </c>
      <c r="C210" s="631"/>
      <c r="D210" s="631"/>
      <c r="E210" s="632"/>
      <c r="F210" s="632"/>
      <c r="G210" s="305" t="s">
        <v>2605</v>
      </c>
      <c r="H210" s="148" t="s">
        <v>2588</v>
      </c>
      <c r="I210" s="506" t="s">
        <v>2582</v>
      </c>
      <c r="J210" s="347">
        <v>1</v>
      </c>
      <c r="K210" s="189">
        <v>45518</v>
      </c>
      <c r="L210" s="189">
        <v>45565</v>
      </c>
      <c r="M210" s="36">
        <f t="shared" si="6"/>
        <v>6.7142857142857144</v>
      </c>
      <c r="N210" s="187">
        <v>1</v>
      </c>
      <c r="O210" s="306" t="s">
        <v>2583</v>
      </c>
      <c r="P210" s="348">
        <f t="shared" si="7"/>
        <v>1</v>
      </c>
      <c r="Q210" s="114" t="str">
        <f>IF(ISNUMBER(P210),IF(P210=100%,"CUMPLIDA",IF(AND(ISNUMBER(L210),ISNUMBER(OCI!$P$6)), IF(L210&lt;OCI!$P$6,"INCUMPLIDA","PROCESO"), "VERIFICAR FECHA")),"SIN VALOR AVANCE")</f>
        <v>CUMPLIDA</v>
      </c>
    </row>
    <row r="211" spans="1:17" ht="225">
      <c r="A211" s="446" t="s">
        <v>19</v>
      </c>
      <c r="B211" s="447" t="s">
        <v>16</v>
      </c>
      <c r="C211" s="631"/>
      <c r="D211" s="631"/>
      <c r="E211" s="632"/>
      <c r="F211" s="632"/>
      <c r="G211" s="305" t="s">
        <v>2589</v>
      </c>
      <c r="H211" s="148" t="s">
        <v>2606</v>
      </c>
      <c r="I211" s="306" t="s">
        <v>2591</v>
      </c>
      <c r="J211" s="35">
        <v>1</v>
      </c>
      <c r="K211" s="307">
        <v>45519</v>
      </c>
      <c r="L211" s="307">
        <v>46021</v>
      </c>
      <c r="M211" s="36">
        <f t="shared" si="6"/>
        <v>71.714285714285708</v>
      </c>
      <c r="N211" s="187">
        <v>0</v>
      </c>
      <c r="O211" s="306" t="s">
        <v>2607</v>
      </c>
      <c r="P211" s="348">
        <f t="shared" si="7"/>
        <v>0</v>
      </c>
      <c r="Q211" s="114" t="str">
        <f>IF(ISNUMBER(P211),IF(P211=100%,"CUMPLIDA",IF(AND(ISNUMBER(L211),ISNUMBER(OCI!$P$6)), IF(L211&lt;OCI!$P$6,"INCUMPLIDA","PROCESO"), "VERIFICAR FECHA")),"SIN VALOR AVANCE")</f>
        <v>PROCESO</v>
      </c>
    </row>
    <row r="212" spans="1:17" ht="135.75">
      <c r="A212" s="446" t="s">
        <v>19</v>
      </c>
      <c r="B212" s="447" t="s">
        <v>16</v>
      </c>
      <c r="C212" s="631" t="s">
        <v>2576</v>
      </c>
      <c r="D212" s="631" t="s">
        <v>2608</v>
      </c>
      <c r="E212" s="632" t="s">
        <v>2609</v>
      </c>
      <c r="F212" s="632" t="s">
        <v>2610</v>
      </c>
      <c r="G212" s="305" t="s">
        <v>2587</v>
      </c>
      <c r="H212" s="148" t="s">
        <v>2588</v>
      </c>
      <c r="I212" s="506" t="s">
        <v>2582</v>
      </c>
      <c r="J212" s="347">
        <v>1</v>
      </c>
      <c r="K212" s="189">
        <v>45518</v>
      </c>
      <c r="L212" s="189">
        <v>45565</v>
      </c>
      <c r="M212" s="36">
        <f t="shared" si="6"/>
        <v>6.7142857142857144</v>
      </c>
      <c r="N212" s="187">
        <v>1</v>
      </c>
      <c r="O212" s="306" t="s">
        <v>2583</v>
      </c>
      <c r="P212" s="348">
        <f t="shared" si="7"/>
        <v>1</v>
      </c>
      <c r="Q212" s="114" t="str">
        <f>IF(ISNUMBER(P212),IF(P212=100%,"CUMPLIDA",IF(AND(ISNUMBER(L212),ISNUMBER(OCI!$P$6)), IF(L212&lt;OCI!$P$6,"INCUMPLIDA","PROCESO"), "VERIFICAR FECHA")),"SIN VALOR AVANCE")</f>
        <v>CUMPLIDA</v>
      </c>
    </row>
    <row r="213" spans="1:17" ht="255">
      <c r="A213" s="446" t="s">
        <v>19</v>
      </c>
      <c r="B213" s="447" t="s">
        <v>16</v>
      </c>
      <c r="C213" s="631"/>
      <c r="D213" s="631"/>
      <c r="E213" s="632"/>
      <c r="F213" s="632"/>
      <c r="G213" s="305" t="s">
        <v>2589</v>
      </c>
      <c r="H213" s="148" t="s">
        <v>2611</v>
      </c>
      <c r="I213" s="306" t="s">
        <v>2591</v>
      </c>
      <c r="J213" s="347">
        <v>1</v>
      </c>
      <c r="K213" s="189">
        <v>45519</v>
      </c>
      <c r="L213" s="307">
        <v>46021</v>
      </c>
      <c r="M213" s="36">
        <f t="shared" si="6"/>
        <v>71.714285714285708</v>
      </c>
      <c r="N213" s="187">
        <v>0</v>
      </c>
      <c r="O213" s="306" t="s">
        <v>2583</v>
      </c>
      <c r="P213" s="348">
        <f t="shared" si="7"/>
        <v>0</v>
      </c>
      <c r="Q213" s="114" t="str">
        <f>IF(ISNUMBER(P213),IF(P213=100%,"CUMPLIDA",IF(AND(ISNUMBER(L213),ISNUMBER(OCI!$P$6)), IF(L213&lt;OCI!$P$6,"INCUMPLIDA","PROCESO"), "VERIFICAR FECHA")),"SIN VALOR AVANCE")</f>
        <v>PROCESO</v>
      </c>
    </row>
    <row r="214" spans="1:17" ht="105.75">
      <c r="A214" s="446" t="s">
        <v>19</v>
      </c>
      <c r="B214" s="447" t="s">
        <v>16</v>
      </c>
      <c r="C214" s="631"/>
      <c r="D214" s="631"/>
      <c r="E214" s="632"/>
      <c r="F214" s="632"/>
      <c r="G214" s="305" t="s">
        <v>2612</v>
      </c>
      <c r="H214" s="148" t="s">
        <v>2613</v>
      </c>
      <c r="I214" s="306" t="s">
        <v>2614</v>
      </c>
      <c r="J214" s="347">
        <v>1</v>
      </c>
      <c r="K214" s="189">
        <v>45505</v>
      </c>
      <c r="L214" s="189">
        <v>45870</v>
      </c>
      <c r="M214" s="36">
        <f t="shared" si="6"/>
        <v>52.142857142857146</v>
      </c>
      <c r="N214" s="187">
        <v>0</v>
      </c>
      <c r="O214" s="306" t="s">
        <v>2615</v>
      </c>
      <c r="P214" s="348">
        <f t="shared" si="7"/>
        <v>0</v>
      </c>
      <c r="Q214" s="114" t="str">
        <f>IF(ISNUMBER(P214),IF(P214=100%,"CUMPLIDA",IF(AND(ISNUMBER(L214),ISNUMBER(OCI!$P$6)), IF(L214&lt;OCI!$P$6,"INCUMPLIDA","PROCESO"), "VERIFICAR FECHA")),"SIN VALOR AVANCE")</f>
        <v>PROCESO</v>
      </c>
    </row>
    <row r="215" spans="1:17" ht="150.75">
      <c r="A215" s="446" t="s">
        <v>19</v>
      </c>
      <c r="B215" s="447" t="s">
        <v>16</v>
      </c>
      <c r="C215" s="631"/>
      <c r="D215" s="631"/>
      <c r="E215" s="632"/>
      <c r="F215" s="632"/>
      <c r="G215" s="305" t="s">
        <v>2616</v>
      </c>
      <c r="H215" s="148" t="s">
        <v>2617</v>
      </c>
      <c r="I215" s="148" t="s">
        <v>2618</v>
      </c>
      <c r="J215" s="347">
        <v>1</v>
      </c>
      <c r="K215" s="189">
        <v>45519</v>
      </c>
      <c r="L215" s="189">
        <v>45885</v>
      </c>
      <c r="M215" s="36">
        <f t="shared" si="6"/>
        <v>52.285714285714285</v>
      </c>
      <c r="N215" s="187">
        <v>0</v>
      </c>
      <c r="O215" s="306" t="s">
        <v>2619</v>
      </c>
      <c r="P215" s="348">
        <f t="shared" si="7"/>
        <v>0</v>
      </c>
      <c r="Q215" s="114" t="str">
        <f>IF(ISNUMBER(P215),IF(P215=100%,"CUMPLIDA",IF(AND(ISNUMBER(L215),ISNUMBER(OCI!$P$6)), IF(L215&lt;OCI!$P$6,"INCUMPLIDA","PROCESO"), "VERIFICAR FECHA")),"SIN VALOR AVANCE")</f>
        <v>PROCESO</v>
      </c>
    </row>
    <row r="216" spans="1:17" ht="135.75">
      <c r="A216" s="446" t="s">
        <v>19</v>
      </c>
      <c r="B216" s="447" t="s">
        <v>16</v>
      </c>
      <c r="C216" s="631"/>
      <c r="D216" s="631"/>
      <c r="E216" s="632"/>
      <c r="F216" s="632"/>
      <c r="G216" s="305" t="s">
        <v>2587</v>
      </c>
      <c r="H216" s="148" t="s">
        <v>2588</v>
      </c>
      <c r="I216" s="506" t="s">
        <v>2582</v>
      </c>
      <c r="J216" s="347">
        <v>1</v>
      </c>
      <c r="K216" s="189">
        <v>45518</v>
      </c>
      <c r="L216" s="189">
        <v>45565</v>
      </c>
      <c r="M216" s="36">
        <f t="shared" si="6"/>
        <v>6.7142857142857144</v>
      </c>
      <c r="N216" s="187">
        <v>1</v>
      </c>
      <c r="O216" s="306" t="s">
        <v>2583</v>
      </c>
      <c r="P216" s="348">
        <f t="shared" si="7"/>
        <v>1</v>
      </c>
      <c r="Q216" s="114" t="str">
        <f>IF(ISNUMBER(P216),IF(P216=100%,"CUMPLIDA",IF(AND(ISNUMBER(L216),ISNUMBER(OCI!$P$6)), IF(L216&lt;OCI!$P$6,"INCUMPLIDA","PROCESO"), "VERIFICAR FECHA")),"SIN VALOR AVANCE")</f>
        <v>CUMPLIDA</v>
      </c>
    </row>
    <row r="217" spans="1:17" ht="165">
      <c r="A217" s="446" t="s">
        <v>19</v>
      </c>
      <c r="B217" s="447" t="s">
        <v>16</v>
      </c>
      <c r="C217" s="631"/>
      <c r="D217" s="631"/>
      <c r="E217" s="632"/>
      <c r="F217" s="632"/>
      <c r="G217" s="305" t="s">
        <v>2620</v>
      </c>
      <c r="H217" s="148" t="s">
        <v>2621</v>
      </c>
      <c r="I217" s="306" t="s">
        <v>2591</v>
      </c>
      <c r="J217" s="347">
        <v>1</v>
      </c>
      <c r="K217" s="189">
        <v>45519</v>
      </c>
      <c r="L217" s="307">
        <v>46021</v>
      </c>
      <c r="M217" s="36">
        <f t="shared" si="6"/>
        <v>71.714285714285708</v>
      </c>
      <c r="N217" s="187">
        <v>0</v>
      </c>
      <c r="O217" s="306" t="s">
        <v>2583</v>
      </c>
      <c r="P217" s="348">
        <f t="shared" si="7"/>
        <v>0</v>
      </c>
      <c r="Q217" s="114" t="str">
        <f>IF(ISNUMBER(P217),IF(P217=100%,"CUMPLIDA",IF(AND(ISNUMBER(L217),ISNUMBER(OCI!$P$6)), IF(L217&lt;OCI!$P$6,"INCUMPLIDA","PROCESO"), "VERIFICAR FECHA")),"SIN VALOR AVANCE")</f>
        <v>PROCESO</v>
      </c>
    </row>
    <row r="218" spans="1:17" ht="150.75">
      <c r="A218" s="446" t="s">
        <v>19</v>
      </c>
      <c r="B218" s="447" t="s">
        <v>16</v>
      </c>
      <c r="C218" s="631"/>
      <c r="D218" s="631"/>
      <c r="E218" s="632"/>
      <c r="F218" s="632"/>
      <c r="G218" s="305" t="s">
        <v>2616</v>
      </c>
      <c r="H218" s="148" t="s">
        <v>2622</v>
      </c>
      <c r="I218" s="148" t="s">
        <v>2618</v>
      </c>
      <c r="J218" s="347">
        <v>1</v>
      </c>
      <c r="K218" s="189">
        <v>45519</v>
      </c>
      <c r="L218" s="189">
        <v>45885</v>
      </c>
      <c r="M218" s="36">
        <f t="shared" si="6"/>
        <v>52.285714285714285</v>
      </c>
      <c r="N218" s="187">
        <v>0</v>
      </c>
      <c r="O218" s="306" t="s">
        <v>2619</v>
      </c>
      <c r="P218" s="348">
        <f t="shared" si="7"/>
        <v>0</v>
      </c>
      <c r="Q218" s="114" t="str">
        <f>IF(ISNUMBER(P218),IF(P218=100%,"CUMPLIDA",IF(AND(ISNUMBER(L218),ISNUMBER(OCI!$P$6)), IF(L218&lt;OCI!$P$6,"INCUMPLIDA","PROCESO"), "VERIFICAR FECHA")),"SIN VALOR AVANCE")</f>
        <v>PROCESO</v>
      </c>
    </row>
    <row r="219" spans="1:17" ht="135.75">
      <c r="A219" s="446" t="s">
        <v>19</v>
      </c>
      <c r="B219" s="447" t="s">
        <v>16</v>
      </c>
      <c r="C219" s="631"/>
      <c r="D219" s="631"/>
      <c r="E219" s="632"/>
      <c r="F219" s="632"/>
      <c r="G219" s="305" t="s">
        <v>2612</v>
      </c>
      <c r="H219" s="148" t="s">
        <v>2623</v>
      </c>
      <c r="I219" s="306" t="s">
        <v>2614</v>
      </c>
      <c r="J219" s="347">
        <v>1</v>
      </c>
      <c r="K219" s="189">
        <v>45505</v>
      </c>
      <c r="L219" s="189">
        <v>45870</v>
      </c>
      <c r="M219" s="36">
        <f t="shared" si="6"/>
        <v>52.142857142857146</v>
      </c>
      <c r="N219" s="187">
        <v>0</v>
      </c>
      <c r="O219" s="306" t="s">
        <v>2624</v>
      </c>
      <c r="P219" s="348">
        <f t="shared" si="7"/>
        <v>0</v>
      </c>
      <c r="Q219" s="114" t="str">
        <f>IF(ISNUMBER(P219),IF(P219=100%,"CUMPLIDA",IF(AND(ISNUMBER(L219),ISNUMBER(OCI!$P$6)), IF(L219&lt;OCI!$P$6,"INCUMPLIDA","PROCESO"), "VERIFICAR FECHA")),"SIN VALOR AVANCE")</f>
        <v>PROCESO</v>
      </c>
    </row>
    <row r="220" spans="1:17" ht="75.75">
      <c r="A220" s="446" t="s">
        <v>19</v>
      </c>
      <c r="B220" s="447" t="s">
        <v>16</v>
      </c>
      <c r="C220" s="631"/>
      <c r="D220" s="631"/>
      <c r="E220" s="632"/>
      <c r="F220" s="632"/>
      <c r="G220" s="305" t="s">
        <v>2612</v>
      </c>
      <c r="H220" s="148" t="s">
        <v>2625</v>
      </c>
      <c r="I220" s="306" t="s">
        <v>2614</v>
      </c>
      <c r="J220" s="347">
        <v>1</v>
      </c>
      <c r="K220" s="189">
        <v>45505</v>
      </c>
      <c r="L220" s="189">
        <v>45870</v>
      </c>
      <c r="M220" s="36">
        <f t="shared" si="6"/>
        <v>52.142857142857146</v>
      </c>
      <c r="N220" s="187">
        <v>0</v>
      </c>
      <c r="O220" s="306" t="s">
        <v>2626</v>
      </c>
      <c r="P220" s="348">
        <f t="shared" si="7"/>
        <v>0</v>
      </c>
      <c r="Q220" s="114" t="str">
        <f>IF(ISNUMBER(P220),IF(P220=100%,"CUMPLIDA",IF(AND(ISNUMBER(L220),ISNUMBER(OCI!$P$6)), IF(L220&lt;OCI!$P$6,"INCUMPLIDA","PROCESO"), "VERIFICAR FECHA")),"SIN VALOR AVANCE")</f>
        <v>PROCESO</v>
      </c>
    </row>
    <row r="221" spans="1:17" ht="150.75">
      <c r="A221" s="446" t="s">
        <v>19</v>
      </c>
      <c r="B221" s="447" t="s">
        <v>16</v>
      </c>
      <c r="C221" s="631"/>
      <c r="D221" s="631"/>
      <c r="E221" s="632"/>
      <c r="F221" s="632"/>
      <c r="G221" s="305" t="s">
        <v>2627</v>
      </c>
      <c r="H221" s="148" t="s">
        <v>2628</v>
      </c>
      <c r="I221" s="148" t="s">
        <v>2629</v>
      </c>
      <c r="J221" s="347">
        <v>1</v>
      </c>
      <c r="K221" s="189">
        <v>45519</v>
      </c>
      <c r="L221" s="189">
        <v>45657</v>
      </c>
      <c r="M221" s="36">
        <f t="shared" si="6"/>
        <v>19.714285714285715</v>
      </c>
      <c r="N221" s="187">
        <v>1</v>
      </c>
      <c r="O221" s="306" t="s">
        <v>2630</v>
      </c>
      <c r="P221" s="348">
        <f t="shared" si="7"/>
        <v>1</v>
      </c>
      <c r="Q221" s="114" t="str">
        <f>IF(ISNUMBER(P221),IF(P221=100%,"CUMPLIDA",IF(AND(ISNUMBER(L221),ISNUMBER(OCI!$P$6)), IF(L221&lt;OCI!$P$6,"INCUMPLIDA","PROCESO"), "VERIFICAR FECHA")),"SIN VALOR AVANCE")</f>
        <v>CUMPLIDA</v>
      </c>
    </row>
    <row r="222" spans="1:17" ht="257.25">
      <c r="A222" s="446" t="s">
        <v>19</v>
      </c>
      <c r="B222" s="447" t="s">
        <v>16</v>
      </c>
      <c r="C222" s="631"/>
      <c r="D222" s="631"/>
      <c r="E222" s="632"/>
      <c r="F222" s="632"/>
      <c r="G222" s="305" t="s">
        <v>2631</v>
      </c>
      <c r="H222" s="148" t="s">
        <v>2632</v>
      </c>
      <c r="I222" s="306" t="s">
        <v>2633</v>
      </c>
      <c r="J222" s="347">
        <v>1</v>
      </c>
      <c r="K222" s="189">
        <v>45536</v>
      </c>
      <c r="L222" s="189">
        <v>45747</v>
      </c>
      <c r="M222" s="36">
        <f t="shared" si="6"/>
        <v>30.142857142857142</v>
      </c>
      <c r="N222" s="187">
        <v>0</v>
      </c>
      <c r="O222" s="306" t="s">
        <v>2634</v>
      </c>
      <c r="P222" s="348">
        <f t="shared" si="7"/>
        <v>0</v>
      </c>
      <c r="Q222" s="114" t="str">
        <f>IF(ISNUMBER(P222),IF(P222=100%,"CUMPLIDA",IF(AND(ISNUMBER(L222),ISNUMBER(OCI!$P$6)), IF(L222&lt;OCI!$P$6,"INCUMPLIDA","PROCESO"), "VERIFICAR FECHA")),"SIN VALOR AVANCE")</f>
        <v>PROCESO</v>
      </c>
    </row>
    <row r="223" spans="1:17" ht="257.25">
      <c r="A223" s="446" t="s">
        <v>19</v>
      </c>
      <c r="B223" s="447" t="s">
        <v>16</v>
      </c>
      <c r="C223" s="631"/>
      <c r="D223" s="631"/>
      <c r="E223" s="632"/>
      <c r="F223" s="632"/>
      <c r="G223" s="305" t="s">
        <v>2635</v>
      </c>
      <c r="H223" s="148" t="s">
        <v>2636</v>
      </c>
      <c r="I223" s="306" t="s">
        <v>2637</v>
      </c>
      <c r="J223" s="347">
        <v>3</v>
      </c>
      <c r="K223" s="189">
        <v>45748</v>
      </c>
      <c r="L223" s="189">
        <v>46022</v>
      </c>
      <c r="M223" s="36">
        <f t="shared" si="6"/>
        <v>39.142857142857146</v>
      </c>
      <c r="N223" s="187">
        <v>0</v>
      </c>
      <c r="O223" s="306" t="s">
        <v>2634</v>
      </c>
      <c r="P223" s="348">
        <f t="shared" si="7"/>
        <v>0</v>
      </c>
      <c r="Q223" s="114" t="str">
        <f>IF(ISNUMBER(P223),IF(P223=100%,"CUMPLIDA",IF(AND(ISNUMBER(L223),ISNUMBER(OCI!$P$6)), IF(L223&lt;OCI!$P$6,"INCUMPLIDA","PROCESO"), "VERIFICAR FECHA")),"SIN VALOR AVANCE")</f>
        <v>PROCESO</v>
      </c>
    </row>
    <row r="224" spans="1:17" ht="120.75">
      <c r="A224" s="446" t="s">
        <v>19</v>
      </c>
      <c r="B224" s="447" t="s">
        <v>16</v>
      </c>
      <c r="C224" s="631"/>
      <c r="D224" s="631"/>
      <c r="E224" s="632"/>
      <c r="F224" s="632"/>
      <c r="G224" s="305" t="s">
        <v>2587</v>
      </c>
      <c r="H224" s="148" t="s">
        <v>2588</v>
      </c>
      <c r="I224" s="506" t="s">
        <v>2582</v>
      </c>
      <c r="J224" s="347">
        <v>1</v>
      </c>
      <c r="K224" s="189">
        <v>45518</v>
      </c>
      <c r="L224" s="189">
        <v>45565</v>
      </c>
      <c r="M224" s="36">
        <f t="shared" si="6"/>
        <v>6.7142857142857144</v>
      </c>
      <c r="N224" s="187">
        <v>1</v>
      </c>
      <c r="O224" s="306" t="s">
        <v>2594</v>
      </c>
      <c r="P224" s="348">
        <f t="shared" si="7"/>
        <v>1</v>
      </c>
      <c r="Q224" s="114" t="str">
        <f>IF(ISNUMBER(P224),IF(P224=100%,"CUMPLIDA",IF(AND(ISNUMBER(L224),ISNUMBER(OCI!$P$6)), IF(L224&lt;OCI!$P$6,"INCUMPLIDA","PROCESO"), "VERIFICAR FECHA")),"SIN VALOR AVANCE")</f>
        <v>CUMPLIDA</v>
      </c>
    </row>
    <row r="225" spans="1:17" ht="180">
      <c r="A225" s="446" t="s">
        <v>19</v>
      </c>
      <c r="B225" s="447" t="s">
        <v>16</v>
      </c>
      <c r="C225" s="631"/>
      <c r="D225" s="631"/>
      <c r="E225" s="632"/>
      <c r="F225" s="632"/>
      <c r="G225" s="305" t="s">
        <v>2638</v>
      </c>
      <c r="H225" s="148" t="s">
        <v>2639</v>
      </c>
      <c r="I225" s="306" t="s">
        <v>2586</v>
      </c>
      <c r="J225" s="347">
        <v>1</v>
      </c>
      <c r="K225" s="189">
        <v>45519</v>
      </c>
      <c r="L225" s="307">
        <v>46021</v>
      </c>
      <c r="M225" s="36">
        <f t="shared" si="6"/>
        <v>71.714285714285708</v>
      </c>
      <c r="N225" s="187">
        <v>0</v>
      </c>
      <c r="O225" s="306" t="s">
        <v>2619</v>
      </c>
      <c r="P225" s="348">
        <f t="shared" si="7"/>
        <v>0</v>
      </c>
      <c r="Q225" s="114" t="str">
        <f>IF(ISNUMBER(P225),IF(P225=100%,"CUMPLIDA",IF(AND(ISNUMBER(L225),ISNUMBER(OCI!$P$6)), IF(L225&lt;OCI!$P$6,"INCUMPLIDA","PROCESO"), "VERIFICAR FECHA")),"SIN VALOR AVANCE")</f>
        <v>PROCESO</v>
      </c>
    </row>
    <row r="226" spans="1:17" ht="225.75">
      <c r="A226" s="446" t="s">
        <v>19</v>
      </c>
      <c r="B226" s="447" t="s">
        <v>16</v>
      </c>
      <c r="C226" s="631"/>
      <c r="D226" s="631"/>
      <c r="E226" s="632"/>
      <c r="F226" s="632"/>
      <c r="G226" s="305" t="s">
        <v>2640</v>
      </c>
      <c r="H226" s="148" t="s">
        <v>2641</v>
      </c>
      <c r="I226" s="306" t="s">
        <v>2642</v>
      </c>
      <c r="J226" s="347">
        <v>1</v>
      </c>
      <c r="K226" s="189">
        <v>45519</v>
      </c>
      <c r="L226" s="189">
        <v>45657</v>
      </c>
      <c r="M226" s="36">
        <f t="shared" si="6"/>
        <v>19.714285714285715</v>
      </c>
      <c r="N226" s="187">
        <v>1</v>
      </c>
      <c r="O226" s="306" t="s">
        <v>2643</v>
      </c>
      <c r="P226" s="348">
        <f t="shared" si="7"/>
        <v>1</v>
      </c>
      <c r="Q226" s="114" t="str">
        <f>IF(ISNUMBER(P226),IF(P226=100%,"CUMPLIDA",IF(AND(ISNUMBER(L226),ISNUMBER(OCI!$P$6)), IF(L226&lt;OCI!$P$6,"INCUMPLIDA","PROCESO"), "VERIFICAR FECHA")),"SIN VALOR AVANCE")</f>
        <v>CUMPLIDA</v>
      </c>
    </row>
    <row r="227" spans="1:17" ht="210.75">
      <c r="A227" s="446" t="s">
        <v>19</v>
      </c>
      <c r="B227" s="447" t="s">
        <v>16</v>
      </c>
      <c r="C227" s="631"/>
      <c r="D227" s="631"/>
      <c r="E227" s="632"/>
      <c r="F227" s="632"/>
      <c r="G227" s="305" t="s">
        <v>2644</v>
      </c>
      <c r="H227" s="306" t="s">
        <v>2645</v>
      </c>
      <c r="I227" s="148" t="s">
        <v>156</v>
      </c>
      <c r="J227" s="347">
        <v>1</v>
      </c>
      <c r="K227" s="189">
        <v>45505</v>
      </c>
      <c r="L227" s="189">
        <v>45565</v>
      </c>
      <c r="M227" s="36">
        <f t="shared" si="6"/>
        <v>8.5714285714285712</v>
      </c>
      <c r="N227" s="187">
        <v>1</v>
      </c>
      <c r="O227" s="306" t="s">
        <v>2646</v>
      </c>
      <c r="P227" s="348">
        <f t="shared" si="7"/>
        <v>1</v>
      </c>
      <c r="Q227" s="114" t="str">
        <f>IF(ISNUMBER(P227),IF(P227=100%,"CUMPLIDA",IF(AND(ISNUMBER(L227),ISNUMBER(OCI!$P$6)), IF(L227&lt;OCI!$P$6,"INCUMPLIDA","PROCESO"), "VERIFICAR FECHA")),"SIN VALOR AVANCE")</f>
        <v>CUMPLIDA</v>
      </c>
    </row>
    <row r="228" spans="1:17" ht="225.75">
      <c r="A228" s="446" t="s">
        <v>19</v>
      </c>
      <c r="B228" s="447" t="s">
        <v>16</v>
      </c>
      <c r="C228" s="631"/>
      <c r="D228" s="631"/>
      <c r="E228" s="632"/>
      <c r="F228" s="632"/>
      <c r="G228" s="305" t="s">
        <v>2647</v>
      </c>
      <c r="H228" s="306" t="s">
        <v>2647</v>
      </c>
      <c r="I228" s="148" t="s">
        <v>2648</v>
      </c>
      <c r="J228" s="347">
        <v>1</v>
      </c>
      <c r="K228" s="189">
        <v>45566</v>
      </c>
      <c r="L228" s="189">
        <v>45747</v>
      </c>
      <c r="M228" s="36">
        <f t="shared" si="6"/>
        <v>25.857142857142858</v>
      </c>
      <c r="N228" s="187">
        <v>0.77</v>
      </c>
      <c r="O228" s="306" t="s">
        <v>2649</v>
      </c>
      <c r="P228" s="348">
        <f t="shared" si="7"/>
        <v>0.77</v>
      </c>
      <c r="Q228" s="114" t="str">
        <f>IF(ISNUMBER(P228),IF(P228=100%,"CUMPLIDA",IF(AND(ISNUMBER(L228),ISNUMBER(OCI!$P$6)), IF(L228&lt;OCI!$P$6,"INCUMPLIDA","PROCESO"), "VERIFICAR FECHA")),"SIN VALOR AVANCE")</f>
        <v>PROCESO</v>
      </c>
    </row>
    <row r="229" spans="1:17" ht="105.75">
      <c r="A229" s="446" t="s">
        <v>19</v>
      </c>
      <c r="B229" s="447" t="s">
        <v>16</v>
      </c>
      <c r="C229" s="631"/>
      <c r="D229" s="631"/>
      <c r="E229" s="632"/>
      <c r="F229" s="632"/>
      <c r="G229" s="305" t="s">
        <v>2612</v>
      </c>
      <c r="H229" s="148" t="s">
        <v>2650</v>
      </c>
      <c r="I229" s="306" t="s">
        <v>2614</v>
      </c>
      <c r="J229" s="347">
        <v>1</v>
      </c>
      <c r="K229" s="189">
        <v>45505</v>
      </c>
      <c r="L229" s="189">
        <v>45870</v>
      </c>
      <c r="M229" s="36">
        <f t="shared" si="6"/>
        <v>52.142857142857146</v>
      </c>
      <c r="N229" s="187">
        <v>0</v>
      </c>
      <c r="O229" s="306" t="s">
        <v>2615</v>
      </c>
      <c r="P229" s="348">
        <f t="shared" si="7"/>
        <v>0</v>
      </c>
      <c r="Q229" s="114" t="str">
        <f>IF(ISNUMBER(P229),IF(P229=100%,"CUMPLIDA",IF(AND(ISNUMBER(L229),ISNUMBER(OCI!$P$6)), IF(L229&lt;OCI!$P$6,"INCUMPLIDA","PROCESO"), "VERIFICAR FECHA")),"SIN VALOR AVANCE")</f>
        <v>PROCESO</v>
      </c>
    </row>
    <row r="230" spans="1:17" ht="135.75">
      <c r="A230" s="446" t="s">
        <v>19</v>
      </c>
      <c r="B230" s="447" t="s">
        <v>16</v>
      </c>
      <c r="C230" s="631"/>
      <c r="D230" s="631"/>
      <c r="E230" s="632"/>
      <c r="F230" s="632"/>
      <c r="G230" s="305" t="s">
        <v>2651</v>
      </c>
      <c r="H230" s="148" t="s">
        <v>2652</v>
      </c>
      <c r="I230" s="148" t="s">
        <v>2618</v>
      </c>
      <c r="J230" s="347">
        <v>1</v>
      </c>
      <c r="K230" s="189">
        <v>45519</v>
      </c>
      <c r="L230" s="189">
        <v>45885</v>
      </c>
      <c r="M230" s="36">
        <f t="shared" si="6"/>
        <v>52.285714285714285</v>
      </c>
      <c r="N230" s="187">
        <v>0</v>
      </c>
      <c r="O230" s="306" t="s">
        <v>2583</v>
      </c>
      <c r="P230" s="348">
        <f t="shared" si="7"/>
        <v>0</v>
      </c>
      <c r="Q230" s="114" t="str">
        <f>IF(ISNUMBER(P230),IF(P230=100%,"CUMPLIDA",IF(AND(ISNUMBER(L230),ISNUMBER(OCI!$P$6)), IF(L230&lt;OCI!$P$6,"INCUMPLIDA","PROCESO"), "VERIFICAR FECHA")),"SIN VALOR AVANCE")</f>
        <v>PROCESO</v>
      </c>
    </row>
    <row r="231" spans="1:17" ht="150.75">
      <c r="A231" s="446" t="s">
        <v>19</v>
      </c>
      <c r="B231" s="447" t="s">
        <v>16</v>
      </c>
      <c r="C231" s="631" t="s">
        <v>2576</v>
      </c>
      <c r="D231" s="631" t="s">
        <v>2653</v>
      </c>
      <c r="E231" s="632" t="s">
        <v>2654</v>
      </c>
      <c r="F231" s="632" t="s">
        <v>2655</v>
      </c>
      <c r="G231" s="305" t="s">
        <v>2656</v>
      </c>
      <c r="H231" s="148" t="s">
        <v>2657</v>
      </c>
      <c r="I231" s="148" t="s">
        <v>2658</v>
      </c>
      <c r="J231" s="347">
        <v>1</v>
      </c>
      <c r="K231" s="189">
        <v>45536</v>
      </c>
      <c r="L231" s="189">
        <v>45657</v>
      </c>
      <c r="M231" s="36">
        <f t="shared" si="6"/>
        <v>17.285714285714285</v>
      </c>
      <c r="N231" s="187">
        <v>1</v>
      </c>
      <c r="O231" s="306" t="s">
        <v>2619</v>
      </c>
      <c r="P231" s="348">
        <f t="shared" si="7"/>
        <v>1</v>
      </c>
      <c r="Q231" s="114" t="str">
        <f>IF(ISNUMBER(P231),IF(P231=100%,"CUMPLIDA",IF(AND(ISNUMBER(L231),ISNUMBER(OCI!$P$6)), IF(L231&lt;OCI!$P$6,"INCUMPLIDA","PROCESO"), "VERIFICAR FECHA")),"SIN VALOR AVANCE")</f>
        <v>CUMPLIDA</v>
      </c>
    </row>
    <row r="232" spans="1:17" ht="135">
      <c r="A232" s="446" t="s">
        <v>19</v>
      </c>
      <c r="B232" s="447" t="s">
        <v>16</v>
      </c>
      <c r="C232" s="631"/>
      <c r="D232" s="631"/>
      <c r="E232" s="632"/>
      <c r="F232" s="632"/>
      <c r="G232" s="305" t="s">
        <v>2659</v>
      </c>
      <c r="H232" s="148" t="s">
        <v>2660</v>
      </c>
      <c r="I232" s="306" t="s">
        <v>2661</v>
      </c>
      <c r="J232" s="347">
        <v>1</v>
      </c>
      <c r="K232" s="189">
        <v>45505</v>
      </c>
      <c r="L232" s="189">
        <v>45566</v>
      </c>
      <c r="M232" s="36">
        <f t="shared" si="6"/>
        <v>8.7142857142857135</v>
      </c>
      <c r="N232" s="187">
        <v>1</v>
      </c>
      <c r="O232" s="306" t="s">
        <v>2594</v>
      </c>
      <c r="P232" s="348">
        <f t="shared" si="7"/>
        <v>1</v>
      </c>
      <c r="Q232" s="114" t="str">
        <f>IF(ISNUMBER(P232),IF(P232=100%,"CUMPLIDA",IF(AND(ISNUMBER(L232),ISNUMBER(OCI!$P$6)), IF(L232&lt;OCI!$P$6,"INCUMPLIDA","PROCESO"), "VERIFICAR FECHA")),"SIN VALOR AVANCE")</f>
        <v>CUMPLIDA</v>
      </c>
    </row>
    <row r="233" spans="1:17" ht="150.75">
      <c r="A233" s="446" t="s">
        <v>19</v>
      </c>
      <c r="B233" s="447" t="s">
        <v>16</v>
      </c>
      <c r="C233" s="631"/>
      <c r="D233" s="631"/>
      <c r="E233" s="632"/>
      <c r="F233" s="632"/>
      <c r="G233" s="305" t="s">
        <v>2656</v>
      </c>
      <c r="H233" s="148" t="s">
        <v>2657</v>
      </c>
      <c r="I233" s="148" t="s">
        <v>2658</v>
      </c>
      <c r="J233" s="347">
        <v>1</v>
      </c>
      <c r="K233" s="189">
        <v>45566</v>
      </c>
      <c r="L233" s="189">
        <v>45657</v>
      </c>
      <c r="M233" s="36">
        <f t="shared" si="6"/>
        <v>13</v>
      </c>
      <c r="N233" s="187">
        <v>1</v>
      </c>
      <c r="O233" s="306" t="s">
        <v>2619</v>
      </c>
      <c r="P233" s="348">
        <f t="shared" si="7"/>
        <v>1</v>
      </c>
      <c r="Q233" s="114" t="str">
        <f>IF(ISNUMBER(P233),IF(P233=100%,"CUMPLIDA",IF(AND(ISNUMBER(L233),ISNUMBER(OCI!$P$6)), IF(L233&lt;OCI!$P$6,"INCUMPLIDA","PROCESO"), "VERIFICAR FECHA")),"SIN VALOR AVANCE")</f>
        <v>CUMPLIDA</v>
      </c>
    </row>
    <row r="234" spans="1:17" ht="135">
      <c r="A234" s="446" t="s">
        <v>19</v>
      </c>
      <c r="B234" s="447" t="s">
        <v>16</v>
      </c>
      <c r="C234" s="631"/>
      <c r="D234" s="631"/>
      <c r="E234" s="632"/>
      <c r="F234" s="632"/>
      <c r="G234" s="305" t="s">
        <v>2662</v>
      </c>
      <c r="H234" s="148" t="s">
        <v>2663</v>
      </c>
      <c r="I234" s="306" t="s">
        <v>2664</v>
      </c>
      <c r="J234" s="347">
        <v>1</v>
      </c>
      <c r="K234" s="189">
        <v>45519</v>
      </c>
      <c r="L234" s="189">
        <v>45883</v>
      </c>
      <c r="M234" s="36">
        <f t="shared" si="6"/>
        <v>52</v>
      </c>
      <c r="N234" s="187">
        <v>0</v>
      </c>
      <c r="O234" s="306" t="s">
        <v>2594</v>
      </c>
      <c r="P234" s="348">
        <f t="shared" si="7"/>
        <v>0</v>
      </c>
      <c r="Q234" s="114" t="str">
        <f>IF(ISNUMBER(P234),IF(P234=100%,"CUMPLIDA",IF(AND(ISNUMBER(L234),ISNUMBER(OCI!$P$6)), IF(L234&lt;OCI!$P$6,"INCUMPLIDA","PROCESO"), "VERIFICAR FECHA")),"SIN VALOR AVANCE")</f>
        <v>PROCESO</v>
      </c>
    </row>
    <row r="235" spans="1:17" ht="150.75">
      <c r="A235" s="446" t="s">
        <v>19</v>
      </c>
      <c r="B235" s="447" t="s">
        <v>16</v>
      </c>
      <c r="C235" s="631"/>
      <c r="D235" s="631"/>
      <c r="E235" s="632"/>
      <c r="F235" s="632"/>
      <c r="G235" s="305" t="s">
        <v>2656</v>
      </c>
      <c r="H235" s="148" t="s">
        <v>2657</v>
      </c>
      <c r="I235" s="148" t="s">
        <v>2658</v>
      </c>
      <c r="J235" s="347">
        <v>1</v>
      </c>
      <c r="K235" s="189">
        <v>45566</v>
      </c>
      <c r="L235" s="189">
        <v>45657</v>
      </c>
      <c r="M235" s="36">
        <f t="shared" si="6"/>
        <v>13</v>
      </c>
      <c r="N235" s="187">
        <v>1</v>
      </c>
      <c r="O235" s="306" t="s">
        <v>2619</v>
      </c>
      <c r="P235" s="348">
        <f t="shared" si="7"/>
        <v>1</v>
      </c>
      <c r="Q235" s="114" t="str">
        <f>IF(ISNUMBER(P235),IF(P235=100%,"CUMPLIDA",IF(AND(ISNUMBER(L235),ISNUMBER(OCI!$P$6)), IF(L235&lt;OCI!$P$6,"INCUMPLIDA","PROCESO"), "VERIFICAR FECHA")),"SIN VALOR AVANCE")</f>
        <v>CUMPLIDA</v>
      </c>
    </row>
    <row r="236" spans="1:17" ht="135.75">
      <c r="A236" s="446" t="s">
        <v>19</v>
      </c>
      <c r="B236" s="447" t="s">
        <v>16</v>
      </c>
      <c r="C236" s="631"/>
      <c r="D236" s="631"/>
      <c r="E236" s="632"/>
      <c r="F236" s="632"/>
      <c r="G236" s="305" t="s">
        <v>2587</v>
      </c>
      <c r="H236" s="148" t="s">
        <v>2588</v>
      </c>
      <c r="I236" s="506" t="s">
        <v>2582</v>
      </c>
      <c r="J236" s="347">
        <v>1</v>
      </c>
      <c r="K236" s="189">
        <v>45518</v>
      </c>
      <c r="L236" s="189">
        <v>45565</v>
      </c>
      <c r="M236" s="36">
        <f t="shared" si="6"/>
        <v>6.7142857142857144</v>
      </c>
      <c r="N236" s="187">
        <v>1</v>
      </c>
      <c r="O236" s="306" t="s">
        <v>2583</v>
      </c>
      <c r="P236" s="348">
        <f t="shared" si="7"/>
        <v>1</v>
      </c>
      <c r="Q236" s="114" t="str">
        <f>IF(ISNUMBER(P236),IF(P236=100%,"CUMPLIDA",IF(AND(ISNUMBER(L236),ISNUMBER(OCI!$P$6)), IF(L236&lt;OCI!$P$6,"INCUMPLIDA","PROCESO"), "VERIFICAR FECHA")),"SIN VALOR AVANCE")</f>
        <v>CUMPLIDA</v>
      </c>
    </row>
    <row r="237" spans="1:17" ht="135.75">
      <c r="A237" s="446" t="s">
        <v>19</v>
      </c>
      <c r="B237" s="447" t="s">
        <v>16</v>
      </c>
      <c r="C237" s="631"/>
      <c r="D237" s="631"/>
      <c r="E237" s="632"/>
      <c r="F237" s="632"/>
      <c r="G237" s="305" t="s">
        <v>2665</v>
      </c>
      <c r="H237" s="148" t="s">
        <v>2666</v>
      </c>
      <c r="I237" s="306" t="s">
        <v>2591</v>
      </c>
      <c r="J237" s="347">
        <v>1</v>
      </c>
      <c r="K237" s="189">
        <v>45519</v>
      </c>
      <c r="L237" s="307">
        <v>46021</v>
      </c>
      <c r="M237" s="36">
        <f t="shared" si="6"/>
        <v>71.714285714285708</v>
      </c>
      <c r="N237" s="187">
        <v>0</v>
      </c>
      <c r="O237" s="306" t="s">
        <v>2583</v>
      </c>
      <c r="P237" s="348">
        <f t="shared" si="7"/>
        <v>0</v>
      </c>
      <c r="Q237" s="114" t="str">
        <f>IF(ISNUMBER(P237),IF(P237=100%,"CUMPLIDA",IF(AND(ISNUMBER(L237),ISNUMBER(OCI!$P$6)), IF(L237&lt;OCI!$P$6,"INCUMPLIDA","PROCESO"), "VERIFICAR FECHA")),"SIN VALOR AVANCE")</f>
        <v>PROCESO</v>
      </c>
    </row>
    <row r="238" spans="1:17" ht="255.75">
      <c r="A238" s="446" t="s">
        <v>19</v>
      </c>
      <c r="B238" s="447" t="s">
        <v>16</v>
      </c>
      <c r="C238" s="631" t="s">
        <v>2576</v>
      </c>
      <c r="D238" s="631" t="s">
        <v>2667</v>
      </c>
      <c r="E238" s="632" t="s">
        <v>2668</v>
      </c>
      <c r="F238" s="632" t="s">
        <v>2669</v>
      </c>
      <c r="G238" s="305" t="s">
        <v>2631</v>
      </c>
      <c r="H238" s="148" t="s">
        <v>2636</v>
      </c>
      <c r="I238" s="306" t="s">
        <v>2633</v>
      </c>
      <c r="J238" s="347">
        <v>1</v>
      </c>
      <c r="K238" s="189">
        <v>45536</v>
      </c>
      <c r="L238" s="189">
        <v>45747</v>
      </c>
      <c r="M238" s="36">
        <f t="shared" si="6"/>
        <v>30.142857142857142</v>
      </c>
      <c r="N238" s="187">
        <v>0</v>
      </c>
      <c r="O238" s="306" t="s">
        <v>2670</v>
      </c>
      <c r="P238" s="348">
        <f t="shared" si="7"/>
        <v>0</v>
      </c>
      <c r="Q238" s="114" t="str">
        <f>IF(ISNUMBER(P238),IF(P238=100%,"CUMPLIDA",IF(AND(ISNUMBER(L238),ISNUMBER(OCI!$P$6)), IF(L238&lt;OCI!$P$6,"INCUMPLIDA","PROCESO"), "VERIFICAR FECHA")),"SIN VALOR AVANCE")</f>
        <v>PROCESO</v>
      </c>
    </row>
    <row r="239" spans="1:17" ht="255.75">
      <c r="A239" s="446" t="s">
        <v>19</v>
      </c>
      <c r="B239" s="447" t="s">
        <v>16</v>
      </c>
      <c r="C239" s="631"/>
      <c r="D239" s="631"/>
      <c r="E239" s="632"/>
      <c r="F239" s="632"/>
      <c r="G239" s="305" t="s">
        <v>2635</v>
      </c>
      <c r="H239" s="148" t="s">
        <v>2636</v>
      </c>
      <c r="I239" s="306" t="s">
        <v>2637</v>
      </c>
      <c r="J239" s="347">
        <v>3</v>
      </c>
      <c r="K239" s="189">
        <v>45748</v>
      </c>
      <c r="L239" s="189">
        <v>46022</v>
      </c>
      <c r="M239" s="36">
        <f t="shared" si="6"/>
        <v>39.142857142857146</v>
      </c>
      <c r="N239" s="187">
        <v>0</v>
      </c>
      <c r="O239" s="306" t="s">
        <v>2670</v>
      </c>
      <c r="P239" s="348">
        <f t="shared" si="7"/>
        <v>0</v>
      </c>
      <c r="Q239" s="114" t="str">
        <f>IF(ISNUMBER(P239),IF(P239=100%,"CUMPLIDA",IF(AND(ISNUMBER(L239),ISNUMBER(OCI!$P$6)), IF(L239&lt;OCI!$P$6,"INCUMPLIDA","PROCESO"), "VERIFICAR FECHA")),"SIN VALOR AVANCE")</f>
        <v>PROCESO</v>
      </c>
    </row>
    <row r="240" spans="1:17" ht="255.75">
      <c r="A240" s="446" t="s">
        <v>19</v>
      </c>
      <c r="B240" s="447" t="s">
        <v>16</v>
      </c>
      <c r="C240" s="631"/>
      <c r="D240" s="631"/>
      <c r="E240" s="632"/>
      <c r="F240" s="632"/>
      <c r="G240" s="305" t="s">
        <v>2671</v>
      </c>
      <c r="H240" s="148" t="s">
        <v>2672</v>
      </c>
      <c r="I240" s="306" t="s">
        <v>2673</v>
      </c>
      <c r="J240" s="347">
        <v>1</v>
      </c>
      <c r="K240" s="189">
        <v>45523</v>
      </c>
      <c r="L240" s="189">
        <v>45688</v>
      </c>
      <c r="M240" s="36">
        <f t="shared" si="6"/>
        <v>23.571428571428573</v>
      </c>
      <c r="N240" s="187">
        <v>0</v>
      </c>
      <c r="O240" s="306" t="s">
        <v>2670</v>
      </c>
      <c r="P240" s="348">
        <f t="shared" si="7"/>
        <v>0</v>
      </c>
      <c r="Q240" s="114" t="str">
        <f>IF(ISNUMBER(P240),IF(P240=100%,"CUMPLIDA",IF(AND(ISNUMBER(L240),ISNUMBER(OCI!$P$6)), IF(L240&lt;OCI!$P$6,"INCUMPLIDA","PROCESO"), "VERIFICAR FECHA")),"SIN VALOR AVANCE")</f>
        <v>PROCESO</v>
      </c>
    </row>
    <row r="241" spans="1:17" ht="270">
      <c r="A241" s="446" t="s">
        <v>19</v>
      </c>
      <c r="B241" s="447" t="s">
        <v>16</v>
      </c>
      <c r="C241" s="631"/>
      <c r="D241" s="631"/>
      <c r="E241" s="632"/>
      <c r="F241" s="632"/>
      <c r="G241" s="34" t="s">
        <v>2674</v>
      </c>
      <c r="H241" s="148" t="s">
        <v>2675</v>
      </c>
      <c r="I241" s="306" t="s">
        <v>2673</v>
      </c>
      <c r="J241" s="347">
        <v>1</v>
      </c>
      <c r="K241" s="189">
        <v>45505</v>
      </c>
      <c r="L241" s="189">
        <v>45547</v>
      </c>
      <c r="M241" s="36">
        <f t="shared" si="6"/>
        <v>6</v>
      </c>
      <c r="N241" s="187">
        <v>1</v>
      </c>
      <c r="O241" s="306" t="s">
        <v>2676</v>
      </c>
      <c r="P241" s="348">
        <f t="shared" si="7"/>
        <v>1</v>
      </c>
      <c r="Q241" s="114" t="str">
        <f>IF(ISNUMBER(P241),IF(P241=100%,"CUMPLIDA",IF(AND(ISNUMBER(L241),ISNUMBER(OCI!$P$6)), IF(L241&lt;OCI!$P$6,"INCUMPLIDA","PROCESO"), "VERIFICAR FECHA")),"SIN VALOR AVANCE")</f>
        <v>CUMPLIDA</v>
      </c>
    </row>
    <row r="242" spans="1:17" ht="240.75">
      <c r="A242" s="446" t="s">
        <v>19</v>
      </c>
      <c r="B242" s="447" t="s">
        <v>16</v>
      </c>
      <c r="C242" s="631"/>
      <c r="D242" s="631"/>
      <c r="E242" s="632"/>
      <c r="F242" s="632"/>
      <c r="G242" s="34" t="s">
        <v>2677</v>
      </c>
      <c r="H242" s="148" t="s">
        <v>2678</v>
      </c>
      <c r="I242" s="306" t="s">
        <v>2673</v>
      </c>
      <c r="J242" s="347">
        <v>1</v>
      </c>
      <c r="K242" s="189">
        <v>45505</v>
      </c>
      <c r="L242" s="189">
        <v>45547</v>
      </c>
      <c r="M242" s="36">
        <f t="shared" si="6"/>
        <v>6</v>
      </c>
      <c r="N242" s="187">
        <v>1</v>
      </c>
      <c r="O242" s="306" t="s">
        <v>2676</v>
      </c>
      <c r="P242" s="348">
        <f t="shared" si="7"/>
        <v>1</v>
      </c>
      <c r="Q242" s="114" t="str">
        <f>IF(ISNUMBER(P242),IF(P242=100%,"CUMPLIDA",IF(AND(ISNUMBER(L242),ISNUMBER(OCI!$P$6)), IF(L242&lt;OCI!$P$6,"INCUMPLIDA","PROCESO"), "VERIFICAR FECHA")),"SIN VALOR AVANCE")</f>
        <v>CUMPLIDA</v>
      </c>
    </row>
    <row r="243" spans="1:17" ht="255.75">
      <c r="A243" s="446" t="s">
        <v>19</v>
      </c>
      <c r="B243" s="447" t="s">
        <v>16</v>
      </c>
      <c r="C243" s="631"/>
      <c r="D243" s="631"/>
      <c r="E243" s="632"/>
      <c r="F243" s="632"/>
      <c r="G243" s="305" t="s">
        <v>2679</v>
      </c>
      <c r="H243" s="148" t="s">
        <v>2680</v>
      </c>
      <c r="I243" s="306" t="s">
        <v>2673</v>
      </c>
      <c r="J243" s="347">
        <v>1</v>
      </c>
      <c r="K243" s="189">
        <v>45523</v>
      </c>
      <c r="L243" s="189">
        <v>45688</v>
      </c>
      <c r="M243" s="36">
        <f t="shared" si="6"/>
        <v>23.571428571428573</v>
      </c>
      <c r="N243" s="187">
        <v>0</v>
      </c>
      <c r="O243" s="306" t="s">
        <v>2670</v>
      </c>
      <c r="P243" s="348">
        <f t="shared" si="7"/>
        <v>0</v>
      </c>
      <c r="Q243" s="114" t="str">
        <f>IF(ISNUMBER(P243),IF(P243=100%,"CUMPLIDA",IF(AND(ISNUMBER(L243),ISNUMBER(OCI!$P$6)), IF(L243&lt;OCI!$P$6,"INCUMPLIDA","PROCESO"), "VERIFICAR FECHA")),"SIN VALOR AVANCE")</f>
        <v>PROCESO</v>
      </c>
    </row>
    <row r="244" spans="1:17" ht="255.75">
      <c r="A244" s="446" t="s">
        <v>19</v>
      </c>
      <c r="B244" s="447" t="s">
        <v>16</v>
      </c>
      <c r="C244" s="631"/>
      <c r="D244" s="631"/>
      <c r="E244" s="632"/>
      <c r="F244" s="632"/>
      <c r="G244" s="305" t="s">
        <v>2681</v>
      </c>
      <c r="H244" s="148" t="s">
        <v>2682</v>
      </c>
      <c r="I244" s="306" t="s">
        <v>2683</v>
      </c>
      <c r="J244" s="347">
        <v>3</v>
      </c>
      <c r="K244" s="189">
        <v>45516</v>
      </c>
      <c r="L244" s="189">
        <v>45747</v>
      </c>
      <c r="M244" s="36">
        <f t="shared" si="6"/>
        <v>33</v>
      </c>
      <c r="N244" s="187">
        <v>1</v>
      </c>
      <c r="O244" s="306" t="s">
        <v>2670</v>
      </c>
      <c r="P244" s="348">
        <f t="shared" si="7"/>
        <v>0.33333333333333331</v>
      </c>
      <c r="Q244" s="114" t="str">
        <f>IF(ISNUMBER(P244),IF(P244=100%,"CUMPLIDA",IF(AND(ISNUMBER(L244),ISNUMBER(OCI!$P$6)), IF(L244&lt;OCI!$P$6,"INCUMPLIDA","PROCESO"), "VERIFICAR FECHA")),"SIN VALOR AVANCE")</f>
        <v>PROCESO</v>
      </c>
    </row>
    <row r="245" spans="1:17" ht="150.75">
      <c r="A245" s="446" t="s">
        <v>19</v>
      </c>
      <c r="B245" s="447" t="s">
        <v>16</v>
      </c>
      <c r="C245" s="631" t="s">
        <v>2576</v>
      </c>
      <c r="D245" s="631" t="s">
        <v>2684</v>
      </c>
      <c r="E245" s="632" t="s">
        <v>2685</v>
      </c>
      <c r="F245" s="632" t="s">
        <v>2686</v>
      </c>
      <c r="G245" s="305" t="s">
        <v>2687</v>
      </c>
      <c r="H245" s="148" t="s">
        <v>2688</v>
      </c>
      <c r="I245" s="306" t="s">
        <v>2642</v>
      </c>
      <c r="J245" s="347">
        <v>1</v>
      </c>
      <c r="K245" s="189">
        <v>45519</v>
      </c>
      <c r="L245" s="189">
        <v>45657</v>
      </c>
      <c r="M245" s="36">
        <f t="shared" si="6"/>
        <v>19.714285714285715</v>
      </c>
      <c r="N245" s="187">
        <v>1</v>
      </c>
      <c r="O245" s="306" t="s">
        <v>2689</v>
      </c>
      <c r="P245" s="348">
        <f t="shared" si="7"/>
        <v>1</v>
      </c>
      <c r="Q245" s="114" t="str">
        <f>IF(ISNUMBER(P245),IF(P245=100%,"CUMPLIDA",IF(AND(ISNUMBER(L245),ISNUMBER(OCI!$P$6)), IF(L245&lt;OCI!$P$6,"INCUMPLIDA","PROCESO"), "VERIFICAR FECHA")),"SIN VALOR AVANCE")</f>
        <v>CUMPLIDA</v>
      </c>
    </row>
    <row r="246" spans="1:17" ht="75.75">
      <c r="A246" s="446" t="s">
        <v>19</v>
      </c>
      <c r="B246" s="447" t="s">
        <v>16</v>
      </c>
      <c r="C246" s="631"/>
      <c r="D246" s="631"/>
      <c r="E246" s="632"/>
      <c r="F246" s="632"/>
      <c r="G246" s="305" t="s">
        <v>2644</v>
      </c>
      <c r="H246" s="306" t="s">
        <v>2690</v>
      </c>
      <c r="I246" s="148" t="s">
        <v>156</v>
      </c>
      <c r="J246" s="347">
        <v>1</v>
      </c>
      <c r="K246" s="189">
        <v>45505</v>
      </c>
      <c r="L246" s="189">
        <v>45565</v>
      </c>
      <c r="M246" s="36">
        <f t="shared" si="6"/>
        <v>8.5714285714285712</v>
      </c>
      <c r="N246" s="187">
        <v>1</v>
      </c>
      <c r="O246" s="306" t="s">
        <v>2691</v>
      </c>
      <c r="P246" s="348">
        <f t="shared" si="7"/>
        <v>1</v>
      </c>
      <c r="Q246" s="114" t="str">
        <f>IF(ISNUMBER(P246),IF(P246=100%,"CUMPLIDA",IF(AND(ISNUMBER(L246),ISNUMBER(OCI!$P$6)), IF(L246&lt;OCI!$P$6,"INCUMPLIDA","PROCESO"), "VERIFICAR FECHA")),"SIN VALOR AVANCE")</f>
        <v>CUMPLIDA</v>
      </c>
    </row>
    <row r="247" spans="1:17" ht="150.75">
      <c r="A247" s="446" t="s">
        <v>19</v>
      </c>
      <c r="B247" s="447" t="s">
        <v>16</v>
      </c>
      <c r="C247" s="631"/>
      <c r="D247" s="631"/>
      <c r="E247" s="632"/>
      <c r="F247" s="632"/>
      <c r="G247" s="305" t="s">
        <v>2647</v>
      </c>
      <c r="H247" s="306" t="s">
        <v>2647</v>
      </c>
      <c r="I247" s="148" t="s">
        <v>2692</v>
      </c>
      <c r="J247" s="347">
        <v>1</v>
      </c>
      <c r="K247" s="189">
        <v>45566</v>
      </c>
      <c r="L247" s="189">
        <v>45747</v>
      </c>
      <c r="M247" s="36">
        <f t="shared" si="6"/>
        <v>25.857142857142858</v>
      </c>
      <c r="N247" s="187">
        <v>0.77</v>
      </c>
      <c r="O247" s="306" t="s">
        <v>2693</v>
      </c>
      <c r="P247" s="348">
        <f t="shared" si="7"/>
        <v>0.77</v>
      </c>
      <c r="Q247" s="114" t="str">
        <f>IF(ISNUMBER(P247),IF(P247=100%,"CUMPLIDA",IF(AND(ISNUMBER(L247),ISNUMBER(OCI!$P$6)), IF(L247&lt;OCI!$P$6,"INCUMPLIDA","PROCESO"), "VERIFICAR FECHA")),"SIN VALOR AVANCE")</f>
        <v>PROCESO</v>
      </c>
    </row>
    <row r="248" spans="1:17" ht="195.75">
      <c r="A248" s="446" t="s">
        <v>19</v>
      </c>
      <c r="B248" s="447" t="s">
        <v>16</v>
      </c>
      <c r="C248" s="631" t="s">
        <v>2694</v>
      </c>
      <c r="D248" s="631" t="s">
        <v>2695</v>
      </c>
      <c r="E248" s="632" t="s">
        <v>2696</v>
      </c>
      <c r="F248" s="632" t="s">
        <v>2697</v>
      </c>
      <c r="G248" s="305" t="s">
        <v>2698</v>
      </c>
      <c r="H248" s="148" t="s">
        <v>2699</v>
      </c>
      <c r="I248" s="306" t="s">
        <v>2700</v>
      </c>
      <c r="J248" s="347">
        <v>1</v>
      </c>
      <c r="K248" s="189">
        <v>45505</v>
      </c>
      <c r="L248" s="189">
        <v>45535</v>
      </c>
      <c r="M248" s="36">
        <f t="shared" si="6"/>
        <v>4.2857142857142856</v>
      </c>
      <c r="N248" s="187">
        <v>1</v>
      </c>
      <c r="O248" s="523" t="s">
        <v>2701</v>
      </c>
      <c r="P248" s="348">
        <f t="shared" si="7"/>
        <v>1</v>
      </c>
      <c r="Q248" s="114" t="str">
        <f>IF(ISNUMBER(P248),IF(P248=100%,"CUMPLIDA",IF(AND(ISNUMBER(L248),ISNUMBER(OCI!$P$6)), IF(L248&lt;OCI!$P$6,"INCUMPLIDA","PROCESO"), "VERIFICAR FECHA")),"SIN VALOR AVANCE")</f>
        <v>CUMPLIDA</v>
      </c>
    </row>
    <row r="249" spans="1:17" ht="240.75">
      <c r="A249" s="446" t="s">
        <v>19</v>
      </c>
      <c r="B249" s="447" t="s">
        <v>16</v>
      </c>
      <c r="C249" s="631"/>
      <c r="D249" s="631"/>
      <c r="E249" s="632"/>
      <c r="F249" s="632"/>
      <c r="G249" s="305" t="s">
        <v>2702</v>
      </c>
      <c r="H249" s="148" t="s">
        <v>2703</v>
      </c>
      <c r="I249" s="306" t="s">
        <v>2704</v>
      </c>
      <c r="J249" s="347">
        <v>1</v>
      </c>
      <c r="K249" s="189">
        <v>45505</v>
      </c>
      <c r="L249" s="189">
        <v>45535</v>
      </c>
      <c r="M249" s="36">
        <f t="shared" si="6"/>
        <v>4.2857142857142856</v>
      </c>
      <c r="N249" s="187">
        <v>1</v>
      </c>
      <c r="O249" s="523" t="s">
        <v>2705</v>
      </c>
      <c r="P249" s="348">
        <f t="shared" si="7"/>
        <v>1</v>
      </c>
      <c r="Q249" s="114" t="str">
        <f>IF(ISNUMBER(P249),IF(P249=100%,"CUMPLIDA",IF(AND(ISNUMBER(L249),ISNUMBER(OCI!$P$6)), IF(L249&lt;OCI!$P$6,"INCUMPLIDA","PROCESO"), "VERIFICAR FECHA")),"SIN VALOR AVANCE")</f>
        <v>CUMPLIDA</v>
      </c>
    </row>
    <row r="250" spans="1:17" ht="105.75">
      <c r="A250" s="446" t="s">
        <v>19</v>
      </c>
      <c r="B250" s="447" t="s">
        <v>16</v>
      </c>
      <c r="C250" s="631"/>
      <c r="D250" s="631"/>
      <c r="E250" s="632"/>
      <c r="F250" s="632"/>
      <c r="G250" s="305" t="s">
        <v>2612</v>
      </c>
      <c r="H250" s="148" t="s">
        <v>2706</v>
      </c>
      <c r="I250" s="306" t="s">
        <v>2614</v>
      </c>
      <c r="J250" s="347">
        <v>1</v>
      </c>
      <c r="K250" s="189">
        <v>45505</v>
      </c>
      <c r="L250" s="189">
        <v>45870</v>
      </c>
      <c r="M250" s="36">
        <f t="shared" si="6"/>
        <v>52.142857142857146</v>
      </c>
      <c r="N250" s="187">
        <v>0</v>
      </c>
      <c r="O250" s="306" t="s">
        <v>2707</v>
      </c>
      <c r="P250" s="348">
        <f t="shared" si="7"/>
        <v>0</v>
      </c>
      <c r="Q250" s="114" t="str">
        <f>IF(ISNUMBER(P250),IF(P250=100%,"CUMPLIDA",IF(AND(ISNUMBER(L250),ISNUMBER(OCI!$P$6)), IF(L250&lt;OCI!$P$6,"INCUMPLIDA","PROCESO"), "VERIFICAR FECHA")),"SIN VALOR AVANCE")</f>
        <v>PROCESO</v>
      </c>
    </row>
    <row r="251" spans="1:17" ht="225.75">
      <c r="A251" s="446" t="s">
        <v>19</v>
      </c>
      <c r="B251" s="447" t="s">
        <v>16</v>
      </c>
      <c r="C251" s="631"/>
      <c r="D251" s="631"/>
      <c r="E251" s="632"/>
      <c r="F251" s="632"/>
      <c r="G251" s="305" t="s">
        <v>2708</v>
      </c>
      <c r="H251" s="148" t="s">
        <v>2709</v>
      </c>
      <c r="I251" s="148" t="s">
        <v>2710</v>
      </c>
      <c r="J251" s="347">
        <v>1</v>
      </c>
      <c r="K251" s="189">
        <v>45519</v>
      </c>
      <c r="L251" s="189">
        <v>45657</v>
      </c>
      <c r="M251" s="36">
        <f t="shared" si="6"/>
        <v>19.714285714285715</v>
      </c>
      <c r="N251" s="187">
        <v>1</v>
      </c>
      <c r="O251" s="306" t="s">
        <v>2711</v>
      </c>
      <c r="P251" s="348">
        <f t="shared" si="7"/>
        <v>1</v>
      </c>
      <c r="Q251" s="114" t="str">
        <f>IF(ISNUMBER(P251),IF(P251=100%,"CUMPLIDA",IF(AND(ISNUMBER(L251),ISNUMBER(OCI!$P$6)), IF(L251&lt;OCI!$P$6,"INCUMPLIDA","PROCESO"), "VERIFICAR FECHA")),"SIN VALOR AVANCE")</f>
        <v>CUMPLIDA</v>
      </c>
    </row>
    <row r="252" spans="1:17" ht="195.75">
      <c r="A252" s="446" t="s">
        <v>19</v>
      </c>
      <c r="B252" s="447" t="s">
        <v>16</v>
      </c>
      <c r="C252" s="631" t="s">
        <v>2712</v>
      </c>
      <c r="D252" s="631" t="s">
        <v>2713</v>
      </c>
      <c r="E252" s="632" t="s">
        <v>2714</v>
      </c>
      <c r="F252" s="632" t="s">
        <v>2715</v>
      </c>
      <c r="G252" s="342" t="s">
        <v>2716</v>
      </c>
      <c r="H252" s="506" t="s">
        <v>2717</v>
      </c>
      <c r="I252" s="148" t="s">
        <v>2718</v>
      </c>
      <c r="J252" s="347">
        <v>6</v>
      </c>
      <c r="K252" s="351">
        <v>45611</v>
      </c>
      <c r="L252" s="351">
        <v>45807</v>
      </c>
      <c r="M252" s="36">
        <f t="shared" si="6"/>
        <v>28</v>
      </c>
      <c r="N252" s="187">
        <v>0</v>
      </c>
      <c r="O252" s="148" t="s">
        <v>2719</v>
      </c>
      <c r="P252" s="348">
        <f t="shared" si="7"/>
        <v>0</v>
      </c>
      <c r="Q252" s="114" t="str">
        <f>IF(ISNUMBER(P252),IF(P252=100%,"CUMPLIDA",IF(AND(ISNUMBER(L252),ISNUMBER(OCI!$P$6)), IF(L252&lt;OCI!$P$6,"INCUMPLIDA","PROCESO"), "VERIFICAR FECHA")),"SIN VALOR AVANCE")</f>
        <v>PROCESO</v>
      </c>
    </row>
    <row r="253" spans="1:17" ht="105.75">
      <c r="A253" s="446" t="s">
        <v>19</v>
      </c>
      <c r="B253" s="447" t="s">
        <v>16</v>
      </c>
      <c r="C253" s="631"/>
      <c r="D253" s="631"/>
      <c r="E253" s="632"/>
      <c r="F253" s="632"/>
      <c r="G253" s="342" t="s">
        <v>2720</v>
      </c>
      <c r="H253" s="506" t="s">
        <v>2721</v>
      </c>
      <c r="I253" s="148" t="s">
        <v>2722</v>
      </c>
      <c r="J253" s="347">
        <v>3</v>
      </c>
      <c r="K253" s="351">
        <v>45611</v>
      </c>
      <c r="L253" s="351">
        <v>45703</v>
      </c>
      <c r="M253" s="36">
        <f t="shared" ref="M253:M316" si="8">(L253-K253)/7</f>
        <v>13.142857142857142</v>
      </c>
      <c r="N253" s="187">
        <v>0</v>
      </c>
      <c r="O253" s="306" t="s">
        <v>2723</v>
      </c>
      <c r="P253" s="348">
        <f t="shared" si="7"/>
        <v>0</v>
      </c>
      <c r="Q253" s="114" t="str">
        <f>IF(ISNUMBER(P253),IF(P253=100%,"CUMPLIDA",IF(AND(ISNUMBER(L253),ISNUMBER(OCI!$P$6)), IF(L253&lt;OCI!$P$6,"INCUMPLIDA","PROCESO"), "VERIFICAR FECHA")),"SIN VALOR AVANCE")</f>
        <v>PROCESO</v>
      </c>
    </row>
    <row r="254" spans="1:17" ht="240">
      <c r="A254" s="446" t="s">
        <v>19</v>
      </c>
      <c r="B254" s="447" t="s">
        <v>16</v>
      </c>
      <c r="C254" s="631"/>
      <c r="D254" s="631"/>
      <c r="E254" s="632"/>
      <c r="F254" s="632"/>
      <c r="G254" s="34" t="s">
        <v>2724</v>
      </c>
      <c r="H254" s="148" t="s">
        <v>2725</v>
      </c>
      <c r="I254" s="148" t="s">
        <v>2726</v>
      </c>
      <c r="J254" s="347">
        <v>36</v>
      </c>
      <c r="K254" s="307">
        <v>45597</v>
      </c>
      <c r="L254" s="307">
        <v>45961</v>
      </c>
      <c r="M254" s="36">
        <f t="shared" si="8"/>
        <v>52</v>
      </c>
      <c r="N254" s="187">
        <v>0</v>
      </c>
      <c r="O254" s="306" t="s">
        <v>2723</v>
      </c>
      <c r="P254" s="348">
        <f t="shared" si="7"/>
        <v>0</v>
      </c>
      <c r="Q254" s="114" t="str">
        <f>IF(ISNUMBER(P254),IF(P254=100%,"CUMPLIDA",IF(AND(ISNUMBER(L254),ISNUMBER(OCI!$P$6)), IF(L254&lt;OCI!$P$6,"INCUMPLIDA","PROCESO"), "VERIFICAR FECHA")),"SIN VALOR AVANCE")</f>
        <v>PROCESO</v>
      </c>
    </row>
    <row r="255" spans="1:17" ht="120">
      <c r="A255" s="446" t="s">
        <v>19</v>
      </c>
      <c r="B255" s="447" t="s">
        <v>16</v>
      </c>
      <c r="C255" s="631"/>
      <c r="D255" s="631"/>
      <c r="E255" s="632"/>
      <c r="F255" s="632"/>
      <c r="G255" s="34" t="s">
        <v>2727</v>
      </c>
      <c r="H255" s="148" t="s">
        <v>2728</v>
      </c>
      <c r="I255" s="148" t="s">
        <v>2729</v>
      </c>
      <c r="J255" s="347">
        <v>12</v>
      </c>
      <c r="K255" s="307">
        <v>45641</v>
      </c>
      <c r="L255" s="307">
        <v>46006</v>
      </c>
      <c r="M255" s="36">
        <f t="shared" si="8"/>
        <v>52.142857142857146</v>
      </c>
      <c r="N255" s="187">
        <v>0</v>
      </c>
      <c r="O255" s="306" t="s">
        <v>2730</v>
      </c>
      <c r="P255" s="348">
        <f t="shared" si="7"/>
        <v>0</v>
      </c>
      <c r="Q255" s="114" t="str">
        <f>IF(ISNUMBER(P255),IF(P255=100%,"CUMPLIDA",IF(AND(ISNUMBER(L255),ISNUMBER(OCI!$P$6)), IF(L255&lt;OCI!$P$6,"INCUMPLIDA","PROCESO"), "VERIFICAR FECHA")),"SIN VALOR AVANCE")</f>
        <v>PROCESO</v>
      </c>
    </row>
    <row r="256" spans="1:17" ht="195.75">
      <c r="A256" s="446" t="s">
        <v>19</v>
      </c>
      <c r="B256" s="447" t="s">
        <v>16</v>
      </c>
      <c r="C256" s="631"/>
      <c r="D256" s="631" t="s">
        <v>2731</v>
      </c>
      <c r="E256" s="632" t="s">
        <v>2732</v>
      </c>
      <c r="F256" s="632" t="s">
        <v>2733</v>
      </c>
      <c r="G256" s="342" t="s">
        <v>2734</v>
      </c>
      <c r="H256" s="506" t="s">
        <v>2735</v>
      </c>
      <c r="I256" s="148" t="s">
        <v>2718</v>
      </c>
      <c r="J256" s="347">
        <v>6</v>
      </c>
      <c r="K256" s="307">
        <v>45597</v>
      </c>
      <c r="L256" s="307">
        <v>45777</v>
      </c>
      <c r="M256" s="36">
        <f t="shared" si="8"/>
        <v>25.714285714285715</v>
      </c>
      <c r="N256" s="187">
        <v>0</v>
      </c>
      <c r="O256" s="148" t="s">
        <v>2719</v>
      </c>
      <c r="P256" s="348">
        <f t="shared" si="7"/>
        <v>0</v>
      </c>
      <c r="Q256" s="114" t="str">
        <f>IF(ISNUMBER(P256),IF(P256=100%,"CUMPLIDA",IF(AND(ISNUMBER(L256),ISNUMBER(OCI!$P$6)), IF(L256&lt;OCI!$P$6,"INCUMPLIDA","PROCESO"), "VERIFICAR FECHA")),"SIN VALOR AVANCE")</f>
        <v>PROCESO</v>
      </c>
    </row>
    <row r="257" spans="1:17" ht="105.75">
      <c r="A257" s="446" t="s">
        <v>19</v>
      </c>
      <c r="B257" s="447" t="s">
        <v>16</v>
      </c>
      <c r="C257" s="631"/>
      <c r="D257" s="631"/>
      <c r="E257" s="632"/>
      <c r="F257" s="632"/>
      <c r="G257" s="342" t="s">
        <v>2720</v>
      </c>
      <c r="H257" s="506" t="s">
        <v>2721</v>
      </c>
      <c r="I257" s="148" t="s">
        <v>2722</v>
      </c>
      <c r="J257" s="347">
        <v>3</v>
      </c>
      <c r="K257" s="307">
        <v>45611</v>
      </c>
      <c r="L257" s="307">
        <v>45703</v>
      </c>
      <c r="M257" s="36">
        <f t="shared" si="8"/>
        <v>13.142857142857142</v>
      </c>
      <c r="N257" s="187">
        <v>0</v>
      </c>
      <c r="O257" s="306" t="s">
        <v>2723</v>
      </c>
      <c r="P257" s="348">
        <f t="shared" si="7"/>
        <v>0</v>
      </c>
      <c r="Q257" s="114" t="str">
        <f>IF(ISNUMBER(P257),IF(P257=100%,"CUMPLIDA",IF(AND(ISNUMBER(L257),ISNUMBER(OCI!$P$6)), IF(L257&lt;OCI!$P$6,"INCUMPLIDA","PROCESO"), "VERIFICAR FECHA")),"SIN VALOR AVANCE")</f>
        <v>PROCESO</v>
      </c>
    </row>
    <row r="258" spans="1:17" ht="105.75">
      <c r="A258" s="446" t="s">
        <v>19</v>
      </c>
      <c r="B258" s="447" t="s">
        <v>16</v>
      </c>
      <c r="C258" s="631"/>
      <c r="D258" s="631"/>
      <c r="E258" s="632"/>
      <c r="F258" s="632"/>
      <c r="G258" s="34" t="s">
        <v>2736</v>
      </c>
      <c r="H258" s="148" t="s">
        <v>2737</v>
      </c>
      <c r="I258" s="148" t="s">
        <v>2738</v>
      </c>
      <c r="J258" s="347">
        <v>36</v>
      </c>
      <c r="K258" s="307">
        <v>45597</v>
      </c>
      <c r="L258" s="307">
        <v>45961</v>
      </c>
      <c r="M258" s="36">
        <f t="shared" si="8"/>
        <v>52</v>
      </c>
      <c r="N258" s="187">
        <v>0</v>
      </c>
      <c r="O258" s="159" t="s">
        <v>2739</v>
      </c>
      <c r="P258" s="348">
        <f t="shared" si="7"/>
        <v>0</v>
      </c>
      <c r="Q258" s="114" t="str">
        <f>IF(ISNUMBER(P258),IF(P258=100%,"CUMPLIDA",IF(AND(ISNUMBER(L258),ISNUMBER(OCI!$P$6)), IF(L258&lt;OCI!$P$6,"INCUMPLIDA","PROCESO"), "VERIFICAR FECHA")),"SIN VALOR AVANCE")</f>
        <v>PROCESO</v>
      </c>
    </row>
    <row r="259" spans="1:17" ht="150">
      <c r="A259" s="446" t="s">
        <v>19</v>
      </c>
      <c r="B259" s="447" t="s">
        <v>16</v>
      </c>
      <c r="C259" s="631"/>
      <c r="D259" s="631"/>
      <c r="E259" s="632"/>
      <c r="F259" s="632"/>
      <c r="G259" s="34" t="s">
        <v>2740</v>
      </c>
      <c r="H259" s="148" t="s">
        <v>2741</v>
      </c>
      <c r="I259" s="148" t="s">
        <v>2742</v>
      </c>
      <c r="J259" s="347">
        <v>12</v>
      </c>
      <c r="K259" s="307">
        <v>45641</v>
      </c>
      <c r="L259" s="307">
        <v>46006</v>
      </c>
      <c r="M259" s="36">
        <f t="shared" si="8"/>
        <v>52.142857142857146</v>
      </c>
      <c r="N259" s="187">
        <v>0</v>
      </c>
      <c r="O259" s="159" t="s">
        <v>2743</v>
      </c>
      <c r="P259" s="348">
        <f t="shared" si="7"/>
        <v>0</v>
      </c>
      <c r="Q259" s="114" t="str">
        <f>IF(ISNUMBER(P259),IF(P259=100%,"CUMPLIDA",IF(AND(ISNUMBER(L259),ISNUMBER(OCI!$P$6)), IF(L259&lt;OCI!$P$6,"INCUMPLIDA","PROCESO"), "VERIFICAR FECHA")),"SIN VALOR AVANCE")</f>
        <v>PROCESO</v>
      </c>
    </row>
    <row r="260" spans="1:17" ht="195">
      <c r="A260" s="446" t="s">
        <v>19</v>
      </c>
      <c r="B260" s="447" t="s">
        <v>16</v>
      </c>
      <c r="C260" s="631"/>
      <c r="D260" s="631" t="s">
        <v>2744</v>
      </c>
      <c r="E260" s="633" t="s">
        <v>2745</v>
      </c>
      <c r="F260" s="633" t="s">
        <v>2746</v>
      </c>
      <c r="G260" s="352" t="s">
        <v>2747</v>
      </c>
      <c r="H260" s="508" t="s">
        <v>2748</v>
      </c>
      <c r="I260" s="148" t="s">
        <v>2749</v>
      </c>
      <c r="J260" s="353">
        <v>1</v>
      </c>
      <c r="K260" s="307">
        <v>45606</v>
      </c>
      <c r="L260" s="307">
        <v>45884</v>
      </c>
      <c r="M260" s="36">
        <f t="shared" si="8"/>
        <v>39.714285714285715</v>
      </c>
      <c r="N260" s="450">
        <v>0</v>
      </c>
      <c r="O260" s="159" t="s">
        <v>2739</v>
      </c>
      <c r="P260" s="348">
        <f t="shared" si="7"/>
        <v>0</v>
      </c>
      <c r="Q260" s="114" t="str">
        <f>IF(ISNUMBER(P260),IF(P260=100%,"CUMPLIDA",IF(AND(ISNUMBER(L260),ISNUMBER(OCI!$P$6)), IF(L260&lt;OCI!$P$6,"INCUMPLIDA","PROCESO"), "VERIFICAR FECHA")),"SIN VALOR AVANCE")</f>
        <v>PROCESO</v>
      </c>
    </row>
    <row r="261" spans="1:17" ht="105.75">
      <c r="A261" s="446" t="s">
        <v>19</v>
      </c>
      <c r="B261" s="447" t="s">
        <v>16</v>
      </c>
      <c r="C261" s="631"/>
      <c r="D261" s="631"/>
      <c r="E261" s="633"/>
      <c r="F261" s="633"/>
      <c r="G261" s="34" t="s">
        <v>2750</v>
      </c>
      <c r="H261" s="148" t="s">
        <v>2751</v>
      </c>
      <c r="I261" s="148" t="s">
        <v>2752</v>
      </c>
      <c r="J261" s="347">
        <v>36</v>
      </c>
      <c r="K261" s="307">
        <v>45597</v>
      </c>
      <c r="L261" s="307">
        <v>45991</v>
      </c>
      <c r="M261" s="36">
        <f t="shared" si="8"/>
        <v>56.285714285714285</v>
      </c>
      <c r="N261" s="187">
        <v>0</v>
      </c>
      <c r="O261" s="159" t="s">
        <v>2743</v>
      </c>
      <c r="P261" s="348">
        <f t="shared" si="7"/>
        <v>0</v>
      </c>
      <c r="Q261" s="114" t="str">
        <f>IF(ISNUMBER(P261),IF(P261=100%,"CUMPLIDA",IF(AND(ISNUMBER(L261),ISNUMBER(OCI!$P$6)), IF(L261&lt;OCI!$P$6,"INCUMPLIDA","PROCESO"), "VERIFICAR FECHA")),"SIN VALOR AVANCE")</f>
        <v>PROCESO</v>
      </c>
    </row>
    <row r="262" spans="1:17" ht="105.75">
      <c r="A262" s="446" t="s">
        <v>19</v>
      </c>
      <c r="B262" s="447" t="s">
        <v>16</v>
      </c>
      <c r="C262" s="631"/>
      <c r="D262" s="631"/>
      <c r="E262" s="633"/>
      <c r="F262" s="633" t="s">
        <v>2746</v>
      </c>
      <c r="G262" s="34" t="s">
        <v>2753</v>
      </c>
      <c r="H262" s="148" t="s">
        <v>2754</v>
      </c>
      <c r="I262" s="148" t="s">
        <v>2755</v>
      </c>
      <c r="J262" s="347">
        <v>12</v>
      </c>
      <c r="K262" s="307">
        <v>45641</v>
      </c>
      <c r="L262" s="307">
        <v>46006</v>
      </c>
      <c r="M262" s="36">
        <f t="shared" si="8"/>
        <v>52.142857142857146</v>
      </c>
      <c r="N262" s="187">
        <v>0</v>
      </c>
      <c r="O262" s="159" t="s">
        <v>2739</v>
      </c>
      <c r="P262" s="348">
        <f t="shared" si="7"/>
        <v>0</v>
      </c>
      <c r="Q262" s="114" t="str">
        <f>IF(ISNUMBER(P262),IF(P262=100%,"CUMPLIDA",IF(AND(ISNUMBER(L262),ISNUMBER(OCI!$P$6)), IF(L262&lt;OCI!$P$6,"INCUMPLIDA","PROCESO"), "VERIFICAR FECHA")),"SIN VALOR AVANCE")</f>
        <v>PROCESO</v>
      </c>
    </row>
    <row r="263" spans="1:17" ht="105.75">
      <c r="A263" s="446" t="s">
        <v>19</v>
      </c>
      <c r="B263" s="447" t="s">
        <v>16</v>
      </c>
      <c r="C263" s="631"/>
      <c r="D263" s="631" t="s">
        <v>2756</v>
      </c>
      <c r="E263" s="633" t="s">
        <v>2757</v>
      </c>
      <c r="F263" s="633" t="s">
        <v>2758</v>
      </c>
      <c r="G263" s="342" t="s">
        <v>2720</v>
      </c>
      <c r="H263" s="506" t="s">
        <v>2721</v>
      </c>
      <c r="I263" s="148" t="s">
        <v>2722</v>
      </c>
      <c r="J263" s="347">
        <v>3</v>
      </c>
      <c r="K263" s="351">
        <v>45611</v>
      </c>
      <c r="L263" s="351">
        <v>45731</v>
      </c>
      <c r="M263" s="451">
        <f t="shared" si="8"/>
        <v>17.142857142857142</v>
      </c>
      <c r="N263" s="376">
        <v>0</v>
      </c>
      <c r="O263" s="306" t="s">
        <v>2723</v>
      </c>
      <c r="P263" s="348">
        <f t="shared" si="7"/>
        <v>0</v>
      </c>
      <c r="Q263" s="114" t="str">
        <f>IF(ISNUMBER(P263),IF(P263=100%,"CUMPLIDA",IF(AND(ISNUMBER(L263),ISNUMBER(OCI!$P$6)), IF(L263&lt;OCI!$P$6,"INCUMPLIDA","PROCESO"), "VERIFICAR FECHA")),"SIN VALOR AVANCE")</f>
        <v>PROCESO</v>
      </c>
    </row>
    <row r="264" spans="1:17" ht="150">
      <c r="A264" s="446" t="s">
        <v>19</v>
      </c>
      <c r="B264" s="447" t="s">
        <v>16</v>
      </c>
      <c r="C264" s="631"/>
      <c r="D264" s="631"/>
      <c r="E264" s="633"/>
      <c r="F264" s="633"/>
      <c r="G264" s="34" t="s">
        <v>2759</v>
      </c>
      <c r="H264" s="506" t="s">
        <v>2760</v>
      </c>
      <c r="I264" s="506" t="s">
        <v>2761</v>
      </c>
      <c r="J264" s="347">
        <v>12</v>
      </c>
      <c r="K264" s="351">
        <v>45611</v>
      </c>
      <c r="L264" s="351">
        <v>45975</v>
      </c>
      <c r="M264" s="36">
        <f t="shared" si="8"/>
        <v>52</v>
      </c>
      <c r="N264" s="187">
        <v>0</v>
      </c>
      <c r="O264" s="159" t="s">
        <v>2762</v>
      </c>
      <c r="P264" s="348">
        <f t="shared" si="7"/>
        <v>0</v>
      </c>
      <c r="Q264" s="114" t="str">
        <f>IF(ISNUMBER(P264),IF(P264=100%,"CUMPLIDA",IF(AND(ISNUMBER(L264),ISNUMBER(OCI!$P$6)), IF(L264&lt;OCI!$P$6,"INCUMPLIDA","PROCESO"), "VERIFICAR FECHA")),"SIN VALOR AVANCE")</f>
        <v>PROCESO</v>
      </c>
    </row>
    <row r="265" spans="1:17" ht="165">
      <c r="A265" s="446" t="s">
        <v>19</v>
      </c>
      <c r="B265" s="447" t="s">
        <v>16</v>
      </c>
      <c r="C265" s="631"/>
      <c r="D265" s="631"/>
      <c r="E265" s="633"/>
      <c r="F265" s="633"/>
      <c r="G265" s="342" t="s">
        <v>2763</v>
      </c>
      <c r="H265" s="506" t="s">
        <v>2764</v>
      </c>
      <c r="I265" s="148" t="s">
        <v>2765</v>
      </c>
      <c r="J265" s="347">
        <v>12</v>
      </c>
      <c r="K265" s="351">
        <v>45611</v>
      </c>
      <c r="L265" s="351">
        <v>45975</v>
      </c>
      <c r="M265" s="36">
        <f t="shared" si="8"/>
        <v>52</v>
      </c>
      <c r="N265" s="187">
        <v>0</v>
      </c>
      <c r="O265" s="159" t="s">
        <v>2766</v>
      </c>
      <c r="P265" s="348">
        <f t="shared" si="7"/>
        <v>0</v>
      </c>
      <c r="Q265" s="114" t="str">
        <f>IF(ISNUMBER(P265),IF(P265=100%,"CUMPLIDA",IF(AND(ISNUMBER(L265),ISNUMBER(OCI!$P$6)), IF(L265&lt;OCI!$P$6,"INCUMPLIDA","PROCESO"), "VERIFICAR FECHA")),"SIN VALOR AVANCE")</f>
        <v>PROCESO</v>
      </c>
    </row>
    <row r="266" spans="1:17" ht="225">
      <c r="A266" s="446" t="s">
        <v>19</v>
      </c>
      <c r="B266" s="447" t="s">
        <v>16</v>
      </c>
      <c r="C266" s="631"/>
      <c r="D266" s="631"/>
      <c r="E266" s="633"/>
      <c r="F266" s="633"/>
      <c r="G266" s="342" t="s">
        <v>2767</v>
      </c>
      <c r="H266" s="506" t="s">
        <v>2768</v>
      </c>
      <c r="I266" s="148" t="s">
        <v>2769</v>
      </c>
      <c r="J266" s="347">
        <v>12</v>
      </c>
      <c r="K266" s="351">
        <v>45611</v>
      </c>
      <c r="L266" s="351">
        <v>45975</v>
      </c>
      <c r="M266" s="36">
        <f t="shared" si="8"/>
        <v>52</v>
      </c>
      <c r="N266" s="187">
        <v>0</v>
      </c>
      <c r="O266" s="159" t="s">
        <v>2770</v>
      </c>
      <c r="P266" s="348">
        <f t="shared" ref="P266:P302" si="9">N266/J266</f>
        <v>0</v>
      </c>
      <c r="Q266" s="114" t="str">
        <f>IF(ISNUMBER(P266),IF(P266=100%,"CUMPLIDA",IF(AND(ISNUMBER(L266),ISNUMBER(OCI!$P$6)), IF(L266&lt;OCI!$P$6,"INCUMPLIDA","PROCESO"), "VERIFICAR FECHA")),"SIN VALOR AVANCE")</f>
        <v>PROCESO</v>
      </c>
    </row>
    <row r="267" spans="1:17" ht="135">
      <c r="A267" s="446" t="s">
        <v>19</v>
      </c>
      <c r="B267" s="447" t="s">
        <v>16</v>
      </c>
      <c r="C267" s="631"/>
      <c r="D267" s="631"/>
      <c r="E267" s="633"/>
      <c r="F267" s="633"/>
      <c r="G267" s="342" t="s">
        <v>2771</v>
      </c>
      <c r="H267" s="506" t="s">
        <v>2772</v>
      </c>
      <c r="I267" s="148" t="s">
        <v>2773</v>
      </c>
      <c r="J267" s="347">
        <v>12</v>
      </c>
      <c r="K267" s="351">
        <v>45611</v>
      </c>
      <c r="L267" s="351">
        <v>45975</v>
      </c>
      <c r="M267" s="36">
        <f t="shared" si="8"/>
        <v>52</v>
      </c>
      <c r="N267" s="187">
        <v>0</v>
      </c>
      <c r="O267" s="159" t="s">
        <v>2774</v>
      </c>
      <c r="P267" s="348">
        <f t="shared" si="9"/>
        <v>0</v>
      </c>
      <c r="Q267" s="114" t="str">
        <f>IF(ISNUMBER(P267),IF(P267=100%,"CUMPLIDA",IF(AND(ISNUMBER(L267),ISNUMBER(OCI!$P$6)), IF(L267&lt;OCI!$P$6,"INCUMPLIDA","PROCESO"), "VERIFICAR FECHA")),"SIN VALOR AVANCE")</f>
        <v>PROCESO</v>
      </c>
    </row>
    <row r="268" spans="1:17" ht="105.75">
      <c r="A268" s="446" t="s">
        <v>19</v>
      </c>
      <c r="B268" s="447" t="s">
        <v>16</v>
      </c>
      <c r="C268" s="631"/>
      <c r="D268" s="631" t="s">
        <v>2775</v>
      </c>
      <c r="E268" s="633" t="s">
        <v>2776</v>
      </c>
      <c r="F268" s="633" t="s">
        <v>2777</v>
      </c>
      <c r="G268" s="342" t="s">
        <v>2778</v>
      </c>
      <c r="H268" s="506" t="s">
        <v>2779</v>
      </c>
      <c r="I268" s="148" t="s">
        <v>2780</v>
      </c>
      <c r="J268" s="347">
        <v>3</v>
      </c>
      <c r="K268" s="351">
        <v>45611</v>
      </c>
      <c r="L268" s="351">
        <v>46006</v>
      </c>
      <c r="M268" s="36">
        <f t="shared" si="8"/>
        <v>56.428571428571431</v>
      </c>
      <c r="N268" s="187">
        <v>0</v>
      </c>
      <c r="O268" s="159" t="s">
        <v>2739</v>
      </c>
      <c r="P268" s="348">
        <f t="shared" si="9"/>
        <v>0</v>
      </c>
      <c r="Q268" s="114" t="str">
        <f>IF(ISNUMBER(P268),IF(P268=100%,"CUMPLIDA",IF(AND(ISNUMBER(L268),ISNUMBER(OCI!$P$6)), IF(L268&lt;OCI!$P$6,"INCUMPLIDA","PROCESO"), "VERIFICAR FECHA")),"SIN VALOR AVANCE")</f>
        <v>PROCESO</v>
      </c>
    </row>
    <row r="269" spans="1:17" ht="225.75">
      <c r="A269" s="446" t="s">
        <v>19</v>
      </c>
      <c r="B269" s="447" t="s">
        <v>16</v>
      </c>
      <c r="C269" s="631"/>
      <c r="D269" s="631"/>
      <c r="E269" s="633"/>
      <c r="F269" s="633"/>
      <c r="G269" s="34" t="s">
        <v>2781</v>
      </c>
      <c r="H269" s="148" t="s">
        <v>2782</v>
      </c>
      <c r="I269" s="148" t="s">
        <v>2783</v>
      </c>
      <c r="J269" s="347">
        <v>2</v>
      </c>
      <c r="K269" s="351">
        <v>45611</v>
      </c>
      <c r="L269" s="351">
        <v>45762</v>
      </c>
      <c r="M269" s="36">
        <f t="shared" si="8"/>
        <v>21.571428571428573</v>
      </c>
      <c r="N269" s="187">
        <v>0</v>
      </c>
      <c r="O269" s="148" t="s">
        <v>2784</v>
      </c>
      <c r="P269" s="348">
        <f t="shared" si="9"/>
        <v>0</v>
      </c>
      <c r="Q269" s="114" t="str">
        <f>IF(ISNUMBER(P269),IF(P269=100%,"CUMPLIDA",IF(AND(ISNUMBER(L269),ISNUMBER(OCI!$P$6)), IF(L269&lt;OCI!$P$6,"INCUMPLIDA","PROCESO"), "VERIFICAR FECHA")),"SIN VALOR AVANCE")</f>
        <v>PROCESO</v>
      </c>
    </row>
    <row r="270" spans="1:17" ht="225.75">
      <c r="A270" s="446" t="s">
        <v>19</v>
      </c>
      <c r="B270" s="447" t="s">
        <v>16</v>
      </c>
      <c r="C270" s="631"/>
      <c r="D270" s="631"/>
      <c r="E270" s="633"/>
      <c r="F270" s="633"/>
      <c r="G270" s="34" t="s">
        <v>2785</v>
      </c>
      <c r="H270" s="148" t="s">
        <v>2786</v>
      </c>
      <c r="I270" s="148" t="s">
        <v>2787</v>
      </c>
      <c r="J270" s="347">
        <v>1</v>
      </c>
      <c r="K270" s="351">
        <v>45762</v>
      </c>
      <c r="L270" s="351">
        <v>45900</v>
      </c>
      <c r="M270" s="36">
        <f t="shared" si="8"/>
        <v>19.714285714285715</v>
      </c>
      <c r="N270" s="187">
        <v>0</v>
      </c>
      <c r="O270" s="148" t="s">
        <v>2788</v>
      </c>
      <c r="P270" s="348">
        <f t="shared" si="9"/>
        <v>0</v>
      </c>
      <c r="Q270" s="114" t="str">
        <f>IF(ISNUMBER(P270),IF(P270=100%,"CUMPLIDA",IF(AND(ISNUMBER(L270),ISNUMBER(OCI!$P$6)), IF(L270&lt;OCI!$P$6,"INCUMPLIDA","PROCESO"), "VERIFICAR FECHA")),"SIN VALOR AVANCE")</f>
        <v>PROCESO</v>
      </c>
    </row>
    <row r="271" spans="1:17" ht="195">
      <c r="A271" s="446" t="s">
        <v>19</v>
      </c>
      <c r="B271" s="447" t="s">
        <v>16</v>
      </c>
      <c r="C271" s="631"/>
      <c r="D271" s="631" t="s">
        <v>2789</v>
      </c>
      <c r="E271" s="633" t="s">
        <v>2790</v>
      </c>
      <c r="F271" s="633" t="s">
        <v>2791</v>
      </c>
      <c r="G271" s="34" t="s">
        <v>2792</v>
      </c>
      <c r="H271" s="346" t="s">
        <v>2793</v>
      </c>
      <c r="I271" s="148" t="s">
        <v>2794</v>
      </c>
      <c r="J271" s="35">
        <v>1</v>
      </c>
      <c r="K271" s="351">
        <v>45611</v>
      </c>
      <c r="L271" s="351">
        <v>45731</v>
      </c>
      <c r="M271" s="36">
        <f t="shared" si="8"/>
        <v>17.142857142857142</v>
      </c>
      <c r="N271" s="187">
        <v>0</v>
      </c>
      <c r="O271" s="148" t="s">
        <v>2795</v>
      </c>
      <c r="P271" s="348">
        <f t="shared" si="9"/>
        <v>0</v>
      </c>
      <c r="Q271" s="114" t="str">
        <f>IF(ISNUMBER(P271),IF(P271=100%,"CUMPLIDA",IF(AND(ISNUMBER(L271),ISNUMBER(OCI!$P$6)), IF(L271&lt;OCI!$P$6,"INCUMPLIDA","PROCESO"), "VERIFICAR FECHA")),"SIN VALOR AVANCE")</f>
        <v>PROCESO</v>
      </c>
    </row>
    <row r="272" spans="1:17" ht="180.75">
      <c r="A272" s="446" t="s">
        <v>19</v>
      </c>
      <c r="B272" s="447" t="s">
        <v>16</v>
      </c>
      <c r="C272" s="631"/>
      <c r="D272" s="631"/>
      <c r="E272" s="633"/>
      <c r="F272" s="633"/>
      <c r="G272" s="34" t="s">
        <v>2796</v>
      </c>
      <c r="H272" s="346" t="s">
        <v>2797</v>
      </c>
      <c r="I272" s="148" t="s">
        <v>2798</v>
      </c>
      <c r="J272" s="347">
        <v>1</v>
      </c>
      <c r="K272" s="351">
        <v>45731</v>
      </c>
      <c r="L272" s="351">
        <v>45853</v>
      </c>
      <c r="M272" s="452">
        <f t="shared" si="8"/>
        <v>17.428571428571427</v>
      </c>
      <c r="N272" s="377">
        <v>0</v>
      </c>
      <c r="O272" s="148" t="s">
        <v>2795</v>
      </c>
      <c r="P272" s="348">
        <f t="shared" si="9"/>
        <v>0</v>
      </c>
      <c r="Q272" s="114" t="str">
        <f>IF(ISNUMBER(P272),IF(P272=100%,"CUMPLIDA",IF(AND(ISNUMBER(L272),ISNUMBER(OCI!$P$6)), IF(L272&lt;OCI!$P$6,"INCUMPLIDA","PROCESO"), "VERIFICAR FECHA")),"SIN VALOR AVANCE")</f>
        <v>PROCESO</v>
      </c>
    </row>
    <row r="273" spans="1:17" ht="195.75">
      <c r="A273" s="446" t="s">
        <v>19</v>
      </c>
      <c r="B273" s="447" t="s">
        <v>16</v>
      </c>
      <c r="C273" s="631"/>
      <c r="D273" s="631" t="s">
        <v>2799</v>
      </c>
      <c r="E273" s="633" t="s">
        <v>2800</v>
      </c>
      <c r="F273" s="633" t="s">
        <v>2801</v>
      </c>
      <c r="G273" s="34" t="s">
        <v>1358</v>
      </c>
      <c r="H273" s="148" t="s">
        <v>237</v>
      </c>
      <c r="I273" s="148" t="s">
        <v>2802</v>
      </c>
      <c r="J273" s="347">
        <v>1</v>
      </c>
      <c r="K273" s="351">
        <v>45323</v>
      </c>
      <c r="L273" s="351">
        <v>45747</v>
      </c>
      <c r="M273" s="452">
        <f t="shared" si="8"/>
        <v>60.571428571428569</v>
      </c>
      <c r="N273" s="187">
        <v>0</v>
      </c>
      <c r="O273" s="148" t="s">
        <v>2803</v>
      </c>
      <c r="P273" s="348">
        <f t="shared" si="9"/>
        <v>0</v>
      </c>
      <c r="Q273" s="114" t="str">
        <f>IF(ISNUMBER(P273),IF(P273=100%,"CUMPLIDA",IF(AND(ISNUMBER(L273),ISNUMBER(OCI!$P$6)), IF(L273&lt;OCI!$P$6,"INCUMPLIDA","PROCESO"), "VERIFICAR FECHA")),"SIN VALOR AVANCE")</f>
        <v>PROCESO</v>
      </c>
    </row>
    <row r="274" spans="1:17" ht="135.75">
      <c r="A274" s="446" t="s">
        <v>19</v>
      </c>
      <c r="B274" s="447" t="s">
        <v>16</v>
      </c>
      <c r="C274" s="631"/>
      <c r="D274" s="631"/>
      <c r="E274" s="633"/>
      <c r="F274" s="633"/>
      <c r="G274" s="34" t="s">
        <v>241</v>
      </c>
      <c r="H274" s="148" t="s">
        <v>241</v>
      </c>
      <c r="I274" s="148" t="s">
        <v>242</v>
      </c>
      <c r="J274" s="347">
        <v>1</v>
      </c>
      <c r="K274" s="351">
        <v>45323</v>
      </c>
      <c r="L274" s="351">
        <v>45747</v>
      </c>
      <c r="M274" s="452">
        <f t="shared" si="8"/>
        <v>60.571428571428569</v>
      </c>
      <c r="N274" s="187">
        <v>0</v>
      </c>
      <c r="O274" s="148" t="s">
        <v>2804</v>
      </c>
      <c r="P274" s="348">
        <f t="shared" si="9"/>
        <v>0</v>
      </c>
      <c r="Q274" s="114" t="str">
        <f>IF(ISNUMBER(P274),IF(P274=100%,"CUMPLIDA",IF(AND(ISNUMBER(L274),ISNUMBER(OCI!$P$6)), IF(L274&lt;OCI!$P$6,"INCUMPLIDA","PROCESO"), "VERIFICAR FECHA")),"SIN VALOR AVANCE")</f>
        <v>PROCESO</v>
      </c>
    </row>
    <row r="275" spans="1:17" ht="135.75">
      <c r="A275" s="446" t="s">
        <v>19</v>
      </c>
      <c r="B275" s="447" t="s">
        <v>16</v>
      </c>
      <c r="C275" s="631"/>
      <c r="D275" s="631"/>
      <c r="E275" s="633"/>
      <c r="F275" s="633"/>
      <c r="G275" s="34" t="s">
        <v>1361</v>
      </c>
      <c r="H275" s="148" t="s">
        <v>245</v>
      </c>
      <c r="I275" s="148" t="s">
        <v>246</v>
      </c>
      <c r="J275" s="347">
        <v>1</v>
      </c>
      <c r="K275" s="351">
        <v>45231</v>
      </c>
      <c r="L275" s="351">
        <v>45747</v>
      </c>
      <c r="M275" s="452">
        <f t="shared" si="8"/>
        <v>73.714285714285708</v>
      </c>
      <c r="N275" s="187">
        <v>0</v>
      </c>
      <c r="O275" s="148" t="s">
        <v>2804</v>
      </c>
      <c r="P275" s="348">
        <f t="shared" si="9"/>
        <v>0</v>
      </c>
      <c r="Q275" s="114" t="str">
        <f>IF(ISNUMBER(P275),IF(P275=100%,"CUMPLIDA",IF(AND(ISNUMBER(L275),ISNUMBER(OCI!$P$6)), IF(L275&lt;OCI!$P$6,"INCUMPLIDA","PROCESO"), "VERIFICAR FECHA")),"SIN VALOR AVANCE")</f>
        <v>PROCESO</v>
      </c>
    </row>
    <row r="276" spans="1:17" ht="180.75">
      <c r="A276" s="446" t="s">
        <v>19</v>
      </c>
      <c r="B276" s="447" t="s">
        <v>16</v>
      </c>
      <c r="C276" s="631"/>
      <c r="D276" s="631"/>
      <c r="E276" s="633"/>
      <c r="F276" s="633"/>
      <c r="G276" s="34" t="s">
        <v>248</v>
      </c>
      <c r="H276" s="148" t="s">
        <v>248</v>
      </c>
      <c r="I276" s="148" t="s">
        <v>2805</v>
      </c>
      <c r="J276" s="347">
        <v>1</v>
      </c>
      <c r="K276" s="351">
        <v>45323</v>
      </c>
      <c r="L276" s="351">
        <v>45747</v>
      </c>
      <c r="M276" s="452">
        <f t="shared" si="8"/>
        <v>60.571428571428569</v>
      </c>
      <c r="N276" s="187">
        <v>0</v>
      </c>
      <c r="O276" s="148" t="s">
        <v>2806</v>
      </c>
      <c r="P276" s="348">
        <f t="shared" si="9"/>
        <v>0</v>
      </c>
      <c r="Q276" s="114" t="str">
        <f>IF(ISNUMBER(P276),IF(P276=100%,"CUMPLIDA",IF(AND(ISNUMBER(L276),ISNUMBER(OCI!$P$6)), IF(L276&lt;OCI!$P$6,"INCUMPLIDA","PROCESO"), "VERIFICAR FECHA")),"SIN VALOR AVANCE")</f>
        <v>PROCESO</v>
      </c>
    </row>
    <row r="277" spans="1:17" ht="90.75">
      <c r="A277" s="446" t="s">
        <v>19</v>
      </c>
      <c r="B277" s="447" t="s">
        <v>16</v>
      </c>
      <c r="C277" s="631"/>
      <c r="D277" s="631"/>
      <c r="E277" s="633"/>
      <c r="F277" s="633"/>
      <c r="G277" s="34" t="s">
        <v>251</v>
      </c>
      <c r="H277" s="148" t="s">
        <v>251</v>
      </c>
      <c r="I277" s="148" t="s">
        <v>1420</v>
      </c>
      <c r="J277" s="347">
        <v>1</v>
      </c>
      <c r="K277" s="351">
        <v>45231</v>
      </c>
      <c r="L277" s="351">
        <v>45747</v>
      </c>
      <c r="M277" s="452">
        <f t="shared" si="8"/>
        <v>73.714285714285708</v>
      </c>
      <c r="N277" s="187">
        <v>0</v>
      </c>
      <c r="O277" s="148" t="s">
        <v>2807</v>
      </c>
      <c r="P277" s="348">
        <f t="shared" si="9"/>
        <v>0</v>
      </c>
      <c r="Q277" s="114" t="str">
        <f>IF(ISNUMBER(P277),IF(P277=100%,"CUMPLIDA",IF(AND(ISNUMBER(L277),ISNUMBER(OCI!$P$6)), IF(L277&lt;OCI!$P$6,"INCUMPLIDA","PROCESO"), "VERIFICAR FECHA")),"SIN VALOR AVANCE")</f>
        <v>PROCESO</v>
      </c>
    </row>
    <row r="278" spans="1:17" ht="225.75">
      <c r="A278" s="446" t="s">
        <v>19</v>
      </c>
      <c r="B278" s="447" t="s">
        <v>16</v>
      </c>
      <c r="C278" s="631"/>
      <c r="D278" s="631"/>
      <c r="E278" s="633"/>
      <c r="F278" s="633"/>
      <c r="G278" s="34" t="s">
        <v>254</v>
      </c>
      <c r="H278" s="148" t="s">
        <v>254</v>
      </c>
      <c r="I278" s="148" t="s">
        <v>2808</v>
      </c>
      <c r="J278" s="347">
        <v>1</v>
      </c>
      <c r="K278" s="351">
        <v>45231</v>
      </c>
      <c r="L278" s="351">
        <v>45808</v>
      </c>
      <c r="M278" s="452">
        <f t="shared" si="8"/>
        <v>82.428571428571431</v>
      </c>
      <c r="N278" s="187">
        <v>0</v>
      </c>
      <c r="O278" s="148" t="s">
        <v>2809</v>
      </c>
      <c r="P278" s="348">
        <f t="shared" si="9"/>
        <v>0</v>
      </c>
      <c r="Q278" s="114" t="str">
        <f>IF(ISNUMBER(P278),IF(P278=100%,"CUMPLIDA",IF(AND(ISNUMBER(L278),ISNUMBER(OCI!$P$6)), IF(L278&lt;OCI!$P$6,"INCUMPLIDA","PROCESO"), "VERIFICAR FECHA")),"SIN VALOR AVANCE")</f>
        <v>PROCESO</v>
      </c>
    </row>
    <row r="279" spans="1:17" ht="90.75">
      <c r="A279" s="446" t="s">
        <v>19</v>
      </c>
      <c r="B279" s="447" t="s">
        <v>16</v>
      </c>
      <c r="C279" s="631"/>
      <c r="D279" s="631"/>
      <c r="E279" s="633"/>
      <c r="F279" s="633"/>
      <c r="G279" s="34" t="s">
        <v>1363</v>
      </c>
      <c r="H279" s="148" t="s">
        <v>258</v>
      </c>
      <c r="I279" s="148" t="s">
        <v>259</v>
      </c>
      <c r="J279" s="347">
        <v>7</v>
      </c>
      <c r="K279" s="351">
        <v>46024</v>
      </c>
      <c r="L279" s="351">
        <v>46660</v>
      </c>
      <c r="M279" s="452">
        <f t="shared" si="8"/>
        <v>90.857142857142861</v>
      </c>
      <c r="N279" s="187">
        <v>0</v>
      </c>
      <c r="O279" s="148" t="s">
        <v>2807</v>
      </c>
      <c r="P279" s="348">
        <f t="shared" si="9"/>
        <v>0</v>
      </c>
      <c r="Q279" s="114" t="str">
        <f>IF(ISNUMBER(P279),IF(P279=100%,"CUMPLIDA",IF(AND(ISNUMBER(L279),ISNUMBER(OCI!$P$6)), IF(L279&lt;OCI!$P$6,"INCUMPLIDA","PROCESO"), "VERIFICAR FECHA")),"SIN VALOR AVANCE")</f>
        <v>PROCESO</v>
      </c>
    </row>
    <row r="280" spans="1:17" ht="165.75">
      <c r="A280" s="446" t="s">
        <v>19</v>
      </c>
      <c r="B280" s="447" t="s">
        <v>16</v>
      </c>
      <c r="C280" s="631"/>
      <c r="D280" s="631"/>
      <c r="E280" s="633"/>
      <c r="F280" s="633"/>
      <c r="G280" s="34" t="s">
        <v>1364</v>
      </c>
      <c r="H280" s="148" t="s">
        <v>261</v>
      </c>
      <c r="I280" s="148" t="s">
        <v>262</v>
      </c>
      <c r="J280" s="347">
        <v>1</v>
      </c>
      <c r="K280" s="351">
        <v>46024</v>
      </c>
      <c r="L280" s="351">
        <v>46660</v>
      </c>
      <c r="M280" s="452">
        <f t="shared" si="8"/>
        <v>90.857142857142861</v>
      </c>
      <c r="N280" s="187">
        <v>0</v>
      </c>
      <c r="O280" s="148" t="s">
        <v>2810</v>
      </c>
      <c r="P280" s="348">
        <f t="shared" si="9"/>
        <v>0</v>
      </c>
      <c r="Q280" s="114" t="str">
        <f>IF(ISNUMBER(P280),IF(P280=100%,"CUMPLIDA",IF(AND(ISNUMBER(L280),ISNUMBER(OCI!$P$6)), IF(L280&lt;OCI!$P$6,"INCUMPLIDA","PROCESO"), "VERIFICAR FECHA")),"SIN VALOR AVANCE")</f>
        <v>PROCESO</v>
      </c>
    </row>
    <row r="281" spans="1:17" ht="225.75">
      <c r="A281" s="446" t="s">
        <v>19</v>
      </c>
      <c r="B281" s="447" t="s">
        <v>16</v>
      </c>
      <c r="C281" s="631"/>
      <c r="D281" s="631"/>
      <c r="E281" s="633"/>
      <c r="F281" s="633"/>
      <c r="G281" s="34" t="s">
        <v>1365</v>
      </c>
      <c r="H281" s="148" t="s">
        <v>264</v>
      </c>
      <c r="I281" s="148" t="s">
        <v>265</v>
      </c>
      <c r="J281" s="347">
        <v>2</v>
      </c>
      <c r="K281" s="351">
        <v>46024</v>
      </c>
      <c r="L281" s="351">
        <v>46660</v>
      </c>
      <c r="M281" s="452">
        <f t="shared" si="8"/>
        <v>90.857142857142861</v>
      </c>
      <c r="N281" s="187">
        <v>0</v>
      </c>
      <c r="O281" s="148" t="s">
        <v>2809</v>
      </c>
      <c r="P281" s="348">
        <f t="shared" si="9"/>
        <v>0</v>
      </c>
      <c r="Q281" s="114" t="str">
        <f>IF(ISNUMBER(P281),IF(P281=100%,"CUMPLIDA",IF(AND(ISNUMBER(L281),ISNUMBER(OCI!$P$6)), IF(L281&lt;OCI!$P$6,"INCUMPLIDA","PROCESO"), "VERIFICAR FECHA")),"SIN VALOR AVANCE")</f>
        <v>PROCESO</v>
      </c>
    </row>
    <row r="282" spans="1:17" ht="75">
      <c r="A282" s="446" t="s">
        <v>19</v>
      </c>
      <c r="B282" s="447" t="s">
        <v>16</v>
      </c>
      <c r="C282" s="631" t="s">
        <v>2811</v>
      </c>
      <c r="D282" s="631" t="s">
        <v>2812</v>
      </c>
      <c r="E282" s="633" t="s">
        <v>2813</v>
      </c>
      <c r="F282" s="633" t="s">
        <v>2814</v>
      </c>
      <c r="G282" s="34" t="s">
        <v>2815</v>
      </c>
      <c r="H282" s="148" t="s">
        <v>2816</v>
      </c>
      <c r="I282" s="148" t="s">
        <v>2816</v>
      </c>
      <c r="J282" s="347">
        <v>1</v>
      </c>
      <c r="K282" s="351">
        <v>45628</v>
      </c>
      <c r="L282" s="351">
        <v>45838</v>
      </c>
      <c r="M282" s="452">
        <f t="shared" si="8"/>
        <v>30</v>
      </c>
      <c r="N282" s="187">
        <v>0</v>
      </c>
      <c r="O282" s="148" t="s">
        <v>2817</v>
      </c>
      <c r="P282" s="348">
        <f t="shared" si="9"/>
        <v>0</v>
      </c>
      <c r="Q282" s="114" t="str">
        <f>IF(ISNUMBER(P282),IF(P282=100%,"CUMPLIDA",IF(AND(ISNUMBER(L282),ISNUMBER(OCI!$P$6)), IF(L282&lt;OCI!$P$6,"INCUMPLIDA","PROCESO"), "VERIFICAR FECHA")),"SIN VALOR AVANCE")</f>
        <v>PROCESO</v>
      </c>
    </row>
    <row r="283" spans="1:17" ht="150">
      <c r="A283" s="446" t="s">
        <v>19</v>
      </c>
      <c r="B283" s="447" t="s">
        <v>16</v>
      </c>
      <c r="C283" s="631"/>
      <c r="D283" s="631"/>
      <c r="E283" s="633"/>
      <c r="F283" s="633"/>
      <c r="G283" s="34" t="s">
        <v>2818</v>
      </c>
      <c r="H283" s="148" t="s">
        <v>2819</v>
      </c>
      <c r="I283" s="148" t="s">
        <v>2819</v>
      </c>
      <c r="J283" s="347">
        <v>1</v>
      </c>
      <c r="K283" s="351">
        <v>45628</v>
      </c>
      <c r="L283" s="351">
        <v>45838</v>
      </c>
      <c r="M283" s="452">
        <f t="shared" si="8"/>
        <v>30</v>
      </c>
      <c r="N283" s="187">
        <v>0</v>
      </c>
      <c r="O283" s="148" t="s">
        <v>2817</v>
      </c>
      <c r="P283" s="348">
        <f t="shared" si="9"/>
        <v>0</v>
      </c>
      <c r="Q283" s="114" t="str">
        <f>IF(ISNUMBER(P283),IF(P283=100%,"CUMPLIDA",IF(AND(ISNUMBER(L283),ISNUMBER(OCI!$P$6)), IF(L283&lt;OCI!$P$6,"INCUMPLIDA","PROCESO"), "VERIFICAR FECHA")),"SIN VALOR AVANCE")</f>
        <v>PROCESO</v>
      </c>
    </row>
    <row r="284" spans="1:17" ht="150">
      <c r="A284" s="446" t="s">
        <v>19</v>
      </c>
      <c r="B284" s="447" t="s">
        <v>16</v>
      </c>
      <c r="C284" s="631"/>
      <c r="D284" s="631"/>
      <c r="E284" s="633"/>
      <c r="F284" s="633"/>
      <c r="G284" s="34" t="s">
        <v>2820</v>
      </c>
      <c r="H284" s="148" t="s">
        <v>2819</v>
      </c>
      <c r="I284" s="148" t="s">
        <v>2819</v>
      </c>
      <c r="J284" s="347">
        <v>1</v>
      </c>
      <c r="K284" s="351">
        <v>45628</v>
      </c>
      <c r="L284" s="351">
        <v>45838</v>
      </c>
      <c r="M284" s="452">
        <f t="shared" si="8"/>
        <v>30</v>
      </c>
      <c r="N284" s="187">
        <v>0</v>
      </c>
      <c r="O284" s="148" t="s">
        <v>2817</v>
      </c>
      <c r="P284" s="348">
        <f t="shared" si="9"/>
        <v>0</v>
      </c>
      <c r="Q284" s="114" t="str">
        <f>IF(ISNUMBER(P284),IF(P284=100%,"CUMPLIDA",IF(AND(ISNUMBER(L284),ISNUMBER(OCI!$P$6)), IF(L284&lt;OCI!$P$6,"INCUMPLIDA","PROCESO"), "VERIFICAR FECHA")),"SIN VALOR AVANCE")</f>
        <v>PROCESO</v>
      </c>
    </row>
    <row r="285" spans="1:17" ht="345">
      <c r="A285" s="446" t="s">
        <v>19</v>
      </c>
      <c r="B285" s="447" t="s">
        <v>16</v>
      </c>
      <c r="C285" s="631"/>
      <c r="D285" s="631" t="s">
        <v>2812</v>
      </c>
      <c r="E285" s="633" t="s">
        <v>2821</v>
      </c>
      <c r="F285" s="633" t="s">
        <v>2822</v>
      </c>
      <c r="G285" s="34" t="s">
        <v>2823</v>
      </c>
      <c r="H285" s="148" t="s">
        <v>2824</v>
      </c>
      <c r="I285" s="148" t="s">
        <v>2824</v>
      </c>
      <c r="J285" s="347">
        <v>1</v>
      </c>
      <c r="K285" s="351">
        <v>45689</v>
      </c>
      <c r="L285" s="351">
        <v>45747</v>
      </c>
      <c r="M285" s="452">
        <f t="shared" si="8"/>
        <v>8.2857142857142865</v>
      </c>
      <c r="N285" s="187">
        <v>0</v>
      </c>
      <c r="O285" s="148" t="s">
        <v>2817</v>
      </c>
      <c r="P285" s="348">
        <f t="shared" si="9"/>
        <v>0</v>
      </c>
      <c r="Q285" s="114" t="str">
        <f>IF(ISNUMBER(P285),IF(P285=100%,"CUMPLIDA",IF(AND(ISNUMBER(L285),ISNUMBER(OCI!$P$6)), IF(L285&lt;OCI!$P$6,"INCUMPLIDA","PROCESO"), "VERIFICAR FECHA")),"SIN VALOR AVANCE")</f>
        <v>PROCESO</v>
      </c>
    </row>
    <row r="286" spans="1:17" ht="225">
      <c r="A286" s="446" t="s">
        <v>19</v>
      </c>
      <c r="B286" s="447" t="s">
        <v>16</v>
      </c>
      <c r="C286" s="631"/>
      <c r="D286" s="631"/>
      <c r="E286" s="633"/>
      <c r="F286" s="633"/>
      <c r="G286" s="34" t="s">
        <v>2825</v>
      </c>
      <c r="H286" s="148" t="s">
        <v>2826</v>
      </c>
      <c r="I286" s="148" t="s">
        <v>2826</v>
      </c>
      <c r="J286" s="347">
        <v>1</v>
      </c>
      <c r="K286" s="351">
        <v>45658</v>
      </c>
      <c r="L286" s="351">
        <v>45716</v>
      </c>
      <c r="M286" s="452">
        <f t="shared" si="8"/>
        <v>8.2857142857142865</v>
      </c>
      <c r="N286" s="187">
        <v>0</v>
      </c>
      <c r="O286" s="148" t="s">
        <v>2817</v>
      </c>
      <c r="P286" s="348">
        <f t="shared" si="9"/>
        <v>0</v>
      </c>
      <c r="Q286" s="114" t="str">
        <f>IF(ISNUMBER(P286),IF(P286=100%,"CUMPLIDA",IF(AND(ISNUMBER(L286),ISNUMBER(OCI!$P$6)), IF(L286&lt;OCI!$P$6,"INCUMPLIDA","PROCESO"), "VERIFICAR FECHA")),"SIN VALOR AVANCE")</f>
        <v>PROCESO</v>
      </c>
    </row>
    <row r="287" spans="1:17" ht="409.5">
      <c r="A287" s="446" t="s">
        <v>19</v>
      </c>
      <c r="B287" s="447" t="s">
        <v>16</v>
      </c>
      <c r="C287" s="631"/>
      <c r="D287" s="631"/>
      <c r="E287" s="633"/>
      <c r="F287" s="633"/>
      <c r="G287" s="34" t="s">
        <v>2827</v>
      </c>
      <c r="H287" s="148" t="s">
        <v>2828</v>
      </c>
      <c r="I287" s="148" t="s">
        <v>2828</v>
      </c>
      <c r="J287" s="347">
        <v>2</v>
      </c>
      <c r="K287" s="351">
        <v>45628</v>
      </c>
      <c r="L287" s="351">
        <v>45838</v>
      </c>
      <c r="M287" s="452">
        <f t="shared" si="8"/>
        <v>30</v>
      </c>
      <c r="N287" s="187">
        <v>0</v>
      </c>
      <c r="O287" s="148" t="s">
        <v>2817</v>
      </c>
      <c r="P287" s="348">
        <f t="shared" si="9"/>
        <v>0</v>
      </c>
      <c r="Q287" s="114" t="str">
        <f>IF(ISNUMBER(P287),IF(P287=100%,"CUMPLIDA",IF(AND(ISNUMBER(L287),ISNUMBER(OCI!$P$6)), IF(L287&lt;OCI!$P$6,"INCUMPLIDA","PROCESO"), "VERIFICAR FECHA")),"SIN VALOR AVANCE")</f>
        <v>PROCESO</v>
      </c>
    </row>
    <row r="288" spans="1:17" ht="180">
      <c r="A288" s="446" t="s">
        <v>19</v>
      </c>
      <c r="B288" s="447" t="s">
        <v>16</v>
      </c>
      <c r="C288" s="631"/>
      <c r="D288" s="631" t="s">
        <v>2812</v>
      </c>
      <c r="E288" s="633" t="s">
        <v>2829</v>
      </c>
      <c r="F288" s="633" t="s">
        <v>2830</v>
      </c>
      <c r="G288" s="34" t="s">
        <v>2831</v>
      </c>
      <c r="H288" s="148" t="s">
        <v>2832</v>
      </c>
      <c r="I288" s="148" t="s">
        <v>2832</v>
      </c>
      <c r="J288" s="347">
        <v>1</v>
      </c>
      <c r="K288" s="351">
        <v>45628</v>
      </c>
      <c r="L288" s="351">
        <v>45869</v>
      </c>
      <c r="M288" s="452">
        <f t="shared" si="8"/>
        <v>34.428571428571431</v>
      </c>
      <c r="N288" s="187">
        <v>0</v>
      </c>
      <c r="O288" s="148" t="s">
        <v>2833</v>
      </c>
      <c r="P288" s="348">
        <f t="shared" si="9"/>
        <v>0</v>
      </c>
      <c r="Q288" s="114" t="str">
        <f>IF(ISNUMBER(P288),IF(P288=100%,"CUMPLIDA",IF(AND(ISNUMBER(L288),ISNUMBER(OCI!$P$6)), IF(L288&lt;OCI!$P$6,"INCUMPLIDA","PROCESO"), "VERIFICAR FECHA")),"SIN VALOR AVANCE")</f>
        <v>PROCESO</v>
      </c>
    </row>
    <row r="289" spans="1:17" ht="210">
      <c r="A289" s="446" t="s">
        <v>19</v>
      </c>
      <c r="B289" s="447" t="s">
        <v>16</v>
      </c>
      <c r="C289" s="631"/>
      <c r="D289" s="631"/>
      <c r="E289" s="633"/>
      <c r="F289" s="633"/>
      <c r="G289" s="34" t="s">
        <v>2834</v>
      </c>
      <c r="H289" s="148" t="s">
        <v>2835</v>
      </c>
      <c r="I289" s="148" t="s">
        <v>2835</v>
      </c>
      <c r="J289" s="347">
        <v>1</v>
      </c>
      <c r="K289" s="351">
        <v>45628</v>
      </c>
      <c r="L289" s="351">
        <v>45716</v>
      </c>
      <c r="M289" s="452">
        <f t="shared" si="8"/>
        <v>12.571428571428571</v>
      </c>
      <c r="N289" s="187">
        <v>0</v>
      </c>
      <c r="O289" s="148" t="s">
        <v>2836</v>
      </c>
      <c r="P289" s="348">
        <f t="shared" si="9"/>
        <v>0</v>
      </c>
      <c r="Q289" s="114" t="str">
        <f>IF(ISNUMBER(P289),IF(P289=100%,"CUMPLIDA",IF(AND(ISNUMBER(L289),ISNUMBER(OCI!$P$6)), IF(L289&lt;OCI!$P$6,"INCUMPLIDA","PROCESO"), "VERIFICAR FECHA")),"SIN VALOR AVANCE")</f>
        <v>PROCESO</v>
      </c>
    </row>
    <row r="290" spans="1:17" ht="409.5">
      <c r="A290" s="446" t="s">
        <v>19</v>
      </c>
      <c r="B290" s="447" t="s">
        <v>16</v>
      </c>
      <c r="C290" s="631"/>
      <c r="D290" s="32" t="s">
        <v>2812</v>
      </c>
      <c r="E290" s="34" t="s">
        <v>2837</v>
      </c>
      <c r="F290" s="34" t="s">
        <v>2838</v>
      </c>
      <c r="G290" s="34" t="s">
        <v>2831</v>
      </c>
      <c r="H290" s="148" t="s">
        <v>2839</v>
      </c>
      <c r="I290" s="148" t="s">
        <v>2839</v>
      </c>
      <c r="J290" s="347">
        <v>1</v>
      </c>
      <c r="K290" s="351">
        <v>45628</v>
      </c>
      <c r="L290" s="351">
        <v>45869</v>
      </c>
      <c r="M290" s="452">
        <f t="shared" si="8"/>
        <v>34.428571428571431</v>
      </c>
      <c r="N290" s="187">
        <v>0</v>
      </c>
      <c r="O290" s="148" t="s">
        <v>2840</v>
      </c>
      <c r="P290" s="348">
        <f t="shared" si="9"/>
        <v>0</v>
      </c>
      <c r="Q290" s="114" t="str">
        <f>IF(ISNUMBER(P290),IF(P290=100%,"CUMPLIDA",IF(AND(ISNUMBER(L290),ISNUMBER(OCI!$P$6)), IF(L290&lt;OCI!$P$6,"INCUMPLIDA","PROCESO"), "VERIFICAR FECHA")),"SIN VALOR AVANCE")</f>
        <v>PROCESO</v>
      </c>
    </row>
    <row r="291" spans="1:17" ht="180">
      <c r="A291" s="446" t="s">
        <v>19</v>
      </c>
      <c r="B291" s="447" t="s">
        <v>16</v>
      </c>
      <c r="C291" s="631"/>
      <c r="D291" s="631" t="s">
        <v>2812</v>
      </c>
      <c r="E291" s="633" t="s">
        <v>2841</v>
      </c>
      <c r="F291" s="633" t="s">
        <v>2842</v>
      </c>
      <c r="G291" s="34" t="s">
        <v>2843</v>
      </c>
      <c r="H291" s="148" t="s">
        <v>2844</v>
      </c>
      <c r="I291" s="148" t="s">
        <v>2844</v>
      </c>
      <c r="J291" s="347">
        <v>1</v>
      </c>
      <c r="K291" s="351">
        <v>45672</v>
      </c>
      <c r="L291" s="351">
        <v>45838</v>
      </c>
      <c r="M291" s="452">
        <f t="shared" si="8"/>
        <v>23.714285714285715</v>
      </c>
      <c r="N291" s="187">
        <v>0</v>
      </c>
      <c r="O291" s="159" t="s">
        <v>2845</v>
      </c>
      <c r="P291" s="348">
        <f t="shared" si="9"/>
        <v>0</v>
      </c>
      <c r="Q291" s="114" t="str">
        <f>IF(ISNUMBER(P291),IF(P291=100%,"CUMPLIDA",IF(AND(ISNUMBER(L291),ISNUMBER(OCI!$P$6)), IF(L291&lt;OCI!$P$6,"INCUMPLIDA","PROCESO"), "VERIFICAR FECHA")),"SIN VALOR AVANCE")</f>
        <v>PROCESO</v>
      </c>
    </row>
    <row r="292" spans="1:17" ht="105">
      <c r="A292" s="446" t="s">
        <v>19</v>
      </c>
      <c r="B292" s="447" t="s">
        <v>16</v>
      </c>
      <c r="C292" s="631"/>
      <c r="D292" s="631"/>
      <c r="E292" s="633"/>
      <c r="F292" s="633"/>
      <c r="G292" s="34" t="s">
        <v>2846</v>
      </c>
      <c r="H292" s="148" t="s">
        <v>2847</v>
      </c>
      <c r="I292" s="148" t="s">
        <v>2847</v>
      </c>
      <c r="J292" s="347">
        <v>1</v>
      </c>
      <c r="K292" s="351">
        <v>45628</v>
      </c>
      <c r="L292" s="351">
        <v>45746</v>
      </c>
      <c r="M292" s="452">
        <f t="shared" si="8"/>
        <v>16.857142857142858</v>
      </c>
      <c r="N292" s="187">
        <v>0</v>
      </c>
      <c r="O292" s="159" t="s">
        <v>2817</v>
      </c>
      <c r="P292" s="348">
        <f t="shared" si="9"/>
        <v>0</v>
      </c>
      <c r="Q292" s="114" t="str">
        <f>IF(ISNUMBER(P292),IF(P292=100%,"CUMPLIDA",IF(AND(ISNUMBER(L292),ISNUMBER(OCI!$P$6)), IF(L292&lt;OCI!$P$6,"INCUMPLIDA","PROCESO"), "VERIFICAR FECHA")),"SIN VALOR AVANCE")</f>
        <v>PROCESO</v>
      </c>
    </row>
    <row r="293" spans="1:17" ht="150">
      <c r="A293" s="446" t="s">
        <v>19</v>
      </c>
      <c r="B293" s="447" t="s">
        <v>16</v>
      </c>
      <c r="C293" s="631"/>
      <c r="D293" s="631"/>
      <c r="E293" s="633"/>
      <c r="F293" s="633"/>
      <c r="G293" s="34" t="s">
        <v>2848</v>
      </c>
      <c r="H293" s="148" t="s">
        <v>2849</v>
      </c>
      <c r="I293" s="148" t="s">
        <v>2849</v>
      </c>
      <c r="J293" s="347">
        <v>13</v>
      </c>
      <c r="K293" s="351">
        <v>45628</v>
      </c>
      <c r="L293" s="351">
        <v>46022</v>
      </c>
      <c r="M293" s="452">
        <f t="shared" si="8"/>
        <v>56.285714285714285</v>
      </c>
      <c r="N293" s="187">
        <v>1</v>
      </c>
      <c r="O293" s="159" t="s">
        <v>2817</v>
      </c>
      <c r="P293" s="348">
        <f t="shared" si="9"/>
        <v>7.6923076923076927E-2</v>
      </c>
      <c r="Q293" s="114" t="str">
        <f>IF(ISNUMBER(P293),IF(P293=100%,"CUMPLIDA",IF(AND(ISNUMBER(L293),ISNUMBER(OCI!$P$6)), IF(L293&lt;OCI!$P$6,"INCUMPLIDA","PROCESO"), "VERIFICAR FECHA")),"SIN VALOR AVANCE")</f>
        <v>PROCESO</v>
      </c>
    </row>
    <row r="294" spans="1:17" ht="210">
      <c r="A294" s="446" t="s">
        <v>19</v>
      </c>
      <c r="B294" s="447" t="s">
        <v>16</v>
      </c>
      <c r="C294" s="631"/>
      <c r="D294" s="631"/>
      <c r="E294" s="633"/>
      <c r="F294" s="633"/>
      <c r="G294" s="34" t="s">
        <v>2850</v>
      </c>
      <c r="H294" s="148" t="s">
        <v>2851</v>
      </c>
      <c r="I294" s="148" t="s">
        <v>2851</v>
      </c>
      <c r="J294" s="347">
        <v>1</v>
      </c>
      <c r="K294" s="351">
        <v>45672</v>
      </c>
      <c r="L294" s="351">
        <v>45716</v>
      </c>
      <c r="M294" s="452">
        <f t="shared" si="8"/>
        <v>6.2857142857142856</v>
      </c>
      <c r="N294" s="187">
        <v>0</v>
      </c>
      <c r="O294" s="159" t="s">
        <v>2852</v>
      </c>
      <c r="P294" s="348">
        <f t="shared" si="9"/>
        <v>0</v>
      </c>
      <c r="Q294" s="114" t="str">
        <f>IF(ISNUMBER(P294),IF(P294=100%,"CUMPLIDA",IF(AND(ISNUMBER(L294),ISNUMBER(OCI!$P$6)), IF(L294&lt;OCI!$P$6,"INCUMPLIDA","PROCESO"), "VERIFICAR FECHA")),"SIN VALOR AVANCE")</f>
        <v>PROCESO</v>
      </c>
    </row>
    <row r="295" spans="1:17" ht="90.75">
      <c r="A295" s="446" t="s">
        <v>19</v>
      </c>
      <c r="B295" s="447" t="s">
        <v>16</v>
      </c>
      <c r="C295" s="631"/>
      <c r="D295" s="631"/>
      <c r="E295" s="633"/>
      <c r="F295" s="633"/>
      <c r="G295" s="34" t="s">
        <v>2853</v>
      </c>
      <c r="H295" s="148" t="s">
        <v>2854</v>
      </c>
      <c r="I295" s="148" t="s">
        <v>2854</v>
      </c>
      <c r="J295" s="347">
        <v>1</v>
      </c>
      <c r="K295" s="351">
        <v>45717</v>
      </c>
      <c r="L295" s="351">
        <v>45777</v>
      </c>
      <c r="M295" s="452">
        <f t="shared" si="8"/>
        <v>8.5714285714285712</v>
      </c>
      <c r="N295" s="187">
        <v>0</v>
      </c>
      <c r="O295" s="159" t="s">
        <v>2855</v>
      </c>
      <c r="P295" s="348">
        <f t="shared" si="9"/>
        <v>0</v>
      </c>
      <c r="Q295" s="114" t="str">
        <f>IF(ISNUMBER(P295),IF(P295=100%,"CUMPLIDA",IF(AND(ISNUMBER(L295),ISNUMBER(OCI!$P$6)), IF(L295&lt;OCI!$P$6,"INCUMPLIDA","PROCESO"), "VERIFICAR FECHA")),"SIN VALOR AVANCE")</f>
        <v>PROCESO</v>
      </c>
    </row>
    <row r="296" spans="1:17" ht="90.75">
      <c r="A296" s="446" t="s">
        <v>19</v>
      </c>
      <c r="B296" s="447" t="s">
        <v>16</v>
      </c>
      <c r="C296" s="631"/>
      <c r="D296" s="631"/>
      <c r="E296" s="633"/>
      <c r="F296" s="633"/>
      <c r="G296" s="34" t="s">
        <v>2856</v>
      </c>
      <c r="H296" s="148" t="s">
        <v>2857</v>
      </c>
      <c r="I296" s="148" t="s">
        <v>2857</v>
      </c>
      <c r="J296" s="347">
        <v>1</v>
      </c>
      <c r="K296" s="351">
        <v>45628</v>
      </c>
      <c r="L296" s="351">
        <v>45688</v>
      </c>
      <c r="M296" s="452">
        <f t="shared" si="8"/>
        <v>8.5714285714285712</v>
      </c>
      <c r="N296" s="187">
        <v>0</v>
      </c>
      <c r="O296" s="159" t="s">
        <v>2858</v>
      </c>
      <c r="P296" s="348">
        <f t="shared" si="9"/>
        <v>0</v>
      </c>
      <c r="Q296" s="114" t="str">
        <f>IF(ISNUMBER(P296),IF(P296=100%,"CUMPLIDA",IF(AND(ISNUMBER(L296),ISNUMBER(OCI!$P$6)), IF(L296&lt;OCI!$P$6,"INCUMPLIDA","PROCESO"), "VERIFICAR FECHA")),"SIN VALOR AVANCE")</f>
        <v>PROCESO</v>
      </c>
    </row>
    <row r="297" spans="1:17" ht="150">
      <c r="A297" s="446" t="s">
        <v>19</v>
      </c>
      <c r="B297" s="447" t="s">
        <v>16</v>
      </c>
      <c r="C297" s="631"/>
      <c r="D297" s="631"/>
      <c r="E297" s="633"/>
      <c r="F297" s="633"/>
      <c r="G297" s="34" t="s">
        <v>2859</v>
      </c>
      <c r="H297" s="148" t="s">
        <v>2860</v>
      </c>
      <c r="I297" s="148" t="s">
        <v>2860</v>
      </c>
      <c r="J297" s="347">
        <v>1</v>
      </c>
      <c r="K297" s="351">
        <v>45689</v>
      </c>
      <c r="L297" s="351">
        <v>45868</v>
      </c>
      <c r="M297" s="452">
        <f t="shared" si="8"/>
        <v>25.571428571428573</v>
      </c>
      <c r="N297" s="187">
        <v>0</v>
      </c>
      <c r="O297" s="159" t="s">
        <v>2861</v>
      </c>
      <c r="P297" s="348">
        <f t="shared" si="9"/>
        <v>0</v>
      </c>
      <c r="Q297" s="114" t="str">
        <f>IF(ISNUMBER(P297),IF(P297=100%,"CUMPLIDA",IF(AND(ISNUMBER(L297),ISNUMBER(OCI!$P$6)), IF(L297&lt;OCI!$P$6,"INCUMPLIDA","PROCESO"), "VERIFICAR FECHA")),"SIN VALOR AVANCE")</f>
        <v>PROCESO</v>
      </c>
    </row>
    <row r="298" spans="1:17" ht="120">
      <c r="A298" s="446" t="s">
        <v>19</v>
      </c>
      <c r="B298" s="447" t="s">
        <v>16</v>
      </c>
      <c r="C298" s="631"/>
      <c r="D298" s="631"/>
      <c r="E298" s="633"/>
      <c r="F298" s="633"/>
      <c r="G298" s="34" t="s">
        <v>2862</v>
      </c>
      <c r="H298" s="148" t="s">
        <v>2863</v>
      </c>
      <c r="I298" s="148" t="s">
        <v>2863</v>
      </c>
      <c r="J298" s="347">
        <v>1</v>
      </c>
      <c r="K298" s="351">
        <v>45870</v>
      </c>
      <c r="L298" s="351">
        <v>46022</v>
      </c>
      <c r="M298" s="452">
        <f t="shared" si="8"/>
        <v>21.714285714285715</v>
      </c>
      <c r="N298" s="187">
        <v>0</v>
      </c>
      <c r="O298" s="159" t="s">
        <v>2858</v>
      </c>
      <c r="P298" s="348">
        <f t="shared" si="9"/>
        <v>0</v>
      </c>
      <c r="Q298" s="114" t="str">
        <f>IF(ISNUMBER(P298),IF(P298=100%,"CUMPLIDA",IF(AND(ISNUMBER(L298),ISNUMBER(OCI!$P$6)), IF(L298&lt;OCI!$P$6,"INCUMPLIDA","PROCESO"), "VERIFICAR FECHA")),"SIN VALOR AVANCE")</f>
        <v>PROCESO</v>
      </c>
    </row>
    <row r="299" spans="1:17" ht="180">
      <c r="A299" s="446" t="s">
        <v>19</v>
      </c>
      <c r="B299" s="447" t="s">
        <v>16</v>
      </c>
      <c r="C299" s="631"/>
      <c r="D299" s="631" t="s">
        <v>2812</v>
      </c>
      <c r="E299" s="633" t="s">
        <v>2864</v>
      </c>
      <c r="F299" s="633" t="s">
        <v>2865</v>
      </c>
      <c r="G299" s="34" t="s">
        <v>2866</v>
      </c>
      <c r="H299" s="148" t="s">
        <v>2844</v>
      </c>
      <c r="I299" s="148" t="s">
        <v>2844</v>
      </c>
      <c r="J299" s="347">
        <v>1</v>
      </c>
      <c r="K299" s="351">
        <v>45672</v>
      </c>
      <c r="L299" s="351">
        <v>45838</v>
      </c>
      <c r="M299" s="452">
        <f t="shared" si="8"/>
        <v>23.714285714285715</v>
      </c>
      <c r="N299" s="187">
        <v>0</v>
      </c>
      <c r="O299" s="159" t="s">
        <v>2845</v>
      </c>
      <c r="P299" s="348">
        <f t="shared" si="9"/>
        <v>0</v>
      </c>
      <c r="Q299" s="114" t="str">
        <f>IF(ISNUMBER(P299),IF(P299=100%,"CUMPLIDA",IF(AND(ISNUMBER(L299),ISNUMBER(OCI!$P$6)), IF(L299&lt;OCI!$P$6,"INCUMPLIDA","PROCESO"), "VERIFICAR FECHA")),"SIN VALOR AVANCE")</f>
        <v>PROCESO</v>
      </c>
    </row>
    <row r="300" spans="1:17" ht="150.75">
      <c r="A300" s="446" t="s">
        <v>19</v>
      </c>
      <c r="B300" s="447" t="s">
        <v>16</v>
      </c>
      <c r="C300" s="631"/>
      <c r="D300" s="631"/>
      <c r="E300" s="633"/>
      <c r="F300" s="633"/>
      <c r="G300" s="34" t="s">
        <v>2867</v>
      </c>
      <c r="H300" s="148" t="s">
        <v>2868</v>
      </c>
      <c r="I300" s="148" t="s">
        <v>2868</v>
      </c>
      <c r="J300" s="347">
        <v>3</v>
      </c>
      <c r="K300" s="351">
        <v>45672</v>
      </c>
      <c r="L300" s="351">
        <v>45930</v>
      </c>
      <c r="M300" s="452">
        <f t="shared" si="8"/>
        <v>36.857142857142854</v>
      </c>
      <c r="N300" s="187">
        <v>0</v>
      </c>
      <c r="O300" s="159" t="s">
        <v>2869</v>
      </c>
      <c r="P300" s="348">
        <f t="shared" si="9"/>
        <v>0</v>
      </c>
      <c r="Q300" s="114" t="str">
        <f>IF(ISNUMBER(P300),IF(P300=100%,"CUMPLIDA",IF(AND(ISNUMBER(L300),ISNUMBER(OCI!$P$6)), IF(L300&lt;OCI!$P$6,"INCUMPLIDA","PROCESO"), "VERIFICAR FECHA")),"SIN VALOR AVANCE")</f>
        <v>PROCESO</v>
      </c>
    </row>
    <row r="301" spans="1:17" ht="195">
      <c r="A301" s="446" t="s">
        <v>19</v>
      </c>
      <c r="B301" s="447" t="s">
        <v>16</v>
      </c>
      <c r="C301" s="631"/>
      <c r="D301" s="631" t="s">
        <v>2812</v>
      </c>
      <c r="E301" s="633" t="s">
        <v>2870</v>
      </c>
      <c r="F301" s="633" t="s">
        <v>2871</v>
      </c>
      <c r="G301" s="34" t="s">
        <v>2872</v>
      </c>
      <c r="H301" s="148" t="s">
        <v>2873</v>
      </c>
      <c r="I301" s="148" t="s">
        <v>2873</v>
      </c>
      <c r="J301" s="347">
        <v>1</v>
      </c>
      <c r="K301" s="351">
        <v>45628</v>
      </c>
      <c r="L301" s="351">
        <v>45657</v>
      </c>
      <c r="M301" s="452">
        <f t="shared" si="8"/>
        <v>4.1428571428571432</v>
      </c>
      <c r="N301" s="187">
        <v>1</v>
      </c>
      <c r="O301" s="159" t="s">
        <v>2874</v>
      </c>
      <c r="P301" s="348">
        <f t="shared" si="9"/>
        <v>1</v>
      </c>
      <c r="Q301" s="114" t="str">
        <f>IF(ISNUMBER(P301),IF(P301=100%,"CUMPLIDA",IF(AND(ISNUMBER(L301),ISNUMBER(OCI!$P$6)), IF(L301&lt;OCI!$P$6,"INCUMPLIDA","PROCESO"), "VERIFICAR FECHA")),"SIN VALOR AVANCE")</f>
        <v>CUMPLIDA</v>
      </c>
    </row>
    <row r="302" spans="1:17" ht="105">
      <c r="A302" s="446" t="s">
        <v>19</v>
      </c>
      <c r="B302" s="447" t="s">
        <v>16</v>
      </c>
      <c r="C302" s="631"/>
      <c r="D302" s="631"/>
      <c r="E302" s="633"/>
      <c r="F302" s="633"/>
      <c r="G302" s="34" t="s">
        <v>2875</v>
      </c>
      <c r="H302" s="148" t="s">
        <v>2876</v>
      </c>
      <c r="I302" s="148" t="s">
        <v>2876</v>
      </c>
      <c r="J302" s="347">
        <v>25</v>
      </c>
      <c r="K302" s="351">
        <v>45672</v>
      </c>
      <c r="L302" s="351">
        <v>45823</v>
      </c>
      <c r="M302" s="452">
        <f t="shared" si="8"/>
        <v>21.571428571428573</v>
      </c>
      <c r="N302" s="187">
        <v>0</v>
      </c>
      <c r="O302" s="159" t="s">
        <v>2877</v>
      </c>
      <c r="P302" s="348">
        <f t="shared" si="9"/>
        <v>0</v>
      </c>
      <c r="Q302" s="114" t="str">
        <f>IF(ISNUMBER(P302),IF(P302=100%,"CUMPLIDA",IF(AND(ISNUMBER(L302),ISNUMBER(OCI!$P$6)), IF(L302&lt;OCI!$P$6,"INCUMPLIDA","PROCESO"), "VERIFICAR FECHA")),"SIN VALOR AVANCE")</f>
        <v>PROCESO</v>
      </c>
    </row>
    <row r="303" spans="1:17" ht="165">
      <c r="A303" s="446" t="s">
        <v>20</v>
      </c>
      <c r="B303" s="32" t="s">
        <v>16</v>
      </c>
      <c r="C303" s="635" t="s">
        <v>2878</v>
      </c>
      <c r="D303" s="635" t="s">
        <v>2879</v>
      </c>
      <c r="E303" s="632" t="s">
        <v>2880</v>
      </c>
      <c r="F303" s="632" t="s">
        <v>2881</v>
      </c>
      <c r="G303" s="34" t="s">
        <v>2882</v>
      </c>
      <c r="H303" s="311" t="s">
        <v>2883</v>
      </c>
      <c r="I303" s="148" t="s">
        <v>1512</v>
      </c>
      <c r="J303" s="35">
        <v>1</v>
      </c>
      <c r="K303" s="307">
        <v>45231</v>
      </c>
      <c r="L303" s="307">
        <v>45504</v>
      </c>
      <c r="M303" s="36">
        <f t="shared" si="8"/>
        <v>39</v>
      </c>
      <c r="N303" s="187">
        <v>1</v>
      </c>
      <c r="O303" s="148" t="s">
        <v>2884</v>
      </c>
      <c r="P303" s="449">
        <f>N303/J303</f>
        <v>1</v>
      </c>
      <c r="Q303" s="114" t="str">
        <f>IF(ISNUMBER(P303),IF(P303=100%,"CUMPLIDA",IF(AND(ISNUMBER(L303),ISNUMBER(OCI!$P$6)), IF(L303&lt;OCI!$P$6,"INCUMPLIDA","PROCESO"), "VERIFICAR FECHA")),"SIN VALOR AVANCE")</f>
        <v>CUMPLIDA</v>
      </c>
    </row>
    <row r="304" spans="1:17" ht="195.75">
      <c r="A304" s="446" t="s">
        <v>20</v>
      </c>
      <c r="B304" s="32" t="s">
        <v>16</v>
      </c>
      <c r="C304" s="635"/>
      <c r="D304" s="635"/>
      <c r="E304" s="632"/>
      <c r="F304" s="632"/>
      <c r="G304" s="34" t="s">
        <v>2885</v>
      </c>
      <c r="H304" s="311" t="s">
        <v>2886</v>
      </c>
      <c r="I304" s="507" t="s">
        <v>2887</v>
      </c>
      <c r="J304" s="35">
        <v>1</v>
      </c>
      <c r="K304" s="307">
        <v>45231</v>
      </c>
      <c r="L304" s="307">
        <v>45504</v>
      </c>
      <c r="M304" s="36">
        <f t="shared" si="8"/>
        <v>39</v>
      </c>
      <c r="N304" s="187">
        <v>1</v>
      </c>
      <c r="O304" s="148" t="s">
        <v>2888</v>
      </c>
      <c r="P304" s="449">
        <f>N304/J304</f>
        <v>1</v>
      </c>
      <c r="Q304" s="114" t="str">
        <f>IF(ISNUMBER(P304),IF(P304=100%,"CUMPLIDA",IF(AND(ISNUMBER(L304),ISNUMBER(OCI!$P$6)), IF(L304&lt;OCI!$P$6,"INCUMPLIDA","PROCESO"), "VERIFICAR FECHA")),"SIN VALOR AVANCE")</f>
        <v>CUMPLIDA</v>
      </c>
    </row>
    <row r="305" spans="1:17" ht="90.75">
      <c r="A305" s="446" t="s">
        <v>20</v>
      </c>
      <c r="B305" s="32" t="s">
        <v>16</v>
      </c>
      <c r="C305" s="635"/>
      <c r="D305" s="635"/>
      <c r="E305" s="632"/>
      <c r="F305" s="632"/>
      <c r="G305" s="448" t="s">
        <v>1358</v>
      </c>
      <c r="H305" s="509" t="s">
        <v>1614</v>
      </c>
      <c r="I305" s="509" t="s">
        <v>238</v>
      </c>
      <c r="J305" s="347">
        <v>1</v>
      </c>
      <c r="K305" s="453">
        <v>45323</v>
      </c>
      <c r="L305" s="453">
        <v>45747</v>
      </c>
      <c r="M305" s="36">
        <f t="shared" si="8"/>
        <v>60.571428571428569</v>
      </c>
      <c r="N305" s="454">
        <v>0</v>
      </c>
      <c r="O305" s="524" t="s">
        <v>2889</v>
      </c>
      <c r="P305" s="455">
        <v>0</v>
      </c>
      <c r="Q305" s="114" t="str">
        <f>IF(ISNUMBER(P305),IF(P305=100%,"CUMPLIDA",IF(AND(ISNUMBER(L305),ISNUMBER(OCI!$P$6)), IF(L305&lt;OCI!$P$6,"INCUMPLIDA","PROCESO"), "VERIFICAR FECHA")),"SIN VALOR AVANCE")</f>
        <v>PROCESO</v>
      </c>
    </row>
    <row r="306" spans="1:17" ht="135.75">
      <c r="A306" s="446" t="s">
        <v>20</v>
      </c>
      <c r="B306" s="32" t="s">
        <v>16</v>
      </c>
      <c r="C306" s="635"/>
      <c r="D306" s="635"/>
      <c r="E306" s="632"/>
      <c r="F306" s="632"/>
      <c r="G306" s="448" t="s">
        <v>2890</v>
      </c>
      <c r="H306" s="509" t="s">
        <v>2890</v>
      </c>
      <c r="I306" s="509" t="s">
        <v>2891</v>
      </c>
      <c r="J306" s="347">
        <v>1</v>
      </c>
      <c r="K306" s="453">
        <v>45323</v>
      </c>
      <c r="L306" s="453">
        <v>45747</v>
      </c>
      <c r="M306" s="36">
        <f t="shared" si="8"/>
        <v>60.571428571428569</v>
      </c>
      <c r="N306" s="454">
        <v>0</v>
      </c>
      <c r="O306" s="524" t="s">
        <v>2892</v>
      </c>
      <c r="P306" s="455">
        <v>0</v>
      </c>
      <c r="Q306" s="114" t="str">
        <f>IF(ISNUMBER(P306),IF(P306=100%,"CUMPLIDA",IF(AND(ISNUMBER(L306),ISNUMBER(OCI!$P$6)), IF(L306&lt;OCI!$P$6,"INCUMPLIDA","PROCESO"), "VERIFICAR FECHA")),"SIN VALOR AVANCE")</f>
        <v>PROCESO</v>
      </c>
    </row>
    <row r="307" spans="1:17" ht="135.75">
      <c r="A307" s="446" t="s">
        <v>20</v>
      </c>
      <c r="B307" s="32" t="s">
        <v>16</v>
      </c>
      <c r="C307" s="635"/>
      <c r="D307" s="635"/>
      <c r="E307" s="632"/>
      <c r="F307" s="632"/>
      <c r="G307" s="448" t="s">
        <v>1361</v>
      </c>
      <c r="H307" s="509" t="s">
        <v>245</v>
      </c>
      <c r="I307" s="509" t="s">
        <v>246</v>
      </c>
      <c r="J307" s="347">
        <v>1</v>
      </c>
      <c r="K307" s="453">
        <v>45231</v>
      </c>
      <c r="L307" s="453">
        <v>45747</v>
      </c>
      <c r="M307" s="36">
        <f t="shared" si="8"/>
        <v>73.714285714285708</v>
      </c>
      <c r="N307" s="454">
        <v>0</v>
      </c>
      <c r="O307" s="524" t="s">
        <v>2892</v>
      </c>
      <c r="P307" s="455">
        <v>0</v>
      </c>
      <c r="Q307" s="114" t="str">
        <f>IF(ISNUMBER(P307),IF(P307=100%,"CUMPLIDA",IF(AND(ISNUMBER(L307),ISNUMBER(OCI!$P$6)), IF(L307&lt;OCI!$P$6,"INCUMPLIDA","PROCESO"), "VERIFICAR FECHA")),"SIN VALOR AVANCE")</f>
        <v>PROCESO</v>
      </c>
    </row>
    <row r="308" spans="1:17" ht="90.75">
      <c r="A308" s="446" t="s">
        <v>20</v>
      </c>
      <c r="B308" s="32" t="s">
        <v>16</v>
      </c>
      <c r="C308" s="635"/>
      <c r="D308" s="635"/>
      <c r="E308" s="632"/>
      <c r="F308" s="632"/>
      <c r="G308" s="448" t="s">
        <v>248</v>
      </c>
      <c r="H308" s="509" t="s">
        <v>248</v>
      </c>
      <c r="I308" s="509" t="s">
        <v>249</v>
      </c>
      <c r="J308" s="347">
        <v>1</v>
      </c>
      <c r="K308" s="453">
        <v>45323</v>
      </c>
      <c r="L308" s="453">
        <v>45747</v>
      </c>
      <c r="M308" s="36">
        <f t="shared" si="8"/>
        <v>60.571428571428569</v>
      </c>
      <c r="N308" s="454">
        <v>0</v>
      </c>
      <c r="O308" s="524" t="s">
        <v>2889</v>
      </c>
      <c r="P308" s="455">
        <v>0</v>
      </c>
      <c r="Q308" s="114" t="str">
        <f>IF(ISNUMBER(P308),IF(P308=100%,"CUMPLIDA",IF(AND(ISNUMBER(L308),ISNUMBER(OCI!$P$6)), IF(L308&lt;OCI!$P$6,"INCUMPLIDA","PROCESO"), "VERIFICAR FECHA")),"SIN VALOR AVANCE")</f>
        <v>PROCESO</v>
      </c>
    </row>
    <row r="309" spans="1:17" ht="135.75">
      <c r="A309" s="446" t="s">
        <v>20</v>
      </c>
      <c r="B309" s="32" t="s">
        <v>16</v>
      </c>
      <c r="C309" s="635"/>
      <c r="D309" s="635"/>
      <c r="E309" s="632"/>
      <c r="F309" s="632"/>
      <c r="G309" s="448" t="s">
        <v>251</v>
      </c>
      <c r="H309" s="509" t="s">
        <v>251</v>
      </c>
      <c r="I309" s="509" t="s">
        <v>252</v>
      </c>
      <c r="J309" s="347">
        <v>1</v>
      </c>
      <c r="K309" s="453">
        <v>45231</v>
      </c>
      <c r="L309" s="453">
        <v>45747</v>
      </c>
      <c r="M309" s="36">
        <f t="shared" si="8"/>
        <v>73.714285714285708</v>
      </c>
      <c r="N309" s="454">
        <v>0</v>
      </c>
      <c r="O309" s="524" t="s">
        <v>2892</v>
      </c>
      <c r="P309" s="455">
        <v>0</v>
      </c>
      <c r="Q309" s="114" t="str">
        <f>IF(ISNUMBER(P309),IF(P309=100%,"CUMPLIDA",IF(AND(ISNUMBER(L309),ISNUMBER(OCI!$P$6)), IF(L309&lt;OCI!$P$6,"INCUMPLIDA","PROCESO"), "VERIFICAR FECHA")),"SIN VALOR AVANCE")</f>
        <v>PROCESO</v>
      </c>
    </row>
    <row r="310" spans="1:17" ht="225.75">
      <c r="A310" s="446" t="s">
        <v>20</v>
      </c>
      <c r="B310" s="32" t="s">
        <v>16</v>
      </c>
      <c r="C310" s="635"/>
      <c r="D310" s="635"/>
      <c r="E310" s="632"/>
      <c r="F310" s="632"/>
      <c r="G310" s="448" t="s">
        <v>254</v>
      </c>
      <c r="H310" s="509" t="s">
        <v>254</v>
      </c>
      <c r="I310" s="509" t="s">
        <v>255</v>
      </c>
      <c r="J310" s="347">
        <v>1</v>
      </c>
      <c r="K310" s="453">
        <v>45231</v>
      </c>
      <c r="L310" s="453">
        <v>45808</v>
      </c>
      <c r="M310" s="36">
        <f t="shared" si="8"/>
        <v>82.428571428571431</v>
      </c>
      <c r="N310" s="454">
        <v>0</v>
      </c>
      <c r="O310" s="524" t="s">
        <v>2893</v>
      </c>
      <c r="P310" s="455">
        <v>0</v>
      </c>
      <c r="Q310" s="114" t="str">
        <f>IF(ISNUMBER(P310),IF(P310=100%,"CUMPLIDA",IF(AND(ISNUMBER(L310),ISNUMBER(OCI!$P$6)), IF(L310&lt;OCI!$P$6,"INCUMPLIDA","PROCESO"), "VERIFICAR FECHA")),"SIN VALOR AVANCE")</f>
        <v>PROCESO</v>
      </c>
    </row>
    <row r="311" spans="1:17" ht="195.75">
      <c r="A311" s="446" t="s">
        <v>20</v>
      </c>
      <c r="B311" s="32" t="s">
        <v>16</v>
      </c>
      <c r="C311" s="635"/>
      <c r="D311" s="635"/>
      <c r="E311" s="632"/>
      <c r="F311" s="632"/>
      <c r="G311" s="448" t="s">
        <v>1363</v>
      </c>
      <c r="H311" s="509" t="s">
        <v>258</v>
      </c>
      <c r="I311" s="509" t="s">
        <v>259</v>
      </c>
      <c r="J311" s="347">
        <v>12</v>
      </c>
      <c r="K311" s="453">
        <v>45809</v>
      </c>
      <c r="L311" s="453">
        <v>46660</v>
      </c>
      <c r="M311" s="36">
        <f t="shared" si="8"/>
        <v>121.57142857142857</v>
      </c>
      <c r="N311" s="454">
        <v>0</v>
      </c>
      <c r="O311" s="524" t="s">
        <v>2894</v>
      </c>
      <c r="P311" s="455">
        <v>0</v>
      </c>
      <c r="Q311" s="114" t="str">
        <f>IF(ISNUMBER(P311),IF(P311=100%,"CUMPLIDA",IF(AND(ISNUMBER(L311),ISNUMBER(OCI!$P$6)), IF(L311&lt;OCI!$P$6,"INCUMPLIDA","PROCESO"), "VERIFICAR FECHA")),"SIN VALOR AVANCE")</f>
        <v>PROCESO</v>
      </c>
    </row>
    <row r="312" spans="1:17" ht="90.75">
      <c r="A312" s="446" t="s">
        <v>20</v>
      </c>
      <c r="B312" s="32" t="s">
        <v>16</v>
      </c>
      <c r="C312" s="635"/>
      <c r="D312" s="635"/>
      <c r="E312" s="632"/>
      <c r="F312" s="632"/>
      <c r="G312" s="448" t="s">
        <v>1364</v>
      </c>
      <c r="H312" s="509" t="s">
        <v>261</v>
      </c>
      <c r="I312" s="509" t="s">
        <v>262</v>
      </c>
      <c r="J312" s="347">
        <v>1</v>
      </c>
      <c r="K312" s="453">
        <v>45809</v>
      </c>
      <c r="L312" s="453">
        <v>46660</v>
      </c>
      <c r="M312" s="36">
        <f t="shared" si="8"/>
        <v>121.57142857142857</v>
      </c>
      <c r="N312" s="454">
        <v>0</v>
      </c>
      <c r="O312" s="524" t="s">
        <v>2889</v>
      </c>
      <c r="P312" s="455">
        <v>0</v>
      </c>
      <c r="Q312" s="114" t="str">
        <f>IF(ISNUMBER(P312),IF(P312=100%,"CUMPLIDA",IF(AND(ISNUMBER(L312),ISNUMBER(OCI!$P$6)), IF(L312&lt;OCI!$P$6,"INCUMPLIDA","PROCESO"), "VERIFICAR FECHA")),"SIN VALOR AVANCE")</f>
        <v>PROCESO</v>
      </c>
    </row>
    <row r="313" spans="1:17" ht="315.75">
      <c r="A313" s="446" t="s">
        <v>20</v>
      </c>
      <c r="B313" s="32" t="s">
        <v>16</v>
      </c>
      <c r="C313" s="635"/>
      <c r="D313" s="635"/>
      <c r="E313" s="632"/>
      <c r="F313" s="632"/>
      <c r="G313" s="448" t="s">
        <v>1365</v>
      </c>
      <c r="H313" s="509" t="s">
        <v>264</v>
      </c>
      <c r="I313" s="509" t="s">
        <v>2895</v>
      </c>
      <c r="J313" s="347">
        <v>2</v>
      </c>
      <c r="K313" s="453">
        <v>45809</v>
      </c>
      <c r="L313" s="453">
        <v>46660</v>
      </c>
      <c r="M313" s="36">
        <f t="shared" si="8"/>
        <v>121.57142857142857</v>
      </c>
      <c r="N313" s="454">
        <v>0</v>
      </c>
      <c r="O313" s="524" t="s">
        <v>2896</v>
      </c>
      <c r="P313" s="455">
        <v>0</v>
      </c>
      <c r="Q313" s="114" t="str">
        <f>IF(ISNUMBER(P313),IF(P313=100%,"CUMPLIDA",IF(AND(ISNUMBER(L313),ISNUMBER(OCI!$P$6)), IF(L313&lt;OCI!$P$6,"INCUMPLIDA","PROCESO"), "VERIFICAR FECHA")),"SIN VALOR AVANCE")</f>
        <v>PROCESO</v>
      </c>
    </row>
    <row r="314" spans="1:17" ht="165.75">
      <c r="A314" s="446" t="s">
        <v>20</v>
      </c>
      <c r="B314" s="32" t="s">
        <v>16</v>
      </c>
      <c r="C314" s="635" t="s">
        <v>2897</v>
      </c>
      <c r="D314" s="635" t="s">
        <v>2898</v>
      </c>
      <c r="E314" s="632" t="s">
        <v>2899</v>
      </c>
      <c r="F314" s="632" t="s">
        <v>2900</v>
      </c>
      <c r="G314" s="34" t="s">
        <v>2901</v>
      </c>
      <c r="H314" s="148" t="s">
        <v>2902</v>
      </c>
      <c r="I314" s="507" t="s">
        <v>2903</v>
      </c>
      <c r="J314" s="35">
        <v>13</v>
      </c>
      <c r="K314" s="307">
        <v>44835</v>
      </c>
      <c r="L314" s="307">
        <v>46022</v>
      </c>
      <c r="M314" s="36">
        <f t="shared" si="8"/>
        <v>169.57142857142858</v>
      </c>
      <c r="N314" s="187">
        <v>3</v>
      </c>
      <c r="O314" s="148" t="s">
        <v>2904</v>
      </c>
      <c r="P314" s="348">
        <f t="shared" ref="P314:P325" si="10">N314/J314</f>
        <v>0.23076923076923078</v>
      </c>
      <c r="Q314" s="114" t="str">
        <f>IF(ISNUMBER(P314),IF(P314=100%,"CUMPLIDA",IF(AND(ISNUMBER(L314),ISNUMBER(OCI!$P$6)), IF(L314&lt;OCI!$P$6,"INCUMPLIDA","PROCESO"), "VERIFICAR FECHA")),"SIN VALOR AVANCE")</f>
        <v>PROCESO</v>
      </c>
    </row>
    <row r="315" spans="1:17" ht="120.75">
      <c r="A315" s="446" t="s">
        <v>20</v>
      </c>
      <c r="B315" s="32" t="s">
        <v>16</v>
      </c>
      <c r="C315" s="635"/>
      <c r="D315" s="635"/>
      <c r="E315" s="632"/>
      <c r="F315" s="632"/>
      <c r="G315" s="34" t="s">
        <v>2905</v>
      </c>
      <c r="H315" s="148" t="s">
        <v>2906</v>
      </c>
      <c r="I315" s="507" t="s">
        <v>2907</v>
      </c>
      <c r="J315" s="35">
        <v>34</v>
      </c>
      <c r="K315" s="307">
        <v>44835</v>
      </c>
      <c r="L315" s="307">
        <v>46022</v>
      </c>
      <c r="M315" s="36">
        <f t="shared" si="8"/>
        <v>169.57142857142858</v>
      </c>
      <c r="N315" s="187">
        <v>19.72</v>
      </c>
      <c r="O315" s="148" t="s">
        <v>2908</v>
      </c>
      <c r="P315" s="348">
        <f t="shared" si="10"/>
        <v>0.57999999999999996</v>
      </c>
      <c r="Q315" s="114" t="str">
        <f>IF(ISNUMBER(P315),IF(P315=100%,"CUMPLIDA",IF(AND(ISNUMBER(L315),ISNUMBER(OCI!$P$6)), IF(L315&lt;OCI!$P$6,"INCUMPLIDA","PROCESO"), "VERIFICAR FECHA")),"SIN VALOR AVANCE")</f>
        <v>PROCESO</v>
      </c>
    </row>
    <row r="316" spans="1:17" ht="195.75">
      <c r="A316" s="446" t="s">
        <v>20</v>
      </c>
      <c r="B316" s="32" t="s">
        <v>16</v>
      </c>
      <c r="C316" s="635" t="s">
        <v>2712</v>
      </c>
      <c r="D316" s="635" t="s">
        <v>2909</v>
      </c>
      <c r="E316" s="633" t="s">
        <v>2910</v>
      </c>
      <c r="F316" s="633" t="s">
        <v>2911</v>
      </c>
      <c r="G316" s="34" t="s">
        <v>1358</v>
      </c>
      <c r="H316" s="148" t="s">
        <v>237</v>
      </c>
      <c r="I316" s="148" t="s">
        <v>2802</v>
      </c>
      <c r="J316" s="35">
        <v>1</v>
      </c>
      <c r="K316" s="307">
        <v>45323</v>
      </c>
      <c r="L316" s="307">
        <v>45747</v>
      </c>
      <c r="M316" s="36">
        <f t="shared" si="8"/>
        <v>60.571428571428569</v>
      </c>
      <c r="N316" s="187">
        <v>0</v>
      </c>
      <c r="O316" s="148" t="s">
        <v>2912</v>
      </c>
      <c r="P316" s="348">
        <f t="shared" si="10"/>
        <v>0</v>
      </c>
      <c r="Q316" s="114" t="str">
        <f>IF(ISNUMBER(P316),IF(P316=100%,"CUMPLIDA",IF(AND(ISNUMBER(L316),ISNUMBER(OCI!$P$6)), IF(L316&lt;OCI!$P$6,"INCUMPLIDA","PROCESO"), "VERIFICAR FECHA")),"SIN VALOR AVANCE")</f>
        <v>PROCESO</v>
      </c>
    </row>
    <row r="317" spans="1:17" ht="135.75">
      <c r="A317" s="446" t="s">
        <v>20</v>
      </c>
      <c r="B317" s="32" t="s">
        <v>16</v>
      </c>
      <c r="C317" s="635"/>
      <c r="D317" s="635"/>
      <c r="E317" s="633"/>
      <c r="F317" s="633"/>
      <c r="G317" s="34" t="s">
        <v>241</v>
      </c>
      <c r="H317" s="148" t="s">
        <v>241</v>
      </c>
      <c r="I317" s="148" t="s">
        <v>242</v>
      </c>
      <c r="J317" s="35">
        <v>1</v>
      </c>
      <c r="K317" s="307">
        <v>45323</v>
      </c>
      <c r="L317" s="307">
        <v>45747</v>
      </c>
      <c r="M317" s="36">
        <f t="shared" ref="M317:M325" si="11">(L317-K317)/7</f>
        <v>60.571428571428569</v>
      </c>
      <c r="N317" s="187">
        <v>0</v>
      </c>
      <c r="O317" s="148" t="s">
        <v>2913</v>
      </c>
      <c r="P317" s="348">
        <f t="shared" si="10"/>
        <v>0</v>
      </c>
      <c r="Q317" s="114" t="str">
        <f>IF(ISNUMBER(P317),IF(P317=100%,"CUMPLIDA",IF(AND(ISNUMBER(L317),ISNUMBER(OCI!$P$6)), IF(L317&lt;OCI!$P$6,"INCUMPLIDA","PROCESO"), "VERIFICAR FECHA")),"SIN VALOR AVANCE")</f>
        <v>PROCESO</v>
      </c>
    </row>
    <row r="318" spans="1:17" ht="135.75">
      <c r="A318" s="446" t="s">
        <v>20</v>
      </c>
      <c r="B318" s="32" t="s">
        <v>16</v>
      </c>
      <c r="C318" s="635"/>
      <c r="D318" s="635"/>
      <c r="E318" s="633"/>
      <c r="F318" s="633"/>
      <c r="G318" s="34" t="s">
        <v>1361</v>
      </c>
      <c r="H318" s="148" t="s">
        <v>245</v>
      </c>
      <c r="I318" s="148" t="s">
        <v>246</v>
      </c>
      <c r="J318" s="35">
        <v>1</v>
      </c>
      <c r="K318" s="307">
        <v>45231</v>
      </c>
      <c r="L318" s="307">
        <v>45747</v>
      </c>
      <c r="M318" s="36">
        <f t="shared" si="11"/>
        <v>73.714285714285708</v>
      </c>
      <c r="N318" s="187">
        <v>0</v>
      </c>
      <c r="O318" s="148" t="s">
        <v>2913</v>
      </c>
      <c r="P318" s="348">
        <f t="shared" si="10"/>
        <v>0</v>
      </c>
      <c r="Q318" s="114" t="str">
        <f>IF(ISNUMBER(P318),IF(P318=100%,"CUMPLIDA",IF(AND(ISNUMBER(L318),ISNUMBER(OCI!$P$6)), IF(L318&lt;OCI!$P$6,"INCUMPLIDA","PROCESO"), "VERIFICAR FECHA")),"SIN VALOR AVANCE")</f>
        <v>PROCESO</v>
      </c>
    </row>
    <row r="319" spans="1:17" ht="180.75">
      <c r="A319" s="446" t="s">
        <v>20</v>
      </c>
      <c r="B319" s="32" t="s">
        <v>16</v>
      </c>
      <c r="C319" s="635"/>
      <c r="D319" s="635"/>
      <c r="E319" s="633"/>
      <c r="F319" s="633"/>
      <c r="G319" s="34" t="s">
        <v>248</v>
      </c>
      <c r="H319" s="148" t="s">
        <v>248</v>
      </c>
      <c r="I319" s="148" t="s">
        <v>2805</v>
      </c>
      <c r="J319" s="35">
        <v>1</v>
      </c>
      <c r="K319" s="307">
        <v>45323</v>
      </c>
      <c r="L319" s="307">
        <v>45747</v>
      </c>
      <c r="M319" s="36">
        <f t="shared" si="11"/>
        <v>60.571428571428569</v>
      </c>
      <c r="N319" s="187">
        <v>0</v>
      </c>
      <c r="O319" s="148" t="s">
        <v>2914</v>
      </c>
      <c r="P319" s="348">
        <f t="shared" si="10"/>
        <v>0</v>
      </c>
      <c r="Q319" s="114" t="str">
        <f>IF(ISNUMBER(P319),IF(P319=100%,"CUMPLIDA",IF(AND(ISNUMBER(L319),ISNUMBER(OCI!$P$6)), IF(L319&lt;OCI!$P$6,"INCUMPLIDA","PROCESO"), "VERIFICAR FECHA")),"SIN VALOR AVANCE")</f>
        <v>PROCESO</v>
      </c>
    </row>
    <row r="320" spans="1:17" ht="90.75">
      <c r="A320" s="446" t="s">
        <v>20</v>
      </c>
      <c r="B320" s="32" t="s">
        <v>16</v>
      </c>
      <c r="C320" s="635"/>
      <c r="D320" s="635"/>
      <c r="E320" s="633"/>
      <c r="F320" s="633"/>
      <c r="G320" s="34" t="s">
        <v>251</v>
      </c>
      <c r="H320" s="148" t="s">
        <v>251</v>
      </c>
      <c r="I320" s="148" t="s">
        <v>252</v>
      </c>
      <c r="J320" s="35">
        <v>1</v>
      </c>
      <c r="K320" s="307">
        <v>45231</v>
      </c>
      <c r="L320" s="307">
        <v>45747</v>
      </c>
      <c r="M320" s="36">
        <f t="shared" si="11"/>
        <v>73.714285714285708</v>
      </c>
      <c r="N320" s="187">
        <v>0</v>
      </c>
      <c r="O320" s="148" t="s">
        <v>2915</v>
      </c>
      <c r="P320" s="348">
        <f t="shared" si="10"/>
        <v>0</v>
      </c>
      <c r="Q320" s="114" t="str">
        <f>IF(ISNUMBER(P320),IF(P320=100%,"CUMPLIDA",IF(AND(ISNUMBER(L320),ISNUMBER(OCI!$P$6)), IF(L320&lt;OCI!$P$6,"INCUMPLIDA","PROCESO"), "VERIFICAR FECHA")),"SIN VALOR AVANCE")</f>
        <v>PROCESO</v>
      </c>
    </row>
    <row r="321" spans="1:17" ht="225.75">
      <c r="A321" s="446" t="s">
        <v>20</v>
      </c>
      <c r="B321" s="32" t="s">
        <v>16</v>
      </c>
      <c r="C321" s="635"/>
      <c r="D321" s="635"/>
      <c r="E321" s="633"/>
      <c r="F321" s="633"/>
      <c r="G321" s="34" t="s">
        <v>254</v>
      </c>
      <c r="H321" s="148" t="s">
        <v>254</v>
      </c>
      <c r="I321" s="148" t="s">
        <v>2916</v>
      </c>
      <c r="J321" s="35">
        <v>1</v>
      </c>
      <c r="K321" s="307">
        <v>45232</v>
      </c>
      <c r="L321" s="307">
        <v>45808</v>
      </c>
      <c r="M321" s="36">
        <f t="shared" si="11"/>
        <v>82.285714285714292</v>
      </c>
      <c r="N321" s="187">
        <v>0</v>
      </c>
      <c r="O321" s="148" t="s">
        <v>2917</v>
      </c>
      <c r="P321" s="348">
        <f t="shared" si="10"/>
        <v>0</v>
      </c>
      <c r="Q321" s="114" t="str">
        <f>IF(ISNUMBER(P321),IF(P321=100%,"CUMPLIDA",IF(AND(ISNUMBER(L321),ISNUMBER(OCI!$P$6)), IF(L321&lt;OCI!$P$6,"INCUMPLIDA","PROCESO"), "VERIFICAR FECHA")),"SIN VALOR AVANCE")</f>
        <v>PROCESO</v>
      </c>
    </row>
    <row r="322" spans="1:17" ht="90.75">
      <c r="A322" s="446" t="s">
        <v>20</v>
      </c>
      <c r="B322" s="32" t="s">
        <v>16</v>
      </c>
      <c r="C322" s="635"/>
      <c r="D322" s="635"/>
      <c r="E322" s="633"/>
      <c r="F322" s="633"/>
      <c r="G322" s="34" t="s">
        <v>1363</v>
      </c>
      <c r="H322" s="148" t="s">
        <v>258</v>
      </c>
      <c r="I322" s="148" t="s">
        <v>259</v>
      </c>
      <c r="J322" s="35">
        <v>7</v>
      </c>
      <c r="K322" s="307">
        <v>46024</v>
      </c>
      <c r="L322" s="307">
        <v>46660</v>
      </c>
      <c r="M322" s="36">
        <f t="shared" si="11"/>
        <v>90.857142857142861</v>
      </c>
      <c r="N322" s="187">
        <v>0</v>
      </c>
      <c r="O322" s="148" t="s">
        <v>2915</v>
      </c>
      <c r="P322" s="348">
        <f t="shared" si="10"/>
        <v>0</v>
      </c>
      <c r="Q322" s="114" t="str">
        <f>IF(ISNUMBER(P322),IF(P322=100%,"CUMPLIDA",IF(AND(ISNUMBER(L322),ISNUMBER(OCI!$P$6)), IF(L322&lt;OCI!$P$6,"INCUMPLIDA","PROCESO"), "VERIFICAR FECHA")),"SIN VALOR AVANCE")</f>
        <v>PROCESO</v>
      </c>
    </row>
    <row r="323" spans="1:17" ht="165.75">
      <c r="A323" s="446" t="s">
        <v>20</v>
      </c>
      <c r="B323" s="32" t="s">
        <v>16</v>
      </c>
      <c r="C323" s="635"/>
      <c r="D323" s="635"/>
      <c r="E323" s="633"/>
      <c r="F323" s="633"/>
      <c r="G323" s="34" t="s">
        <v>1364</v>
      </c>
      <c r="H323" s="148" t="s">
        <v>261</v>
      </c>
      <c r="I323" s="148" t="s">
        <v>262</v>
      </c>
      <c r="J323" s="35">
        <v>1</v>
      </c>
      <c r="K323" s="307">
        <v>46024</v>
      </c>
      <c r="L323" s="307">
        <v>46660</v>
      </c>
      <c r="M323" s="36">
        <f t="shared" si="11"/>
        <v>90.857142857142861</v>
      </c>
      <c r="N323" s="187">
        <v>0</v>
      </c>
      <c r="O323" s="148" t="s">
        <v>2918</v>
      </c>
      <c r="P323" s="348">
        <f t="shared" si="10"/>
        <v>0</v>
      </c>
      <c r="Q323" s="114" t="str">
        <f>IF(ISNUMBER(P323),IF(P323=100%,"CUMPLIDA",IF(AND(ISNUMBER(L323),ISNUMBER(OCI!$P$6)), IF(L323&lt;OCI!$P$6,"INCUMPLIDA","PROCESO"), "VERIFICAR FECHA")),"SIN VALOR AVANCE")</f>
        <v>PROCESO</v>
      </c>
    </row>
    <row r="324" spans="1:17" ht="225.75">
      <c r="A324" s="446" t="s">
        <v>20</v>
      </c>
      <c r="B324" s="32" t="s">
        <v>16</v>
      </c>
      <c r="C324" s="635"/>
      <c r="D324" s="635"/>
      <c r="E324" s="633"/>
      <c r="F324" s="633"/>
      <c r="G324" s="34" t="s">
        <v>1365</v>
      </c>
      <c r="H324" s="148" t="s">
        <v>264</v>
      </c>
      <c r="I324" s="148" t="s">
        <v>265</v>
      </c>
      <c r="J324" s="35">
        <v>2</v>
      </c>
      <c r="K324" s="307">
        <v>46024</v>
      </c>
      <c r="L324" s="307">
        <v>46660</v>
      </c>
      <c r="M324" s="36">
        <f t="shared" si="11"/>
        <v>90.857142857142861</v>
      </c>
      <c r="N324" s="187">
        <v>0</v>
      </c>
      <c r="O324" s="148" t="s">
        <v>2917</v>
      </c>
      <c r="P324" s="348">
        <f t="shared" si="10"/>
        <v>0</v>
      </c>
      <c r="Q324" s="114" t="str">
        <f>IF(ISNUMBER(P324),IF(P324=100%,"CUMPLIDA",IF(AND(ISNUMBER(L324),ISNUMBER(OCI!$P$6)), IF(L324&lt;OCI!$P$6,"INCUMPLIDA","PROCESO"), "VERIFICAR FECHA")),"SIN VALOR AVANCE")</f>
        <v>PROCESO</v>
      </c>
    </row>
    <row r="325" spans="1:17" ht="150">
      <c r="A325" s="446" t="s">
        <v>20</v>
      </c>
      <c r="B325" s="32" t="s">
        <v>16</v>
      </c>
      <c r="C325" s="635"/>
      <c r="D325" s="635"/>
      <c r="E325" s="633"/>
      <c r="F325" s="633"/>
      <c r="G325" s="34" t="s">
        <v>2919</v>
      </c>
      <c r="H325" s="346" t="s">
        <v>2920</v>
      </c>
      <c r="I325" s="148" t="s">
        <v>2921</v>
      </c>
      <c r="J325" s="35">
        <v>1</v>
      </c>
      <c r="K325" s="307">
        <v>45505</v>
      </c>
      <c r="L325" s="307">
        <v>46203</v>
      </c>
      <c r="M325" s="36">
        <f t="shared" si="11"/>
        <v>99.714285714285708</v>
      </c>
      <c r="N325" s="187">
        <v>0.217</v>
      </c>
      <c r="O325" s="148" t="s">
        <v>2913</v>
      </c>
      <c r="P325" s="348">
        <f t="shared" si="10"/>
        <v>0.217</v>
      </c>
      <c r="Q325" s="114" t="str">
        <f>IF(ISNUMBER(P325),IF(P325=100%,"CUMPLIDA",IF(AND(ISNUMBER(L325),ISNUMBER(OCI!$P$6)), IF(L325&lt;OCI!$P$6,"INCUMPLIDA","PROCESO"), "VERIFICAR FECHA")),"SIN VALOR AVANCE")</f>
        <v>PROCESO</v>
      </c>
    </row>
    <row r="326" spans="1:17" ht="376.5">
      <c r="A326" s="456" t="s">
        <v>12</v>
      </c>
      <c r="B326" s="447" t="s">
        <v>16</v>
      </c>
      <c r="C326" s="32" t="s">
        <v>2922</v>
      </c>
      <c r="D326" s="32" t="s">
        <v>2923</v>
      </c>
      <c r="E326" s="33" t="s">
        <v>2924</v>
      </c>
      <c r="F326" s="33" t="s">
        <v>2925</v>
      </c>
      <c r="G326" s="305" t="s">
        <v>2926</v>
      </c>
      <c r="H326" s="148" t="s">
        <v>2927</v>
      </c>
      <c r="I326" s="306" t="s">
        <v>2928</v>
      </c>
      <c r="J326" s="35">
        <v>1</v>
      </c>
      <c r="K326" s="307">
        <v>44743</v>
      </c>
      <c r="L326" s="445">
        <v>46022</v>
      </c>
      <c r="M326" s="36">
        <f>(L326-K326)/7</f>
        <v>182.71428571428572</v>
      </c>
      <c r="N326" s="187">
        <v>0.7863</v>
      </c>
      <c r="O326" s="306" t="s">
        <v>2929</v>
      </c>
      <c r="P326" s="348">
        <f>(N326/J326)</f>
        <v>0.7863</v>
      </c>
      <c r="Q326" s="114" t="str">
        <f>IF(ISNUMBER(P326),IF(P326=100%,"CUMPLIDA",IF(AND(ISNUMBER(L326),ISNUMBER(OCI!$P$6)), IF(L326&lt;OCI!$P$6,"INCUMPLIDA","PROCESO"), "VERIFICAR FECHA")),"SIN VALOR AVANCE")</f>
        <v>PROCESO</v>
      </c>
    </row>
    <row r="327" spans="1:17" ht="409.5">
      <c r="A327" s="456" t="s">
        <v>12</v>
      </c>
      <c r="B327" s="447" t="s">
        <v>16</v>
      </c>
      <c r="C327" s="631" t="s">
        <v>2930</v>
      </c>
      <c r="D327" s="631" t="s">
        <v>2931</v>
      </c>
      <c r="E327" s="632" t="s">
        <v>2932</v>
      </c>
      <c r="F327" s="632" t="s">
        <v>2933</v>
      </c>
      <c r="G327" s="33" t="s">
        <v>2934</v>
      </c>
      <c r="H327" s="148" t="s">
        <v>2935</v>
      </c>
      <c r="I327" s="159" t="s">
        <v>2935</v>
      </c>
      <c r="J327" s="35">
        <v>1</v>
      </c>
      <c r="K327" s="307">
        <v>44805</v>
      </c>
      <c r="L327" s="445">
        <v>46022</v>
      </c>
      <c r="M327" s="36">
        <f t="shared" ref="M327:M386" si="12">(L327-K327)/7</f>
        <v>173.85714285714286</v>
      </c>
      <c r="N327" s="187">
        <v>0.7863</v>
      </c>
      <c r="O327" s="159" t="s">
        <v>2936</v>
      </c>
      <c r="P327" s="348">
        <f t="shared" ref="P327:P390" si="13">N327/J327</f>
        <v>0.7863</v>
      </c>
      <c r="Q327" s="114" t="str">
        <f>IF(ISNUMBER(P327),IF(P327=100%,"CUMPLIDA",IF(AND(ISNUMBER(L327),ISNUMBER(OCI!$P$6)), IF(L327&lt;OCI!$P$6,"INCUMPLIDA","PROCESO"), "VERIFICAR FECHA")),"SIN VALOR AVANCE")</f>
        <v>PROCESO</v>
      </c>
    </row>
    <row r="328" spans="1:17" ht="409.5">
      <c r="A328" s="456" t="s">
        <v>12</v>
      </c>
      <c r="B328" s="447" t="s">
        <v>16</v>
      </c>
      <c r="C328" s="631"/>
      <c r="D328" s="631"/>
      <c r="E328" s="632"/>
      <c r="F328" s="632"/>
      <c r="G328" s="33" t="s">
        <v>2937</v>
      </c>
      <c r="H328" s="159" t="s">
        <v>2935</v>
      </c>
      <c r="I328" s="159" t="s">
        <v>2935</v>
      </c>
      <c r="J328" s="35">
        <v>1</v>
      </c>
      <c r="K328" s="307">
        <v>44805</v>
      </c>
      <c r="L328" s="445">
        <v>46022</v>
      </c>
      <c r="M328" s="36">
        <f t="shared" si="12"/>
        <v>173.85714285714286</v>
      </c>
      <c r="N328" s="187">
        <v>0.71</v>
      </c>
      <c r="O328" s="159" t="s">
        <v>2938</v>
      </c>
      <c r="P328" s="348">
        <f t="shared" si="13"/>
        <v>0.71</v>
      </c>
      <c r="Q328" s="114" t="str">
        <f>IF(ISNUMBER(P328),IF(P328=100%,"CUMPLIDA",IF(AND(ISNUMBER(L328),ISNUMBER(OCI!$P$6)), IF(L328&lt;OCI!$P$6,"INCUMPLIDA","PROCESO"), "VERIFICAR FECHA")),"SIN VALOR AVANCE")</f>
        <v>PROCESO</v>
      </c>
    </row>
    <row r="329" spans="1:17" ht="60.75">
      <c r="A329" s="456" t="s">
        <v>12</v>
      </c>
      <c r="B329" s="447" t="s">
        <v>16</v>
      </c>
      <c r="C329" s="631"/>
      <c r="D329" s="631"/>
      <c r="E329" s="632"/>
      <c r="F329" s="632"/>
      <c r="G329" s="33" t="s">
        <v>2939</v>
      </c>
      <c r="H329" s="159" t="s">
        <v>2940</v>
      </c>
      <c r="I329" s="159" t="s">
        <v>2941</v>
      </c>
      <c r="J329" s="35">
        <v>1</v>
      </c>
      <c r="K329" s="307">
        <v>44805</v>
      </c>
      <c r="L329" s="307">
        <v>45169</v>
      </c>
      <c r="M329" s="36">
        <f t="shared" si="12"/>
        <v>52</v>
      </c>
      <c r="N329" s="187">
        <v>1</v>
      </c>
      <c r="O329" s="159" t="s">
        <v>2942</v>
      </c>
      <c r="P329" s="348">
        <f t="shared" si="13"/>
        <v>1</v>
      </c>
      <c r="Q329" s="114" t="str">
        <f>IF(ISNUMBER(P329),IF(P329=100%,"CUMPLIDA",IF(AND(ISNUMBER(L329),ISNUMBER(OCI!$P$6)), IF(L329&lt;OCI!$P$6,"INCUMPLIDA","PROCESO"), "VERIFICAR FECHA")),"SIN VALOR AVANCE")</f>
        <v>CUMPLIDA</v>
      </c>
    </row>
    <row r="330" spans="1:17" ht="225.75">
      <c r="A330" s="456" t="s">
        <v>12</v>
      </c>
      <c r="B330" s="447" t="s">
        <v>16</v>
      </c>
      <c r="C330" s="631" t="s">
        <v>2943</v>
      </c>
      <c r="D330" s="631" t="s">
        <v>2944</v>
      </c>
      <c r="E330" s="633" t="s">
        <v>2945</v>
      </c>
      <c r="F330" s="633" t="s">
        <v>2946</v>
      </c>
      <c r="G330" s="33" t="s">
        <v>2947</v>
      </c>
      <c r="H330" s="159" t="s">
        <v>2947</v>
      </c>
      <c r="I330" s="159" t="s">
        <v>2948</v>
      </c>
      <c r="J330" s="35">
        <v>2</v>
      </c>
      <c r="K330" s="307">
        <v>45139</v>
      </c>
      <c r="L330" s="307">
        <v>45200</v>
      </c>
      <c r="M330" s="36">
        <f t="shared" si="12"/>
        <v>8.7142857142857135</v>
      </c>
      <c r="N330" s="187">
        <v>2</v>
      </c>
      <c r="O330" s="148" t="s">
        <v>2949</v>
      </c>
      <c r="P330" s="348">
        <f t="shared" si="13"/>
        <v>1</v>
      </c>
      <c r="Q330" s="114" t="str">
        <f>IF(ISNUMBER(P330),IF(P330=100%,"CUMPLIDA",IF(AND(ISNUMBER(L330),ISNUMBER(OCI!$P$6)), IF(L330&lt;OCI!$P$6,"INCUMPLIDA","PROCESO"), "VERIFICAR FECHA")),"SIN VALOR AVANCE")</f>
        <v>CUMPLIDA</v>
      </c>
    </row>
    <row r="331" spans="1:17" ht="270">
      <c r="A331" s="456" t="s">
        <v>12</v>
      </c>
      <c r="B331" s="447" t="s">
        <v>16</v>
      </c>
      <c r="C331" s="631"/>
      <c r="D331" s="631"/>
      <c r="E331" s="633"/>
      <c r="F331" s="633"/>
      <c r="G331" s="33" t="s">
        <v>2950</v>
      </c>
      <c r="H331" s="159" t="s">
        <v>2950</v>
      </c>
      <c r="I331" s="159" t="s">
        <v>2951</v>
      </c>
      <c r="J331" s="35">
        <v>3</v>
      </c>
      <c r="K331" s="307">
        <v>45139</v>
      </c>
      <c r="L331" s="307">
        <v>45351</v>
      </c>
      <c r="M331" s="36">
        <f t="shared" si="12"/>
        <v>30.285714285714285</v>
      </c>
      <c r="N331" s="187">
        <v>3</v>
      </c>
      <c r="O331" s="148" t="s">
        <v>2952</v>
      </c>
      <c r="P331" s="348">
        <f t="shared" si="13"/>
        <v>1</v>
      </c>
      <c r="Q331" s="114" t="str">
        <f>IF(ISNUMBER(P331),IF(P331=100%,"CUMPLIDA",IF(AND(ISNUMBER(L331),ISNUMBER(OCI!$P$6)), IF(L331&lt;OCI!$P$6,"INCUMPLIDA","PROCESO"), "VERIFICAR FECHA")),"SIN VALOR AVANCE")</f>
        <v>CUMPLIDA</v>
      </c>
    </row>
    <row r="332" spans="1:17" ht="315">
      <c r="A332" s="456" t="s">
        <v>12</v>
      </c>
      <c r="B332" s="447" t="s">
        <v>16</v>
      </c>
      <c r="C332" s="631"/>
      <c r="D332" s="631"/>
      <c r="E332" s="633"/>
      <c r="F332" s="633"/>
      <c r="G332" s="33" t="s">
        <v>2953</v>
      </c>
      <c r="H332" s="159" t="s">
        <v>2953</v>
      </c>
      <c r="I332" s="159" t="s">
        <v>2954</v>
      </c>
      <c r="J332" s="35">
        <v>2</v>
      </c>
      <c r="K332" s="307">
        <v>45139</v>
      </c>
      <c r="L332" s="307">
        <v>45200</v>
      </c>
      <c r="M332" s="36">
        <f t="shared" si="12"/>
        <v>8.7142857142857135</v>
      </c>
      <c r="N332" s="187">
        <v>2</v>
      </c>
      <c r="O332" s="148" t="s">
        <v>2955</v>
      </c>
      <c r="P332" s="348">
        <f t="shared" si="13"/>
        <v>1</v>
      </c>
      <c r="Q332" s="114" t="str">
        <f>IF(ISNUMBER(P332),IF(P332=100%,"CUMPLIDA",IF(AND(ISNUMBER(L332),ISNUMBER(OCI!$P$6)), IF(L332&lt;OCI!$P$6,"INCUMPLIDA","PROCESO"), "VERIFICAR FECHA")),"SIN VALOR AVANCE")</f>
        <v>CUMPLIDA</v>
      </c>
    </row>
    <row r="333" spans="1:17" ht="270">
      <c r="A333" s="456" t="s">
        <v>12</v>
      </c>
      <c r="B333" s="447" t="s">
        <v>16</v>
      </c>
      <c r="C333" s="631"/>
      <c r="D333" s="631"/>
      <c r="E333" s="633"/>
      <c r="F333" s="633"/>
      <c r="G333" s="33" t="s">
        <v>2956</v>
      </c>
      <c r="H333" s="159" t="s">
        <v>2956</v>
      </c>
      <c r="I333" s="159" t="s">
        <v>2951</v>
      </c>
      <c r="J333" s="35">
        <v>5</v>
      </c>
      <c r="K333" s="307">
        <v>45139</v>
      </c>
      <c r="L333" s="307">
        <v>45322</v>
      </c>
      <c r="M333" s="36">
        <f t="shared" si="12"/>
        <v>26.142857142857142</v>
      </c>
      <c r="N333" s="187">
        <v>5</v>
      </c>
      <c r="O333" s="148" t="s">
        <v>2957</v>
      </c>
      <c r="P333" s="348">
        <f t="shared" si="13"/>
        <v>1</v>
      </c>
      <c r="Q333" s="114" t="str">
        <f>IF(ISNUMBER(P333),IF(P333=100%,"CUMPLIDA",IF(AND(ISNUMBER(L333),ISNUMBER(OCI!$P$6)), IF(L333&lt;OCI!$P$6,"INCUMPLIDA","PROCESO"), "VERIFICAR FECHA")),"SIN VALOR AVANCE")</f>
        <v>CUMPLIDA</v>
      </c>
    </row>
    <row r="334" spans="1:17" ht="120.75">
      <c r="A334" s="456" t="s">
        <v>12</v>
      </c>
      <c r="B334" s="447" t="s">
        <v>16</v>
      </c>
      <c r="C334" s="631"/>
      <c r="D334" s="631"/>
      <c r="E334" s="633"/>
      <c r="F334" s="633"/>
      <c r="G334" s="33" t="s">
        <v>2958</v>
      </c>
      <c r="H334" s="159" t="s">
        <v>2958</v>
      </c>
      <c r="I334" s="159" t="s">
        <v>2959</v>
      </c>
      <c r="J334" s="35">
        <v>1</v>
      </c>
      <c r="K334" s="307">
        <v>45139</v>
      </c>
      <c r="L334" s="307">
        <v>45291</v>
      </c>
      <c r="M334" s="36">
        <f t="shared" si="12"/>
        <v>21.714285714285715</v>
      </c>
      <c r="N334" s="187">
        <v>1</v>
      </c>
      <c r="O334" s="148" t="s">
        <v>2960</v>
      </c>
      <c r="P334" s="348">
        <f t="shared" si="13"/>
        <v>1</v>
      </c>
      <c r="Q334" s="114" t="str">
        <f>IF(ISNUMBER(P334),IF(P334=100%,"CUMPLIDA",IF(AND(ISNUMBER(L334),ISNUMBER(OCI!$P$6)), IF(L334&lt;OCI!$P$6,"INCUMPLIDA","PROCESO"), "VERIFICAR FECHA")),"SIN VALOR AVANCE")</f>
        <v>CUMPLIDA</v>
      </c>
    </row>
    <row r="335" spans="1:17" ht="165">
      <c r="A335" s="456" t="s">
        <v>12</v>
      </c>
      <c r="B335" s="447" t="s">
        <v>16</v>
      </c>
      <c r="C335" s="631"/>
      <c r="D335" s="631"/>
      <c r="E335" s="633"/>
      <c r="F335" s="633"/>
      <c r="G335" s="33" t="s">
        <v>2961</v>
      </c>
      <c r="H335" s="159" t="s">
        <v>2961</v>
      </c>
      <c r="I335" s="159" t="s">
        <v>2962</v>
      </c>
      <c r="J335" s="35">
        <v>1</v>
      </c>
      <c r="K335" s="307">
        <v>45139</v>
      </c>
      <c r="L335" s="307">
        <v>45290</v>
      </c>
      <c r="M335" s="36">
        <f t="shared" si="12"/>
        <v>21.571428571428573</v>
      </c>
      <c r="N335" s="187">
        <v>1</v>
      </c>
      <c r="O335" s="148" t="s">
        <v>2960</v>
      </c>
      <c r="P335" s="348">
        <f t="shared" si="13"/>
        <v>1</v>
      </c>
      <c r="Q335" s="114" t="str">
        <f>IF(ISNUMBER(P335),IF(P335=100%,"CUMPLIDA",IF(AND(ISNUMBER(L335),ISNUMBER(OCI!$P$6)), IF(L335&lt;OCI!$P$6,"INCUMPLIDA","PROCESO"), "VERIFICAR FECHA")),"SIN VALOR AVANCE")</f>
        <v>CUMPLIDA</v>
      </c>
    </row>
    <row r="336" spans="1:17" ht="225">
      <c r="A336" s="456" t="s">
        <v>12</v>
      </c>
      <c r="B336" s="447" t="s">
        <v>16</v>
      </c>
      <c r="C336" s="631"/>
      <c r="D336" s="631"/>
      <c r="E336" s="633"/>
      <c r="F336" s="633"/>
      <c r="G336" s="33" t="s">
        <v>2963</v>
      </c>
      <c r="H336" s="159" t="s">
        <v>2963</v>
      </c>
      <c r="I336" s="159" t="s">
        <v>2964</v>
      </c>
      <c r="J336" s="35">
        <v>1</v>
      </c>
      <c r="K336" s="307">
        <v>45139</v>
      </c>
      <c r="L336" s="307">
        <v>45230</v>
      </c>
      <c r="M336" s="36">
        <f t="shared" si="12"/>
        <v>13</v>
      </c>
      <c r="N336" s="187">
        <v>1</v>
      </c>
      <c r="O336" s="148" t="s">
        <v>2960</v>
      </c>
      <c r="P336" s="348">
        <f t="shared" si="13"/>
        <v>1</v>
      </c>
      <c r="Q336" s="114" t="str">
        <f>IF(ISNUMBER(P336),IF(P336=100%,"CUMPLIDA",IF(AND(ISNUMBER(L336),ISNUMBER(OCI!$P$6)), IF(L336&lt;OCI!$P$6,"INCUMPLIDA","PROCESO"), "VERIFICAR FECHA")),"SIN VALOR AVANCE")</f>
        <v>CUMPLIDA</v>
      </c>
    </row>
    <row r="337" spans="1:17" ht="120.75">
      <c r="A337" s="456" t="s">
        <v>12</v>
      </c>
      <c r="B337" s="447" t="s">
        <v>16</v>
      </c>
      <c r="C337" s="631"/>
      <c r="D337" s="631"/>
      <c r="E337" s="633"/>
      <c r="F337" s="633"/>
      <c r="G337" s="33" t="s">
        <v>2965</v>
      </c>
      <c r="H337" s="159" t="s">
        <v>2965</v>
      </c>
      <c r="I337" s="159" t="s">
        <v>2966</v>
      </c>
      <c r="J337" s="35">
        <v>1</v>
      </c>
      <c r="K337" s="307">
        <v>45139</v>
      </c>
      <c r="L337" s="445">
        <v>46022</v>
      </c>
      <c r="M337" s="36">
        <f t="shared" si="12"/>
        <v>126.14285714285714</v>
      </c>
      <c r="N337" s="187">
        <v>0.98</v>
      </c>
      <c r="O337" s="148" t="s">
        <v>2960</v>
      </c>
      <c r="P337" s="348">
        <f t="shared" si="13"/>
        <v>0.98</v>
      </c>
      <c r="Q337" s="114" t="str">
        <f>IF(ISNUMBER(P337),IF(P337=100%,"CUMPLIDA",IF(AND(ISNUMBER(L337),ISNUMBER(OCI!$P$6)), IF(L337&lt;OCI!$P$6,"INCUMPLIDA","PROCESO"), "VERIFICAR FECHA")),"SIN VALOR AVANCE")</f>
        <v>PROCESO</v>
      </c>
    </row>
    <row r="338" spans="1:17" ht="409.5">
      <c r="A338" s="456" t="s">
        <v>12</v>
      </c>
      <c r="B338" s="447" t="s">
        <v>16</v>
      </c>
      <c r="C338" s="631" t="s">
        <v>2967</v>
      </c>
      <c r="D338" s="631" t="s">
        <v>2944</v>
      </c>
      <c r="E338" s="633" t="s">
        <v>2968</v>
      </c>
      <c r="F338" s="633" t="s">
        <v>2969</v>
      </c>
      <c r="G338" s="33" t="s">
        <v>2970</v>
      </c>
      <c r="H338" s="159" t="s">
        <v>2970</v>
      </c>
      <c r="I338" s="159" t="s">
        <v>2971</v>
      </c>
      <c r="J338" s="35">
        <v>2</v>
      </c>
      <c r="K338" s="185">
        <v>45179</v>
      </c>
      <c r="L338" s="307">
        <v>45361</v>
      </c>
      <c r="M338" s="36">
        <f t="shared" si="12"/>
        <v>26</v>
      </c>
      <c r="N338" s="187">
        <v>2</v>
      </c>
      <c r="O338" s="159" t="s">
        <v>2972</v>
      </c>
      <c r="P338" s="348">
        <f t="shared" si="13"/>
        <v>1</v>
      </c>
      <c r="Q338" s="114" t="str">
        <f>IF(ISNUMBER(P338),IF(P338=100%,"CUMPLIDA",IF(AND(ISNUMBER(L338),ISNUMBER(OCI!$P$6)), IF(L338&lt;OCI!$P$6,"INCUMPLIDA","PROCESO"), "VERIFICAR FECHA")),"SIN VALOR AVANCE")</f>
        <v>CUMPLIDA</v>
      </c>
    </row>
    <row r="339" spans="1:17" ht="225.75">
      <c r="A339" s="456" t="s">
        <v>12</v>
      </c>
      <c r="B339" s="447" t="s">
        <v>16</v>
      </c>
      <c r="C339" s="631"/>
      <c r="D339" s="631"/>
      <c r="E339" s="633"/>
      <c r="F339" s="633"/>
      <c r="G339" s="33" t="s">
        <v>2973</v>
      </c>
      <c r="H339" s="159" t="s">
        <v>2973</v>
      </c>
      <c r="I339" s="159" t="s">
        <v>2974</v>
      </c>
      <c r="J339" s="35">
        <v>12</v>
      </c>
      <c r="K339" s="185">
        <v>45170</v>
      </c>
      <c r="L339" s="307">
        <v>45382</v>
      </c>
      <c r="M339" s="36">
        <f t="shared" si="12"/>
        <v>30.285714285714285</v>
      </c>
      <c r="N339" s="187">
        <v>12</v>
      </c>
      <c r="O339" s="159" t="s">
        <v>2975</v>
      </c>
      <c r="P339" s="348">
        <f t="shared" si="13"/>
        <v>1</v>
      </c>
      <c r="Q339" s="114" t="str">
        <f>IF(ISNUMBER(P339),IF(P339=100%,"CUMPLIDA",IF(AND(ISNUMBER(L339),ISNUMBER(OCI!$P$6)), IF(L339&lt;OCI!$P$6,"INCUMPLIDA","PROCESO"), "VERIFICAR FECHA")),"SIN VALOR AVANCE")</f>
        <v>CUMPLIDA</v>
      </c>
    </row>
    <row r="340" spans="1:17" ht="150">
      <c r="A340" s="456" t="s">
        <v>12</v>
      </c>
      <c r="B340" s="447" t="s">
        <v>16</v>
      </c>
      <c r="C340" s="631"/>
      <c r="D340" s="631"/>
      <c r="E340" s="633"/>
      <c r="F340" s="633"/>
      <c r="G340" s="33" t="s">
        <v>2976</v>
      </c>
      <c r="H340" s="159" t="s">
        <v>2976</v>
      </c>
      <c r="I340" s="159" t="s">
        <v>2977</v>
      </c>
      <c r="J340" s="35">
        <v>1</v>
      </c>
      <c r="K340" s="185">
        <v>45139</v>
      </c>
      <c r="L340" s="307">
        <v>45351</v>
      </c>
      <c r="M340" s="36">
        <f t="shared" si="12"/>
        <v>30.285714285714285</v>
      </c>
      <c r="N340" s="187">
        <v>1</v>
      </c>
      <c r="O340" s="159" t="s">
        <v>2978</v>
      </c>
      <c r="P340" s="348">
        <f t="shared" si="13"/>
        <v>1</v>
      </c>
      <c r="Q340" s="114" t="str">
        <f>IF(ISNUMBER(P340),IF(P340=100%,"CUMPLIDA",IF(AND(ISNUMBER(L340),ISNUMBER(OCI!$P$6)), IF(L340&lt;OCI!$P$6,"INCUMPLIDA","PROCESO"), "VERIFICAR FECHA")),"SIN VALOR AVANCE")</f>
        <v>CUMPLIDA</v>
      </c>
    </row>
    <row r="341" spans="1:17" ht="165">
      <c r="A341" s="456" t="s">
        <v>12</v>
      </c>
      <c r="B341" s="447" t="s">
        <v>16</v>
      </c>
      <c r="C341" s="631"/>
      <c r="D341" s="631"/>
      <c r="E341" s="633"/>
      <c r="F341" s="633"/>
      <c r="G341" s="33" t="s">
        <v>2979</v>
      </c>
      <c r="H341" s="159" t="s">
        <v>2979</v>
      </c>
      <c r="I341" s="159" t="s">
        <v>2977</v>
      </c>
      <c r="J341" s="35">
        <v>1</v>
      </c>
      <c r="K341" s="185">
        <v>45139</v>
      </c>
      <c r="L341" s="307">
        <v>45351</v>
      </c>
      <c r="M341" s="36">
        <f t="shared" si="12"/>
        <v>30.285714285714285</v>
      </c>
      <c r="N341" s="187">
        <v>1</v>
      </c>
      <c r="O341" s="159" t="s">
        <v>2980</v>
      </c>
      <c r="P341" s="348">
        <f t="shared" si="13"/>
        <v>1</v>
      </c>
      <c r="Q341" s="114" t="str">
        <f>IF(ISNUMBER(P341),IF(P341=100%,"CUMPLIDA",IF(AND(ISNUMBER(L341),ISNUMBER(OCI!$P$6)), IF(L341&lt;OCI!$P$6,"INCUMPLIDA","PROCESO"), "VERIFICAR FECHA")),"SIN VALOR AVANCE")</f>
        <v>CUMPLIDA</v>
      </c>
    </row>
    <row r="342" spans="1:17" ht="135.75">
      <c r="A342" s="456" t="s">
        <v>12</v>
      </c>
      <c r="B342" s="447" t="s">
        <v>16</v>
      </c>
      <c r="C342" s="631"/>
      <c r="D342" s="631"/>
      <c r="E342" s="633"/>
      <c r="F342" s="633"/>
      <c r="G342" s="33" t="s">
        <v>2981</v>
      </c>
      <c r="H342" s="159" t="s">
        <v>2981</v>
      </c>
      <c r="I342" s="159" t="s">
        <v>2982</v>
      </c>
      <c r="J342" s="35">
        <v>6</v>
      </c>
      <c r="K342" s="185">
        <v>45139</v>
      </c>
      <c r="L342" s="307">
        <v>45351</v>
      </c>
      <c r="M342" s="36">
        <f t="shared" si="12"/>
        <v>30.285714285714285</v>
      </c>
      <c r="N342" s="187">
        <v>6</v>
      </c>
      <c r="O342" s="159" t="s">
        <v>2980</v>
      </c>
      <c r="P342" s="348">
        <f t="shared" si="13"/>
        <v>1</v>
      </c>
      <c r="Q342" s="114" t="str">
        <f>IF(ISNUMBER(P342),IF(P342=100%,"CUMPLIDA",IF(AND(ISNUMBER(L342),ISNUMBER(OCI!$P$6)), IF(L342&lt;OCI!$P$6,"INCUMPLIDA","PROCESO"), "VERIFICAR FECHA")),"SIN VALOR AVANCE")</f>
        <v>CUMPLIDA</v>
      </c>
    </row>
    <row r="343" spans="1:17" ht="180">
      <c r="A343" s="456" t="s">
        <v>12</v>
      </c>
      <c r="B343" s="447" t="s">
        <v>16</v>
      </c>
      <c r="C343" s="631"/>
      <c r="D343" s="631"/>
      <c r="E343" s="633"/>
      <c r="F343" s="633"/>
      <c r="G343" s="33" t="s">
        <v>2983</v>
      </c>
      <c r="H343" s="159" t="s">
        <v>2983</v>
      </c>
      <c r="I343" s="159" t="s">
        <v>2984</v>
      </c>
      <c r="J343" s="35">
        <v>1</v>
      </c>
      <c r="K343" s="185">
        <v>45170</v>
      </c>
      <c r="L343" s="307">
        <v>45382</v>
      </c>
      <c r="M343" s="36">
        <f t="shared" si="12"/>
        <v>30.285714285714285</v>
      </c>
      <c r="N343" s="187">
        <v>1</v>
      </c>
      <c r="O343" s="159" t="s">
        <v>2985</v>
      </c>
      <c r="P343" s="348">
        <f t="shared" si="13"/>
        <v>1</v>
      </c>
      <c r="Q343" s="114" t="str">
        <f>IF(ISNUMBER(P343),IF(P343=100%,"CUMPLIDA",IF(AND(ISNUMBER(L343),ISNUMBER(OCI!$P$6)), IF(L343&lt;OCI!$P$6,"INCUMPLIDA","PROCESO"), "VERIFICAR FECHA")),"SIN VALOR AVANCE")</f>
        <v>CUMPLIDA</v>
      </c>
    </row>
    <row r="344" spans="1:17" ht="225.75">
      <c r="A344" s="456" t="s">
        <v>12</v>
      </c>
      <c r="B344" s="447" t="s">
        <v>16</v>
      </c>
      <c r="C344" s="631"/>
      <c r="D344" s="631"/>
      <c r="E344" s="633"/>
      <c r="F344" s="633"/>
      <c r="G344" s="33" t="s">
        <v>2986</v>
      </c>
      <c r="H344" s="159" t="s">
        <v>2986</v>
      </c>
      <c r="I344" s="159" t="s">
        <v>2987</v>
      </c>
      <c r="J344" s="35">
        <v>6</v>
      </c>
      <c r="K344" s="185">
        <v>45170</v>
      </c>
      <c r="L344" s="307">
        <v>45382</v>
      </c>
      <c r="M344" s="36">
        <f t="shared" si="12"/>
        <v>30.285714285714285</v>
      </c>
      <c r="N344" s="187">
        <v>6</v>
      </c>
      <c r="O344" s="159" t="s">
        <v>2988</v>
      </c>
      <c r="P344" s="348">
        <f t="shared" si="13"/>
        <v>1</v>
      </c>
      <c r="Q344" s="114" t="str">
        <f>IF(ISNUMBER(P344),IF(P344=100%,"CUMPLIDA",IF(AND(ISNUMBER(L344),ISNUMBER(OCI!$P$6)), IF(L344&lt;OCI!$P$6,"INCUMPLIDA","PROCESO"), "VERIFICAR FECHA")),"SIN VALOR AVANCE")</f>
        <v>CUMPLIDA</v>
      </c>
    </row>
    <row r="345" spans="1:17" ht="120.75">
      <c r="A345" s="456" t="s">
        <v>12</v>
      </c>
      <c r="B345" s="447" t="s">
        <v>16</v>
      </c>
      <c r="C345" s="631"/>
      <c r="D345" s="631"/>
      <c r="E345" s="633"/>
      <c r="F345" s="633"/>
      <c r="G345" s="33" t="s">
        <v>2989</v>
      </c>
      <c r="H345" s="159" t="s">
        <v>2989</v>
      </c>
      <c r="I345" s="159" t="s">
        <v>2966</v>
      </c>
      <c r="J345" s="35">
        <v>1</v>
      </c>
      <c r="K345" s="185">
        <v>45139</v>
      </c>
      <c r="L345" s="307">
        <v>46022</v>
      </c>
      <c r="M345" s="36">
        <f t="shared" si="12"/>
        <v>126.14285714285714</v>
      </c>
      <c r="N345" s="187">
        <v>0.98</v>
      </c>
      <c r="O345" s="159" t="s">
        <v>2990</v>
      </c>
      <c r="P345" s="348">
        <f t="shared" si="13"/>
        <v>0.98</v>
      </c>
      <c r="Q345" s="114" t="str">
        <f>IF(ISNUMBER(P345),IF(P345=100%,"CUMPLIDA",IF(AND(ISNUMBER(L345),ISNUMBER(OCI!$P$6)), IF(L345&lt;OCI!$P$6,"INCUMPLIDA","PROCESO"), "VERIFICAR FECHA")),"SIN VALOR AVANCE")</f>
        <v>PROCESO</v>
      </c>
    </row>
    <row r="346" spans="1:17" ht="120.75">
      <c r="A346" s="456" t="s">
        <v>12</v>
      </c>
      <c r="B346" s="447" t="s">
        <v>16</v>
      </c>
      <c r="C346" s="631" t="s">
        <v>2991</v>
      </c>
      <c r="D346" s="631" t="s">
        <v>2992</v>
      </c>
      <c r="E346" s="632" t="s">
        <v>2993</v>
      </c>
      <c r="F346" s="632" t="s">
        <v>2994</v>
      </c>
      <c r="G346" s="632" t="s">
        <v>2995</v>
      </c>
      <c r="H346" s="510" t="s">
        <v>2996</v>
      </c>
      <c r="I346" s="159" t="s">
        <v>2997</v>
      </c>
      <c r="J346" s="35">
        <v>4</v>
      </c>
      <c r="K346" s="185">
        <v>45323</v>
      </c>
      <c r="L346" s="307">
        <v>45869</v>
      </c>
      <c r="M346" s="36">
        <f t="shared" si="12"/>
        <v>78</v>
      </c>
      <c r="N346" s="187">
        <v>4</v>
      </c>
      <c r="O346" s="159" t="s">
        <v>2998</v>
      </c>
      <c r="P346" s="348">
        <f t="shared" si="13"/>
        <v>1</v>
      </c>
      <c r="Q346" s="114" t="str">
        <f>IF(ISNUMBER(P346),IF(P346=100%,"CUMPLIDA",IF(AND(ISNUMBER(L346),ISNUMBER(OCI!$P$6)), IF(L346&lt;OCI!$P$6,"INCUMPLIDA","PROCESO"), "VERIFICAR FECHA")),"SIN VALOR AVANCE")</f>
        <v>CUMPLIDA</v>
      </c>
    </row>
    <row r="347" spans="1:17" ht="120.75">
      <c r="A347" s="456" t="s">
        <v>12</v>
      </c>
      <c r="B347" s="447" t="s">
        <v>16</v>
      </c>
      <c r="C347" s="631"/>
      <c r="D347" s="631"/>
      <c r="E347" s="632"/>
      <c r="F347" s="632"/>
      <c r="G347" s="632"/>
      <c r="H347" s="159" t="s">
        <v>2999</v>
      </c>
      <c r="I347" s="159" t="s">
        <v>3000</v>
      </c>
      <c r="J347" s="35">
        <v>4</v>
      </c>
      <c r="K347" s="185">
        <v>45323</v>
      </c>
      <c r="L347" s="307">
        <v>45777</v>
      </c>
      <c r="M347" s="36">
        <f t="shared" si="12"/>
        <v>64.857142857142861</v>
      </c>
      <c r="N347" s="187">
        <v>3</v>
      </c>
      <c r="O347" s="159" t="s">
        <v>2998</v>
      </c>
      <c r="P347" s="348">
        <f t="shared" si="13"/>
        <v>0.75</v>
      </c>
      <c r="Q347" s="114" t="str">
        <f>IF(ISNUMBER(P347),IF(P347=100%,"CUMPLIDA",IF(AND(ISNUMBER(L347),ISNUMBER(OCI!$P$6)), IF(L347&lt;OCI!$P$6,"INCUMPLIDA","PROCESO"), "VERIFICAR FECHA")),"SIN VALOR AVANCE")</f>
        <v>PROCESO</v>
      </c>
    </row>
    <row r="348" spans="1:17" ht="409.5">
      <c r="A348" s="456" t="s">
        <v>12</v>
      </c>
      <c r="B348" s="447" t="s">
        <v>16</v>
      </c>
      <c r="C348" s="447" t="s">
        <v>3001</v>
      </c>
      <c r="D348" s="447" t="s">
        <v>2992</v>
      </c>
      <c r="E348" s="457" t="s">
        <v>3002</v>
      </c>
      <c r="F348" s="33" t="s">
        <v>3003</v>
      </c>
      <c r="G348" s="33" t="s">
        <v>3004</v>
      </c>
      <c r="H348" s="159" t="s">
        <v>3005</v>
      </c>
      <c r="I348" s="159" t="s">
        <v>3006</v>
      </c>
      <c r="J348" s="35">
        <v>1</v>
      </c>
      <c r="K348" s="185">
        <v>45323</v>
      </c>
      <c r="L348" s="307">
        <v>45777</v>
      </c>
      <c r="M348" s="36">
        <f t="shared" si="12"/>
        <v>64.857142857142861</v>
      </c>
      <c r="N348" s="187">
        <v>0</v>
      </c>
      <c r="O348" s="159" t="s">
        <v>2998</v>
      </c>
      <c r="P348" s="348">
        <f t="shared" si="13"/>
        <v>0</v>
      </c>
      <c r="Q348" s="114" t="str">
        <f>IF(ISNUMBER(P348),IF(P348=100%,"CUMPLIDA",IF(AND(ISNUMBER(L348),ISNUMBER(OCI!$P$6)), IF(L348&lt;OCI!$P$6,"INCUMPLIDA","PROCESO"), "VERIFICAR FECHA")),"SIN VALOR AVANCE")</f>
        <v>PROCESO</v>
      </c>
    </row>
    <row r="349" spans="1:17" ht="409.5">
      <c r="A349" s="456" t="s">
        <v>12</v>
      </c>
      <c r="B349" s="447" t="s">
        <v>16</v>
      </c>
      <c r="C349" s="447" t="s">
        <v>3007</v>
      </c>
      <c r="D349" s="447" t="s">
        <v>2992</v>
      </c>
      <c r="E349" s="33" t="s">
        <v>3008</v>
      </c>
      <c r="F349" s="33" t="s">
        <v>3009</v>
      </c>
      <c r="G349" s="33" t="s">
        <v>3010</v>
      </c>
      <c r="H349" s="159" t="s">
        <v>3011</v>
      </c>
      <c r="I349" s="159" t="s">
        <v>2997</v>
      </c>
      <c r="J349" s="35">
        <v>4</v>
      </c>
      <c r="K349" s="185">
        <v>45352</v>
      </c>
      <c r="L349" s="307">
        <v>45869</v>
      </c>
      <c r="M349" s="36">
        <f t="shared" si="12"/>
        <v>73.857142857142861</v>
      </c>
      <c r="N349" s="187">
        <v>2</v>
      </c>
      <c r="O349" s="159" t="s">
        <v>2998</v>
      </c>
      <c r="P349" s="348">
        <f t="shared" si="13"/>
        <v>0.5</v>
      </c>
      <c r="Q349" s="114" t="str">
        <f>IF(ISNUMBER(P349),IF(P349=100%,"CUMPLIDA",IF(AND(ISNUMBER(L349),ISNUMBER(OCI!$P$6)), IF(L349&lt;OCI!$P$6,"INCUMPLIDA","PROCESO"), "VERIFICAR FECHA")),"SIN VALOR AVANCE")</f>
        <v>PROCESO</v>
      </c>
    </row>
    <row r="350" spans="1:17" ht="240">
      <c r="A350" s="456" t="s">
        <v>12</v>
      </c>
      <c r="B350" s="447" t="s">
        <v>16</v>
      </c>
      <c r="C350" s="635" t="s">
        <v>3012</v>
      </c>
      <c r="D350" s="635" t="s">
        <v>2992</v>
      </c>
      <c r="E350" s="632" t="s">
        <v>3013</v>
      </c>
      <c r="F350" s="632" t="s">
        <v>3014</v>
      </c>
      <c r="G350" s="632" t="s">
        <v>3015</v>
      </c>
      <c r="H350" s="159" t="s">
        <v>3016</v>
      </c>
      <c r="I350" s="159" t="s">
        <v>2997</v>
      </c>
      <c r="J350" s="35">
        <v>4</v>
      </c>
      <c r="K350" s="185">
        <v>45352</v>
      </c>
      <c r="L350" s="307">
        <v>45869</v>
      </c>
      <c r="M350" s="36">
        <f t="shared" si="12"/>
        <v>73.857142857142861</v>
      </c>
      <c r="N350" s="187">
        <v>2</v>
      </c>
      <c r="O350" s="159" t="s">
        <v>2998</v>
      </c>
      <c r="P350" s="348">
        <f t="shared" si="13"/>
        <v>0.5</v>
      </c>
      <c r="Q350" s="114" t="str">
        <f>IF(ISNUMBER(P350),IF(P350=100%,"CUMPLIDA",IF(AND(ISNUMBER(L350),ISNUMBER(OCI!$P$6)), IF(L350&lt;OCI!$P$6,"INCUMPLIDA","PROCESO"), "VERIFICAR FECHA")),"SIN VALOR AVANCE")</f>
        <v>PROCESO</v>
      </c>
    </row>
    <row r="351" spans="1:17" ht="165">
      <c r="A351" s="456" t="s">
        <v>12</v>
      </c>
      <c r="B351" s="447" t="s">
        <v>16</v>
      </c>
      <c r="C351" s="635"/>
      <c r="D351" s="635"/>
      <c r="E351" s="632"/>
      <c r="F351" s="632"/>
      <c r="G351" s="632"/>
      <c r="H351" s="159" t="s">
        <v>3017</v>
      </c>
      <c r="I351" s="159" t="s">
        <v>3018</v>
      </c>
      <c r="J351" s="35">
        <v>550</v>
      </c>
      <c r="K351" s="185">
        <v>45352</v>
      </c>
      <c r="L351" s="307">
        <v>45657</v>
      </c>
      <c r="M351" s="36">
        <f>(L351-K351)/7</f>
        <v>43.571428571428569</v>
      </c>
      <c r="N351" s="187">
        <v>550</v>
      </c>
      <c r="O351" s="159" t="s">
        <v>2998</v>
      </c>
      <c r="P351" s="348">
        <f t="shared" si="13"/>
        <v>1</v>
      </c>
      <c r="Q351" s="114" t="str">
        <f>IF(ISNUMBER(P351),IF(P351=100%,"CUMPLIDA",IF(AND(ISNUMBER(L351),ISNUMBER(OCI!$P$6)), IF(L351&lt;OCI!$P$6,"INCUMPLIDA","PROCESO"), "VERIFICAR FECHA")),"SIN VALOR AVANCE")</f>
        <v>CUMPLIDA</v>
      </c>
    </row>
    <row r="352" spans="1:17" ht="409.5">
      <c r="A352" s="456" t="s">
        <v>12</v>
      </c>
      <c r="B352" s="447" t="s">
        <v>16</v>
      </c>
      <c r="C352" s="447" t="s">
        <v>3019</v>
      </c>
      <c r="D352" s="447" t="s">
        <v>2992</v>
      </c>
      <c r="E352" s="33" t="s">
        <v>3020</v>
      </c>
      <c r="F352" s="33" t="s">
        <v>3021</v>
      </c>
      <c r="G352" s="33" t="s">
        <v>3022</v>
      </c>
      <c r="H352" s="159" t="s">
        <v>3023</v>
      </c>
      <c r="I352" s="159" t="s">
        <v>2997</v>
      </c>
      <c r="J352" s="35">
        <v>4</v>
      </c>
      <c r="K352" s="185">
        <v>45352</v>
      </c>
      <c r="L352" s="307">
        <v>45869</v>
      </c>
      <c r="M352" s="36">
        <f t="shared" ref="M352" si="14">(L352-K352)/7</f>
        <v>73.857142857142861</v>
      </c>
      <c r="N352" s="187">
        <v>2</v>
      </c>
      <c r="O352" s="159" t="s">
        <v>2998</v>
      </c>
      <c r="P352" s="348">
        <f t="shared" si="13"/>
        <v>0.5</v>
      </c>
      <c r="Q352" s="114" t="str">
        <f>IF(ISNUMBER(P352),IF(P352=100%,"CUMPLIDA",IF(AND(ISNUMBER(L352),ISNUMBER(OCI!$P$6)), IF(L352&lt;OCI!$P$6,"INCUMPLIDA","PROCESO"), "VERIFICAR FECHA")),"SIN VALOR AVANCE")</f>
        <v>PROCESO</v>
      </c>
    </row>
    <row r="353" spans="1:17" ht="166.5">
      <c r="A353" s="456" t="s">
        <v>12</v>
      </c>
      <c r="B353" s="447" t="s">
        <v>16</v>
      </c>
      <c r="C353" s="631" t="s">
        <v>3024</v>
      </c>
      <c r="D353" s="631" t="s">
        <v>3025</v>
      </c>
      <c r="E353" s="632" t="s">
        <v>3026</v>
      </c>
      <c r="F353" s="632" t="s">
        <v>3027</v>
      </c>
      <c r="G353" s="632" t="s">
        <v>3028</v>
      </c>
      <c r="H353" s="311" t="s">
        <v>3028</v>
      </c>
      <c r="I353" s="311" t="s">
        <v>156</v>
      </c>
      <c r="J353" s="35" t="s">
        <v>3029</v>
      </c>
      <c r="K353" s="185">
        <v>45901</v>
      </c>
      <c r="L353" s="307">
        <v>45991</v>
      </c>
      <c r="M353" s="36">
        <f t="shared" si="12"/>
        <v>12.857142857142858</v>
      </c>
      <c r="N353" s="187">
        <v>0</v>
      </c>
      <c r="O353" s="159" t="s">
        <v>3030</v>
      </c>
      <c r="P353" s="348">
        <f t="shared" si="13"/>
        <v>0</v>
      </c>
      <c r="Q353" s="114" t="str">
        <f>IF(ISNUMBER(P353),IF(P353=100%,"CUMPLIDA",IF(AND(ISNUMBER(L353),ISNUMBER(OCI!$P$6)), IF(L353&lt;OCI!$P$6,"INCUMPLIDA","PROCESO"), "VERIFICAR FECHA")),"SIN VALOR AVANCE")</f>
        <v>PROCESO</v>
      </c>
    </row>
    <row r="354" spans="1:17" ht="166.5">
      <c r="A354" s="456" t="s">
        <v>12</v>
      </c>
      <c r="B354" s="447" t="s">
        <v>16</v>
      </c>
      <c r="C354" s="631"/>
      <c r="D354" s="631"/>
      <c r="E354" s="632"/>
      <c r="F354" s="632"/>
      <c r="G354" s="632"/>
      <c r="H354" s="311" t="s">
        <v>3028</v>
      </c>
      <c r="I354" s="311" t="s">
        <v>3031</v>
      </c>
      <c r="J354" s="35" t="s">
        <v>3029</v>
      </c>
      <c r="K354" s="185">
        <v>45992</v>
      </c>
      <c r="L354" s="307">
        <v>46081</v>
      </c>
      <c r="M354" s="36">
        <f t="shared" si="12"/>
        <v>12.714285714285714</v>
      </c>
      <c r="N354" s="187">
        <v>0</v>
      </c>
      <c r="O354" s="159" t="s">
        <v>3030</v>
      </c>
      <c r="P354" s="348">
        <f t="shared" si="13"/>
        <v>0</v>
      </c>
      <c r="Q354" s="114" t="str">
        <f>IF(ISNUMBER(P354),IF(P354=100%,"CUMPLIDA",IF(AND(ISNUMBER(L354),ISNUMBER(OCI!$P$6)), IF(L354&lt;OCI!$P$6,"INCUMPLIDA","PROCESO"), "VERIFICAR FECHA")),"SIN VALOR AVANCE")</f>
        <v>PROCESO</v>
      </c>
    </row>
    <row r="355" spans="1:17" ht="166.5">
      <c r="A355" s="456" t="s">
        <v>12</v>
      </c>
      <c r="B355" s="447" t="s">
        <v>16</v>
      </c>
      <c r="C355" s="631"/>
      <c r="D355" s="631"/>
      <c r="E355" s="632"/>
      <c r="F355" s="632"/>
      <c r="G355" s="632"/>
      <c r="H355" s="311" t="s">
        <v>3028</v>
      </c>
      <c r="I355" s="311" t="s">
        <v>217</v>
      </c>
      <c r="J355" s="35" t="s">
        <v>3032</v>
      </c>
      <c r="K355" s="185">
        <v>46082</v>
      </c>
      <c r="L355" s="307">
        <v>46356</v>
      </c>
      <c r="M355" s="36">
        <f t="shared" si="12"/>
        <v>39.142857142857146</v>
      </c>
      <c r="N355" s="187">
        <v>0</v>
      </c>
      <c r="O355" s="159" t="s">
        <v>3030</v>
      </c>
      <c r="P355" s="348">
        <f t="shared" si="13"/>
        <v>0</v>
      </c>
      <c r="Q355" s="114" t="str">
        <f>IF(ISNUMBER(P355),IF(P355=100%,"CUMPLIDA",IF(AND(ISNUMBER(L355),ISNUMBER(OCI!$P$6)), IF(L355&lt;OCI!$P$6,"INCUMPLIDA","PROCESO"), "VERIFICAR FECHA")),"SIN VALOR AVANCE")</f>
        <v>PROCESO</v>
      </c>
    </row>
    <row r="356" spans="1:17" ht="166.5">
      <c r="A356" s="456" t="s">
        <v>12</v>
      </c>
      <c r="B356" s="447" t="s">
        <v>16</v>
      </c>
      <c r="C356" s="631"/>
      <c r="D356" s="631"/>
      <c r="E356" s="632"/>
      <c r="F356" s="632"/>
      <c r="G356" s="632"/>
      <c r="H356" s="311" t="s">
        <v>3028</v>
      </c>
      <c r="I356" s="311" t="s">
        <v>3033</v>
      </c>
      <c r="J356" s="35" t="s">
        <v>3034</v>
      </c>
      <c r="K356" s="185">
        <v>46082</v>
      </c>
      <c r="L356" s="307">
        <v>46387</v>
      </c>
      <c r="M356" s="36">
        <f t="shared" si="12"/>
        <v>43.571428571428569</v>
      </c>
      <c r="N356" s="187">
        <v>0</v>
      </c>
      <c r="O356" s="159" t="s">
        <v>3030</v>
      </c>
      <c r="P356" s="348">
        <f t="shared" si="13"/>
        <v>0</v>
      </c>
      <c r="Q356" s="114" t="str">
        <f>IF(ISNUMBER(P356),IF(P356=100%,"CUMPLIDA",IF(AND(ISNUMBER(L356),ISNUMBER(OCI!$P$6)), IF(L356&lt;OCI!$P$6,"INCUMPLIDA","PROCESO"), "VERIFICAR FECHA")),"SIN VALOR AVANCE")</f>
        <v>PROCESO</v>
      </c>
    </row>
    <row r="357" spans="1:17" ht="195.75">
      <c r="A357" s="456" t="s">
        <v>12</v>
      </c>
      <c r="B357" s="447" t="s">
        <v>16</v>
      </c>
      <c r="C357" s="631"/>
      <c r="D357" s="631"/>
      <c r="E357" s="632"/>
      <c r="F357" s="632"/>
      <c r="G357" s="632"/>
      <c r="H357" s="311" t="s">
        <v>3028</v>
      </c>
      <c r="I357" s="159" t="s">
        <v>3035</v>
      </c>
      <c r="J357" s="35">
        <v>2</v>
      </c>
      <c r="K357" s="185">
        <v>45492</v>
      </c>
      <c r="L357" s="189">
        <v>45522</v>
      </c>
      <c r="M357" s="36">
        <f t="shared" si="12"/>
        <v>4.2857142857142856</v>
      </c>
      <c r="N357" s="187">
        <v>2</v>
      </c>
      <c r="O357" s="159" t="s">
        <v>3036</v>
      </c>
      <c r="P357" s="348">
        <f t="shared" si="13"/>
        <v>1</v>
      </c>
      <c r="Q357" s="114" t="str">
        <f>IF(ISNUMBER(P357),IF(P357=100%,"CUMPLIDA",IF(AND(ISNUMBER(L357),ISNUMBER(OCI!$P$6)), IF(L357&lt;OCI!$P$6,"INCUMPLIDA","PROCESO"), "VERIFICAR FECHA")),"SIN VALOR AVANCE")</f>
        <v>CUMPLIDA</v>
      </c>
    </row>
    <row r="358" spans="1:17" ht="105.75">
      <c r="A358" s="456" t="s">
        <v>12</v>
      </c>
      <c r="B358" s="447" t="s">
        <v>16</v>
      </c>
      <c r="C358" s="631"/>
      <c r="D358" s="631"/>
      <c r="E358" s="632"/>
      <c r="F358" s="632"/>
      <c r="G358" s="632"/>
      <c r="H358" s="311" t="s">
        <v>3028</v>
      </c>
      <c r="I358" s="159" t="s">
        <v>3037</v>
      </c>
      <c r="J358" s="35">
        <v>1</v>
      </c>
      <c r="K358" s="185">
        <v>45492</v>
      </c>
      <c r="L358" s="189">
        <v>45522</v>
      </c>
      <c r="M358" s="36">
        <f t="shared" si="12"/>
        <v>4.2857142857142856</v>
      </c>
      <c r="N358" s="187">
        <v>1</v>
      </c>
      <c r="O358" s="159" t="s">
        <v>3038</v>
      </c>
      <c r="P358" s="348">
        <f t="shared" si="13"/>
        <v>1</v>
      </c>
      <c r="Q358" s="114" t="str">
        <f>IF(ISNUMBER(P358),IF(P358=100%,"CUMPLIDA",IF(AND(ISNUMBER(L358),ISNUMBER(OCI!$P$6)), IF(L358&lt;OCI!$P$6,"INCUMPLIDA","PROCESO"), "VERIFICAR FECHA")),"SIN VALOR AVANCE")</f>
        <v>CUMPLIDA</v>
      </c>
    </row>
    <row r="359" spans="1:17" ht="255">
      <c r="A359" s="456" t="s">
        <v>12</v>
      </c>
      <c r="B359" s="447" t="s">
        <v>16</v>
      </c>
      <c r="C359" s="640" t="s">
        <v>3039</v>
      </c>
      <c r="D359" s="631" t="s">
        <v>3040</v>
      </c>
      <c r="E359" s="641" t="s">
        <v>3041</v>
      </c>
      <c r="F359" s="633" t="s">
        <v>3042</v>
      </c>
      <c r="G359" s="34" t="s">
        <v>3043</v>
      </c>
      <c r="H359" s="148" t="s">
        <v>3044</v>
      </c>
      <c r="I359" s="148" t="s">
        <v>3044</v>
      </c>
      <c r="J359" s="35">
        <v>1</v>
      </c>
      <c r="K359" s="185">
        <v>45641</v>
      </c>
      <c r="L359" s="185">
        <v>45716</v>
      </c>
      <c r="M359" s="36">
        <f t="shared" si="12"/>
        <v>10.714285714285714</v>
      </c>
      <c r="N359" s="187">
        <v>0</v>
      </c>
      <c r="O359" s="159" t="s">
        <v>3045</v>
      </c>
      <c r="P359" s="348">
        <f t="shared" si="13"/>
        <v>0</v>
      </c>
      <c r="Q359" s="114" t="str">
        <f>IF(ISNUMBER(P359),IF(P359=100%,"CUMPLIDA",IF(AND(ISNUMBER(L359),ISNUMBER(OCI!$P$6)), IF(L359&lt;OCI!$P$6,"INCUMPLIDA","PROCESO"), "VERIFICAR FECHA")),"SIN VALOR AVANCE")</f>
        <v>PROCESO</v>
      </c>
    </row>
    <row r="360" spans="1:17" ht="150">
      <c r="A360" s="456" t="s">
        <v>12</v>
      </c>
      <c r="B360" s="447" t="s">
        <v>16</v>
      </c>
      <c r="C360" s="640"/>
      <c r="D360" s="631"/>
      <c r="E360" s="641"/>
      <c r="F360" s="633"/>
      <c r="G360" s="34" t="s">
        <v>3046</v>
      </c>
      <c r="H360" s="148" t="s">
        <v>3047</v>
      </c>
      <c r="I360" s="148" t="s">
        <v>3047</v>
      </c>
      <c r="J360" s="35">
        <v>8</v>
      </c>
      <c r="K360" s="185">
        <v>45747</v>
      </c>
      <c r="L360" s="185">
        <v>45991</v>
      </c>
      <c r="M360" s="36">
        <f t="shared" si="12"/>
        <v>34.857142857142854</v>
      </c>
      <c r="N360" s="187">
        <v>0</v>
      </c>
      <c r="O360" s="159" t="s">
        <v>3045</v>
      </c>
      <c r="P360" s="348">
        <f t="shared" si="13"/>
        <v>0</v>
      </c>
      <c r="Q360" s="114" t="str">
        <f>IF(ISNUMBER(P360),IF(P360=100%,"CUMPLIDA",IF(AND(ISNUMBER(L360),ISNUMBER(OCI!$P$6)), IF(L360&lt;OCI!$P$6,"INCUMPLIDA","PROCESO"), "VERIFICAR FECHA")),"SIN VALOR AVANCE")</f>
        <v>PROCESO</v>
      </c>
    </row>
    <row r="361" spans="1:17" ht="150">
      <c r="A361" s="456" t="s">
        <v>12</v>
      </c>
      <c r="B361" s="447" t="s">
        <v>16</v>
      </c>
      <c r="C361" s="640"/>
      <c r="D361" s="631"/>
      <c r="E361" s="641"/>
      <c r="F361" s="633"/>
      <c r="G361" s="34" t="s">
        <v>3048</v>
      </c>
      <c r="H361" s="148" t="s">
        <v>3049</v>
      </c>
      <c r="I361" s="148" t="s">
        <v>3049</v>
      </c>
      <c r="J361" s="35">
        <v>2</v>
      </c>
      <c r="K361" s="185">
        <v>45748</v>
      </c>
      <c r="L361" s="185">
        <v>45900</v>
      </c>
      <c r="M361" s="36">
        <f t="shared" si="12"/>
        <v>21.714285714285715</v>
      </c>
      <c r="N361" s="187">
        <v>0</v>
      </c>
      <c r="O361" s="159" t="s">
        <v>3045</v>
      </c>
      <c r="P361" s="348">
        <f t="shared" si="13"/>
        <v>0</v>
      </c>
      <c r="Q361" s="114" t="str">
        <f>IF(ISNUMBER(P361),IF(P361=100%,"CUMPLIDA",IF(AND(ISNUMBER(L361),ISNUMBER(OCI!$P$6)), IF(L361&lt;OCI!$P$6,"INCUMPLIDA","PROCESO"), "VERIFICAR FECHA")),"SIN VALOR AVANCE")</f>
        <v>PROCESO</v>
      </c>
    </row>
    <row r="362" spans="1:17" ht="409.5">
      <c r="A362" s="456" t="s">
        <v>12</v>
      </c>
      <c r="B362" s="447" t="s">
        <v>16</v>
      </c>
      <c r="C362" s="458" t="s">
        <v>3039</v>
      </c>
      <c r="D362" s="631"/>
      <c r="E362" s="459" t="s">
        <v>3050</v>
      </c>
      <c r="F362" s="310" t="s">
        <v>3051</v>
      </c>
      <c r="G362" s="33" t="s">
        <v>3052</v>
      </c>
      <c r="H362" s="159" t="s">
        <v>3047</v>
      </c>
      <c r="I362" s="159" t="s">
        <v>3047</v>
      </c>
      <c r="J362" s="35">
        <v>10</v>
      </c>
      <c r="K362" s="185">
        <v>45689</v>
      </c>
      <c r="L362" s="185">
        <v>45991</v>
      </c>
      <c r="M362" s="36">
        <f t="shared" si="12"/>
        <v>43.142857142857146</v>
      </c>
      <c r="N362" s="187">
        <v>0</v>
      </c>
      <c r="O362" s="159" t="s">
        <v>3053</v>
      </c>
      <c r="P362" s="348">
        <f t="shared" si="13"/>
        <v>0</v>
      </c>
      <c r="Q362" s="114" t="str">
        <f>IF(ISNUMBER(P362),IF(P362=100%,"CUMPLIDA",IF(AND(ISNUMBER(L362),ISNUMBER(OCI!$P$6)), IF(L362&lt;OCI!$P$6,"INCUMPLIDA","PROCESO"), "VERIFICAR FECHA")),"SIN VALOR AVANCE")</f>
        <v>PROCESO</v>
      </c>
    </row>
    <row r="363" spans="1:17" ht="255">
      <c r="A363" s="456" t="s">
        <v>12</v>
      </c>
      <c r="B363" s="447" t="s">
        <v>16</v>
      </c>
      <c r="C363" s="631" t="s">
        <v>3039</v>
      </c>
      <c r="D363" s="631"/>
      <c r="E363" s="633" t="s">
        <v>3054</v>
      </c>
      <c r="F363" s="633" t="s">
        <v>3055</v>
      </c>
      <c r="G363" s="33" t="s">
        <v>3056</v>
      </c>
      <c r="H363" s="159" t="s">
        <v>3057</v>
      </c>
      <c r="I363" s="159" t="s">
        <v>3057</v>
      </c>
      <c r="J363" s="35">
        <v>1</v>
      </c>
      <c r="K363" s="185">
        <v>45672</v>
      </c>
      <c r="L363" s="185">
        <v>45747</v>
      </c>
      <c r="M363" s="36">
        <f t="shared" si="12"/>
        <v>10.714285714285714</v>
      </c>
      <c r="N363" s="187">
        <v>0</v>
      </c>
      <c r="O363" s="159" t="s">
        <v>3045</v>
      </c>
      <c r="P363" s="348">
        <f t="shared" si="13"/>
        <v>0</v>
      </c>
      <c r="Q363" s="114" t="str">
        <f>IF(ISNUMBER(P363),IF(P363=100%,"CUMPLIDA",IF(AND(ISNUMBER(L363),ISNUMBER(OCI!$P$6)), IF(L363&lt;OCI!$P$6,"INCUMPLIDA","PROCESO"), "VERIFICAR FECHA")),"SIN VALOR AVANCE")</f>
        <v>PROCESO</v>
      </c>
    </row>
    <row r="364" spans="1:17" ht="165">
      <c r="A364" s="456" t="s">
        <v>12</v>
      </c>
      <c r="B364" s="447" t="s">
        <v>16</v>
      </c>
      <c r="C364" s="631"/>
      <c r="D364" s="631"/>
      <c r="E364" s="633"/>
      <c r="F364" s="633"/>
      <c r="G364" s="33" t="s">
        <v>3058</v>
      </c>
      <c r="H364" s="159" t="s">
        <v>3059</v>
      </c>
      <c r="I364" s="159" t="s">
        <v>3059</v>
      </c>
      <c r="J364" s="35">
        <v>8</v>
      </c>
      <c r="K364" s="185">
        <v>45748</v>
      </c>
      <c r="L364" s="185">
        <v>45991</v>
      </c>
      <c r="M364" s="36">
        <f t="shared" si="12"/>
        <v>34.714285714285715</v>
      </c>
      <c r="N364" s="187">
        <v>0</v>
      </c>
      <c r="O364" s="159" t="s">
        <v>3045</v>
      </c>
      <c r="P364" s="348">
        <f t="shared" si="13"/>
        <v>0</v>
      </c>
      <c r="Q364" s="114" t="str">
        <f>IF(ISNUMBER(P364),IF(P364=100%,"CUMPLIDA",IF(AND(ISNUMBER(L364),ISNUMBER(OCI!$P$6)), IF(L364&lt;OCI!$P$6,"INCUMPLIDA","PROCESO"), "VERIFICAR FECHA")),"SIN VALOR AVANCE")</f>
        <v>PROCESO</v>
      </c>
    </row>
    <row r="365" spans="1:17" ht="105">
      <c r="A365" s="456" t="s">
        <v>12</v>
      </c>
      <c r="B365" s="447" t="s">
        <v>16</v>
      </c>
      <c r="C365" s="631"/>
      <c r="D365" s="631"/>
      <c r="E365" s="633"/>
      <c r="F365" s="633"/>
      <c r="G365" s="33" t="s">
        <v>3060</v>
      </c>
      <c r="H365" s="159" t="s">
        <v>3061</v>
      </c>
      <c r="I365" s="159" t="s">
        <v>3061</v>
      </c>
      <c r="J365" s="35">
        <v>1</v>
      </c>
      <c r="K365" s="185">
        <v>45659</v>
      </c>
      <c r="L365" s="185">
        <v>45747</v>
      </c>
      <c r="M365" s="36">
        <f t="shared" si="12"/>
        <v>12.571428571428571</v>
      </c>
      <c r="N365" s="187">
        <v>0</v>
      </c>
      <c r="O365" s="159" t="s">
        <v>3045</v>
      </c>
      <c r="P365" s="348">
        <f t="shared" si="13"/>
        <v>0</v>
      </c>
      <c r="Q365" s="114" t="str">
        <f>IF(ISNUMBER(P365),IF(P365=100%,"CUMPLIDA",IF(AND(ISNUMBER(L365),ISNUMBER(OCI!$P$6)), IF(L365&lt;OCI!$P$6,"INCUMPLIDA","PROCESO"), "VERIFICAR FECHA")),"SIN VALOR AVANCE")</f>
        <v>PROCESO</v>
      </c>
    </row>
    <row r="366" spans="1:17" ht="135">
      <c r="A366" s="456" t="s">
        <v>12</v>
      </c>
      <c r="B366" s="447" t="s">
        <v>16</v>
      </c>
      <c r="C366" s="631"/>
      <c r="D366" s="631"/>
      <c r="E366" s="633"/>
      <c r="F366" s="633"/>
      <c r="G366" s="33" t="s">
        <v>3062</v>
      </c>
      <c r="H366" s="159" t="s">
        <v>3063</v>
      </c>
      <c r="I366" s="159" t="s">
        <v>3063</v>
      </c>
      <c r="J366" s="313">
        <v>1</v>
      </c>
      <c r="K366" s="185">
        <v>45689</v>
      </c>
      <c r="L366" s="185">
        <v>45716</v>
      </c>
      <c r="M366" s="36">
        <f t="shared" si="12"/>
        <v>3.8571428571428572</v>
      </c>
      <c r="N366" s="313">
        <v>0</v>
      </c>
      <c r="O366" s="159" t="s">
        <v>3045</v>
      </c>
      <c r="P366" s="348">
        <f t="shared" si="13"/>
        <v>0</v>
      </c>
      <c r="Q366" s="114" t="str">
        <f>IF(ISNUMBER(P366),IF(P366=100%,"CUMPLIDA",IF(AND(ISNUMBER(L366),ISNUMBER(OCI!$P$6)), IF(L366&lt;OCI!$P$6,"INCUMPLIDA","PROCESO"), "VERIFICAR FECHA")),"SIN VALOR AVANCE")</f>
        <v>PROCESO</v>
      </c>
    </row>
    <row r="367" spans="1:17" ht="150">
      <c r="A367" s="456" t="s">
        <v>12</v>
      </c>
      <c r="B367" s="447" t="s">
        <v>16</v>
      </c>
      <c r="C367" s="631"/>
      <c r="D367" s="631"/>
      <c r="E367" s="633"/>
      <c r="F367" s="633"/>
      <c r="G367" s="33" t="s">
        <v>3064</v>
      </c>
      <c r="H367" s="159" t="s">
        <v>1159</v>
      </c>
      <c r="I367" s="159" t="s">
        <v>1159</v>
      </c>
      <c r="J367" s="35">
        <v>1</v>
      </c>
      <c r="K367" s="185">
        <v>45717</v>
      </c>
      <c r="L367" s="185">
        <v>45747</v>
      </c>
      <c r="M367" s="36">
        <f t="shared" si="12"/>
        <v>4.2857142857142856</v>
      </c>
      <c r="N367" s="187">
        <v>0</v>
      </c>
      <c r="O367" s="159" t="s">
        <v>3045</v>
      </c>
      <c r="P367" s="348">
        <f t="shared" si="13"/>
        <v>0</v>
      </c>
      <c r="Q367" s="114" t="str">
        <f>IF(ISNUMBER(P367),IF(P367=100%,"CUMPLIDA",IF(AND(ISNUMBER(L367),ISNUMBER(OCI!$P$6)), IF(L367&lt;OCI!$P$6,"INCUMPLIDA","PROCESO"), "VERIFICAR FECHA")),"SIN VALOR AVANCE")</f>
        <v>PROCESO</v>
      </c>
    </row>
    <row r="368" spans="1:17" ht="120.75">
      <c r="A368" s="456" t="s">
        <v>12</v>
      </c>
      <c r="B368" s="447" t="s">
        <v>16</v>
      </c>
      <c r="C368" s="631"/>
      <c r="D368" s="631"/>
      <c r="E368" s="633"/>
      <c r="F368" s="633"/>
      <c r="G368" s="33" t="s">
        <v>3065</v>
      </c>
      <c r="H368" s="159" t="s">
        <v>3066</v>
      </c>
      <c r="I368" s="159" t="s">
        <v>3066</v>
      </c>
      <c r="J368" s="35">
        <v>1</v>
      </c>
      <c r="K368" s="185">
        <v>45641</v>
      </c>
      <c r="L368" s="185">
        <v>45688</v>
      </c>
      <c r="M368" s="36">
        <f t="shared" si="12"/>
        <v>6.7142857142857144</v>
      </c>
      <c r="N368" s="187">
        <v>0</v>
      </c>
      <c r="O368" s="159" t="s">
        <v>3067</v>
      </c>
      <c r="P368" s="348">
        <f t="shared" si="13"/>
        <v>0</v>
      </c>
      <c r="Q368" s="114" t="str">
        <f>IF(ISNUMBER(P368),IF(P368=100%,"CUMPLIDA",IF(AND(ISNUMBER(L368),ISNUMBER(OCI!$P$6)), IF(L368&lt;OCI!$P$6,"INCUMPLIDA","PROCESO"), "VERIFICAR FECHA")),"SIN VALOR AVANCE")</f>
        <v>PROCESO</v>
      </c>
    </row>
    <row r="369" spans="1:17" ht="75.75">
      <c r="A369" s="456" t="s">
        <v>12</v>
      </c>
      <c r="B369" s="447" t="s">
        <v>16</v>
      </c>
      <c r="C369" s="631"/>
      <c r="D369" s="631"/>
      <c r="E369" s="633"/>
      <c r="F369" s="633"/>
      <c r="G369" s="33" t="s">
        <v>3068</v>
      </c>
      <c r="H369" s="159" t="s">
        <v>3069</v>
      </c>
      <c r="I369" s="159" t="s">
        <v>3069</v>
      </c>
      <c r="J369" s="313">
        <v>1</v>
      </c>
      <c r="K369" s="185">
        <v>45689</v>
      </c>
      <c r="L369" s="185">
        <v>45991</v>
      </c>
      <c r="M369" s="36">
        <f t="shared" si="12"/>
        <v>43.142857142857146</v>
      </c>
      <c r="N369" s="313">
        <v>0</v>
      </c>
      <c r="O369" s="159" t="s">
        <v>3045</v>
      </c>
      <c r="P369" s="348">
        <f t="shared" si="13"/>
        <v>0</v>
      </c>
      <c r="Q369" s="114" t="str">
        <f>IF(ISNUMBER(P369),IF(P369=100%,"CUMPLIDA",IF(AND(ISNUMBER(L369),ISNUMBER(OCI!$P$6)), IF(L369&lt;OCI!$P$6,"INCUMPLIDA","PROCESO"), "VERIFICAR FECHA")),"SIN VALOR AVANCE")</f>
        <v>PROCESO</v>
      </c>
    </row>
    <row r="370" spans="1:17" ht="135.75">
      <c r="A370" s="456" t="s">
        <v>12</v>
      </c>
      <c r="B370" s="447" t="s">
        <v>16</v>
      </c>
      <c r="C370" s="640" t="s">
        <v>3039</v>
      </c>
      <c r="D370" s="631"/>
      <c r="E370" s="641" t="s">
        <v>3070</v>
      </c>
      <c r="F370" s="633" t="s">
        <v>3071</v>
      </c>
      <c r="G370" s="33" t="s">
        <v>3072</v>
      </c>
      <c r="H370" s="159" t="s">
        <v>3073</v>
      </c>
      <c r="I370" s="159" t="s">
        <v>3073</v>
      </c>
      <c r="J370" s="313">
        <v>1</v>
      </c>
      <c r="K370" s="185">
        <v>45627</v>
      </c>
      <c r="L370" s="185">
        <v>45688</v>
      </c>
      <c r="M370" s="36">
        <f t="shared" si="12"/>
        <v>8.7142857142857135</v>
      </c>
      <c r="N370" s="313">
        <v>0</v>
      </c>
      <c r="O370" s="159" t="s">
        <v>3074</v>
      </c>
      <c r="P370" s="348">
        <f t="shared" si="13"/>
        <v>0</v>
      </c>
      <c r="Q370" s="114" t="str">
        <f>IF(ISNUMBER(P370),IF(P370=100%,"CUMPLIDA",IF(AND(ISNUMBER(L370),ISNUMBER(OCI!$P$6)), IF(L370&lt;OCI!$P$6,"INCUMPLIDA","PROCESO"), "VERIFICAR FECHA")),"SIN VALOR AVANCE")</f>
        <v>PROCESO</v>
      </c>
    </row>
    <row r="371" spans="1:17" ht="105.75">
      <c r="A371" s="456" t="s">
        <v>12</v>
      </c>
      <c r="B371" s="447" t="s">
        <v>16</v>
      </c>
      <c r="C371" s="640"/>
      <c r="D371" s="631"/>
      <c r="E371" s="641"/>
      <c r="F371" s="633"/>
      <c r="G371" s="33" t="s">
        <v>3075</v>
      </c>
      <c r="H371" s="159" t="s">
        <v>3076</v>
      </c>
      <c r="I371" s="159" t="s">
        <v>3076</v>
      </c>
      <c r="J371" s="35">
        <v>9</v>
      </c>
      <c r="K371" s="185">
        <v>45627</v>
      </c>
      <c r="L371" s="185">
        <v>45900</v>
      </c>
      <c r="M371" s="36">
        <f t="shared" si="12"/>
        <v>39</v>
      </c>
      <c r="N371" s="187">
        <v>0</v>
      </c>
      <c r="O371" s="314" t="s">
        <v>3077</v>
      </c>
      <c r="P371" s="348">
        <f t="shared" si="13"/>
        <v>0</v>
      </c>
      <c r="Q371" s="114" t="str">
        <f>IF(ISNUMBER(P371),IF(P371=100%,"CUMPLIDA",IF(AND(ISNUMBER(L371),ISNUMBER(OCI!$P$6)), IF(L371&lt;OCI!$P$6,"INCUMPLIDA","PROCESO"), "VERIFICAR FECHA")),"SIN VALOR AVANCE")</f>
        <v>PROCESO</v>
      </c>
    </row>
    <row r="372" spans="1:17" ht="120">
      <c r="A372" s="456" t="s">
        <v>12</v>
      </c>
      <c r="B372" s="447" t="s">
        <v>16</v>
      </c>
      <c r="C372" s="631" t="s">
        <v>3039</v>
      </c>
      <c r="D372" s="631"/>
      <c r="E372" s="633" t="s">
        <v>3078</v>
      </c>
      <c r="F372" s="633" t="s">
        <v>3079</v>
      </c>
      <c r="G372" s="34" t="s">
        <v>3080</v>
      </c>
      <c r="H372" s="159" t="s">
        <v>155</v>
      </c>
      <c r="I372" s="159" t="s">
        <v>2860</v>
      </c>
      <c r="J372" s="35">
        <v>1</v>
      </c>
      <c r="K372" s="189">
        <v>45931</v>
      </c>
      <c r="L372" s="189">
        <v>45991</v>
      </c>
      <c r="M372" s="36">
        <f t="shared" si="12"/>
        <v>8.5714285714285712</v>
      </c>
      <c r="N372" s="187">
        <v>0</v>
      </c>
      <c r="O372" s="159" t="s">
        <v>3081</v>
      </c>
      <c r="P372" s="348">
        <f t="shared" si="13"/>
        <v>0</v>
      </c>
      <c r="Q372" s="114" t="str">
        <f>IF(ISNUMBER(P372),IF(P372=100%,"CUMPLIDA",IF(AND(ISNUMBER(L372),ISNUMBER(OCI!$P$6)), IF(L372&lt;OCI!$P$6,"INCUMPLIDA","PROCESO"), "VERIFICAR FECHA")),"SIN VALOR AVANCE")</f>
        <v>PROCESO</v>
      </c>
    </row>
    <row r="373" spans="1:17" ht="120">
      <c r="A373" s="456" t="s">
        <v>12</v>
      </c>
      <c r="B373" s="447" t="s">
        <v>16</v>
      </c>
      <c r="C373" s="631"/>
      <c r="D373" s="631"/>
      <c r="E373" s="633"/>
      <c r="F373" s="633"/>
      <c r="G373" s="34" t="s">
        <v>3082</v>
      </c>
      <c r="H373" s="159" t="s">
        <v>3083</v>
      </c>
      <c r="I373" s="311" t="s">
        <v>1420</v>
      </c>
      <c r="J373" s="35">
        <v>1</v>
      </c>
      <c r="K373" s="189">
        <v>45992</v>
      </c>
      <c r="L373" s="189">
        <v>46081</v>
      </c>
      <c r="M373" s="36">
        <f t="shared" si="12"/>
        <v>12.714285714285714</v>
      </c>
      <c r="N373" s="187">
        <v>0</v>
      </c>
      <c r="O373" s="159" t="s">
        <v>3084</v>
      </c>
      <c r="P373" s="348">
        <f t="shared" si="13"/>
        <v>0</v>
      </c>
      <c r="Q373" s="114" t="str">
        <f>IF(ISNUMBER(P373),IF(P373=100%,"CUMPLIDA",IF(AND(ISNUMBER(L373),ISNUMBER(OCI!$P$6)), IF(L373&lt;OCI!$P$6,"INCUMPLIDA","PROCESO"), "VERIFICAR FECHA")),"SIN VALOR AVANCE")</f>
        <v>PROCESO</v>
      </c>
    </row>
    <row r="374" spans="1:17" ht="120">
      <c r="A374" s="456" t="s">
        <v>12</v>
      </c>
      <c r="B374" s="447" t="s">
        <v>16</v>
      </c>
      <c r="C374" s="631"/>
      <c r="D374" s="631"/>
      <c r="E374" s="633"/>
      <c r="F374" s="633"/>
      <c r="G374" s="34" t="s">
        <v>1363</v>
      </c>
      <c r="H374" s="159" t="s">
        <v>162</v>
      </c>
      <c r="I374" s="159" t="s">
        <v>163</v>
      </c>
      <c r="J374" s="35">
        <v>5</v>
      </c>
      <c r="K374" s="185">
        <v>46113</v>
      </c>
      <c r="L374" s="185">
        <v>46568</v>
      </c>
      <c r="M374" s="36">
        <f t="shared" si="12"/>
        <v>65</v>
      </c>
      <c r="N374" s="187">
        <v>0</v>
      </c>
      <c r="O374" s="159" t="s">
        <v>3084</v>
      </c>
      <c r="P374" s="348">
        <f t="shared" si="13"/>
        <v>0</v>
      </c>
      <c r="Q374" s="114" t="str">
        <f>IF(ISNUMBER(P374),IF(P374=100%,"CUMPLIDA",IF(AND(ISNUMBER(L374),ISNUMBER(OCI!$P$6)), IF(L374&lt;OCI!$P$6,"INCUMPLIDA","PROCESO"), "VERIFICAR FECHA")),"SIN VALOR AVANCE")</f>
        <v>PROCESO</v>
      </c>
    </row>
    <row r="375" spans="1:17" ht="165">
      <c r="A375" s="456" t="s">
        <v>12</v>
      </c>
      <c r="B375" s="447" t="s">
        <v>16</v>
      </c>
      <c r="C375" s="631"/>
      <c r="D375" s="631"/>
      <c r="E375" s="633"/>
      <c r="F375" s="633"/>
      <c r="G375" s="34" t="s">
        <v>3085</v>
      </c>
      <c r="H375" s="148" t="s">
        <v>3086</v>
      </c>
      <c r="I375" s="159" t="s">
        <v>3087</v>
      </c>
      <c r="J375" s="35">
        <v>3</v>
      </c>
      <c r="K375" s="185">
        <v>46296</v>
      </c>
      <c r="L375" s="185">
        <v>46568</v>
      </c>
      <c r="M375" s="36">
        <f t="shared" si="12"/>
        <v>38.857142857142854</v>
      </c>
      <c r="N375" s="187">
        <v>0</v>
      </c>
      <c r="O375" s="159" t="s">
        <v>3088</v>
      </c>
      <c r="P375" s="348">
        <f t="shared" si="13"/>
        <v>0</v>
      </c>
      <c r="Q375" s="114" t="str">
        <f>IF(ISNUMBER(P375),IF(P375=100%,"CUMPLIDA",IF(AND(ISNUMBER(L375),ISNUMBER(OCI!$P$6)), IF(L375&lt;OCI!$P$6,"INCUMPLIDA","PROCESO"), "VERIFICAR FECHA")),"SIN VALOR AVANCE")</f>
        <v>PROCESO</v>
      </c>
    </row>
    <row r="376" spans="1:17" ht="195">
      <c r="A376" s="456" t="s">
        <v>12</v>
      </c>
      <c r="B376" s="447" t="s">
        <v>16</v>
      </c>
      <c r="C376" s="631"/>
      <c r="D376" s="631"/>
      <c r="E376" s="633"/>
      <c r="F376" s="633"/>
      <c r="G376" s="33" t="s">
        <v>3089</v>
      </c>
      <c r="H376" s="159" t="s">
        <v>3090</v>
      </c>
      <c r="I376" s="159" t="s">
        <v>3090</v>
      </c>
      <c r="J376" s="35">
        <v>2</v>
      </c>
      <c r="K376" s="185">
        <v>45641</v>
      </c>
      <c r="L376" s="185">
        <v>45688</v>
      </c>
      <c r="M376" s="36">
        <f t="shared" si="12"/>
        <v>6.7142857142857144</v>
      </c>
      <c r="N376" s="187">
        <v>0</v>
      </c>
      <c r="O376" s="159" t="s">
        <v>3091</v>
      </c>
      <c r="P376" s="348">
        <f t="shared" si="13"/>
        <v>0</v>
      </c>
      <c r="Q376" s="114" t="str">
        <f>IF(ISNUMBER(P376),IF(P376=100%,"CUMPLIDA",IF(AND(ISNUMBER(L376),ISNUMBER(OCI!$P$6)), IF(L376&lt;OCI!$P$6,"INCUMPLIDA","PROCESO"), "VERIFICAR FECHA")),"SIN VALOR AVANCE")</f>
        <v>PROCESO</v>
      </c>
    </row>
    <row r="377" spans="1:17" ht="120">
      <c r="A377" s="456" t="s">
        <v>12</v>
      </c>
      <c r="B377" s="447" t="s">
        <v>16</v>
      </c>
      <c r="C377" s="631"/>
      <c r="D377" s="631"/>
      <c r="E377" s="633"/>
      <c r="F377" s="310"/>
      <c r="G377" s="33" t="s">
        <v>3092</v>
      </c>
      <c r="H377" s="159" t="s">
        <v>3093</v>
      </c>
      <c r="I377" s="159" t="s">
        <v>3093</v>
      </c>
      <c r="J377" s="35">
        <v>2</v>
      </c>
      <c r="K377" s="185">
        <v>45641</v>
      </c>
      <c r="L377" s="185">
        <v>45688</v>
      </c>
      <c r="M377" s="36">
        <f t="shared" si="12"/>
        <v>6.7142857142857144</v>
      </c>
      <c r="N377" s="187">
        <v>0</v>
      </c>
      <c r="O377" s="159" t="s">
        <v>3091</v>
      </c>
      <c r="P377" s="348">
        <f t="shared" si="13"/>
        <v>0</v>
      </c>
      <c r="Q377" s="114" t="str">
        <f>IF(ISNUMBER(P377),IF(P377=100%,"CUMPLIDA",IF(AND(ISNUMBER(L377),ISNUMBER(OCI!$P$6)), IF(L377&lt;OCI!$P$6,"INCUMPLIDA","PROCESO"), "VERIFICAR FECHA")),"SIN VALOR AVANCE")</f>
        <v>PROCESO</v>
      </c>
    </row>
    <row r="378" spans="1:17" ht="135">
      <c r="A378" s="456" t="s">
        <v>12</v>
      </c>
      <c r="B378" s="447" t="s">
        <v>16</v>
      </c>
      <c r="C378" s="631"/>
      <c r="D378" s="631"/>
      <c r="E378" s="633"/>
      <c r="F378" s="310"/>
      <c r="G378" s="33" t="s">
        <v>3094</v>
      </c>
      <c r="H378" s="159" t="s">
        <v>3095</v>
      </c>
      <c r="I378" s="159" t="s">
        <v>3095</v>
      </c>
      <c r="J378" s="35">
        <v>2</v>
      </c>
      <c r="K378" s="185">
        <v>45641</v>
      </c>
      <c r="L378" s="185">
        <v>45777</v>
      </c>
      <c r="M378" s="36">
        <f t="shared" si="12"/>
        <v>19.428571428571427</v>
      </c>
      <c r="N378" s="187">
        <v>0</v>
      </c>
      <c r="O378" s="159" t="s">
        <v>3096</v>
      </c>
      <c r="P378" s="348">
        <f t="shared" si="13"/>
        <v>0</v>
      </c>
      <c r="Q378" s="114" t="str">
        <f>IF(ISNUMBER(P378),IF(P378=100%,"CUMPLIDA",IF(AND(ISNUMBER(L378),ISNUMBER(OCI!$P$6)), IF(L378&lt;OCI!$P$6,"INCUMPLIDA","PROCESO"), "VERIFICAR FECHA")),"SIN VALOR AVANCE")</f>
        <v>PROCESO</v>
      </c>
    </row>
    <row r="379" spans="1:17" ht="180.75">
      <c r="A379" s="169" t="s">
        <v>17</v>
      </c>
      <c r="B379" s="460" t="s">
        <v>13</v>
      </c>
      <c r="C379" s="642" t="s">
        <v>3097</v>
      </c>
      <c r="D379" s="642" t="s">
        <v>3098</v>
      </c>
      <c r="E379" s="643" t="s">
        <v>3099</v>
      </c>
      <c r="F379" s="643" t="s">
        <v>3100</v>
      </c>
      <c r="G379" s="643" t="s">
        <v>4381</v>
      </c>
      <c r="H379" s="163" t="s">
        <v>3101</v>
      </c>
      <c r="I379" s="163" t="s">
        <v>3102</v>
      </c>
      <c r="J379" s="164">
        <v>1</v>
      </c>
      <c r="K379" s="190">
        <v>42461</v>
      </c>
      <c r="L379" s="190">
        <v>42551</v>
      </c>
      <c r="M379" s="165">
        <f t="shared" si="12"/>
        <v>12.857142857142858</v>
      </c>
      <c r="N379" s="191">
        <v>1</v>
      </c>
      <c r="O379" s="163" t="s">
        <v>3103</v>
      </c>
      <c r="P379" s="53">
        <f t="shared" si="13"/>
        <v>1</v>
      </c>
      <c r="Q379" s="166" t="str">
        <f>IF(ISNUMBER(P379),IF(P379=100%,"CUMPLIDA",IF(AND(ISNUMBER(L379),ISNUMBER(CGR!$P$4)), IF(L379&lt;CGR!$P$4,"INCUMPLIDA","PROCESO"), "VERIFICAR FECHA")),"SIN VALOR AVANCE")</f>
        <v>CUMPLIDA</v>
      </c>
    </row>
    <row r="380" spans="1:17" ht="195.75">
      <c r="A380" s="169" t="s">
        <v>17</v>
      </c>
      <c r="B380" s="460" t="s">
        <v>13</v>
      </c>
      <c r="C380" s="642"/>
      <c r="D380" s="642"/>
      <c r="E380" s="643"/>
      <c r="F380" s="643"/>
      <c r="G380" s="643"/>
      <c r="H380" s="163" t="s">
        <v>3104</v>
      </c>
      <c r="I380" s="163" t="s">
        <v>3105</v>
      </c>
      <c r="J380" s="461">
        <v>1</v>
      </c>
      <c r="K380" s="190">
        <v>42461</v>
      </c>
      <c r="L380" s="190">
        <v>42650</v>
      </c>
      <c r="M380" s="165">
        <f t="shared" si="12"/>
        <v>27</v>
      </c>
      <c r="N380" s="462">
        <v>1</v>
      </c>
      <c r="O380" s="163" t="s">
        <v>3106</v>
      </c>
      <c r="P380" s="53">
        <f t="shared" si="13"/>
        <v>1</v>
      </c>
      <c r="Q380" s="166" t="str">
        <f>IF(ISNUMBER(P380),IF(P380=100%,"CUMPLIDA",IF(AND(ISNUMBER(L380),ISNUMBER(CGR!$P$4)), IF(L380&lt;CGR!$P$4,"INCUMPLIDA","PROCESO"), "VERIFICAR FECHA")),"SIN VALOR AVANCE")</f>
        <v>CUMPLIDA</v>
      </c>
    </row>
    <row r="381" spans="1:17" ht="165.75">
      <c r="A381" s="169" t="s">
        <v>17</v>
      </c>
      <c r="B381" s="460" t="s">
        <v>13</v>
      </c>
      <c r="C381" s="642"/>
      <c r="D381" s="642"/>
      <c r="E381" s="643"/>
      <c r="F381" s="643"/>
      <c r="G381" s="643"/>
      <c r="H381" s="163" t="s">
        <v>3107</v>
      </c>
      <c r="I381" s="163" t="s">
        <v>3108</v>
      </c>
      <c r="J381" s="164">
        <v>1</v>
      </c>
      <c r="K381" s="190">
        <v>42653</v>
      </c>
      <c r="L381" s="190">
        <v>42661</v>
      </c>
      <c r="M381" s="165">
        <f t="shared" si="12"/>
        <v>1.1428571428571428</v>
      </c>
      <c r="N381" s="191">
        <v>1</v>
      </c>
      <c r="O381" s="163" t="s">
        <v>3109</v>
      </c>
      <c r="P381" s="53">
        <f t="shared" si="13"/>
        <v>1</v>
      </c>
      <c r="Q381" s="166" t="str">
        <f>IF(ISNUMBER(P381),IF(P381=100%,"CUMPLIDA",IF(AND(ISNUMBER(L381),ISNUMBER(CGR!$P$4)), IF(L381&lt;CGR!$P$4,"INCUMPLIDA","PROCESO"), "VERIFICAR FECHA")),"SIN VALOR AVANCE")</f>
        <v>CUMPLIDA</v>
      </c>
    </row>
    <row r="382" spans="1:17" ht="195.75">
      <c r="A382" s="169" t="s">
        <v>17</v>
      </c>
      <c r="B382" s="460" t="s">
        <v>13</v>
      </c>
      <c r="C382" s="642"/>
      <c r="D382" s="642"/>
      <c r="E382" s="643"/>
      <c r="F382" s="643"/>
      <c r="G382" s="643"/>
      <c r="H382" s="163" t="s">
        <v>3110</v>
      </c>
      <c r="I382" s="163" t="s">
        <v>3111</v>
      </c>
      <c r="J382" s="461">
        <v>1</v>
      </c>
      <c r="K382" s="190">
        <v>42662</v>
      </c>
      <c r="L382" s="190">
        <v>42683</v>
      </c>
      <c r="M382" s="165">
        <f t="shared" si="12"/>
        <v>3</v>
      </c>
      <c r="N382" s="462">
        <v>1</v>
      </c>
      <c r="O382" s="163" t="s">
        <v>3112</v>
      </c>
      <c r="P382" s="53">
        <f t="shared" si="13"/>
        <v>1</v>
      </c>
      <c r="Q382" s="166" t="str">
        <f>IF(ISNUMBER(P382),IF(P382=100%,"CUMPLIDA",IF(AND(ISNUMBER(L382),ISNUMBER(CGR!$P$4)), IF(L382&lt;CGR!$P$4,"INCUMPLIDA","PROCESO"), "VERIFICAR FECHA")),"SIN VALOR AVANCE")</f>
        <v>CUMPLIDA</v>
      </c>
    </row>
    <row r="383" spans="1:17" ht="225.75">
      <c r="A383" s="169" t="s">
        <v>17</v>
      </c>
      <c r="B383" s="460" t="s">
        <v>13</v>
      </c>
      <c r="C383" s="642"/>
      <c r="D383" s="642"/>
      <c r="E383" s="643"/>
      <c r="F383" s="643"/>
      <c r="G383" s="643"/>
      <c r="H383" s="163" t="s">
        <v>3113</v>
      </c>
      <c r="I383" s="163" t="s">
        <v>3114</v>
      </c>
      <c r="J383" s="461">
        <v>1</v>
      </c>
      <c r="K383" s="190">
        <v>42684</v>
      </c>
      <c r="L383" s="190">
        <v>42698</v>
      </c>
      <c r="M383" s="165">
        <f t="shared" si="12"/>
        <v>2</v>
      </c>
      <c r="N383" s="462">
        <v>1</v>
      </c>
      <c r="O383" s="163" t="s">
        <v>3115</v>
      </c>
      <c r="P383" s="53">
        <f t="shared" si="13"/>
        <v>1</v>
      </c>
      <c r="Q383" s="166" t="str">
        <f>IF(ISNUMBER(P383),IF(P383=100%,"CUMPLIDA",IF(AND(ISNUMBER(L383),ISNUMBER(CGR!$P$4)), IF(L383&lt;CGR!$P$4,"INCUMPLIDA","PROCESO"), "VERIFICAR FECHA")),"SIN VALOR AVANCE")</f>
        <v>CUMPLIDA</v>
      </c>
    </row>
    <row r="384" spans="1:17" ht="195.75">
      <c r="A384" s="169" t="s">
        <v>17</v>
      </c>
      <c r="B384" s="460" t="s">
        <v>13</v>
      </c>
      <c r="C384" s="642"/>
      <c r="D384" s="642"/>
      <c r="E384" s="643"/>
      <c r="F384" s="643"/>
      <c r="G384" s="643"/>
      <c r="H384" s="163" t="s">
        <v>3116</v>
      </c>
      <c r="I384" s="163" t="s">
        <v>3117</v>
      </c>
      <c r="J384" s="461">
        <v>1</v>
      </c>
      <c r="K384" s="190">
        <v>42699</v>
      </c>
      <c r="L384" s="190">
        <v>42760</v>
      </c>
      <c r="M384" s="165">
        <f t="shared" si="12"/>
        <v>8.7142857142857135</v>
      </c>
      <c r="N384" s="462">
        <v>1</v>
      </c>
      <c r="O384" s="163" t="s">
        <v>3118</v>
      </c>
      <c r="P384" s="53">
        <f t="shared" si="13"/>
        <v>1</v>
      </c>
      <c r="Q384" s="166" t="str">
        <f>IF(ISNUMBER(P384),IF(P384=100%,"CUMPLIDA",IF(AND(ISNUMBER(L384),ISNUMBER(CGR!$P$4)), IF(L384&lt;CGR!$P$4,"INCUMPLIDA","PROCESO"), "VERIFICAR FECHA")),"SIN VALOR AVANCE")</f>
        <v>CUMPLIDA</v>
      </c>
    </row>
    <row r="385" spans="1:17" ht="210.75">
      <c r="A385" s="169" t="s">
        <v>17</v>
      </c>
      <c r="B385" s="460" t="s">
        <v>13</v>
      </c>
      <c r="C385" s="642"/>
      <c r="D385" s="642"/>
      <c r="E385" s="643"/>
      <c r="F385" s="643"/>
      <c r="G385" s="52" t="s">
        <v>3119</v>
      </c>
      <c r="H385" s="163" t="s">
        <v>3120</v>
      </c>
      <c r="I385" s="163" t="s">
        <v>1512</v>
      </c>
      <c r="J385" s="168">
        <v>1</v>
      </c>
      <c r="K385" s="192">
        <v>45231</v>
      </c>
      <c r="L385" s="192">
        <v>45504</v>
      </c>
      <c r="M385" s="165">
        <f t="shared" si="12"/>
        <v>39</v>
      </c>
      <c r="N385" s="191">
        <v>1</v>
      </c>
      <c r="O385" s="529" t="s">
        <v>3121</v>
      </c>
      <c r="P385" s="53">
        <f t="shared" si="13"/>
        <v>1</v>
      </c>
      <c r="Q385" s="166" t="str">
        <f>IF(ISNUMBER(P385),IF(P385=100%,"CUMPLIDA",IF(AND(ISNUMBER(L385),ISNUMBER(CGR!$P$4)), IF(L385&lt;CGR!$P$4,"INCUMPLIDA","PROCESO"), "VERIFICAR FECHA")),"SIN VALOR AVANCE")</f>
        <v>CUMPLIDA</v>
      </c>
    </row>
    <row r="386" spans="1:17" ht="210.75">
      <c r="A386" s="169" t="s">
        <v>17</v>
      </c>
      <c r="B386" s="460" t="s">
        <v>13</v>
      </c>
      <c r="C386" s="642"/>
      <c r="D386" s="642"/>
      <c r="E386" s="643"/>
      <c r="F386" s="643"/>
      <c r="G386" s="52" t="s">
        <v>3122</v>
      </c>
      <c r="H386" s="163" t="s">
        <v>2886</v>
      </c>
      <c r="I386" s="163" t="s">
        <v>2887</v>
      </c>
      <c r="J386" s="168">
        <v>1</v>
      </c>
      <c r="K386" s="192">
        <v>45231</v>
      </c>
      <c r="L386" s="192">
        <v>45504</v>
      </c>
      <c r="M386" s="165">
        <f t="shared" si="12"/>
        <v>39</v>
      </c>
      <c r="N386" s="191">
        <v>1</v>
      </c>
      <c r="O386" s="529" t="s">
        <v>3121</v>
      </c>
      <c r="P386" s="53">
        <f t="shared" si="13"/>
        <v>1</v>
      </c>
      <c r="Q386" s="166" t="str">
        <f>IF(ISNUMBER(P386),IF(P386=100%,"CUMPLIDA",IF(AND(ISNUMBER(L386),ISNUMBER(CGR!$P$4)), IF(L386&lt;CGR!$P$4,"INCUMPLIDA","PROCESO"), "VERIFICAR FECHA")),"SIN VALOR AVANCE")</f>
        <v>CUMPLIDA</v>
      </c>
    </row>
    <row r="387" spans="1:17" ht="105.75">
      <c r="A387" s="169" t="s">
        <v>17</v>
      </c>
      <c r="B387" s="460" t="s">
        <v>13</v>
      </c>
      <c r="C387" s="642"/>
      <c r="D387" s="642"/>
      <c r="E387" s="643"/>
      <c r="F387" s="643"/>
      <c r="G387" s="52" t="s">
        <v>2434</v>
      </c>
      <c r="H387" s="163" t="s">
        <v>1614</v>
      </c>
      <c r="I387" s="163" t="s">
        <v>238</v>
      </c>
      <c r="J387" s="168">
        <v>1</v>
      </c>
      <c r="K387" s="192">
        <v>45444</v>
      </c>
      <c r="L387" s="192">
        <v>45747</v>
      </c>
      <c r="M387" s="165">
        <f>(L387-K387)/7</f>
        <v>43.285714285714285</v>
      </c>
      <c r="N387" s="193">
        <v>0</v>
      </c>
      <c r="O387" s="163" t="s">
        <v>3123</v>
      </c>
      <c r="P387" s="53">
        <f t="shared" si="13"/>
        <v>0</v>
      </c>
      <c r="Q387" s="166" t="str">
        <f>IF(ISNUMBER(P387),IF(P387=100%,"CUMPLIDA",IF(AND(ISNUMBER(L387),ISNUMBER(CGR!$P$4)), IF(L387&lt;CGR!$P$4,"INCUMPLIDA","PROCESO"), "VERIFICAR FECHA")),"SIN VALOR AVANCE")</f>
        <v>PROCESO</v>
      </c>
    </row>
    <row r="388" spans="1:17" ht="135.75">
      <c r="A388" s="169" t="s">
        <v>17</v>
      </c>
      <c r="B388" s="460" t="s">
        <v>13</v>
      </c>
      <c r="C388" s="642"/>
      <c r="D388" s="642"/>
      <c r="E388" s="643"/>
      <c r="F388" s="643"/>
      <c r="G388" s="52" t="s">
        <v>241</v>
      </c>
      <c r="H388" s="163" t="s">
        <v>241</v>
      </c>
      <c r="I388" s="163" t="s">
        <v>242</v>
      </c>
      <c r="J388" s="168">
        <v>1</v>
      </c>
      <c r="K388" s="192">
        <v>45444</v>
      </c>
      <c r="L388" s="192">
        <v>45747</v>
      </c>
      <c r="M388" s="165">
        <f t="shared" ref="M388:M451" si="15">(L388-K388)/7</f>
        <v>43.285714285714285</v>
      </c>
      <c r="N388" s="193">
        <v>1</v>
      </c>
      <c r="O388" s="163" t="s">
        <v>3124</v>
      </c>
      <c r="P388" s="53">
        <f t="shared" si="13"/>
        <v>1</v>
      </c>
      <c r="Q388" s="166" t="str">
        <f>IF(ISNUMBER(P388),IF(P388=100%,"CUMPLIDA",IF(AND(ISNUMBER(L388),ISNUMBER(CGR!$P$4)), IF(L388&lt;CGR!$P$4,"INCUMPLIDA","PROCESO"), "VERIFICAR FECHA")),"SIN VALOR AVANCE")</f>
        <v>CUMPLIDA</v>
      </c>
    </row>
    <row r="389" spans="1:17" ht="105.75">
      <c r="A389" s="169" t="s">
        <v>17</v>
      </c>
      <c r="B389" s="460" t="s">
        <v>13</v>
      </c>
      <c r="C389" s="642"/>
      <c r="D389" s="642"/>
      <c r="E389" s="643"/>
      <c r="F389" s="643"/>
      <c r="G389" s="52" t="s">
        <v>248</v>
      </c>
      <c r="H389" s="163" t="s">
        <v>248</v>
      </c>
      <c r="I389" s="163" t="s">
        <v>249</v>
      </c>
      <c r="J389" s="168">
        <v>1</v>
      </c>
      <c r="K389" s="192">
        <v>45444</v>
      </c>
      <c r="L389" s="192">
        <v>45747</v>
      </c>
      <c r="M389" s="165">
        <f t="shared" si="15"/>
        <v>43.285714285714285</v>
      </c>
      <c r="N389" s="193">
        <v>0</v>
      </c>
      <c r="O389" s="163" t="s">
        <v>3123</v>
      </c>
      <c r="P389" s="53">
        <f t="shared" si="13"/>
        <v>0</v>
      </c>
      <c r="Q389" s="166" t="str">
        <f>IF(ISNUMBER(P389),IF(P389=100%,"CUMPLIDA",IF(AND(ISNUMBER(L389),ISNUMBER(CGR!$P$4)), IF(L389&lt;CGR!$P$4,"INCUMPLIDA","PROCESO"), "VERIFICAR FECHA")),"SIN VALOR AVANCE")</f>
        <v>PROCESO</v>
      </c>
    </row>
    <row r="390" spans="1:17" ht="135.75">
      <c r="A390" s="169" t="s">
        <v>17</v>
      </c>
      <c r="B390" s="460" t="s">
        <v>13</v>
      </c>
      <c r="C390" s="642"/>
      <c r="D390" s="642"/>
      <c r="E390" s="643"/>
      <c r="F390" s="643"/>
      <c r="G390" s="52" t="s">
        <v>251</v>
      </c>
      <c r="H390" s="163" t="s">
        <v>251</v>
      </c>
      <c r="I390" s="163" t="s">
        <v>252</v>
      </c>
      <c r="J390" s="168">
        <v>1</v>
      </c>
      <c r="K390" s="192">
        <v>45444</v>
      </c>
      <c r="L390" s="192">
        <v>45747</v>
      </c>
      <c r="M390" s="165">
        <f t="shared" si="15"/>
        <v>43.285714285714285</v>
      </c>
      <c r="N390" s="193">
        <v>1</v>
      </c>
      <c r="O390" s="163" t="s">
        <v>3124</v>
      </c>
      <c r="P390" s="53">
        <f t="shared" si="13"/>
        <v>1</v>
      </c>
      <c r="Q390" s="166" t="str">
        <f>IF(ISNUMBER(P390),IF(P390=100%,"CUMPLIDA",IF(AND(ISNUMBER(L390),ISNUMBER(CGR!$P$4)), IF(L390&lt;CGR!$P$4,"INCUMPLIDA","PROCESO"), "VERIFICAR FECHA")),"SIN VALOR AVANCE")</f>
        <v>CUMPLIDA</v>
      </c>
    </row>
    <row r="391" spans="1:17" ht="210.75">
      <c r="A391" s="169" t="s">
        <v>17</v>
      </c>
      <c r="B391" s="460" t="s">
        <v>13</v>
      </c>
      <c r="C391" s="642"/>
      <c r="D391" s="642"/>
      <c r="E391" s="643"/>
      <c r="F391" s="643"/>
      <c r="G391" s="52" t="s">
        <v>254</v>
      </c>
      <c r="H391" s="163" t="s">
        <v>254</v>
      </c>
      <c r="I391" s="163" t="s">
        <v>255</v>
      </c>
      <c r="J391" s="168">
        <v>1</v>
      </c>
      <c r="K391" s="192">
        <v>45444</v>
      </c>
      <c r="L391" s="192">
        <v>45747</v>
      </c>
      <c r="M391" s="165">
        <f t="shared" si="15"/>
        <v>43.285714285714285</v>
      </c>
      <c r="N391" s="193">
        <v>1</v>
      </c>
      <c r="O391" s="163" t="s">
        <v>3121</v>
      </c>
      <c r="P391" s="53">
        <f t="shared" ref="P391:P454" si="16">N391/J391</f>
        <v>1</v>
      </c>
      <c r="Q391" s="166" t="str">
        <f>IF(ISNUMBER(P391),IF(P391=100%,"CUMPLIDA",IF(AND(ISNUMBER(L391),ISNUMBER(CGR!$P$4)), IF(L391&lt;CGR!$P$4,"INCUMPLIDA","PROCESO"), "VERIFICAR FECHA")),"SIN VALOR AVANCE")</f>
        <v>CUMPLIDA</v>
      </c>
    </row>
    <row r="392" spans="1:17" ht="210.75">
      <c r="A392" s="169" t="s">
        <v>17</v>
      </c>
      <c r="B392" s="460" t="s">
        <v>13</v>
      </c>
      <c r="C392" s="642"/>
      <c r="D392" s="642"/>
      <c r="E392" s="643"/>
      <c r="F392" s="643"/>
      <c r="G392" s="52" t="s">
        <v>1363</v>
      </c>
      <c r="H392" s="163" t="s">
        <v>258</v>
      </c>
      <c r="I392" s="163" t="s">
        <v>259</v>
      </c>
      <c r="J392" s="168">
        <v>2</v>
      </c>
      <c r="K392" s="192">
        <v>45748</v>
      </c>
      <c r="L392" s="192">
        <v>45930</v>
      </c>
      <c r="M392" s="165">
        <f t="shared" si="15"/>
        <v>26</v>
      </c>
      <c r="N392" s="193">
        <v>2</v>
      </c>
      <c r="O392" s="163" t="s">
        <v>3125</v>
      </c>
      <c r="P392" s="53">
        <f t="shared" si="16"/>
        <v>1</v>
      </c>
      <c r="Q392" s="166" t="str">
        <f>IF(ISNUMBER(P392),IF(P392=100%,"CUMPLIDA",IF(AND(ISNUMBER(L392),ISNUMBER(CGR!$P$4)), IF(L392&lt;CGR!$P$4,"INCUMPLIDA","PROCESO"), "VERIFICAR FECHA")),"SIN VALOR AVANCE")</f>
        <v>CUMPLIDA</v>
      </c>
    </row>
    <row r="393" spans="1:17" ht="105.75">
      <c r="A393" s="169" t="s">
        <v>17</v>
      </c>
      <c r="B393" s="460" t="s">
        <v>13</v>
      </c>
      <c r="C393" s="642"/>
      <c r="D393" s="642"/>
      <c r="E393" s="643"/>
      <c r="F393" s="643"/>
      <c r="G393" s="52" t="s">
        <v>1364</v>
      </c>
      <c r="H393" s="163" t="s">
        <v>261</v>
      </c>
      <c r="I393" s="163" t="s">
        <v>262</v>
      </c>
      <c r="J393" s="168">
        <v>1</v>
      </c>
      <c r="K393" s="192">
        <v>45748</v>
      </c>
      <c r="L393" s="192">
        <v>45930</v>
      </c>
      <c r="M393" s="165">
        <f t="shared" si="15"/>
        <v>26</v>
      </c>
      <c r="N393" s="193">
        <v>0</v>
      </c>
      <c r="O393" s="163" t="s">
        <v>3123</v>
      </c>
      <c r="P393" s="53">
        <f t="shared" si="16"/>
        <v>0</v>
      </c>
      <c r="Q393" s="166" t="str">
        <f>IF(ISNUMBER(P393),IF(P393=100%,"CUMPLIDA",IF(AND(ISNUMBER(L393),ISNUMBER(CGR!$P$4)), IF(L393&lt;CGR!$P$4,"INCUMPLIDA","PROCESO"), "VERIFICAR FECHA")),"SIN VALOR AVANCE")</f>
        <v>PROCESO</v>
      </c>
    </row>
    <row r="394" spans="1:17" ht="285.75">
      <c r="A394" s="169" t="s">
        <v>17</v>
      </c>
      <c r="B394" s="460" t="s">
        <v>13</v>
      </c>
      <c r="C394" s="642"/>
      <c r="D394" s="642"/>
      <c r="E394" s="643"/>
      <c r="F394" s="643"/>
      <c r="G394" s="52" t="s">
        <v>1365</v>
      </c>
      <c r="H394" s="163" t="s">
        <v>264</v>
      </c>
      <c r="I394" s="163" t="s">
        <v>265</v>
      </c>
      <c r="J394" s="168">
        <v>2</v>
      </c>
      <c r="K394" s="192">
        <v>45748</v>
      </c>
      <c r="L394" s="192">
        <v>45930</v>
      </c>
      <c r="M394" s="165">
        <f t="shared" si="15"/>
        <v>26</v>
      </c>
      <c r="N394" s="193">
        <v>0</v>
      </c>
      <c r="O394" s="163" t="s">
        <v>3126</v>
      </c>
      <c r="P394" s="53">
        <f t="shared" si="16"/>
        <v>0</v>
      </c>
      <c r="Q394" s="166" t="str">
        <f>IF(ISNUMBER(P394),IF(P394=100%,"CUMPLIDA",IF(AND(ISNUMBER(L394),ISNUMBER(CGR!$P$4)), IF(L394&lt;CGR!$P$4,"INCUMPLIDA","PROCESO"), "VERIFICAR FECHA")),"SIN VALOR AVANCE")</f>
        <v>PROCESO</v>
      </c>
    </row>
    <row r="395" spans="1:17" ht="165.75">
      <c r="A395" s="169" t="s">
        <v>17</v>
      </c>
      <c r="B395" s="460" t="s">
        <v>13</v>
      </c>
      <c r="C395" s="642" t="s">
        <v>3127</v>
      </c>
      <c r="D395" s="642" t="s">
        <v>3098</v>
      </c>
      <c r="E395" s="643" t="s">
        <v>3128</v>
      </c>
      <c r="F395" s="643" t="s">
        <v>3129</v>
      </c>
      <c r="G395" s="52" t="s">
        <v>3130</v>
      </c>
      <c r="H395" s="163" t="s">
        <v>3120</v>
      </c>
      <c r="I395" s="163" t="s">
        <v>1512</v>
      </c>
      <c r="J395" s="168">
        <v>1</v>
      </c>
      <c r="K395" s="192">
        <v>45231</v>
      </c>
      <c r="L395" s="192">
        <v>45504</v>
      </c>
      <c r="M395" s="165">
        <f t="shared" si="15"/>
        <v>39</v>
      </c>
      <c r="N395" s="191">
        <v>1</v>
      </c>
      <c r="O395" s="163" t="s">
        <v>3131</v>
      </c>
      <c r="P395" s="53">
        <f t="shared" si="16"/>
        <v>1</v>
      </c>
      <c r="Q395" s="166" t="str">
        <f>IF(ISNUMBER(P395),IF(P395=100%,"CUMPLIDA",IF(AND(ISNUMBER(L395),ISNUMBER(CGR!$P$4)), IF(L395&lt;CGR!$P$4,"INCUMPLIDA","PROCESO"), "VERIFICAR FECHA")),"SIN VALOR AVANCE")</f>
        <v>CUMPLIDA</v>
      </c>
    </row>
    <row r="396" spans="1:17" ht="300.75">
      <c r="A396" s="169" t="s">
        <v>17</v>
      </c>
      <c r="B396" s="460" t="s">
        <v>13</v>
      </c>
      <c r="C396" s="642"/>
      <c r="D396" s="642"/>
      <c r="E396" s="643"/>
      <c r="F396" s="643"/>
      <c r="G396" s="52" t="s">
        <v>3132</v>
      </c>
      <c r="H396" s="163" t="s">
        <v>2886</v>
      </c>
      <c r="I396" s="163" t="s">
        <v>2887</v>
      </c>
      <c r="J396" s="168">
        <v>1</v>
      </c>
      <c r="K396" s="192">
        <v>45231</v>
      </c>
      <c r="L396" s="192">
        <v>45504</v>
      </c>
      <c r="M396" s="165">
        <f t="shared" si="15"/>
        <v>39</v>
      </c>
      <c r="N396" s="191">
        <v>1</v>
      </c>
      <c r="O396" s="163" t="s">
        <v>3133</v>
      </c>
      <c r="P396" s="53">
        <f t="shared" si="16"/>
        <v>1</v>
      </c>
      <c r="Q396" s="166" t="str">
        <f>IF(ISNUMBER(P396),IF(P396=100%,"CUMPLIDA",IF(AND(ISNUMBER(L396),ISNUMBER(CGR!$P$4)), IF(L396&lt;CGR!$P$4,"INCUMPLIDA","PROCESO"), "VERIFICAR FECHA")),"SIN VALOR AVANCE")</f>
        <v>CUMPLIDA</v>
      </c>
    </row>
    <row r="397" spans="1:17" ht="105.75">
      <c r="A397" s="169" t="s">
        <v>17</v>
      </c>
      <c r="B397" s="460" t="s">
        <v>13</v>
      </c>
      <c r="C397" s="642"/>
      <c r="D397" s="642"/>
      <c r="E397" s="643"/>
      <c r="F397" s="643"/>
      <c r="G397" s="52" t="s">
        <v>2434</v>
      </c>
      <c r="H397" s="163" t="s">
        <v>1614</v>
      </c>
      <c r="I397" s="163" t="s">
        <v>238</v>
      </c>
      <c r="J397" s="168">
        <v>1</v>
      </c>
      <c r="K397" s="192">
        <v>45444</v>
      </c>
      <c r="L397" s="192">
        <v>45747</v>
      </c>
      <c r="M397" s="165">
        <f t="shared" si="15"/>
        <v>43.285714285714285</v>
      </c>
      <c r="N397" s="193">
        <v>0</v>
      </c>
      <c r="O397" s="530" t="s">
        <v>3123</v>
      </c>
      <c r="P397" s="53">
        <f t="shared" si="16"/>
        <v>0</v>
      </c>
      <c r="Q397" s="166" t="str">
        <f>IF(ISNUMBER(P397),IF(P397=100%,"CUMPLIDA",IF(AND(ISNUMBER(L397),ISNUMBER(CGR!$P$4)), IF(L397&lt;CGR!$P$4,"INCUMPLIDA","PROCESO"), "VERIFICAR FECHA")),"SIN VALOR AVANCE")</f>
        <v>PROCESO</v>
      </c>
    </row>
    <row r="398" spans="1:17" ht="135.75">
      <c r="A398" s="169" t="s">
        <v>17</v>
      </c>
      <c r="B398" s="460" t="s">
        <v>13</v>
      </c>
      <c r="C398" s="642"/>
      <c r="D398" s="642"/>
      <c r="E398" s="643"/>
      <c r="F398" s="643"/>
      <c r="G398" s="52" t="s">
        <v>241</v>
      </c>
      <c r="H398" s="163" t="s">
        <v>241</v>
      </c>
      <c r="I398" s="163" t="s">
        <v>242</v>
      </c>
      <c r="J398" s="168">
        <v>1</v>
      </c>
      <c r="K398" s="192">
        <v>45444</v>
      </c>
      <c r="L398" s="192">
        <v>45747</v>
      </c>
      <c r="M398" s="165">
        <f t="shared" si="15"/>
        <v>43.285714285714285</v>
      </c>
      <c r="N398" s="193">
        <v>1</v>
      </c>
      <c r="O398" s="530" t="s">
        <v>3124</v>
      </c>
      <c r="P398" s="53">
        <f t="shared" si="16"/>
        <v>1</v>
      </c>
      <c r="Q398" s="166" t="str">
        <f>IF(ISNUMBER(P398),IF(P398=100%,"CUMPLIDA",IF(AND(ISNUMBER(L398),ISNUMBER(CGR!$P$4)), IF(L398&lt;CGR!$P$4,"INCUMPLIDA","PROCESO"), "VERIFICAR FECHA")),"SIN VALOR AVANCE")</f>
        <v>CUMPLIDA</v>
      </c>
    </row>
    <row r="399" spans="1:17" ht="105.75">
      <c r="A399" s="169" t="s">
        <v>17</v>
      </c>
      <c r="B399" s="460" t="s">
        <v>13</v>
      </c>
      <c r="C399" s="642"/>
      <c r="D399" s="642"/>
      <c r="E399" s="643"/>
      <c r="F399" s="643"/>
      <c r="G399" s="52" t="s">
        <v>248</v>
      </c>
      <c r="H399" s="163" t="s">
        <v>248</v>
      </c>
      <c r="I399" s="163" t="s">
        <v>249</v>
      </c>
      <c r="J399" s="168">
        <v>1</v>
      </c>
      <c r="K399" s="192">
        <v>45444</v>
      </c>
      <c r="L399" s="192">
        <v>45747</v>
      </c>
      <c r="M399" s="165">
        <f t="shared" si="15"/>
        <v>43.285714285714285</v>
      </c>
      <c r="N399" s="193">
        <v>0</v>
      </c>
      <c r="O399" s="530" t="s">
        <v>3123</v>
      </c>
      <c r="P399" s="53">
        <f t="shared" si="16"/>
        <v>0</v>
      </c>
      <c r="Q399" s="166" t="str">
        <f>IF(ISNUMBER(P399),IF(P399=100%,"CUMPLIDA",IF(AND(ISNUMBER(L399),ISNUMBER(CGR!$P$4)), IF(L399&lt;CGR!$P$4,"INCUMPLIDA","PROCESO"), "VERIFICAR FECHA")),"SIN VALOR AVANCE")</f>
        <v>PROCESO</v>
      </c>
    </row>
    <row r="400" spans="1:17" ht="135.75">
      <c r="A400" s="169" t="s">
        <v>17</v>
      </c>
      <c r="B400" s="460" t="s">
        <v>13</v>
      </c>
      <c r="C400" s="642"/>
      <c r="D400" s="642"/>
      <c r="E400" s="643"/>
      <c r="F400" s="643"/>
      <c r="G400" s="52" t="s">
        <v>251</v>
      </c>
      <c r="H400" s="163" t="s">
        <v>251</v>
      </c>
      <c r="I400" s="163" t="s">
        <v>252</v>
      </c>
      <c r="J400" s="168">
        <v>1</v>
      </c>
      <c r="K400" s="192">
        <v>45444</v>
      </c>
      <c r="L400" s="192">
        <v>45747</v>
      </c>
      <c r="M400" s="165">
        <f t="shared" si="15"/>
        <v>43.285714285714285</v>
      </c>
      <c r="N400" s="193">
        <v>0.77</v>
      </c>
      <c r="O400" s="530" t="s">
        <v>3124</v>
      </c>
      <c r="P400" s="53">
        <f t="shared" si="16"/>
        <v>0.77</v>
      </c>
      <c r="Q400" s="166" t="str">
        <f>IF(ISNUMBER(P400),IF(P400=100%,"CUMPLIDA",IF(AND(ISNUMBER(L400),ISNUMBER(CGR!$P$4)), IF(L400&lt;CGR!$P$4,"INCUMPLIDA","PROCESO"), "VERIFICAR FECHA")),"SIN VALOR AVANCE")</f>
        <v>PROCESO</v>
      </c>
    </row>
    <row r="401" spans="1:17" ht="210.75">
      <c r="A401" s="169" t="s">
        <v>17</v>
      </c>
      <c r="B401" s="460" t="s">
        <v>13</v>
      </c>
      <c r="C401" s="642"/>
      <c r="D401" s="642"/>
      <c r="E401" s="643"/>
      <c r="F401" s="643"/>
      <c r="G401" s="52" t="s">
        <v>254</v>
      </c>
      <c r="H401" s="163" t="s">
        <v>254</v>
      </c>
      <c r="I401" s="163" t="s">
        <v>255</v>
      </c>
      <c r="J401" s="168">
        <v>1</v>
      </c>
      <c r="K401" s="192">
        <v>45444</v>
      </c>
      <c r="L401" s="192">
        <v>45747</v>
      </c>
      <c r="M401" s="165">
        <f t="shared" si="15"/>
        <v>43.285714285714285</v>
      </c>
      <c r="N401" s="193">
        <v>0.77</v>
      </c>
      <c r="O401" s="530" t="s">
        <v>3121</v>
      </c>
      <c r="P401" s="53">
        <f t="shared" si="16"/>
        <v>0.77</v>
      </c>
      <c r="Q401" s="166" t="str">
        <f>IF(ISNUMBER(P401),IF(P401=100%,"CUMPLIDA",IF(AND(ISNUMBER(L401),ISNUMBER(CGR!$P$4)), IF(L401&lt;CGR!$P$4,"INCUMPLIDA","PROCESO"), "VERIFICAR FECHA")),"SIN VALOR AVANCE")</f>
        <v>PROCESO</v>
      </c>
    </row>
    <row r="402" spans="1:17" ht="225.75">
      <c r="A402" s="169" t="s">
        <v>17</v>
      </c>
      <c r="B402" s="460" t="s">
        <v>13</v>
      </c>
      <c r="C402" s="642"/>
      <c r="D402" s="642"/>
      <c r="E402" s="643"/>
      <c r="F402" s="643"/>
      <c r="G402" s="52" t="s">
        <v>1363</v>
      </c>
      <c r="H402" s="163" t="s">
        <v>258</v>
      </c>
      <c r="I402" s="163" t="s">
        <v>259</v>
      </c>
      <c r="J402" s="168">
        <v>2</v>
      </c>
      <c r="K402" s="192">
        <v>45748</v>
      </c>
      <c r="L402" s="192">
        <v>45930</v>
      </c>
      <c r="M402" s="165">
        <f t="shared" si="15"/>
        <v>26</v>
      </c>
      <c r="N402" s="193">
        <v>0</v>
      </c>
      <c r="O402" s="530" t="s">
        <v>3134</v>
      </c>
      <c r="P402" s="53">
        <f t="shared" si="16"/>
        <v>0</v>
      </c>
      <c r="Q402" s="166" t="str">
        <f>IF(ISNUMBER(P402),IF(P402=100%,"CUMPLIDA",IF(AND(ISNUMBER(L402),ISNUMBER(CGR!$P$4)), IF(L402&lt;CGR!$P$4,"INCUMPLIDA","PROCESO"), "VERIFICAR FECHA")),"SIN VALOR AVANCE")</f>
        <v>PROCESO</v>
      </c>
    </row>
    <row r="403" spans="1:17" ht="105.75">
      <c r="A403" s="169" t="s">
        <v>17</v>
      </c>
      <c r="B403" s="460" t="s">
        <v>13</v>
      </c>
      <c r="C403" s="642"/>
      <c r="D403" s="642"/>
      <c r="E403" s="643"/>
      <c r="F403" s="643"/>
      <c r="G403" s="52" t="s">
        <v>1364</v>
      </c>
      <c r="H403" s="163" t="s">
        <v>261</v>
      </c>
      <c r="I403" s="163" t="s">
        <v>262</v>
      </c>
      <c r="J403" s="168">
        <v>1</v>
      </c>
      <c r="K403" s="192">
        <v>45748</v>
      </c>
      <c r="L403" s="192">
        <v>45930</v>
      </c>
      <c r="M403" s="165">
        <f t="shared" si="15"/>
        <v>26</v>
      </c>
      <c r="N403" s="193">
        <v>0</v>
      </c>
      <c r="O403" s="530" t="s">
        <v>3135</v>
      </c>
      <c r="P403" s="53">
        <f t="shared" si="16"/>
        <v>0</v>
      </c>
      <c r="Q403" s="166" t="str">
        <f>IF(ISNUMBER(P403),IF(P403=100%,"CUMPLIDA",IF(AND(ISNUMBER(L403),ISNUMBER(CGR!$P$4)), IF(L403&lt;CGR!$P$4,"INCUMPLIDA","PROCESO"), "VERIFICAR FECHA")),"SIN VALOR AVANCE")</f>
        <v>PROCESO</v>
      </c>
    </row>
    <row r="404" spans="1:17" ht="330.75">
      <c r="A404" s="169" t="s">
        <v>17</v>
      </c>
      <c r="B404" s="460" t="s">
        <v>13</v>
      </c>
      <c r="C404" s="642"/>
      <c r="D404" s="642"/>
      <c r="E404" s="643"/>
      <c r="F404" s="643"/>
      <c r="G404" s="52" t="s">
        <v>1365</v>
      </c>
      <c r="H404" s="163" t="s">
        <v>264</v>
      </c>
      <c r="I404" s="163" t="s">
        <v>265</v>
      </c>
      <c r="J404" s="168">
        <v>2</v>
      </c>
      <c r="K404" s="192">
        <v>45748</v>
      </c>
      <c r="L404" s="192">
        <v>45930</v>
      </c>
      <c r="M404" s="165">
        <f t="shared" si="15"/>
        <v>26</v>
      </c>
      <c r="N404" s="193">
        <v>0</v>
      </c>
      <c r="O404" s="530" t="s">
        <v>3136</v>
      </c>
      <c r="P404" s="53">
        <f t="shared" si="16"/>
        <v>0</v>
      </c>
      <c r="Q404" s="166" t="str">
        <f>IF(ISNUMBER(P404),IF(P404=100%,"CUMPLIDA",IF(AND(ISNUMBER(L404),ISNUMBER(CGR!$P$4)), IF(L404&lt;CGR!$P$4,"INCUMPLIDA","PROCESO"), "VERIFICAR FECHA")),"SIN VALOR AVANCE")</f>
        <v>PROCESO</v>
      </c>
    </row>
    <row r="405" spans="1:17" ht="150.75">
      <c r="A405" s="169" t="s">
        <v>17</v>
      </c>
      <c r="B405" s="460" t="s">
        <v>13</v>
      </c>
      <c r="C405" s="642"/>
      <c r="D405" s="642"/>
      <c r="E405" s="643"/>
      <c r="F405" s="643"/>
      <c r="G405" s="52" t="s">
        <v>3137</v>
      </c>
      <c r="H405" s="163" t="s">
        <v>3138</v>
      </c>
      <c r="I405" s="163" t="s">
        <v>3139</v>
      </c>
      <c r="J405" s="164">
        <v>1</v>
      </c>
      <c r="K405" s="190">
        <v>42552</v>
      </c>
      <c r="L405" s="190">
        <v>42916</v>
      </c>
      <c r="M405" s="165">
        <f t="shared" si="15"/>
        <v>52</v>
      </c>
      <c r="N405" s="193">
        <v>1</v>
      </c>
      <c r="O405" s="163" t="s">
        <v>3140</v>
      </c>
      <c r="P405" s="53">
        <f t="shared" si="16"/>
        <v>1</v>
      </c>
      <c r="Q405" s="166" t="str">
        <f>IF(ISNUMBER(P405),IF(P405=100%,"CUMPLIDA",IF(AND(ISNUMBER(L405),ISNUMBER(CGR!$P$4)), IF(L405&lt;CGR!$P$4,"INCUMPLIDA","PROCESO"), "VERIFICAR FECHA")),"SIN VALOR AVANCE")</f>
        <v>CUMPLIDA</v>
      </c>
    </row>
    <row r="406" spans="1:17" ht="409.5">
      <c r="A406" s="169" t="s">
        <v>17</v>
      </c>
      <c r="B406" s="460" t="s">
        <v>13</v>
      </c>
      <c r="C406" s="642"/>
      <c r="D406" s="642"/>
      <c r="E406" s="643"/>
      <c r="F406" s="643"/>
      <c r="G406" s="643" t="s">
        <v>3141</v>
      </c>
      <c r="H406" s="163" t="s">
        <v>3142</v>
      </c>
      <c r="I406" s="163" t="s">
        <v>3143</v>
      </c>
      <c r="J406" s="164">
        <v>1</v>
      </c>
      <c r="K406" s="190">
        <v>42558</v>
      </c>
      <c r="L406" s="190">
        <v>42735</v>
      </c>
      <c r="M406" s="165">
        <f t="shared" si="15"/>
        <v>25.285714285714285</v>
      </c>
      <c r="N406" s="193">
        <v>1</v>
      </c>
      <c r="O406" s="163" t="s">
        <v>3140</v>
      </c>
      <c r="P406" s="53">
        <f t="shared" si="16"/>
        <v>1</v>
      </c>
      <c r="Q406" s="166" t="str">
        <f>IF(ISNUMBER(P406),IF(P406=100%,"CUMPLIDA",IF(AND(ISNUMBER(L406),ISNUMBER(CGR!$P$4)), IF(L406&lt;CGR!$P$4,"INCUMPLIDA","PROCESO"), "VERIFICAR FECHA")),"SIN VALOR AVANCE")</f>
        <v>CUMPLIDA</v>
      </c>
    </row>
    <row r="407" spans="1:17" ht="180.75">
      <c r="A407" s="169" t="s">
        <v>17</v>
      </c>
      <c r="B407" s="460" t="s">
        <v>13</v>
      </c>
      <c r="C407" s="642"/>
      <c r="D407" s="642"/>
      <c r="E407" s="643"/>
      <c r="F407" s="643"/>
      <c r="G407" s="643"/>
      <c r="H407" s="163" t="s">
        <v>3144</v>
      </c>
      <c r="I407" s="163" t="s">
        <v>3145</v>
      </c>
      <c r="J407" s="164">
        <v>3</v>
      </c>
      <c r="K407" s="190">
        <v>42835</v>
      </c>
      <c r="L407" s="190">
        <v>43190</v>
      </c>
      <c r="M407" s="165">
        <f t="shared" si="15"/>
        <v>50.714285714285715</v>
      </c>
      <c r="N407" s="193">
        <v>3</v>
      </c>
      <c r="O407" s="163" t="s">
        <v>3146</v>
      </c>
      <c r="P407" s="53">
        <f t="shared" si="16"/>
        <v>1</v>
      </c>
      <c r="Q407" s="166" t="str">
        <f>IF(ISNUMBER(P407),IF(P407=100%,"CUMPLIDA",IF(AND(ISNUMBER(L407),ISNUMBER(CGR!$P$4)), IF(L407&lt;CGR!$P$4,"INCUMPLIDA","PROCESO"), "VERIFICAR FECHA")),"SIN VALOR AVANCE")</f>
        <v>CUMPLIDA</v>
      </c>
    </row>
    <row r="408" spans="1:17" ht="210.75">
      <c r="A408" s="169" t="s">
        <v>17</v>
      </c>
      <c r="B408" s="460" t="s">
        <v>13</v>
      </c>
      <c r="C408" s="642"/>
      <c r="D408" s="642"/>
      <c r="E408" s="643"/>
      <c r="F408" s="643"/>
      <c r="G408" s="643"/>
      <c r="H408" s="163" t="s">
        <v>3147</v>
      </c>
      <c r="I408" s="163" t="s">
        <v>3148</v>
      </c>
      <c r="J408" s="164">
        <v>1</v>
      </c>
      <c r="K408" s="190">
        <v>43465</v>
      </c>
      <c r="L408" s="190">
        <v>43830</v>
      </c>
      <c r="M408" s="165">
        <f t="shared" si="15"/>
        <v>52.142857142857146</v>
      </c>
      <c r="N408" s="193">
        <v>1</v>
      </c>
      <c r="O408" s="163" t="s">
        <v>3149</v>
      </c>
      <c r="P408" s="53">
        <f t="shared" si="16"/>
        <v>1</v>
      </c>
      <c r="Q408" s="166" t="str">
        <f>IF(ISNUMBER(P408),IF(P408=100%,"CUMPLIDA",IF(AND(ISNUMBER(L408),ISNUMBER(CGR!$P$4)), IF(L408&lt;CGR!$P$4,"INCUMPLIDA","PROCESO"), "VERIFICAR FECHA")),"SIN VALOR AVANCE")</f>
        <v>CUMPLIDA</v>
      </c>
    </row>
    <row r="409" spans="1:17" ht="165.75">
      <c r="A409" s="169" t="s">
        <v>17</v>
      </c>
      <c r="B409" s="460" t="s">
        <v>13</v>
      </c>
      <c r="C409" s="642"/>
      <c r="D409" s="642"/>
      <c r="E409" s="643"/>
      <c r="F409" s="643"/>
      <c r="G409" s="643"/>
      <c r="H409" s="163" t="s">
        <v>3150</v>
      </c>
      <c r="I409" s="163" t="s">
        <v>3151</v>
      </c>
      <c r="J409" s="164">
        <v>1</v>
      </c>
      <c r="K409" s="190">
        <v>43831</v>
      </c>
      <c r="L409" s="190">
        <v>43920</v>
      </c>
      <c r="M409" s="165">
        <f t="shared" si="15"/>
        <v>12.714285714285714</v>
      </c>
      <c r="N409" s="193">
        <v>1</v>
      </c>
      <c r="O409" s="163" t="s">
        <v>3152</v>
      </c>
      <c r="P409" s="53">
        <f t="shared" si="16"/>
        <v>1</v>
      </c>
      <c r="Q409" s="166" t="str">
        <f>IF(ISNUMBER(P409),IF(P409=100%,"CUMPLIDA",IF(AND(ISNUMBER(L409),ISNUMBER(CGR!$P$4)), IF(L409&lt;CGR!$P$4,"INCUMPLIDA","PROCESO"), "VERIFICAR FECHA")),"SIN VALOR AVANCE")</f>
        <v>CUMPLIDA</v>
      </c>
    </row>
    <row r="410" spans="1:17" ht="180.75">
      <c r="A410" s="169" t="s">
        <v>17</v>
      </c>
      <c r="B410" s="460" t="s">
        <v>13</v>
      </c>
      <c r="C410" s="642"/>
      <c r="D410" s="642"/>
      <c r="E410" s="643"/>
      <c r="F410" s="643"/>
      <c r="G410" s="643"/>
      <c r="H410" s="163" t="s">
        <v>3153</v>
      </c>
      <c r="I410" s="163" t="s">
        <v>3154</v>
      </c>
      <c r="J410" s="164">
        <v>2</v>
      </c>
      <c r="K410" s="190">
        <v>43922</v>
      </c>
      <c r="L410" s="190">
        <v>44012</v>
      </c>
      <c r="M410" s="165">
        <f t="shared" si="15"/>
        <v>12.857142857142858</v>
      </c>
      <c r="N410" s="193">
        <v>2</v>
      </c>
      <c r="O410" s="163" t="s">
        <v>3155</v>
      </c>
      <c r="P410" s="53">
        <f t="shared" si="16"/>
        <v>1</v>
      </c>
      <c r="Q410" s="166" t="str">
        <f>IF(ISNUMBER(P410),IF(P410=100%,"CUMPLIDA",IF(AND(ISNUMBER(L410),ISNUMBER(CGR!$P$4)), IF(L410&lt;CGR!$P$4,"INCUMPLIDA","PROCESO"), "VERIFICAR FECHA")),"SIN VALOR AVANCE")</f>
        <v>CUMPLIDA</v>
      </c>
    </row>
    <row r="411" spans="1:17" ht="135.75">
      <c r="A411" s="169" t="s">
        <v>17</v>
      </c>
      <c r="B411" s="460" t="s">
        <v>13</v>
      </c>
      <c r="C411" s="642" t="s">
        <v>3156</v>
      </c>
      <c r="D411" s="642" t="s">
        <v>3157</v>
      </c>
      <c r="E411" s="643" t="s">
        <v>3158</v>
      </c>
      <c r="F411" s="643" t="s">
        <v>3159</v>
      </c>
      <c r="G411" s="52" t="s">
        <v>3160</v>
      </c>
      <c r="H411" s="163" t="s">
        <v>3161</v>
      </c>
      <c r="I411" s="163" t="s">
        <v>3139</v>
      </c>
      <c r="J411" s="164">
        <v>1</v>
      </c>
      <c r="K411" s="190">
        <v>42552</v>
      </c>
      <c r="L411" s="190">
        <v>42916</v>
      </c>
      <c r="M411" s="165">
        <f t="shared" si="15"/>
        <v>52</v>
      </c>
      <c r="N411" s="193">
        <v>1</v>
      </c>
      <c r="O411" s="163" t="s">
        <v>3162</v>
      </c>
      <c r="P411" s="53">
        <f t="shared" si="16"/>
        <v>1</v>
      </c>
      <c r="Q411" s="166" t="str">
        <f>IF(ISNUMBER(P411),IF(P411=100%,"CUMPLIDA",IF(AND(ISNUMBER(L411),ISNUMBER(CGR!$P$4)), IF(L411&lt;CGR!$P$4,"INCUMPLIDA","PROCESO"), "VERIFICAR FECHA")),"SIN VALOR AVANCE")</f>
        <v>CUMPLIDA</v>
      </c>
    </row>
    <row r="412" spans="1:17" ht="409.5">
      <c r="A412" s="169" t="s">
        <v>17</v>
      </c>
      <c r="B412" s="460" t="s">
        <v>13</v>
      </c>
      <c r="C412" s="642"/>
      <c r="D412" s="642"/>
      <c r="E412" s="643"/>
      <c r="F412" s="643"/>
      <c r="G412" s="643" t="s">
        <v>3163</v>
      </c>
      <c r="H412" s="163" t="s">
        <v>3164</v>
      </c>
      <c r="I412" s="163" t="s">
        <v>3143</v>
      </c>
      <c r="J412" s="164">
        <v>1</v>
      </c>
      <c r="K412" s="190">
        <v>42558</v>
      </c>
      <c r="L412" s="190">
        <v>42735</v>
      </c>
      <c r="M412" s="165">
        <f t="shared" si="15"/>
        <v>25.285714285714285</v>
      </c>
      <c r="N412" s="193">
        <v>1</v>
      </c>
      <c r="O412" s="163" t="s">
        <v>3140</v>
      </c>
      <c r="P412" s="53">
        <f t="shared" si="16"/>
        <v>1</v>
      </c>
      <c r="Q412" s="166" t="str">
        <f>IF(ISNUMBER(P412),IF(P412=100%,"CUMPLIDA",IF(AND(ISNUMBER(L412),ISNUMBER(CGR!$P$4)), IF(L412&lt;CGR!$P$4,"INCUMPLIDA","PROCESO"), "VERIFICAR FECHA")),"SIN VALOR AVANCE")</f>
        <v>CUMPLIDA</v>
      </c>
    </row>
    <row r="413" spans="1:17" ht="180.75">
      <c r="A413" s="169" t="s">
        <v>17</v>
      </c>
      <c r="B413" s="460" t="s">
        <v>13</v>
      </c>
      <c r="C413" s="642"/>
      <c r="D413" s="642"/>
      <c r="E413" s="643"/>
      <c r="F413" s="643"/>
      <c r="G413" s="643"/>
      <c r="H413" s="163" t="s">
        <v>3144</v>
      </c>
      <c r="I413" s="163" t="s">
        <v>3145</v>
      </c>
      <c r="J413" s="164">
        <v>3</v>
      </c>
      <c r="K413" s="190">
        <v>42835</v>
      </c>
      <c r="L413" s="190">
        <v>43190</v>
      </c>
      <c r="M413" s="165">
        <f t="shared" si="15"/>
        <v>50.714285714285715</v>
      </c>
      <c r="N413" s="193">
        <v>3</v>
      </c>
      <c r="O413" s="163" t="s">
        <v>3146</v>
      </c>
      <c r="P413" s="53">
        <f t="shared" si="16"/>
        <v>1</v>
      </c>
      <c r="Q413" s="166" t="str">
        <f>IF(ISNUMBER(P413),IF(P413=100%,"CUMPLIDA",IF(AND(ISNUMBER(L413),ISNUMBER(CGR!$P$4)), IF(L413&lt;CGR!$P$4,"INCUMPLIDA","PROCESO"), "VERIFICAR FECHA")),"SIN VALOR AVANCE")</f>
        <v>CUMPLIDA</v>
      </c>
    </row>
    <row r="414" spans="1:17" ht="225.75">
      <c r="A414" s="169" t="s">
        <v>17</v>
      </c>
      <c r="B414" s="460" t="s">
        <v>13</v>
      </c>
      <c r="C414" s="642"/>
      <c r="D414" s="642"/>
      <c r="E414" s="643"/>
      <c r="F414" s="643"/>
      <c r="G414" s="643"/>
      <c r="H414" s="163" t="s">
        <v>3147</v>
      </c>
      <c r="I414" s="163" t="s">
        <v>3148</v>
      </c>
      <c r="J414" s="164">
        <v>1</v>
      </c>
      <c r="K414" s="190">
        <v>43465</v>
      </c>
      <c r="L414" s="190">
        <v>43830</v>
      </c>
      <c r="M414" s="165">
        <f t="shared" si="15"/>
        <v>52.142857142857146</v>
      </c>
      <c r="N414" s="193">
        <v>1</v>
      </c>
      <c r="O414" s="163" t="s">
        <v>3165</v>
      </c>
      <c r="P414" s="53">
        <f t="shared" si="16"/>
        <v>1</v>
      </c>
      <c r="Q414" s="166" t="str">
        <f>IF(ISNUMBER(P414),IF(P414=100%,"CUMPLIDA",IF(AND(ISNUMBER(L414),ISNUMBER(CGR!$P$4)), IF(L414&lt;CGR!$P$4,"INCUMPLIDA","PROCESO"), "VERIFICAR FECHA")),"SIN VALOR AVANCE")</f>
        <v>CUMPLIDA</v>
      </c>
    </row>
    <row r="415" spans="1:17" ht="180.75">
      <c r="A415" s="169" t="s">
        <v>17</v>
      </c>
      <c r="B415" s="460" t="s">
        <v>13</v>
      </c>
      <c r="C415" s="642"/>
      <c r="D415" s="642"/>
      <c r="E415" s="643"/>
      <c r="F415" s="643"/>
      <c r="G415" s="643"/>
      <c r="H415" s="163" t="s">
        <v>3150</v>
      </c>
      <c r="I415" s="163" t="s">
        <v>3151</v>
      </c>
      <c r="J415" s="164">
        <v>1</v>
      </c>
      <c r="K415" s="190">
        <v>43831</v>
      </c>
      <c r="L415" s="190">
        <v>43920</v>
      </c>
      <c r="M415" s="165">
        <f t="shared" si="15"/>
        <v>12.714285714285714</v>
      </c>
      <c r="N415" s="193">
        <v>1</v>
      </c>
      <c r="O415" s="163" t="s">
        <v>3155</v>
      </c>
      <c r="P415" s="53">
        <f t="shared" si="16"/>
        <v>1</v>
      </c>
      <c r="Q415" s="166" t="str">
        <f>IF(ISNUMBER(P415),IF(P415=100%,"CUMPLIDA",IF(AND(ISNUMBER(L415),ISNUMBER(CGR!$P$4)), IF(L415&lt;CGR!$P$4,"INCUMPLIDA","PROCESO"), "VERIFICAR FECHA")),"SIN VALOR AVANCE")</f>
        <v>CUMPLIDA</v>
      </c>
    </row>
    <row r="416" spans="1:17" ht="180.75">
      <c r="A416" s="169" t="s">
        <v>17</v>
      </c>
      <c r="B416" s="460" t="s">
        <v>13</v>
      </c>
      <c r="C416" s="642"/>
      <c r="D416" s="642"/>
      <c r="E416" s="643"/>
      <c r="F416" s="643"/>
      <c r="G416" s="643"/>
      <c r="H416" s="163" t="s">
        <v>3153</v>
      </c>
      <c r="I416" s="163" t="s">
        <v>3154</v>
      </c>
      <c r="J416" s="164">
        <v>2</v>
      </c>
      <c r="K416" s="190">
        <v>43922</v>
      </c>
      <c r="L416" s="190">
        <v>44012</v>
      </c>
      <c r="M416" s="165">
        <f t="shared" si="15"/>
        <v>12.857142857142858</v>
      </c>
      <c r="N416" s="193">
        <v>2</v>
      </c>
      <c r="O416" s="163" t="s">
        <v>3155</v>
      </c>
      <c r="P416" s="53">
        <f t="shared" si="16"/>
        <v>1</v>
      </c>
      <c r="Q416" s="166" t="str">
        <f>IF(ISNUMBER(P416),IF(P416=100%,"CUMPLIDA",IF(AND(ISNUMBER(L416),ISNUMBER(CGR!$P$4)), IF(L416&lt;CGR!$P$4,"INCUMPLIDA","PROCESO"), "VERIFICAR FECHA")),"SIN VALOR AVANCE")</f>
        <v>CUMPLIDA</v>
      </c>
    </row>
    <row r="417" spans="1:17" ht="150.75">
      <c r="A417" s="169" t="s">
        <v>17</v>
      </c>
      <c r="B417" s="460" t="s">
        <v>13</v>
      </c>
      <c r="C417" s="642"/>
      <c r="D417" s="642"/>
      <c r="E417" s="643"/>
      <c r="F417" s="643"/>
      <c r="G417" s="52" t="s">
        <v>3166</v>
      </c>
      <c r="H417" s="163" t="s">
        <v>3120</v>
      </c>
      <c r="I417" s="163" t="s">
        <v>1512</v>
      </c>
      <c r="J417" s="164">
        <v>1</v>
      </c>
      <c r="K417" s="190">
        <v>45231</v>
      </c>
      <c r="L417" s="190">
        <v>45504</v>
      </c>
      <c r="M417" s="165">
        <f t="shared" si="15"/>
        <v>39</v>
      </c>
      <c r="N417" s="193">
        <v>1</v>
      </c>
      <c r="O417" s="163" t="s">
        <v>3167</v>
      </c>
      <c r="P417" s="53">
        <f t="shared" si="16"/>
        <v>1</v>
      </c>
      <c r="Q417" s="166" t="str">
        <f>IF(ISNUMBER(P417),IF(P417=100%,"CUMPLIDA",IF(AND(ISNUMBER(L417),ISNUMBER(CGR!$P$4)), IF(L417&lt;CGR!$P$4,"INCUMPLIDA","PROCESO"), "VERIFICAR FECHA")),"SIN VALOR AVANCE")</f>
        <v>CUMPLIDA</v>
      </c>
    </row>
    <row r="418" spans="1:17" ht="150.75">
      <c r="A418" s="169" t="s">
        <v>17</v>
      </c>
      <c r="B418" s="460" t="s">
        <v>13</v>
      </c>
      <c r="C418" s="642"/>
      <c r="D418" s="642"/>
      <c r="E418" s="643"/>
      <c r="F418" s="643"/>
      <c r="G418" s="52" t="s">
        <v>3168</v>
      </c>
      <c r="H418" s="163" t="s">
        <v>3169</v>
      </c>
      <c r="I418" s="163" t="s">
        <v>3170</v>
      </c>
      <c r="J418" s="164">
        <v>1</v>
      </c>
      <c r="K418" s="190">
        <v>45323</v>
      </c>
      <c r="L418" s="190">
        <v>45596</v>
      </c>
      <c r="M418" s="165">
        <f t="shared" si="15"/>
        <v>39</v>
      </c>
      <c r="N418" s="193">
        <v>1</v>
      </c>
      <c r="O418" s="163" t="s">
        <v>3167</v>
      </c>
      <c r="P418" s="53">
        <f t="shared" si="16"/>
        <v>1</v>
      </c>
      <c r="Q418" s="166" t="str">
        <f>IF(ISNUMBER(P418),IF(P418=100%,"CUMPLIDA",IF(AND(ISNUMBER(L418),ISNUMBER(CGR!$P$4)), IF(L418&lt;CGR!$P$4,"INCUMPLIDA","PROCESO"), "VERIFICAR FECHA")),"SIN VALOR AVANCE")</f>
        <v>CUMPLIDA</v>
      </c>
    </row>
    <row r="419" spans="1:17" ht="285.75">
      <c r="A419" s="169" t="s">
        <v>17</v>
      </c>
      <c r="B419" s="460" t="s">
        <v>13</v>
      </c>
      <c r="C419" s="642"/>
      <c r="D419" s="642"/>
      <c r="E419" s="643"/>
      <c r="F419" s="643"/>
      <c r="G419" s="643" t="s">
        <v>3171</v>
      </c>
      <c r="H419" s="511" t="s">
        <v>2886</v>
      </c>
      <c r="I419" s="511" t="s">
        <v>2887</v>
      </c>
      <c r="J419" s="164">
        <v>1</v>
      </c>
      <c r="K419" s="190">
        <v>45231</v>
      </c>
      <c r="L419" s="190">
        <v>45504</v>
      </c>
      <c r="M419" s="165">
        <f t="shared" si="15"/>
        <v>39</v>
      </c>
      <c r="N419" s="193">
        <v>1</v>
      </c>
      <c r="O419" s="163" t="s">
        <v>3172</v>
      </c>
      <c r="P419" s="53">
        <f t="shared" si="16"/>
        <v>1</v>
      </c>
      <c r="Q419" s="166" t="str">
        <f>IF(ISNUMBER(P419),IF(P419=100%,"CUMPLIDA",IF(AND(ISNUMBER(L419),ISNUMBER(CGR!$P$4)), IF(L419&lt;CGR!$P$4,"INCUMPLIDA","PROCESO"), "VERIFICAR FECHA")),"SIN VALOR AVANCE")</f>
        <v>CUMPLIDA</v>
      </c>
    </row>
    <row r="420" spans="1:17" ht="285.75">
      <c r="A420" s="169" t="s">
        <v>17</v>
      </c>
      <c r="B420" s="460" t="s">
        <v>13</v>
      </c>
      <c r="C420" s="642"/>
      <c r="D420" s="642"/>
      <c r="E420" s="643"/>
      <c r="F420" s="643"/>
      <c r="G420" s="643"/>
      <c r="H420" s="511" t="s">
        <v>3173</v>
      </c>
      <c r="I420" s="511" t="s">
        <v>1420</v>
      </c>
      <c r="J420" s="164">
        <v>1</v>
      </c>
      <c r="K420" s="190">
        <v>45231</v>
      </c>
      <c r="L420" s="190">
        <v>45596</v>
      </c>
      <c r="M420" s="165">
        <f t="shared" si="15"/>
        <v>52.142857142857146</v>
      </c>
      <c r="N420" s="193">
        <v>1</v>
      </c>
      <c r="O420" s="163" t="s">
        <v>3172</v>
      </c>
      <c r="P420" s="53">
        <f t="shared" si="16"/>
        <v>1</v>
      </c>
      <c r="Q420" s="166" t="str">
        <f>IF(ISNUMBER(P420),IF(P420=100%,"CUMPLIDA",IF(AND(ISNUMBER(L420),ISNUMBER(CGR!$P$4)), IF(L420&lt;CGR!$P$4,"INCUMPLIDA","PROCESO"), "VERIFICAR FECHA")),"SIN VALOR AVANCE")</f>
        <v>CUMPLIDA</v>
      </c>
    </row>
    <row r="421" spans="1:17" ht="315.75">
      <c r="A421" s="169" t="s">
        <v>17</v>
      </c>
      <c r="B421" s="460" t="s">
        <v>13</v>
      </c>
      <c r="C421" s="642"/>
      <c r="D421" s="642"/>
      <c r="E421" s="643"/>
      <c r="F421" s="643"/>
      <c r="G421" s="643" t="s">
        <v>3174</v>
      </c>
      <c r="H421" s="511" t="s">
        <v>3175</v>
      </c>
      <c r="I421" s="511" t="s">
        <v>3176</v>
      </c>
      <c r="J421" s="164">
        <v>1</v>
      </c>
      <c r="K421" s="190">
        <v>45505</v>
      </c>
      <c r="L421" s="190">
        <v>47483</v>
      </c>
      <c r="M421" s="165">
        <f t="shared" si="15"/>
        <v>282.57142857142856</v>
      </c>
      <c r="N421" s="193">
        <v>0</v>
      </c>
      <c r="O421" s="163" t="s">
        <v>3177</v>
      </c>
      <c r="P421" s="53">
        <f t="shared" si="16"/>
        <v>0</v>
      </c>
      <c r="Q421" s="166" t="str">
        <f>IF(ISNUMBER(P421),IF(P421=100%,"CUMPLIDA",IF(AND(ISNUMBER(L421),ISNUMBER(CGR!$P$4)), IF(L421&lt;CGR!$P$4,"INCUMPLIDA","PROCESO"), "VERIFICAR FECHA")),"SIN VALOR AVANCE")</f>
        <v>PROCESO</v>
      </c>
    </row>
    <row r="422" spans="1:17" ht="315.75">
      <c r="A422" s="169" t="s">
        <v>17</v>
      </c>
      <c r="B422" s="460" t="s">
        <v>13</v>
      </c>
      <c r="C422" s="642"/>
      <c r="D422" s="642"/>
      <c r="E422" s="643"/>
      <c r="F422" s="643"/>
      <c r="G422" s="643"/>
      <c r="H422" s="171" t="s">
        <v>3178</v>
      </c>
      <c r="I422" s="171" t="s">
        <v>3179</v>
      </c>
      <c r="J422" s="164">
        <v>3</v>
      </c>
      <c r="K422" s="190">
        <v>45505</v>
      </c>
      <c r="L422" s="190">
        <v>47483</v>
      </c>
      <c r="M422" s="165">
        <f t="shared" si="15"/>
        <v>282.57142857142856</v>
      </c>
      <c r="N422" s="193">
        <v>3</v>
      </c>
      <c r="O422" s="163" t="s">
        <v>3177</v>
      </c>
      <c r="P422" s="53">
        <f t="shared" si="16"/>
        <v>1</v>
      </c>
      <c r="Q422" s="166" t="str">
        <f>IF(ISNUMBER(P422),IF(P422=100%,"CUMPLIDA",IF(AND(ISNUMBER(L422),ISNUMBER(CGR!$P$4)), IF(L422&lt;CGR!$P$4,"INCUMPLIDA","PROCESO"), "VERIFICAR FECHA")),"SIN VALOR AVANCE")</f>
        <v>CUMPLIDA</v>
      </c>
    </row>
    <row r="423" spans="1:17" ht="195.75">
      <c r="A423" s="169" t="s">
        <v>17</v>
      </c>
      <c r="B423" s="460" t="s">
        <v>13</v>
      </c>
      <c r="C423" s="642" t="s">
        <v>3180</v>
      </c>
      <c r="D423" s="642" t="s">
        <v>3181</v>
      </c>
      <c r="E423" s="643" t="s">
        <v>3182</v>
      </c>
      <c r="F423" s="644" t="s">
        <v>3183</v>
      </c>
      <c r="G423" s="52" t="s">
        <v>3184</v>
      </c>
      <c r="H423" s="163" t="s">
        <v>3185</v>
      </c>
      <c r="I423" s="163" t="s">
        <v>3186</v>
      </c>
      <c r="J423" s="164">
        <v>3</v>
      </c>
      <c r="K423" s="190">
        <v>42736</v>
      </c>
      <c r="L423" s="190">
        <v>43100</v>
      </c>
      <c r="M423" s="165">
        <f t="shared" si="15"/>
        <v>52</v>
      </c>
      <c r="N423" s="193">
        <v>3</v>
      </c>
      <c r="O423" s="163" t="s">
        <v>3187</v>
      </c>
      <c r="P423" s="53">
        <f t="shared" si="16"/>
        <v>1</v>
      </c>
      <c r="Q423" s="166" t="str">
        <f>IF(ISNUMBER(P423),IF(P423=100%,"CUMPLIDA",IF(AND(ISNUMBER(L423),ISNUMBER(CGR!$P$4)), IF(L423&lt;CGR!$P$4,"INCUMPLIDA","PROCESO"), "VERIFICAR FECHA")),"SIN VALOR AVANCE")</f>
        <v>CUMPLIDA</v>
      </c>
    </row>
    <row r="424" spans="1:17" ht="120.75">
      <c r="A424" s="169" t="s">
        <v>17</v>
      </c>
      <c r="B424" s="460" t="s">
        <v>13</v>
      </c>
      <c r="C424" s="642"/>
      <c r="D424" s="642"/>
      <c r="E424" s="643"/>
      <c r="F424" s="644"/>
      <c r="G424" s="52" t="s">
        <v>3188</v>
      </c>
      <c r="H424" s="163" t="s">
        <v>3189</v>
      </c>
      <c r="I424" s="163" t="s">
        <v>3190</v>
      </c>
      <c r="J424" s="164">
        <v>4</v>
      </c>
      <c r="K424" s="190">
        <v>42736</v>
      </c>
      <c r="L424" s="190">
        <v>43100</v>
      </c>
      <c r="M424" s="165">
        <f t="shared" si="15"/>
        <v>52</v>
      </c>
      <c r="N424" s="193">
        <v>4</v>
      </c>
      <c r="O424" s="163" t="s">
        <v>3191</v>
      </c>
      <c r="P424" s="53">
        <f t="shared" si="16"/>
        <v>1</v>
      </c>
      <c r="Q424" s="166" t="str">
        <f>IF(ISNUMBER(P424),IF(P424=100%,"CUMPLIDA",IF(AND(ISNUMBER(L424),ISNUMBER(CGR!$P$4)), IF(L424&lt;CGR!$P$4,"INCUMPLIDA","PROCESO"), "VERIFICAR FECHA")),"SIN VALOR AVANCE")</f>
        <v>CUMPLIDA</v>
      </c>
    </row>
    <row r="425" spans="1:17" ht="285.75">
      <c r="A425" s="169" t="s">
        <v>17</v>
      </c>
      <c r="B425" s="460" t="s">
        <v>13</v>
      </c>
      <c r="C425" s="642"/>
      <c r="D425" s="642"/>
      <c r="E425" s="643"/>
      <c r="F425" s="644"/>
      <c r="G425" s="643" t="s">
        <v>3192</v>
      </c>
      <c r="H425" s="163" t="s">
        <v>3193</v>
      </c>
      <c r="I425" s="163" t="s">
        <v>3194</v>
      </c>
      <c r="J425" s="164">
        <v>2</v>
      </c>
      <c r="K425" s="190">
        <v>42648</v>
      </c>
      <c r="L425" s="190">
        <v>42930</v>
      </c>
      <c r="M425" s="165">
        <f t="shared" si="15"/>
        <v>40.285714285714285</v>
      </c>
      <c r="N425" s="193">
        <v>2</v>
      </c>
      <c r="O425" s="163" t="s">
        <v>3195</v>
      </c>
      <c r="P425" s="53">
        <f t="shared" si="16"/>
        <v>1</v>
      </c>
      <c r="Q425" s="166" t="str">
        <f>IF(ISNUMBER(P425),IF(P425=100%,"CUMPLIDA",IF(AND(ISNUMBER(L425),ISNUMBER(CGR!$P$4)), IF(L425&lt;CGR!$P$4,"INCUMPLIDA","PROCESO"), "VERIFICAR FECHA")),"SIN VALOR AVANCE")</f>
        <v>CUMPLIDA</v>
      </c>
    </row>
    <row r="426" spans="1:17" ht="210.75">
      <c r="A426" s="169" t="s">
        <v>17</v>
      </c>
      <c r="B426" s="460" t="s">
        <v>13</v>
      </c>
      <c r="C426" s="642"/>
      <c r="D426" s="642"/>
      <c r="E426" s="643"/>
      <c r="F426" s="644"/>
      <c r="G426" s="643"/>
      <c r="H426" s="163" t="s">
        <v>3144</v>
      </c>
      <c r="I426" s="163" t="s">
        <v>3145</v>
      </c>
      <c r="J426" s="164">
        <v>3</v>
      </c>
      <c r="K426" s="190">
        <v>42933</v>
      </c>
      <c r="L426" s="190">
        <v>43220</v>
      </c>
      <c r="M426" s="165">
        <f t="shared" si="15"/>
        <v>41</v>
      </c>
      <c r="N426" s="193">
        <v>3</v>
      </c>
      <c r="O426" s="163" t="s">
        <v>3196</v>
      </c>
      <c r="P426" s="53">
        <f t="shared" si="16"/>
        <v>1</v>
      </c>
      <c r="Q426" s="166" t="str">
        <f>IF(ISNUMBER(P426),IF(P426=100%,"CUMPLIDA",IF(AND(ISNUMBER(L426),ISNUMBER(CGR!$P$4)), IF(L426&lt;CGR!$P$4,"INCUMPLIDA","PROCESO"), "VERIFICAR FECHA")),"SIN VALOR AVANCE")</f>
        <v>CUMPLIDA</v>
      </c>
    </row>
    <row r="427" spans="1:17" ht="330.75">
      <c r="A427" s="169" t="s">
        <v>17</v>
      </c>
      <c r="B427" s="460" t="s">
        <v>13</v>
      </c>
      <c r="C427" s="642"/>
      <c r="D427" s="642"/>
      <c r="E427" s="643"/>
      <c r="F427" s="644"/>
      <c r="G427" s="643"/>
      <c r="H427" s="163" t="s">
        <v>3197</v>
      </c>
      <c r="I427" s="163" t="s">
        <v>3198</v>
      </c>
      <c r="J427" s="164">
        <v>2</v>
      </c>
      <c r="K427" s="190">
        <v>44197</v>
      </c>
      <c r="L427" s="190">
        <v>44409</v>
      </c>
      <c r="M427" s="165">
        <f t="shared" si="15"/>
        <v>30.285714285714285</v>
      </c>
      <c r="N427" s="193">
        <v>2</v>
      </c>
      <c r="O427" s="163" t="s">
        <v>3199</v>
      </c>
      <c r="P427" s="53">
        <f t="shared" si="16"/>
        <v>1</v>
      </c>
      <c r="Q427" s="166" t="str">
        <f>IF(ISNUMBER(P427),IF(P427=100%,"CUMPLIDA",IF(AND(ISNUMBER(L427),ISNUMBER(CGR!$P$4)), IF(L427&lt;CGR!$P$4,"INCUMPLIDA","PROCESO"), "VERIFICAR FECHA")),"SIN VALOR AVANCE")</f>
        <v>CUMPLIDA</v>
      </c>
    </row>
    <row r="428" spans="1:17" ht="330.75">
      <c r="A428" s="169" t="s">
        <v>17</v>
      </c>
      <c r="B428" s="460" t="s">
        <v>13</v>
      </c>
      <c r="C428" s="642"/>
      <c r="D428" s="642"/>
      <c r="E428" s="643"/>
      <c r="F428" s="644"/>
      <c r="G428" s="643"/>
      <c r="H428" s="163" t="s">
        <v>3200</v>
      </c>
      <c r="I428" s="163" t="s">
        <v>3201</v>
      </c>
      <c r="J428" s="164">
        <v>2</v>
      </c>
      <c r="K428" s="190">
        <v>44515</v>
      </c>
      <c r="L428" s="190">
        <v>44881</v>
      </c>
      <c r="M428" s="165">
        <f t="shared" si="15"/>
        <v>52.285714285714285</v>
      </c>
      <c r="N428" s="193">
        <v>2</v>
      </c>
      <c r="O428" s="163" t="s">
        <v>3199</v>
      </c>
      <c r="P428" s="53">
        <f t="shared" si="16"/>
        <v>1</v>
      </c>
      <c r="Q428" s="166" t="str">
        <f>IF(ISNUMBER(P428),IF(P428=100%,"CUMPLIDA",IF(AND(ISNUMBER(L428),ISNUMBER(CGR!$P$4)), IF(L428&lt;CGR!$P$4,"INCUMPLIDA","PROCESO"), "VERIFICAR FECHA")),"SIN VALOR AVANCE")</f>
        <v>CUMPLIDA</v>
      </c>
    </row>
    <row r="429" spans="1:17" ht="330.75">
      <c r="A429" s="169" t="s">
        <v>17</v>
      </c>
      <c r="B429" s="460" t="s">
        <v>13</v>
      </c>
      <c r="C429" s="642"/>
      <c r="D429" s="642"/>
      <c r="E429" s="643"/>
      <c r="F429" s="644"/>
      <c r="G429" s="643"/>
      <c r="H429" s="163" t="s">
        <v>3202</v>
      </c>
      <c r="I429" s="163" t="s">
        <v>3203</v>
      </c>
      <c r="J429" s="164">
        <v>2</v>
      </c>
      <c r="K429" s="190">
        <v>44882</v>
      </c>
      <c r="L429" s="190">
        <v>44937</v>
      </c>
      <c r="M429" s="165">
        <f t="shared" si="15"/>
        <v>7.8571428571428568</v>
      </c>
      <c r="N429" s="193">
        <v>2</v>
      </c>
      <c r="O429" s="163" t="s">
        <v>3199</v>
      </c>
      <c r="P429" s="53">
        <f t="shared" si="16"/>
        <v>1</v>
      </c>
      <c r="Q429" s="166" t="str">
        <f>IF(ISNUMBER(P429),IF(P429=100%,"CUMPLIDA",IF(AND(ISNUMBER(L429),ISNUMBER(CGR!$P$4)), IF(L429&lt;CGR!$P$4,"INCUMPLIDA","PROCESO"), "VERIFICAR FECHA")),"SIN VALOR AVANCE")</f>
        <v>CUMPLIDA</v>
      </c>
    </row>
    <row r="430" spans="1:17" ht="240.75">
      <c r="A430" s="169" t="s">
        <v>17</v>
      </c>
      <c r="B430" s="460" t="s">
        <v>13</v>
      </c>
      <c r="C430" s="642"/>
      <c r="D430" s="642"/>
      <c r="E430" s="643"/>
      <c r="F430" s="644"/>
      <c r="G430" s="643"/>
      <c r="H430" s="163" t="s">
        <v>3204</v>
      </c>
      <c r="I430" s="163" t="s">
        <v>3203</v>
      </c>
      <c r="J430" s="164">
        <v>2</v>
      </c>
      <c r="K430" s="190">
        <v>45444</v>
      </c>
      <c r="L430" s="190">
        <v>45900</v>
      </c>
      <c r="M430" s="165">
        <f t="shared" si="15"/>
        <v>65.142857142857139</v>
      </c>
      <c r="N430" s="193">
        <v>0</v>
      </c>
      <c r="O430" s="163" t="s">
        <v>3205</v>
      </c>
      <c r="P430" s="53">
        <f t="shared" si="16"/>
        <v>0</v>
      </c>
      <c r="Q430" s="166" t="str">
        <f>IF(ISNUMBER(P430),IF(P430=100%,"CUMPLIDA",IF(AND(ISNUMBER(L430),ISNUMBER(CGR!$P$4)), IF(L430&lt;CGR!$P$4,"INCUMPLIDA","PROCESO"), "VERIFICAR FECHA")),"SIN VALOR AVANCE")</f>
        <v>PROCESO</v>
      </c>
    </row>
    <row r="431" spans="1:17" ht="195.75">
      <c r="A431" s="169" t="s">
        <v>17</v>
      </c>
      <c r="B431" s="460" t="s">
        <v>13</v>
      </c>
      <c r="C431" s="642"/>
      <c r="D431" s="642"/>
      <c r="E431" s="643"/>
      <c r="F431" s="644"/>
      <c r="G431" s="643"/>
      <c r="H431" s="163" t="s">
        <v>3206</v>
      </c>
      <c r="I431" s="163" t="s">
        <v>3203</v>
      </c>
      <c r="J431" s="164">
        <v>2</v>
      </c>
      <c r="K431" s="190">
        <v>45901</v>
      </c>
      <c r="L431" s="190">
        <v>46112</v>
      </c>
      <c r="M431" s="165">
        <f t="shared" si="15"/>
        <v>30.142857142857142</v>
      </c>
      <c r="N431" s="193">
        <v>0</v>
      </c>
      <c r="O431" s="163" t="s">
        <v>3207</v>
      </c>
      <c r="P431" s="53">
        <f t="shared" si="16"/>
        <v>0</v>
      </c>
      <c r="Q431" s="166" t="str">
        <f>IF(ISNUMBER(P431),IF(P431=100%,"CUMPLIDA",IF(AND(ISNUMBER(L431),ISNUMBER(CGR!$P$4)), IF(L431&lt;CGR!$P$4,"INCUMPLIDA","PROCESO"), "VERIFICAR FECHA")),"SIN VALOR AVANCE")</f>
        <v>PROCESO</v>
      </c>
    </row>
    <row r="432" spans="1:17" ht="120.75">
      <c r="A432" s="169" t="s">
        <v>17</v>
      </c>
      <c r="B432" s="460" t="s">
        <v>13</v>
      </c>
      <c r="C432" s="642" t="s">
        <v>3208</v>
      </c>
      <c r="D432" s="642" t="s">
        <v>3209</v>
      </c>
      <c r="E432" s="643" t="s">
        <v>3210</v>
      </c>
      <c r="F432" s="643" t="s">
        <v>3211</v>
      </c>
      <c r="G432" s="52" t="s">
        <v>3212</v>
      </c>
      <c r="H432" s="163" t="s">
        <v>3213</v>
      </c>
      <c r="I432" s="163" t="s">
        <v>3214</v>
      </c>
      <c r="J432" s="164">
        <v>1</v>
      </c>
      <c r="K432" s="190">
        <v>43862</v>
      </c>
      <c r="L432" s="190">
        <v>43920</v>
      </c>
      <c r="M432" s="165">
        <f t="shared" si="15"/>
        <v>8.2857142857142865</v>
      </c>
      <c r="N432" s="193">
        <v>1</v>
      </c>
      <c r="O432" s="163" t="s">
        <v>1514</v>
      </c>
      <c r="P432" s="53">
        <f t="shared" si="16"/>
        <v>1</v>
      </c>
      <c r="Q432" s="166" t="str">
        <f>IF(ISNUMBER(P432),IF(P432=100%,"CUMPLIDA",IF(AND(ISNUMBER(L432),ISNUMBER(CGR!$P$4)), IF(L432&lt;CGR!$P$4,"INCUMPLIDA","PROCESO"), "VERIFICAR FECHA")),"SIN VALOR AVANCE")</f>
        <v>CUMPLIDA</v>
      </c>
    </row>
    <row r="433" spans="1:17" ht="120.75">
      <c r="A433" s="169" t="s">
        <v>17</v>
      </c>
      <c r="B433" s="460" t="s">
        <v>13</v>
      </c>
      <c r="C433" s="642"/>
      <c r="D433" s="642"/>
      <c r="E433" s="643"/>
      <c r="F433" s="643"/>
      <c r="G433" s="52" t="s">
        <v>3215</v>
      </c>
      <c r="H433" s="163" t="s">
        <v>3120</v>
      </c>
      <c r="I433" s="163" t="s">
        <v>1512</v>
      </c>
      <c r="J433" s="164">
        <v>1</v>
      </c>
      <c r="K433" s="190">
        <v>45231</v>
      </c>
      <c r="L433" s="190">
        <v>45504</v>
      </c>
      <c r="M433" s="165">
        <f t="shared" si="15"/>
        <v>39</v>
      </c>
      <c r="N433" s="193">
        <v>1</v>
      </c>
      <c r="O433" s="163" t="s">
        <v>1514</v>
      </c>
      <c r="P433" s="53">
        <f t="shared" si="16"/>
        <v>1</v>
      </c>
      <c r="Q433" s="166" t="str">
        <f>IF(ISNUMBER(P433),IF(P433=100%,"CUMPLIDA",IF(AND(ISNUMBER(L433),ISNUMBER(CGR!$P$4)), IF(L433&lt;CGR!$P$4,"INCUMPLIDA","PROCESO"), "VERIFICAR FECHA")),"SIN VALOR AVANCE")</f>
        <v>CUMPLIDA</v>
      </c>
    </row>
    <row r="434" spans="1:17" ht="285.75">
      <c r="A434" s="169" t="s">
        <v>17</v>
      </c>
      <c r="B434" s="460" t="s">
        <v>13</v>
      </c>
      <c r="C434" s="642"/>
      <c r="D434" s="642"/>
      <c r="E434" s="643"/>
      <c r="F434" s="643"/>
      <c r="G434" s="643" t="s">
        <v>3216</v>
      </c>
      <c r="H434" s="511" t="s">
        <v>2886</v>
      </c>
      <c r="I434" s="511" t="s">
        <v>2887</v>
      </c>
      <c r="J434" s="164">
        <v>1</v>
      </c>
      <c r="K434" s="190">
        <v>45231</v>
      </c>
      <c r="L434" s="190">
        <v>45504</v>
      </c>
      <c r="M434" s="165">
        <f t="shared" si="15"/>
        <v>39</v>
      </c>
      <c r="N434" s="193">
        <v>1</v>
      </c>
      <c r="O434" s="163" t="s">
        <v>3172</v>
      </c>
      <c r="P434" s="53">
        <f t="shared" si="16"/>
        <v>1</v>
      </c>
      <c r="Q434" s="166" t="str">
        <f>IF(ISNUMBER(P434),IF(P434=100%,"CUMPLIDA",IF(AND(ISNUMBER(L434),ISNUMBER(CGR!$P$4)), IF(L434&lt;CGR!$P$4,"INCUMPLIDA","PROCESO"), "VERIFICAR FECHA")),"SIN VALOR AVANCE")</f>
        <v>CUMPLIDA</v>
      </c>
    </row>
    <row r="435" spans="1:17" ht="285.75">
      <c r="A435" s="169" t="s">
        <v>17</v>
      </c>
      <c r="B435" s="460" t="s">
        <v>13</v>
      </c>
      <c r="C435" s="642"/>
      <c r="D435" s="642"/>
      <c r="E435" s="643"/>
      <c r="F435" s="643"/>
      <c r="G435" s="643"/>
      <c r="H435" s="511" t="s">
        <v>3173</v>
      </c>
      <c r="I435" s="511" t="s">
        <v>1420</v>
      </c>
      <c r="J435" s="164">
        <v>1</v>
      </c>
      <c r="K435" s="190">
        <v>45231</v>
      </c>
      <c r="L435" s="190">
        <v>45596</v>
      </c>
      <c r="M435" s="165">
        <f t="shared" si="15"/>
        <v>52.142857142857146</v>
      </c>
      <c r="N435" s="193">
        <v>1</v>
      </c>
      <c r="O435" s="163" t="s">
        <v>3172</v>
      </c>
      <c r="P435" s="53">
        <f t="shared" si="16"/>
        <v>1</v>
      </c>
      <c r="Q435" s="166" t="str">
        <f>IF(ISNUMBER(P435),IF(P435=100%,"CUMPLIDA",IF(AND(ISNUMBER(L435),ISNUMBER(CGR!$P$4)), IF(L435&lt;CGR!$P$4,"INCUMPLIDA","PROCESO"), "VERIFICAR FECHA")),"SIN VALOR AVANCE")</f>
        <v>CUMPLIDA</v>
      </c>
    </row>
    <row r="436" spans="1:17" ht="300.75">
      <c r="A436" s="169" t="s">
        <v>17</v>
      </c>
      <c r="B436" s="460" t="s">
        <v>13</v>
      </c>
      <c r="C436" s="642"/>
      <c r="D436" s="642"/>
      <c r="E436" s="643"/>
      <c r="F436" s="643"/>
      <c r="G436" s="643" t="s">
        <v>3217</v>
      </c>
      <c r="H436" s="511" t="s">
        <v>3175</v>
      </c>
      <c r="I436" s="511" t="s">
        <v>3218</v>
      </c>
      <c r="J436" s="164">
        <v>1</v>
      </c>
      <c r="K436" s="190">
        <v>45505</v>
      </c>
      <c r="L436" s="190">
        <v>47483</v>
      </c>
      <c r="M436" s="165">
        <f t="shared" si="15"/>
        <v>282.57142857142856</v>
      </c>
      <c r="N436" s="193">
        <v>0</v>
      </c>
      <c r="O436" s="163" t="s">
        <v>3219</v>
      </c>
      <c r="P436" s="53">
        <f t="shared" si="16"/>
        <v>0</v>
      </c>
      <c r="Q436" s="166" t="str">
        <f>IF(ISNUMBER(P436),IF(P436=100%,"CUMPLIDA",IF(AND(ISNUMBER(L436),ISNUMBER(CGR!$P$4)), IF(L436&lt;CGR!$P$4,"INCUMPLIDA","PROCESO"), "VERIFICAR FECHA")),"SIN VALOR AVANCE")</f>
        <v>PROCESO</v>
      </c>
    </row>
    <row r="437" spans="1:17" ht="285.75">
      <c r="A437" s="169" t="s">
        <v>17</v>
      </c>
      <c r="B437" s="460" t="s">
        <v>13</v>
      </c>
      <c r="C437" s="642"/>
      <c r="D437" s="642"/>
      <c r="E437" s="643"/>
      <c r="F437" s="643"/>
      <c r="G437" s="643"/>
      <c r="H437" s="171" t="s">
        <v>3178</v>
      </c>
      <c r="I437" s="171" t="s">
        <v>3179</v>
      </c>
      <c r="J437" s="164">
        <v>3</v>
      </c>
      <c r="K437" s="190">
        <v>45505</v>
      </c>
      <c r="L437" s="190">
        <v>47483</v>
      </c>
      <c r="M437" s="165">
        <f t="shared" si="15"/>
        <v>282.57142857142856</v>
      </c>
      <c r="N437" s="193">
        <v>3</v>
      </c>
      <c r="O437" s="163" t="s">
        <v>3220</v>
      </c>
      <c r="P437" s="53">
        <f t="shared" si="16"/>
        <v>1</v>
      </c>
      <c r="Q437" s="166" t="str">
        <f>IF(ISNUMBER(P437),IF(P437=100%,"CUMPLIDA",IF(AND(ISNUMBER(L437),ISNUMBER(CGR!$P$4)), IF(L437&lt;CGR!$P$4,"INCUMPLIDA","PROCESO"), "VERIFICAR FECHA")),"SIN VALOR AVANCE")</f>
        <v>CUMPLIDA</v>
      </c>
    </row>
    <row r="438" spans="1:17" ht="120.75">
      <c r="A438" s="169" t="s">
        <v>17</v>
      </c>
      <c r="B438" s="460" t="s">
        <v>13</v>
      </c>
      <c r="C438" s="642" t="s">
        <v>3221</v>
      </c>
      <c r="D438" s="642" t="s">
        <v>3157</v>
      </c>
      <c r="E438" s="643" t="s">
        <v>3222</v>
      </c>
      <c r="F438" s="643" t="s">
        <v>3223</v>
      </c>
      <c r="G438" s="52" t="s">
        <v>3224</v>
      </c>
      <c r="H438" s="163" t="s">
        <v>3225</v>
      </c>
      <c r="I438" s="163" t="s">
        <v>3226</v>
      </c>
      <c r="J438" s="164">
        <v>1</v>
      </c>
      <c r="K438" s="190">
        <v>42491</v>
      </c>
      <c r="L438" s="190">
        <v>42582</v>
      </c>
      <c r="M438" s="165">
        <f t="shared" si="15"/>
        <v>13</v>
      </c>
      <c r="N438" s="193">
        <v>1</v>
      </c>
      <c r="O438" s="163" t="s">
        <v>1514</v>
      </c>
      <c r="P438" s="53">
        <f t="shared" si="16"/>
        <v>1</v>
      </c>
      <c r="Q438" s="166" t="str">
        <f>IF(ISNUMBER(P438),IF(P438=100%,"CUMPLIDA",IF(AND(ISNUMBER(L438),ISNUMBER(CGR!$P$4)), IF(L438&lt;CGR!$P$4,"INCUMPLIDA","PROCESO"), "VERIFICAR FECHA")),"SIN VALOR AVANCE")</f>
        <v>CUMPLIDA</v>
      </c>
    </row>
    <row r="439" spans="1:17" ht="210.75">
      <c r="A439" s="169" t="s">
        <v>17</v>
      </c>
      <c r="B439" s="460" t="s">
        <v>13</v>
      </c>
      <c r="C439" s="642"/>
      <c r="D439" s="642"/>
      <c r="E439" s="643"/>
      <c r="F439" s="643"/>
      <c r="G439" s="52" t="s">
        <v>3227</v>
      </c>
      <c r="H439" s="163" t="s">
        <v>3120</v>
      </c>
      <c r="I439" s="163" t="s">
        <v>1512</v>
      </c>
      <c r="J439" s="168">
        <v>1</v>
      </c>
      <c r="K439" s="192">
        <v>45231</v>
      </c>
      <c r="L439" s="192">
        <v>45504</v>
      </c>
      <c r="M439" s="165">
        <f t="shared" si="15"/>
        <v>39</v>
      </c>
      <c r="N439" s="193">
        <v>1</v>
      </c>
      <c r="O439" s="529" t="s">
        <v>3121</v>
      </c>
      <c r="P439" s="53">
        <f t="shared" si="16"/>
        <v>1</v>
      </c>
      <c r="Q439" s="166" t="str">
        <f>IF(ISNUMBER(P439),IF(P439=100%,"CUMPLIDA",IF(AND(ISNUMBER(L439),ISNUMBER(CGR!$P$4)), IF(L439&lt;CGR!$P$4,"INCUMPLIDA","PROCESO"), "VERIFICAR FECHA")),"SIN VALOR AVANCE")</f>
        <v>CUMPLIDA</v>
      </c>
    </row>
    <row r="440" spans="1:17" ht="210.75">
      <c r="A440" s="169" t="s">
        <v>17</v>
      </c>
      <c r="B440" s="460" t="s">
        <v>13</v>
      </c>
      <c r="C440" s="642"/>
      <c r="D440" s="642"/>
      <c r="E440" s="643"/>
      <c r="F440" s="643"/>
      <c r="G440" s="52" t="s">
        <v>3122</v>
      </c>
      <c r="H440" s="163" t="s">
        <v>2886</v>
      </c>
      <c r="I440" s="163" t="s">
        <v>2887</v>
      </c>
      <c r="J440" s="168">
        <v>1</v>
      </c>
      <c r="K440" s="192">
        <v>45231</v>
      </c>
      <c r="L440" s="192">
        <v>45504</v>
      </c>
      <c r="M440" s="165">
        <f t="shared" si="15"/>
        <v>39</v>
      </c>
      <c r="N440" s="193">
        <v>1</v>
      </c>
      <c r="O440" s="529" t="s">
        <v>3121</v>
      </c>
      <c r="P440" s="53">
        <f t="shared" si="16"/>
        <v>1</v>
      </c>
      <c r="Q440" s="166" t="str">
        <f>IF(ISNUMBER(P440),IF(P440=100%,"CUMPLIDA",IF(AND(ISNUMBER(L440),ISNUMBER(CGR!$P$4)), IF(L440&lt;CGR!$P$4,"INCUMPLIDA","PROCESO"), "VERIFICAR FECHA")),"SIN VALOR AVANCE")</f>
        <v>CUMPLIDA</v>
      </c>
    </row>
    <row r="441" spans="1:17" ht="105.75">
      <c r="A441" s="169" t="s">
        <v>17</v>
      </c>
      <c r="B441" s="460" t="s">
        <v>13</v>
      </c>
      <c r="C441" s="642"/>
      <c r="D441" s="642"/>
      <c r="E441" s="643"/>
      <c r="F441" s="643"/>
      <c r="G441" s="52" t="s">
        <v>2434</v>
      </c>
      <c r="H441" s="163" t="s">
        <v>1614</v>
      </c>
      <c r="I441" s="163" t="s">
        <v>238</v>
      </c>
      <c r="J441" s="168">
        <v>1</v>
      </c>
      <c r="K441" s="192">
        <v>45444</v>
      </c>
      <c r="L441" s="192">
        <v>45747</v>
      </c>
      <c r="M441" s="165">
        <f t="shared" si="15"/>
        <v>43.285714285714285</v>
      </c>
      <c r="N441" s="193">
        <v>0</v>
      </c>
      <c r="O441" s="529" t="s">
        <v>3123</v>
      </c>
      <c r="P441" s="53">
        <f t="shared" si="16"/>
        <v>0</v>
      </c>
      <c r="Q441" s="166" t="str">
        <f>IF(ISNUMBER(P441),IF(P441=100%,"CUMPLIDA",IF(AND(ISNUMBER(L441),ISNUMBER(CGR!$P$4)), IF(L441&lt;CGR!$P$4,"INCUMPLIDA","PROCESO"), "VERIFICAR FECHA")),"SIN VALOR AVANCE")</f>
        <v>PROCESO</v>
      </c>
    </row>
    <row r="442" spans="1:17" ht="135.75">
      <c r="A442" s="169" t="s">
        <v>17</v>
      </c>
      <c r="B442" s="460" t="s">
        <v>13</v>
      </c>
      <c r="C442" s="642"/>
      <c r="D442" s="642"/>
      <c r="E442" s="643"/>
      <c r="F442" s="643"/>
      <c r="G442" s="52" t="s">
        <v>241</v>
      </c>
      <c r="H442" s="163" t="s">
        <v>241</v>
      </c>
      <c r="I442" s="163" t="s">
        <v>242</v>
      </c>
      <c r="J442" s="168">
        <v>1</v>
      </c>
      <c r="K442" s="192">
        <v>45444</v>
      </c>
      <c r="L442" s="192">
        <v>45747</v>
      </c>
      <c r="M442" s="165">
        <f t="shared" si="15"/>
        <v>43.285714285714285</v>
      </c>
      <c r="N442" s="193">
        <v>0.77</v>
      </c>
      <c r="O442" s="529" t="s">
        <v>3124</v>
      </c>
      <c r="P442" s="53">
        <f t="shared" si="16"/>
        <v>0.77</v>
      </c>
      <c r="Q442" s="166" t="str">
        <f>IF(ISNUMBER(P442),IF(P442=100%,"CUMPLIDA",IF(AND(ISNUMBER(L442),ISNUMBER(CGR!$P$4)), IF(L442&lt;CGR!$P$4,"INCUMPLIDA","PROCESO"), "VERIFICAR FECHA")),"SIN VALOR AVANCE")</f>
        <v>PROCESO</v>
      </c>
    </row>
    <row r="443" spans="1:17" ht="105.75">
      <c r="A443" s="169" t="s">
        <v>17</v>
      </c>
      <c r="B443" s="460" t="s">
        <v>13</v>
      </c>
      <c r="C443" s="642"/>
      <c r="D443" s="642"/>
      <c r="E443" s="643"/>
      <c r="F443" s="643"/>
      <c r="G443" s="52" t="s">
        <v>248</v>
      </c>
      <c r="H443" s="163" t="s">
        <v>248</v>
      </c>
      <c r="I443" s="163" t="s">
        <v>249</v>
      </c>
      <c r="J443" s="168">
        <v>1</v>
      </c>
      <c r="K443" s="192">
        <v>45444</v>
      </c>
      <c r="L443" s="192">
        <v>45747</v>
      </c>
      <c r="M443" s="165">
        <f t="shared" si="15"/>
        <v>43.285714285714285</v>
      </c>
      <c r="N443" s="193">
        <v>0</v>
      </c>
      <c r="O443" s="529" t="s">
        <v>3123</v>
      </c>
      <c r="P443" s="53">
        <f t="shared" si="16"/>
        <v>0</v>
      </c>
      <c r="Q443" s="166" t="str">
        <f>IF(ISNUMBER(P443),IF(P443=100%,"CUMPLIDA",IF(AND(ISNUMBER(L443),ISNUMBER(CGR!$P$4)), IF(L443&lt;CGR!$P$4,"INCUMPLIDA","PROCESO"), "VERIFICAR FECHA")),"SIN VALOR AVANCE")</f>
        <v>PROCESO</v>
      </c>
    </row>
    <row r="444" spans="1:17" ht="135.75">
      <c r="A444" s="169" t="s">
        <v>17</v>
      </c>
      <c r="B444" s="460" t="s">
        <v>13</v>
      </c>
      <c r="C444" s="642"/>
      <c r="D444" s="642"/>
      <c r="E444" s="643"/>
      <c r="F444" s="643"/>
      <c r="G444" s="52" t="s">
        <v>251</v>
      </c>
      <c r="H444" s="163" t="s">
        <v>251</v>
      </c>
      <c r="I444" s="163" t="s">
        <v>252</v>
      </c>
      <c r="J444" s="168">
        <v>1</v>
      </c>
      <c r="K444" s="192">
        <v>45444</v>
      </c>
      <c r="L444" s="192">
        <v>45747</v>
      </c>
      <c r="M444" s="165">
        <f t="shared" si="15"/>
        <v>43.285714285714285</v>
      </c>
      <c r="N444" s="193">
        <v>0.77</v>
      </c>
      <c r="O444" s="529" t="s">
        <v>3124</v>
      </c>
      <c r="P444" s="53">
        <f t="shared" si="16"/>
        <v>0.77</v>
      </c>
      <c r="Q444" s="166" t="str">
        <f>IF(ISNUMBER(P444),IF(P444=100%,"CUMPLIDA",IF(AND(ISNUMBER(L444),ISNUMBER(CGR!$P$4)), IF(L444&lt;CGR!$P$4,"INCUMPLIDA","PROCESO"), "VERIFICAR FECHA")),"SIN VALOR AVANCE")</f>
        <v>PROCESO</v>
      </c>
    </row>
    <row r="445" spans="1:17" ht="210.75">
      <c r="A445" s="169" t="s">
        <v>17</v>
      </c>
      <c r="B445" s="460" t="s">
        <v>13</v>
      </c>
      <c r="C445" s="642"/>
      <c r="D445" s="642"/>
      <c r="E445" s="643"/>
      <c r="F445" s="643"/>
      <c r="G445" s="52" t="s">
        <v>254</v>
      </c>
      <c r="H445" s="163" t="s">
        <v>254</v>
      </c>
      <c r="I445" s="163" t="s">
        <v>255</v>
      </c>
      <c r="J445" s="168">
        <v>1</v>
      </c>
      <c r="K445" s="192">
        <v>45444</v>
      </c>
      <c r="L445" s="192">
        <v>45747</v>
      </c>
      <c r="M445" s="165">
        <f t="shared" si="15"/>
        <v>43.285714285714285</v>
      </c>
      <c r="N445" s="193">
        <v>0.77</v>
      </c>
      <c r="O445" s="529" t="s">
        <v>3121</v>
      </c>
      <c r="P445" s="53">
        <f t="shared" si="16"/>
        <v>0.77</v>
      </c>
      <c r="Q445" s="166" t="str">
        <f>IF(ISNUMBER(P445),IF(P445=100%,"CUMPLIDA",IF(AND(ISNUMBER(L445),ISNUMBER(CGR!$P$4)), IF(L445&lt;CGR!$P$4,"INCUMPLIDA","PROCESO"), "VERIFICAR FECHA")),"SIN VALOR AVANCE")</f>
        <v>PROCESO</v>
      </c>
    </row>
    <row r="446" spans="1:17" ht="225.75">
      <c r="A446" s="169" t="s">
        <v>17</v>
      </c>
      <c r="B446" s="460" t="s">
        <v>13</v>
      </c>
      <c r="C446" s="642"/>
      <c r="D446" s="642"/>
      <c r="E446" s="643"/>
      <c r="F446" s="643"/>
      <c r="G446" s="52" t="s">
        <v>1363</v>
      </c>
      <c r="H446" s="163" t="s">
        <v>258</v>
      </c>
      <c r="I446" s="163" t="s">
        <v>259</v>
      </c>
      <c r="J446" s="168">
        <v>2</v>
      </c>
      <c r="K446" s="192">
        <v>45748</v>
      </c>
      <c r="L446" s="192">
        <v>45930</v>
      </c>
      <c r="M446" s="165">
        <f t="shared" si="15"/>
        <v>26</v>
      </c>
      <c r="N446" s="193">
        <v>0</v>
      </c>
      <c r="O446" s="163" t="s">
        <v>3228</v>
      </c>
      <c r="P446" s="53">
        <f t="shared" si="16"/>
        <v>0</v>
      </c>
      <c r="Q446" s="166" t="str">
        <f>IF(ISNUMBER(P446),IF(P446=100%,"CUMPLIDA",IF(AND(ISNUMBER(L446),ISNUMBER(CGR!$P$4)), IF(L446&lt;CGR!$P$4,"INCUMPLIDA","PROCESO"), "VERIFICAR FECHA")),"SIN VALOR AVANCE")</f>
        <v>PROCESO</v>
      </c>
    </row>
    <row r="447" spans="1:17" ht="105.75">
      <c r="A447" s="169" t="s">
        <v>17</v>
      </c>
      <c r="B447" s="460" t="s">
        <v>13</v>
      </c>
      <c r="C447" s="642"/>
      <c r="D447" s="642"/>
      <c r="E447" s="643"/>
      <c r="F447" s="643"/>
      <c r="G447" s="52" t="s">
        <v>1364</v>
      </c>
      <c r="H447" s="163" t="s">
        <v>261</v>
      </c>
      <c r="I447" s="163" t="s">
        <v>262</v>
      </c>
      <c r="J447" s="168">
        <v>1</v>
      </c>
      <c r="K447" s="192">
        <v>45748</v>
      </c>
      <c r="L447" s="192">
        <v>45930</v>
      </c>
      <c r="M447" s="165">
        <f t="shared" si="15"/>
        <v>26</v>
      </c>
      <c r="N447" s="193">
        <v>0</v>
      </c>
      <c r="O447" s="529" t="s">
        <v>3123</v>
      </c>
      <c r="P447" s="53">
        <f t="shared" si="16"/>
        <v>0</v>
      </c>
      <c r="Q447" s="166" t="str">
        <f>IF(ISNUMBER(P447),IF(P447=100%,"CUMPLIDA",IF(AND(ISNUMBER(L447),ISNUMBER(CGR!$P$4)), IF(L447&lt;CGR!$P$4,"INCUMPLIDA","PROCESO"), "VERIFICAR FECHA")),"SIN VALOR AVANCE")</f>
        <v>PROCESO</v>
      </c>
    </row>
    <row r="448" spans="1:17" ht="300.75">
      <c r="A448" s="169" t="s">
        <v>17</v>
      </c>
      <c r="B448" s="460" t="s">
        <v>13</v>
      </c>
      <c r="C448" s="642"/>
      <c r="D448" s="642"/>
      <c r="E448" s="643"/>
      <c r="F448" s="643"/>
      <c r="G448" s="52" t="s">
        <v>1365</v>
      </c>
      <c r="H448" s="163" t="s">
        <v>264</v>
      </c>
      <c r="I448" s="163" t="s">
        <v>265</v>
      </c>
      <c r="J448" s="168">
        <v>2</v>
      </c>
      <c r="K448" s="192">
        <v>45748</v>
      </c>
      <c r="L448" s="192">
        <v>45930</v>
      </c>
      <c r="M448" s="165">
        <f t="shared" si="15"/>
        <v>26</v>
      </c>
      <c r="N448" s="193">
        <v>0</v>
      </c>
      <c r="O448" s="163" t="s">
        <v>3229</v>
      </c>
      <c r="P448" s="53">
        <f t="shared" si="16"/>
        <v>0</v>
      </c>
      <c r="Q448" s="166" t="str">
        <f>IF(ISNUMBER(P448),IF(P448=100%,"CUMPLIDA",IF(AND(ISNUMBER(L448),ISNUMBER(CGR!$P$4)), IF(L448&lt;CGR!$P$4,"INCUMPLIDA","PROCESO"), "VERIFICAR FECHA")),"SIN VALOR AVANCE")</f>
        <v>PROCESO</v>
      </c>
    </row>
    <row r="449" spans="1:17" ht="135">
      <c r="A449" s="169" t="s">
        <v>17</v>
      </c>
      <c r="B449" s="460" t="s">
        <v>13</v>
      </c>
      <c r="C449" s="642"/>
      <c r="D449" s="642"/>
      <c r="E449" s="643"/>
      <c r="F449" s="643"/>
      <c r="G449" s="52" t="s">
        <v>3230</v>
      </c>
      <c r="H449" s="163" t="s">
        <v>3231</v>
      </c>
      <c r="I449" s="163" t="s">
        <v>3232</v>
      </c>
      <c r="J449" s="164">
        <v>5</v>
      </c>
      <c r="K449" s="190">
        <v>42581</v>
      </c>
      <c r="L449" s="190">
        <v>42735</v>
      </c>
      <c r="M449" s="165">
        <f t="shared" si="15"/>
        <v>22</v>
      </c>
      <c r="N449" s="193">
        <v>5</v>
      </c>
      <c r="O449" s="163" t="s">
        <v>3233</v>
      </c>
      <c r="P449" s="53">
        <f t="shared" si="16"/>
        <v>1</v>
      </c>
      <c r="Q449" s="166" t="str">
        <f>IF(ISNUMBER(P449),IF(P449=100%,"CUMPLIDA",IF(AND(ISNUMBER(L449),ISNUMBER(CGR!$P$4)), IF(L449&lt;CGR!$P$4,"INCUMPLIDA","PROCESO"), "VERIFICAR FECHA")),"SIN VALOR AVANCE")</f>
        <v>CUMPLIDA</v>
      </c>
    </row>
    <row r="450" spans="1:17" ht="210.75">
      <c r="A450" s="169" t="s">
        <v>17</v>
      </c>
      <c r="B450" s="460" t="s">
        <v>13</v>
      </c>
      <c r="C450" s="642" t="s">
        <v>3234</v>
      </c>
      <c r="D450" s="642" t="s">
        <v>3235</v>
      </c>
      <c r="E450" s="643" t="s">
        <v>3236</v>
      </c>
      <c r="F450" s="643" t="s">
        <v>3237</v>
      </c>
      <c r="G450" s="52" t="s">
        <v>3238</v>
      </c>
      <c r="H450" s="163" t="s">
        <v>3120</v>
      </c>
      <c r="I450" s="163" t="s">
        <v>1512</v>
      </c>
      <c r="J450" s="168">
        <v>1</v>
      </c>
      <c r="K450" s="192">
        <v>45231</v>
      </c>
      <c r="L450" s="192">
        <v>45504</v>
      </c>
      <c r="M450" s="165">
        <f t="shared" si="15"/>
        <v>39</v>
      </c>
      <c r="N450" s="193">
        <v>1</v>
      </c>
      <c r="O450" s="529" t="s">
        <v>3121</v>
      </c>
      <c r="P450" s="53">
        <f t="shared" si="16"/>
        <v>1</v>
      </c>
      <c r="Q450" s="166" t="str">
        <f>IF(ISNUMBER(P450),IF(P450=100%,"CUMPLIDA",IF(AND(ISNUMBER(L450),ISNUMBER(CGR!$P$4)), IF(L450&lt;CGR!$P$4,"INCUMPLIDA","PROCESO"), "VERIFICAR FECHA")),"SIN VALOR AVANCE")</f>
        <v>CUMPLIDA</v>
      </c>
    </row>
    <row r="451" spans="1:17" ht="285.75">
      <c r="A451" s="169" t="s">
        <v>17</v>
      </c>
      <c r="B451" s="460" t="s">
        <v>13</v>
      </c>
      <c r="C451" s="642"/>
      <c r="D451" s="642"/>
      <c r="E451" s="643"/>
      <c r="F451" s="643"/>
      <c r="G451" s="52" t="s">
        <v>3239</v>
      </c>
      <c r="H451" s="163" t="s">
        <v>2886</v>
      </c>
      <c r="I451" s="163" t="s">
        <v>2887</v>
      </c>
      <c r="J451" s="168">
        <v>1</v>
      </c>
      <c r="K451" s="192">
        <v>45231</v>
      </c>
      <c r="L451" s="192">
        <v>45504</v>
      </c>
      <c r="M451" s="165">
        <f t="shared" si="15"/>
        <v>39</v>
      </c>
      <c r="N451" s="193">
        <v>1</v>
      </c>
      <c r="O451" s="163" t="s">
        <v>3240</v>
      </c>
      <c r="P451" s="53">
        <f t="shared" si="16"/>
        <v>1</v>
      </c>
      <c r="Q451" s="166" t="str">
        <f>IF(ISNUMBER(P451),IF(P451=100%,"CUMPLIDA",IF(AND(ISNUMBER(L451),ISNUMBER(CGR!$P$4)), IF(L451&lt;CGR!$P$4,"INCUMPLIDA","PROCESO"), "VERIFICAR FECHA")),"SIN VALOR AVANCE")</f>
        <v>CUMPLIDA</v>
      </c>
    </row>
    <row r="452" spans="1:17" ht="180.75">
      <c r="A452" s="169" t="s">
        <v>17</v>
      </c>
      <c r="B452" s="460" t="s">
        <v>13</v>
      </c>
      <c r="C452" s="642"/>
      <c r="D452" s="642"/>
      <c r="E452" s="643"/>
      <c r="F452" s="643"/>
      <c r="G452" s="52" t="s">
        <v>2434</v>
      </c>
      <c r="H452" s="163" t="s">
        <v>1614</v>
      </c>
      <c r="I452" s="163" t="s">
        <v>238</v>
      </c>
      <c r="J452" s="168">
        <v>1</v>
      </c>
      <c r="K452" s="192">
        <v>45323</v>
      </c>
      <c r="L452" s="192">
        <v>45747</v>
      </c>
      <c r="M452" s="165">
        <f t="shared" ref="M452:M515" si="17">(L452-K452)/7</f>
        <v>60.571428571428569</v>
      </c>
      <c r="N452" s="193">
        <v>0</v>
      </c>
      <c r="O452" s="163" t="s">
        <v>3241</v>
      </c>
      <c r="P452" s="53">
        <f t="shared" si="16"/>
        <v>0</v>
      </c>
      <c r="Q452" s="166" t="str">
        <f>IF(ISNUMBER(P452),IF(P452=100%,"CUMPLIDA",IF(AND(ISNUMBER(L452),ISNUMBER(CGR!$P$4)), IF(L452&lt;CGR!$P$4,"INCUMPLIDA","PROCESO"), "VERIFICAR FECHA")),"SIN VALOR AVANCE")</f>
        <v>PROCESO</v>
      </c>
    </row>
    <row r="453" spans="1:17" ht="135.75">
      <c r="A453" s="169" t="s">
        <v>17</v>
      </c>
      <c r="B453" s="460" t="s">
        <v>13</v>
      </c>
      <c r="C453" s="642"/>
      <c r="D453" s="642"/>
      <c r="E453" s="643"/>
      <c r="F453" s="643"/>
      <c r="G453" s="52" t="s">
        <v>241</v>
      </c>
      <c r="H453" s="163" t="s">
        <v>241</v>
      </c>
      <c r="I453" s="163" t="s">
        <v>242</v>
      </c>
      <c r="J453" s="168">
        <v>1</v>
      </c>
      <c r="K453" s="192">
        <v>45323</v>
      </c>
      <c r="L453" s="192">
        <v>45747</v>
      </c>
      <c r="M453" s="165">
        <f t="shared" si="17"/>
        <v>60.571428571428569</v>
      </c>
      <c r="N453" s="193">
        <v>0</v>
      </c>
      <c r="O453" s="529" t="s">
        <v>3124</v>
      </c>
      <c r="P453" s="53">
        <f t="shared" si="16"/>
        <v>0</v>
      </c>
      <c r="Q453" s="166" t="str">
        <f>IF(ISNUMBER(P453),IF(P453=100%,"CUMPLIDA",IF(AND(ISNUMBER(L453),ISNUMBER(CGR!$P$4)), IF(L453&lt;CGR!$P$4,"INCUMPLIDA","PROCESO"), "VERIFICAR FECHA")),"SIN VALOR AVANCE")</f>
        <v>PROCESO</v>
      </c>
    </row>
    <row r="454" spans="1:17" ht="135.75">
      <c r="A454" s="169" t="s">
        <v>17</v>
      </c>
      <c r="B454" s="460" t="s">
        <v>13</v>
      </c>
      <c r="C454" s="642"/>
      <c r="D454" s="642"/>
      <c r="E454" s="643"/>
      <c r="F454" s="643"/>
      <c r="G454" s="52" t="s">
        <v>1361</v>
      </c>
      <c r="H454" s="163" t="s">
        <v>245</v>
      </c>
      <c r="I454" s="163" t="s">
        <v>246</v>
      </c>
      <c r="J454" s="168">
        <v>1</v>
      </c>
      <c r="K454" s="192">
        <v>45231</v>
      </c>
      <c r="L454" s="192">
        <v>45747</v>
      </c>
      <c r="M454" s="165">
        <f t="shared" si="17"/>
        <v>73.714285714285708</v>
      </c>
      <c r="N454" s="193">
        <v>0</v>
      </c>
      <c r="O454" s="529" t="s">
        <v>3124</v>
      </c>
      <c r="P454" s="53">
        <f t="shared" si="16"/>
        <v>0</v>
      </c>
      <c r="Q454" s="166" t="str">
        <f>IF(ISNUMBER(P454),IF(P454=100%,"CUMPLIDA",IF(AND(ISNUMBER(L454),ISNUMBER(CGR!$P$4)), IF(L454&lt;CGR!$P$4,"INCUMPLIDA","PROCESO"), "VERIFICAR FECHA")),"SIN VALOR AVANCE")</f>
        <v>PROCESO</v>
      </c>
    </row>
    <row r="455" spans="1:17" ht="180.75">
      <c r="A455" s="169" t="s">
        <v>17</v>
      </c>
      <c r="B455" s="460" t="s">
        <v>13</v>
      </c>
      <c r="C455" s="642"/>
      <c r="D455" s="642"/>
      <c r="E455" s="643"/>
      <c r="F455" s="643"/>
      <c r="G455" s="52" t="s">
        <v>248</v>
      </c>
      <c r="H455" s="163" t="s">
        <v>248</v>
      </c>
      <c r="I455" s="163" t="s">
        <v>249</v>
      </c>
      <c r="J455" s="168">
        <v>1</v>
      </c>
      <c r="K455" s="192">
        <v>45323</v>
      </c>
      <c r="L455" s="192">
        <v>45747</v>
      </c>
      <c r="M455" s="165">
        <f t="shared" si="17"/>
        <v>60.571428571428569</v>
      </c>
      <c r="N455" s="193">
        <v>0</v>
      </c>
      <c r="O455" s="163" t="s">
        <v>3241</v>
      </c>
      <c r="P455" s="53">
        <f t="shared" ref="P455:P519" si="18">N455/J455</f>
        <v>0</v>
      </c>
      <c r="Q455" s="166" t="str">
        <f>IF(ISNUMBER(P455),IF(P455=100%,"CUMPLIDA",IF(AND(ISNUMBER(L455),ISNUMBER(CGR!$P$4)), IF(L455&lt;CGR!$P$4,"INCUMPLIDA","PROCESO"), "VERIFICAR FECHA")),"SIN VALOR AVANCE")</f>
        <v>PROCESO</v>
      </c>
    </row>
    <row r="456" spans="1:17" ht="135.75">
      <c r="A456" s="169" t="s">
        <v>17</v>
      </c>
      <c r="B456" s="460" t="s">
        <v>13</v>
      </c>
      <c r="C456" s="642"/>
      <c r="D456" s="642"/>
      <c r="E456" s="643"/>
      <c r="F456" s="643"/>
      <c r="G456" s="52" t="s">
        <v>251</v>
      </c>
      <c r="H456" s="163" t="s">
        <v>251</v>
      </c>
      <c r="I456" s="163" t="s">
        <v>252</v>
      </c>
      <c r="J456" s="168">
        <v>1</v>
      </c>
      <c r="K456" s="192">
        <v>45231</v>
      </c>
      <c r="L456" s="192">
        <v>45747</v>
      </c>
      <c r="M456" s="165">
        <f t="shared" si="17"/>
        <v>73.714285714285708</v>
      </c>
      <c r="N456" s="193">
        <v>0</v>
      </c>
      <c r="O456" s="529" t="s">
        <v>3124</v>
      </c>
      <c r="P456" s="53">
        <f t="shared" si="18"/>
        <v>0</v>
      </c>
      <c r="Q456" s="166" t="str">
        <f>IF(ISNUMBER(P456),IF(P456=100%,"CUMPLIDA",IF(AND(ISNUMBER(L456),ISNUMBER(CGR!$P$4)), IF(L456&lt;CGR!$P$4,"INCUMPLIDA","PROCESO"), "VERIFICAR FECHA")),"SIN VALOR AVANCE")</f>
        <v>PROCESO</v>
      </c>
    </row>
    <row r="457" spans="1:17" ht="345.75">
      <c r="A457" s="169" t="s">
        <v>17</v>
      </c>
      <c r="B457" s="460" t="s">
        <v>13</v>
      </c>
      <c r="C457" s="642"/>
      <c r="D457" s="642"/>
      <c r="E457" s="643"/>
      <c r="F457" s="643"/>
      <c r="G457" s="52" t="s">
        <v>254</v>
      </c>
      <c r="H457" s="163" t="s">
        <v>254</v>
      </c>
      <c r="I457" s="163" t="s">
        <v>255</v>
      </c>
      <c r="J457" s="168">
        <v>1</v>
      </c>
      <c r="K457" s="192">
        <v>45231</v>
      </c>
      <c r="L457" s="192">
        <v>45747</v>
      </c>
      <c r="M457" s="165">
        <f t="shared" si="17"/>
        <v>73.714285714285708</v>
      </c>
      <c r="N457" s="193">
        <v>0</v>
      </c>
      <c r="O457" s="163" t="s">
        <v>3242</v>
      </c>
      <c r="P457" s="53">
        <f t="shared" si="18"/>
        <v>0</v>
      </c>
      <c r="Q457" s="166" t="str">
        <f>IF(ISNUMBER(P457),IF(P457=100%,"CUMPLIDA",IF(AND(ISNUMBER(L457),ISNUMBER(CGR!$P$4)), IF(L457&lt;CGR!$P$4,"INCUMPLIDA","PROCESO"), "VERIFICAR FECHA")),"SIN VALOR AVANCE")</f>
        <v>PROCESO</v>
      </c>
    </row>
    <row r="458" spans="1:17" ht="195.75">
      <c r="A458" s="169" t="s">
        <v>17</v>
      </c>
      <c r="B458" s="460" t="s">
        <v>13</v>
      </c>
      <c r="C458" s="642"/>
      <c r="D458" s="642"/>
      <c r="E458" s="643"/>
      <c r="F458" s="643"/>
      <c r="G458" s="52" t="s">
        <v>1363</v>
      </c>
      <c r="H458" s="163" t="s">
        <v>258</v>
      </c>
      <c r="I458" s="163" t="s">
        <v>259</v>
      </c>
      <c r="J458" s="168">
        <v>11</v>
      </c>
      <c r="K458" s="192">
        <v>46113</v>
      </c>
      <c r="L458" s="192">
        <v>47118</v>
      </c>
      <c r="M458" s="165">
        <f t="shared" si="17"/>
        <v>143.57142857142858</v>
      </c>
      <c r="N458" s="193">
        <v>0</v>
      </c>
      <c r="O458" s="163" t="s">
        <v>3243</v>
      </c>
      <c r="P458" s="53">
        <f t="shared" si="18"/>
        <v>0</v>
      </c>
      <c r="Q458" s="166" t="str">
        <f>IF(ISNUMBER(P458),IF(P458=100%,"CUMPLIDA",IF(AND(ISNUMBER(L458),ISNUMBER(CGR!$P$4)), IF(L458&lt;CGR!$P$4,"INCUMPLIDA","PROCESO"), "VERIFICAR FECHA")),"SIN VALOR AVANCE")</f>
        <v>PROCESO</v>
      </c>
    </row>
    <row r="459" spans="1:17" ht="180.75">
      <c r="A459" s="169" t="s">
        <v>17</v>
      </c>
      <c r="B459" s="460" t="s">
        <v>13</v>
      </c>
      <c r="C459" s="642"/>
      <c r="D459" s="642"/>
      <c r="E459" s="643"/>
      <c r="F459" s="643"/>
      <c r="G459" s="52" t="s">
        <v>1364</v>
      </c>
      <c r="H459" s="163" t="s">
        <v>261</v>
      </c>
      <c r="I459" s="163" t="s">
        <v>262</v>
      </c>
      <c r="J459" s="168">
        <v>1</v>
      </c>
      <c r="K459" s="192">
        <v>46113</v>
      </c>
      <c r="L459" s="192">
        <v>47118</v>
      </c>
      <c r="M459" s="165">
        <f t="shared" si="17"/>
        <v>143.57142857142858</v>
      </c>
      <c r="N459" s="193">
        <v>0</v>
      </c>
      <c r="O459" s="163" t="s">
        <v>3241</v>
      </c>
      <c r="P459" s="53">
        <f t="shared" si="18"/>
        <v>0</v>
      </c>
      <c r="Q459" s="166" t="str">
        <f>IF(ISNUMBER(P459),IF(P459=100%,"CUMPLIDA",IF(AND(ISNUMBER(L459),ISNUMBER(CGR!$P$4)), IF(L459&lt;CGR!$P$4,"INCUMPLIDA","PROCESO"), "VERIFICAR FECHA")),"SIN VALOR AVANCE")</f>
        <v>PROCESO</v>
      </c>
    </row>
    <row r="460" spans="1:17" ht="375.75">
      <c r="A460" s="169" t="s">
        <v>17</v>
      </c>
      <c r="B460" s="460" t="s">
        <v>13</v>
      </c>
      <c r="C460" s="642"/>
      <c r="D460" s="642"/>
      <c r="E460" s="643"/>
      <c r="F460" s="643"/>
      <c r="G460" s="52" t="s">
        <v>1365</v>
      </c>
      <c r="H460" s="163" t="s">
        <v>264</v>
      </c>
      <c r="I460" s="163" t="s">
        <v>265</v>
      </c>
      <c r="J460" s="168">
        <v>2</v>
      </c>
      <c r="K460" s="192">
        <v>46113</v>
      </c>
      <c r="L460" s="192">
        <v>47118</v>
      </c>
      <c r="M460" s="165">
        <f t="shared" si="17"/>
        <v>143.57142857142858</v>
      </c>
      <c r="N460" s="193">
        <v>0</v>
      </c>
      <c r="O460" s="163" t="s">
        <v>3244</v>
      </c>
      <c r="P460" s="53">
        <f t="shared" si="18"/>
        <v>0</v>
      </c>
      <c r="Q460" s="166" t="str">
        <f>IF(ISNUMBER(P460),IF(P460=100%,"CUMPLIDA",IF(AND(ISNUMBER(L460),ISNUMBER(CGR!$P$4)), IF(L460&lt;CGR!$P$4,"INCUMPLIDA","PROCESO"), "VERIFICAR FECHA")),"SIN VALOR AVANCE")</f>
        <v>PROCESO</v>
      </c>
    </row>
    <row r="461" spans="1:17" ht="210.75">
      <c r="A461" s="169" t="s">
        <v>17</v>
      </c>
      <c r="B461" s="460" t="s">
        <v>13</v>
      </c>
      <c r="C461" s="642"/>
      <c r="D461" s="642"/>
      <c r="E461" s="643"/>
      <c r="F461" s="643"/>
      <c r="G461" s="52" t="s">
        <v>3245</v>
      </c>
      <c r="H461" s="163" t="s">
        <v>3120</v>
      </c>
      <c r="I461" s="163" t="s">
        <v>1512</v>
      </c>
      <c r="J461" s="168">
        <v>1</v>
      </c>
      <c r="K461" s="192">
        <v>45231</v>
      </c>
      <c r="L461" s="192">
        <v>45504</v>
      </c>
      <c r="M461" s="165">
        <f t="shared" si="17"/>
        <v>39</v>
      </c>
      <c r="N461" s="193">
        <v>1</v>
      </c>
      <c r="O461" s="529" t="s">
        <v>3121</v>
      </c>
      <c r="P461" s="53">
        <f t="shared" si="18"/>
        <v>1</v>
      </c>
      <c r="Q461" s="166" t="str">
        <f>IF(ISNUMBER(P461),IF(P461=100%,"CUMPLIDA",IF(AND(ISNUMBER(L461),ISNUMBER(CGR!$P$4)), IF(L461&lt;CGR!$P$4,"INCUMPLIDA","PROCESO"), "VERIFICAR FECHA")),"SIN VALOR AVANCE")</f>
        <v>CUMPLIDA</v>
      </c>
    </row>
    <row r="462" spans="1:17" ht="270.75">
      <c r="A462" s="169" t="s">
        <v>17</v>
      </c>
      <c r="B462" s="460" t="s">
        <v>13</v>
      </c>
      <c r="C462" s="642"/>
      <c r="D462" s="642"/>
      <c r="E462" s="643"/>
      <c r="F462" s="643"/>
      <c r="G462" s="52" t="s">
        <v>3246</v>
      </c>
      <c r="H462" s="163" t="s">
        <v>2886</v>
      </c>
      <c r="I462" s="163" t="s">
        <v>2887</v>
      </c>
      <c r="J462" s="168">
        <v>1</v>
      </c>
      <c r="K462" s="192">
        <v>45231</v>
      </c>
      <c r="L462" s="192">
        <v>45504</v>
      </c>
      <c r="M462" s="165">
        <f t="shared" si="17"/>
        <v>39</v>
      </c>
      <c r="N462" s="193">
        <v>1</v>
      </c>
      <c r="O462" s="163" t="s">
        <v>3247</v>
      </c>
      <c r="P462" s="53">
        <f t="shared" si="18"/>
        <v>1</v>
      </c>
      <c r="Q462" s="166" t="str">
        <f>IF(ISNUMBER(P462),IF(P462=100%,"CUMPLIDA",IF(AND(ISNUMBER(L462),ISNUMBER(CGR!$P$4)), IF(L462&lt;CGR!$P$4,"INCUMPLIDA","PROCESO"), "VERIFICAR FECHA")),"SIN VALOR AVANCE")</f>
        <v>CUMPLIDA</v>
      </c>
    </row>
    <row r="463" spans="1:17" ht="180.75">
      <c r="A463" s="169" t="s">
        <v>17</v>
      </c>
      <c r="B463" s="460" t="s">
        <v>13</v>
      </c>
      <c r="C463" s="642"/>
      <c r="D463" s="642"/>
      <c r="E463" s="643"/>
      <c r="F463" s="643"/>
      <c r="G463" s="52" t="s">
        <v>2434</v>
      </c>
      <c r="H463" s="163" t="s">
        <v>1614</v>
      </c>
      <c r="I463" s="163" t="s">
        <v>238</v>
      </c>
      <c r="J463" s="168">
        <v>1</v>
      </c>
      <c r="K463" s="192">
        <v>45323</v>
      </c>
      <c r="L463" s="192">
        <v>45747</v>
      </c>
      <c r="M463" s="165">
        <f t="shared" si="17"/>
        <v>60.571428571428569</v>
      </c>
      <c r="N463" s="193">
        <v>0</v>
      </c>
      <c r="O463" s="163" t="s">
        <v>3241</v>
      </c>
      <c r="P463" s="53">
        <f t="shared" si="18"/>
        <v>0</v>
      </c>
      <c r="Q463" s="166" t="str">
        <f>IF(ISNUMBER(P463),IF(P463=100%,"CUMPLIDA",IF(AND(ISNUMBER(L463),ISNUMBER(CGR!$P$4)), IF(L463&lt;CGR!$P$4,"INCUMPLIDA","PROCESO"), "VERIFICAR FECHA")),"SIN VALOR AVANCE")</f>
        <v>PROCESO</v>
      </c>
    </row>
    <row r="464" spans="1:17" ht="135.75">
      <c r="A464" s="169" t="s">
        <v>17</v>
      </c>
      <c r="B464" s="460" t="s">
        <v>13</v>
      </c>
      <c r="C464" s="642"/>
      <c r="D464" s="642"/>
      <c r="E464" s="643"/>
      <c r="F464" s="643"/>
      <c r="G464" s="52" t="s">
        <v>241</v>
      </c>
      <c r="H464" s="163" t="s">
        <v>241</v>
      </c>
      <c r="I464" s="163" t="s">
        <v>242</v>
      </c>
      <c r="J464" s="168">
        <v>1</v>
      </c>
      <c r="K464" s="192">
        <v>45323</v>
      </c>
      <c r="L464" s="192">
        <v>45747</v>
      </c>
      <c r="M464" s="165">
        <f t="shared" si="17"/>
        <v>60.571428571428569</v>
      </c>
      <c r="N464" s="193">
        <v>0</v>
      </c>
      <c r="O464" s="529" t="s">
        <v>3124</v>
      </c>
      <c r="P464" s="53">
        <f t="shared" si="18"/>
        <v>0</v>
      </c>
      <c r="Q464" s="166" t="str">
        <f>IF(ISNUMBER(P464),IF(P464=100%,"CUMPLIDA",IF(AND(ISNUMBER(L464),ISNUMBER(CGR!$P$4)), IF(L464&lt;CGR!$P$4,"INCUMPLIDA","PROCESO"), "VERIFICAR FECHA")),"SIN VALOR AVANCE")</f>
        <v>PROCESO</v>
      </c>
    </row>
    <row r="465" spans="1:17" ht="135.75">
      <c r="A465" s="169" t="s">
        <v>17</v>
      </c>
      <c r="B465" s="460" t="s">
        <v>13</v>
      </c>
      <c r="C465" s="642"/>
      <c r="D465" s="642"/>
      <c r="E465" s="643"/>
      <c r="F465" s="643"/>
      <c r="G465" s="52" t="s">
        <v>1361</v>
      </c>
      <c r="H465" s="163" t="s">
        <v>245</v>
      </c>
      <c r="I465" s="163" t="s">
        <v>3248</v>
      </c>
      <c r="J465" s="168">
        <v>1</v>
      </c>
      <c r="K465" s="192">
        <v>45231</v>
      </c>
      <c r="L465" s="192">
        <v>45747</v>
      </c>
      <c r="M465" s="165">
        <f t="shared" si="17"/>
        <v>73.714285714285708</v>
      </c>
      <c r="N465" s="193">
        <v>0</v>
      </c>
      <c r="O465" s="529" t="s">
        <v>3124</v>
      </c>
      <c r="P465" s="53">
        <f t="shared" si="18"/>
        <v>0</v>
      </c>
      <c r="Q465" s="166" t="str">
        <f>IF(ISNUMBER(P465),IF(P465=100%,"CUMPLIDA",IF(AND(ISNUMBER(L465),ISNUMBER(CGR!$P$4)), IF(L465&lt;CGR!$P$4,"INCUMPLIDA","PROCESO"), "VERIFICAR FECHA")),"SIN VALOR AVANCE")</f>
        <v>PROCESO</v>
      </c>
    </row>
    <row r="466" spans="1:17" ht="180.75">
      <c r="A466" s="169" t="s">
        <v>17</v>
      </c>
      <c r="B466" s="460" t="s">
        <v>13</v>
      </c>
      <c r="C466" s="642"/>
      <c r="D466" s="642"/>
      <c r="E466" s="643"/>
      <c r="F466" s="643"/>
      <c r="G466" s="52" t="s">
        <v>248</v>
      </c>
      <c r="H466" s="163" t="s">
        <v>248</v>
      </c>
      <c r="I466" s="163" t="s">
        <v>3249</v>
      </c>
      <c r="J466" s="168">
        <v>1</v>
      </c>
      <c r="K466" s="192">
        <v>45323</v>
      </c>
      <c r="L466" s="192">
        <v>45747</v>
      </c>
      <c r="M466" s="165">
        <f t="shared" si="17"/>
        <v>60.571428571428569</v>
      </c>
      <c r="N466" s="193">
        <v>0</v>
      </c>
      <c r="O466" s="163" t="s">
        <v>3241</v>
      </c>
      <c r="P466" s="53">
        <f t="shared" si="18"/>
        <v>0</v>
      </c>
      <c r="Q466" s="166" t="str">
        <f>IF(ISNUMBER(P466),IF(P466=100%,"CUMPLIDA",IF(AND(ISNUMBER(L466),ISNUMBER(CGR!$P$4)), IF(L466&lt;CGR!$P$4,"INCUMPLIDA","PROCESO"), "VERIFICAR FECHA")),"SIN VALOR AVANCE")</f>
        <v>PROCESO</v>
      </c>
    </row>
    <row r="467" spans="1:17" ht="135.75">
      <c r="A467" s="169" t="s">
        <v>17</v>
      </c>
      <c r="B467" s="460" t="s">
        <v>13</v>
      </c>
      <c r="C467" s="642"/>
      <c r="D467" s="642"/>
      <c r="E467" s="643"/>
      <c r="F467" s="643"/>
      <c r="G467" s="52" t="s">
        <v>251</v>
      </c>
      <c r="H467" s="163" t="s">
        <v>251</v>
      </c>
      <c r="I467" s="163" t="s">
        <v>252</v>
      </c>
      <c r="J467" s="168">
        <v>1</v>
      </c>
      <c r="K467" s="192">
        <v>45231</v>
      </c>
      <c r="L467" s="192">
        <v>45747</v>
      </c>
      <c r="M467" s="165">
        <f t="shared" si="17"/>
        <v>73.714285714285708</v>
      </c>
      <c r="N467" s="193">
        <v>0</v>
      </c>
      <c r="O467" s="529" t="s">
        <v>3124</v>
      </c>
      <c r="P467" s="53">
        <f t="shared" si="18"/>
        <v>0</v>
      </c>
      <c r="Q467" s="166" t="str">
        <f>IF(ISNUMBER(P467),IF(P467=100%,"CUMPLIDA",IF(AND(ISNUMBER(L467),ISNUMBER(CGR!$P$4)), IF(L467&lt;CGR!$P$4,"INCUMPLIDA","PROCESO"), "VERIFICAR FECHA")),"SIN VALOR AVANCE")</f>
        <v>PROCESO</v>
      </c>
    </row>
    <row r="468" spans="1:17" ht="345.75">
      <c r="A468" s="169" t="s">
        <v>17</v>
      </c>
      <c r="B468" s="460" t="s">
        <v>13</v>
      </c>
      <c r="C468" s="642"/>
      <c r="D468" s="642"/>
      <c r="E468" s="643"/>
      <c r="F468" s="643"/>
      <c r="G468" s="52" t="s">
        <v>254</v>
      </c>
      <c r="H468" s="163" t="s">
        <v>254</v>
      </c>
      <c r="I468" s="163" t="s">
        <v>255</v>
      </c>
      <c r="J468" s="168">
        <v>1</v>
      </c>
      <c r="K468" s="192">
        <v>45231</v>
      </c>
      <c r="L468" s="192">
        <v>45747</v>
      </c>
      <c r="M468" s="165">
        <f t="shared" si="17"/>
        <v>73.714285714285708</v>
      </c>
      <c r="N468" s="193">
        <v>0</v>
      </c>
      <c r="O468" s="163" t="s">
        <v>3250</v>
      </c>
      <c r="P468" s="53">
        <f t="shared" si="18"/>
        <v>0</v>
      </c>
      <c r="Q468" s="166" t="str">
        <f>IF(ISNUMBER(P468),IF(P468=100%,"CUMPLIDA",IF(AND(ISNUMBER(L468),ISNUMBER(CGR!$P$4)), IF(L468&lt;CGR!$P$4,"INCUMPLIDA","PROCESO"), "VERIFICAR FECHA")),"SIN VALOR AVANCE")</f>
        <v>PROCESO</v>
      </c>
    </row>
    <row r="469" spans="1:17" ht="225.75">
      <c r="A469" s="169" t="s">
        <v>17</v>
      </c>
      <c r="B469" s="460" t="s">
        <v>13</v>
      </c>
      <c r="C469" s="642"/>
      <c r="D469" s="642"/>
      <c r="E469" s="643"/>
      <c r="F469" s="643"/>
      <c r="G469" s="52" t="s">
        <v>1363</v>
      </c>
      <c r="H469" s="163" t="s">
        <v>258</v>
      </c>
      <c r="I469" s="163" t="s">
        <v>259</v>
      </c>
      <c r="J469" s="168">
        <v>3</v>
      </c>
      <c r="K469" s="192">
        <v>46113</v>
      </c>
      <c r="L469" s="192">
        <v>47118</v>
      </c>
      <c r="M469" s="165">
        <f t="shared" si="17"/>
        <v>143.57142857142858</v>
      </c>
      <c r="N469" s="193">
        <v>0</v>
      </c>
      <c r="O469" s="163" t="s">
        <v>3251</v>
      </c>
      <c r="P469" s="53">
        <f t="shared" si="18"/>
        <v>0</v>
      </c>
      <c r="Q469" s="166" t="str">
        <f>IF(ISNUMBER(P469),IF(P469=100%,"CUMPLIDA",IF(AND(ISNUMBER(L469),ISNUMBER(CGR!$P$4)), IF(L469&lt;CGR!$P$4,"INCUMPLIDA","PROCESO"), "VERIFICAR FECHA")),"SIN VALOR AVANCE")</f>
        <v>PROCESO</v>
      </c>
    </row>
    <row r="470" spans="1:17" ht="195.75">
      <c r="A470" s="169" t="s">
        <v>17</v>
      </c>
      <c r="B470" s="460" t="s">
        <v>13</v>
      </c>
      <c r="C470" s="642"/>
      <c r="D470" s="642"/>
      <c r="E470" s="643"/>
      <c r="F470" s="643"/>
      <c r="G470" s="52" t="s">
        <v>1364</v>
      </c>
      <c r="H470" s="163" t="s">
        <v>261</v>
      </c>
      <c r="I470" s="163" t="s">
        <v>262</v>
      </c>
      <c r="J470" s="168">
        <v>1</v>
      </c>
      <c r="K470" s="192">
        <v>46113</v>
      </c>
      <c r="L470" s="192">
        <v>47118</v>
      </c>
      <c r="M470" s="165">
        <f t="shared" si="17"/>
        <v>143.57142857142858</v>
      </c>
      <c r="N470" s="193">
        <v>0</v>
      </c>
      <c r="O470" s="163" t="s">
        <v>3252</v>
      </c>
      <c r="P470" s="53">
        <f t="shared" si="18"/>
        <v>0</v>
      </c>
      <c r="Q470" s="166" t="str">
        <f>IF(ISNUMBER(P470),IF(P470=100%,"CUMPLIDA",IF(AND(ISNUMBER(L470),ISNUMBER(CGR!$P$4)), IF(L470&lt;CGR!$P$4,"INCUMPLIDA","PROCESO"), "VERIFICAR FECHA")),"SIN VALOR AVANCE")</f>
        <v>PROCESO</v>
      </c>
    </row>
    <row r="471" spans="1:17" ht="405.75">
      <c r="A471" s="169" t="s">
        <v>17</v>
      </c>
      <c r="B471" s="460" t="s">
        <v>13</v>
      </c>
      <c r="C471" s="642"/>
      <c r="D471" s="642"/>
      <c r="E471" s="643"/>
      <c r="F471" s="643"/>
      <c r="G471" s="52" t="s">
        <v>1365</v>
      </c>
      <c r="H471" s="163" t="s">
        <v>264</v>
      </c>
      <c r="I471" s="163" t="s">
        <v>265</v>
      </c>
      <c r="J471" s="168">
        <v>2</v>
      </c>
      <c r="K471" s="192">
        <v>46113</v>
      </c>
      <c r="L471" s="192">
        <v>47118</v>
      </c>
      <c r="M471" s="165">
        <f t="shared" si="17"/>
        <v>143.57142857142858</v>
      </c>
      <c r="N471" s="193">
        <v>0</v>
      </c>
      <c r="O471" s="163" t="s">
        <v>3253</v>
      </c>
      <c r="P471" s="53">
        <f t="shared" si="18"/>
        <v>0</v>
      </c>
      <c r="Q471" s="166" t="str">
        <f>IF(ISNUMBER(P471),IF(P471=100%,"CUMPLIDA",IF(AND(ISNUMBER(L471),ISNUMBER(CGR!$P$4)), IF(L471&lt;CGR!$P$4,"INCUMPLIDA","PROCESO"), "VERIFICAR FECHA")),"SIN VALOR AVANCE")</f>
        <v>PROCESO</v>
      </c>
    </row>
    <row r="472" spans="1:17" ht="135.75">
      <c r="A472" s="169" t="s">
        <v>17</v>
      </c>
      <c r="B472" s="460" t="s">
        <v>13</v>
      </c>
      <c r="C472" s="642"/>
      <c r="D472" s="642"/>
      <c r="E472" s="643"/>
      <c r="F472" s="643"/>
      <c r="G472" s="52" t="s">
        <v>3254</v>
      </c>
      <c r="H472" s="163" t="s">
        <v>3255</v>
      </c>
      <c r="I472" s="163" t="s">
        <v>773</v>
      </c>
      <c r="J472" s="164">
        <v>1</v>
      </c>
      <c r="K472" s="190">
        <v>42583</v>
      </c>
      <c r="L472" s="190">
        <v>42825</v>
      </c>
      <c r="M472" s="165">
        <f t="shared" si="17"/>
        <v>34.571428571428569</v>
      </c>
      <c r="N472" s="193">
        <v>1</v>
      </c>
      <c r="O472" s="163" t="s">
        <v>3256</v>
      </c>
      <c r="P472" s="53">
        <f t="shared" si="18"/>
        <v>1</v>
      </c>
      <c r="Q472" s="166" t="str">
        <f>IF(ISNUMBER(P472),IF(P472=100%,"CUMPLIDA",IF(AND(ISNUMBER(L472),ISNUMBER(CGR!$P$4)), IF(L472&lt;CGR!$P$4,"INCUMPLIDA","PROCESO"), "VERIFICAR FECHA")),"SIN VALOR AVANCE")</f>
        <v>CUMPLIDA</v>
      </c>
    </row>
    <row r="473" spans="1:17" ht="120.75">
      <c r="A473" s="169" t="s">
        <v>17</v>
      </c>
      <c r="B473" s="460" t="s">
        <v>13</v>
      </c>
      <c r="C473" s="642"/>
      <c r="D473" s="642"/>
      <c r="E473" s="643"/>
      <c r="F473" s="643"/>
      <c r="G473" s="52" t="s">
        <v>3257</v>
      </c>
      <c r="H473" s="163" t="s">
        <v>3258</v>
      </c>
      <c r="I473" s="163" t="s">
        <v>1159</v>
      </c>
      <c r="J473" s="164">
        <v>5</v>
      </c>
      <c r="K473" s="190">
        <v>42581</v>
      </c>
      <c r="L473" s="190">
        <v>42735</v>
      </c>
      <c r="M473" s="165">
        <f t="shared" si="17"/>
        <v>22</v>
      </c>
      <c r="N473" s="193">
        <v>5</v>
      </c>
      <c r="O473" s="163" t="s">
        <v>3259</v>
      </c>
      <c r="P473" s="53">
        <f t="shared" si="18"/>
        <v>1</v>
      </c>
      <c r="Q473" s="166" t="str">
        <f>IF(ISNUMBER(P473),IF(P473=100%,"CUMPLIDA",IF(AND(ISNUMBER(L473),ISNUMBER(CGR!$P$4)), IF(L473&lt;CGR!$P$4,"INCUMPLIDA","PROCESO"), "VERIFICAR FECHA")),"SIN VALOR AVANCE")</f>
        <v>CUMPLIDA</v>
      </c>
    </row>
    <row r="474" spans="1:17" ht="105">
      <c r="A474" s="169" t="s">
        <v>17</v>
      </c>
      <c r="B474" s="460" t="s">
        <v>13</v>
      </c>
      <c r="C474" s="645" t="s">
        <v>3260</v>
      </c>
      <c r="D474" s="645" t="s">
        <v>3261</v>
      </c>
      <c r="E474" s="646" t="s">
        <v>3262</v>
      </c>
      <c r="F474" s="643" t="s">
        <v>3263</v>
      </c>
      <c r="G474" s="647" t="s">
        <v>3264</v>
      </c>
      <c r="H474" s="512" t="s">
        <v>3265</v>
      </c>
      <c r="I474" s="163" t="s">
        <v>3266</v>
      </c>
      <c r="J474" s="164">
        <v>6</v>
      </c>
      <c r="K474" s="194">
        <v>45292</v>
      </c>
      <c r="L474" s="194">
        <v>45868</v>
      </c>
      <c r="M474" s="165">
        <f t="shared" si="17"/>
        <v>82.285714285714292</v>
      </c>
      <c r="N474" s="193">
        <v>4</v>
      </c>
      <c r="O474" s="163" t="s">
        <v>3267</v>
      </c>
      <c r="P474" s="53">
        <f t="shared" si="18"/>
        <v>0.66666666666666663</v>
      </c>
      <c r="Q474" s="166" t="str">
        <f>IF(ISNUMBER(P474),IF(P474=100%,"CUMPLIDA",IF(AND(ISNUMBER(L474),ISNUMBER(CGR!$P$4)), IF(L474&lt;CGR!$P$4,"INCUMPLIDA","PROCESO"), "VERIFICAR FECHA")),"SIN VALOR AVANCE")</f>
        <v>PROCESO</v>
      </c>
    </row>
    <row r="475" spans="1:17" ht="150">
      <c r="A475" s="169" t="s">
        <v>17</v>
      </c>
      <c r="B475" s="460" t="s">
        <v>13</v>
      </c>
      <c r="C475" s="645"/>
      <c r="D475" s="645"/>
      <c r="E475" s="646"/>
      <c r="F475" s="643"/>
      <c r="G475" s="643"/>
      <c r="H475" s="512" t="s">
        <v>3268</v>
      </c>
      <c r="I475" s="163" t="s">
        <v>3269</v>
      </c>
      <c r="J475" s="164">
        <v>1</v>
      </c>
      <c r="K475" s="194">
        <v>45292</v>
      </c>
      <c r="L475" s="194">
        <v>45868</v>
      </c>
      <c r="M475" s="165">
        <f t="shared" si="17"/>
        <v>82.285714285714292</v>
      </c>
      <c r="N475" s="193">
        <v>0</v>
      </c>
      <c r="O475" s="163" t="s">
        <v>3267</v>
      </c>
      <c r="P475" s="53">
        <f t="shared" si="18"/>
        <v>0</v>
      </c>
      <c r="Q475" s="166" t="str">
        <f>IF(ISNUMBER(P475),IF(P475=100%,"CUMPLIDA",IF(AND(ISNUMBER(L475),ISNUMBER(CGR!$P$4)), IF(L475&lt;CGR!$P$4,"INCUMPLIDA","PROCESO"), "VERIFICAR FECHA")),"SIN VALOR AVANCE")</f>
        <v>PROCESO</v>
      </c>
    </row>
    <row r="476" spans="1:17" ht="286.5">
      <c r="A476" s="169" t="s">
        <v>17</v>
      </c>
      <c r="B476" s="460" t="s">
        <v>13</v>
      </c>
      <c r="C476" s="645"/>
      <c r="D476" s="642"/>
      <c r="E476" s="643"/>
      <c r="F476" s="643"/>
      <c r="G476" s="172" t="s">
        <v>3270</v>
      </c>
      <c r="H476" s="163" t="s">
        <v>3271</v>
      </c>
      <c r="I476" s="163" t="s">
        <v>3272</v>
      </c>
      <c r="J476" s="164">
        <v>1</v>
      </c>
      <c r="K476" s="194">
        <v>45306</v>
      </c>
      <c r="L476" s="194">
        <v>45565</v>
      </c>
      <c r="M476" s="165">
        <f t="shared" si="17"/>
        <v>37</v>
      </c>
      <c r="N476" s="193">
        <v>1</v>
      </c>
      <c r="O476" s="163" t="s">
        <v>3273</v>
      </c>
      <c r="P476" s="53">
        <f t="shared" si="18"/>
        <v>1</v>
      </c>
      <c r="Q476" s="166" t="str">
        <f>IF(ISNUMBER(P476),IF(P476=100%,"CUMPLIDA",IF(AND(ISNUMBER(L476),ISNUMBER(CGR!$P$4)), IF(L476&lt;CGR!$P$4,"INCUMPLIDA","PROCESO"), "VERIFICAR FECHA")),"SIN VALOR AVANCE")</f>
        <v>CUMPLIDA</v>
      </c>
    </row>
    <row r="477" spans="1:17" ht="240.75">
      <c r="A477" s="173" t="s">
        <v>12</v>
      </c>
      <c r="B477" s="460" t="s">
        <v>13</v>
      </c>
      <c r="C477" s="642" t="s">
        <v>3274</v>
      </c>
      <c r="D477" s="642" t="s">
        <v>3275</v>
      </c>
      <c r="E477" s="643" t="s">
        <v>3276</v>
      </c>
      <c r="F477" s="643" t="s">
        <v>3277</v>
      </c>
      <c r="G477" s="52" t="s">
        <v>3278</v>
      </c>
      <c r="H477" s="163" t="s">
        <v>2927</v>
      </c>
      <c r="I477" s="163" t="s">
        <v>3279</v>
      </c>
      <c r="J477" s="461">
        <v>1</v>
      </c>
      <c r="K477" s="190">
        <v>44136</v>
      </c>
      <c r="L477" s="190">
        <v>44865</v>
      </c>
      <c r="M477" s="165">
        <f t="shared" si="17"/>
        <v>104.14285714285714</v>
      </c>
      <c r="N477" s="462">
        <v>1</v>
      </c>
      <c r="O477" s="163" t="s">
        <v>3280</v>
      </c>
      <c r="P477" s="53">
        <f t="shared" si="18"/>
        <v>1</v>
      </c>
      <c r="Q477" s="166" t="str">
        <f>IF(ISNUMBER(P477),IF(P477=100%,"CUMPLIDA",IF(AND(ISNUMBER(L477),ISNUMBER(CGR!$P$4)), IF(L477&lt;CGR!$P$4,"INCUMPLIDA","PROCESO"), "VERIFICAR FECHA")),"SIN VALOR AVANCE")</f>
        <v>CUMPLIDA</v>
      </c>
    </row>
    <row r="478" spans="1:17" ht="225.75">
      <c r="A478" s="173" t="s">
        <v>12</v>
      </c>
      <c r="B478" s="460" t="s">
        <v>13</v>
      </c>
      <c r="C478" s="642"/>
      <c r="D478" s="642"/>
      <c r="E478" s="643"/>
      <c r="F478" s="643"/>
      <c r="G478" s="52" t="s">
        <v>3281</v>
      </c>
      <c r="H478" s="163" t="s">
        <v>2927</v>
      </c>
      <c r="I478" s="163" t="s">
        <v>3279</v>
      </c>
      <c r="J478" s="461">
        <v>1</v>
      </c>
      <c r="K478" s="190">
        <v>44866</v>
      </c>
      <c r="L478" s="190">
        <v>46022</v>
      </c>
      <c r="M478" s="165">
        <f t="shared" si="17"/>
        <v>165.14285714285714</v>
      </c>
      <c r="N478" s="462">
        <v>0.59230000000000005</v>
      </c>
      <c r="O478" s="163" t="s">
        <v>3282</v>
      </c>
      <c r="P478" s="53">
        <f t="shared" si="18"/>
        <v>0.59230000000000005</v>
      </c>
      <c r="Q478" s="166" t="str">
        <f>IF(ISNUMBER(P478),IF(P478=100%,"CUMPLIDA",IF(AND(ISNUMBER(L478),ISNUMBER(CGR!$P$4)), IF(L478&lt;CGR!$P$4,"INCUMPLIDA","PROCESO"), "VERIFICAR FECHA")),"SIN VALOR AVANCE")</f>
        <v>PROCESO</v>
      </c>
    </row>
    <row r="479" spans="1:17" ht="255.75">
      <c r="A479" s="173" t="s">
        <v>12</v>
      </c>
      <c r="B479" s="460" t="s">
        <v>13</v>
      </c>
      <c r="C479" s="167" t="s">
        <v>3283</v>
      </c>
      <c r="D479" s="167" t="s">
        <v>3275</v>
      </c>
      <c r="E479" s="52" t="s">
        <v>3284</v>
      </c>
      <c r="F479" s="52" t="s">
        <v>3285</v>
      </c>
      <c r="G479" s="52" t="s">
        <v>3286</v>
      </c>
      <c r="H479" s="163" t="s">
        <v>2927</v>
      </c>
      <c r="I479" s="163" t="s">
        <v>3279</v>
      </c>
      <c r="J479" s="461">
        <v>1</v>
      </c>
      <c r="K479" s="190">
        <v>44928</v>
      </c>
      <c r="L479" s="190">
        <v>46022</v>
      </c>
      <c r="M479" s="165">
        <f t="shared" si="17"/>
        <v>156.28571428571428</v>
      </c>
      <c r="N479" s="462">
        <v>0.97650000000000003</v>
      </c>
      <c r="O479" s="163" t="s">
        <v>3287</v>
      </c>
      <c r="P479" s="53">
        <f t="shared" si="18"/>
        <v>0.97650000000000003</v>
      </c>
      <c r="Q479" s="166" t="str">
        <f>IF(ISNUMBER(P479),IF(P479=100%,"CUMPLIDA",IF(AND(ISNUMBER(L479),ISNUMBER(CGR!$P$4)), IF(L479&lt;CGR!$P$4,"INCUMPLIDA","PROCESO"), "VERIFICAR FECHA")),"SIN VALOR AVANCE")</f>
        <v>PROCESO</v>
      </c>
    </row>
    <row r="480" spans="1:17" ht="360.75">
      <c r="A480" s="173" t="s">
        <v>12</v>
      </c>
      <c r="B480" s="460" t="s">
        <v>13</v>
      </c>
      <c r="C480" s="167" t="s">
        <v>3288</v>
      </c>
      <c r="D480" s="167" t="s">
        <v>3289</v>
      </c>
      <c r="E480" s="52" t="s">
        <v>3290</v>
      </c>
      <c r="F480" s="52" t="s">
        <v>3291</v>
      </c>
      <c r="G480" s="52" t="s">
        <v>3292</v>
      </c>
      <c r="H480" s="513" t="s">
        <v>2927</v>
      </c>
      <c r="I480" s="163" t="s">
        <v>3279</v>
      </c>
      <c r="J480" s="461">
        <v>1</v>
      </c>
      <c r="K480" s="190">
        <v>44928</v>
      </c>
      <c r="L480" s="190">
        <v>46022</v>
      </c>
      <c r="M480" s="165">
        <f t="shared" si="17"/>
        <v>156.28571428571428</v>
      </c>
      <c r="N480" s="462">
        <v>0.97650000000000003</v>
      </c>
      <c r="O480" s="163" t="s">
        <v>3293</v>
      </c>
      <c r="P480" s="53">
        <f t="shared" si="18"/>
        <v>0.97650000000000003</v>
      </c>
      <c r="Q480" s="166" t="str">
        <f>IF(ISNUMBER(P480),IF(P480=100%,"CUMPLIDA",IF(AND(ISNUMBER(L480),ISNUMBER(CGR!$P$4)), IF(L480&lt;CGR!$P$4,"INCUMPLIDA","PROCESO"), "VERIFICAR FECHA")),"SIN VALOR AVANCE")</f>
        <v>PROCESO</v>
      </c>
    </row>
    <row r="481" spans="1:17" ht="165.75">
      <c r="A481" s="173" t="s">
        <v>12</v>
      </c>
      <c r="B481" s="460" t="s">
        <v>13</v>
      </c>
      <c r="C481" s="167" t="s">
        <v>3294</v>
      </c>
      <c r="D481" s="167" t="s">
        <v>3295</v>
      </c>
      <c r="E481" s="52" t="s">
        <v>3296</v>
      </c>
      <c r="F481" s="52" t="s">
        <v>3297</v>
      </c>
      <c r="G481" s="52" t="s">
        <v>3298</v>
      </c>
      <c r="H481" s="163" t="s">
        <v>3299</v>
      </c>
      <c r="I481" s="163" t="s">
        <v>3300</v>
      </c>
      <c r="J481" s="461">
        <v>1</v>
      </c>
      <c r="K481" s="190">
        <v>44928</v>
      </c>
      <c r="L481" s="190">
        <v>46022</v>
      </c>
      <c r="M481" s="165">
        <f t="shared" si="17"/>
        <v>156.28571428571428</v>
      </c>
      <c r="N481" s="462">
        <v>0.6482</v>
      </c>
      <c r="O481" s="163" t="s">
        <v>3301</v>
      </c>
      <c r="P481" s="53">
        <f t="shared" si="18"/>
        <v>0.6482</v>
      </c>
      <c r="Q481" s="166" t="str">
        <f>IF(ISNUMBER(P481),IF(P481=100%,"CUMPLIDA",IF(AND(ISNUMBER(L481),ISNUMBER(CGR!$P$4)), IF(L481&lt;CGR!$P$4,"INCUMPLIDA","PROCESO"), "VERIFICAR FECHA")),"SIN VALOR AVANCE")</f>
        <v>PROCESO</v>
      </c>
    </row>
    <row r="482" spans="1:17" ht="195.75">
      <c r="A482" s="173" t="s">
        <v>12</v>
      </c>
      <c r="B482" s="460" t="s">
        <v>13</v>
      </c>
      <c r="C482" s="463" t="s">
        <v>3302</v>
      </c>
      <c r="D482" s="463" t="s">
        <v>3303</v>
      </c>
      <c r="E482" s="464" t="s">
        <v>3304</v>
      </c>
      <c r="F482" s="465" t="s">
        <v>3305</v>
      </c>
      <c r="G482" s="52" t="s">
        <v>3306</v>
      </c>
      <c r="H482" s="513" t="s">
        <v>3299</v>
      </c>
      <c r="I482" s="531" t="s">
        <v>3307</v>
      </c>
      <c r="J482" s="461">
        <v>1</v>
      </c>
      <c r="K482" s="190">
        <v>44928</v>
      </c>
      <c r="L482" s="190">
        <v>46022</v>
      </c>
      <c r="M482" s="165">
        <f t="shared" si="17"/>
        <v>156.28571428571428</v>
      </c>
      <c r="N482" s="462">
        <v>0.99</v>
      </c>
      <c r="O482" s="532" t="s">
        <v>3308</v>
      </c>
      <c r="P482" s="53">
        <f t="shared" si="18"/>
        <v>0.99</v>
      </c>
      <c r="Q482" s="166" t="str">
        <f>IF(ISNUMBER(P482),IF(P482=100%,"CUMPLIDA",IF(AND(ISNUMBER(L482),ISNUMBER(CGR!$P$4)), IF(L482&lt;CGR!$P$4,"INCUMPLIDA","PROCESO"), "VERIFICAR FECHA")),"SIN VALOR AVANCE")</f>
        <v>PROCESO</v>
      </c>
    </row>
    <row r="483" spans="1:17" ht="105.75">
      <c r="A483" s="173" t="s">
        <v>12</v>
      </c>
      <c r="B483" s="460" t="s">
        <v>13</v>
      </c>
      <c r="C483" s="642" t="s">
        <v>3309</v>
      </c>
      <c r="D483" s="642" t="s">
        <v>3310</v>
      </c>
      <c r="E483" s="643" t="s">
        <v>4388</v>
      </c>
      <c r="F483" s="643" t="s">
        <v>3311</v>
      </c>
      <c r="G483" s="643" t="s">
        <v>3312</v>
      </c>
      <c r="H483" s="163" t="s">
        <v>3313</v>
      </c>
      <c r="I483" s="163" t="s">
        <v>3314</v>
      </c>
      <c r="J483" s="164">
        <v>1</v>
      </c>
      <c r="K483" s="466">
        <v>42064</v>
      </c>
      <c r="L483" s="466">
        <v>42277</v>
      </c>
      <c r="M483" s="165">
        <f t="shared" si="17"/>
        <v>30.428571428571427</v>
      </c>
      <c r="N483" s="164">
        <v>1</v>
      </c>
      <c r="O483" s="175" t="s">
        <v>3315</v>
      </c>
      <c r="P483" s="53">
        <f>N483/J483</f>
        <v>1</v>
      </c>
      <c r="Q483" s="166" t="str">
        <f>IF(ISNUMBER(P483),IF(P483=100%,"CUMPLIDA",IF(AND(ISNUMBER(L483),ISNUMBER(CGR!$P$4)), IF(L483&lt;CGR!$P$4,"INCUMPLIDA","PROCESO"), "VERIFICAR FECHA")),"SIN VALOR AVANCE")</f>
        <v>CUMPLIDA</v>
      </c>
    </row>
    <row r="484" spans="1:17" ht="120.75">
      <c r="A484" s="173" t="s">
        <v>12</v>
      </c>
      <c r="B484" s="460" t="s">
        <v>13</v>
      </c>
      <c r="C484" s="642"/>
      <c r="D484" s="642"/>
      <c r="E484" s="643"/>
      <c r="F484" s="643"/>
      <c r="G484" s="643"/>
      <c r="H484" s="163" t="s">
        <v>3316</v>
      </c>
      <c r="I484" s="163" t="s">
        <v>3317</v>
      </c>
      <c r="J484" s="164">
        <v>1</v>
      </c>
      <c r="K484" s="466">
        <v>42064</v>
      </c>
      <c r="L484" s="466">
        <v>42308</v>
      </c>
      <c r="M484" s="165">
        <f t="shared" si="17"/>
        <v>34.857142857142854</v>
      </c>
      <c r="N484" s="164">
        <v>1</v>
      </c>
      <c r="O484" s="175" t="s">
        <v>3318</v>
      </c>
      <c r="P484" s="53">
        <f t="shared" si="18"/>
        <v>1</v>
      </c>
      <c r="Q484" s="166" t="str">
        <f>IF(ISNUMBER(P484),IF(P484=100%,"CUMPLIDA",IF(AND(ISNUMBER(L484),ISNUMBER(CGR!$P$4)), IF(L484&lt;CGR!$P$4,"INCUMPLIDA","PROCESO"), "VERIFICAR FECHA")),"SIN VALOR AVANCE")</f>
        <v>CUMPLIDA</v>
      </c>
    </row>
    <row r="485" spans="1:17" ht="330.75">
      <c r="A485" s="173" t="s">
        <v>12</v>
      </c>
      <c r="B485" s="460" t="s">
        <v>13</v>
      </c>
      <c r="C485" s="642"/>
      <c r="D485" s="642"/>
      <c r="E485" s="643"/>
      <c r="F485" s="643"/>
      <c r="G485" s="643" t="s">
        <v>3319</v>
      </c>
      <c r="H485" s="163" t="s">
        <v>3320</v>
      </c>
      <c r="I485" s="533" t="s">
        <v>3321</v>
      </c>
      <c r="J485" s="534">
        <v>2874988645</v>
      </c>
      <c r="K485" s="190">
        <v>45839</v>
      </c>
      <c r="L485" s="190">
        <v>46204</v>
      </c>
      <c r="M485" s="165">
        <f t="shared" si="17"/>
        <v>52.142857142857146</v>
      </c>
      <c r="N485" s="535">
        <v>0</v>
      </c>
      <c r="O485" s="536" t="s">
        <v>3322</v>
      </c>
      <c r="P485" s="53">
        <f t="shared" si="18"/>
        <v>0</v>
      </c>
      <c r="Q485" s="166" t="str">
        <f>IF(ISNUMBER(P485),IF(P485=100%,"CUMPLIDA",IF(AND(ISNUMBER(L485),ISNUMBER(CGR!$P$4)), IF(L485&lt;CGR!$P$4,"INCUMPLIDA","PROCESO"), "VERIFICAR FECHA")),"SIN VALOR AVANCE")</f>
        <v>PROCESO</v>
      </c>
    </row>
    <row r="486" spans="1:17" ht="330.75">
      <c r="A486" s="173" t="s">
        <v>12</v>
      </c>
      <c r="B486" s="460" t="s">
        <v>13</v>
      </c>
      <c r="C486" s="642"/>
      <c r="D486" s="642"/>
      <c r="E486" s="643"/>
      <c r="F486" s="643"/>
      <c r="G486" s="643"/>
      <c r="H486" s="163" t="s">
        <v>3323</v>
      </c>
      <c r="I486" s="163" t="s">
        <v>3324</v>
      </c>
      <c r="J486" s="534">
        <v>2874988645</v>
      </c>
      <c r="K486" s="190">
        <v>45839</v>
      </c>
      <c r="L486" s="190">
        <v>46204</v>
      </c>
      <c r="M486" s="165">
        <f t="shared" si="17"/>
        <v>52.142857142857146</v>
      </c>
      <c r="N486" s="534">
        <v>0</v>
      </c>
      <c r="O486" s="536" t="s">
        <v>3325</v>
      </c>
      <c r="P486" s="53">
        <f t="shared" si="18"/>
        <v>0</v>
      </c>
      <c r="Q486" s="166" t="str">
        <f>IF(ISNUMBER(P486),IF(P486=100%,"CUMPLIDA",IF(AND(ISNUMBER(L486),ISNUMBER(CGR!$P$4)), IF(L486&lt;CGR!$P$4,"INCUMPLIDA","PROCESO"), "VERIFICAR FECHA")),"SIN VALOR AVANCE")</f>
        <v>PROCESO</v>
      </c>
    </row>
    <row r="487" spans="1:17" ht="180.75">
      <c r="A487" s="173" t="s">
        <v>12</v>
      </c>
      <c r="B487" s="460" t="s">
        <v>13</v>
      </c>
      <c r="C487" s="642"/>
      <c r="D487" s="642"/>
      <c r="E487" s="643"/>
      <c r="F487" s="643"/>
      <c r="G487" s="52" t="s">
        <v>3326</v>
      </c>
      <c r="H487" s="163" t="s">
        <v>3327</v>
      </c>
      <c r="I487" s="163" t="s">
        <v>186</v>
      </c>
      <c r="J487" s="164">
        <v>1</v>
      </c>
      <c r="K487" s="466">
        <v>43952</v>
      </c>
      <c r="L487" s="466">
        <v>44196</v>
      </c>
      <c r="M487" s="165">
        <f t="shared" si="17"/>
        <v>34.857142857142854</v>
      </c>
      <c r="N487" s="164">
        <v>1</v>
      </c>
      <c r="O487" s="175" t="s">
        <v>3328</v>
      </c>
      <c r="P487" s="53">
        <f t="shared" si="18"/>
        <v>1</v>
      </c>
      <c r="Q487" s="166" t="str">
        <f>IF(ISNUMBER(P487),IF(P487=100%,"CUMPLIDA",IF(AND(ISNUMBER(L487),ISNUMBER(CGR!$P$4)), IF(L487&lt;CGR!$P$4,"INCUMPLIDA","PROCESO"), "VERIFICAR FECHA")),"SIN VALOR AVANCE")</f>
        <v>CUMPLIDA</v>
      </c>
    </row>
    <row r="488" spans="1:17" ht="180.75">
      <c r="A488" s="173" t="s">
        <v>12</v>
      </c>
      <c r="B488" s="460" t="s">
        <v>13</v>
      </c>
      <c r="C488" s="642" t="s">
        <v>3329</v>
      </c>
      <c r="D488" s="642" t="s">
        <v>3330</v>
      </c>
      <c r="E488" s="643" t="s">
        <v>3331</v>
      </c>
      <c r="F488" s="643" t="s">
        <v>3332</v>
      </c>
      <c r="G488" s="52" t="s">
        <v>3333</v>
      </c>
      <c r="H488" s="163" t="s">
        <v>3334</v>
      </c>
      <c r="I488" s="163" t="s">
        <v>3335</v>
      </c>
      <c r="J488" s="164">
        <v>1</v>
      </c>
      <c r="K488" s="190">
        <v>44172</v>
      </c>
      <c r="L488" s="190">
        <v>44211</v>
      </c>
      <c r="M488" s="165">
        <f t="shared" si="17"/>
        <v>5.5714285714285712</v>
      </c>
      <c r="N488" s="193">
        <v>1</v>
      </c>
      <c r="O488" s="163" t="s">
        <v>3336</v>
      </c>
      <c r="P488" s="53">
        <f t="shared" si="18"/>
        <v>1</v>
      </c>
      <c r="Q488" s="166" t="str">
        <f>IF(ISNUMBER(P488),IF(P488=100%,"CUMPLIDA",IF(AND(ISNUMBER(L488),ISNUMBER(CGR!$P$4)), IF(L488&lt;CGR!$P$4,"INCUMPLIDA","PROCESO"), "VERIFICAR FECHA")),"SIN VALOR AVANCE")</f>
        <v>CUMPLIDA</v>
      </c>
    </row>
    <row r="489" spans="1:17" ht="195.75">
      <c r="A489" s="173" t="s">
        <v>12</v>
      </c>
      <c r="B489" s="460" t="s">
        <v>13</v>
      </c>
      <c r="C489" s="642"/>
      <c r="D489" s="642"/>
      <c r="E489" s="643"/>
      <c r="F489" s="643"/>
      <c r="G489" s="643" t="s">
        <v>3337</v>
      </c>
      <c r="H489" s="163" t="s">
        <v>3338</v>
      </c>
      <c r="I489" s="533" t="s">
        <v>3321</v>
      </c>
      <c r="J489" s="461">
        <v>1</v>
      </c>
      <c r="K489" s="190">
        <v>44928</v>
      </c>
      <c r="L489" s="190">
        <v>46022</v>
      </c>
      <c r="M489" s="165">
        <f t="shared" si="17"/>
        <v>156.28571428571428</v>
      </c>
      <c r="N489" s="462">
        <v>1</v>
      </c>
      <c r="O489" s="163" t="s">
        <v>3339</v>
      </c>
      <c r="P489" s="53">
        <f t="shared" si="18"/>
        <v>1</v>
      </c>
      <c r="Q489" s="166" t="str">
        <f>IF(ISNUMBER(P489),IF(P489=100%,"CUMPLIDA",IF(AND(ISNUMBER(L489),ISNUMBER(CGR!$P$4)), IF(L489&lt;CGR!$P$4,"INCUMPLIDA","PROCESO"), "VERIFICAR FECHA")),"SIN VALOR AVANCE")</f>
        <v>CUMPLIDA</v>
      </c>
    </row>
    <row r="490" spans="1:17" ht="255.75">
      <c r="A490" s="173" t="s">
        <v>12</v>
      </c>
      <c r="B490" s="460" t="s">
        <v>13</v>
      </c>
      <c r="C490" s="642"/>
      <c r="D490" s="642"/>
      <c r="E490" s="643"/>
      <c r="F490" s="643"/>
      <c r="G490" s="643"/>
      <c r="H490" s="163" t="s">
        <v>3340</v>
      </c>
      <c r="I490" s="163" t="s">
        <v>3341</v>
      </c>
      <c r="J490" s="461">
        <v>1</v>
      </c>
      <c r="K490" s="190">
        <v>44928</v>
      </c>
      <c r="L490" s="190">
        <v>46022</v>
      </c>
      <c r="M490" s="165">
        <f t="shared" si="17"/>
        <v>156.28571428571428</v>
      </c>
      <c r="N490" s="462">
        <v>0.96850000000000003</v>
      </c>
      <c r="O490" s="163" t="s">
        <v>3342</v>
      </c>
      <c r="P490" s="53">
        <f t="shared" si="18"/>
        <v>0.96850000000000003</v>
      </c>
      <c r="Q490" s="166" t="str">
        <f>IF(ISNUMBER(P490),IF(P490=100%,"CUMPLIDA",IF(AND(ISNUMBER(L490),ISNUMBER(CGR!$P$4)), IF(L490&lt;CGR!$P$4,"INCUMPLIDA","PROCESO"), "VERIFICAR FECHA")),"SIN VALOR AVANCE")</f>
        <v>PROCESO</v>
      </c>
    </row>
    <row r="491" spans="1:17" ht="210.75">
      <c r="A491" s="173" t="s">
        <v>12</v>
      </c>
      <c r="B491" s="460" t="s">
        <v>13</v>
      </c>
      <c r="C491" s="642"/>
      <c r="D491" s="642"/>
      <c r="E491" s="643"/>
      <c r="F491" s="643"/>
      <c r="G491" s="643" t="s">
        <v>3343</v>
      </c>
      <c r="H491" s="163" t="s">
        <v>3338</v>
      </c>
      <c r="I491" s="163" t="s">
        <v>3344</v>
      </c>
      <c r="J491" s="461">
        <v>1</v>
      </c>
      <c r="K491" s="190">
        <v>44928</v>
      </c>
      <c r="L491" s="190">
        <v>45657</v>
      </c>
      <c r="M491" s="165">
        <f t="shared" si="17"/>
        <v>104.14285714285714</v>
      </c>
      <c r="N491" s="462">
        <v>1</v>
      </c>
      <c r="O491" s="163" t="s">
        <v>3345</v>
      </c>
      <c r="P491" s="53">
        <f t="shared" si="18"/>
        <v>1</v>
      </c>
      <c r="Q491" s="166" t="str">
        <f>IF(ISNUMBER(P491),IF(P491=100%,"CUMPLIDA",IF(AND(ISNUMBER(L491),ISNUMBER(CGR!$P$4)), IF(L491&lt;CGR!$P$4,"INCUMPLIDA","PROCESO"), "VERIFICAR FECHA")),"SIN VALOR AVANCE")</f>
        <v>CUMPLIDA</v>
      </c>
    </row>
    <row r="492" spans="1:17" ht="255.75">
      <c r="A492" s="173" t="s">
        <v>12</v>
      </c>
      <c r="B492" s="460" t="s">
        <v>13</v>
      </c>
      <c r="C492" s="642"/>
      <c r="D492" s="642"/>
      <c r="E492" s="643"/>
      <c r="F492" s="643"/>
      <c r="G492" s="643"/>
      <c r="H492" s="163" t="s">
        <v>3340</v>
      </c>
      <c r="I492" s="163" t="s">
        <v>3341</v>
      </c>
      <c r="J492" s="461">
        <v>1</v>
      </c>
      <c r="K492" s="190">
        <v>44928</v>
      </c>
      <c r="L492" s="190">
        <v>46022</v>
      </c>
      <c r="M492" s="165">
        <f t="shared" si="17"/>
        <v>156.28571428571428</v>
      </c>
      <c r="N492" s="462">
        <v>1</v>
      </c>
      <c r="O492" s="163" t="s">
        <v>3346</v>
      </c>
      <c r="P492" s="53">
        <f t="shared" si="18"/>
        <v>1</v>
      </c>
      <c r="Q492" s="166" t="str">
        <f>IF(ISNUMBER(P492),IF(P492=100%,"CUMPLIDA",IF(AND(ISNUMBER(L492),ISNUMBER(CGR!$P$4)), IF(L492&lt;CGR!$P$4,"INCUMPLIDA","PROCESO"), "VERIFICAR FECHA")),"SIN VALOR AVANCE")</f>
        <v>CUMPLIDA</v>
      </c>
    </row>
    <row r="493" spans="1:17" ht="225">
      <c r="A493" s="173" t="s">
        <v>12</v>
      </c>
      <c r="B493" s="460" t="s">
        <v>13</v>
      </c>
      <c r="C493" s="642"/>
      <c r="D493" s="642"/>
      <c r="E493" s="643"/>
      <c r="F493" s="643"/>
      <c r="G493" s="52" t="s">
        <v>3347</v>
      </c>
      <c r="H493" s="163" t="s">
        <v>3348</v>
      </c>
      <c r="I493" s="163" t="s">
        <v>3349</v>
      </c>
      <c r="J493" s="461">
        <v>1</v>
      </c>
      <c r="K493" s="190">
        <v>44928</v>
      </c>
      <c r="L493" s="190">
        <v>46022</v>
      </c>
      <c r="M493" s="165">
        <f t="shared" si="17"/>
        <v>156.28571428571428</v>
      </c>
      <c r="N493" s="462">
        <v>1.29E-2</v>
      </c>
      <c r="O493" s="163" t="s">
        <v>3350</v>
      </c>
      <c r="P493" s="53">
        <f t="shared" si="18"/>
        <v>1.29E-2</v>
      </c>
      <c r="Q493" s="166" t="str">
        <f>IF(ISNUMBER(P493),IF(P493=100%,"CUMPLIDA",IF(AND(ISNUMBER(L493),ISNUMBER(CGR!$P$4)), IF(L493&lt;CGR!$P$4,"INCUMPLIDA","PROCESO"), "VERIFICAR FECHA")),"SIN VALOR AVANCE")</f>
        <v>PROCESO</v>
      </c>
    </row>
    <row r="494" spans="1:17" ht="409.5">
      <c r="A494" s="173" t="s">
        <v>12</v>
      </c>
      <c r="B494" s="460" t="s">
        <v>13</v>
      </c>
      <c r="C494" s="642"/>
      <c r="D494" s="642"/>
      <c r="E494" s="643"/>
      <c r="F494" s="643"/>
      <c r="G494" s="643" t="s">
        <v>3351</v>
      </c>
      <c r="H494" s="163" t="s">
        <v>3352</v>
      </c>
      <c r="I494" s="163" t="s">
        <v>3353</v>
      </c>
      <c r="J494" s="461">
        <v>1</v>
      </c>
      <c r="K494" s="190">
        <v>44928</v>
      </c>
      <c r="L494" s="190">
        <v>46022</v>
      </c>
      <c r="M494" s="165">
        <f t="shared" si="17"/>
        <v>156.28571428571428</v>
      </c>
      <c r="N494" s="462">
        <v>0.1573</v>
      </c>
      <c r="O494" s="163" t="s">
        <v>3354</v>
      </c>
      <c r="P494" s="53">
        <f t="shared" si="18"/>
        <v>0.1573</v>
      </c>
      <c r="Q494" s="166" t="str">
        <f>IF(ISNUMBER(P494),IF(P494=100%,"CUMPLIDA",IF(AND(ISNUMBER(L494),ISNUMBER(CGR!$P$4)), IF(L494&lt;CGR!$P$4,"INCUMPLIDA","PROCESO"), "VERIFICAR FECHA")),"SIN VALOR AVANCE")</f>
        <v>PROCESO</v>
      </c>
    </row>
    <row r="495" spans="1:17" ht="180.75">
      <c r="A495" s="173" t="s">
        <v>12</v>
      </c>
      <c r="B495" s="460" t="s">
        <v>13</v>
      </c>
      <c r="C495" s="642"/>
      <c r="D495" s="642"/>
      <c r="E495" s="643"/>
      <c r="F495" s="643"/>
      <c r="G495" s="643"/>
      <c r="H495" s="163" t="s">
        <v>3355</v>
      </c>
      <c r="I495" s="163" t="s">
        <v>3356</v>
      </c>
      <c r="J495" s="164">
        <v>3</v>
      </c>
      <c r="K495" s="190">
        <v>44197</v>
      </c>
      <c r="L495" s="190">
        <v>44651</v>
      </c>
      <c r="M495" s="165">
        <f t="shared" si="17"/>
        <v>64.857142857142861</v>
      </c>
      <c r="N495" s="193">
        <v>3</v>
      </c>
      <c r="O495" s="163" t="s">
        <v>3357</v>
      </c>
      <c r="P495" s="53">
        <f t="shared" si="18"/>
        <v>1</v>
      </c>
      <c r="Q495" s="166" t="str">
        <f>IF(ISNUMBER(P495),IF(P495=100%,"CUMPLIDA",IF(AND(ISNUMBER(L495),ISNUMBER(CGR!$P$4)), IF(L495&lt;CGR!$P$4,"INCUMPLIDA","PROCESO"), "VERIFICAR FECHA")),"SIN VALOR AVANCE")</f>
        <v>CUMPLIDA</v>
      </c>
    </row>
    <row r="496" spans="1:17" ht="195">
      <c r="A496" s="173" t="s">
        <v>12</v>
      </c>
      <c r="B496" s="460" t="s">
        <v>13</v>
      </c>
      <c r="C496" s="642" t="s">
        <v>3358</v>
      </c>
      <c r="D496" s="642" t="s">
        <v>3359</v>
      </c>
      <c r="E496" s="643" t="s">
        <v>3360</v>
      </c>
      <c r="F496" s="643" t="s">
        <v>3361</v>
      </c>
      <c r="G496" s="52" t="s">
        <v>3362</v>
      </c>
      <c r="H496" s="163" t="s">
        <v>3363</v>
      </c>
      <c r="I496" s="163" t="s">
        <v>3364</v>
      </c>
      <c r="J496" s="168">
        <v>1</v>
      </c>
      <c r="K496" s="190">
        <v>45108</v>
      </c>
      <c r="L496" s="190">
        <v>45170</v>
      </c>
      <c r="M496" s="165">
        <f t="shared" si="17"/>
        <v>8.8571428571428577</v>
      </c>
      <c r="N496" s="193">
        <v>1</v>
      </c>
      <c r="O496" s="163" t="s">
        <v>3365</v>
      </c>
      <c r="P496" s="53">
        <f t="shared" si="18"/>
        <v>1</v>
      </c>
      <c r="Q496" s="166" t="str">
        <f>IF(ISNUMBER(P496),IF(P496=100%,"CUMPLIDA",IF(AND(ISNUMBER(L496),ISNUMBER(CGR!$P$4)), IF(L496&lt;CGR!$P$4,"INCUMPLIDA","PROCESO"), "VERIFICAR FECHA")),"SIN VALOR AVANCE")</f>
        <v>CUMPLIDA</v>
      </c>
    </row>
    <row r="497" spans="1:17" ht="105.75">
      <c r="A497" s="173" t="s">
        <v>12</v>
      </c>
      <c r="B497" s="460" t="s">
        <v>13</v>
      </c>
      <c r="C497" s="642"/>
      <c r="D497" s="642"/>
      <c r="E497" s="643"/>
      <c r="F497" s="643" t="s">
        <v>3361</v>
      </c>
      <c r="G497" s="52" t="s">
        <v>3366</v>
      </c>
      <c r="H497" s="163" t="s">
        <v>3367</v>
      </c>
      <c r="I497" s="163" t="s">
        <v>3368</v>
      </c>
      <c r="J497" s="168">
        <v>12</v>
      </c>
      <c r="K497" s="190">
        <v>45154</v>
      </c>
      <c r="L497" s="190">
        <v>45869</v>
      </c>
      <c r="M497" s="165">
        <f t="shared" si="17"/>
        <v>102.14285714285714</v>
      </c>
      <c r="N497" s="193">
        <v>8</v>
      </c>
      <c r="O497" s="163" t="s">
        <v>3365</v>
      </c>
      <c r="P497" s="53">
        <f t="shared" si="18"/>
        <v>0.66666666666666663</v>
      </c>
      <c r="Q497" s="166" t="str">
        <f>IF(ISNUMBER(P497),IF(P497=100%,"CUMPLIDA",IF(AND(ISNUMBER(L497),ISNUMBER(CGR!$P$4)), IF(L497&lt;CGR!$P$4,"INCUMPLIDA","PROCESO"), "VERIFICAR FECHA")),"SIN VALOR AVANCE")</f>
        <v>PROCESO</v>
      </c>
    </row>
    <row r="498" spans="1:17" ht="135">
      <c r="A498" s="173" t="s">
        <v>12</v>
      </c>
      <c r="B498" s="460" t="s">
        <v>13</v>
      </c>
      <c r="C498" s="642"/>
      <c r="D498" s="642"/>
      <c r="E498" s="643"/>
      <c r="F498" s="643" t="s">
        <v>3361</v>
      </c>
      <c r="G498" s="52" t="s">
        <v>3369</v>
      </c>
      <c r="H498" s="163" t="s">
        <v>3370</v>
      </c>
      <c r="I498" s="163" t="s">
        <v>3371</v>
      </c>
      <c r="J498" s="168">
        <v>4</v>
      </c>
      <c r="K498" s="190">
        <v>45108</v>
      </c>
      <c r="L498" s="190">
        <v>45473</v>
      </c>
      <c r="M498" s="165">
        <f t="shared" si="17"/>
        <v>52.142857142857146</v>
      </c>
      <c r="N498" s="193">
        <v>4</v>
      </c>
      <c r="O498" s="163" t="s">
        <v>3365</v>
      </c>
      <c r="P498" s="53">
        <f t="shared" si="18"/>
        <v>1</v>
      </c>
      <c r="Q498" s="166" t="str">
        <f>IF(ISNUMBER(P498),IF(P498=100%,"CUMPLIDA",IF(AND(ISNUMBER(L498),ISNUMBER(CGR!$P$4)), IF(L498&lt;CGR!$P$4,"INCUMPLIDA","PROCESO"), "VERIFICAR FECHA")),"SIN VALOR AVANCE")</f>
        <v>CUMPLIDA</v>
      </c>
    </row>
    <row r="499" spans="1:17" ht="225.75">
      <c r="A499" s="173" t="s">
        <v>12</v>
      </c>
      <c r="B499" s="460" t="s">
        <v>13</v>
      </c>
      <c r="C499" s="642" t="s">
        <v>3358</v>
      </c>
      <c r="D499" s="642" t="s">
        <v>3372</v>
      </c>
      <c r="E499" s="643" t="s">
        <v>3373</v>
      </c>
      <c r="F499" s="643" t="s">
        <v>3374</v>
      </c>
      <c r="G499" s="643" t="s">
        <v>3375</v>
      </c>
      <c r="H499" s="163" t="s">
        <v>3376</v>
      </c>
      <c r="I499" s="163" t="s">
        <v>3377</v>
      </c>
      <c r="J499" s="168">
        <v>2</v>
      </c>
      <c r="K499" s="190">
        <v>45092</v>
      </c>
      <c r="L499" s="190">
        <v>45838</v>
      </c>
      <c r="M499" s="165">
        <f t="shared" si="17"/>
        <v>106.57142857142857</v>
      </c>
      <c r="N499" s="193">
        <v>0.6</v>
      </c>
      <c r="O499" s="163" t="s">
        <v>3378</v>
      </c>
      <c r="P499" s="53">
        <f t="shared" si="18"/>
        <v>0.3</v>
      </c>
      <c r="Q499" s="166" t="str">
        <f>IF(ISNUMBER(P499),IF(P499=100%,"CUMPLIDA",IF(AND(ISNUMBER(L499),ISNUMBER(CGR!$P$4)), IF(L499&lt;CGR!$P$4,"INCUMPLIDA","PROCESO"), "VERIFICAR FECHA")),"SIN VALOR AVANCE")</f>
        <v>PROCESO</v>
      </c>
    </row>
    <row r="500" spans="1:17" ht="225.75">
      <c r="A500" s="173" t="s">
        <v>12</v>
      </c>
      <c r="B500" s="460" t="s">
        <v>13</v>
      </c>
      <c r="C500" s="642"/>
      <c r="D500" s="642"/>
      <c r="E500" s="643"/>
      <c r="F500" s="643" t="s">
        <v>3374</v>
      </c>
      <c r="G500" s="643" t="s">
        <v>3375</v>
      </c>
      <c r="H500" s="163" t="s">
        <v>3379</v>
      </c>
      <c r="I500" s="163" t="s">
        <v>2941</v>
      </c>
      <c r="J500" s="168">
        <v>1</v>
      </c>
      <c r="K500" s="190">
        <v>45123</v>
      </c>
      <c r="L500" s="190">
        <v>45838</v>
      </c>
      <c r="M500" s="165">
        <f t="shared" si="17"/>
        <v>102.14285714285714</v>
      </c>
      <c r="N500" s="193">
        <v>0.4</v>
      </c>
      <c r="O500" s="163" t="s">
        <v>3378</v>
      </c>
      <c r="P500" s="53">
        <f t="shared" si="18"/>
        <v>0.4</v>
      </c>
      <c r="Q500" s="166" t="str">
        <f>IF(ISNUMBER(P500),IF(P500=100%,"CUMPLIDA",IF(AND(ISNUMBER(L500),ISNUMBER(CGR!$P$4)), IF(L500&lt;CGR!$P$4,"INCUMPLIDA","PROCESO"), "VERIFICAR FECHA")),"SIN VALOR AVANCE")</f>
        <v>PROCESO</v>
      </c>
    </row>
    <row r="501" spans="1:17" ht="225.75">
      <c r="A501" s="173" t="s">
        <v>12</v>
      </c>
      <c r="B501" s="460" t="s">
        <v>13</v>
      </c>
      <c r="C501" s="642" t="s">
        <v>3358</v>
      </c>
      <c r="D501" s="642" t="s">
        <v>3380</v>
      </c>
      <c r="E501" s="643" t="s">
        <v>3381</v>
      </c>
      <c r="F501" s="643" t="s">
        <v>3382</v>
      </c>
      <c r="G501" s="643" t="s">
        <v>3383</v>
      </c>
      <c r="H501" s="163" t="s">
        <v>3384</v>
      </c>
      <c r="I501" s="163" t="s">
        <v>3385</v>
      </c>
      <c r="J501" s="168">
        <v>1</v>
      </c>
      <c r="K501" s="190">
        <v>45122</v>
      </c>
      <c r="L501" s="190">
        <v>45275</v>
      </c>
      <c r="M501" s="165">
        <f t="shared" si="17"/>
        <v>21.857142857142858</v>
      </c>
      <c r="N501" s="193">
        <v>1</v>
      </c>
      <c r="O501" s="163" t="s">
        <v>3378</v>
      </c>
      <c r="P501" s="53">
        <f t="shared" si="18"/>
        <v>1</v>
      </c>
      <c r="Q501" s="166" t="str">
        <f>IF(ISNUMBER(P501),IF(P501=100%,"CUMPLIDA",IF(AND(ISNUMBER(L501),ISNUMBER(CGR!$P$4)), IF(L501&lt;CGR!$P$4,"INCUMPLIDA","PROCESO"), "VERIFICAR FECHA")),"SIN VALOR AVANCE")</f>
        <v>CUMPLIDA</v>
      </c>
    </row>
    <row r="502" spans="1:17" ht="225.75">
      <c r="A502" s="173" t="s">
        <v>12</v>
      </c>
      <c r="B502" s="460" t="s">
        <v>13</v>
      </c>
      <c r="C502" s="642"/>
      <c r="D502" s="642"/>
      <c r="E502" s="643"/>
      <c r="F502" s="643" t="s">
        <v>3382</v>
      </c>
      <c r="G502" s="643" t="s">
        <v>3383</v>
      </c>
      <c r="H502" s="163" t="s">
        <v>3386</v>
      </c>
      <c r="I502" s="163" t="s">
        <v>3387</v>
      </c>
      <c r="J502" s="168">
        <v>2</v>
      </c>
      <c r="K502" s="190">
        <v>45139</v>
      </c>
      <c r="L502" s="190">
        <v>45838</v>
      </c>
      <c r="M502" s="165">
        <f t="shared" si="17"/>
        <v>99.857142857142861</v>
      </c>
      <c r="N502" s="193">
        <v>1</v>
      </c>
      <c r="O502" s="163" t="s">
        <v>3378</v>
      </c>
      <c r="P502" s="53">
        <f t="shared" si="18"/>
        <v>0.5</v>
      </c>
      <c r="Q502" s="166" t="str">
        <f>IF(ISNUMBER(P502),IF(P502=100%,"CUMPLIDA",IF(AND(ISNUMBER(L502),ISNUMBER(CGR!$P$4)), IF(L502&lt;CGR!$P$4,"INCUMPLIDA","PROCESO"), "VERIFICAR FECHA")),"SIN VALOR AVANCE")</f>
        <v>PROCESO</v>
      </c>
    </row>
    <row r="503" spans="1:17" ht="120.75">
      <c r="A503" s="173" t="s">
        <v>12</v>
      </c>
      <c r="B503" s="460" t="s">
        <v>13</v>
      </c>
      <c r="C503" s="642" t="s">
        <v>3358</v>
      </c>
      <c r="D503" s="642" t="s">
        <v>3388</v>
      </c>
      <c r="E503" s="643" t="s">
        <v>3389</v>
      </c>
      <c r="F503" s="643" t="s">
        <v>3390</v>
      </c>
      <c r="G503" s="52" t="s">
        <v>3391</v>
      </c>
      <c r="H503" s="163" t="s">
        <v>3392</v>
      </c>
      <c r="I503" s="163" t="s">
        <v>3393</v>
      </c>
      <c r="J503" s="168">
        <v>1</v>
      </c>
      <c r="K503" s="190">
        <v>45108</v>
      </c>
      <c r="L503" s="190">
        <v>45291</v>
      </c>
      <c r="M503" s="165">
        <f t="shared" si="17"/>
        <v>26.142857142857142</v>
      </c>
      <c r="N503" s="193">
        <v>1</v>
      </c>
      <c r="O503" s="163" t="s">
        <v>3394</v>
      </c>
      <c r="P503" s="53">
        <f t="shared" si="18"/>
        <v>1</v>
      </c>
      <c r="Q503" s="166" t="str">
        <f>IF(ISNUMBER(P503),IF(P503=100%,"CUMPLIDA",IF(AND(ISNUMBER(L503),ISNUMBER(CGR!$P$4)), IF(L503&lt;CGR!$P$4,"INCUMPLIDA","PROCESO"), "VERIFICAR FECHA")),"SIN VALOR AVANCE")</f>
        <v>CUMPLIDA</v>
      </c>
    </row>
    <row r="504" spans="1:17" ht="180.75">
      <c r="A504" s="173" t="s">
        <v>12</v>
      </c>
      <c r="B504" s="460" t="s">
        <v>13</v>
      </c>
      <c r="C504" s="642"/>
      <c r="D504" s="642"/>
      <c r="E504" s="643"/>
      <c r="F504" s="643" t="s">
        <v>3390</v>
      </c>
      <c r="G504" s="643" t="s">
        <v>3395</v>
      </c>
      <c r="H504" s="163" t="s">
        <v>3396</v>
      </c>
      <c r="I504" s="163" t="s">
        <v>3397</v>
      </c>
      <c r="J504" s="168">
        <v>2</v>
      </c>
      <c r="K504" s="190">
        <v>45566</v>
      </c>
      <c r="L504" s="190">
        <v>45930</v>
      </c>
      <c r="M504" s="165">
        <f t="shared" si="17"/>
        <v>52</v>
      </c>
      <c r="N504" s="193">
        <v>0</v>
      </c>
      <c r="O504" s="163" t="s">
        <v>3398</v>
      </c>
      <c r="P504" s="53">
        <f t="shared" si="18"/>
        <v>0</v>
      </c>
      <c r="Q504" s="166" t="str">
        <f>IF(ISNUMBER(P504),IF(P504=100%,"CUMPLIDA",IF(AND(ISNUMBER(L504),ISNUMBER(CGR!$P$4)), IF(L504&lt;CGR!$P$4,"INCUMPLIDA","PROCESO"), "VERIFICAR FECHA")),"SIN VALOR AVANCE")</f>
        <v>PROCESO</v>
      </c>
    </row>
    <row r="505" spans="1:17" ht="180.75">
      <c r="A505" s="173" t="s">
        <v>12</v>
      </c>
      <c r="B505" s="460" t="s">
        <v>13</v>
      </c>
      <c r="C505" s="642"/>
      <c r="D505" s="642"/>
      <c r="E505" s="643"/>
      <c r="F505" s="643" t="s">
        <v>3390</v>
      </c>
      <c r="G505" s="643"/>
      <c r="H505" s="163" t="s">
        <v>3399</v>
      </c>
      <c r="I505" s="163" t="s">
        <v>1159</v>
      </c>
      <c r="J505" s="168">
        <v>2</v>
      </c>
      <c r="K505" s="190">
        <v>45566</v>
      </c>
      <c r="L505" s="190">
        <v>45930</v>
      </c>
      <c r="M505" s="165">
        <f t="shared" si="17"/>
        <v>52</v>
      </c>
      <c r="N505" s="193">
        <v>0</v>
      </c>
      <c r="O505" s="163" t="s">
        <v>3398</v>
      </c>
      <c r="P505" s="53">
        <f t="shared" si="18"/>
        <v>0</v>
      </c>
      <c r="Q505" s="166" t="str">
        <f>IF(ISNUMBER(P505),IF(P505=100%,"CUMPLIDA",IF(AND(ISNUMBER(L505),ISNUMBER(CGR!$P$4)), IF(L505&lt;CGR!$P$4,"INCUMPLIDA","PROCESO"), "VERIFICAR FECHA")),"SIN VALOR AVANCE")</f>
        <v>PROCESO</v>
      </c>
    </row>
    <row r="506" spans="1:17" ht="165.75">
      <c r="A506" s="173" t="s">
        <v>12</v>
      </c>
      <c r="B506" s="460" t="s">
        <v>13</v>
      </c>
      <c r="C506" s="645" t="s">
        <v>3260</v>
      </c>
      <c r="D506" s="645" t="s">
        <v>3400</v>
      </c>
      <c r="E506" s="646" t="s">
        <v>3401</v>
      </c>
      <c r="F506" s="643" t="s">
        <v>3402</v>
      </c>
      <c r="G506" s="647" t="s">
        <v>3403</v>
      </c>
      <c r="H506" s="512" t="s">
        <v>3404</v>
      </c>
      <c r="I506" s="163" t="s">
        <v>3405</v>
      </c>
      <c r="J506" s="168">
        <v>789</v>
      </c>
      <c r="K506" s="194">
        <v>45278</v>
      </c>
      <c r="L506" s="194">
        <v>45657</v>
      </c>
      <c r="M506" s="165">
        <f t="shared" si="17"/>
        <v>54.142857142857146</v>
      </c>
      <c r="N506" s="193">
        <v>789</v>
      </c>
      <c r="O506" s="163" t="s">
        <v>3406</v>
      </c>
      <c r="P506" s="53">
        <f t="shared" si="18"/>
        <v>1</v>
      </c>
      <c r="Q506" s="166" t="str">
        <f>IF(ISNUMBER(P506),IF(P506=100%,"CUMPLIDA",IF(AND(ISNUMBER(L506),ISNUMBER(CGR!$P$4)), IF(L506&lt;CGR!$P$4,"INCUMPLIDA","PROCESO"), "VERIFICAR FECHA")),"SIN VALOR AVANCE")</f>
        <v>CUMPLIDA</v>
      </c>
    </row>
    <row r="507" spans="1:17" ht="165.75">
      <c r="A507" s="173" t="s">
        <v>12</v>
      </c>
      <c r="B507" s="460" t="s">
        <v>13</v>
      </c>
      <c r="C507" s="645"/>
      <c r="D507" s="645"/>
      <c r="E507" s="643"/>
      <c r="F507" s="643"/>
      <c r="G507" s="647"/>
      <c r="H507" s="512" t="s">
        <v>3407</v>
      </c>
      <c r="I507" s="163" t="s">
        <v>3408</v>
      </c>
      <c r="J507" s="164">
        <v>1</v>
      </c>
      <c r="K507" s="194">
        <v>45278</v>
      </c>
      <c r="L507" s="194">
        <v>45657</v>
      </c>
      <c r="M507" s="165">
        <f t="shared" si="17"/>
        <v>54.142857142857146</v>
      </c>
      <c r="N507" s="193">
        <v>1</v>
      </c>
      <c r="O507" s="163" t="s">
        <v>3406</v>
      </c>
      <c r="P507" s="53">
        <f t="shared" si="18"/>
        <v>1</v>
      </c>
      <c r="Q507" s="166" t="str">
        <f>IF(ISNUMBER(P507),IF(P507=100%,"CUMPLIDA",IF(AND(ISNUMBER(L507),ISNUMBER(CGR!$P$4)), IF(L507&lt;CGR!$P$4,"INCUMPLIDA","PROCESO"), "VERIFICAR FECHA")),"SIN VALOR AVANCE")</f>
        <v>CUMPLIDA</v>
      </c>
    </row>
    <row r="508" spans="1:17" ht="165.75">
      <c r="A508" s="173" t="s">
        <v>12</v>
      </c>
      <c r="B508" s="460" t="s">
        <v>13</v>
      </c>
      <c r="C508" s="645"/>
      <c r="D508" s="645"/>
      <c r="E508" s="643"/>
      <c r="F508" s="643"/>
      <c r="G508" s="647" t="s">
        <v>3409</v>
      </c>
      <c r="H508" s="512" t="s">
        <v>3410</v>
      </c>
      <c r="I508" s="163" t="s">
        <v>3411</v>
      </c>
      <c r="J508" s="164">
        <v>1</v>
      </c>
      <c r="K508" s="194">
        <v>45278</v>
      </c>
      <c r="L508" s="190">
        <v>45838</v>
      </c>
      <c r="M508" s="165">
        <f t="shared" si="17"/>
        <v>80</v>
      </c>
      <c r="N508" s="193">
        <v>1</v>
      </c>
      <c r="O508" s="163" t="s">
        <v>3406</v>
      </c>
      <c r="P508" s="53">
        <f t="shared" si="18"/>
        <v>1</v>
      </c>
      <c r="Q508" s="166" t="str">
        <f>IF(ISNUMBER(P508),IF(P508=100%,"CUMPLIDA",IF(AND(ISNUMBER(L508),ISNUMBER(CGR!$P$4)), IF(L508&lt;CGR!$P$4,"INCUMPLIDA","PROCESO"), "VERIFICAR FECHA")),"SIN VALOR AVANCE")</f>
        <v>CUMPLIDA</v>
      </c>
    </row>
    <row r="509" spans="1:17" ht="165.75">
      <c r="A509" s="173" t="s">
        <v>12</v>
      </c>
      <c r="B509" s="460" t="s">
        <v>13</v>
      </c>
      <c r="C509" s="645"/>
      <c r="D509" s="645"/>
      <c r="E509" s="643"/>
      <c r="F509" s="643"/>
      <c r="G509" s="647"/>
      <c r="H509" s="512" t="s">
        <v>3412</v>
      </c>
      <c r="I509" s="163" t="s">
        <v>3413</v>
      </c>
      <c r="J509" s="164">
        <v>1</v>
      </c>
      <c r="K509" s="194">
        <v>45278</v>
      </c>
      <c r="L509" s="190">
        <v>45838</v>
      </c>
      <c r="M509" s="165">
        <f t="shared" si="17"/>
        <v>80</v>
      </c>
      <c r="N509" s="193">
        <v>0</v>
      </c>
      <c r="O509" s="163" t="s">
        <v>3406</v>
      </c>
      <c r="P509" s="53">
        <f t="shared" si="18"/>
        <v>0</v>
      </c>
      <c r="Q509" s="166" t="str">
        <f>IF(ISNUMBER(P509),IF(P509=100%,"CUMPLIDA",IF(AND(ISNUMBER(L509),ISNUMBER(CGR!$P$4)), IF(L509&lt;CGR!$P$4,"INCUMPLIDA","PROCESO"), "VERIFICAR FECHA")),"SIN VALOR AVANCE")</f>
        <v>PROCESO</v>
      </c>
    </row>
    <row r="510" spans="1:17" ht="165.75">
      <c r="A510" s="173" t="s">
        <v>12</v>
      </c>
      <c r="B510" s="460" t="s">
        <v>13</v>
      </c>
      <c r="C510" s="645"/>
      <c r="D510" s="645"/>
      <c r="E510" s="643"/>
      <c r="F510" s="643"/>
      <c r="G510" s="172" t="s">
        <v>3414</v>
      </c>
      <c r="H510" s="512" t="s">
        <v>3415</v>
      </c>
      <c r="I510" s="163" t="s">
        <v>836</v>
      </c>
      <c r="J510" s="164">
        <v>1</v>
      </c>
      <c r="K510" s="194">
        <v>45306</v>
      </c>
      <c r="L510" s="194">
        <v>45412</v>
      </c>
      <c r="M510" s="165">
        <f t="shared" si="17"/>
        <v>15.142857142857142</v>
      </c>
      <c r="N510" s="193">
        <v>1</v>
      </c>
      <c r="O510" s="163" t="s">
        <v>3406</v>
      </c>
      <c r="P510" s="53">
        <f t="shared" si="18"/>
        <v>1</v>
      </c>
      <c r="Q510" s="166" t="str">
        <f>IF(ISNUMBER(P510),IF(P510=100%,"CUMPLIDA",IF(AND(ISNUMBER(L510),ISNUMBER(CGR!$P$4)), IF(L510&lt;CGR!$P$4,"INCUMPLIDA","PROCESO"), "VERIFICAR FECHA")),"SIN VALOR AVANCE")</f>
        <v>CUMPLIDA</v>
      </c>
    </row>
    <row r="511" spans="1:17" ht="347.25">
      <c r="A511" s="173" t="s">
        <v>12</v>
      </c>
      <c r="B511" s="460" t="s">
        <v>13</v>
      </c>
      <c r="C511" s="115" t="s">
        <v>3260</v>
      </c>
      <c r="D511" s="115" t="s">
        <v>3416</v>
      </c>
      <c r="E511" s="52" t="s">
        <v>4389</v>
      </c>
      <c r="F511" s="52" t="s">
        <v>3417</v>
      </c>
      <c r="G511" s="172" t="s">
        <v>3418</v>
      </c>
      <c r="H511" s="163" t="s">
        <v>3419</v>
      </c>
      <c r="I511" s="163" t="s">
        <v>3324</v>
      </c>
      <c r="J511" s="534">
        <v>7188141254.1300001</v>
      </c>
      <c r="K511" s="190">
        <v>45839</v>
      </c>
      <c r="L511" s="190">
        <v>46387</v>
      </c>
      <c r="M511" s="165">
        <f t="shared" si="17"/>
        <v>78.285714285714292</v>
      </c>
      <c r="N511" s="534">
        <v>0</v>
      </c>
      <c r="O511" s="163" t="s">
        <v>3420</v>
      </c>
      <c r="P511" s="53">
        <f t="shared" si="18"/>
        <v>0</v>
      </c>
      <c r="Q511" s="166" t="str">
        <f>IF(ISNUMBER(P511),IF(P511=100%,"CUMPLIDA",IF(AND(ISNUMBER(L511),ISNUMBER(CGR!$P$4)), IF(L511&lt;CGR!$P$4,"INCUMPLIDA","PROCESO"), "VERIFICAR FECHA")),"SIN VALOR AVANCE")</f>
        <v>PROCESO</v>
      </c>
    </row>
    <row r="512" spans="1:17" ht="195.75">
      <c r="A512" s="173" t="s">
        <v>12</v>
      </c>
      <c r="B512" s="460" t="s">
        <v>13</v>
      </c>
      <c r="C512" s="645" t="s">
        <v>3260</v>
      </c>
      <c r="D512" s="645" t="s">
        <v>3421</v>
      </c>
      <c r="E512" s="643" t="s">
        <v>4390</v>
      </c>
      <c r="F512" s="643" t="s">
        <v>3422</v>
      </c>
      <c r="G512" s="643" t="s">
        <v>3423</v>
      </c>
      <c r="H512" s="537" t="s">
        <v>3424</v>
      </c>
      <c r="I512" s="537" t="s">
        <v>3425</v>
      </c>
      <c r="J512" s="164">
        <v>1</v>
      </c>
      <c r="K512" s="194">
        <v>45809</v>
      </c>
      <c r="L512" s="194">
        <v>46387</v>
      </c>
      <c r="M512" s="165">
        <f t="shared" si="17"/>
        <v>82.571428571428569</v>
      </c>
      <c r="N512" s="164">
        <v>0</v>
      </c>
      <c r="O512" s="163" t="s">
        <v>3426</v>
      </c>
      <c r="P512" s="53">
        <f t="shared" si="18"/>
        <v>0</v>
      </c>
      <c r="Q512" s="166" t="str">
        <f>IF(ISNUMBER(P512),IF(P512=100%,"CUMPLIDA",IF(AND(ISNUMBER(L512),ISNUMBER(CGR!$P$4)), IF(L512&lt;CGR!$P$4,"INCUMPLIDA","PROCESO"), "VERIFICAR FECHA")),"SIN VALOR AVANCE")</f>
        <v>PROCESO</v>
      </c>
    </row>
    <row r="513" spans="1:17" ht="135.75">
      <c r="A513" s="173" t="s">
        <v>12</v>
      </c>
      <c r="B513" s="460" t="s">
        <v>13</v>
      </c>
      <c r="C513" s="645"/>
      <c r="D513" s="645"/>
      <c r="E513" s="643"/>
      <c r="F513" s="643"/>
      <c r="G513" s="643"/>
      <c r="H513" s="537" t="s">
        <v>3427</v>
      </c>
      <c r="I513" s="537" t="s">
        <v>3428</v>
      </c>
      <c r="J513" s="534">
        <v>399648949</v>
      </c>
      <c r="K513" s="194">
        <v>45809</v>
      </c>
      <c r="L513" s="194">
        <v>46174</v>
      </c>
      <c r="M513" s="165">
        <f t="shared" si="17"/>
        <v>52.142857142857146</v>
      </c>
      <c r="N513" s="534">
        <v>0</v>
      </c>
      <c r="O513" s="163" t="s">
        <v>3429</v>
      </c>
      <c r="P513" s="53">
        <f t="shared" si="18"/>
        <v>0</v>
      </c>
      <c r="Q513" s="166" t="str">
        <f>IF(ISNUMBER(P513),IF(P513=100%,"CUMPLIDA",IF(AND(ISNUMBER(L513),ISNUMBER(CGR!$P$4)), IF(L513&lt;CGR!$P$4,"INCUMPLIDA","PROCESO"), "VERIFICAR FECHA")),"SIN VALOR AVANCE")</f>
        <v>PROCESO</v>
      </c>
    </row>
    <row r="514" spans="1:17" ht="135.75">
      <c r="A514" s="173" t="s">
        <v>12</v>
      </c>
      <c r="B514" s="460" t="s">
        <v>13</v>
      </c>
      <c r="C514" s="645" t="s">
        <v>3260</v>
      </c>
      <c r="D514" s="645" t="s">
        <v>3421</v>
      </c>
      <c r="E514" s="643" t="s">
        <v>4391</v>
      </c>
      <c r="F514" s="643" t="s">
        <v>3430</v>
      </c>
      <c r="G514" s="643" t="s">
        <v>3431</v>
      </c>
      <c r="H514" s="163" t="s">
        <v>3320</v>
      </c>
      <c r="I514" s="533" t="s">
        <v>3321</v>
      </c>
      <c r="J514" s="534">
        <v>20021334751</v>
      </c>
      <c r="K514" s="194">
        <v>45809</v>
      </c>
      <c r="L514" s="194">
        <v>46539</v>
      </c>
      <c r="M514" s="165">
        <f t="shared" si="17"/>
        <v>104.28571428571429</v>
      </c>
      <c r="N514" s="534">
        <v>0</v>
      </c>
      <c r="O514" s="163" t="s">
        <v>3429</v>
      </c>
      <c r="P514" s="53">
        <f t="shared" si="18"/>
        <v>0</v>
      </c>
      <c r="Q514" s="166" t="str">
        <f>IF(ISNUMBER(P514),IF(P514=100%,"CUMPLIDA",IF(AND(ISNUMBER(L514),ISNUMBER(CGR!$P$4)), IF(L514&lt;CGR!$P$4,"INCUMPLIDA","PROCESO"), "VERIFICAR FECHA")),"SIN VALOR AVANCE")</f>
        <v>PROCESO</v>
      </c>
    </row>
    <row r="515" spans="1:17" ht="135.75">
      <c r="A515" s="173" t="s">
        <v>12</v>
      </c>
      <c r="B515" s="460" t="s">
        <v>13</v>
      </c>
      <c r="C515" s="645"/>
      <c r="D515" s="645"/>
      <c r="E515" s="643"/>
      <c r="F515" s="643"/>
      <c r="G515" s="643"/>
      <c r="H515" s="163" t="s">
        <v>3323</v>
      </c>
      <c r="I515" s="163" t="s">
        <v>3324</v>
      </c>
      <c r="J515" s="534">
        <v>20021334751</v>
      </c>
      <c r="K515" s="194">
        <v>45809</v>
      </c>
      <c r="L515" s="194">
        <v>46539</v>
      </c>
      <c r="M515" s="165">
        <f t="shared" si="17"/>
        <v>104.28571428571429</v>
      </c>
      <c r="N515" s="534">
        <v>0</v>
      </c>
      <c r="O515" s="163" t="s">
        <v>3429</v>
      </c>
      <c r="P515" s="53">
        <f t="shared" si="18"/>
        <v>0</v>
      </c>
      <c r="Q515" s="166" t="str">
        <f>IF(ISNUMBER(P515),IF(P515=100%,"CUMPLIDA",IF(AND(ISNUMBER(L515),ISNUMBER(CGR!$P$4)), IF(L515&lt;CGR!$P$4,"INCUMPLIDA","PROCESO"), "VERIFICAR FECHA")),"SIN VALOR AVANCE")</f>
        <v>PROCESO</v>
      </c>
    </row>
    <row r="516" spans="1:17" ht="165.75">
      <c r="A516" s="173" t="s">
        <v>12</v>
      </c>
      <c r="B516" s="115" t="s">
        <v>13</v>
      </c>
      <c r="C516" s="645" t="s">
        <v>3432</v>
      </c>
      <c r="D516" s="645" t="s">
        <v>3433</v>
      </c>
      <c r="E516" s="643" t="s">
        <v>3434</v>
      </c>
      <c r="F516" s="643" t="s">
        <v>3435</v>
      </c>
      <c r="G516" s="172" t="s">
        <v>3436</v>
      </c>
      <c r="H516" s="512" t="s">
        <v>3437</v>
      </c>
      <c r="I516" s="163" t="s">
        <v>1159</v>
      </c>
      <c r="J516" s="168">
        <v>4</v>
      </c>
      <c r="K516" s="194">
        <v>45475</v>
      </c>
      <c r="L516" s="194">
        <v>45835</v>
      </c>
      <c r="M516" s="165">
        <f t="shared" ref="M516:M579" si="19">(L516-K516)/7</f>
        <v>51.428571428571431</v>
      </c>
      <c r="N516" s="193">
        <v>2</v>
      </c>
      <c r="O516" s="163" t="s">
        <v>3438</v>
      </c>
      <c r="P516" s="53">
        <f t="shared" si="18"/>
        <v>0.5</v>
      </c>
      <c r="Q516" s="166" t="str">
        <f>IF(ISNUMBER(P516),IF(P516=100%,"CUMPLIDA",IF(AND(ISNUMBER(L516),ISNUMBER(CGR!$P$4)), IF(L516&lt;CGR!$P$4,"INCUMPLIDA","PROCESO"), "VERIFICAR FECHA")),"SIN VALOR AVANCE")</f>
        <v>PROCESO</v>
      </c>
    </row>
    <row r="517" spans="1:17" ht="225">
      <c r="A517" s="173" t="s">
        <v>12</v>
      </c>
      <c r="B517" s="115" t="s">
        <v>13</v>
      </c>
      <c r="C517" s="645"/>
      <c r="D517" s="645"/>
      <c r="E517" s="643"/>
      <c r="F517" s="643"/>
      <c r="G517" s="172" t="s">
        <v>3439</v>
      </c>
      <c r="H517" s="512" t="s">
        <v>3440</v>
      </c>
      <c r="I517" s="538" t="s">
        <v>3441</v>
      </c>
      <c r="J517" s="168">
        <v>1</v>
      </c>
      <c r="K517" s="194">
        <v>45475</v>
      </c>
      <c r="L517" s="194">
        <v>45835</v>
      </c>
      <c r="M517" s="165">
        <f t="shared" si="19"/>
        <v>51.428571428571431</v>
      </c>
      <c r="N517" s="193">
        <v>1</v>
      </c>
      <c r="O517" s="163" t="s">
        <v>3438</v>
      </c>
      <c r="P517" s="53">
        <f t="shared" si="18"/>
        <v>1</v>
      </c>
      <c r="Q517" s="166" t="str">
        <f>IF(ISNUMBER(P517),IF(P517=100%,"CUMPLIDA",IF(AND(ISNUMBER(L517),ISNUMBER(CGR!$P$4)), IF(L517&lt;CGR!$P$4,"INCUMPLIDA","PROCESO"), "VERIFICAR FECHA")),"SIN VALOR AVANCE")</f>
        <v>CUMPLIDA</v>
      </c>
    </row>
    <row r="518" spans="1:17" ht="165.75">
      <c r="A518" s="173" t="s">
        <v>12</v>
      </c>
      <c r="B518" s="115" t="s">
        <v>13</v>
      </c>
      <c r="C518" s="645"/>
      <c r="D518" s="645"/>
      <c r="E518" s="643"/>
      <c r="F518" s="643"/>
      <c r="G518" s="52" t="s">
        <v>3442</v>
      </c>
      <c r="H518" s="163" t="s">
        <v>3443</v>
      </c>
      <c r="I518" s="538" t="s">
        <v>3441</v>
      </c>
      <c r="J518" s="168">
        <v>1</v>
      </c>
      <c r="K518" s="194">
        <v>45475</v>
      </c>
      <c r="L518" s="194">
        <v>45835</v>
      </c>
      <c r="M518" s="165">
        <f t="shared" si="19"/>
        <v>51.428571428571431</v>
      </c>
      <c r="N518" s="193">
        <v>1</v>
      </c>
      <c r="O518" s="163" t="s">
        <v>3438</v>
      </c>
      <c r="P518" s="53">
        <f t="shared" si="18"/>
        <v>1</v>
      </c>
      <c r="Q518" s="166" t="str">
        <f>IF(ISNUMBER(P518),IF(P518=100%,"CUMPLIDA",IF(AND(ISNUMBER(L518),ISNUMBER(CGR!$P$4)), IF(L518&lt;CGR!$P$4,"INCUMPLIDA","PROCESO"), "VERIFICAR FECHA")),"SIN VALOR AVANCE")</f>
        <v>CUMPLIDA</v>
      </c>
    </row>
    <row r="519" spans="1:17" ht="165.75">
      <c r="A519" s="173" t="s">
        <v>12</v>
      </c>
      <c r="B519" s="115" t="s">
        <v>13</v>
      </c>
      <c r="C519" s="645" t="s">
        <v>3432</v>
      </c>
      <c r="D519" s="645" t="s">
        <v>3433</v>
      </c>
      <c r="E519" s="643" t="s">
        <v>3444</v>
      </c>
      <c r="F519" s="643" t="s">
        <v>3445</v>
      </c>
      <c r="G519" s="172" t="s">
        <v>3436</v>
      </c>
      <c r="H519" s="512" t="s">
        <v>3437</v>
      </c>
      <c r="I519" s="163" t="s">
        <v>1159</v>
      </c>
      <c r="J519" s="168">
        <v>4</v>
      </c>
      <c r="K519" s="194">
        <v>45475</v>
      </c>
      <c r="L519" s="194">
        <v>45835</v>
      </c>
      <c r="M519" s="165">
        <f t="shared" si="19"/>
        <v>51.428571428571431</v>
      </c>
      <c r="N519" s="193">
        <v>2</v>
      </c>
      <c r="O519" s="163" t="s">
        <v>3446</v>
      </c>
      <c r="P519" s="53">
        <f t="shared" si="18"/>
        <v>0.5</v>
      </c>
      <c r="Q519" s="166" t="str">
        <f>IF(ISNUMBER(P519),IF(P519=100%,"CUMPLIDA",IF(AND(ISNUMBER(L519),ISNUMBER(CGR!$P$4)), IF(L519&lt;CGR!$P$4,"INCUMPLIDA","PROCESO"), "VERIFICAR FECHA")),"SIN VALOR AVANCE")</f>
        <v>PROCESO</v>
      </c>
    </row>
    <row r="520" spans="1:17" ht="225">
      <c r="A520" s="173" t="s">
        <v>12</v>
      </c>
      <c r="B520" s="115" t="s">
        <v>13</v>
      </c>
      <c r="C520" s="645"/>
      <c r="D520" s="645"/>
      <c r="E520" s="643"/>
      <c r="F520" s="643"/>
      <c r="G520" s="172" t="s">
        <v>3439</v>
      </c>
      <c r="H520" s="512" t="s">
        <v>3440</v>
      </c>
      <c r="I520" s="538" t="s">
        <v>3441</v>
      </c>
      <c r="J520" s="168">
        <v>1</v>
      </c>
      <c r="K520" s="194">
        <v>45475</v>
      </c>
      <c r="L520" s="194">
        <v>45835</v>
      </c>
      <c r="M520" s="165">
        <f t="shared" si="19"/>
        <v>51.428571428571431</v>
      </c>
      <c r="N520" s="193">
        <v>0</v>
      </c>
      <c r="O520" s="163" t="s">
        <v>3446</v>
      </c>
      <c r="P520" s="53">
        <f t="shared" ref="P520:P583" si="20">N520/J520</f>
        <v>0</v>
      </c>
      <c r="Q520" s="166" t="str">
        <f>IF(ISNUMBER(P520),IF(P520=100%,"CUMPLIDA",IF(AND(ISNUMBER(L520),ISNUMBER(CGR!$P$4)), IF(L520&lt;CGR!$P$4,"INCUMPLIDA","PROCESO"), "VERIFICAR FECHA")),"SIN VALOR AVANCE")</f>
        <v>PROCESO</v>
      </c>
    </row>
    <row r="521" spans="1:17" ht="165.75">
      <c r="A521" s="173" t="s">
        <v>12</v>
      </c>
      <c r="B521" s="115" t="s">
        <v>13</v>
      </c>
      <c r="C521" s="645"/>
      <c r="D521" s="645"/>
      <c r="E521" s="643"/>
      <c r="F521" s="643"/>
      <c r="G521" s="52" t="s">
        <v>3442</v>
      </c>
      <c r="H521" s="163" t="s">
        <v>3443</v>
      </c>
      <c r="I521" s="538" t="s">
        <v>3441</v>
      </c>
      <c r="J521" s="168">
        <v>1</v>
      </c>
      <c r="K521" s="194">
        <v>45475</v>
      </c>
      <c r="L521" s="194">
        <v>45835</v>
      </c>
      <c r="M521" s="165">
        <f t="shared" si="19"/>
        <v>51.428571428571431</v>
      </c>
      <c r="N521" s="193">
        <v>0</v>
      </c>
      <c r="O521" s="163" t="s">
        <v>3446</v>
      </c>
      <c r="P521" s="53">
        <f t="shared" si="20"/>
        <v>0</v>
      </c>
      <c r="Q521" s="166" t="str">
        <f>IF(ISNUMBER(P521),IF(P521=100%,"CUMPLIDA",IF(AND(ISNUMBER(L521),ISNUMBER(CGR!$P$4)), IF(L521&lt;CGR!$P$4,"INCUMPLIDA","PROCESO"), "VERIFICAR FECHA")),"SIN VALOR AVANCE")</f>
        <v>PROCESO</v>
      </c>
    </row>
    <row r="522" spans="1:17" ht="180.75">
      <c r="A522" s="173" t="s">
        <v>12</v>
      </c>
      <c r="B522" s="115" t="s">
        <v>13</v>
      </c>
      <c r="C522" s="645" t="s">
        <v>3432</v>
      </c>
      <c r="D522" s="645" t="s">
        <v>3447</v>
      </c>
      <c r="E522" s="643" t="s">
        <v>3448</v>
      </c>
      <c r="F522" s="643" t="s">
        <v>3445</v>
      </c>
      <c r="G522" s="172" t="s">
        <v>3436</v>
      </c>
      <c r="H522" s="512" t="s">
        <v>3437</v>
      </c>
      <c r="I522" s="163" t="s">
        <v>1159</v>
      </c>
      <c r="J522" s="168">
        <v>4</v>
      </c>
      <c r="K522" s="194">
        <v>45475</v>
      </c>
      <c r="L522" s="194">
        <v>45835</v>
      </c>
      <c r="M522" s="165">
        <f t="shared" si="19"/>
        <v>51.428571428571431</v>
      </c>
      <c r="N522" s="193">
        <v>2</v>
      </c>
      <c r="O522" s="163" t="s">
        <v>3449</v>
      </c>
      <c r="P522" s="53">
        <f t="shared" si="20"/>
        <v>0.5</v>
      </c>
      <c r="Q522" s="166" t="str">
        <f>IF(ISNUMBER(P522),IF(P522=100%,"CUMPLIDA",IF(AND(ISNUMBER(L522),ISNUMBER(CGR!$P$4)), IF(L522&lt;CGR!$P$4,"INCUMPLIDA","PROCESO"), "VERIFICAR FECHA")),"SIN VALOR AVANCE")</f>
        <v>PROCESO</v>
      </c>
    </row>
    <row r="523" spans="1:17" ht="225">
      <c r="A523" s="173" t="s">
        <v>12</v>
      </c>
      <c r="B523" s="115" t="s">
        <v>13</v>
      </c>
      <c r="C523" s="645"/>
      <c r="D523" s="645"/>
      <c r="E523" s="643"/>
      <c r="F523" s="643"/>
      <c r="G523" s="172" t="s">
        <v>3439</v>
      </c>
      <c r="H523" s="512" t="s">
        <v>3440</v>
      </c>
      <c r="I523" s="538" t="s">
        <v>3441</v>
      </c>
      <c r="J523" s="168">
        <v>1</v>
      </c>
      <c r="K523" s="194">
        <v>45475</v>
      </c>
      <c r="L523" s="194">
        <v>45835</v>
      </c>
      <c r="M523" s="165">
        <f t="shared" si="19"/>
        <v>51.428571428571431</v>
      </c>
      <c r="N523" s="193">
        <v>1</v>
      </c>
      <c r="O523" s="163" t="s">
        <v>3449</v>
      </c>
      <c r="P523" s="53">
        <f t="shared" si="20"/>
        <v>1</v>
      </c>
      <c r="Q523" s="166" t="str">
        <f>IF(ISNUMBER(P523),IF(P523=100%,"CUMPLIDA",IF(AND(ISNUMBER(L523),ISNUMBER(CGR!$P$4)), IF(L523&lt;CGR!$P$4,"INCUMPLIDA","PROCESO"), "VERIFICAR FECHA")),"SIN VALOR AVANCE")</f>
        <v>CUMPLIDA</v>
      </c>
    </row>
    <row r="524" spans="1:17" ht="180.75">
      <c r="A524" s="173" t="s">
        <v>12</v>
      </c>
      <c r="B524" s="115" t="s">
        <v>13</v>
      </c>
      <c r="C524" s="645"/>
      <c r="D524" s="645"/>
      <c r="E524" s="643"/>
      <c r="F524" s="643"/>
      <c r="G524" s="52" t="s">
        <v>3442</v>
      </c>
      <c r="H524" s="163" t="s">
        <v>3443</v>
      </c>
      <c r="I524" s="538" t="s">
        <v>3441</v>
      </c>
      <c r="J524" s="168">
        <v>1</v>
      </c>
      <c r="K524" s="194">
        <v>45475</v>
      </c>
      <c r="L524" s="194">
        <v>45835</v>
      </c>
      <c r="M524" s="165">
        <f t="shared" si="19"/>
        <v>51.428571428571431</v>
      </c>
      <c r="N524" s="193">
        <v>1</v>
      </c>
      <c r="O524" s="163" t="s">
        <v>3449</v>
      </c>
      <c r="P524" s="53">
        <f t="shared" si="20"/>
        <v>1</v>
      </c>
      <c r="Q524" s="166" t="str">
        <f>IF(ISNUMBER(P524),IF(P524=100%,"CUMPLIDA",IF(AND(ISNUMBER(L524),ISNUMBER(CGR!$P$4)), IF(L524&lt;CGR!$P$4,"INCUMPLIDA","PROCESO"), "VERIFICAR FECHA")),"SIN VALOR AVANCE")</f>
        <v>CUMPLIDA</v>
      </c>
    </row>
    <row r="525" spans="1:17" ht="300.75">
      <c r="A525" s="169" t="s">
        <v>20</v>
      </c>
      <c r="B525" s="460" t="s">
        <v>13</v>
      </c>
      <c r="C525" s="642" t="s">
        <v>3450</v>
      </c>
      <c r="D525" s="642" t="s">
        <v>3098</v>
      </c>
      <c r="E525" s="643" t="s">
        <v>3451</v>
      </c>
      <c r="F525" s="643" t="s">
        <v>3452</v>
      </c>
      <c r="G525" s="52" t="s">
        <v>3166</v>
      </c>
      <c r="H525" s="163" t="s">
        <v>3120</v>
      </c>
      <c r="I525" s="163" t="s">
        <v>1512</v>
      </c>
      <c r="J525" s="164">
        <v>1</v>
      </c>
      <c r="K525" s="190">
        <v>45231</v>
      </c>
      <c r="L525" s="190">
        <v>45504</v>
      </c>
      <c r="M525" s="165">
        <f t="shared" si="19"/>
        <v>39</v>
      </c>
      <c r="N525" s="193">
        <v>1</v>
      </c>
      <c r="O525" s="163" t="s">
        <v>3453</v>
      </c>
      <c r="P525" s="53">
        <f t="shared" si="20"/>
        <v>1</v>
      </c>
      <c r="Q525" s="166" t="str">
        <f>IF(ISNUMBER(P525),IF(P525=100%,"CUMPLIDA",IF(AND(ISNUMBER(L525),ISNUMBER(CGR!$P$4)), IF(L525&lt;CGR!$P$4,"INCUMPLIDA","PROCESO"), "VERIFICAR FECHA")),"SIN VALOR AVANCE")</f>
        <v>CUMPLIDA</v>
      </c>
    </row>
    <row r="526" spans="1:17" ht="270.75">
      <c r="A526" s="169" t="s">
        <v>20</v>
      </c>
      <c r="B526" s="460" t="s">
        <v>13</v>
      </c>
      <c r="C526" s="642"/>
      <c r="D526" s="642"/>
      <c r="E526" s="643"/>
      <c r="F526" s="643"/>
      <c r="G526" s="170" t="s">
        <v>3454</v>
      </c>
      <c r="H526" s="171" t="s">
        <v>2886</v>
      </c>
      <c r="I526" s="171" t="s">
        <v>2887</v>
      </c>
      <c r="J526" s="164">
        <v>1</v>
      </c>
      <c r="K526" s="190">
        <v>45231</v>
      </c>
      <c r="L526" s="190">
        <v>45504</v>
      </c>
      <c r="M526" s="165">
        <f t="shared" si="19"/>
        <v>39</v>
      </c>
      <c r="N526" s="193">
        <v>1</v>
      </c>
      <c r="O526" s="163" t="s">
        <v>3455</v>
      </c>
      <c r="P526" s="53">
        <f t="shared" si="20"/>
        <v>1</v>
      </c>
      <c r="Q526" s="166" t="str">
        <f>IF(ISNUMBER(P526),IF(P526=100%,"CUMPLIDA",IF(AND(ISNUMBER(L526),ISNUMBER(CGR!$P$4)), IF(L526&lt;CGR!$P$4,"INCUMPLIDA","PROCESO"), "VERIFICAR FECHA")),"SIN VALOR AVANCE")</f>
        <v>CUMPLIDA</v>
      </c>
    </row>
    <row r="527" spans="1:17" ht="105.75">
      <c r="A527" s="169" t="s">
        <v>20</v>
      </c>
      <c r="B527" s="460" t="s">
        <v>13</v>
      </c>
      <c r="C527" s="642"/>
      <c r="D527" s="642"/>
      <c r="E527" s="643"/>
      <c r="F527" s="643"/>
      <c r="G527" s="52" t="s">
        <v>2434</v>
      </c>
      <c r="H527" s="163" t="s">
        <v>1614</v>
      </c>
      <c r="I527" s="163" t="s">
        <v>238</v>
      </c>
      <c r="J527" s="168">
        <v>1</v>
      </c>
      <c r="K527" s="192">
        <v>45352</v>
      </c>
      <c r="L527" s="192">
        <v>45747</v>
      </c>
      <c r="M527" s="165">
        <f t="shared" si="19"/>
        <v>56.428571428571431</v>
      </c>
      <c r="N527" s="193">
        <v>0</v>
      </c>
      <c r="O527" s="163" t="s">
        <v>3456</v>
      </c>
      <c r="P527" s="53">
        <f t="shared" si="20"/>
        <v>0</v>
      </c>
      <c r="Q527" s="166" t="str">
        <f>IF(ISNUMBER(P527),IF(P527=100%,"CUMPLIDA",IF(AND(ISNUMBER(L527),ISNUMBER(CGR!$P$4)), IF(L527&lt;CGR!$P$4,"INCUMPLIDA","PROCESO"), "VERIFICAR FECHA")),"SIN VALOR AVANCE")</f>
        <v>PROCESO</v>
      </c>
    </row>
    <row r="528" spans="1:17" ht="150.75">
      <c r="A528" s="169" t="s">
        <v>20</v>
      </c>
      <c r="B528" s="460" t="s">
        <v>13</v>
      </c>
      <c r="C528" s="642"/>
      <c r="D528" s="642"/>
      <c r="E528" s="643"/>
      <c r="F528" s="643"/>
      <c r="G528" s="52" t="s">
        <v>241</v>
      </c>
      <c r="H528" s="163" t="s">
        <v>241</v>
      </c>
      <c r="I528" s="163" t="s">
        <v>242</v>
      </c>
      <c r="J528" s="168">
        <v>1</v>
      </c>
      <c r="K528" s="192">
        <v>45352</v>
      </c>
      <c r="L528" s="192">
        <v>45747</v>
      </c>
      <c r="M528" s="165">
        <f t="shared" si="19"/>
        <v>56.428571428571431</v>
      </c>
      <c r="N528" s="193">
        <v>0.77</v>
      </c>
      <c r="O528" s="163" t="s">
        <v>3457</v>
      </c>
      <c r="P528" s="53">
        <f t="shared" si="20"/>
        <v>0.77</v>
      </c>
      <c r="Q528" s="166" t="str">
        <f>IF(ISNUMBER(P528),IF(P528=100%,"CUMPLIDA",IF(AND(ISNUMBER(L528),ISNUMBER(CGR!$P$4)), IF(L528&lt;CGR!$P$4,"INCUMPLIDA","PROCESO"), "VERIFICAR FECHA")),"SIN VALOR AVANCE")</f>
        <v>PROCESO</v>
      </c>
    </row>
    <row r="529" spans="1:17" ht="105.75">
      <c r="A529" s="169" t="s">
        <v>20</v>
      </c>
      <c r="B529" s="460" t="s">
        <v>13</v>
      </c>
      <c r="C529" s="642"/>
      <c r="D529" s="642"/>
      <c r="E529" s="643"/>
      <c r="F529" s="643"/>
      <c r="G529" s="52" t="s">
        <v>248</v>
      </c>
      <c r="H529" s="163" t="s">
        <v>248</v>
      </c>
      <c r="I529" s="163" t="s">
        <v>249</v>
      </c>
      <c r="J529" s="168">
        <v>1</v>
      </c>
      <c r="K529" s="192">
        <v>45352</v>
      </c>
      <c r="L529" s="192">
        <v>45747</v>
      </c>
      <c r="M529" s="165">
        <f t="shared" si="19"/>
        <v>56.428571428571431</v>
      </c>
      <c r="N529" s="193">
        <v>0</v>
      </c>
      <c r="O529" s="163" t="s">
        <v>3456</v>
      </c>
      <c r="P529" s="53">
        <f t="shared" si="20"/>
        <v>0</v>
      </c>
      <c r="Q529" s="166" t="str">
        <f>IF(ISNUMBER(P529),IF(P529=100%,"CUMPLIDA",IF(AND(ISNUMBER(L529),ISNUMBER(CGR!$P$4)), IF(L529&lt;CGR!$P$4,"INCUMPLIDA","PROCESO"), "VERIFICAR FECHA")),"SIN VALOR AVANCE")</f>
        <v>PROCESO</v>
      </c>
    </row>
    <row r="530" spans="1:17" ht="135.75">
      <c r="A530" s="169" t="s">
        <v>20</v>
      </c>
      <c r="B530" s="460" t="s">
        <v>13</v>
      </c>
      <c r="C530" s="642"/>
      <c r="D530" s="642"/>
      <c r="E530" s="643"/>
      <c r="F530" s="643"/>
      <c r="G530" s="52" t="s">
        <v>3458</v>
      </c>
      <c r="H530" s="163" t="s">
        <v>3458</v>
      </c>
      <c r="I530" s="163" t="s">
        <v>252</v>
      </c>
      <c r="J530" s="168">
        <v>1</v>
      </c>
      <c r="K530" s="192">
        <v>45352</v>
      </c>
      <c r="L530" s="192">
        <v>45747</v>
      </c>
      <c r="M530" s="165">
        <f t="shared" si="19"/>
        <v>56.428571428571431</v>
      </c>
      <c r="N530" s="193">
        <v>0.77</v>
      </c>
      <c r="O530" s="163" t="s">
        <v>3459</v>
      </c>
      <c r="P530" s="53">
        <f t="shared" si="20"/>
        <v>0.77</v>
      </c>
      <c r="Q530" s="166" t="str">
        <f>IF(ISNUMBER(P530),IF(P530=100%,"CUMPLIDA",IF(AND(ISNUMBER(L530),ISNUMBER(CGR!$P$4)), IF(L530&lt;CGR!$P$4,"INCUMPLIDA","PROCESO"), "VERIFICAR FECHA")),"SIN VALOR AVANCE")</f>
        <v>PROCESO</v>
      </c>
    </row>
    <row r="531" spans="1:17" ht="225.75">
      <c r="A531" s="169" t="s">
        <v>20</v>
      </c>
      <c r="B531" s="460" t="s">
        <v>13</v>
      </c>
      <c r="C531" s="642"/>
      <c r="D531" s="642"/>
      <c r="E531" s="643"/>
      <c r="F531" s="643"/>
      <c r="G531" s="52" t="s">
        <v>3460</v>
      </c>
      <c r="H531" s="163" t="s">
        <v>3460</v>
      </c>
      <c r="I531" s="163" t="s">
        <v>2556</v>
      </c>
      <c r="J531" s="168">
        <v>1</v>
      </c>
      <c r="K531" s="192">
        <v>45352</v>
      </c>
      <c r="L531" s="192">
        <v>45747</v>
      </c>
      <c r="M531" s="165">
        <f t="shared" si="19"/>
        <v>56.428571428571431</v>
      </c>
      <c r="N531" s="193">
        <v>0.77</v>
      </c>
      <c r="O531" s="175" t="s">
        <v>3461</v>
      </c>
      <c r="P531" s="53">
        <f t="shared" si="20"/>
        <v>0.77</v>
      </c>
      <c r="Q531" s="166" t="str">
        <f>IF(ISNUMBER(P531),IF(P531=100%,"CUMPLIDA",IF(AND(ISNUMBER(L531),ISNUMBER(CGR!$P$4)), IF(L531&lt;CGR!$P$4,"INCUMPLIDA","PROCESO"), "VERIFICAR FECHA")),"SIN VALOR AVANCE")</f>
        <v>PROCESO</v>
      </c>
    </row>
    <row r="532" spans="1:17" ht="225.75">
      <c r="A532" s="169" t="s">
        <v>20</v>
      </c>
      <c r="B532" s="460" t="s">
        <v>13</v>
      </c>
      <c r="C532" s="642"/>
      <c r="D532" s="642"/>
      <c r="E532" s="643"/>
      <c r="F532" s="643"/>
      <c r="G532" s="52" t="s">
        <v>1363</v>
      </c>
      <c r="H532" s="163" t="s">
        <v>258</v>
      </c>
      <c r="I532" s="163" t="s">
        <v>259</v>
      </c>
      <c r="J532" s="168">
        <v>2</v>
      </c>
      <c r="K532" s="192">
        <v>45748</v>
      </c>
      <c r="L532" s="192">
        <v>45930</v>
      </c>
      <c r="M532" s="165">
        <f t="shared" si="19"/>
        <v>26</v>
      </c>
      <c r="N532" s="193">
        <v>0</v>
      </c>
      <c r="O532" s="163" t="s">
        <v>3462</v>
      </c>
      <c r="P532" s="53">
        <f t="shared" si="20"/>
        <v>0</v>
      </c>
      <c r="Q532" s="166" t="str">
        <f>IF(ISNUMBER(P532),IF(P532=100%,"CUMPLIDA",IF(AND(ISNUMBER(L532),ISNUMBER(CGR!$P$4)), IF(L532&lt;CGR!$P$4,"INCUMPLIDA","PROCESO"), "VERIFICAR FECHA")),"SIN VALOR AVANCE")</f>
        <v>PROCESO</v>
      </c>
    </row>
    <row r="533" spans="1:17" ht="90.75">
      <c r="A533" s="169" t="s">
        <v>20</v>
      </c>
      <c r="B533" s="460" t="s">
        <v>13</v>
      </c>
      <c r="C533" s="642"/>
      <c r="D533" s="642"/>
      <c r="E533" s="643"/>
      <c r="F533" s="643"/>
      <c r="G533" s="52" t="s">
        <v>1364</v>
      </c>
      <c r="H533" s="163" t="s">
        <v>261</v>
      </c>
      <c r="I533" s="163" t="s">
        <v>262</v>
      </c>
      <c r="J533" s="168">
        <v>1</v>
      </c>
      <c r="K533" s="192">
        <v>45748</v>
      </c>
      <c r="L533" s="192">
        <v>45930</v>
      </c>
      <c r="M533" s="165">
        <f t="shared" si="19"/>
        <v>26</v>
      </c>
      <c r="N533" s="193">
        <v>0</v>
      </c>
      <c r="O533" s="163" t="s">
        <v>3463</v>
      </c>
      <c r="P533" s="53">
        <f t="shared" si="20"/>
        <v>0</v>
      </c>
      <c r="Q533" s="166" t="str">
        <f>IF(ISNUMBER(P533),IF(P533=100%,"CUMPLIDA",IF(AND(ISNUMBER(L533),ISNUMBER(CGR!$P$4)), IF(L533&lt;CGR!$P$4,"INCUMPLIDA","PROCESO"), "VERIFICAR FECHA")),"SIN VALOR AVANCE")</f>
        <v>PROCESO</v>
      </c>
    </row>
    <row r="534" spans="1:17" ht="285.75">
      <c r="A534" s="169" t="s">
        <v>20</v>
      </c>
      <c r="B534" s="460" t="s">
        <v>13</v>
      </c>
      <c r="C534" s="642"/>
      <c r="D534" s="642"/>
      <c r="E534" s="643"/>
      <c r="F534" s="643"/>
      <c r="G534" s="52" t="s">
        <v>1365</v>
      </c>
      <c r="H534" s="163" t="s">
        <v>264</v>
      </c>
      <c r="I534" s="163" t="s">
        <v>265</v>
      </c>
      <c r="J534" s="168">
        <v>2</v>
      </c>
      <c r="K534" s="192">
        <v>45748</v>
      </c>
      <c r="L534" s="192">
        <v>45930</v>
      </c>
      <c r="M534" s="165">
        <f t="shared" si="19"/>
        <v>26</v>
      </c>
      <c r="N534" s="193">
        <v>0</v>
      </c>
      <c r="O534" s="163" t="s">
        <v>3464</v>
      </c>
      <c r="P534" s="53">
        <f t="shared" si="20"/>
        <v>0</v>
      </c>
      <c r="Q534" s="166" t="str">
        <f>IF(ISNUMBER(P534),IF(P534=100%,"CUMPLIDA",IF(AND(ISNUMBER(L534),ISNUMBER(CGR!$P$4)), IF(L534&lt;CGR!$P$4,"INCUMPLIDA","PROCESO"), "VERIFICAR FECHA")),"SIN VALOR AVANCE")</f>
        <v>PROCESO</v>
      </c>
    </row>
    <row r="535" spans="1:17" ht="180.75">
      <c r="A535" s="169" t="s">
        <v>20</v>
      </c>
      <c r="B535" s="460" t="s">
        <v>13</v>
      </c>
      <c r="C535" s="642" t="s">
        <v>3465</v>
      </c>
      <c r="D535" s="642" t="s">
        <v>3466</v>
      </c>
      <c r="E535" s="643" t="s">
        <v>3467</v>
      </c>
      <c r="F535" s="643" t="s">
        <v>3468</v>
      </c>
      <c r="G535" s="643" t="s">
        <v>3469</v>
      </c>
      <c r="H535" s="163" t="s">
        <v>3470</v>
      </c>
      <c r="I535" s="163" t="s">
        <v>3471</v>
      </c>
      <c r="J535" s="164">
        <v>3</v>
      </c>
      <c r="K535" s="190">
        <v>43481</v>
      </c>
      <c r="L535" s="190">
        <v>43845</v>
      </c>
      <c r="M535" s="165">
        <f t="shared" si="19"/>
        <v>52</v>
      </c>
      <c r="N535" s="193">
        <v>3</v>
      </c>
      <c r="O535" s="163" t="s">
        <v>3472</v>
      </c>
      <c r="P535" s="53">
        <f t="shared" si="20"/>
        <v>1</v>
      </c>
      <c r="Q535" s="166" t="str">
        <f>IF(ISNUMBER(P535),IF(P535=100%,"CUMPLIDA",IF(AND(ISNUMBER(L535),ISNUMBER(CGR!$P$4)), IF(L535&lt;CGR!$P$4,"INCUMPLIDA","PROCESO"), "VERIFICAR FECHA")),"SIN VALOR AVANCE")</f>
        <v>CUMPLIDA</v>
      </c>
    </row>
    <row r="536" spans="1:17" ht="180.75">
      <c r="A536" s="169" t="s">
        <v>20</v>
      </c>
      <c r="B536" s="460" t="s">
        <v>13</v>
      </c>
      <c r="C536" s="642"/>
      <c r="D536" s="642"/>
      <c r="E536" s="643"/>
      <c r="F536" s="643"/>
      <c r="G536" s="643"/>
      <c r="H536" s="163" t="s">
        <v>3473</v>
      </c>
      <c r="I536" s="163" t="s">
        <v>3474</v>
      </c>
      <c r="J536" s="164">
        <v>1</v>
      </c>
      <c r="K536" s="190">
        <v>43846</v>
      </c>
      <c r="L536" s="190">
        <v>44213</v>
      </c>
      <c r="M536" s="165">
        <f t="shared" si="19"/>
        <v>52.428571428571431</v>
      </c>
      <c r="N536" s="193">
        <v>1</v>
      </c>
      <c r="O536" s="163" t="s">
        <v>3472</v>
      </c>
      <c r="P536" s="53">
        <f t="shared" si="20"/>
        <v>1</v>
      </c>
      <c r="Q536" s="166" t="str">
        <f>IF(ISNUMBER(P536),IF(P536=100%,"CUMPLIDA",IF(AND(ISNUMBER(L536),ISNUMBER(CGR!$P$4)), IF(L536&lt;CGR!$P$4,"INCUMPLIDA","PROCESO"), "VERIFICAR FECHA")),"SIN VALOR AVANCE")</f>
        <v>CUMPLIDA</v>
      </c>
    </row>
    <row r="537" spans="1:17" ht="195">
      <c r="A537" s="169" t="s">
        <v>20</v>
      </c>
      <c r="B537" s="460" t="s">
        <v>13</v>
      </c>
      <c r="C537" s="642"/>
      <c r="D537" s="642"/>
      <c r="E537" s="643"/>
      <c r="F537" s="643"/>
      <c r="G537" s="643"/>
      <c r="H537" s="163" t="s">
        <v>3475</v>
      </c>
      <c r="I537" s="163" t="s">
        <v>3476</v>
      </c>
      <c r="J537" s="164">
        <v>1</v>
      </c>
      <c r="K537" s="190">
        <v>44214</v>
      </c>
      <c r="L537" s="190">
        <v>44580</v>
      </c>
      <c r="M537" s="165">
        <f t="shared" si="19"/>
        <v>52.285714285714285</v>
      </c>
      <c r="N537" s="193">
        <v>1</v>
      </c>
      <c r="O537" s="163" t="s">
        <v>3477</v>
      </c>
      <c r="P537" s="53">
        <f t="shared" si="20"/>
        <v>1</v>
      </c>
      <c r="Q537" s="166" t="str">
        <f>IF(ISNUMBER(P537),IF(P537=100%,"CUMPLIDA",IF(AND(ISNUMBER(L537),ISNUMBER(CGR!$P$4)), IF(L537&lt;CGR!$P$4,"INCUMPLIDA","PROCESO"), "VERIFICAR FECHA")),"SIN VALOR AVANCE")</f>
        <v>CUMPLIDA</v>
      </c>
    </row>
    <row r="538" spans="1:17" ht="300.75">
      <c r="A538" s="169" t="s">
        <v>20</v>
      </c>
      <c r="B538" s="460" t="s">
        <v>13</v>
      </c>
      <c r="C538" s="642"/>
      <c r="D538" s="642"/>
      <c r="E538" s="643"/>
      <c r="F538" s="643"/>
      <c r="G538" s="52" t="s">
        <v>3478</v>
      </c>
      <c r="H538" s="163" t="s">
        <v>3169</v>
      </c>
      <c r="I538" s="163" t="s">
        <v>238</v>
      </c>
      <c r="J538" s="164">
        <v>1</v>
      </c>
      <c r="K538" s="190">
        <v>43770</v>
      </c>
      <c r="L538" s="190">
        <v>44134</v>
      </c>
      <c r="M538" s="165">
        <f t="shared" si="19"/>
        <v>52</v>
      </c>
      <c r="N538" s="193">
        <v>1</v>
      </c>
      <c r="O538" s="163" t="s">
        <v>3479</v>
      </c>
      <c r="P538" s="53">
        <f t="shared" si="20"/>
        <v>1</v>
      </c>
      <c r="Q538" s="166" t="str">
        <f>IF(ISNUMBER(P538),IF(P538=100%,"CUMPLIDA",IF(AND(ISNUMBER(L538),ISNUMBER(CGR!$P$4)), IF(L538&lt;CGR!$P$4,"INCUMPLIDA","PROCESO"), "VERIFICAR FECHA")),"SIN VALOR AVANCE")</f>
        <v>CUMPLIDA</v>
      </c>
    </row>
    <row r="539" spans="1:17" ht="330.75">
      <c r="A539" s="169" t="s">
        <v>20</v>
      </c>
      <c r="B539" s="460" t="s">
        <v>13</v>
      </c>
      <c r="C539" s="642"/>
      <c r="D539" s="642"/>
      <c r="E539" s="643"/>
      <c r="F539" s="643"/>
      <c r="G539" s="170" t="s">
        <v>3480</v>
      </c>
      <c r="H539" s="163" t="s">
        <v>3481</v>
      </c>
      <c r="I539" s="163" t="s">
        <v>156</v>
      </c>
      <c r="J539" s="168">
        <v>1</v>
      </c>
      <c r="K539" s="192">
        <v>45931</v>
      </c>
      <c r="L539" s="192">
        <v>45991</v>
      </c>
      <c r="M539" s="165">
        <f t="shared" si="19"/>
        <v>8.5714285714285712</v>
      </c>
      <c r="N539" s="193">
        <v>0</v>
      </c>
      <c r="O539" s="163" t="s">
        <v>3482</v>
      </c>
      <c r="P539" s="53">
        <f t="shared" si="20"/>
        <v>0</v>
      </c>
      <c r="Q539" s="166" t="str">
        <f>IF(ISNUMBER(P539),IF(P539=100%,"CUMPLIDA",IF(AND(ISNUMBER(L539),ISNUMBER(CGR!$P$4)), IF(L539&lt;CGR!$P$4,"INCUMPLIDA","PROCESO"), "VERIFICAR FECHA")),"SIN VALOR AVANCE")</f>
        <v>PROCESO</v>
      </c>
    </row>
    <row r="540" spans="1:17" ht="330.75">
      <c r="A540" s="169" t="s">
        <v>20</v>
      </c>
      <c r="B540" s="460" t="s">
        <v>13</v>
      </c>
      <c r="C540" s="642"/>
      <c r="D540" s="642"/>
      <c r="E540" s="643"/>
      <c r="F540" s="643"/>
      <c r="G540" s="648" t="s">
        <v>3483</v>
      </c>
      <c r="H540" s="163" t="s">
        <v>3458</v>
      </c>
      <c r="I540" s="163" t="s">
        <v>1420</v>
      </c>
      <c r="J540" s="168">
        <v>1</v>
      </c>
      <c r="K540" s="192">
        <v>45992</v>
      </c>
      <c r="L540" s="192">
        <v>46081</v>
      </c>
      <c r="M540" s="165">
        <f t="shared" si="19"/>
        <v>12.714285714285714</v>
      </c>
      <c r="N540" s="193">
        <v>0</v>
      </c>
      <c r="O540" s="163" t="s">
        <v>3484</v>
      </c>
      <c r="P540" s="53">
        <f t="shared" si="20"/>
        <v>0</v>
      </c>
      <c r="Q540" s="166" t="str">
        <f>IF(ISNUMBER(P540),IF(P540=100%,"CUMPLIDA",IF(AND(ISNUMBER(L540),ISNUMBER(CGR!$P$4)), IF(L540&lt;CGR!$P$4,"INCUMPLIDA","PROCESO"), "VERIFICAR FECHA")),"SIN VALOR AVANCE")</f>
        <v>PROCESO</v>
      </c>
    </row>
    <row r="541" spans="1:17" ht="330.75">
      <c r="A541" s="169" t="s">
        <v>20</v>
      </c>
      <c r="B541" s="460" t="s">
        <v>13</v>
      </c>
      <c r="C541" s="642"/>
      <c r="D541" s="642"/>
      <c r="E541" s="643"/>
      <c r="F541" s="643"/>
      <c r="G541" s="648"/>
      <c r="H541" s="163" t="s">
        <v>1363</v>
      </c>
      <c r="I541" s="163" t="s">
        <v>259</v>
      </c>
      <c r="J541" s="168">
        <v>5</v>
      </c>
      <c r="K541" s="192">
        <v>46113</v>
      </c>
      <c r="L541" s="192">
        <v>46568</v>
      </c>
      <c r="M541" s="165">
        <f t="shared" si="19"/>
        <v>65</v>
      </c>
      <c r="N541" s="193">
        <v>0</v>
      </c>
      <c r="O541" s="163" t="s">
        <v>3482</v>
      </c>
      <c r="P541" s="53">
        <f t="shared" si="20"/>
        <v>0</v>
      </c>
      <c r="Q541" s="166" t="str">
        <f>IF(ISNUMBER(P541),IF(P541=100%,"CUMPLIDA",IF(AND(ISNUMBER(L541),ISNUMBER(CGR!$P$4)), IF(L541&lt;CGR!$P$4,"INCUMPLIDA","PROCESO"), "VERIFICAR FECHA")),"SIN VALOR AVANCE")</f>
        <v>PROCESO</v>
      </c>
    </row>
    <row r="542" spans="1:17" ht="330.75">
      <c r="A542" s="169" t="s">
        <v>20</v>
      </c>
      <c r="B542" s="460" t="s">
        <v>13</v>
      </c>
      <c r="C542" s="642"/>
      <c r="D542" s="642"/>
      <c r="E542" s="643"/>
      <c r="F542" s="643"/>
      <c r="G542" s="170" t="s">
        <v>3485</v>
      </c>
      <c r="H542" s="163" t="s">
        <v>3085</v>
      </c>
      <c r="I542" s="163" t="s">
        <v>3486</v>
      </c>
      <c r="J542" s="168">
        <v>3</v>
      </c>
      <c r="K542" s="192">
        <v>46296</v>
      </c>
      <c r="L542" s="192">
        <v>46568</v>
      </c>
      <c r="M542" s="165">
        <f t="shared" si="19"/>
        <v>38.857142857142854</v>
      </c>
      <c r="N542" s="193">
        <v>0</v>
      </c>
      <c r="O542" s="175" t="s">
        <v>3487</v>
      </c>
      <c r="P542" s="53">
        <f t="shared" si="20"/>
        <v>0</v>
      </c>
      <c r="Q542" s="166" t="str">
        <f>IF(ISNUMBER(P542),IF(P542=100%,"CUMPLIDA",IF(AND(ISNUMBER(L542),ISNUMBER(CGR!$P$4)), IF(L542&lt;CGR!$P$4,"INCUMPLIDA","PROCESO"), "VERIFICAR FECHA")),"SIN VALOR AVANCE")</f>
        <v>PROCESO</v>
      </c>
    </row>
    <row r="543" spans="1:17" ht="255.75">
      <c r="A543" s="169" t="s">
        <v>20</v>
      </c>
      <c r="B543" s="460" t="s">
        <v>13</v>
      </c>
      <c r="C543" s="642"/>
      <c r="D543" s="642"/>
      <c r="E543" s="643"/>
      <c r="F543" s="643"/>
      <c r="G543" s="643" t="s">
        <v>3488</v>
      </c>
      <c r="H543" s="163" t="s">
        <v>3489</v>
      </c>
      <c r="I543" s="174" t="s">
        <v>3490</v>
      </c>
      <c r="J543" s="164">
        <v>3</v>
      </c>
      <c r="K543" s="190">
        <v>43726</v>
      </c>
      <c r="L543" s="190">
        <v>44042</v>
      </c>
      <c r="M543" s="165">
        <f t="shared" si="19"/>
        <v>45.142857142857146</v>
      </c>
      <c r="N543" s="191">
        <v>3</v>
      </c>
      <c r="O543" s="163" t="s">
        <v>3491</v>
      </c>
      <c r="P543" s="53">
        <f t="shared" si="20"/>
        <v>1</v>
      </c>
      <c r="Q543" s="166" t="str">
        <f>IF(ISNUMBER(P543),IF(P543=100%,"CUMPLIDA",IF(AND(ISNUMBER(L543),ISNUMBER(CGR!$P$4)), IF(L543&lt;CGR!$P$4,"INCUMPLIDA","PROCESO"), "VERIFICAR FECHA")),"SIN VALOR AVANCE")</f>
        <v>CUMPLIDA</v>
      </c>
    </row>
    <row r="544" spans="1:17" ht="255.75">
      <c r="A544" s="169" t="s">
        <v>20</v>
      </c>
      <c r="B544" s="460" t="s">
        <v>13</v>
      </c>
      <c r="C544" s="642"/>
      <c r="D544" s="642"/>
      <c r="E544" s="643"/>
      <c r="F544" s="643"/>
      <c r="G544" s="643"/>
      <c r="H544" s="163" t="s">
        <v>3492</v>
      </c>
      <c r="I544" s="163" t="s">
        <v>3493</v>
      </c>
      <c r="J544" s="164">
        <v>3</v>
      </c>
      <c r="K544" s="190">
        <v>44044</v>
      </c>
      <c r="L544" s="190">
        <v>44134</v>
      </c>
      <c r="M544" s="165">
        <f t="shared" si="19"/>
        <v>12.857142857142858</v>
      </c>
      <c r="N544" s="191">
        <v>3</v>
      </c>
      <c r="O544" s="163" t="s">
        <v>3491</v>
      </c>
      <c r="P544" s="53">
        <f t="shared" si="20"/>
        <v>1</v>
      </c>
      <c r="Q544" s="166" t="str">
        <f>IF(ISNUMBER(P544),IF(P544=100%,"CUMPLIDA",IF(AND(ISNUMBER(L544),ISNUMBER(CGR!$P$4)), IF(L544&lt;CGR!$P$4,"INCUMPLIDA","PROCESO"), "VERIFICAR FECHA")),"SIN VALOR AVANCE")</f>
        <v>CUMPLIDA</v>
      </c>
    </row>
    <row r="545" spans="1:17" ht="409.5">
      <c r="A545" s="169" t="s">
        <v>20</v>
      </c>
      <c r="B545" s="460" t="s">
        <v>13</v>
      </c>
      <c r="C545" s="642" t="s">
        <v>3494</v>
      </c>
      <c r="D545" s="642" t="s">
        <v>3495</v>
      </c>
      <c r="E545" s="643" t="s">
        <v>3496</v>
      </c>
      <c r="F545" s="643" t="s">
        <v>3497</v>
      </c>
      <c r="G545" s="52" t="s">
        <v>3498</v>
      </c>
      <c r="H545" s="163" t="s">
        <v>3499</v>
      </c>
      <c r="I545" s="163" t="s">
        <v>3500</v>
      </c>
      <c r="J545" s="164">
        <v>24</v>
      </c>
      <c r="K545" s="190">
        <v>42278</v>
      </c>
      <c r="L545" s="190">
        <v>42490</v>
      </c>
      <c r="M545" s="165">
        <f t="shared" si="19"/>
        <v>30.285714285714285</v>
      </c>
      <c r="N545" s="191">
        <v>24</v>
      </c>
      <c r="O545" s="163" t="s">
        <v>3501</v>
      </c>
      <c r="P545" s="53">
        <f t="shared" si="20"/>
        <v>1</v>
      </c>
      <c r="Q545" s="166" t="str">
        <f>IF(ISNUMBER(P545),IF(P545=100%,"CUMPLIDA",IF(AND(ISNUMBER(L545),ISNUMBER(CGR!$P$4)), IF(L545&lt;CGR!$P$4,"INCUMPLIDA","PROCESO"), "VERIFICAR FECHA")),"SIN VALOR AVANCE")</f>
        <v>CUMPLIDA</v>
      </c>
    </row>
    <row r="546" spans="1:17" ht="409.5">
      <c r="A546" s="169" t="s">
        <v>20</v>
      </c>
      <c r="B546" s="460" t="s">
        <v>13</v>
      </c>
      <c r="C546" s="642"/>
      <c r="D546" s="642"/>
      <c r="E546" s="643"/>
      <c r="F546" s="643"/>
      <c r="G546" s="643" t="s">
        <v>3502</v>
      </c>
      <c r="H546" s="163" t="s">
        <v>3503</v>
      </c>
      <c r="I546" s="163" t="s">
        <v>3504</v>
      </c>
      <c r="J546" s="164">
        <v>19</v>
      </c>
      <c r="K546" s="190">
        <v>42492</v>
      </c>
      <c r="L546" s="190">
        <v>42735</v>
      </c>
      <c r="M546" s="165">
        <f t="shared" si="19"/>
        <v>34.714285714285715</v>
      </c>
      <c r="N546" s="191">
        <v>19</v>
      </c>
      <c r="O546" s="163" t="s">
        <v>3505</v>
      </c>
      <c r="P546" s="53">
        <f t="shared" si="20"/>
        <v>1</v>
      </c>
      <c r="Q546" s="166" t="str">
        <f>IF(ISNUMBER(P546),IF(P546=100%,"CUMPLIDA",IF(AND(ISNUMBER(L546),ISNUMBER(CGR!$P$4)), IF(L546&lt;CGR!$P$4,"INCUMPLIDA","PROCESO"), "VERIFICAR FECHA")),"SIN VALOR AVANCE")</f>
        <v>CUMPLIDA</v>
      </c>
    </row>
    <row r="547" spans="1:17" ht="409.5">
      <c r="A547" s="169" t="s">
        <v>20</v>
      </c>
      <c r="B547" s="460" t="s">
        <v>13</v>
      </c>
      <c r="C547" s="642"/>
      <c r="D547" s="642"/>
      <c r="E547" s="643"/>
      <c r="F547" s="643"/>
      <c r="G547" s="643"/>
      <c r="H547" s="163" t="s">
        <v>3506</v>
      </c>
      <c r="I547" s="174" t="s">
        <v>3507</v>
      </c>
      <c r="J547" s="164">
        <v>14</v>
      </c>
      <c r="K547" s="190">
        <v>42917</v>
      </c>
      <c r="L547" s="190">
        <v>43281</v>
      </c>
      <c r="M547" s="165">
        <f t="shared" si="19"/>
        <v>52</v>
      </c>
      <c r="N547" s="191">
        <v>14</v>
      </c>
      <c r="O547" s="163" t="s">
        <v>3472</v>
      </c>
      <c r="P547" s="53">
        <f t="shared" si="20"/>
        <v>1</v>
      </c>
      <c r="Q547" s="166" t="str">
        <f>IF(ISNUMBER(P547),IF(P547=100%,"CUMPLIDA",IF(AND(ISNUMBER(L547),ISNUMBER(CGR!$P$4)), IF(L547&lt;CGR!$P$4,"INCUMPLIDA","PROCESO"), "VERIFICAR FECHA")),"SIN VALOR AVANCE")</f>
        <v>CUMPLIDA</v>
      </c>
    </row>
    <row r="548" spans="1:17" ht="210">
      <c r="A548" s="169" t="s">
        <v>20</v>
      </c>
      <c r="B548" s="460" t="s">
        <v>13</v>
      </c>
      <c r="C548" s="642"/>
      <c r="D548" s="642"/>
      <c r="E548" s="643"/>
      <c r="F548" s="643"/>
      <c r="G548" s="643"/>
      <c r="H548" s="163" t="s">
        <v>3508</v>
      </c>
      <c r="I548" s="163" t="s">
        <v>3509</v>
      </c>
      <c r="J548" s="164">
        <v>4</v>
      </c>
      <c r="K548" s="190">
        <v>42919</v>
      </c>
      <c r="L548" s="190">
        <v>42947</v>
      </c>
      <c r="M548" s="165">
        <f t="shared" si="19"/>
        <v>4</v>
      </c>
      <c r="N548" s="191">
        <v>4</v>
      </c>
      <c r="O548" s="163" t="s">
        <v>3472</v>
      </c>
      <c r="P548" s="53">
        <f t="shared" si="20"/>
        <v>1</v>
      </c>
      <c r="Q548" s="166" t="str">
        <f>IF(ISNUMBER(P548),IF(P548=100%,"CUMPLIDA",IF(AND(ISNUMBER(L548),ISNUMBER(CGR!$P$4)), IF(L548&lt;CGR!$P$4,"INCUMPLIDA","PROCESO"), "VERIFICAR FECHA")),"SIN VALOR AVANCE")</f>
        <v>CUMPLIDA</v>
      </c>
    </row>
    <row r="549" spans="1:17" ht="210.75">
      <c r="A549" s="169" t="s">
        <v>20</v>
      </c>
      <c r="B549" s="460" t="s">
        <v>13</v>
      </c>
      <c r="C549" s="642"/>
      <c r="D549" s="642"/>
      <c r="E549" s="643"/>
      <c r="F549" s="643"/>
      <c r="G549" s="643" t="s">
        <v>3510</v>
      </c>
      <c r="H549" s="163" t="s">
        <v>3511</v>
      </c>
      <c r="I549" s="163" t="s">
        <v>3512</v>
      </c>
      <c r="J549" s="164">
        <v>3</v>
      </c>
      <c r="K549" s="190">
        <v>43481</v>
      </c>
      <c r="L549" s="190">
        <v>43845</v>
      </c>
      <c r="M549" s="165">
        <f t="shared" si="19"/>
        <v>52</v>
      </c>
      <c r="N549" s="191">
        <v>3</v>
      </c>
      <c r="O549" s="163" t="s">
        <v>3513</v>
      </c>
      <c r="P549" s="53">
        <f t="shared" si="20"/>
        <v>1</v>
      </c>
      <c r="Q549" s="166" t="str">
        <f>IF(ISNUMBER(P549),IF(P549=100%,"CUMPLIDA",IF(AND(ISNUMBER(L549),ISNUMBER(CGR!$P$4)), IF(L549&lt;CGR!$P$4,"INCUMPLIDA","PROCESO"), "VERIFICAR FECHA")),"SIN VALOR AVANCE")</f>
        <v>CUMPLIDA</v>
      </c>
    </row>
    <row r="550" spans="1:17" ht="195.75">
      <c r="A550" s="169" t="s">
        <v>20</v>
      </c>
      <c r="B550" s="460" t="s">
        <v>13</v>
      </c>
      <c r="C550" s="642"/>
      <c r="D550" s="642"/>
      <c r="E550" s="643"/>
      <c r="F550" s="643"/>
      <c r="G550" s="643"/>
      <c r="H550" s="163" t="s">
        <v>3514</v>
      </c>
      <c r="I550" s="163" t="s">
        <v>3474</v>
      </c>
      <c r="J550" s="164">
        <v>1</v>
      </c>
      <c r="K550" s="190">
        <v>43846</v>
      </c>
      <c r="L550" s="190">
        <v>44213</v>
      </c>
      <c r="M550" s="165">
        <f t="shared" si="19"/>
        <v>52.428571428571431</v>
      </c>
      <c r="N550" s="191">
        <v>1</v>
      </c>
      <c r="O550" s="163" t="s">
        <v>3515</v>
      </c>
      <c r="P550" s="53">
        <f t="shared" si="20"/>
        <v>1</v>
      </c>
      <c r="Q550" s="166" t="str">
        <f>IF(ISNUMBER(P550),IF(P550=100%,"CUMPLIDA",IF(AND(ISNUMBER(L550),ISNUMBER(CGR!$P$4)), IF(L550&lt;CGR!$P$4,"INCUMPLIDA","PROCESO"), "VERIFICAR FECHA")),"SIN VALOR AVANCE")</f>
        <v>CUMPLIDA</v>
      </c>
    </row>
    <row r="551" spans="1:17" ht="225.75">
      <c r="A551" s="169" t="s">
        <v>20</v>
      </c>
      <c r="B551" s="460" t="s">
        <v>13</v>
      </c>
      <c r="C551" s="642"/>
      <c r="D551" s="642"/>
      <c r="E551" s="643"/>
      <c r="F551" s="643"/>
      <c r="G551" s="643"/>
      <c r="H551" s="163" t="s">
        <v>3516</v>
      </c>
      <c r="I551" s="163" t="s">
        <v>3476</v>
      </c>
      <c r="J551" s="164">
        <v>2</v>
      </c>
      <c r="K551" s="190">
        <v>44214</v>
      </c>
      <c r="L551" s="190">
        <v>44580</v>
      </c>
      <c r="M551" s="165">
        <f t="shared" si="19"/>
        <v>52.285714285714285</v>
      </c>
      <c r="N551" s="191">
        <v>2</v>
      </c>
      <c r="O551" s="163" t="s">
        <v>3517</v>
      </c>
      <c r="P551" s="53">
        <f t="shared" si="20"/>
        <v>1</v>
      </c>
      <c r="Q551" s="166" t="str">
        <f>IF(ISNUMBER(P551),IF(P551=100%,"CUMPLIDA",IF(AND(ISNUMBER(L551),ISNUMBER(CGR!$P$4)), IF(L551&lt;CGR!$P$4,"INCUMPLIDA","PROCESO"), "VERIFICAR FECHA")),"SIN VALOR AVANCE")</f>
        <v>CUMPLIDA</v>
      </c>
    </row>
    <row r="552" spans="1:17" ht="180">
      <c r="A552" s="169" t="s">
        <v>20</v>
      </c>
      <c r="B552" s="460" t="s">
        <v>13</v>
      </c>
      <c r="C552" s="642"/>
      <c r="D552" s="642"/>
      <c r="E552" s="643"/>
      <c r="F552" s="643"/>
      <c r="G552" s="643"/>
      <c r="H552" s="163" t="s">
        <v>3518</v>
      </c>
      <c r="I552" s="163" t="s">
        <v>3512</v>
      </c>
      <c r="J552" s="164">
        <v>3</v>
      </c>
      <c r="K552" s="190">
        <v>43922</v>
      </c>
      <c r="L552" s="190">
        <v>44042</v>
      </c>
      <c r="M552" s="165">
        <f t="shared" si="19"/>
        <v>17.142857142857142</v>
      </c>
      <c r="N552" s="191">
        <v>3</v>
      </c>
      <c r="O552" s="163" t="s">
        <v>3519</v>
      </c>
      <c r="P552" s="53">
        <f t="shared" si="20"/>
        <v>1</v>
      </c>
      <c r="Q552" s="166" t="str">
        <f>IF(ISNUMBER(P552),IF(P552=100%,"CUMPLIDA",IF(AND(ISNUMBER(L552),ISNUMBER(CGR!$P$4)), IF(L552&lt;CGR!$P$4,"INCUMPLIDA","PROCESO"), "VERIFICAR FECHA")),"SIN VALOR AVANCE")</f>
        <v>CUMPLIDA</v>
      </c>
    </row>
    <row r="553" spans="1:17" ht="150.75">
      <c r="A553" s="169" t="s">
        <v>20</v>
      </c>
      <c r="B553" s="460" t="s">
        <v>13</v>
      </c>
      <c r="C553" s="642"/>
      <c r="D553" s="642"/>
      <c r="E553" s="643"/>
      <c r="F553" s="643"/>
      <c r="G553" s="643"/>
      <c r="H553" s="163" t="s">
        <v>3520</v>
      </c>
      <c r="I553" s="163" t="s">
        <v>3474</v>
      </c>
      <c r="J553" s="164">
        <v>1</v>
      </c>
      <c r="K553" s="190">
        <v>44044</v>
      </c>
      <c r="L553" s="190">
        <v>44213</v>
      </c>
      <c r="M553" s="165">
        <f t="shared" si="19"/>
        <v>24.142857142857142</v>
      </c>
      <c r="N553" s="191">
        <v>1</v>
      </c>
      <c r="O553" s="163" t="s">
        <v>3519</v>
      </c>
      <c r="P553" s="53">
        <f t="shared" si="20"/>
        <v>1</v>
      </c>
      <c r="Q553" s="166" t="str">
        <f>IF(ISNUMBER(P553),IF(P553=100%,"CUMPLIDA",IF(AND(ISNUMBER(L553),ISNUMBER(CGR!$P$4)), IF(L553&lt;CGR!$P$4,"INCUMPLIDA","PROCESO"), "VERIFICAR FECHA")),"SIN VALOR AVANCE")</f>
        <v>CUMPLIDA</v>
      </c>
    </row>
    <row r="554" spans="1:17" ht="180">
      <c r="A554" s="169" t="s">
        <v>20</v>
      </c>
      <c r="B554" s="460" t="s">
        <v>13</v>
      </c>
      <c r="C554" s="642"/>
      <c r="D554" s="642"/>
      <c r="E554" s="643"/>
      <c r="F554" s="643"/>
      <c r="G554" s="643"/>
      <c r="H554" s="163" t="s">
        <v>3521</v>
      </c>
      <c r="I554" s="163" t="s">
        <v>3476</v>
      </c>
      <c r="J554" s="164">
        <v>2</v>
      </c>
      <c r="K554" s="190">
        <v>44214</v>
      </c>
      <c r="L554" s="190">
        <v>44580</v>
      </c>
      <c r="M554" s="165">
        <f t="shared" si="19"/>
        <v>52.285714285714285</v>
      </c>
      <c r="N554" s="191">
        <v>2</v>
      </c>
      <c r="O554" s="163" t="s">
        <v>3519</v>
      </c>
      <c r="P554" s="53">
        <f t="shared" si="20"/>
        <v>1</v>
      </c>
      <c r="Q554" s="166" t="str">
        <f>IF(ISNUMBER(P554),IF(P554=100%,"CUMPLIDA",IF(AND(ISNUMBER(L554),ISNUMBER(CGR!$P$4)), IF(L554&lt;CGR!$P$4,"INCUMPLIDA","PROCESO"), "VERIFICAR FECHA")),"SIN VALOR AVANCE")</f>
        <v>CUMPLIDA</v>
      </c>
    </row>
    <row r="555" spans="1:17" ht="210.75">
      <c r="A555" s="169" t="s">
        <v>20</v>
      </c>
      <c r="B555" s="460" t="s">
        <v>13</v>
      </c>
      <c r="C555" s="642"/>
      <c r="D555" s="642"/>
      <c r="E555" s="643"/>
      <c r="F555" s="643"/>
      <c r="G555" s="643" t="s">
        <v>3522</v>
      </c>
      <c r="H555" s="163" t="s">
        <v>3523</v>
      </c>
      <c r="I555" s="174" t="s">
        <v>3490</v>
      </c>
      <c r="J555" s="164">
        <v>3</v>
      </c>
      <c r="K555" s="190">
        <v>43361</v>
      </c>
      <c r="L555" s="190">
        <v>43708</v>
      </c>
      <c r="M555" s="165">
        <f t="shared" si="19"/>
        <v>49.571428571428569</v>
      </c>
      <c r="N555" s="191">
        <v>3</v>
      </c>
      <c r="O555" s="163" t="s">
        <v>3524</v>
      </c>
      <c r="P555" s="53">
        <f t="shared" si="20"/>
        <v>1</v>
      </c>
      <c r="Q555" s="166" t="str">
        <f>IF(ISNUMBER(P555),IF(P555=100%,"CUMPLIDA",IF(AND(ISNUMBER(L555),ISNUMBER(CGR!$P$4)), IF(L555&lt;CGR!$P$4,"INCUMPLIDA","PROCESO"), "VERIFICAR FECHA")),"SIN VALOR AVANCE")</f>
        <v>CUMPLIDA</v>
      </c>
    </row>
    <row r="556" spans="1:17" ht="210.75">
      <c r="A556" s="169" t="s">
        <v>20</v>
      </c>
      <c r="B556" s="460" t="s">
        <v>13</v>
      </c>
      <c r="C556" s="642"/>
      <c r="D556" s="642"/>
      <c r="E556" s="643"/>
      <c r="F556" s="643"/>
      <c r="G556" s="643"/>
      <c r="H556" s="163" t="s">
        <v>3523</v>
      </c>
      <c r="I556" s="163" t="s">
        <v>3525</v>
      </c>
      <c r="J556" s="164">
        <v>3</v>
      </c>
      <c r="K556" s="190">
        <v>43709</v>
      </c>
      <c r="L556" s="190">
        <v>43830</v>
      </c>
      <c r="M556" s="165">
        <f t="shared" si="19"/>
        <v>17.285714285714285</v>
      </c>
      <c r="N556" s="191">
        <v>3</v>
      </c>
      <c r="O556" s="163" t="s">
        <v>3524</v>
      </c>
      <c r="P556" s="53">
        <f t="shared" si="20"/>
        <v>1</v>
      </c>
      <c r="Q556" s="166" t="str">
        <f>IF(ISNUMBER(P556),IF(P556=100%,"CUMPLIDA",IF(AND(ISNUMBER(L556),ISNUMBER(CGR!$P$4)), IF(L556&lt;CGR!$P$4,"INCUMPLIDA","PROCESO"), "VERIFICAR FECHA")),"SIN VALOR AVANCE")</f>
        <v>CUMPLIDA</v>
      </c>
    </row>
    <row r="557" spans="1:17" ht="285.75">
      <c r="A557" s="169" t="s">
        <v>20</v>
      </c>
      <c r="B557" s="460" t="s">
        <v>13</v>
      </c>
      <c r="C557" s="642"/>
      <c r="D557" s="642"/>
      <c r="E557" s="643"/>
      <c r="F557" s="643"/>
      <c r="G557" s="643"/>
      <c r="H557" s="163" t="s">
        <v>3478</v>
      </c>
      <c r="I557" s="163" t="s">
        <v>238</v>
      </c>
      <c r="J557" s="164">
        <v>1</v>
      </c>
      <c r="K557" s="190">
        <v>43770</v>
      </c>
      <c r="L557" s="190">
        <v>44134</v>
      </c>
      <c r="M557" s="165">
        <f t="shared" si="19"/>
        <v>52</v>
      </c>
      <c r="N557" s="191">
        <v>1</v>
      </c>
      <c r="O557" s="163" t="s">
        <v>3526</v>
      </c>
      <c r="P557" s="53">
        <f t="shared" si="20"/>
        <v>1</v>
      </c>
      <c r="Q557" s="166" t="str">
        <f>IF(ISNUMBER(P557),IF(P557=100%,"CUMPLIDA",IF(AND(ISNUMBER(L557),ISNUMBER(CGR!$P$4)), IF(L557&lt;CGR!$P$4,"INCUMPLIDA","PROCESO"), "VERIFICAR FECHA")),"SIN VALOR AVANCE")</f>
        <v>CUMPLIDA</v>
      </c>
    </row>
    <row r="558" spans="1:17" ht="315.75">
      <c r="A558" s="169" t="s">
        <v>20</v>
      </c>
      <c r="B558" s="460" t="s">
        <v>13</v>
      </c>
      <c r="C558" s="642"/>
      <c r="D558" s="642"/>
      <c r="E558" s="643"/>
      <c r="F558" s="643"/>
      <c r="G558" s="643"/>
      <c r="H558" s="163" t="s">
        <v>3481</v>
      </c>
      <c r="I558" s="163" t="s">
        <v>156</v>
      </c>
      <c r="J558" s="168">
        <v>1</v>
      </c>
      <c r="K558" s="192">
        <v>45931</v>
      </c>
      <c r="L558" s="192">
        <v>45991</v>
      </c>
      <c r="M558" s="165">
        <f t="shared" si="19"/>
        <v>8.5714285714285712</v>
      </c>
      <c r="N558" s="191">
        <v>0</v>
      </c>
      <c r="O558" s="163" t="s">
        <v>3527</v>
      </c>
      <c r="P558" s="53">
        <f t="shared" si="20"/>
        <v>0</v>
      </c>
      <c r="Q558" s="166" t="str">
        <f>IF(ISNUMBER(P558),IF(P558=100%,"CUMPLIDA",IF(AND(ISNUMBER(L558),ISNUMBER(CGR!$P$4)), IF(L558&lt;CGR!$P$4,"INCUMPLIDA","PROCESO"), "VERIFICAR FECHA")),"SIN VALOR AVANCE")</f>
        <v>PROCESO</v>
      </c>
    </row>
    <row r="559" spans="1:17" ht="375.75">
      <c r="A559" s="169" t="s">
        <v>20</v>
      </c>
      <c r="B559" s="460" t="s">
        <v>13</v>
      </c>
      <c r="C559" s="642"/>
      <c r="D559" s="642"/>
      <c r="E559" s="643"/>
      <c r="F559" s="643"/>
      <c r="G559" s="643"/>
      <c r="H559" s="163" t="s">
        <v>3458</v>
      </c>
      <c r="I559" s="163" t="s">
        <v>3528</v>
      </c>
      <c r="J559" s="168">
        <v>1</v>
      </c>
      <c r="K559" s="192">
        <v>45992</v>
      </c>
      <c r="L559" s="192">
        <v>46081</v>
      </c>
      <c r="M559" s="165">
        <f t="shared" si="19"/>
        <v>12.714285714285714</v>
      </c>
      <c r="N559" s="191">
        <v>0</v>
      </c>
      <c r="O559" s="163" t="s">
        <v>3529</v>
      </c>
      <c r="P559" s="53">
        <f t="shared" si="20"/>
        <v>0</v>
      </c>
      <c r="Q559" s="166" t="str">
        <f>IF(ISNUMBER(P559),IF(P559=100%,"CUMPLIDA",IF(AND(ISNUMBER(L559),ISNUMBER(CGR!$P$4)), IF(L559&lt;CGR!$P$4,"INCUMPLIDA","PROCESO"), "VERIFICAR FECHA")),"SIN VALOR AVANCE")</f>
        <v>PROCESO</v>
      </c>
    </row>
    <row r="560" spans="1:17" ht="375.75">
      <c r="A560" s="169" t="s">
        <v>20</v>
      </c>
      <c r="B560" s="460" t="s">
        <v>13</v>
      </c>
      <c r="C560" s="642"/>
      <c r="D560" s="642"/>
      <c r="E560" s="643"/>
      <c r="F560" s="643"/>
      <c r="G560" s="643"/>
      <c r="H560" s="163" t="s">
        <v>1363</v>
      </c>
      <c r="I560" s="163" t="s">
        <v>259</v>
      </c>
      <c r="J560" s="168">
        <v>5</v>
      </c>
      <c r="K560" s="192">
        <v>46113</v>
      </c>
      <c r="L560" s="192">
        <v>46568</v>
      </c>
      <c r="M560" s="165">
        <f t="shared" si="19"/>
        <v>65</v>
      </c>
      <c r="N560" s="191">
        <v>0</v>
      </c>
      <c r="O560" s="163" t="s">
        <v>3529</v>
      </c>
      <c r="P560" s="53">
        <f t="shared" si="20"/>
        <v>0</v>
      </c>
      <c r="Q560" s="166" t="str">
        <f>IF(ISNUMBER(P560),IF(P560=100%,"CUMPLIDA",IF(AND(ISNUMBER(L560),ISNUMBER(CGR!$P$4)), IF(L560&lt;CGR!$P$4,"INCUMPLIDA","PROCESO"), "VERIFICAR FECHA")),"SIN VALOR AVANCE")</f>
        <v>PROCESO</v>
      </c>
    </row>
    <row r="561" spans="1:17" ht="375.75">
      <c r="A561" s="169" t="s">
        <v>20</v>
      </c>
      <c r="B561" s="460" t="s">
        <v>13</v>
      </c>
      <c r="C561" s="642"/>
      <c r="D561" s="642"/>
      <c r="E561" s="643"/>
      <c r="F561" s="643"/>
      <c r="G561" s="643"/>
      <c r="H561" s="163" t="s">
        <v>3085</v>
      </c>
      <c r="I561" s="163" t="s">
        <v>166</v>
      </c>
      <c r="J561" s="168">
        <v>3</v>
      </c>
      <c r="K561" s="192">
        <v>46296</v>
      </c>
      <c r="L561" s="192">
        <v>46568</v>
      </c>
      <c r="M561" s="165">
        <f t="shared" si="19"/>
        <v>38.857142857142854</v>
      </c>
      <c r="N561" s="191">
        <v>0</v>
      </c>
      <c r="O561" s="163" t="s">
        <v>3529</v>
      </c>
      <c r="P561" s="53">
        <f t="shared" si="20"/>
        <v>0</v>
      </c>
      <c r="Q561" s="166" t="str">
        <f>IF(ISNUMBER(P561),IF(P561=100%,"CUMPLIDA",IF(AND(ISNUMBER(L561),ISNUMBER(CGR!$P$4)), IF(L561&lt;CGR!$P$4,"INCUMPLIDA","PROCESO"), "VERIFICAR FECHA")),"SIN VALOR AVANCE")</f>
        <v>PROCESO</v>
      </c>
    </row>
    <row r="562" spans="1:17" ht="210.75">
      <c r="A562" s="169" t="s">
        <v>20</v>
      </c>
      <c r="B562" s="460" t="s">
        <v>13</v>
      </c>
      <c r="C562" s="642"/>
      <c r="D562" s="642"/>
      <c r="E562" s="643"/>
      <c r="F562" s="643"/>
      <c r="G562" s="643"/>
      <c r="H562" s="649" t="s">
        <v>3530</v>
      </c>
      <c r="I562" s="174" t="s">
        <v>3531</v>
      </c>
      <c r="J562" s="164">
        <v>3</v>
      </c>
      <c r="K562" s="190">
        <v>43726</v>
      </c>
      <c r="L562" s="190">
        <v>44042</v>
      </c>
      <c r="M562" s="165">
        <f t="shared" si="19"/>
        <v>45.142857142857146</v>
      </c>
      <c r="N562" s="191">
        <v>3</v>
      </c>
      <c r="O562" s="163" t="s">
        <v>3513</v>
      </c>
      <c r="P562" s="53">
        <f t="shared" si="20"/>
        <v>1</v>
      </c>
      <c r="Q562" s="166" t="str">
        <f>IF(ISNUMBER(P562),IF(P562=100%,"CUMPLIDA",IF(AND(ISNUMBER(L562),ISNUMBER(CGR!$P$4)), IF(L562&lt;CGR!$P$4,"INCUMPLIDA","PROCESO"), "VERIFICAR FECHA")),"SIN VALOR AVANCE")</f>
        <v>CUMPLIDA</v>
      </c>
    </row>
    <row r="563" spans="1:17" ht="285.75">
      <c r="A563" s="169" t="s">
        <v>20</v>
      </c>
      <c r="B563" s="460" t="s">
        <v>13</v>
      </c>
      <c r="C563" s="642"/>
      <c r="D563" s="642"/>
      <c r="E563" s="643"/>
      <c r="F563" s="643"/>
      <c r="G563" s="643"/>
      <c r="H563" s="649"/>
      <c r="I563" s="163" t="s">
        <v>3532</v>
      </c>
      <c r="J563" s="164">
        <v>3</v>
      </c>
      <c r="K563" s="190">
        <v>44044</v>
      </c>
      <c r="L563" s="190">
        <v>44134</v>
      </c>
      <c r="M563" s="165">
        <f t="shared" si="19"/>
        <v>12.857142857142858</v>
      </c>
      <c r="N563" s="191">
        <v>3</v>
      </c>
      <c r="O563" s="163" t="s">
        <v>3533</v>
      </c>
      <c r="P563" s="53">
        <f t="shared" si="20"/>
        <v>1</v>
      </c>
      <c r="Q563" s="166" t="str">
        <f>IF(ISNUMBER(P563),IF(P563=100%,"CUMPLIDA",IF(AND(ISNUMBER(L563),ISNUMBER(CGR!$P$4)), IF(L563&lt;CGR!$P$4,"INCUMPLIDA","PROCESO"), "VERIFICAR FECHA")),"SIN VALOR AVANCE")</f>
        <v>CUMPLIDA</v>
      </c>
    </row>
    <row r="564" spans="1:17" ht="240.75">
      <c r="A564" s="169" t="s">
        <v>20</v>
      </c>
      <c r="B564" s="460" t="s">
        <v>13</v>
      </c>
      <c r="C564" s="642"/>
      <c r="D564" s="642"/>
      <c r="E564" s="643"/>
      <c r="F564" s="643"/>
      <c r="G564" s="643"/>
      <c r="H564" s="163" t="s">
        <v>3534</v>
      </c>
      <c r="I564" s="174" t="s">
        <v>3531</v>
      </c>
      <c r="J564" s="164">
        <v>3</v>
      </c>
      <c r="K564" s="190">
        <v>43983</v>
      </c>
      <c r="L564" s="190">
        <v>44346</v>
      </c>
      <c r="M564" s="165">
        <f t="shared" si="19"/>
        <v>51.857142857142854</v>
      </c>
      <c r="N564" s="191">
        <v>3</v>
      </c>
      <c r="O564" s="163" t="s">
        <v>3535</v>
      </c>
      <c r="P564" s="53">
        <f t="shared" si="20"/>
        <v>1</v>
      </c>
      <c r="Q564" s="166" t="str">
        <f>IF(ISNUMBER(P564),IF(P564=100%,"CUMPLIDA",IF(AND(ISNUMBER(L564),ISNUMBER(CGR!$P$4)), IF(L564&lt;CGR!$P$4,"INCUMPLIDA","PROCESO"), "VERIFICAR FECHA")),"SIN VALOR AVANCE")</f>
        <v>CUMPLIDA</v>
      </c>
    </row>
    <row r="565" spans="1:17" ht="120.75">
      <c r="A565" s="169" t="s">
        <v>20</v>
      </c>
      <c r="B565" s="460" t="s">
        <v>13</v>
      </c>
      <c r="C565" s="642"/>
      <c r="D565" s="642"/>
      <c r="E565" s="643"/>
      <c r="F565" s="643"/>
      <c r="G565" s="52" t="s">
        <v>3536</v>
      </c>
      <c r="H565" s="163" t="s">
        <v>1614</v>
      </c>
      <c r="I565" s="163" t="s">
        <v>238</v>
      </c>
      <c r="J565" s="168">
        <v>1</v>
      </c>
      <c r="K565" s="192">
        <v>45323</v>
      </c>
      <c r="L565" s="192">
        <v>45747</v>
      </c>
      <c r="M565" s="165">
        <f t="shared" si="19"/>
        <v>60.571428571428569</v>
      </c>
      <c r="N565" s="191">
        <v>0</v>
      </c>
      <c r="O565" s="163" t="s">
        <v>3537</v>
      </c>
      <c r="P565" s="53">
        <f t="shared" si="20"/>
        <v>0</v>
      </c>
      <c r="Q565" s="166" t="str">
        <f>IF(ISNUMBER(P565),IF(P565=100%,"CUMPLIDA",IF(AND(ISNUMBER(L565),ISNUMBER(CGR!$P$4)), IF(L565&lt;CGR!$P$4,"INCUMPLIDA","PROCESO"), "VERIFICAR FECHA")),"SIN VALOR AVANCE")</f>
        <v>PROCESO</v>
      </c>
    </row>
    <row r="566" spans="1:17" ht="135.75">
      <c r="A566" s="169" t="s">
        <v>20</v>
      </c>
      <c r="B566" s="460" t="s">
        <v>13</v>
      </c>
      <c r="C566" s="642"/>
      <c r="D566" s="642"/>
      <c r="E566" s="643"/>
      <c r="F566" s="643"/>
      <c r="G566" s="52" t="s">
        <v>241</v>
      </c>
      <c r="H566" s="163" t="s">
        <v>241</v>
      </c>
      <c r="I566" s="163" t="s">
        <v>242</v>
      </c>
      <c r="J566" s="168">
        <v>1</v>
      </c>
      <c r="K566" s="192">
        <v>45323</v>
      </c>
      <c r="L566" s="192">
        <v>45747</v>
      </c>
      <c r="M566" s="165">
        <f t="shared" si="19"/>
        <v>60.571428571428569</v>
      </c>
      <c r="N566" s="191">
        <v>0</v>
      </c>
      <c r="O566" s="163" t="s">
        <v>3538</v>
      </c>
      <c r="P566" s="53">
        <f t="shared" si="20"/>
        <v>0</v>
      </c>
      <c r="Q566" s="166" t="str">
        <f>IF(ISNUMBER(P566),IF(P566=100%,"CUMPLIDA",IF(AND(ISNUMBER(L566),ISNUMBER(CGR!$P$4)), IF(L566&lt;CGR!$P$4,"INCUMPLIDA","PROCESO"), "VERIFICAR FECHA")),"SIN VALOR AVANCE")</f>
        <v>PROCESO</v>
      </c>
    </row>
    <row r="567" spans="1:17" ht="135.75">
      <c r="A567" s="169" t="s">
        <v>20</v>
      </c>
      <c r="B567" s="460" t="s">
        <v>13</v>
      </c>
      <c r="C567" s="642"/>
      <c r="D567" s="642"/>
      <c r="E567" s="643"/>
      <c r="F567" s="643"/>
      <c r="G567" s="52" t="s">
        <v>1361</v>
      </c>
      <c r="H567" s="163" t="s">
        <v>245</v>
      </c>
      <c r="I567" s="163" t="s">
        <v>246</v>
      </c>
      <c r="J567" s="168">
        <v>1</v>
      </c>
      <c r="K567" s="192">
        <v>45231</v>
      </c>
      <c r="L567" s="192">
        <v>45747</v>
      </c>
      <c r="M567" s="165">
        <f t="shared" si="19"/>
        <v>73.714285714285708</v>
      </c>
      <c r="N567" s="191">
        <v>0</v>
      </c>
      <c r="O567" s="163" t="s">
        <v>3538</v>
      </c>
      <c r="P567" s="53">
        <f t="shared" si="20"/>
        <v>0</v>
      </c>
      <c r="Q567" s="166" t="str">
        <f>IF(ISNUMBER(P567),IF(P567=100%,"CUMPLIDA",IF(AND(ISNUMBER(L567),ISNUMBER(CGR!$P$4)), IF(L567&lt;CGR!$P$4,"INCUMPLIDA","PROCESO"), "VERIFICAR FECHA")),"SIN VALOR AVANCE")</f>
        <v>PROCESO</v>
      </c>
    </row>
    <row r="568" spans="1:17" ht="120.75">
      <c r="A568" s="169" t="s">
        <v>20</v>
      </c>
      <c r="B568" s="460" t="s">
        <v>13</v>
      </c>
      <c r="C568" s="642"/>
      <c r="D568" s="642"/>
      <c r="E568" s="643"/>
      <c r="F568" s="643"/>
      <c r="G568" s="52" t="s">
        <v>248</v>
      </c>
      <c r="H568" s="163" t="s">
        <v>248</v>
      </c>
      <c r="I568" s="163" t="s">
        <v>249</v>
      </c>
      <c r="J568" s="168">
        <v>1</v>
      </c>
      <c r="K568" s="192">
        <v>45323</v>
      </c>
      <c r="L568" s="192">
        <v>45747</v>
      </c>
      <c r="M568" s="165">
        <f t="shared" si="19"/>
        <v>60.571428571428569</v>
      </c>
      <c r="N568" s="191">
        <v>0</v>
      </c>
      <c r="O568" s="163" t="s">
        <v>3537</v>
      </c>
      <c r="P568" s="53">
        <f t="shared" si="20"/>
        <v>0</v>
      </c>
      <c r="Q568" s="166" t="str">
        <f>IF(ISNUMBER(P568),IF(P568=100%,"CUMPLIDA",IF(AND(ISNUMBER(L568),ISNUMBER(CGR!$P$4)), IF(L568&lt;CGR!$P$4,"INCUMPLIDA","PROCESO"), "VERIFICAR FECHA")),"SIN VALOR AVANCE")</f>
        <v>PROCESO</v>
      </c>
    </row>
    <row r="569" spans="1:17" ht="135.75">
      <c r="A569" s="169" t="s">
        <v>20</v>
      </c>
      <c r="B569" s="460" t="s">
        <v>13</v>
      </c>
      <c r="C569" s="642"/>
      <c r="D569" s="642"/>
      <c r="E569" s="643"/>
      <c r="F569" s="643"/>
      <c r="G569" s="52" t="s">
        <v>3458</v>
      </c>
      <c r="H569" s="163" t="s">
        <v>3458</v>
      </c>
      <c r="I569" s="163" t="s">
        <v>252</v>
      </c>
      <c r="J569" s="168">
        <v>1</v>
      </c>
      <c r="K569" s="192">
        <v>45231</v>
      </c>
      <c r="L569" s="192">
        <v>45747</v>
      </c>
      <c r="M569" s="165">
        <f t="shared" si="19"/>
        <v>73.714285714285708</v>
      </c>
      <c r="N569" s="191">
        <v>0</v>
      </c>
      <c r="O569" s="163" t="s">
        <v>3538</v>
      </c>
      <c r="P569" s="53">
        <f t="shared" si="20"/>
        <v>0</v>
      </c>
      <c r="Q569" s="166" t="str">
        <f>IF(ISNUMBER(P569),IF(P569=100%,"CUMPLIDA",IF(AND(ISNUMBER(L569),ISNUMBER(CGR!$P$4)), IF(L569&lt;CGR!$P$4,"INCUMPLIDA","PROCESO"), "VERIFICAR FECHA")),"SIN VALOR AVANCE")</f>
        <v>PROCESO</v>
      </c>
    </row>
    <row r="570" spans="1:17" ht="240.75">
      <c r="A570" s="169" t="s">
        <v>20</v>
      </c>
      <c r="B570" s="460" t="s">
        <v>13</v>
      </c>
      <c r="C570" s="642"/>
      <c r="D570" s="642"/>
      <c r="E570" s="643"/>
      <c r="F570" s="643"/>
      <c r="G570" s="52" t="s">
        <v>3460</v>
      </c>
      <c r="H570" s="163" t="s">
        <v>3460</v>
      </c>
      <c r="I570" s="163" t="s">
        <v>2556</v>
      </c>
      <c r="J570" s="168">
        <v>1</v>
      </c>
      <c r="K570" s="192">
        <v>45231</v>
      </c>
      <c r="L570" s="192">
        <v>45808</v>
      </c>
      <c r="M570" s="165">
        <f t="shared" si="19"/>
        <v>82.428571428571431</v>
      </c>
      <c r="N570" s="191">
        <v>0</v>
      </c>
      <c r="O570" s="163" t="s">
        <v>3539</v>
      </c>
      <c r="P570" s="53">
        <f t="shared" si="20"/>
        <v>0</v>
      </c>
      <c r="Q570" s="166" t="str">
        <f>IF(ISNUMBER(P570),IF(P570=100%,"CUMPLIDA",IF(AND(ISNUMBER(L570),ISNUMBER(CGR!$P$4)), IF(L570&lt;CGR!$P$4,"INCUMPLIDA","PROCESO"), "VERIFICAR FECHA")),"SIN VALOR AVANCE")</f>
        <v>PROCESO</v>
      </c>
    </row>
    <row r="571" spans="1:17" ht="165.75">
      <c r="A571" s="169" t="s">
        <v>20</v>
      </c>
      <c r="B571" s="460" t="s">
        <v>13</v>
      </c>
      <c r="C571" s="642"/>
      <c r="D571" s="642"/>
      <c r="E571" s="643"/>
      <c r="F571" s="643"/>
      <c r="G571" s="52" t="s">
        <v>1363</v>
      </c>
      <c r="H571" s="163" t="s">
        <v>258</v>
      </c>
      <c r="I571" s="163" t="s">
        <v>259</v>
      </c>
      <c r="J571" s="168">
        <v>12</v>
      </c>
      <c r="K571" s="192">
        <v>46024</v>
      </c>
      <c r="L571" s="192">
        <v>47118</v>
      </c>
      <c r="M571" s="165">
        <f t="shared" si="19"/>
        <v>156.28571428571428</v>
      </c>
      <c r="N571" s="191">
        <v>0</v>
      </c>
      <c r="O571" s="163" t="s">
        <v>3540</v>
      </c>
      <c r="P571" s="53">
        <f t="shared" si="20"/>
        <v>0</v>
      </c>
      <c r="Q571" s="166" t="str">
        <f>IF(ISNUMBER(P571),IF(P571=100%,"CUMPLIDA",IF(AND(ISNUMBER(L571),ISNUMBER(CGR!$P$4)), IF(L571&lt;CGR!$P$4,"INCUMPLIDA","PROCESO"), "VERIFICAR FECHA")),"SIN VALOR AVANCE")</f>
        <v>PROCESO</v>
      </c>
    </row>
    <row r="572" spans="1:17" ht="120.75">
      <c r="A572" s="169" t="s">
        <v>20</v>
      </c>
      <c r="B572" s="460" t="s">
        <v>13</v>
      </c>
      <c r="C572" s="642"/>
      <c r="D572" s="642"/>
      <c r="E572" s="643"/>
      <c r="F572" s="643"/>
      <c r="G572" s="52" t="s">
        <v>1364</v>
      </c>
      <c r="H572" s="163" t="s">
        <v>261</v>
      </c>
      <c r="I572" s="163" t="s">
        <v>262</v>
      </c>
      <c r="J572" s="168">
        <v>1</v>
      </c>
      <c r="K572" s="192">
        <v>46024</v>
      </c>
      <c r="L572" s="192">
        <v>47118</v>
      </c>
      <c r="M572" s="165">
        <f t="shared" si="19"/>
        <v>156.28571428571428</v>
      </c>
      <c r="N572" s="191">
        <v>0</v>
      </c>
      <c r="O572" s="163" t="s">
        <v>3537</v>
      </c>
      <c r="P572" s="53">
        <f t="shared" si="20"/>
        <v>0</v>
      </c>
      <c r="Q572" s="166" t="str">
        <f>IF(ISNUMBER(P572),IF(P572=100%,"CUMPLIDA",IF(AND(ISNUMBER(L572),ISNUMBER(CGR!$P$4)), IF(L572&lt;CGR!$P$4,"INCUMPLIDA","PROCESO"), "VERIFICAR FECHA")),"SIN VALOR AVANCE")</f>
        <v>PROCESO</v>
      </c>
    </row>
    <row r="573" spans="1:17" ht="255.75">
      <c r="A573" s="169" t="s">
        <v>20</v>
      </c>
      <c r="B573" s="460" t="s">
        <v>13</v>
      </c>
      <c r="C573" s="642"/>
      <c r="D573" s="642"/>
      <c r="E573" s="643"/>
      <c r="F573" s="643"/>
      <c r="G573" s="52" t="s">
        <v>1365</v>
      </c>
      <c r="H573" s="163" t="s">
        <v>264</v>
      </c>
      <c r="I573" s="163" t="s">
        <v>265</v>
      </c>
      <c r="J573" s="168">
        <v>2</v>
      </c>
      <c r="K573" s="192">
        <v>46024</v>
      </c>
      <c r="L573" s="192">
        <v>47118</v>
      </c>
      <c r="M573" s="165">
        <f t="shared" si="19"/>
        <v>156.28571428571428</v>
      </c>
      <c r="N573" s="191">
        <v>0</v>
      </c>
      <c r="O573" s="163" t="s">
        <v>3541</v>
      </c>
      <c r="P573" s="53">
        <f t="shared" si="20"/>
        <v>0</v>
      </c>
      <c r="Q573" s="166" t="str">
        <f>IF(ISNUMBER(P573),IF(P573=100%,"CUMPLIDA",IF(AND(ISNUMBER(L573),ISNUMBER(CGR!$P$4)), IF(L573&lt;CGR!$P$4,"INCUMPLIDA","PROCESO"), "VERIFICAR FECHA")),"SIN VALOR AVANCE")</f>
        <v>PROCESO</v>
      </c>
    </row>
    <row r="574" spans="1:17" ht="240.75">
      <c r="A574" s="169" t="s">
        <v>20</v>
      </c>
      <c r="B574" s="460" t="s">
        <v>13</v>
      </c>
      <c r="C574" s="642"/>
      <c r="D574" s="642"/>
      <c r="E574" s="643"/>
      <c r="F574" s="643"/>
      <c r="G574" s="643" t="s">
        <v>3542</v>
      </c>
      <c r="H574" s="649" t="s">
        <v>3543</v>
      </c>
      <c r="I574" s="174" t="s">
        <v>3531</v>
      </c>
      <c r="J574" s="164">
        <v>3</v>
      </c>
      <c r="K574" s="190">
        <v>43983</v>
      </c>
      <c r="L574" s="190">
        <v>44346</v>
      </c>
      <c r="M574" s="165">
        <f t="shared" si="19"/>
        <v>51.857142857142854</v>
      </c>
      <c r="N574" s="191">
        <v>3</v>
      </c>
      <c r="O574" s="163" t="s">
        <v>3535</v>
      </c>
      <c r="P574" s="53">
        <f t="shared" si="20"/>
        <v>1</v>
      </c>
      <c r="Q574" s="166" t="str">
        <f>IF(ISNUMBER(P574),IF(P574=100%,"CUMPLIDA",IF(AND(ISNUMBER(L574),ISNUMBER(CGR!$P$4)), IF(L574&lt;CGR!$P$4,"INCUMPLIDA","PROCESO"), "VERIFICAR FECHA")),"SIN VALOR AVANCE")</f>
        <v>CUMPLIDA</v>
      </c>
    </row>
    <row r="575" spans="1:17" ht="285.75">
      <c r="A575" s="169" t="s">
        <v>20</v>
      </c>
      <c r="B575" s="460" t="s">
        <v>13</v>
      </c>
      <c r="C575" s="642"/>
      <c r="D575" s="642"/>
      <c r="E575" s="643"/>
      <c r="F575" s="643"/>
      <c r="G575" s="643"/>
      <c r="H575" s="649"/>
      <c r="I575" s="163" t="s">
        <v>3532</v>
      </c>
      <c r="J575" s="164">
        <v>3</v>
      </c>
      <c r="K575" s="190">
        <v>44927</v>
      </c>
      <c r="L575" s="190">
        <v>45137</v>
      </c>
      <c r="M575" s="165">
        <f t="shared" si="19"/>
        <v>30</v>
      </c>
      <c r="N575" s="191">
        <v>3</v>
      </c>
      <c r="O575" s="163" t="s">
        <v>3544</v>
      </c>
      <c r="P575" s="53">
        <f t="shared" si="20"/>
        <v>1</v>
      </c>
      <c r="Q575" s="166" t="str">
        <f>IF(ISNUMBER(P575),IF(P575=100%,"CUMPLIDA",IF(AND(ISNUMBER(L575),ISNUMBER(CGR!$P$4)), IF(L575&lt;CGR!$P$4,"INCUMPLIDA","PROCESO"), "VERIFICAR FECHA")),"SIN VALOR AVANCE")</f>
        <v>CUMPLIDA</v>
      </c>
    </row>
    <row r="576" spans="1:17" ht="240.75">
      <c r="A576" s="169" t="s">
        <v>20</v>
      </c>
      <c r="B576" s="460" t="s">
        <v>13</v>
      </c>
      <c r="C576" s="642"/>
      <c r="D576" s="642"/>
      <c r="E576" s="643"/>
      <c r="F576" s="643"/>
      <c r="G576" s="643"/>
      <c r="H576" s="649" t="s">
        <v>3545</v>
      </c>
      <c r="I576" s="174" t="s">
        <v>3531</v>
      </c>
      <c r="J576" s="164">
        <v>3</v>
      </c>
      <c r="K576" s="190">
        <v>43726</v>
      </c>
      <c r="L576" s="190">
        <v>44042</v>
      </c>
      <c r="M576" s="165">
        <f t="shared" si="19"/>
        <v>45.142857142857146</v>
      </c>
      <c r="N576" s="191">
        <v>3</v>
      </c>
      <c r="O576" s="163" t="s">
        <v>3546</v>
      </c>
      <c r="P576" s="53">
        <f t="shared" si="20"/>
        <v>1</v>
      </c>
      <c r="Q576" s="166" t="str">
        <f>IF(ISNUMBER(P576),IF(P576=100%,"CUMPLIDA",IF(AND(ISNUMBER(L576),ISNUMBER(CGR!$P$4)), IF(L576&lt;CGR!$P$4,"INCUMPLIDA","PROCESO"), "VERIFICAR FECHA")),"SIN VALOR AVANCE")</f>
        <v>CUMPLIDA</v>
      </c>
    </row>
    <row r="577" spans="1:17" ht="240.75">
      <c r="A577" s="169" t="s">
        <v>20</v>
      </c>
      <c r="B577" s="460" t="s">
        <v>13</v>
      </c>
      <c r="C577" s="642"/>
      <c r="D577" s="642"/>
      <c r="E577" s="643"/>
      <c r="F577" s="643"/>
      <c r="G577" s="643"/>
      <c r="H577" s="649"/>
      <c r="I577" s="163" t="s">
        <v>3532</v>
      </c>
      <c r="J577" s="164">
        <v>3</v>
      </c>
      <c r="K577" s="190">
        <v>44044</v>
      </c>
      <c r="L577" s="190">
        <v>44196</v>
      </c>
      <c r="M577" s="165">
        <f t="shared" si="19"/>
        <v>21.714285714285715</v>
      </c>
      <c r="N577" s="191">
        <v>3</v>
      </c>
      <c r="O577" s="163" t="s">
        <v>3546</v>
      </c>
      <c r="P577" s="53">
        <f t="shared" si="20"/>
        <v>1</v>
      </c>
      <c r="Q577" s="166" t="str">
        <f>IF(ISNUMBER(P577),IF(P577=100%,"CUMPLIDA",IF(AND(ISNUMBER(L577),ISNUMBER(CGR!$P$4)), IF(L577&lt;CGR!$P$4,"INCUMPLIDA","PROCESO"), "VERIFICAR FECHA")),"SIN VALOR AVANCE")</f>
        <v>CUMPLIDA</v>
      </c>
    </row>
    <row r="578" spans="1:17" ht="315.75">
      <c r="A578" s="169" t="s">
        <v>20</v>
      </c>
      <c r="B578" s="460" t="s">
        <v>13</v>
      </c>
      <c r="C578" s="642"/>
      <c r="D578" s="642"/>
      <c r="E578" s="643"/>
      <c r="F578" s="643"/>
      <c r="G578" s="643"/>
      <c r="H578" s="163" t="s">
        <v>3547</v>
      </c>
      <c r="I578" s="163" t="s">
        <v>238</v>
      </c>
      <c r="J578" s="164">
        <v>1</v>
      </c>
      <c r="K578" s="190">
        <v>44013</v>
      </c>
      <c r="L578" s="190">
        <v>44196</v>
      </c>
      <c r="M578" s="165">
        <f t="shared" si="19"/>
        <v>26.142857142857142</v>
      </c>
      <c r="N578" s="191">
        <v>1</v>
      </c>
      <c r="O578" s="163" t="s">
        <v>3548</v>
      </c>
      <c r="P578" s="53">
        <f t="shared" si="20"/>
        <v>1</v>
      </c>
      <c r="Q578" s="166" t="str">
        <f>IF(ISNUMBER(P578),IF(P578=100%,"CUMPLIDA",IF(AND(ISNUMBER(L578),ISNUMBER(CGR!$P$4)), IF(L578&lt;CGR!$P$4,"INCUMPLIDA","PROCESO"), "VERIFICAR FECHA")),"SIN VALOR AVANCE")</f>
        <v>CUMPLIDA</v>
      </c>
    </row>
    <row r="579" spans="1:17" ht="315.75">
      <c r="A579" s="169" t="s">
        <v>20</v>
      </c>
      <c r="B579" s="460" t="s">
        <v>13</v>
      </c>
      <c r="C579" s="642"/>
      <c r="D579" s="642"/>
      <c r="E579" s="643"/>
      <c r="F579" s="643"/>
      <c r="G579" s="643"/>
      <c r="H579" s="163" t="s">
        <v>3481</v>
      </c>
      <c r="I579" s="163" t="s">
        <v>156</v>
      </c>
      <c r="J579" s="168">
        <v>1</v>
      </c>
      <c r="K579" s="192">
        <v>45931</v>
      </c>
      <c r="L579" s="192">
        <v>45991</v>
      </c>
      <c r="M579" s="165">
        <f t="shared" si="19"/>
        <v>8.5714285714285712</v>
      </c>
      <c r="N579" s="191">
        <v>0</v>
      </c>
      <c r="O579" s="163" t="s">
        <v>3527</v>
      </c>
      <c r="P579" s="53">
        <f t="shared" si="20"/>
        <v>0</v>
      </c>
      <c r="Q579" s="166" t="str">
        <f>IF(ISNUMBER(P579),IF(P579=100%,"CUMPLIDA",IF(AND(ISNUMBER(L579),ISNUMBER(CGR!$P$4)), IF(L579&lt;CGR!$P$4,"INCUMPLIDA","PROCESO"), "VERIFICAR FECHA")),"SIN VALOR AVANCE")</f>
        <v>PROCESO</v>
      </c>
    </row>
    <row r="580" spans="1:17" ht="330.75">
      <c r="A580" s="169" t="s">
        <v>20</v>
      </c>
      <c r="B580" s="460" t="s">
        <v>13</v>
      </c>
      <c r="C580" s="642"/>
      <c r="D580" s="642"/>
      <c r="E580" s="643"/>
      <c r="F580" s="643"/>
      <c r="G580" s="643"/>
      <c r="H580" s="163" t="s">
        <v>3458</v>
      </c>
      <c r="I580" s="163" t="s">
        <v>1420</v>
      </c>
      <c r="J580" s="168">
        <v>1</v>
      </c>
      <c r="K580" s="192">
        <v>45992</v>
      </c>
      <c r="L580" s="192">
        <v>46081</v>
      </c>
      <c r="M580" s="165">
        <f t="shared" ref="M580:M643" si="21">(L580-K580)/7</f>
        <v>12.714285714285714</v>
      </c>
      <c r="N580" s="191">
        <v>0</v>
      </c>
      <c r="O580" s="163" t="s">
        <v>3482</v>
      </c>
      <c r="P580" s="53">
        <f t="shared" si="20"/>
        <v>0</v>
      </c>
      <c r="Q580" s="166" t="str">
        <f>IF(ISNUMBER(P580),IF(P580=100%,"CUMPLIDA",IF(AND(ISNUMBER(L580),ISNUMBER(CGR!$P$4)), IF(L580&lt;CGR!$P$4,"INCUMPLIDA","PROCESO"), "VERIFICAR FECHA")),"SIN VALOR AVANCE")</f>
        <v>PROCESO</v>
      </c>
    </row>
    <row r="581" spans="1:17" ht="330.75">
      <c r="A581" s="169" t="s">
        <v>20</v>
      </c>
      <c r="B581" s="460" t="s">
        <v>13</v>
      </c>
      <c r="C581" s="642"/>
      <c r="D581" s="642"/>
      <c r="E581" s="643"/>
      <c r="F581" s="643"/>
      <c r="G581" s="643"/>
      <c r="H581" s="163" t="s">
        <v>1363</v>
      </c>
      <c r="I581" s="163" t="s">
        <v>259</v>
      </c>
      <c r="J581" s="168">
        <v>5</v>
      </c>
      <c r="K581" s="192">
        <v>46113</v>
      </c>
      <c r="L581" s="192">
        <v>46568</v>
      </c>
      <c r="M581" s="165">
        <f t="shared" si="21"/>
        <v>65</v>
      </c>
      <c r="N581" s="191">
        <v>0</v>
      </c>
      <c r="O581" s="163" t="s">
        <v>3482</v>
      </c>
      <c r="P581" s="53">
        <f t="shared" si="20"/>
        <v>0</v>
      </c>
      <c r="Q581" s="166" t="str">
        <f>IF(ISNUMBER(P581),IF(P581=100%,"CUMPLIDA",IF(AND(ISNUMBER(L581),ISNUMBER(CGR!$P$4)), IF(L581&lt;CGR!$P$4,"INCUMPLIDA","PROCESO"), "VERIFICAR FECHA")),"SIN VALOR AVANCE")</f>
        <v>PROCESO</v>
      </c>
    </row>
    <row r="582" spans="1:17" ht="330.75">
      <c r="A582" s="169" t="s">
        <v>20</v>
      </c>
      <c r="B582" s="460" t="s">
        <v>13</v>
      </c>
      <c r="C582" s="642"/>
      <c r="D582" s="642"/>
      <c r="E582" s="643"/>
      <c r="F582" s="643"/>
      <c r="G582" s="643"/>
      <c r="H582" s="163" t="s">
        <v>3085</v>
      </c>
      <c r="I582" s="163" t="s">
        <v>166</v>
      </c>
      <c r="J582" s="168">
        <v>3</v>
      </c>
      <c r="K582" s="192">
        <v>46296</v>
      </c>
      <c r="L582" s="192">
        <v>46568</v>
      </c>
      <c r="M582" s="165">
        <f t="shared" si="21"/>
        <v>38.857142857142854</v>
      </c>
      <c r="N582" s="191">
        <v>0</v>
      </c>
      <c r="O582" s="163" t="s">
        <v>3482</v>
      </c>
      <c r="P582" s="53">
        <f t="shared" si="20"/>
        <v>0</v>
      </c>
      <c r="Q582" s="166" t="str">
        <f>IF(ISNUMBER(P582),IF(P582=100%,"CUMPLIDA",IF(AND(ISNUMBER(L582),ISNUMBER(CGR!$P$4)), IF(L582&lt;CGR!$P$4,"INCUMPLIDA","PROCESO"), "VERIFICAR FECHA")),"SIN VALOR AVANCE")</f>
        <v>PROCESO</v>
      </c>
    </row>
    <row r="583" spans="1:17" ht="165.75">
      <c r="A583" s="169" t="s">
        <v>20</v>
      </c>
      <c r="B583" s="460" t="s">
        <v>13</v>
      </c>
      <c r="C583" s="642"/>
      <c r="D583" s="642"/>
      <c r="E583" s="643"/>
      <c r="F583" s="643"/>
      <c r="G583" s="643"/>
      <c r="H583" s="163" t="s">
        <v>3549</v>
      </c>
      <c r="I583" s="163" t="s">
        <v>3500</v>
      </c>
      <c r="J583" s="164">
        <v>19</v>
      </c>
      <c r="K583" s="190">
        <v>42146</v>
      </c>
      <c r="L583" s="190">
        <v>42287</v>
      </c>
      <c r="M583" s="165">
        <f t="shared" si="21"/>
        <v>20.142857142857142</v>
      </c>
      <c r="N583" s="191">
        <v>19</v>
      </c>
      <c r="O583" s="163" t="s">
        <v>3550</v>
      </c>
      <c r="P583" s="53">
        <f t="shared" si="20"/>
        <v>1</v>
      </c>
      <c r="Q583" s="166" t="str">
        <f>IF(ISNUMBER(P583),IF(P583=100%,"CUMPLIDA",IF(AND(ISNUMBER(L583),ISNUMBER(CGR!$P$4)), IF(L583&lt;CGR!$P$4,"INCUMPLIDA","PROCESO"), "VERIFICAR FECHA")),"SIN VALOR AVANCE")</f>
        <v>CUMPLIDA</v>
      </c>
    </row>
    <row r="584" spans="1:17" ht="409.5">
      <c r="A584" s="169" t="s">
        <v>20</v>
      </c>
      <c r="B584" s="460" t="s">
        <v>13</v>
      </c>
      <c r="C584" s="642" t="s">
        <v>3551</v>
      </c>
      <c r="D584" s="642" t="s">
        <v>3552</v>
      </c>
      <c r="E584" s="643" t="s">
        <v>3553</v>
      </c>
      <c r="F584" s="643" t="s">
        <v>3554</v>
      </c>
      <c r="G584" s="643" t="s">
        <v>3555</v>
      </c>
      <c r="H584" s="163" t="s">
        <v>3556</v>
      </c>
      <c r="I584" s="163" t="s">
        <v>3557</v>
      </c>
      <c r="J584" s="164">
        <v>1</v>
      </c>
      <c r="K584" s="190">
        <v>42522</v>
      </c>
      <c r="L584" s="190">
        <v>42735</v>
      </c>
      <c r="M584" s="165">
        <f t="shared" si="21"/>
        <v>30.428571428571427</v>
      </c>
      <c r="N584" s="191">
        <v>1</v>
      </c>
      <c r="O584" s="163" t="s">
        <v>3519</v>
      </c>
      <c r="P584" s="53">
        <f t="shared" ref="P584:P647" si="22">N584/J584</f>
        <v>1</v>
      </c>
      <c r="Q584" s="166" t="str">
        <f>IF(ISNUMBER(P584),IF(P584=100%,"CUMPLIDA",IF(AND(ISNUMBER(L584),ISNUMBER(CGR!$P$4)), IF(L584&lt;CGR!$P$4,"INCUMPLIDA","PROCESO"), "VERIFICAR FECHA")),"SIN VALOR AVANCE")</f>
        <v>CUMPLIDA</v>
      </c>
    </row>
    <row r="585" spans="1:17" ht="180.75">
      <c r="A585" s="169" t="s">
        <v>20</v>
      </c>
      <c r="B585" s="460" t="s">
        <v>13</v>
      </c>
      <c r="C585" s="642"/>
      <c r="D585" s="642"/>
      <c r="E585" s="643"/>
      <c r="F585" s="643"/>
      <c r="G585" s="643"/>
      <c r="H585" s="163" t="s">
        <v>3558</v>
      </c>
      <c r="I585" s="163" t="s">
        <v>3559</v>
      </c>
      <c r="J585" s="164">
        <v>2</v>
      </c>
      <c r="K585" s="190">
        <v>42737</v>
      </c>
      <c r="L585" s="190">
        <v>42947</v>
      </c>
      <c r="M585" s="165">
        <f t="shared" si="21"/>
        <v>30</v>
      </c>
      <c r="N585" s="191">
        <v>2</v>
      </c>
      <c r="O585" s="163" t="s">
        <v>3472</v>
      </c>
      <c r="P585" s="53">
        <f t="shared" si="22"/>
        <v>1</v>
      </c>
      <c r="Q585" s="166" t="str">
        <f>IF(ISNUMBER(P585),IF(P585=100%,"CUMPLIDA",IF(AND(ISNUMBER(L585),ISNUMBER(CGR!$P$4)), IF(L585&lt;CGR!$P$4,"INCUMPLIDA","PROCESO"), "VERIFICAR FECHA")),"SIN VALOR AVANCE")</f>
        <v>CUMPLIDA</v>
      </c>
    </row>
    <row r="586" spans="1:17" ht="225">
      <c r="A586" s="169" t="s">
        <v>20</v>
      </c>
      <c r="B586" s="460" t="s">
        <v>13</v>
      </c>
      <c r="C586" s="642"/>
      <c r="D586" s="642"/>
      <c r="E586" s="643"/>
      <c r="F586" s="643"/>
      <c r="G586" s="643"/>
      <c r="H586" s="163" t="s">
        <v>3560</v>
      </c>
      <c r="I586" s="163" t="s">
        <v>3561</v>
      </c>
      <c r="J586" s="164">
        <v>3</v>
      </c>
      <c r="K586" s="190">
        <v>42948</v>
      </c>
      <c r="L586" s="190">
        <v>43220</v>
      </c>
      <c r="M586" s="165">
        <f t="shared" si="21"/>
        <v>38.857142857142854</v>
      </c>
      <c r="N586" s="191">
        <v>3</v>
      </c>
      <c r="O586" s="163" t="s">
        <v>3562</v>
      </c>
      <c r="P586" s="53">
        <f t="shared" si="22"/>
        <v>1</v>
      </c>
      <c r="Q586" s="166" t="str">
        <f>IF(ISNUMBER(P586),IF(P586=100%,"CUMPLIDA",IF(AND(ISNUMBER(L586),ISNUMBER(CGR!$P$4)), IF(L586&lt;CGR!$P$4,"INCUMPLIDA","PROCESO"), "VERIFICAR FECHA")),"SIN VALOR AVANCE")</f>
        <v>CUMPLIDA</v>
      </c>
    </row>
    <row r="587" spans="1:17" ht="300.75">
      <c r="A587" s="169" t="s">
        <v>20</v>
      </c>
      <c r="B587" s="460" t="s">
        <v>13</v>
      </c>
      <c r="C587" s="642"/>
      <c r="D587" s="642"/>
      <c r="E587" s="643"/>
      <c r="F587" s="643"/>
      <c r="G587" s="52" t="s">
        <v>3563</v>
      </c>
      <c r="H587" s="163" t="s">
        <v>3120</v>
      </c>
      <c r="I587" s="163" t="s">
        <v>1512</v>
      </c>
      <c r="J587" s="164">
        <v>1</v>
      </c>
      <c r="K587" s="190">
        <v>45231</v>
      </c>
      <c r="L587" s="190">
        <v>45504</v>
      </c>
      <c r="M587" s="165">
        <f t="shared" si="21"/>
        <v>39</v>
      </c>
      <c r="N587" s="191">
        <v>1</v>
      </c>
      <c r="O587" s="163" t="s">
        <v>3453</v>
      </c>
      <c r="P587" s="53">
        <f t="shared" si="22"/>
        <v>1</v>
      </c>
      <c r="Q587" s="166" t="str">
        <f>IF(ISNUMBER(P587),IF(P587=100%,"CUMPLIDA",IF(AND(ISNUMBER(L587),ISNUMBER(CGR!$P$4)), IF(L587&lt;CGR!$P$4,"INCUMPLIDA","PROCESO"), "VERIFICAR FECHA")),"SIN VALOR AVANCE")</f>
        <v>CUMPLIDA</v>
      </c>
    </row>
    <row r="588" spans="1:17" ht="285.75">
      <c r="A588" s="169" t="s">
        <v>20</v>
      </c>
      <c r="B588" s="460" t="s">
        <v>13</v>
      </c>
      <c r="C588" s="642"/>
      <c r="D588" s="642"/>
      <c r="E588" s="643"/>
      <c r="F588" s="643"/>
      <c r="G588" s="52" t="s">
        <v>3564</v>
      </c>
      <c r="H588" s="171" t="s">
        <v>2886</v>
      </c>
      <c r="I588" s="171" t="s">
        <v>2887</v>
      </c>
      <c r="J588" s="164">
        <v>1</v>
      </c>
      <c r="K588" s="190">
        <v>45231</v>
      </c>
      <c r="L588" s="190">
        <v>45504</v>
      </c>
      <c r="M588" s="165">
        <f t="shared" si="21"/>
        <v>39</v>
      </c>
      <c r="N588" s="191">
        <v>1</v>
      </c>
      <c r="O588" s="163" t="s">
        <v>3565</v>
      </c>
      <c r="P588" s="53">
        <f t="shared" si="22"/>
        <v>1</v>
      </c>
      <c r="Q588" s="166" t="str">
        <f>IF(ISNUMBER(P588),IF(P588=100%,"CUMPLIDA",IF(AND(ISNUMBER(L588),ISNUMBER(CGR!$P$4)), IF(L588&lt;CGR!$P$4,"INCUMPLIDA","PROCESO"), "VERIFICAR FECHA")),"SIN VALOR AVANCE")</f>
        <v>CUMPLIDA</v>
      </c>
    </row>
    <row r="589" spans="1:17" ht="105.75">
      <c r="A589" s="169" t="s">
        <v>20</v>
      </c>
      <c r="B589" s="460" t="s">
        <v>13</v>
      </c>
      <c r="C589" s="642"/>
      <c r="D589" s="642"/>
      <c r="E589" s="643"/>
      <c r="F589" s="643"/>
      <c r="G589" s="52" t="s">
        <v>2434</v>
      </c>
      <c r="H589" s="163" t="s">
        <v>1614</v>
      </c>
      <c r="I589" s="163" t="s">
        <v>238</v>
      </c>
      <c r="J589" s="168">
        <v>1</v>
      </c>
      <c r="K589" s="192">
        <v>45352</v>
      </c>
      <c r="L589" s="192">
        <v>45747</v>
      </c>
      <c r="M589" s="165">
        <f t="shared" si="21"/>
        <v>56.428571428571431</v>
      </c>
      <c r="N589" s="191">
        <v>0</v>
      </c>
      <c r="O589" s="163" t="s">
        <v>3566</v>
      </c>
      <c r="P589" s="53">
        <f t="shared" si="22"/>
        <v>0</v>
      </c>
      <c r="Q589" s="166" t="str">
        <f>IF(ISNUMBER(P589),IF(P589=100%,"CUMPLIDA",IF(AND(ISNUMBER(L589),ISNUMBER(CGR!$P$4)), IF(L589&lt;CGR!$P$4,"INCUMPLIDA","PROCESO"), "VERIFICAR FECHA")),"SIN VALOR AVANCE")</f>
        <v>PROCESO</v>
      </c>
    </row>
    <row r="590" spans="1:17" ht="180.75">
      <c r="A590" s="169" t="s">
        <v>20</v>
      </c>
      <c r="B590" s="460" t="s">
        <v>13</v>
      </c>
      <c r="C590" s="642"/>
      <c r="D590" s="642"/>
      <c r="E590" s="643"/>
      <c r="F590" s="643"/>
      <c r="G590" s="52" t="s">
        <v>241</v>
      </c>
      <c r="H590" s="163" t="s">
        <v>241</v>
      </c>
      <c r="I590" s="163" t="s">
        <v>242</v>
      </c>
      <c r="J590" s="168">
        <v>1</v>
      </c>
      <c r="K590" s="192">
        <v>45352</v>
      </c>
      <c r="L590" s="192">
        <v>45747</v>
      </c>
      <c r="M590" s="165">
        <f t="shared" si="21"/>
        <v>56.428571428571431</v>
      </c>
      <c r="N590" s="191">
        <v>0.77</v>
      </c>
      <c r="O590" s="163" t="s">
        <v>3567</v>
      </c>
      <c r="P590" s="53">
        <f t="shared" si="22"/>
        <v>0.77</v>
      </c>
      <c r="Q590" s="166" t="str">
        <f>IF(ISNUMBER(P590),IF(P590=100%,"CUMPLIDA",IF(AND(ISNUMBER(L590),ISNUMBER(CGR!$P$4)), IF(L590&lt;CGR!$P$4,"INCUMPLIDA","PROCESO"), "VERIFICAR FECHA")),"SIN VALOR AVANCE")</f>
        <v>PROCESO</v>
      </c>
    </row>
    <row r="591" spans="1:17" ht="105.75">
      <c r="A591" s="169" t="s">
        <v>20</v>
      </c>
      <c r="B591" s="460" t="s">
        <v>13</v>
      </c>
      <c r="C591" s="642"/>
      <c r="D591" s="642"/>
      <c r="E591" s="643"/>
      <c r="F591" s="643"/>
      <c r="G591" s="52" t="s">
        <v>248</v>
      </c>
      <c r="H591" s="163" t="s">
        <v>248</v>
      </c>
      <c r="I591" s="163" t="s">
        <v>249</v>
      </c>
      <c r="J591" s="168">
        <v>1</v>
      </c>
      <c r="K591" s="192">
        <v>45352</v>
      </c>
      <c r="L591" s="192">
        <v>45747</v>
      </c>
      <c r="M591" s="165">
        <f t="shared" si="21"/>
        <v>56.428571428571431</v>
      </c>
      <c r="N591" s="191">
        <v>0</v>
      </c>
      <c r="O591" s="163" t="s">
        <v>3566</v>
      </c>
      <c r="P591" s="53">
        <f t="shared" si="22"/>
        <v>0</v>
      </c>
      <c r="Q591" s="166" t="str">
        <f>IF(ISNUMBER(P591),IF(P591=100%,"CUMPLIDA",IF(AND(ISNUMBER(L591),ISNUMBER(CGR!$P$4)), IF(L591&lt;CGR!$P$4,"INCUMPLIDA","PROCESO"), "VERIFICAR FECHA")),"SIN VALOR AVANCE")</f>
        <v>PROCESO</v>
      </c>
    </row>
    <row r="592" spans="1:17" ht="180.75">
      <c r="A592" s="169" t="s">
        <v>20</v>
      </c>
      <c r="B592" s="460" t="s">
        <v>13</v>
      </c>
      <c r="C592" s="642"/>
      <c r="D592" s="642"/>
      <c r="E592" s="643"/>
      <c r="F592" s="643"/>
      <c r="G592" s="52" t="s">
        <v>3458</v>
      </c>
      <c r="H592" s="163" t="s">
        <v>3458</v>
      </c>
      <c r="I592" s="163" t="s">
        <v>252</v>
      </c>
      <c r="J592" s="168">
        <v>1</v>
      </c>
      <c r="K592" s="192">
        <v>45352</v>
      </c>
      <c r="L592" s="192">
        <v>45747</v>
      </c>
      <c r="M592" s="165">
        <f t="shared" si="21"/>
        <v>56.428571428571431</v>
      </c>
      <c r="N592" s="191">
        <v>0.77</v>
      </c>
      <c r="O592" s="163" t="s">
        <v>3567</v>
      </c>
      <c r="P592" s="53">
        <f t="shared" si="22"/>
        <v>0.77</v>
      </c>
      <c r="Q592" s="166" t="str">
        <f>IF(ISNUMBER(P592),IF(P592=100%,"CUMPLIDA",IF(AND(ISNUMBER(L592),ISNUMBER(CGR!$P$4)), IF(L592&lt;CGR!$P$4,"INCUMPLIDA","PROCESO"), "VERIFICAR FECHA")),"SIN VALOR AVANCE")</f>
        <v>PROCESO</v>
      </c>
    </row>
    <row r="593" spans="1:17" ht="285.75">
      <c r="A593" s="169" t="s">
        <v>20</v>
      </c>
      <c r="B593" s="460" t="s">
        <v>13</v>
      </c>
      <c r="C593" s="642"/>
      <c r="D593" s="642"/>
      <c r="E593" s="643"/>
      <c r="F593" s="643"/>
      <c r="G593" s="52" t="s">
        <v>3460</v>
      </c>
      <c r="H593" s="163" t="s">
        <v>3460</v>
      </c>
      <c r="I593" s="163" t="s">
        <v>2556</v>
      </c>
      <c r="J593" s="168">
        <v>1</v>
      </c>
      <c r="K593" s="192">
        <v>45352</v>
      </c>
      <c r="L593" s="192">
        <v>45747</v>
      </c>
      <c r="M593" s="165">
        <f t="shared" si="21"/>
        <v>56.428571428571431</v>
      </c>
      <c r="N593" s="191">
        <v>0.77</v>
      </c>
      <c r="O593" s="163" t="s">
        <v>3568</v>
      </c>
      <c r="P593" s="53">
        <f t="shared" si="22"/>
        <v>0.77</v>
      </c>
      <c r="Q593" s="166" t="str">
        <f>IF(ISNUMBER(P593),IF(P593=100%,"CUMPLIDA",IF(AND(ISNUMBER(L593),ISNUMBER(CGR!$P$4)), IF(L593&lt;CGR!$P$4,"INCUMPLIDA","PROCESO"), "VERIFICAR FECHA")),"SIN VALOR AVANCE")</f>
        <v>PROCESO</v>
      </c>
    </row>
    <row r="594" spans="1:17" ht="225.75">
      <c r="A594" s="169" t="s">
        <v>20</v>
      </c>
      <c r="B594" s="460" t="s">
        <v>13</v>
      </c>
      <c r="C594" s="642"/>
      <c r="D594" s="642"/>
      <c r="E594" s="643"/>
      <c r="F594" s="643"/>
      <c r="G594" s="52" t="s">
        <v>1363</v>
      </c>
      <c r="H594" s="163" t="s">
        <v>258</v>
      </c>
      <c r="I594" s="163" t="s">
        <v>259</v>
      </c>
      <c r="J594" s="168">
        <v>3</v>
      </c>
      <c r="K594" s="192">
        <v>45748</v>
      </c>
      <c r="L594" s="192">
        <v>45930</v>
      </c>
      <c r="M594" s="165">
        <f t="shared" si="21"/>
        <v>26</v>
      </c>
      <c r="N594" s="191">
        <v>0</v>
      </c>
      <c r="O594" s="163" t="s">
        <v>3462</v>
      </c>
      <c r="P594" s="53">
        <f t="shared" si="22"/>
        <v>0</v>
      </c>
      <c r="Q594" s="166" t="str">
        <f>IF(ISNUMBER(P594),IF(P594=100%,"CUMPLIDA",IF(AND(ISNUMBER(L594),ISNUMBER(CGR!$P$4)), IF(L594&lt;CGR!$P$4,"INCUMPLIDA","PROCESO"), "VERIFICAR FECHA")),"SIN VALOR AVANCE")</f>
        <v>PROCESO</v>
      </c>
    </row>
    <row r="595" spans="1:17" ht="105.75">
      <c r="A595" s="169" t="s">
        <v>20</v>
      </c>
      <c r="B595" s="460" t="s">
        <v>13</v>
      </c>
      <c r="C595" s="642"/>
      <c r="D595" s="642"/>
      <c r="E595" s="643"/>
      <c r="F595" s="643"/>
      <c r="G595" s="52" t="s">
        <v>1364</v>
      </c>
      <c r="H595" s="163" t="s">
        <v>261</v>
      </c>
      <c r="I595" s="163" t="s">
        <v>262</v>
      </c>
      <c r="J595" s="168">
        <v>1</v>
      </c>
      <c r="K595" s="192">
        <v>45748</v>
      </c>
      <c r="L595" s="192">
        <v>45930</v>
      </c>
      <c r="M595" s="165">
        <f t="shared" si="21"/>
        <v>26</v>
      </c>
      <c r="N595" s="191">
        <v>0</v>
      </c>
      <c r="O595" s="163" t="s">
        <v>3566</v>
      </c>
      <c r="P595" s="53">
        <f t="shared" si="22"/>
        <v>0</v>
      </c>
      <c r="Q595" s="166" t="str">
        <f>IF(ISNUMBER(P595),IF(P595=100%,"CUMPLIDA",IF(AND(ISNUMBER(L595),ISNUMBER(CGR!$P$4)), IF(L595&lt;CGR!$P$4,"INCUMPLIDA","PROCESO"), "VERIFICAR FECHA")),"SIN VALOR AVANCE")</f>
        <v>PROCESO</v>
      </c>
    </row>
    <row r="596" spans="1:17" ht="315.75">
      <c r="A596" s="169" t="s">
        <v>20</v>
      </c>
      <c r="B596" s="460" t="s">
        <v>13</v>
      </c>
      <c r="C596" s="642"/>
      <c r="D596" s="642"/>
      <c r="E596" s="643"/>
      <c r="F596" s="643"/>
      <c r="G596" s="52" t="s">
        <v>1365</v>
      </c>
      <c r="H596" s="163" t="s">
        <v>264</v>
      </c>
      <c r="I596" s="163" t="s">
        <v>265</v>
      </c>
      <c r="J596" s="168">
        <v>2</v>
      </c>
      <c r="K596" s="192">
        <v>45748</v>
      </c>
      <c r="L596" s="192">
        <v>45930</v>
      </c>
      <c r="M596" s="165">
        <f t="shared" si="21"/>
        <v>26</v>
      </c>
      <c r="N596" s="191">
        <v>0</v>
      </c>
      <c r="O596" s="163" t="s">
        <v>3569</v>
      </c>
      <c r="P596" s="53">
        <f t="shared" si="22"/>
        <v>0</v>
      </c>
      <c r="Q596" s="166" t="str">
        <f>IF(ISNUMBER(P596),IF(P596=100%,"CUMPLIDA",IF(AND(ISNUMBER(L596),ISNUMBER(CGR!$P$4)), IF(L596&lt;CGR!$P$4,"INCUMPLIDA","PROCESO"), "VERIFICAR FECHA")),"SIN VALOR AVANCE")</f>
        <v>PROCESO</v>
      </c>
    </row>
    <row r="597" spans="1:17" ht="409.5">
      <c r="A597" s="169" t="s">
        <v>20</v>
      </c>
      <c r="B597" s="460" t="s">
        <v>13</v>
      </c>
      <c r="C597" s="642" t="s">
        <v>3570</v>
      </c>
      <c r="D597" s="642" t="s">
        <v>3098</v>
      </c>
      <c r="E597" s="643" t="s">
        <v>3571</v>
      </c>
      <c r="F597" s="643" t="s">
        <v>3572</v>
      </c>
      <c r="G597" s="643" t="s">
        <v>3555</v>
      </c>
      <c r="H597" s="163" t="s">
        <v>3556</v>
      </c>
      <c r="I597" s="163" t="s">
        <v>3557</v>
      </c>
      <c r="J597" s="164">
        <v>1</v>
      </c>
      <c r="K597" s="190">
        <v>42522</v>
      </c>
      <c r="L597" s="190">
        <v>42735</v>
      </c>
      <c r="M597" s="165">
        <f t="shared" si="21"/>
        <v>30.428571428571427</v>
      </c>
      <c r="N597" s="191">
        <v>1</v>
      </c>
      <c r="O597" s="163" t="s">
        <v>3573</v>
      </c>
      <c r="P597" s="53">
        <f t="shared" si="22"/>
        <v>1</v>
      </c>
      <c r="Q597" s="166" t="str">
        <f>IF(ISNUMBER(P597),IF(P597=100%,"CUMPLIDA",IF(AND(ISNUMBER(L597),ISNUMBER(CGR!$P$4)), IF(L597&lt;CGR!$P$4,"INCUMPLIDA","PROCESO"), "VERIFICAR FECHA")),"SIN VALOR AVANCE")</f>
        <v>CUMPLIDA</v>
      </c>
    </row>
    <row r="598" spans="1:17" ht="255.75">
      <c r="A598" s="169" t="s">
        <v>20</v>
      </c>
      <c r="B598" s="460" t="s">
        <v>13</v>
      </c>
      <c r="C598" s="642"/>
      <c r="D598" s="642"/>
      <c r="E598" s="643"/>
      <c r="F598" s="643"/>
      <c r="G598" s="643"/>
      <c r="H598" s="163" t="s">
        <v>3558</v>
      </c>
      <c r="I598" s="163" t="s">
        <v>3559</v>
      </c>
      <c r="J598" s="164">
        <v>2</v>
      </c>
      <c r="K598" s="190">
        <v>42737</v>
      </c>
      <c r="L598" s="190">
        <v>42947</v>
      </c>
      <c r="M598" s="165">
        <f t="shared" si="21"/>
        <v>30</v>
      </c>
      <c r="N598" s="191">
        <v>2</v>
      </c>
      <c r="O598" s="163" t="s">
        <v>3574</v>
      </c>
      <c r="P598" s="53">
        <f t="shared" si="22"/>
        <v>1</v>
      </c>
      <c r="Q598" s="166" t="str">
        <f>IF(ISNUMBER(P598),IF(P598=100%,"CUMPLIDA",IF(AND(ISNUMBER(L598),ISNUMBER(CGR!$P$4)), IF(L598&lt;CGR!$P$4,"INCUMPLIDA","PROCESO"), "VERIFICAR FECHA")),"SIN VALOR AVANCE")</f>
        <v>CUMPLIDA</v>
      </c>
    </row>
    <row r="599" spans="1:17" ht="270.75">
      <c r="A599" s="169" t="s">
        <v>20</v>
      </c>
      <c r="B599" s="460" t="s">
        <v>13</v>
      </c>
      <c r="C599" s="642"/>
      <c r="D599" s="642"/>
      <c r="E599" s="643"/>
      <c r="F599" s="643"/>
      <c r="G599" s="643"/>
      <c r="H599" s="163" t="s">
        <v>3560</v>
      </c>
      <c r="I599" s="163" t="s">
        <v>3561</v>
      </c>
      <c r="J599" s="164">
        <v>3</v>
      </c>
      <c r="K599" s="190">
        <v>42948</v>
      </c>
      <c r="L599" s="190">
        <v>43220</v>
      </c>
      <c r="M599" s="165">
        <f t="shared" si="21"/>
        <v>38.857142857142854</v>
      </c>
      <c r="N599" s="191">
        <v>3</v>
      </c>
      <c r="O599" s="163" t="s">
        <v>3575</v>
      </c>
      <c r="P599" s="53">
        <f t="shared" si="22"/>
        <v>1</v>
      </c>
      <c r="Q599" s="166" t="str">
        <f>IF(ISNUMBER(P599),IF(P599=100%,"CUMPLIDA",IF(AND(ISNUMBER(L599),ISNUMBER(CGR!$P$4)), IF(L599&lt;CGR!$P$4,"INCUMPLIDA","PROCESO"), "VERIFICAR FECHA")),"SIN VALOR AVANCE")</f>
        <v>CUMPLIDA</v>
      </c>
    </row>
    <row r="600" spans="1:17" ht="285.75">
      <c r="A600" s="169" t="s">
        <v>20</v>
      </c>
      <c r="B600" s="460" t="s">
        <v>13</v>
      </c>
      <c r="C600" s="642"/>
      <c r="D600" s="642"/>
      <c r="E600" s="643"/>
      <c r="F600" s="643"/>
      <c r="G600" s="52" t="s">
        <v>3166</v>
      </c>
      <c r="H600" s="163" t="s">
        <v>3120</v>
      </c>
      <c r="I600" s="163" t="s">
        <v>1512</v>
      </c>
      <c r="J600" s="164">
        <v>1</v>
      </c>
      <c r="K600" s="190">
        <v>45231</v>
      </c>
      <c r="L600" s="190">
        <v>45504</v>
      </c>
      <c r="M600" s="165">
        <f t="shared" si="21"/>
        <v>39</v>
      </c>
      <c r="N600" s="191">
        <v>1</v>
      </c>
      <c r="O600" s="163" t="s">
        <v>3464</v>
      </c>
      <c r="P600" s="53">
        <f t="shared" si="22"/>
        <v>1</v>
      </c>
      <c r="Q600" s="166" t="str">
        <f>IF(ISNUMBER(P600),IF(P600=100%,"CUMPLIDA",IF(AND(ISNUMBER(L600),ISNUMBER(CGR!$P$4)), IF(L600&lt;CGR!$P$4,"INCUMPLIDA","PROCESO"), "VERIFICAR FECHA")),"SIN VALOR AVANCE")</f>
        <v>CUMPLIDA</v>
      </c>
    </row>
    <row r="601" spans="1:17" ht="285.75">
      <c r="A601" s="169" t="s">
        <v>20</v>
      </c>
      <c r="B601" s="460" t="s">
        <v>13</v>
      </c>
      <c r="C601" s="642"/>
      <c r="D601" s="642"/>
      <c r="E601" s="643"/>
      <c r="F601" s="643"/>
      <c r="G601" s="52" t="s">
        <v>3454</v>
      </c>
      <c r="H601" s="171" t="s">
        <v>2886</v>
      </c>
      <c r="I601" s="171" t="s">
        <v>2887</v>
      </c>
      <c r="J601" s="164">
        <v>1</v>
      </c>
      <c r="K601" s="190">
        <v>45231</v>
      </c>
      <c r="L601" s="190">
        <v>45504</v>
      </c>
      <c r="M601" s="165">
        <f t="shared" si="21"/>
        <v>39</v>
      </c>
      <c r="N601" s="191">
        <v>1</v>
      </c>
      <c r="O601" s="163" t="s">
        <v>3576</v>
      </c>
      <c r="P601" s="53">
        <f t="shared" si="22"/>
        <v>1</v>
      </c>
      <c r="Q601" s="166" t="str">
        <f>IF(ISNUMBER(P601),IF(P601=100%,"CUMPLIDA",IF(AND(ISNUMBER(L601),ISNUMBER(CGR!$P$4)), IF(L601&lt;CGR!$P$4,"INCUMPLIDA","PROCESO"), "VERIFICAR FECHA")),"SIN VALOR AVANCE")</f>
        <v>CUMPLIDA</v>
      </c>
    </row>
    <row r="602" spans="1:17" ht="90.75">
      <c r="A602" s="169" t="s">
        <v>20</v>
      </c>
      <c r="B602" s="460" t="s">
        <v>13</v>
      </c>
      <c r="C602" s="642"/>
      <c r="D602" s="642"/>
      <c r="E602" s="643"/>
      <c r="F602" s="643"/>
      <c r="G602" s="52" t="s">
        <v>2434</v>
      </c>
      <c r="H602" s="163" t="s">
        <v>1614</v>
      </c>
      <c r="I602" s="163" t="s">
        <v>238</v>
      </c>
      <c r="J602" s="168">
        <v>1</v>
      </c>
      <c r="K602" s="192">
        <v>45352</v>
      </c>
      <c r="L602" s="192">
        <v>45747</v>
      </c>
      <c r="M602" s="165">
        <f t="shared" si="21"/>
        <v>56.428571428571431</v>
      </c>
      <c r="N602" s="191">
        <v>0</v>
      </c>
      <c r="O602" s="163" t="s">
        <v>3577</v>
      </c>
      <c r="P602" s="53">
        <f t="shared" si="22"/>
        <v>0</v>
      </c>
      <c r="Q602" s="166" t="str">
        <f>IF(ISNUMBER(P602),IF(P602=100%,"CUMPLIDA",IF(AND(ISNUMBER(L602),ISNUMBER(CGR!$P$4)), IF(L602&lt;CGR!$P$4,"INCUMPLIDA","PROCESO"), "VERIFICAR FECHA")),"SIN VALOR AVANCE")</f>
        <v>PROCESO</v>
      </c>
    </row>
    <row r="603" spans="1:17" ht="195.75">
      <c r="A603" s="169" t="s">
        <v>20</v>
      </c>
      <c r="B603" s="460" t="s">
        <v>13</v>
      </c>
      <c r="C603" s="642"/>
      <c r="D603" s="642"/>
      <c r="E603" s="643"/>
      <c r="F603" s="643"/>
      <c r="G603" s="52" t="s">
        <v>241</v>
      </c>
      <c r="H603" s="163" t="s">
        <v>241</v>
      </c>
      <c r="I603" s="163" t="s">
        <v>242</v>
      </c>
      <c r="J603" s="168">
        <v>1</v>
      </c>
      <c r="K603" s="192">
        <v>45352</v>
      </c>
      <c r="L603" s="192">
        <v>45747</v>
      </c>
      <c r="M603" s="165">
        <f t="shared" si="21"/>
        <v>56.428571428571431</v>
      </c>
      <c r="N603" s="191">
        <v>0.77</v>
      </c>
      <c r="O603" s="163" t="s">
        <v>3578</v>
      </c>
      <c r="P603" s="53">
        <f t="shared" si="22"/>
        <v>0.77</v>
      </c>
      <c r="Q603" s="166" t="str">
        <f>IF(ISNUMBER(P603),IF(P603=100%,"CUMPLIDA",IF(AND(ISNUMBER(L603),ISNUMBER(CGR!$P$4)), IF(L603&lt;CGR!$P$4,"INCUMPLIDA","PROCESO"), "VERIFICAR FECHA")),"SIN VALOR AVANCE")</f>
        <v>PROCESO</v>
      </c>
    </row>
    <row r="604" spans="1:17" ht="90.75">
      <c r="A604" s="169" t="s">
        <v>20</v>
      </c>
      <c r="B604" s="460" t="s">
        <v>13</v>
      </c>
      <c r="C604" s="642"/>
      <c r="D604" s="642"/>
      <c r="E604" s="643"/>
      <c r="F604" s="643"/>
      <c r="G604" s="52" t="s">
        <v>248</v>
      </c>
      <c r="H604" s="163" t="s">
        <v>248</v>
      </c>
      <c r="I604" s="163" t="s">
        <v>249</v>
      </c>
      <c r="J604" s="168">
        <v>1</v>
      </c>
      <c r="K604" s="192">
        <v>45352</v>
      </c>
      <c r="L604" s="192">
        <v>45747</v>
      </c>
      <c r="M604" s="165">
        <f t="shared" si="21"/>
        <v>56.428571428571431</v>
      </c>
      <c r="N604" s="191">
        <v>0</v>
      </c>
      <c r="O604" s="163" t="s">
        <v>3577</v>
      </c>
      <c r="P604" s="53">
        <f t="shared" si="22"/>
        <v>0</v>
      </c>
      <c r="Q604" s="166" t="str">
        <f>IF(ISNUMBER(P604),IF(P604=100%,"CUMPLIDA",IF(AND(ISNUMBER(L604),ISNUMBER(CGR!$P$4)), IF(L604&lt;CGR!$P$4,"INCUMPLIDA","PROCESO"), "VERIFICAR FECHA")),"SIN VALOR AVANCE")</f>
        <v>PROCESO</v>
      </c>
    </row>
    <row r="605" spans="1:17" ht="195.75">
      <c r="A605" s="169" t="s">
        <v>20</v>
      </c>
      <c r="B605" s="460" t="s">
        <v>13</v>
      </c>
      <c r="C605" s="642"/>
      <c r="D605" s="642"/>
      <c r="E605" s="643"/>
      <c r="F605" s="643"/>
      <c r="G605" s="52" t="s">
        <v>3458</v>
      </c>
      <c r="H605" s="163" t="s">
        <v>3458</v>
      </c>
      <c r="I605" s="163" t="s">
        <v>252</v>
      </c>
      <c r="J605" s="168">
        <v>1</v>
      </c>
      <c r="K605" s="192">
        <v>45352</v>
      </c>
      <c r="L605" s="192">
        <v>45747</v>
      </c>
      <c r="M605" s="165">
        <f t="shared" si="21"/>
        <v>56.428571428571431</v>
      </c>
      <c r="N605" s="191">
        <v>0.77</v>
      </c>
      <c r="O605" s="163" t="s">
        <v>3578</v>
      </c>
      <c r="P605" s="53">
        <f t="shared" si="22"/>
        <v>0.77</v>
      </c>
      <c r="Q605" s="166" t="str">
        <f>IF(ISNUMBER(P605),IF(P605=100%,"CUMPLIDA",IF(AND(ISNUMBER(L605),ISNUMBER(CGR!$P$4)), IF(L605&lt;CGR!$P$4,"INCUMPLIDA","PROCESO"), "VERIFICAR FECHA")),"SIN VALOR AVANCE")</f>
        <v>PROCESO</v>
      </c>
    </row>
    <row r="606" spans="1:17" ht="270.75">
      <c r="A606" s="169" t="s">
        <v>20</v>
      </c>
      <c r="B606" s="460" t="s">
        <v>13</v>
      </c>
      <c r="C606" s="642"/>
      <c r="D606" s="642"/>
      <c r="E606" s="643"/>
      <c r="F606" s="643"/>
      <c r="G606" s="52" t="s">
        <v>3460</v>
      </c>
      <c r="H606" s="163" t="s">
        <v>3460</v>
      </c>
      <c r="I606" s="163" t="s">
        <v>2556</v>
      </c>
      <c r="J606" s="168">
        <v>1</v>
      </c>
      <c r="K606" s="192">
        <v>45352</v>
      </c>
      <c r="L606" s="192">
        <v>45747</v>
      </c>
      <c r="M606" s="165">
        <f t="shared" si="21"/>
        <v>56.428571428571431</v>
      </c>
      <c r="N606" s="191">
        <v>0.77</v>
      </c>
      <c r="O606" s="163" t="s">
        <v>3579</v>
      </c>
      <c r="P606" s="53">
        <f t="shared" si="22"/>
        <v>0.77</v>
      </c>
      <c r="Q606" s="166" t="str">
        <f>IF(ISNUMBER(P606),IF(P606=100%,"CUMPLIDA",IF(AND(ISNUMBER(L606),ISNUMBER(CGR!$P$4)), IF(L606&lt;CGR!$P$4,"INCUMPLIDA","PROCESO"), "VERIFICAR FECHA")),"SIN VALOR AVANCE")</f>
        <v>PROCESO</v>
      </c>
    </row>
    <row r="607" spans="1:17" ht="255.75">
      <c r="A607" s="169" t="s">
        <v>20</v>
      </c>
      <c r="B607" s="460" t="s">
        <v>13</v>
      </c>
      <c r="C607" s="642"/>
      <c r="D607" s="642"/>
      <c r="E607" s="643"/>
      <c r="F607" s="643"/>
      <c r="G607" s="52" t="s">
        <v>1363</v>
      </c>
      <c r="H607" s="163" t="s">
        <v>258</v>
      </c>
      <c r="I607" s="163" t="s">
        <v>259</v>
      </c>
      <c r="J607" s="168">
        <v>3</v>
      </c>
      <c r="K607" s="192">
        <v>45748</v>
      </c>
      <c r="L607" s="192">
        <v>45930</v>
      </c>
      <c r="M607" s="165">
        <f t="shared" si="21"/>
        <v>26</v>
      </c>
      <c r="N607" s="191">
        <v>0</v>
      </c>
      <c r="O607" s="163" t="s">
        <v>3580</v>
      </c>
      <c r="P607" s="53">
        <f t="shared" si="22"/>
        <v>0</v>
      </c>
      <c r="Q607" s="166" t="str">
        <f>IF(ISNUMBER(P607),IF(P607=100%,"CUMPLIDA",IF(AND(ISNUMBER(L607),ISNUMBER(CGR!$P$4)), IF(L607&lt;CGR!$P$4,"INCUMPLIDA","PROCESO"), "VERIFICAR FECHA")),"SIN VALOR AVANCE")</f>
        <v>PROCESO</v>
      </c>
    </row>
    <row r="608" spans="1:17" ht="90.75">
      <c r="A608" s="169" t="s">
        <v>20</v>
      </c>
      <c r="B608" s="460" t="s">
        <v>13</v>
      </c>
      <c r="C608" s="642"/>
      <c r="D608" s="642"/>
      <c r="E608" s="643"/>
      <c r="F608" s="643"/>
      <c r="G608" s="52" t="s">
        <v>1364</v>
      </c>
      <c r="H608" s="163" t="s">
        <v>261</v>
      </c>
      <c r="I608" s="163" t="s">
        <v>262</v>
      </c>
      <c r="J608" s="168">
        <v>1</v>
      </c>
      <c r="K608" s="192">
        <v>45748</v>
      </c>
      <c r="L608" s="192">
        <v>45930</v>
      </c>
      <c r="M608" s="165">
        <f t="shared" si="21"/>
        <v>26</v>
      </c>
      <c r="N608" s="191">
        <v>0</v>
      </c>
      <c r="O608" s="163" t="s">
        <v>3577</v>
      </c>
      <c r="P608" s="53">
        <f t="shared" si="22"/>
        <v>0</v>
      </c>
      <c r="Q608" s="166" t="str">
        <f>IF(ISNUMBER(P608),IF(P608=100%,"CUMPLIDA",IF(AND(ISNUMBER(L608),ISNUMBER(CGR!$P$4)), IF(L608&lt;CGR!$P$4,"INCUMPLIDA","PROCESO"), "VERIFICAR FECHA")),"SIN VALOR AVANCE")</f>
        <v>PROCESO</v>
      </c>
    </row>
    <row r="609" spans="1:17" ht="315.75">
      <c r="A609" s="169" t="s">
        <v>20</v>
      </c>
      <c r="B609" s="460" t="s">
        <v>13</v>
      </c>
      <c r="C609" s="642"/>
      <c r="D609" s="642"/>
      <c r="E609" s="643"/>
      <c r="F609" s="643"/>
      <c r="G609" s="52" t="s">
        <v>1365</v>
      </c>
      <c r="H609" s="163" t="s">
        <v>264</v>
      </c>
      <c r="I609" s="163" t="s">
        <v>265</v>
      </c>
      <c r="J609" s="168">
        <v>2</v>
      </c>
      <c r="K609" s="192">
        <v>45748</v>
      </c>
      <c r="L609" s="192">
        <v>45930</v>
      </c>
      <c r="M609" s="165">
        <f t="shared" si="21"/>
        <v>26</v>
      </c>
      <c r="N609" s="191">
        <v>0</v>
      </c>
      <c r="O609" s="163" t="s">
        <v>3569</v>
      </c>
      <c r="P609" s="53">
        <f t="shared" si="22"/>
        <v>0</v>
      </c>
      <c r="Q609" s="166" t="str">
        <f>IF(ISNUMBER(P609),IF(P609=100%,"CUMPLIDA",IF(AND(ISNUMBER(L609),ISNUMBER(CGR!$P$4)), IF(L609&lt;CGR!$P$4,"INCUMPLIDA","PROCESO"), "VERIFICAR FECHA")),"SIN VALOR AVANCE")</f>
        <v>PROCESO</v>
      </c>
    </row>
    <row r="610" spans="1:17" ht="409.5">
      <c r="A610" s="169" t="s">
        <v>20</v>
      </c>
      <c r="B610" s="460" t="s">
        <v>13</v>
      </c>
      <c r="C610" s="642" t="s">
        <v>3581</v>
      </c>
      <c r="D610" s="642" t="s">
        <v>3466</v>
      </c>
      <c r="E610" s="643" t="s">
        <v>3582</v>
      </c>
      <c r="F610" s="643" t="s">
        <v>3583</v>
      </c>
      <c r="G610" s="643" t="s">
        <v>3555</v>
      </c>
      <c r="H610" s="163" t="s">
        <v>3584</v>
      </c>
      <c r="I610" s="163" t="s">
        <v>3585</v>
      </c>
      <c r="J610" s="164">
        <v>1</v>
      </c>
      <c r="K610" s="190">
        <v>42522</v>
      </c>
      <c r="L610" s="190">
        <v>42735</v>
      </c>
      <c r="M610" s="165">
        <f t="shared" si="21"/>
        <v>30.428571428571427</v>
      </c>
      <c r="N610" s="191">
        <v>1</v>
      </c>
      <c r="O610" s="163" t="s">
        <v>3586</v>
      </c>
      <c r="P610" s="53">
        <f t="shared" si="22"/>
        <v>1</v>
      </c>
      <c r="Q610" s="166" t="str">
        <f>IF(ISNUMBER(P610),IF(P610=100%,"CUMPLIDA",IF(AND(ISNUMBER(L610),ISNUMBER(CGR!$P$4)), IF(L610&lt;CGR!$P$4,"INCUMPLIDA","PROCESO"), "VERIFICAR FECHA")),"SIN VALOR AVANCE")</f>
        <v>CUMPLIDA</v>
      </c>
    </row>
    <row r="611" spans="1:17" ht="285.75">
      <c r="A611" s="169" t="s">
        <v>20</v>
      </c>
      <c r="B611" s="460" t="s">
        <v>13</v>
      </c>
      <c r="C611" s="642"/>
      <c r="D611" s="642"/>
      <c r="E611" s="643"/>
      <c r="F611" s="643"/>
      <c r="G611" s="643"/>
      <c r="H611" s="163" t="s">
        <v>3558</v>
      </c>
      <c r="I611" s="163" t="s">
        <v>3559</v>
      </c>
      <c r="J611" s="164">
        <v>2</v>
      </c>
      <c r="K611" s="190">
        <v>42737</v>
      </c>
      <c r="L611" s="190">
        <v>42947</v>
      </c>
      <c r="M611" s="165">
        <f t="shared" si="21"/>
        <v>30</v>
      </c>
      <c r="N611" s="191">
        <v>2</v>
      </c>
      <c r="O611" s="163" t="s">
        <v>3573</v>
      </c>
      <c r="P611" s="53">
        <f t="shared" si="22"/>
        <v>1</v>
      </c>
      <c r="Q611" s="166" t="str">
        <f>IF(ISNUMBER(P611),IF(P611=100%,"CUMPLIDA",IF(AND(ISNUMBER(L611),ISNUMBER(CGR!$P$4)), IF(L611&lt;CGR!$P$4,"INCUMPLIDA","PROCESO"), "VERIFICAR FECHA")),"SIN VALOR AVANCE")</f>
        <v>CUMPLIDA</v>
      </c>
    </row>
    <row r="612" spans="1:17" ht="255.75">
      <c r="A612" s="169" t="s">
        <v>20</v>
      </c>
      <c r="B612" s="460" t="s">
        <v>13</v>
      </c>
      <c r="C612" s="642"/>
      <c r="D612" s="642"/>
      <c r="E612" s="643"/>
      <c r="F612" s="643"/>
      <c r="G612" s="643"/>
      <c r="H612" s="163" t="s">
        <v>3560</v>
      </c>
      <c r="I612" s="163" t="s">
        <v>3561</v>
      </c>
      <c r="J612" s="164">
        <v>3</v>
      </c>
      <c r="K612" s="190">
        <v>42948</v>
      </c>
      <c r="L612" s="190">
        <v>43220</v>
      </c>
      <c r="M612" s="165">
        <f t="shared" si="21"/>
        <v>38.857142857142854</v>
      </c>
      <c r="N612" s="191">
        <v>3</v>
      </c>
      <c r="O612" s="163" t="s">
        <v>3587</v>
      </c>
      <c r="P612" s="53">
        <f t="shared" si="22"/>
        <v>1</v>
      </c>
      <c r="Q612" s="166" t="str">
        <f>IF(ISNUMBER(P612),IF(P612=100%,"CUMPLIDA",IF(AND(ISNUMBER(L612),ISNUMBER(CGR!$P$4)), IF(L612&lt;CGR!$P$4,"INCUMPLIDA","PROCESO"), "VERIFICAR FECHA")),"SIN VALOR AVANCE")</f>
        <v>CUMPLIDA</v>
      </c>
    </row>
    <row r="613" spans="1:17" ht="285.75">
      <c r="A613" s="169" t="s">
        <v>20</v>
      </c>
      <c r="B613" s="460" t="s">
        <v>13</v>
      </c>
      <c r="C613" s="642"/>
      <c r="D613" s="642"/>
      <c r="E613" s="643"/>
      <c r="F613" s="643"/>
      <c r="G613" s="52" t="s">
        <v>3563</v>
      </c>
      <c r="H613" s="163" t="s">
        <v>3120</v>
      </c>
      <c r="I613" s="163" t="s">
        <v>1512</v>
      </c>
      <c r="J613" s="164">
        <v>1</v>
      </c>
      <c r="K613" s="190">
        <v>45231</v>
      </c>
      <c r="L613" s="190">
        <v>45504</v>
      </c>
      <c r="M613" s="165">
        <f t="shared" si="21"/>
        <v>39</v>
      </c>
      <c r="N613" s="191">
        <v>1</v>
      </c>
      <c r="O613" s="163" t="s">
        <v>3588</v>
      </c>
      <c r="P613" s="53">
        <f t="shared" si="22"/>
        <v>1</v>
      </c>
      <c r="Q613" s="166" t="str">
        <f>IF(ISNUMBER(P613),IF(P613=100%,"CUMPLIDA",IF(AND(ISNUMBER(L613),ISNUMBER(CGR!$P$4)), IF(L613&lt;CGR!$P$4,"INCUMPLIDA","PROCESO"), "VERIFICAR FECHA")),"SIN VALOR AVANCE")</f>
        <v>CUMPLIDA</v>
      </c>
    </row>
    <row r="614" spans="1:17" ht="270.75">
      <c r="A614" s="169" t="s">
        <v>20</v>
      </c>
      <c r="B614" s="460" t="s">
        <v>13</v>
      </c>
      <c r="C614" s="642"/>
      <c r="D614" s="642"/>
      <c r="E614" s="643"/>
      <c r="F614" s="643"/>
      <c r="G614" s="52" t="s">
        <v>3454</v>
      </c>
      <c r="H614" s="171" t="s">
        <v>2886</v>
      </c>
      <c r="I614" s="171" t="s">
        <v>2887</v>
      </c>
      <c r="J614" s="164">
        <v>1</v>
      </c>
      <c r="K614" s="190">
        <v>45231</v>
      </c>
      <c r="L614" s="190">
        <v>45504</v>
      </c>
      <c r="M614" s="165">
        <f t="shared" si="21"/>
        <v>39</v>
      </c>
      <c r="N614" s="191">
        <v>1</v>
      </c>
      <c r="O614" s="163" t="s">
        <v>3589</v>
      </c>
      <c r="P614" s="53">
        <f t="shared" si="22"/>
        <v>1</v>
      </c>
      <c r="Q614" s="166" t="str">
        <f>IF(ISNUMBER(P614),IF(P614=100%,"CUMPLIDA",IF(AND(ISNUMBER(L614),ISNUMBER(CGR!$P$4)), IF(L614&lt;CGR!$P$4,"INCUMPLIDA","PROCESO"), "VERIFICAR FECHA")),"SIN VALOR AVANCE")</f>
        <v>CUMPLIDA</v>
      </c>
    </row>
    <row r="615" spans="1:17" ht="90.75">
      <c r="A615" s="169" t="s">
        <v>20</v>
      </c>
      <c r="B615" s="460" t="s">
        <v>13</v>
      </c>
      <c r="C615" s="642"/>
      <c r="D615" s="642"/>
      <c r="E615" s="643"/>
      <c r="F615" s="643"/>
      <c r="G615" s="52" t="s">
        <v>2434</v>
      </c>
      <c r="H615" s="163" t="s">
        <v>1614</v>
      </c>
      <c r="I615" s="163" t="s">
        <v>238</v>
      </c>
      <c r="J615" s="168">
        <v>1</v>
      </c>
      <c r="K615" s="192">
        <v>45352</v>
      </c>
      <c r="L615" s="192">
        <v>45747</v>
      </c>
      <c r="M615" s="165">
        <f t="shared" si="21"/>
        <v>56.428571428571431</v>
      </c>
      <c r="N615" s="191">
        <v>0</v>
      </c>
      <c r="O615" s="163" t="s">
        <v>3577</v>
      </c>
      <c r="P615" s="53">
        <f t="shared" si="22"/>
        <v>0</v>
      </c>
      <c r="Q615" s="166" t="str">
        <f>IF(ISNUMBER(P615),IF(P615=100%,"CUMPLIDA",IF(AND(ISNUMBER(L615),ISNUMBER(CGR!$P$4)), IF(L615&lt;CGR!$P$4,"INCUMPLIDA","PROCESO"), "VERIFICAR FECHA")),"SIN VALOR AVANCE")</f>
        <v>PROCESO</v>
      </c>
    </row>
    <row r="616" spans="1:17" ht="150.75">
      <c r="A616" s="169" t="s">
        <v>20</v>
      </c>
      <c r="B616" s="460" t="s">
        <v>13</v>
      </c>
      <c r="C616" s="642"/>
      <c r="D616" s="642"/>
      <c r="E616" s="643"/>
      <c r="F616" s="643"/>
      <c r="G616" s="52" t="s">
        <v>241</v>
      </c>
      <c r="H616" s="163" t="s">
        <v>241</v>
      </c>
      <c r="I616" s="163" t="s">
        <v>242</v>
      </c>
      <c r="J616" s="168">
        <v>1</v>
      </c>
      <c r="K616" s="192">
        <v>45352</v>
      </c>
      <c r="L616" s="192">
        <v>45747</v>
      </c>
      <c r="M616" s="165">
        <f t="shared" si="21"/>
        <v>56.428571428571431</v>
      </c>
      <c r="N616" s="191">
        <v>0.77</v>
      </c>
      <c r="O616" s="163" t="s">
        <v>3590</v>
      </c>
      <c r="P616" s="53">
        <f t="shared" si="22"/>
        <v>0.77</v>
      </c>
      <c r="Q616" s="166" t="str">
        <f>IF(ISNUMBER(P616),IF(P616=100%,"CUMPLIDA",IF(AND(ISNUMBER(L616),ISNUMBER(CGR!$P$4)), IF(L616&lt;CGR!$P$4,"INCUMPLIDA","PROCESO"), "VERIFICAR FECHA")),"SIN VALOR AVANCE")</f>
        <v>PROCESO</v>
      </c>
    </row>
    <row r="617" spans="1:17" ht="90.75">
      <c r="A617" s="169" t="s">
        <v>20</v>
      </c>
      <c r="B617" s="460" t="s">
        <v>13</v>
      </c>
      <c r="C617" s="642"/>
      <c r="D617" s="642"/>
      <c r="E617" s="643"/>
      <c r="F617" s="643"/>
      <c r="G617" s="52" t="s">
        <v>248</v>
      </c>
      <c r="H617" s="163" t="s">
        <v>248</v>
      </c>
      <c r="I617" s="163" t="s">
        <v>249</v>
      </c>
      <c r="J617" s="168">
        <v>1</v>
      </c>
      <c r="K617" s="192">
        <v>45352</v>
      </c>
      <c r="L617" s="192">
        <v>45747</v>
      </c>
      <c r="M617" s="165">
        <f t="shared" si="21"/>
        <v>56.428571428571431</v>
      </c>
      <c r="N617" s="191">
        <v>0</v>
      </c>
      <c r="O617" s="163" t="s">
        <v>3577</v>
      </c>
      <c r="P617" s="53">
        <f t="shared" si="22"/>
        <v>0</v>
      </c>
      <c r="Q617" s="166" t="str">
        <f>IF(ISNUMBER(P617),IF(P617=100%,"CUMPLIDA",IF(AND(ISNUMBER(L617),ISNUMBER(CGR!$P$4)), IF(L617&lt;CGR!$P$4,"INCUMPLIDA","PROCESO"), "VERIFICAR FECHA")),"SIN VALOR AVANCE")</f>
        <v>PROCESO</v>
      </c>
    </row>
    <row r="618" spans="1:17" ht="150.75">
      <c r="A618" s="169" t="s">
        <v>20</v>
      </c>
      <c r="B618" s="460" t="s">
        <v>13</v>
      </c>
      <c r="C618" s="642"/>
      <c r="D618" s="642"/>
      <c r="E618" s="643"/>
      <c r="F618" s="643"/>
      <c r="G618" s="52" t="s">
        <v>3458</v>
      </c>
      <c r="H618" s="163" t="s">
        <v>3458</v>
      </c>
      <c r="I618" s="163" t="s">
        <v>252</v>
      </c>
      <c r="J618" s="168">
        <v>1</v>
      </c>
      <c r="K618" s="192">
        <v>45352</v>
      </c>
      <c r="L618" s="192">
        <v>45747</v>
      </c>
      <c r="M618" s="165">
        <f t="shared" si="21"/>
        <v>56.428571428571431</v>
      </c>
      <c r="N618" s="191">
        <v>0.77</v>
      </c>
      <c r="O618" s="163" t="s">
        <v>3590</v>
      </c>
      <c r="P618" s="53">
        <f t="shared" si="22"/>
        <v>0.77</v>
      </c>
      <c r="Q618" s="166" t="str">
        <f>IF(ISNUMBER(P618),IF(P618=100%,"CUMPLIDA",IF(AND(ISNUMBER(L618),ISNUMBER(CGR!$P$4)), IF(L618&lt;CGR!$P$4,"INCUMPLIDA","PROCESO"), "VERIFICAR FECHA")),"SIN VALOR AVANCE")</f>
        <v>PROCESO</v>
      </c>
    </row>
    <row r="619" spans="1:17" ht="210.75">
      <c r="A619" s="169" t="s">
        <v>20</v>
      </c>
      <c r="B619" s="460" t="s">
        <v>13</v>
      </c>
      <c r="C619" s="642"/>
      <c r="D619" s="642"/>
      <c r="E619" s="643"/>
      <c r="F619" s="643"/>
      <c r="G619" s="52" t="s">
        <v>3460</v>
      </c>
      <c r="H619" s="163" t="s">
        <v>3460</v>
      </c>
      <c r="I619" s="163" t="s">
        <v>2556</v>
      </c>
      <c r="J619" s="168">
        <v>1</v>
      </c>
      <c r="K619" s="192">
        <v>45352</v>
      </c>
      <c r="L619" s="192">
        <v>45747</v>
      </c>
      <c r="M619" s="165">
        <f t="shared" si="21"/>
        <v>56.428571428571431</v>
      </c>
      <c r="N619" s="191">
        <v>0.77</v>
      </c>
      <c r="O619" s="163" t="s">
        <v>3591</v>
      </c>
      <c r="P619" s="53">
        <f t="shared" si="22"/>
        <v>0.77</v>
      </c>
      <c r="Q619" s="166" t="str">
        <f>IF(ISNUMBER(P619),IF(P619=100%,"CUMPLIDA",IF(AND(ISNUMBER(L619),ISNUMBER(CGR!$P$4)), IF(L619&lt;CGR!$P$4,"INCUMPLIDA","PROCESO"), "VERIFICAR FECHA")),"SIN VALOR AVANCE")</f>
        <v>PROCESO</v>
      </c>
    </row>
    <row r="620" spans="1:17" ht="150.75">
      <c r="A620" s="169" t="s">
        <v>20</v>
      </c>
      <c r="B620" s="460" t="s">
        <v>13</v>
      </c>
      <c r="C620" s="642"/>
      <c r="D620" s="642"/>
      <c r="E620" s="643"/>
      <c r="F620" s="643"/>
      <c r="G620" s="52" t="s">
        <v>1363</v>
      </c>
      <c r="H620" s="163" t="s">
        <v>258</v>
      </c>
      <c r="I620" s="163" t="s">
        <v>259</v>
      </c>
      <c r="J620" s="168">
        <v>3</v>
      </c>
      <c r="K620" s="192">
        <v>45748</v>
      </c>
      <c r="L620" s="192">
        <v>45930</v>
      </c>
      <c r="M620" s="165">
        <f t="shared" si="21"/>
        <v>26</v>
      </c>
      <c r="N620" s="191">
        <v>0</v>
      </c>
      <c r="O620" s="163" t="s">
        <v>3590</v>
      </c>
      <c r="P620" s="53">
        <f t="shared" si="22"/>
        <v>0</v>
      </c>
      <c r="Q620" s="166" t="str">
        <f>IF(ISNUMBER(P620),IF(P620=100%,"CUMPLIDA",IF(AND(ISNUMBER(L620),ISNUMBER(CGR!$P$4)), IF(L620&lt;CGR!$P$4,"INCUMPLIDA","PROCESO"), "VERIFICAR FECHA")),"SIN VALOR AVANCE")</f>
        <v>PROCESO</v>
      </c>
    </row>
    <row r="621" spans="1:17" ht="90.75">
      <c r="A621" s="169" t="s">
        <v>20</v>
      </c>
      <c r="B621" s="460" t="s">
        <v>13</v>
      </c>
      <c r="C621" s="642"/>
      <c r="D621" s="642"/>
      <c r="E621" s="643"/>
      <c r="F621" s="643"/>
      <c r="G621" s="52" t="s">
        <v>1364</v>
      </c>
      <c r="H621" s="163" t="s">
        <v>261</v>
      </c>
      <c r="I621" s="163" t="s">
        <v>262</v>
      </c>
      <c r="J621" s="168">
        <v>1</v>
      </c>
      <c r="K621" s="192">
        <v>45748</v>
      </c>
      <c r="L621" s="192">
        <v>45930</v>
      </c>
      <c r="M621" s="165">
        <f t="shared" si="21"/>
        <v>26</v>
      </c>
      <c r="N621" s="191">
        <v>0</v>
      </c>
      <c r="O621" s="163" t="s">
        <v>3577</v>
      </c>
      <c r="P621" s="53">
        <f t="shared" si="22"/>
        <v>0</v>
      </c>
      <c r="Q621" s="166" t="str">
        <f>IF(ISNUMBER(P621),IF(P621=100%,"CUMPLIDA",IF(AND(ISNUMBER(L621),ISNUMBER(CGR!$P$4)), IF(L621&lt;CGR!$P$4,"INCUMPLIDA","PROCESO"), "VERIFICAR FECHA")),"SIN VALOR AVANCE")</f>
        <v>PROCESO</v>
      </c>
    </row>
    <row r="622" spans="1:17" ht="315.75">
      <c r="A622" s="169" t="s">
        <v>20</v>
      </c>
      <c r="B622" s="460" t="s">
        <v>13</v>
      </c>
      <c r="C622" s="642"/>
      <c r="D622" s="642"/>
      <c r="E622" s="643"/>
      <c r="F622" s="643"/>
      <c r="G622" s="52" t="s">
        <v>1365</v>
      </c>
      <c r="H622" s="163" t="s">
        <v>264</v>
      </c>
      <c r="I622" s="163" t="s">
        <v>265</v>
      </c>
      <c r="J622" s="168">
        <v>2</v>
      </c>
      <c r="K622" s="192">
        <v>45748</v>
      </c>
      <c r="L622" s="192">
        <v>45930</v>
      </c>
      <c r="M622" s="165">
        <f t="shared" si="21"/>
        <v>26</v>
      </c>
      <c r="N622" s="191">
        <v>0</v>
      </c>
      <c r="O622" s="163" t="s">
        <v>3569</v>
      </c>
      <c r="P622" s="53">
        <f t="shared" si="22"/>
        <v>0</v>
      </c>
      <c r="Q622" s="166" t="str">
        <f>IF(ISNUMBER(P622),IF(P622=100%,"CUMPLIDA",IF(AND(ISNUMBER(L622),ISNUMBER(CGR!$P$4)), IF(L622&lt;CGR!$P$4,"INCUMPLIDA","PROCESO"), "VERIFICAR FECHA")),"SIN VALOR AVANCE")</f>
        <v>PROCESO</v>
      </c>
    </row>
    <row r="623" spans="1:17" ht="300.75">
      <c r="A623" s="169" t="s">
        <v>20</v>
      </c>
      <c r="B623" s="460" t="s">
        <v>13</v>
      </c>
      <c r="C623" s="642" t="s">
        <v>3592</v>
      </c>
      <c r="D623" s="642" t="s">
        <v>3552</v>
      </c>
      <c r="E623" s="643" t="s">
        <v>3593</v>
      </c>
      <c r="F623" s="643" t="s">
        <v>3594</v>
      </c>
      <c r="G623" s="52" t="s">
        <v>3595</v>
      </c>
      <c r="H623" s="163" t="s">
        <v>3120</v>
      </c>
      <c r="I623" s="163" t="s">
        <v>1512</v>
      </c>
      <c r="J623" s="164">
        <v>1</v>
      </c>
      <c r="K623" s="190">
        <v>45231</v>
      </c>
      <c r="L623" s="190">
        <v>45504</v>
      </c>
      <c r="M623" s="165">
        <f t="shared" si="21"/>
        <v>39</v>
      </c>
      <c r="N623" s="191">
        <v>1</v>
      </c>
      <c r="O623" s="163" t="s">
        <v>3453</v>
      </c>
      <c r="P623" s="53">
        <f t="shared" si="22"/>
        <v>1</v>
      </c>
      <c r="Q623" s="166" t="str">
        <f>IF(ISNUMBER(P623),IF(P623=100%,"CUMPLIDA",IF(AND(ISNUMBER(L623),ISNUMBER(CGR!$P$4)), IF(L623&lt;CGR!$P$4,"INCUMPLIDA","PROCESO"), "VERIFICAR FECHA")),"SIN VALOR AVANCE")</f>
        <v>CUMPLIDA</v>
      </c>
    </row>
    <row r="624" spans="1:17" ht="285.75">
      <c r="A624" s="169" t="s">
        <v>20</v>
      </c>
      <c r="B624" s="460" t="s">
        <v>13</v>
      </c>
      <c r="C624" s="642"/>
      <c r="D624" s="642"/>
      <c r="E624" s="643"/>
      <c r="F624" s="643"/>
      <c r="G624" s="52" t="s">
        <v>3454</v>
      </c>
      <c r="H624" s="171" t="s">
        <v>2886</v>
      </c>
      <c r="I624" s="171" t="s">
        <v>2887</v>
      </c>
      <c r="J624" s="164">
        <v>1</v>
      </c>
      <c r="K624" s="190">
        <v>45231</v>
      </c>
      <c r="L624" s="190">
        <v>45504</v>
      </c>
      <c r="M624" s="165">
        <f t="shared" si="21"/>
        <v>39</v>
      </c>
      <c r="N624" s="191">
        <v>1</v>
      </c>
      <c r="O624" s="163" t="s">
        <v>3565</v>
      </c>
      <c r="P624" s="53">
        <f t="shared" si="22"/>
        <v>1</v>
      </c>
      <c r="Q624" s="166" t="str">
        <f>IF(ISNUMBER(P624),IF(P624=100%,"CUMPLIDA",IF(AND(ISNUMBER(L624),ISNUMBER(CGR!$P$4)), IF(L624&lt;CGR!$P$4,"INCUMPLIDA","PROCESO"), "VERIFICAR FECHA")),"SIN VALOR AVANCE")</f>
        <v>CUMPLIDA</v>
      </c>
    </row>
    <row r="625" spans="1:17" ht="105.75">
      <c r="A625" s="169" t="s">
        <v>20</v>
      </c>
      <c r="B625" s="460" t="s">
        <v>13</v>
      </c>
      <c r="C625" s="642"/>
      <c r="D625" s="642"/>
      <c r="E625" s="643"/>
      <c r="F625" s="643"/>
      <c r="G625" s="52" t="s">
        <v>2434</v>
      </c>
      <c r="H625" s="163" t="s">
        <v>1614</v>
      </c>
      <c r="I625" s="163" t="s">
        <v>238</v>
      </c>
      <c r="J625" s="168">
        <v>1</v>
      </c>
      <c r="K625" s="192">
        <v>45352</v>
      </c>
      <c r="L625" s="192">
        <v>45747</v>
      </c>
      <c r="M625" s="165">
        <f t="shared" si="21"/>
        <v>56.428571428571431</v>
      </c>
      <c r="N625" s="191">
        <v>0</v>
      </c>
      <c r="O625" s="163" t="s">
        <v>3596</v>
      </c>
      <c r="P625" s="53">
        <f t="shared" si="22"/>
        <v>0</v>
      </c>
      <c r="Q625" s="166" t="str">
        <f>IF(ISNUMBER(P625),IF(P625=100%,"CUMPLIDA",IF(AND(ISNUMBER(L625),ISNUMBER(CGR!$P$4)), IF(L625&lt;CGR!$P$4,"INCUMPLIDA","PROCESO"), "VERIFICAR FECHA")),"SIN VALOR AVANCE")</f>
        <v>PROCESO</v>
      </c>
    </row>
    <row r="626" spans="1:17" ht="165.75">
      <c r="A626" s="169" t="s">
        <v>20</v>
      </c>
      <c r="B626" s="460" t="s">
        <v>13</v>
      </c>
      <c r="C626" s="642"/>
      <c r="D626" s="642"/>
      <c r="E626" s="643"/>
      <c r="F626" s="643"/>
      <c r="G626" s="52" t="s">
        <v>241</v>
      </c>
      <c r="H626" s="163" t="s">
        <v>241</v>
      </c>
      <c r="I626" s="163" t="s">
        <v>242</v>
      </c>
      <c r="J626" s="168">
        <v>1</v>
      </c>
      <c r="K626" s="192">
        <v>45352</v>
      </c>
      <c r="L626" s="192">
        <v>45747</v>
      </c>
      <c r="M626" s="165">
        <f t="shared" si="21"/>
        <v>56.428571428571431</v>
      </c>
      <c r="N626" s="191">
        <v>0.77</v>
      </c>
      <c r="O626" s="163" t="s">
        <v>3597</v>
      </c>
      <c r="P626" s="53">
        <f t="shared" si="22"/>
        <v>0.77</v>
      </c>
      <c r="Q626" s="166" t="str">
        <f>IF(ISNUMBER(P626),IF(P626=100%,"CUMPLIDA",IF(AND(ISNUMBER(L626),ISNUMBER(CGR!$P$4)), IF(L626&lt;CGR!$P$4,"INCUMPLIDA","PROCESO"), "VERIFICAR FECHA")),"SIN VALOR AVANCE")</f>
        <v>PROCESO</v>
      </c>
    </row>
    <row r="627" spans="1:17" ht="105.75">
      <c r="A627" s="169" t="s">
        <v>20</v>
      </c>
      <c r="B627" s="460" t="s">
        <v>13</v>
      </c>
      <c r="C627" s="642"/>
      <c r="D627" s="642"/>
      <c r="E627" s="643"/>
      <c r="F627" s="643"/>
      <c r="G627" s="52" t="s">
        <v>248</v>
      </c>
      <c r="H627" s="163" t="s">
        <v>248</v>
      </c>
      <c r="I627" s="163" t="s">
        <v>249</v>
      </c>
      <c r="J627" s="168">
        <v>1</v>
      </c>
      <c r="K627" s="192">
        <v>45352</v>
      </c>
      <c r="L627" s="192">
        <v>45747</v>
      </c>
      <c r="M627" s="165">
        <f t="shared" si="21"/>
        <v>56.428571428571431</v>
      </c>
      <c r="N627" s="191">
        <v>0</v>
      </c>
      <c r="O627" s="163" t="s">
        <v>3596</v>
      </c>
      <c r="P627" s="53">
        <f t="shared" si="22"/>
        <v>0</v>
      </c>
      <c r="Q627" s="166" t="str">
        <f>IF(ISNUMBER(P627),IF(P627=100%,"CUMPLIDA",IF(AND(ISNUMBER(L627),ISNUMBER(CGR!$P$4)), IF(L627&lt;CGR!$P$4,"INCUMPLIDA","PROCESO"), "VERIFICAR FECHA")),"SIN VALOR AVANCE")</f>
        <v>PROCESO</v>
      </c>
    </row>
    <row r="628" spans="1:17" ht="165.75">
      <c r="A628" s="169" t="s">
        <v>20</v>
      </c>
      <c r="B628" s="460" t="s">
        <v>13</v>
      </c>
      <c r="C628" s="642"/>
      <c r="D628" s="642"/>
      <c r="E628" s="643"/>
      <c r="F628" s="643"/>
      <c r="G628" s="52" t="s">
        <v>3458</v>
      </c>
      <c r="H628" s="163" t="s">
        <v>3458</v>
      </c>
      <c r="I628" s="163" t="s">
        <v>252</v>
      </c>
      <c r="J628" s="168">
        <v>1</v>
      </c>
      <c r="K628" s="192">
        <v>45352</v>
      </c>
      <c r="L628" s="192">
        <v>45747</v>
      </c>
      <c r="M628" s="165">
        <f t="shared" si="21"/>
        <v>56.428571428571431</v>
      </c>
      <c r="N628" s="191">
        <v>0.77</v>
      </c>
      <c r="O628" s="163" t="s">
        <v>3597</v>
      </c>
      <c r="P628" s="53">
        <f t="shared" si="22"/>
        <v>0.77</v>
      </c>
      <c r="Q628" s="166" t="str">
        <f>IF(ISNUMBER(P628),IF(P628=100%,"CUMPLIDA",IF(AND(ISNUMBER(L628),ISNUMBER(CGR!$P$4)), IF(L628&lt;CGR!$P$4,"INCUMPLIDA","PROCESO"), "VERIFICAR FECHA")),"SIN VALOR AVANCE")</f>
        <v>PROCESO</v>
      </c>
    </row>
    <row r="629" spans="1:17" ht="210.75">
      <c r="A629" s="169" t="s">
        <v>20</v>
      </c>
      <c r="B629" s="460" t="s">
        <v>13</v>
      </c>
      <c r="C629" s="642"/>
      <c r="D629" s="642"/>
      <c r="E629" s="643"/>
      <c r="F629" s="643"/>
      <c r="G629" s="52" t="s">
        <v>3460</v>
      </c>
      <c r="H629" s="163" t="s">
        <v>3460</v>
      </c>
      <c r="I629" s="163" t="s">
        <v>2556</v>
      </c>
      <c r="J629" s="168">
        <v>1</v>
      </c>
      <c r="K629" s="192">
        <v>45352</v>
      </c>
      <c r="L629" s="192">
        <v>45747</v>
      </c>
      <c r="M629" s="165">
        <f t="shared" si="21"/>
        <v>56.428571428571431</v>
      </c>
      <c r="N629" s="191">
        <v>0.77</v>
      </c>
      <c r="O629" s="163" t="s">
        <v>3591</v>
      </c>
      <c r="P629" s="53">
        <f t="shared" si="22"/>
        <v>0.77</v>
      </c>
      <c r="Q629" s="166" t="str">
        <f>IF(ISNUMBER(P629),IF(P629=100%,"CUMPLIDA",IF(AND(ISNUMBER(L629),ISNUMBER(CGR!$P$4)), IF(L629&lt;CGR!$P$4,"INCUMPLIDA","PROCESO"), "VERIFICAR FECHA")),"SIN VALOR AVANCE")</f>
        <v>PROCESO</v>
      </c>
    </row>
    <row r="630" spans="1:17" ht="210.75">
      <c r="A630" s="169" t="s">
        <v>20</v>
      </c>
      <c r="B630" s="460" t="s">
        <v>13</v>
      </c>
      <c r="C630" s="642"/>
      <c r="D630" s="642"/>
      <c r="E630" s="643"/>
      <c r="F630" s="643"/>
      <c r="G630" s="52" t="s">
        <v>1363</v>
      </c>
      <c r="H630" s="163" t="s">
        <v>258</v>
      </c>
      <c r="I630" s="163" t="s">
        <v>259</v>
      </c>
      <c r="J630" s="168">
        <v>3</v>
      </c>
      <c r="K630" s="192">
        <v>45748</v>
      </c>
      <c r="L630" s="192">
        <v>45930</v>
      </c>
      <c r="M630" s="165">
        <f t="shared" si="21"/>
        <v>26</v>
      </c>
      <c r="N630" s="191">
        <v>0</v>
      </c>
      <c r="O630" s="163" t="s">
        <v>3598</v>
      </c>
      <c r="P630" s="53">
        <f t="shared" si="22"/>
        <v>0</v>
      </c>
      <c r="Q630" s="166" t="str">
        <f>IF(ISNUMBER(P630),IF(P630=100%,"CUMPLIDA",IF(AND(ISNUMBER(L630),ISNUMBER(CGR!$P$4)), IF(L630&lt;CGR!$P$4,"INCUMPLIDA","PROCESO"), "VERIFICAR FECHA")),"SIN VALOR AVANCE")</f>
        <v>PROCESO</v>
      </c>
    </row>
    <row r="631" spans="1:17" ht="105.75">
      <c r="A631" s="169" t="s">
        <v>20</v>
      </c>
      <c r="B631" s="460" t="s">
        <v>13</v>
      </c>
      <c r="C631" s="642"/>
      <c r="D631" s="642"/>
      <c r="E631" s="643"/>
      <c r="F631" s="643"/>
      <c r="G631" s="52" t="s">
        <v>1364</v>
      </c>
      <c r="H631" s="163" t="s">
        <v>261</v>
      </c>
      <c r="I631" s="163" t="s">
        <v>262</v>
      </c>
      <c r="J631" s="168">
        <v>1</v>
      </c>
      <c r="K631" s="192">
        <v>45748</v>
      </c>
      <c r="L631" s="192">
        <v>45930</v>
      </c>
      <c r="M631" s="165">
        <f t="shared" si="21"/>
        <v>26</v>
      </c>
      <c r="N631" s="191">
        <v>0</v>
      </c>
      <c r="O631" s="163" t="s">
        <v>3596</v>
      </c>
      <c r="P631" s="53">
        <f t="shared" si="22"/>
        <v>0</v>
      </c>
      <c r="Q631" s="166" t="str">
        <f>IF(ISNUMBER(P631),IF(P631=100%,"CUMPLIDA",IF(AND(ISNUMBER(L631),ISNUMBER(CGR!$P$4)), IF(L631&lt;CGR!$P$4,"INCUMPLIDA","PROCESO"), "VERIFICAR FECHA")),"SIN VALOR AVANCE")</f>
        <v>PROCESO</v>
      </c>
    </row>
    <row r="632" spans="1:17" ht="300.75">
      <c r="A632" s="169" t="s">
        <v>20</v>
      </c>
      <c r="B632" s="460" t="s">
        <v>13</v>
      </c>
      <c r="C632" s="642"/>
      <c r="D632" s="642"/>
      <c r="E632" s="643"/>
      <c r="F632" s="643"/>
      <c r="G632" s="52" t="s">
        <v>1365</v>
      </c>
      <c r="H632" s="163" t="s">
        <v>264</v>
      </c>
      <c r="I632" s="163" t="s">
        <v>265</v>
      </c>
      <c r="J632" s="168">
        <v>2</v>
      </c>
      <c r="K632" s="192">
        <v>45748</v>
      </c>
      <c r="L632" s="192">
        <v>45930</v>
      </c>
      <c r="M632" s="165">
        <f t="shared" si="21"/>
        <v>26</v>
      </c>
      <c r="N632" s="191">
        <v>0</v>
      </c>
      <c r="O632" s="163" t="s">
        <v>3599</v>
      </c>
      <c r="P632" s="53">
        <f t="shared" si="22"/>
        <v>0</v>
      </c>
      <c r="Q632" s="166" t="str">
        <f>IF(ISNUMBER(P632),IF(P632=100%,"CUMPLIDA",IF(AND(ISNUMBER(L632),ISNUMBER(CGR!$P$4)), IF(L632&lt;CGR!$P$4,"INCUMPLIDA","PROCESO"), "VERIFICAR FECHA")),"SIN VALOR AVANCE")</f>
        <v>PROCESO</v>
      </c>
    </row>
    <row r="633" spans="1:17" ht="225.75">
      <c r="A633" s="169" t="s">
        <v>20</v>
      </c>
      <c r="B633" s="460" t="s">
        <v>13</v>
      </c>
      <c r="C633" s="642"/>
      <c r="D633" s="642"/>
      <c r="E633" s="643"/>
      <c r="F633" s="643"/>
      <c r="G633" s="52" t="s">
        <v>3600</v>
      </c>
      <c r="H633" s="163" t="s">
        <v>3601</v>
      </c>
      <c r="I633" s="163" t="s">
        <v>3602</v>
      </c>
      <c r="J633" s="164">
        <v>6</v>
      </c>
      <c r="K633" s="190">
        <v>43862</v>
      </c>
      <c r="L633" s="190">
        <v>44042</v>
      </c>
      <c r="M633" s="165">
        <f t="shared" si="21"/>
        <v>25.714285714285715</v>
      </c>
      <c r="N633" s="191">
        <v>6</v>
      </c>
      <c r="O633" s="163" t="s">
        <v>3603</v>
      </c>
      <c r="P633" s="53">
        <f t="shared" si="22"/>
        <v>1</v>
      </c>
      <c r="Q633" s="166" t="str">
        <f>IF(ISNUMBER(P633),IF(P633=100%,"CUMPLIDA",IF(AND(ISNUMBER(L633),ISNUMBER(CGR!$P$4)), IF(L633&lt;CGR!$P$4,"INCUMPLIDA","PROCESO"), "VERIFICAR FECHA")),"SIN VALOR AVANCE")</f>
        <v>CUMPLIDA</v>
      </c>
    </row>
    <row r="634" spans="1:17" ht="150.75">
      <c r="A634" s="169" t="s">
        <v>20</v>
      </c>
      <c r="B634" s="460" t="s">
        <v>13</v>
      </c>
      <c r="C634" s="645" t="s">
        <v>3260</v>
      </c>
      <c r="D634" s="645" t="s">
        <v>3604</v>
      </c>
      <c r="E634" s="643" t="s">
        <v>3605</v>
      </c>
      <c r="F634" s="643" t="s">
        <v>3606</v>
      </c>
      <c r="G634" s="643" t="s">
        <v>3607</v>
      </c>
      <c r="H634" s="512" t="s">
        <v>2429</v>
      </c>
      <c r="I634" s="163" t="s">
        <v>969</v>
      </c>
      <c r="J634" s="164">
        <v>1</v>
      </c>
      <c r="K634" s="190">
        <v>45231</v>
      </c>
      <c r="L634" s="190">
        <v>45504</v>
      </c>
      <c r="M634" s="165">
        <f t="shared" si="21"/>
        <v>39</v>
      </c>
      <c r="N634" s="191">
        <v>1</v>
      </c>
      <c r="O634" s="163" t="s">
        <v>3608</v>
      </c>
      <c r="P634" s="53">
        <f t="shared" si="22"/>
        <v>1</v>
      </c>
      <c r="Q634" s="166" t="str">
        <f>IF(ISNUMBER(P634),IF(P634=100%,"CUMPLIDA",IF(AND(ISNUMBER(L634),ISNUMBER(CGR!$P$4)), IF(L634&lt;CGR!$P$4,"INCUMPLIDA","PROCESO"), "VERIFICAR FECHA")),"SIN VALOR AVANCE")</f>
        <v>CUMPLIDA</v>
      </c>
    </row>
    <row r="635" spans="1:17" ht="210.75">
      <c r="A635" s="169" t="s">
        <v>20</v>
      </c>
      <c r="B635" s="460" t="s">
        <v>13</v>
      </c>
      <c r="C635" s="645"/>
      <c r="D635" s="645"/>
      <c r="E635" s="643"/>
      <c r="F635" s="643"/>
      <c r="G635" s="643"/>
      <c r="H635" s="512" t="s">
        <v>2431</v>
      </c>
      <c r="I635" s="163" t="s">
        <v>2432</v>
      </c>
      <c r="J635" s="164">
        <v>1</v>
      </c>
      <c r="K635" s="190">
        <v>45231</v>
      </c>
      <c r="L635" s="190">
        <v>45504</v>
      </c>
      <c r="M635" s="165">
        <f t="shared" si="21"/>
        <v>39</v>
      </c>
      <c r="N635" s="191">
        <v>1</v>
      </c>
      <c r="O635" s="163" t="s">
        <v>3609</v>
      </c>
      <c r="P635" s="53">
        <f t="shared" si="22"/>
        <v>1</v>
      </c>
      <c r="Q635" s="166" t="str">
        <f>IF(ISNUMBER(P635),IF(P635=100%,"CUMPLIDA",IF(AND(ISNUMBER(L635),ISNUMBER(CGR!$P$4)), IF(L635&lt;CGR!$P$4,"INCUMPLIDA","PROCESO"), "VERIFICAR FECHA")),"SIN VALOR AVANCE")</f>
        <v>CUMPLIDA</v>
      </c>
    </row>
    <row r="636" spans="1:17" ht="105.75">
      <c r="A636" s="169" t="s">
        <v>20</v>
      </c>
      <c r="B636" s="460" t="s">
        <v>13</v>
      </c>
      <c r="C636" s="645"/>
      <c r="D636" s="645"/>
      <c r="E636" s="643"/>
      <c r="F636" s="643"/>
      <c r="G636" s="52" t="s">
        <v>2434</v>
      </c>
      <c r="H636" s="163" t="s">
        <v>1614</v>
      </c>
      <c r="I636" s="163" t="s">
        <v>238</v>
      </c>
      <c r="J636" s="168">
        <v>1</v>
      </c>
      <c r="K636" s="192">
        <v>45323</v>
      </c>
      <c r="L636" s="192">
        <v>45747</v>
      </c>
      <c r="M636" s="165">
        <f t="shared" si="21"/>
        <v>60.571428571428569</v>
      </c>
      <c r="N636" s="191">
        <v>0</v>
      </c>
      <c r="O636" s="163" t="s">
        <v>3610</v>
      </c>
      <c r="P636" s="53">
        <f t="shared" si="22"/>
        <v>0</v>
      </c>
      <c r="Q636" s="166" t="str">
        <f>IF(ISNUMBER(P636),IF(P636=100%,"CUMPLIDA",IF(AND(ISNUMBER(L636),ISNUMBER(CGR!$P$4)), IF(L636&lt;CGR!$P$4,"INCUMPLIDA","PROCESO"), "VERIFICAR FECHA")),"SIN VALOR AVANCE")</f>
        <v>PROCESO</v>
      </c>
    </row>
    <row r="637" spans="1:17" ht="135.75">
      <c r="A637" s="169" t="s">
        <v>20</v>
      </c>
      <c r="B637" s="460" t="s">
        <v>13</v>
      </c>
      <c r="C637" s="645"/>
      <c r="D637" s="645"/>
      <c r="E637" s="643"/>
      <c r="F637" s="643"/>
      <c r="G637" s="52" t="s">
        <v>241</v>
      </c>
      <c r="H637" s="163" t="s">
        <v>241</v>
      </c>
      <c r="I637" s="163" t="s">
        <v>242</v>
      </c>
      <c r="J637" s="168">
        <v>1</v>
      </c>
      <c r="K637" s="192">
        <v>45323</v>
      </c>
      <c r="L637" s="192">
        <v>45747</v>
      </c>
      <c r="M637" s="165">
        <f t="shared" si="21"/>
        <v>60.571428571428569</v>
      </c>
      <c r="N637" s="191">
        <v>0</v>
      </c>
      <c r="O637" s="163" t="s">
        <v>3611</v>
      </c>
      <c r="P637" s="53">
        <f t="shared" si="22"/>
        <v>0</v>
      </c>
      <c r="Q637" s="166" t="str">
        <f>IF(ISNUMBER(P637),IF(P637=100%,"CUMPLIDA",IF(AND(ISNUMBER(L637),ISNUMBER(CGR!$P$4)), IF(L637&lt;CGR!$P$4,"INCUMPLIDA","PROCESO"), "VERIFICAR FECHA")),"SIN VALOR AVANCE")</f>
        <v>PROCESO</v>
      </c>
    </row>
    <row r="638" spans="1:17" ht="135.75">
      <c r="A638" s="169" t="s">
        <v>20</v>
      </c>
      <c r="B638" s="460" t="s">
        <v>13</v>
      </c>
      <c r="C638" s="645"/>
      <c r="D638" s="645"/>
      <c r="E638" s="643"/>
      <c r="F638" s="643"/>
      <c r="G638" s="52" t="s">
        <v>1361</v>
      </c>
      <c r="H638" s="163" t="s">
        <v>245</v>
      </c>
      <c r="I638" s="163" t="s">
        <v>246</v>
      </c>
      <c r="J638" s="168">
        <v>1</v>
      </c>
      <c r="K638" s="192">
        <v>45231</v>
      </c>
      <c r="L638" s="192">
        <v>45747</v>
      </c>
      <c r="M638" s="165">
        <f t="shared" si="21"/>
        <v>73.714285714285708</v>
      </c>
      <c r="N638" s="191">
        <v>0</v>
      </c>
      <c r="O638" s="163" t="s">
        <v>3611</v>
      </c>
      <c r="P638" s="53">
        <f t="shared" si="22"/>
        <v>0</v>
      </c>
      <c r="Q638" s="166" t="str">
        <f>IF(ISNUMBER(P638),IF(P638=100%,"CUMPLIDA",IF(AND(ISNUMBER(L638),ISNUMBER(CGR!$P$4)), IF(L638&lt;CGR!$P$4,"INCUMPLIDA","PROCESO"), "VERIFICAR FECHA")),"SIN VALOR AVANCE")</f>
        <v>PROCESO</v>
      </c>
    </row>
    <row r="639" spans="1:17" ht="105.75">
      <c r="A639" s="169" t="s">
        <v>20</v>
      </c>
      <c r="B639" s="460" t="s">
        <v>13</v>
      </c>
      <c r="C639" s="645"/>
      <c r="D639" s="645"/>
      <c r="E639" s="643"/>
      <c r="F639" s="643"/>
      <c r="G639" s="52" t="s">
        <v>248</v>
      </c>
      <c r="H639" s="163" t="s">
        <v>248</v>
      </c>
      <c r="I639" s="163" t="s">
        <v>249</v>
      </c>
      <c r="J639" s="168">
        <v>1</v>
      </c>
      <c r="K639" s="192">
        <v>45323</v>
      </c>
      <c r="L639" s="192">
        <v>45747</v>
      </c>
      <c r="M639" s="165">
        <f t="shared" si="21"/>
        <v>60.571428571428569</v>
      </c>
      <c r="N639" s="191">
        <v>0</v>
      </c>
      <c r="O639" s="163" t="s">
        <v>3610</v>
      </c>
      <c r="P639" s="53">
        <f t="shared" si="22"/>
        <v>0</v>
      </c>
      <c r="Q639" s="166" t="str">
        <f>IF(ISNUMBER(P639),IF(P639=100%,"CUMPLIDA",IF(AND(ISNUMBER(L639),ISNUMBER(CGR!$P$4)), IF(L639&lt;CGR!$P$4,"INCUMPLIDA","PROCESO"), "VERIFICAR FECHA")),"SIN VALOR AVANCE")</f>
        <v>PROCESO</v>
      </c>
    </row>
    <row r="640" spans="1:17" ht="135.75">
      <c r="A640" s="169" t="s">
        <v>20</v>
      </c>
      <c r="B640" s="460" t="s">
        <v>13</v>
      </c>
      <c r="C640" s="650"/>
      <c r="D640" s="650"/>
      <c r="E640" s="644"/>
      <c r="F640" s="644"/>
      <c r="G640" s="52" t="s">
        <v>3458</v>
      </c>
      <c r="H640" s="163" t="s">
        <v>3458</v>
      </c>
      <c r="I640" s="163" t="s">
        <v>252</v>
      </c>
      <c r="J640" s="168">
        <v>1</v>
      </c>
      <c r="K640" s="192">
        <v>45231</v>
      </c>
      <c r="L640" s="192">
        <v>45747</v>
      </c>
      <c r="M640" s="165">
        <f t="shared" si="21"/>
        <v>73.714285714285708</v>
      </c>
      <c r="N640" s="191">
        <v>0</v>
      </c>
      <c r="O640" s="163" t="s">
        <v>3611</v>
      </c>
      <c r="P640" s="53">
        <f t="shared" si="22"/>
        <v>0</v>
      </c>
      <c r="Q640" s="166" t="str">
        <f>IF(ISNUMBER(P640),IF(P640=100%,"CUMPLIDA",IF(AND(ISNUMBER(L640),ISNUMBER(CGR!$P$4)), IF(L640&lt;CGR!$P$4,"INCUMPLIDA","PROCESO"), "VERIFICAR FECHA")),"SIN VALOR AVANCE")</f>
        <v>PROCESO</v>
      </c>
    </row>
    <row r="641" spans="1:17" ht="225.75">
      <c r="A641" s="169" t="s">
        <v>20</v>
      </c>
      <c r="B641" s="460" t="s">
        <v>13</v>
      </c>
      <c r="C641" s="650"/>
      <c r="D641" s="650"/>
      <c r="E641" s="644"/>
      <c r="F641" s="644"/>
      <c r="G641" s="52" t="s">
        <v>3460</v>
      </c>
      <c r="H641" s="163" t="s">
        <v>3460</v>
      </c>
      <c r="I641" s="163" t="s">
        <v>2556</v>
      </c>
      <c r="J641" s="168">
        <v>1</v>
      </c>
      <c r="K641" s="192">
        <v>45231</v>
      </c>
      <c r="L641" s="192">
        <v>45808</v>
      </c>
      <c r="M641" s="165">
        <f t="shared" si="21"/>
        <v>82.428571428571431</v>
      </c>
      <c r="N641" s="191">
        <v>0</v>
      </c>
      <c r="O641" s="163" t="s">
        <v>3612</v>
      </c>
      <c r="P641" s="53">
        <f t="shared" si="22"/>
        <v>0</v>
      </c>
      <c r="Q641" s="166" t="str">
        <f>IF(ISNUMBER(P641),IF(P641=100%,"CUMPLIDA",IF(AND(ISNUMBER(L641),ISNUMBER(CGR!$P$4)), IF(L641&lt;CGR!$P$4,"INCUMPLIDA","PROCESO"), "VERIFICAR FECHA")),"SIN VALOR AVANCE")</f>
        <v>PROCESO</v>
      </c>
    </row>
    <row r="642" spans="1:17" ht="135.75">
      <c r="A642" s="169" t="s">
        <v>20</v>
      </c>
      <c r="B642" s="460" t="s">
        <v>13</v>
      </c>
      <c r="C642" s="650"/>
      <c r="D642" s="650"/>
      <c r="E642" s="644"/>
      <c r="F642" s="644"/>
      <c r="G642" s="52" t="s">
        <v>1363</v>
      </c>
      <c r="H642" s="163" t="s">
        <v>258</v>
      </c>
      <c r="I642" s="163" t="s">
        <v>259</v>
      </c>
      <c r="J642" s="168">
        <v>12</v>
      </c>
      <c r="K642" s="192">
        <v>46024</v>
      </c>
      <c r="L642" s="192">
        <v>47118</v>
      </c>
      <c r="M642" s="165">
        <f t="shared" si="21"/>
        <v>156.28571428571428</v>
      </c>
      <c r="N642" s="191">
        <v>0</v>
      </c>
      <c r="O642" s="163" t="s">
        <v>3611</v>
      </c>
      <c r="P642" s="53">
        <f t="shared" si="22"/>
        <v>0</v>
      </c>
      <c r="Q642" s="166" t="str">
        <f>IF(ISNUMBER(P642),IF(P642=100%,"CUMPLIDA",IF(AND(ISNUMBER(L642),ISNUMBER(CGR!$P$4)), IF(L642&lt;CGR!$P$4,"INCUMPLIDA","PROCESO"), "VERIFICAR FECHA")),"SIN VALOR AVANCE")</f>
        <v>PROCESO</v>
      </c>
    </row>
    <row r="643" spans="1:17" ht="105.75">
      <c r="A643" s="169" t="s">
        <v>20</v>
      </c>
      <c r="B643" s="460" t="s">
        <v>13</v>
      </c>
      <c r="C643" s="650"/>
      <c r="D643" s="650"/>
      <c r="E643" s="644"/>
      <c r="F643" s="644"/>
      <c r="G643" s="52" t="s">
        <v>1364</v>
      </c>
      <c r="H643" s="163" t="s">
        <v>261</v>
      </c>
      <c r="I643" s="163" t="s">
        <v>262</v>
      </c>
      <c r="J643" s="168">
        <v>1</v>
      </c>
      <c r="K643" s="192">
        <v>46024</v>
      </c>
      <c r="L643" s="192">
        <v>47118</v>
      </c>
      <c r="M643" s="165">
        <f t="shared" si="21"/>
        <v>156.28571428571428</v>
      </c>
      <c r="N643" s="191">
        <v>0</v>
      </c>
      <c r="O643" s="163" t="s">
        <v>3610</v>
      </c>
      <c r="P643" s="53">
        <f t="shared" si="22"/>
        <v>0</v>
      </c>
      <c r="Q643" s="166" t="str">
        <f>IF(ISNUMBER(P643),IF(P643=100%,"CUMPLIDA",IF(AND(ISNUMBER(L643),ISNUMBER(CGR!$P$4)), IF(L643&lt;CGR!$P$4,"INCUMPLIDA","PROCESO"), "VERIFICAR FECHA")),"SIN VALOR AVANCE")</f>
        <v>PROCESO</v>
      </c>
    </row>
    <row r="644" spans="1:17" ht="225.75">
      <c r="A644" s="169" t="s">
        <v>20</v>
      </c>
      <c r="B644" s="460" t="s">
        <v>13</v>
      </c>
      <c r="C644" s="650"/>
      <c r="D644" s="650"/>
      <c r="E644" s="644"/>
      <c r="F644" s="644"/>
      <c r="G644" s="52" t="s">
        <v>1365</v>
      </c>
      <c r="H644" s="163" t="s">
        <v>264</v>
      </c>
      <c r="I644" s="163" t="s">
        <v>265</v>
      </c>
      <c r="J644" s="168">
        <v>2</v>
      </c>
      <c r="K644" s="192">
        <v>46024</v>
      </c>
      <c r="L644" s="192">
        <v>47118</v>
      </c>
      <c r="M644" s="165">
        <f t="shared" ref="M644:M707" si="23">(L644-K644)/7</f>
        <v>156.28571428571428</v>
      </c>
      <c r="N644" s="191">
        <v>0</v>
      </c>
      <c r="O644" s="163" t="s">
        <v>3612</v>
      </c>
      <c r="P644" s="53">
        <f t="shared" si="22"/>
        <v>0</v>
      </c>
      <c r="Q644" s="166" t="str">
        <f>IF(ISNUMBER(P644),IF(P644=100%,"CUMPLIDA",IF(AND(ISNUMBER(L644),ISNUMBER(CGR!$P$4)), IF(L644&lt;CGR!$P$4,"INCUMPLIDA","PROCESO"), "VERIFICAR FECHA")),"SIN VALOR AVANCE")</f>
        <v>PROCESO</v>
      </c>
    </row>
    <row r="645" spans="1:17" ht="390.75">
      <c r="A645" s="169" t="s">
        <v>19</v>
      </c>
      <c r="B645" s="460" t="s">
        <v>13</v>
      </c>
      <c r="C645" s="642" t="s">
        <v>3613</v>
      </c>
      <c r="D645" s="642" t="s">
        <v>3614</v>
      </c>
      <c r="E645" s="643" t="s">
        <v>3615</v>
      </c>
      <c r="F645" s="643" t="s">
        <v>3616</v>
      </c>
      <c r="G645" s="643" t="s">
        <v>3617</v>
      </c>
      <c r="H645" s="537" t="s">
        <v>3618</v>
      </c>
      <c r="I645" s="163" t="s">
        <v>1097</v>
      </c>
      <c r="J645" s="164">
        <v>1</v>
      </c>
      <c r="K645" s="190">
        <v>44013</v>
      </c>
      <c r="L645" s="190">
        <v>44074</v>
      </c>
      <c r="M645" s="165">
        <f t="shared" si="23"/>
        <v>8.7142857142857135</v>
      </c>
      <c r="N645" s="191">
        <v>1</v>
      </c>
      <c r="O645" s="163" t="s">
        <v>3619</v>
      </c>
      <c r="P645" s="53">
        <f t="shared" si="22"/>
        <v>1</v>
      </c>
      <c r="Q645" s="166" t="str">
        <f>IF(ISNUMBER(P645),IF(P645=100%,"CUMPLIDA",IF(AND(ISNUMBER(L645),ISNUMBER(CGR!$P$4)), IF(L645&lt;CGR!$P$4,"INCUMPLIDA","PROCESO"), "VERIFICAR FECHA")),"SIN VALOR AVANCE")</f>
        <v>CUMPLIDA</v>
      </c>
    </row>
    <row r="646" spans="1:17" ht="405.75">
      <c r="A646" s="169" t="s">
        <v>19</v>
      </c>
      <c r="B646" s="460" t="s">
        <v>13</v>
      </c>
      <c r="C646" s="642"/>
      <c r="D646" s="642"/>
      <c r="E646" s="643"/>
      <c r="F646" s="643"/>
      <c r="G646" s="643"/>
      <c r="H646" s="537" t="s">
        <v>3620</v>
      </c>
      <c r="I646" s="163" t="s">
        <v>3170</v>
      </c>
      <c r="J646" s="164">
        <v>1</v>
      </c>
      <c r="K646" s="190">
        <v>44075</v>
      </c>
      <c r="L646" s="190">
        <v>44196</v>
      </c>
      <c r="M646" s="165">
        <f t="shared" si="23"/>
        <v>17.285714285714285</v>
      </c>
      <c r="N646" s="191">
        <v>1</v>
      </c>
      <c r="O646" s="163" t="s">
        <v>3621</v>
      </c>
      <c r="P646" s="53">
        <f t="shared" si="22"/>
        <v>1</v>
      </c>
      <c r="Q646" s="166" t="str">
        <f>IF(ISNUMBER(P646),IF(P646=100%,"CUMPLIDA",IF(AND(ISNUMBER(L646),ISNUMBER(CGR!$P$4)), IF(L646&lt;CGR!$P$4,"INCUMPLIDA","PROCESO"), "VERIFICAR FECHA")),"SIN VALOR AVANCE")</f>
        <v>CUMPLIDA</v>
      </c>
    </row>
    <row r="647" spans="1:17" ht="390.75">
      <c r="A647" s="169" t="s">
        <v>19</v>
      </c>
      <c r="B647" s="460" t="s">
        <v>13</v>
      </c>
      <c r="C647" s="642"/>
      <c r="D647" s="642"/>
      <c r="E647" s="643"/>
      <c r="F647" s="643"/>
      <c r="G647" s="643" t="s">
        <v>3617</v>
      </c>
      <c r="H647" s="163" t="s">
        <v>2429</v>
      </c>
      <c r="I647" s="163" t="s">
        <v>969</v>
      </c>
      <c r="J647" s="168">
        <v>1</v>
      </c>
      <c r="K647" s="190">
        <v>45231</v>
      </c>
      <c r="L647" s="190">
        <v>45504</v>
      </c>
      <c r="M647" s="165">
        <f t="shared" si="23"/>
        <v>39</v>
      </c>
      <c r="N647" s="191">
        <v>1</v>
      </c>
      <c r="O647" s="175" t="s">
        <v>2430</v>
      </c>
      <c r="P647" s="53">
        <f t="shared" si="22"/>
        <v>1</v>
      </c>
      <c r="Q647" s="166" t="str">
        <f>IF(ISNUMBER(P647),IF(P647=100%,"CUMPLIDA",IF(AND(ISNUMBER(L647),ISNUMBER(CGR!$P$4)), IF(L647&lt;CGR!$P$4,"INCUMPLIDA","PROCESO"), "VERIFICAR FECHA")),"SIN VALOR AVANCE")</f>
        <v>CUMPLIDA</v>
      </c>
    </row>
    <row r="648" spans="1:17" ht="390.75">
      <c r="A648" s="169" t="s">
        <v>19</v>
      </c>
      <c r="B648" s="460" t="s">
        <v>13</v>
      </c>
      <c r="C648" s="642"/>
      <c r="D648" s="642"/>
      <c r="E648" s="643"/>
      <c r="F648" s="643"/>
      <c r="G648" s="643"/>
      <c r="H648" s="163" t="s">
        <v>2431</v>
      </c>
      <c r="I648" s="163" t="s">
        <v>2432</v>
      </c>
      <c r="J648" s="168">
        <v>1</v>
      </c>
      <c r="K648" s="190">
        <v>45231</v>
      </c>
      <c r="L648" s="190">
        <v>45504</v>
      </c>
      <c r="M648" s="165">
        <f t="shared" si="23"/>
        <v>39</v>
      </c>
      <c r="N648" s="191">
        <v>1</v>
      </c>
      <c r="O648" s="175" t="s">
        <v>2430</v>
      </c>
      <c r="P648" s="53">
        <f t="shared" ref="P648:P711" si="24">N648/J648</f>
        <v>1</v>
      </c>
      <c r="Q648" s="166" t="str">
        <f>IF(ISNUMBER(P648),IF(P648=100%,"CUMPLIDA",IF(AND(ISNUMBER(L648),ISNUMBER(CGR!$P$4)), IF(L648&lt;CGR!$P$4,"INCUMPLIDA","PROCESO"), "VERIFICAR FECHA")),"SIN VALOR AVANCE")</f>
        <v>CUMPLIDA</v>
      </c>
    </row>
    <row r="649" spans="1:17" ht="210.75">
      <c r="A649" s="169" t="s">
        <v>19</v>
      </c>
      <c r="B649" s="460" t="s">
        <v>13</v>
      </c>
      <c r="C649" s="642"/>
      <c r="D649" s="642"/>
      <c r="E649" s="643"/>
      <c r="F649" s="643"/>
      <c r="G649" s="52" t="s">
        <v>2434</v>
      </c>
      <c r="H649" s="163" t="s">
        <v>1614</v>
      </c>
      <c r="I649" s="163" t="s">
        <v>238</v>
      </c>
      <c r="J649" s="168">
        <v>1</v>
      </c>
      <c r="K649" s="192">
        <v>45323</v>
      </c>
      <c r="L649" s="192">
        <v>45747</v>
      </c>
      <c r="M649" s="165">
        <f t="shared" si="23"/>
        <v>60.571428571428569</v>
      </c>
      <c r="N649" s="191">
        <v>0</v>
      </c>
      <c r="O649" s="175" t="s">
        <v>2450</v>
      </c>
      <c r="P649" s="53">
        <f t="shared" si="24"/>
        <v>0</v>
      </c>
      <c r="Q649" s="166" t="str">
        <f>IF(ISNUMBER(P649),IF(P649=100%,"CUMPLIDA",IF(AND(ISNUMBER(L649),ISNUMBER(CGR!$P$4)), IF(L649&lt;CGR!$P$4,"INCUMPLIDA","PROCESO"), "VERIFICAR FECHA")),"SIN VALOR AVANCE")</f>
        <v>PROCESO</v>
      </c>
    </row>
    <row r="650" spans="1:17" ht="165.75">
      <c r="A650" s="169" t="s">
        <v>19</v>
      </c>
      <c r="B650" s="460" t="s">
        <v>13</v>
      </c>
      <c r="C650" s="642"/>
      <c r="D650" s="642"/>
      <c r="E650" s="643"/>
      <c r="F650" s="643"/>
      <c r="G650" s="52" t="s">
        <v>241</v>
      </c>
      <c r="H650" s="163" t="s">
        <v>241</v>
      </c>
      <c r="I650" s="163" t="s">
        <v>242</v>
      </c>
      <c r="J650" s="168">
        <v>1</v>
      </c>
      <c r="K650" s="192">
        <v>45323</v>
      </c>
      <c r="L650" s="192">
        <v>45747</v>
      </c>
      <c r="M650" s="165">
        <f t="shared" si="23"/>
        <v>60.571428571428569</v>
      </c>
      <c r="N650" s="191">
        <v>0</v>
      </c>
      <c r="O650" s="163" t="s">
        <v>3622</v>
      </c>
      <c r="P650" s="53">
        <f t="shared" si="24"/>
        <v>0</v>
      </c>
      <c r="Q650" s="166" t="str">
        <f>IF(ISNUMBER(P650),IF(P650=100%,"CUMPLIDA",IF(AND(ISNUMBER(L650),ISNUMBER(CGR!$P$4)), IF(L650&lt;CGR!$P$4,"INCUMPLIDA","PROCESO"), "VERIFICAR FECHA")),"SIN VALOR AVANCE")</f>
        <v>PROCESO</v>
      </c>
    </row>
    <row r="651" spans="1:17" ht="165.75">
      <c r="A651" s="169" t="s">
        <v>19</v>
      </c>
      <c r="B651" s="460" t="s">
        <v>13</v>
      </c>
      <c r="C651" s="642"/>
      <c r="D651" s="642"/>
      <c r="E651" s="643"/>
      <c r="F651" s="643"/>
      <c r="G651" s="52" t="s">
        <v>1361</v>
      </c>
      <c r="H651" s="163" t="s">
        <v>245</v>
      </c>
      <c r="I651" s="163" t="s">
        <v>246</v>
      </c>
      <c r="J651" s="168">
        <v>1</v>
      </c>
      <c r="K651" s="192">
        <v>45231</v>
      </c>
      <c r="L651" s="192">
        <v>45747</v>
      </c>
      <c r="M651" s="165">
        <f t="shared" si="23"/>
        <v>73.714285714285708</v>
      </c>
      <c r="N651" s="191">
        <v>0</v>
      </c>
      <c r="O651" s="163" t="s">
        <v>3622</v>
      </c>
      <c r="P651" s="53">
        <f t="shared" si="24"/>
        <v>0</v>
      </c>
      <c r="Q651" s="166" t="str">
        <f>IF(ISNUMBER(P651),IF(P651=100%,"CUMPLIDA",IF(AND(ISNUMBER(L651),ISNUMBER(CGR!$P$4)), IF(L651&lt;CGR!$P$4,"INCUMPLIDA","PROCESO"), "VERIFICAR FECHA")),"SIN VALOR AVANCE")</f>
        <v>PROCESO</v>
      </c>
    </row>
    <row r="652" spans="1:17" ht="210.75">
      <c r="A652" s="169" t="s">
        <v>19</v>
      </c>
      <c r="B652" s="460" t="s">
        <v>13</v>
      </c>
      <c r="C652" s="642"/>
      <c r="D652" s="642"/>
      <c r="E652" s="643"/>
      <c r="F652" s="643"/>
      <c r="G652" s="52" t="s">
        <v>248</v>
      </c>
      <c r="H652" s="163" t="s">
        <v>248</v>
      </c>
      <c r="I652" s="163" t="s">
        <v>3249</v>
      </c>
      <c r="J652" s="168">
        <v>1</v>
      </c>
      <c r="K652" s="192">
        <v>45323</v>
      </c>
      <c r="L652" s="192">
        <v>45747</v>
      </c>
      <c r="M652" s="165">
        <f t="shared" si="23"/>
        <v>60.571428571428569</v>
      </c>
      <c r="N652" s="191">
        <v>0</v>
      </c>
      <c r="O652" s="175" t="s">
        <v>2450</v>
      </c>
      <c r="P652" s="53">
        <f t="shared" si="24"/>
        <v>0</v>
      </c>
      <c r="Q652" s="166" t="str">
        <f>IF(ISNUMBER(P652),IF(P652=100%,"CUMPLIDA",IF(AND(ISNUMBER(L652),ISNUMBER(CGR!$P$4)), IF(L652&lt;CGR!$P$4,"INCUMPLIDA","PROCESO"), "VERIFICAR FECHA")),"SIN VALOR AVANCE")</f>
        <v>PROCESO</v>
      </c>
    </row>
    <row r="653" spans="1:17" ht="165.75">
      <c r="A653" s="169" t="s">
        <v>19</v>
      </c>
      <c r="B653" s="460" t="s">
        <v>13</v>
      </c>
      <c r="C653" s="642"/>
      <c r="D653" s="642"/>
      <c r="E653" s="643"/>
      <c r="F653" s="643"/>
      <c r="G653" s="52" t="s">
        <v>251</v>
      </c>
      <c r="H653" s="163" t="s">
        <v>251</v>
      </c>
      <c r="I653" s="163" t="s">
        <v>252</v>
      </c>
      <c r="J653" s="168">
        <v>1</v>
      </c>
      <c r="K653" s="192">
        <v>45231</v>
      </c>
      <c r="L653" s="192">
        <v>45747</v>
      </c>
      <c r="M653" s="165">
        <f t="shared" si="23"/>
        <v>73.714285714285708</v>
      </c>
      <c r="N653" s="191">
        <v>0</v>
      </c>
      <c r="O653" s="163" t="s">
        <v>3622</v>
      </c>
      <c r="P653" s="53">
        <f t="shared" si="24"/>
        <v>0</v>
      </c>
      <c r="Q653" s="166" t="str">
        <f>IF(ISNUMBER(P653),IF(P653=100%,"CUMPLIDA",IF(AND(ISNUMBER(L653),ISNUMBER(CGR!$P$4)), IF(L653&lt;CGR!$P$4,"INCUMPLIDA","PROCESO"), "VERIFICAR FECHA")),"SIN VALOR AVANCE")</f>
        <v>PROCESO</v>
      </c>
    </row>
    <row r="654" spans="1:17" ht="345.75">
      <c r="A654" s="169" t="s">
        <v>19</v>
      </c>
      <c r="B654" s="460" t="s">
        <v>13</v>
      </c>
      <c r="C654" s="642"/>
      <c r="D654" s="642"/>
      <c r="E654" s="643"/>
      <c r="F654" s="643"/>
      <c r="G654" s="52" t="s">
        <v>254</v>
      </c>
      <c r="H654" s="163" t="s">
        <v>254</v>
      </c>
      <c r="I654" s="163" t="s">
        <v>2556</v>
      </c>
      <c r="J654" s="168">
        <v>1</v>
      </c>
      <c r="K654" s="192">
        <v>45231</v>
      </c>
      <c r="L654" s="192">
        <v>45808</v>
      </c>
      <c r="M654" s="165">
        <f t="shared" si="23"/>
        <v>82.428571428571431</v>
      </c>
      <c r="N654" s="191">
        <v>0</v>
      </c>
      <c r="O654" s="175" t="s">
        <v>3623</v>
      </c>
      <c r="P654" s="53">
        <f t="shared" si="24"/>
        <v>0</v>
      </c>
      <c r="Q654" s="166" t="str">
        <f>IF(ISNUMBER(P654),IF(P654=100%,"CUMPLIDA",IF(AND(ISNUMBER(L654),ISNUMBER(CGR!$P$4)), IF(L654&lt;CGR!$P$4,"INCUMPLIDA","PROCESO"), "VERIFICAR FECHA")),"SIN VALOR AVANCE")</f>
        <v>PROCESO</v>
      </c>
    </row>
    <row r="655" spans="1:17" ht="240.75">
      <c r="A655" s="169" t="s">
        <v>19</v>
      </c>
      <c r="B655" s="460" t="s">
        <v>13</v>
      </c>
      <c r="C655" s="642"/>
      <c r="D655" s="642"/>
      <c r="E655" s="643"/>
      <c r="F655" s="643"/>
      <c r="G655" s="52" t="s">
        <v>1363</v>
      </c>
      <c r="H655" s="163" t="s">
        <v>258</v>
      </c>
      <c r="I655" s="163" t="s">
        <v>259</v>
      </c>
      <c r="J655" s="168">
        <v>7</v>
      </c>
      <c r="K655" s="192">
        <v>46024</v>
      </c>
      <c r="L655" s="192">
        <v>46660</v>
      </c>
      <c r="M655" s="165">
        <f t="shared" si="23"/>
        <v>90.857142857142861</v>
      </c>
      <c r="N655" s="191">
        <v>0</v>
      </c>
      <c r="O655" s="163" t="s">
        <v>3624</v>
      </c>
      <c r="P655" s="53">
        <f t="shared" si="24"/>
        <v>0</v>
      </c>
      <c r="Q655" s="166" t="str">
        <f>IF(ISNUMBER(P655),IF(P655=100%,"CUMPLIDA",IF(AND(ISNUMBER(L655),ISNUMBER(CGR!$P$4)), IF(L655&lt;CGR!$P$4,"INCUMPLIDA","PROCESO"), "VERIFICAR FECHA")),"SIN VALOR AVANCE")</f>
        <v>PROCESO</v>
      </c>
    </row>
    <row r="656" spans="1:17" ht="195.75">
      <c r="A656" s="169" t="s">
        <v>19</v>
      </c>
      <c r="B656" s="460" t="s">
        <v>13</v>
      </c>
      <c r="C656" s="642"/>
      <c r="D656" s="642"/>
      <c r="E656" s="643"/>
      <c r="F656" s="643"/>
      <c r="G656" s="52" t="s">
        <v>1364</v>
      </c>
      <c r="H656" s="163" t="s">
        <v>261</v>
      </c>
      <c r="I656" s="163" t="s">
        <v>262</v>
      </c>
      <c r="J656" s="168">
        <v>1</v>
      </c>
      <c r="K656" s="192">
        <v>46024</v>
      </c>
      <c r="L656" s="192">
        <v>46660</v>
      </c>
      <c r="M656" s="165">
        <f t="shared" si="23"/>
        <v>90.857142857142861</v>
      </c>
      <c r="N656" s="191">
        <v>0</v>
      </c>
      <c r="O656" s="175" t="s">
        <v>1035</v>
      </c>
      <c r="P656" s="53">
        <f t="shared" si="24"/>
        <v>0</v>
      </c>
      <c r="Q656" s="166" t="str">
        <f>IF(ISNUMBER(P656),IF(P656=100%,"CUMPLIDA",IF(AND(ISNUMBER(L656),ISNUMBER(CGR!$P$4)), IF(L656&lt;CGR!$P$4,"INCUMPLIDA","PROCESO"), "VERIFICAR FECHA")),"SIN VALOR AVANCE")</f>
        <v>PROCESO</v>
      </c>
    </row>
    <row r="657" spans="1:17" ht="409.5">
      <c r="A657" s="169" t="s">
        <v>19</v>
      </c>
      <c r="B657" s="460" t="s">
        <v>13</v>
      </c>
      <c r="C657" s="642"/>
      <c r="D657" s="642"/>
      <c r="E657" s="643"/>
      <c r="F657" s="643"/>
      <c r="G657" s="52" t="s">
        <v>1365</v>
      </c>
      <c r="H657" s="163" t="s">
        <v>264</v>
      </c>
      <c r="I657" s="163" t="s">
        <v>265</v>
      </c>
      <c r="J657" s="168">
        <v>2</v>
      </c>
      <c r="K657" s="192">
        <v>46024</v>
      </c>
      <c r="L657" s="192">
        <v>46660</v>
      </c>
      <c r="M657" s="165">
        <f t="shared" si="23"/>
        <v>90.857142857142861</v>
      </c>
      <c r="N657" s="191">
        <v>0</v>
      </c>
      <c r="O657" s="175" t="s">
        <v>3625</v>
      </c>
      <c r="P657" s="53">
        <f t="shared" si="24"/>
        <v>0</v>
      </c>
      <c r="Q657" s="166" t="str">
        <f>IF(ISNUMBER(P657),IF(P657=100%,"CUMPLIDA",IF(AND(ISNUMBER(L657),ISNUMBER(CGR!$P$4)), IF(L657&lt;CGR!$P$4,"INCUMPLIDA","PROCESO"), "VERIFICAR FECHA")),"SIN VALOR AVANCE")</f>
        <v>PROCESO</v>
      </c>
    </row>
    <row r="658" spans="1:17" ht="390.75">
      <c r="A658" s="169" t="s">
        <v>19</v>
      </c>
      <c r="B658" s="460" t="s">
        <v>13</v>
      </c>
      <c r="C658" s="642" t="s">
        <v>3626</v>
      </c>
      <c r="D658" s="642" t="s">
        <v>3098</v>
      </c>
      <c r="E658" s="643" t="s">
        <v>3627</v>
      </c>
      <c r="F658" s="643" t="s">
        <v>3628</v>
      </c>
      <c r="G658" s="651" t="s">
        <v>3617</v>
      </c>
      <c r="H658" s="537" t="s">
        <v>3618</v>
      </c>
      <c r="I658" s="163" t="s">
        <v>1097</v>
      </c>
      <c r="J658" s="164">
        <v>1</v>
      </c>
      <c r="K658" s="190">
        <v>44013</v>
      </c>
      <c r="L658" s="190">
        <v>44074</v>
      </c>
      <c r="M658" s="165">
        <f t="shared" si="23"/>
        <v>8.7142857142857135</v>
      </c>
      <c r="N658" s="191">
        <v>1</v>
      </c>
      <c r="O658" s="163" t="s">
        <v>3619</v>
      </c>
      <c r="P658" s="53">
        <f t="shared" si="24"/>
        <v>1</v>
      </c>
      <c r="Q658" s="166" t="str">
        <f>IF(ISNUMBER(P658),IF(P658=100%,"CUMPLIDA",IF(AND(ISNUMBER(L658),ISNUMBER(CGR!$P$4)), IF(L658&lt;CGR!$P$4,"INCUMPLIDA","PROCESO"), "VERIFICAR FECHA")),"SIN VALOR AVANCE")</f>
        <v>CUMPLIDA</v>
      </c>
    </row>
    <row r="659" spans="1:17" ht="405.75">
      <c r="A659" s="169" t="s">
        <v>19</v>
      </c>
      <c r="B659" s="460" t="s">
        <v>13</v>
      </c>
      <c r="C659" s="642"/>
      <c r="D659" s="642"/>
      <c r="E659" s="643"/>
      <c r="F659" s="643"/>
      <c r="G659" s="651"/>
      <c r="H659" s="537" t="s">
        <v>3620</v>
      </c>
      <c r="I659" s="163" t="s">
        <v>3170</v>
      </c>
      <c r="J659" s="164">
        <v>1</v>
      </c>
      <c r="K659" s="190">
        <v>44075</v>
      </c>
      <c r="L659" s="190">
        <v>44196</v>
      </c>
      <c r="M659" s="165">
        <f t="shared" si="23"/>
        <v>17.285714285714285</v>
      </c>
      <c r="N659" s="191">
        <v>1</v>
      </c>
      <c r="O659" s="163" t="s">
        <v>3621</v>
      </c>
      <c r="P659" s="53">
        <f t="shared" si="24"/>
        <v>1</v>
      </c>
      <c r="Q659" s="166" t="str">
        <f>IF(ISNUMBER(P659),IF(P659=100%,"CUMPLIDA",IF(AND(ISNUMBER(L659),ISNUMBER(CGR!$P$4)), IF(L659&lt;CGR!$P$4,"INCUMPLIDA","PROCESO"), "VERIFICAR FECHA")),"SIN VALOR AVANCE")</f>
        <v>CUMPLIDA</v>
      </c>
    </row>
    <row r="660" spans="1:17" ht="390.75">
      <c r="A660" s="169" t="s">
        <v>19</v>
      </c>
      <c r="B660" s="460" t="s">
        <v>13</v>
      </c>
      <c r="C660" s="642"/>
      <c r="D660" s="642"/>
      <c r="E660" s="643"/>
      <c r="F660" s="643"/>
      <c r="G660" s="643" t="s">
        <v>3617</v>
      </c>
      <c r="H660" s="163" t="s">
        <v>2429</v>
      </c>
      <c r="I660" s="163" t="s">
        <v>969</v>
      </c>
      <c r="J660" s="168">
        <v>1</v>
      </c>
      <c r="K660" s="190">
        <v>45231</v>
      </c>
      <c r="L660" s="190">
        <v>45504</v>
      </c>
      <c r="M660" s="165">
        <f t="shared" si="23"/>
        <v>39</v>
      </c>
      <c r="N660" s="191">
        <v>1</v>
      </c>
      <c r="O660" s="175" t="s">
        <v>2430</v>
      </c>
      <c r="P660" s="53">
        <f t="shared" si="24"/>
        <v>1</v>
      </c>
      <c r="Q660" s="166" t="str">
        <f>IF(ISNUMBER(P660),IF(P660=100%,"CUMPLIDA",IF(AND(ISNUMBER(L660),ISNUMBER(CGR!$P$4)), IF(L660&lt;CGR!$P$4,"INCUMPLIDA","PROCESO"), "VERIFICAR FECHA")),"SIN VALOR AVANCE")</f>
        <v>CUMPLIDA</v>
      </c>
    </row>
    <row r="661" spans="1:17" ht="390.75">
      <c r="A661" s="169" t="s">
        <v>19</v>
      </c>
      <c r="B661" s="460" t="s">
        <v>13</v>
      </c>
      <c r="C661" s="642"/>
      <c r="D661" s="642"/>
      <c r="E661" s="643"/>
      <c r="F661" s="643"/>
      <c r="G661" s="643"/>
      <c r="H661" s="163" t="s">
        <v>2431</v>
      </c>
      <c r="I661" s="163" t="s">
        <v>2432</v>
      </c>
      <c r="J661" s="168">
        <v>1</v>
      </c>
      <c r="K661" s="190">
        <v>45231</v>
      </c>
      <c r="L661" s="190">
        <v>45504</v>
      </c>
      <c r="M661" s="165">
        <f t="shared" si="23"/>
        <v>39</v>
      </c>
      <c r="N661" s="191">
        <v>1</v>
      </c>
      <c r="O661" s="175" t="s">
        <v>2430</v>
      </c>
      <c r="P661" s="53">
        <f t="shared" si="24"/>
        <v>1</v>
      </c>
      <c r="Q661" s="166" t="str">
        <f>IF(ISNUMBER(P661),IF(P661=100%,"CUMPLIDA",IF(AND(ISNUMBER(L661),ISNUMBER(CGR!$P$4)), IF(L661&lt;CGR!$P$4,"INCUMPLIDA","PROCESO"), "VERIFICAR FECHA")),"SIN VALOR AVANCE")</f>
        <v>CUMPLIDA</v>
      </c>
    </row>
    <row r="662" spans="1:17" ht="210.75">
      <c r="A662" s="169" t="s">
        <v>19</v>
      </c>
      <c r="B662" s="460" t="s">
        <v>13</v>
      </c>
      <c r="C662" s="642"/>
      <c r="D662" s="642"/>
      <c r="E662" s="643"/>
      <c r="F662" s="643"/>
      <c r="G662" s="52" t="s">
        <v>2434</v>
      </c>
      <c r="H662" s="163" t="s">
        <v>1614</v>
      </c>
      <c r="I662" s="163" t="s">
        <v>238</v>
      </c>
      <c r="J662" s="168">
        <v>1</v>
      </c>
      <c r="K662" s="192">
        <v>45323</v>
      </c>
      <c r="L662" s="192">
        <v>45747</v>
      </c>
      <c r="M662" s="165">
        <f t="shared" si="23"/>
        <v>60.571428571428569</v>
      </c>
      <c r="N662" s="191">
        <v>0</v>
      </c>
      <c r="O662" s="175" t="s">
        <v>2450</v>
      </c>
      <c r="P662" s="53">
        <f t="shared" si="24"/>
        <v>0</v>
      </c>
      <c r="Q662" s="166" t="str">
        <f>IF(ISNUMBER(P662),IF(P662=100%,"CUMPLIDA",IF(AND(ISNUMBER(L662),ISNUMBER(CGR!$P$4)), IF(L662&lt;CGR!$P$4,"INCUMPLIDA","PROCESO"), "VERIFICAR FECHA")),"SIN VALOR AVANCE")</f>
        <v>PROCESO</v>
      </c>
    </row>
    <row r="663" spans="1:17" ht="165.75">
      <c r="A663" s="169" t="s">
        <v>19</v>
      </c>
      <c r="B663" s="460" t="s">
        <v>13</v>
      </c>
      <c r="C663" s="642"/>
      <c r="D663" s="642"/>
      <c r="E663" s="643"/>
      <c r="F663" s="643"/>
      <c r="G663" s="52" t="s">
        <v>241</v>
      </c>
      <c r="H663" s="163" t="s">
        <v>241</v>
      </c>
      <c r="I663" s="163" t="s">
        <v>242</v>
      </c>
      <c r="J663" s="168">
        <v>1</v>
      </c>
      <c r="K663" s="192">
        <v>45323</v>
      </c>
      <c r="L663" s="192">
        <v>45747</v>
      </c>
      <c r="M663" s="165">
        <f t="shared" si="23"/>
        <v>60.571428571428569</v>
      </c>
      <c r="N663" s="191">
        <v>0</v>
      </c>
      <c r="O663" s="163" t="s">
        <v>3622</v>
      </c>
      <c r="P663" s="53">
        <f t="shared" si="24"/>
        <v>0</v>
      </c>
      <c r="Q663" s="166" t="str">
        <f>IF(ISNUMBER(P663),IF(P663=100%,"CUMPLIDA",IF(AND(ISNUMBER(L663),ISNUMBER(CGR!$P$4)), IF(L663&lt;CGR!$P$4,"INCUMPLIDA","PROCESO"), "VERIFICAR FECHA")),"SIN VALOR AVANCE")</f>
        <v>PROCESO</v>
      </c>
    </row>
    <row r="664" spans="1:17" ht="165.75">
      <c r="A664" s="169" t="s">
        <v>19</v>
      </c>
      <c r="B664" s="460" t="s">
        <v>13</v>
      </c>
      <c r="C664" s="642"/>
      <c r="D664" s="642"/>
      <c r="E664" s="643"/>
      <c r="F664" s="643"/>
      <c r="G664" s="52" t="s">
        <v>1361</v>
      </c>
      <c r="H664" s="163" t="s">
        <v>245</v>
      </c>
      <c r="I664" s="163" t="s">
        <v>246</v>
      </c>
      <c r="J664" s="168">
        <v>1</v>
      </c>
      <c r="K664" s="192">
        <v>45231</v>
      </c>
      <c r="L664" s="192">
        <v>45747</v>
      </c>
      <c r="M664" s="165">
        <f t="shared" si="23"/>
        <v>73.714285714285708</v>
      </c>
      <c r="N664" s="191">
        <v>0</v>
      </c>
      <c r="O664" s="163" t="s">
        <v>3622</v>
      </c>
      <c r="P664" s="53">
        <f t="shared" si="24"/>
        <v>0</v>
      </c>
      <c r="Q664" s="166" t="str">
        <f>IF(ISNUMBER(P664),IF(P664=100%,"CUMPLIDA",IF(AND(ISNUMBER(L664),ISNUMBER(CGR!$P$4)), IF(L664&lt;CGR!$P$4,"INCUMPLIDA","PROCESO"), "VERIFICAR FECHA")),"SIN VALOR AVANCE")</f>
        <v>PROCESO</v>
      </c>
    </row>
    <row r="665" spans="1:17" ht="195.75">
      <c r="A665" s="169" t="s">
        <v>19</v>
      </c>
      <c r="B665" s="460" t="s">
        <v>13</v>
      </c>
      <c r="C665" s="642"/>
      <c r="D665" s="642"/>
      <c r="E665" s="643"/>
      <c r="F665" s="643"/>
      <c r="G665" s="52" t="s">
        <v>248</v>
      </c>
      <c r="H665" s="163" t="s">
        <v>248</v>
      </c>
      <c r="I665" s="163" t="s">
        <v>3249</v>
      </c>
      <c r="J665" s="168">
        <v>1</v>
      </c>
      <c r="K665" s="192">
        <v>45323</v>
      </c>
      <c r="L665" s="192">
        <v>45747</v>
      </c>
      <c r="M665" s="165">
        <f t="shared" si="23"/>
        <v>60.571428571428569</v>
      </c>
      <c r="N665" s="191">
        <v>0</v>
      </c>
      <c r="O665" s="175" t="s">
        <v>1035</v>
      </c>
      <c r="P665" s="53">
        <f t="shared" si="24"/>
        <v>0</v>
      </c>
      <c r="Q665" s="166" t="str">
        <f>IF(ISNUMBER(P665),IF(P665=100%,"CUMPLIDA",IF(AND(ISNUMBER(L665),ISNUMBER(CGR!$P$4)), IF(L665&lt;CGR!$P$4,"INCUMPLIDA","PROCESO"), "VERIFICAR FECHA")),"SIN VALOR AVANCE")</f>
        <v>PROCESO</v>
      </c>
    </row>
    <row r="666" spans="1:17" ht="180.75">
      <c r="A666" s="169" t="s">
        <v>19</v>
      </c>
      <c r="B666" s="460" t="s">
        <v>13</v>
      </c>
      <c r="C666" s="642"/>
      <c r="D666" s="642"/>
      <c r="E666" s="643"/>
      <c r="F666" s="643"/>
      <c r="G666" s="52" t="s">
        <v>251</v>
      </c>
      <c r="H666" s="163" t="s">
        <v>251</v>
      </c>
      <c r="I666" s="163" t="s">
        <v>252</v>
      </c>
      <c r="J666" s="168">
        <v>1</v>
      </c>
      <c r="K666" s="192">
        <v>45231</v>
      </c>
      <c r="L666" s="192">
        <v>45747</v>
      </c>
      <c r="M666" s="165">
        <f t="shared" si="23"/>
        <v>73.714285714285708</v>
      </c>
      <c r="N666" s="191">
        <v>0</v>
      </c>
      <c r="O666" s="163" t="s">
        <v>3629</v>
      </c>
      <c r="P666" s="53">
        <f t="shared" si="24"/>
        <v>0</v>
      </c>
      <c r="Q666" s="166" t="str">
        <f>IF(ISNUMBER(P666),IF(P666=100%,"CUMPLIDA",IF(AND(ISNUMBER(L666),ISNUMBER(CGR!$P$4)), IF(L666&lt;CGR!$P$4,"INCUMPLIDA","PROCESO"), "VERIFICAR FECHA")),"SIN VALOR AVANCE")</f>
        <v>PROCESO</v>
      </c>
    </row>
    <row r="667" spans="1:17" ht="330.75">
      <c r="A667" s="169" t="s">
        <v>19</v>
      </c>
      <c r="B667" s="460" t="s">
        <v>13</v>
      </c>
      <c r="C667" s="642"/>
      <c r="D667" s="642"/>
      <c r="E667" s="643"/>
      <c r="F667" s="643"/>
      <c r="G667" s="52" t="s">
        <v>254</v>
      </c>
      <c r="H667" s="163" t="s">
        <v>254</v>
      </c>
      <c r="I667" s="163" t="s">
        <v>2556</v>
      </c>
      <c r="J667" s="168">
        <v>1</v>
      </c>
      <c r="K667" s="192">
        <v>45231</v>
      </c>
      <c r="L667" s="192">
        <v>45808</v>
      </c>
      <c r="M667" s="165">
        <f t="shared" si="23"/>
        <v>82.428571428571431</v>
      </c>
      <c r="N667" s="191">
        <v>0</v>
      </c>
      <c r="O667" s="175" t="s">
        <v>3630</v>
      </c>
      <c r="P667" s="53">
        <f t="shared" si="24"/>
        <v>0</v>
      </c>
      <c r="Q667" s="166" t="str">
        <f>IF(ISNUMBER(P667),IF(P667=100%,"CUMPLIDA",IF(AND(ISNUMBER(L667),ISNUMBER(CGR!$P$4)), IF(L667&lt;CGR!$P$4,"INCUMPLIDA","PROCESO"), "VERIFICAR FECHA")),"SIN VALOR AVANCE")</f>
        <v>PROCESO</v>
      </c>
    </row>
    <row r="668" spans="1:17" ht="240.75">
      <c r="A668" s="169" t="s">
        <v>19</v>
      </c>
      <c r="B668" s="460" t="s">
        <v>13</v>
      </c>
      <c r="C668" s="642"/>
      <c r="D668" s="642"/>
      <c r="E668" s="643"/>
      <c r="F668" s="643"/>
      <c r="G668" s="52" t="s">
        <v>1363</v>
      </c>
      <c r="H668" s="163" t="s">
        <v>258</v>
      </c>
      <c r="I668" s="163" t="s">
        <v>259</v>
      </c>
      <c r="J668" s="168">
        <v>7</v>
      </c>
      <c r="K668" s="192">
        <v>46024</v>
      </c>
      <c r="L668" s="192">
        <v>46660</v>
      </c>
      <c r="M668" s="165">
        <f t="shared" si="23"/>
        <v>90.857142857142861</v>
      </c>
      <c r="N668" s="191">
        <v>0</v>
      </c>
      <c r="O668" s="163" t="s">
        <v>3624</v>
      </c>
      <c r="P668" s="53">
        <f t="shared" si="24"/>
        <v>0</v>
      </c>
      <c r="Q668" s="166" t="str">
        <f>IF(ISNUMBER(P668),IF(P668=100%,"CUMPLIDA",IF(AND(ISNUMBER(L668),ISNUMBER(CGR!$P$4)), IF(L668&lt;CGR!$P$4,"INCUMPLIDA","PROCESO"), "VERIFICAR FECHA")),"SIN VALOR AVANCE")</f>
        <v>PROCESO</v>
      </c>
    </row>
    <row r="669" spans="1:17" ht="210.75">
      <c r="A669" s="169" t="s">
        <v>19</v>
      </c>
      <c r="B669" s="460" t="s">
        <v>13</v>
      </c>
      <c r="C669" s="642"/>
      <c r="D669" s="642"/>
      <c r="E669" s="643"/>
      <c r="F669" s="643"/>
      <c r="G669" s="52" t="s">
        <v>1364</v>
      </c>
      <c r="H669" s="163" t="s">
        <v>261</v>
      </c>
      <c r="I669" s="163" t="s">
        <v>262</v>
      </c>
      <c r="J669" s="168">
        <v>1</v>
      </c>
      <c r="K669" s="192">
        <v>46024</v>
      </c>
      <c r="L669" s="192">
        <v>46660</v>
      </c>
      <c r="M669" s="165">
        <f t="shared" si="23"/>
        <v>90.857142857142861</v>
      </c>
      <c r="N669" s="191">
        <v>0</v>
      </c>
      <c r="O669" s="175" t="s">
        <v>2450</v>
      </c>
      <c r="P669" s="53">
        <f t="shared" si="24"/>
        <v>0</v>
      </c>
      <c r="Q669" s="166" t="str">
        <f>IF(ISNUMBER(P669),IF(P669=100%,"CUMPLIDA",IF(AND(ISNUMBER(L669),ISNUMBER(CGR!$P$4)), IF(L669&lt;CGR!$P$4,"INCUMPLIDA","PROCESO"), "VERIFICAR FECHA")),"SIN VALOR AVANCE")</f>
        <v>PROCESO</v>
      </c>
    </row>
    <row r="670" spans="1:17" ht="409.5">
      <c r="A670" s="169" t="s">
        <v>19</v>
      </c>
      <c r="B670" s="460" t="s">
        <v>13</v>
      </c>
      <c r="C670" s="642"/>
      <c r="D670" s="642"/>
      <c r="E670" s="643"/>
      <c r="F670" s="643"/>
      <c r="G670" s="52" t="s">
        <v>1365</v>
      </c>
      <c r="H670" s="163" t="s">
        <v>264</v>
      </c>
      <c r="I670" s="163" t="s">
        <v>265</v>
      </c>
      <c r="J670" s="168">
        <v>2</v>
      </c>
      <c r="K670" s="192">
        <v>46024</v>
      </c>
      <c r="L670" s="192">
        <v>46660</v>
      </c>
      <c r="M670" s="165">
        <f t="shared" si="23"/>
        <v>90.857142857142861</v>
      </c>
      <c r="N670" s="191">
        <v>0</v>
      </c>
      <c r="O670" s="175" t="s">
        <v>3631</v>
      </c>
      <c r="P670" s="53">
        <f t="shared" si="24"/>
        <v>0</v>
      </c>
      <c r="Q670" s="166" t="str">
        <f>IF(ISNUMBER(P670),IF(P670=100%,"CUMPLIDA",IF(AND(ISNUMBER(L670),ISNUMBER(CGR!$P$4)), IF(L670&lt;CGR!$P$4,"INCUMPLIDA","PROCESO"), "VERIFICAR FECHA")),"SIN VALOR AVANCE")</f>
        <v>PROCESO</v>
      </c>
    </row>
    <row r="671" spans="1:17" ht="390.75">
      <c r="A671" s="169" t="s">
        <v>19</v>
      </c>
      <c r="B671" s="460" t="s">
        <v>13</v>
      </c>
      <c r="C671" s="652" t="s">
        <v>3632</v>
      </c>
      <c r="D671" s="652" t="s">
        <v>3098</v>
      </c>
      <c r="E671" s="653" t="s">
        <v>3633</v>
      </c>
      <c r="F671" s="653" t="s">
        <v>3634</v>
      </c>
      <c r="G671" s="651" t="s">
        <v>3617</v>
      </c>
      <c r="H671" s="537" t="s">
        <v>3618</v>
      </c>
      <c r="I671" s="163" t="s">
        <v>1097</v>
      </c>
      <c r="J671" s="164">
        <v>1</v>
      </c>
      <c r="K671" s="190">
        <v>44013</v>
      </c>
      <c r="L671" s="190">
        <v>44074</v>
      </c>
      <c r="M671" s="165">
        <f t="shared" si="23"/>
        <v>8.7142857142857135</v>
      </c>
      <c r="N671" s="191">
        <v>1</v>
      </c>
      <c r="O671" s="163" t="s">
        <v>3619</v>
      </c>
      <c r="P671" s="53">
        <f t="shared" si="24"/>
        <v>1</v>
      </c>
      <c r="Q671" s="166" t="str">
        <f>IF(ISNUMBER(P671),IF(P671=100%,"CUMPLIDA",IF(AND(ISNUMBER(L671),ISNUMBER(CGR!$P$4)), IF(L671&lt;CGR!$P$4,"INCUMPLIDA","PROCESO"), "VERIFICAR FECHA")),"SIN VALOR AVANCE")</f>
        <v>CUMPLIDA</v>
      </c>
    </row>
    <row r="672" spans="1:17" ht="405.75">
      <c r="A672" s="169" t="s">
        <v>19</v>
      </c>
      <c r="B672" s="460" t="s">
        <v>13</v>
      </c>
      <c r="C672" s="652"/>
      <c r="D672" s="652"/>
      <c r="E672" s="653"/>
      <c r="F672" s="653"/>
      <c r="G672" s="651"/>
      <c r="H672" s="537" t="s">
        <v>3620</v>
      </c>
      <c r="I672" s="163" t="s">
        <v>3170</v>
      </c>
      <c r="J672" s="164">
        <v>1</v>
      </c>
      <c r="K672" s="190">
        <v>44075</v>
      </c>
      <c r="L672" s="190">
        <v>44196</v>
      </c>
      <c r="M672" s="165">
        <f t="shared" si="23"/>
        <v>17.285714285714285</v>
      </c>
      <c r="N672" s="191">
        <v>1</v>
      </c>
      <c r="O672" s="163" t="s">
        <v>3621</v>
      </c>
      <c r="P672" s="53">
        <f t="shared" si="24"/>
        <v>1</v>
      </c>
      <c r="Q672" s="166" t="str">
        <f>IF(ISNUMBER(P672),IF(P672=100%,"CUMPLIDA",IF(AND(ISNUMBER(L672),ISNUMBER(CGR!$P$4)), IF(L672&lt;CGR!$P$4,"INCUMPLIDA","PROCESO"), "VERIFICAR FECHA")),"SIN VALOR AVANCE")</f>
        <v>CUMPLIDA</v>
      </c>
    </row>
    <row r="673" spans="1:17" ht="390.75">
      <c r="A673" s="169" t="s">
        <v>19</v>
      </c>
      <c r="B673" s="460" t="s">
        <v>13</v>
      </c>
      <c r="C673" s="652"/>
      <c r="D673" s="652"/>
      <c r="E673" s="653"/>
      <c r="F673" s="653"/>
      <c r="G673" s="643" t="s">
        <v>3617</v>
      </c>
      <c r="H673" s="163" t="s">
        <v>2429</v>
      </c>
      <c r="I673" s="163" t="s">
        <v>969</v>
      </c>
      <c r="J673" s="168">
        <v>1</v>
      </c>
      <c r="K673" s="190">
        <v>45231</v>
      </c>
      <c r="L673" s="190">
        <v>45504</v>
      </c>
      <c r="M673" s="165">
        <f t="shared" si="23"/>
        <v>39</v>
      </c>
      <c r="N673" s="191">
        <v>1</v>
      </c>
      <c r="O673" s="175" t="s">
        <v>2430</v>
      </c>
      <c r="P673" s="53">
        <f t="shared" si="24"/>
        <v>1</v>
      </c>
      <c r="Q673" s="166" t="str">
        <f>IF(ISNUMBER(P673),IF(P673=100%,"CUMPLIDA",IF(AND(ISNUMBER(L673),ISNUMBER(CGR!$P$4)), IF(L673&lt;CGR!$P$4,"INCUMPLIDA","PROCESO"), "VERIFICAR FECHA")),"SIN VALOR AVANCE")</f>
        <v>CUMPLIDA</v>
      </c>
    </row>
    <row r="674" spans="1:17" ht="390.75">
      <c r="A674" s="169" t="s">
        <v>19</v>
      </c>
      <c r="B674" s="460" t="s">
        <v>13</v>
      </c>
      <c r="C674" s="652"/>
      <c r="D674" s="652"/>
      <c r="E674" s="653"/>
      <c r="F674" s="653"/>
      <c r="G674" s="643"/>
      <c r="H674" s="163" t="s">
        <v>2431</v>
      </c>
      <c r="I674" s="163" t="s">
        <v>2432</v>
      </c>
      <c r="J674" s="168">
        <v>1</v>
      </c>
      <c r="K674" s="190">
        <v>45231</v>
      </c>
      <c r="L674" s="190">
        <v>45504</v>
      </c>
      <c r="M674" s="165">
        <f t="shared" si="23"/>
        <v>39</v>
      </c>
      <c r="N674" s="191">
        <v>1</v>
      </c>
      <c r="O674" s="175" t="s">
        <v>2430</v>
      </c>
      <c r="P674" s="53">
        <f t="shared" si="24"/>
        <v>1</v>
      </c>
      <c r="Q674" s="166" t="str">
        <f>IF(ISNUMBER(P674),IF(P674=100%,"CUMPLIDA",IF(AND(ISNUMBER(L674),ISNUMBER(CGR!$P$4)), IF(L674&lt;CGR!$P$4,"INCUMPLIDA","PROCESO"), "VERIFICAR FECHA")),"SIN VALOR AVANCE")</f>
        <v>CUMPLIDA</v>
      </c>
    </row>
    <row r="675" spans="1:17" ht="195.75">
      <c r="A675" s="169" t="s">
        <v>19</v>
      </c>
      <c r="B675" s="460" t="s">
        <v>13</v>
      </c>
      <c r="C675" s="652"/>
      <c r="D675" s="652"/>
      <c r="E675" s="653"/>
      <c r="F675" s="653"/>
      <c r="G675" s="52" t="s">
        <v>2434</v>
      </c>
      <c r="H675" s="163" t="s">
        <v>1614</v>
      </c>
      <c r="I675" s="163" t="s">
        <v>238</v>
      </c>
      <c r="J675" s="168">
        <v>1</v>
      </c>
      <c r="K675" s="192">
        <v>45323</v>
      </c>
      <c r="L675" s="192">
        <v>45747</v>
      </c>
      <c r="M675" s="165">
        <f t="shared" si="23"/>
        <v>60.571428571428569</v>
      </c>
      <c r="N675" s="191">
        <v>0</v>
      </c>
      <c r="O675" s="175" t="s">
        <v>1035</v>
      </c>
      <c r="P675" s="53">
        <f t="shared" si="24"/>
        <v>0</v>
      </c>
      <c r="Q675" s="166" t="str">
        <f>IF(ISNUMBER(P675),IF(P675=100%,"CUMPLIDA",IF(AND(ISNUMBER(L675),ISNUMBER(CGR!$P$4)), IF(L675&lt;CGR!$P$4,"INCUMPLIDA","PROCESO"), "VERIFICAR FECHA")),"SIN VALOR AVANCE")</f>
        <v>PROCESO</v>
      </c>
    </row>
    <row r="676" spans="1:17" ht="150.75">
      <c r="A676" s="169" t="s">
        <v>19</v>
      </c>
      <c r="B676" s="460" t="s">
        <v>13</v>
      </c>
      <c r="C676" s="652"/>
      <c r="D676" s="652"/>
      <c r="E676" s="653"/>
      <c r="F676" s="653"/>
      <c r="G676" s="52" t="s">
        <v>241</v>
      </c>
      <c r="H676" s="163" t="s">
        <v>241</v>
      </c>
      <c r="I676" s="163" t="s">
        <v>242</v>
      </c>
      <c r="J676" s="168">
        <v>1</v>
      </c>
      <c r="K676" s="192">
        <v>45323</v>
      </c>
      <c r="L676" s="192">
        <v>45747</v>
      </c>
      <c r="M676" s="165">
        <f t="shared" si="23"/>
        <v>60.571428571428569</v>
      </c>
      <c r="N676" s="191">
        <v>0</v>
      </c>
      <c r="O676" s="163" t="s">
        <v>3635</v>
      </c>
      <c r="P676" s="53">
        <f t="shared" si="24"/>
        <v>0</v>
      </c>
      <c r="Q676" s="166" t="str">
        <f>IF(ISNUMBER(P676),IF(P676=100%,"CUMPLIDA",IF(AND(ISNUMBER(L676),ISNUMBER(CGR!$P$4)), IF(L676&lt;CGR!$P$4,"INCUMPLIDA","PROCESO"), "VERIFICAR FECHA")),"SIN VALOR AVANCE")</f>
        <v>PROCESO</v>
      </c>
    </row>
    <row r="677" spans="1:17" ht="165.75">
      <c r="A677" s="169" t="s">
        <v>19</v>
      </c>
      <c r="B677" s="460" t="s">
        <v>13</v>
      </c>
      <c r="C677" s="652"/>
      <c r="D677" s="652"/>
      <c r="E677" s="653"/>
      <c r="F677" s="653"/>
      <c r="G677" s="52" t="s">
        <v>1361</v>
      </c>
      <c r="H677" s="163" t="s">
        <v>245</v>
      </c>
      <c r="I677" s="163" t="s">
        <v>246</v>
      </c>
      <c r="J677" s="168">
        <v>1</v>
      </c>
      <c r="K677" s="192">
        <v>45231</v>
      </c>
      <c r="L677" s="192">
        <v>45747</v>
      </c>
      <c r="M677" s="165">
        <f t="shared" si="23"/>
        <v>73.714285714285708</v>
      </c>
      <c r="N677" s="191">
        <v>0</v>
      </c>
      <c r="O677" s="163" t="s">
        <v>3622</v>
      </c>
      <c r="P677" s="53">
        <f t="shared" si="24"/>
        <v>0</v>
      </c>
      <c r="Q677" s="166" t="str">
        <f>IF(ISNUMBER(P677),IF(P677=100%,"CUMPLIDA",IF(AND(ISNUMBER(L677),ISNUMBER(CGR!$P$4)), IF(L677&lt;CGR!$P$4,"INCUMPLIDA","PROCESO"), "VERIFICAR FECHA")),"SIN VALOR AVANCE")</f>
        <v>PROCESO</v>
      </c>
    </row>
    <row r="678" spans="1:17" ht="195.75">
      <c r="A678" s="169" t="s">
        <v>19</v>
      </c>
      <c r="B678" s="460" t="s">
        <v>13</v>
      </c>
      <c r="C678" s="652"/>
      <c r="D678" s="652"/>
      <c r="E678" s="653"/>
      <c r="F678" s="653"/>
      <c r="G678" s="52" t="s">
        <v>248</v>
      </c>
      <c r="H678" s="163" t="s">
        <v>248</v>
      </c>
      <c r="I678" s="163" t="s">
        <v>3249</v>
      </c>
      <c r="J678" s="168">
        <v>1</v>
      </c>
      <c r="K678" s="192">
        <v>45323</v>
      </c>
      <c r="L678" s="192">
        <v>45747</v>
      </c>
      <c r="M678" s="165">
        <f t="shared" si="23"/>
        <v>60.571428571428569</v>
      </c>
      <c r="N678" s="191">
        <v>0</v>
      </c>
      <c r="O678" s="175" t="s">
        <v>1035</v>
      </c>
      <c r="P678" s="53">
        <f t="shared" si="24"/>
        <v>0</v>
      </c>
      <c r="Q678" s="166" t="str">
        <f>IF(ISNUMBER(P678),IF(P678=100%,"CUMPLIDA",IF(AND(ISNUMBER(L678),ISNUMBER(CGR!$P$4)), IF(L678&lt;CGR!$P$4,"INCUMPLIDA","PROCESO"), "VERIFICAR FECHA")),"SIN VALOR AVANCE")</f>
        <v>PROCESO</v>
      </c>
    </row>
    <row r="679" spans="1:17" ht="150.75">
      <c r="A679" s="169" t="s">
        <v>19</v>
      </c>
      <c r="B679" s="460" t="s">
        <v>13</v>
      </c>
      <c r="C679" s="652"/>
      <c r="D679" s="652"/>
      <c r="E679" s="653"/>
      <c r="F679" s="653"/>
      <c r="G679" s="52" t="s">
        <v>251</v>
      </c>
      <c r="H679" s="163" t="s">
        <v>251</v>
      </c>
      <c r="I679" s="163" t="s">
        <v>252</v>
      </c>
      <c r="J679" s="168">
        <v>1</v>
      </c>
      <c r="K679" s="192">
        <v>45231</v>
      </c>
      <c r="L679" s="192">
        <v>45747</v>
      </c>
      <c r="M679" s="165">
        <f t="shared" si="23"/>
        <v>73.714285714285708</v>
      </c>
      <c r="N679" s="191">
        <v>0</v>
      </c>
      <c r="O679" s="163" t="s">
        <v>3635</v>
      </c>
      <c r="P679" s="53">
        <f t="shared" si="24"/>
        <v>0</v>
      </c>
      <c r="Q679" s="166" t="str">
        <f>IF(ISNUMBER(P679),IF(P679=100%,"CUMPLIDA",IF(AND(ISNUMBER(L679),ISNUMBER(CGR!$P$4)), IF(L679&lt;CGR!$P$4,"INCUMPLIDA","PROCESO"), "VERIFICAR FECHA")),"SIN VALOR AVANCE")</f>
        <v>PROCESO</v>
      </c>
    </row>
    <row r="680" spans="1:17" ht="345.75">
      <c r="A680" s="169" t="s">
        <v>19</v>
      </c>
      <c r="B680" s="460" t="s">
        <v>13</v>
      </c>
      <c r="C680" s="652"/>
      <c r="D680" s="652"/>
      <c r="E680" s="653"/>
      <c r="F680" s="653"/>
      <c r="G680" s="52" t="s">
        <v>254</v>
      </c>
      <c r="H680" s="163" t="s">
        <v>254</v>
      </c>
      <c r="I680" s="163" t="s">
        <v>2556</v>
      </c>
      <c r="J680" s="168">
        <v>1</v>
      </c>
      <c r="K680" s="192">
        <v>45231</v>
      </c>
      <c r="L680" s="192">
        <v>45808</v>
      </c>
      <c r="M680" s="165">
        <f t="shared" si="23"/>
        <v>82.428571428571431</v>
      </c>
      <c r="N680" s="191">
        <v>0</v>
      </c>
      <c r="O680" s="175" t="s">
        <v>2451</v>
      </c>
      <c r="P680" s="53">
        <f t="shared" si="24"/>
        <v>0</v>
      </c>
      <c r="Q680" s="166" t="str">
        <f>IF(ISNUMBER(P680),IF(P680=100%,"CUMPLIDA",IF(AND(ISNUMBER(L680),ISNUMBER(CGR!$P$4)), IF(L680&lt;CGR!$P$4,"INCUMPLIDA","PROCESO"), "VERIFICAR FECHA")),"SIN VALOR AVANCE")</f>
        <v>PROCESO</v>
      </c>
    </row>
    <row r="681" spans="1:17" ht="150.75">
      <c r="A681" s="169" t="s">
        <v>19</v>
      </c>
      <c r="B681" s="460" t="s">
        <v>13</v>
      </c>
      <c r="C681" s="652"/>
      <c r="D681" s="652"/>
      <c r="E681" s="653"/>
      <c r="F681" s="653"/>
      <c r="G681" s="52" t="s">
        <v>1363</v>
      </c>
      <c r="H681" s="163" t="s">
        <v>258</v>
      </c>
      <c r="I681" s="163" t="s">
        <v>259</v>
      </c>
      <c r="J681" s="168">
        <v>7</v>
      </c>
      <c r="K681" s="192">
        <v>46024</v>
      </c>
      <c r="L681" s="192">
        <v>46660</v>
      </c>
      <c r="M681" s="165">
        <f t="shared" si="23"/>
        <v>90.857142857142861</v>
      </c>
      <c r="N681" s="191">
        <v>0</v>
      </c>
      <c r="O681" s="163" t="s">
        <v>3635</v>
      </c>
      <c r="P681" s="53">
        <f t="shared" si="24"/>
        <v>0</v>
      </c>
      <c r="Q681" s="166" t="str">
        <f>IF(ISNUMBER(P681),IF(P681=100%,"CUMPLIDA",IF(AND(ISNUMBER(L681),ISNUMBER(CGR!$P$4)), IF(L681&lt;CGR!$P$4,"INCUMPLIDA","PROCESO"), "VERIFICAR FECHA")),"SIN VALOR AVANCE")</f>
        <v>PROCESO</v>
      </c>
    </row>
    <row r="682" spans="1:17" ht="195.75">
      <c r="A682" s="169" t="s">
        <v>19</v>
      </c>
      <c r="B682" s="460" t="s">
        <v>13</v>
      </c>
      <c r="C682" s="652"/>
      <c r="D682" s="652"/>
      <c r="E682" s="653"/>
      <c r="F682" s="653"/>
      <c r="G682" s="52" t="s">
        <v>1364</v>
      </c>
      <c r="H682" s="163" t="s">
        <v>261</v>
      </c>
      <c r="I682" s="163" t="s">
        <v>262</v>
      </c>
      <c r="J682" s="168">
        <v>1</v>
      </c>
      <c r="K682" s="192">
        <v>46024</v>
      </c>
      <c r="L682" s="192">
        <v>46660</v>
      </c>
      <c r="M682" s="165">
        <f t="shared" si="23"/>
        <v>90.857142857142861</v>
      </c>
      <c r="N682" s="191">
        <v>0</v>
      </c>
      <c r="O682" s="175" t="s">
        <v>1035</v>
      </c>
      <c r="P682" s="53">
        <f t="shared" si="24"/>
        <v>0</v>
      </c>
      <c r="Q682" s="166" t="str">
        <f>IF(ISNUMBER(P682),IF(P682=100%,"CUMPLIDA",IF(AND(ISNUMBER(L682),ISNUMBER(CGR!$P$4)), IF(L682&lt;CGR!$P$4,"INCUMPLIDA","PROCESO"), "VERIFICAR FECHA")),"SIN VALOR AVANCE")</f>
        <v>PROCESO</v>
      </c>
    </row>
    <row r="683" spans="1:17" ht="345.75">
      <c r="A683" s="169" t="s">
        <v>19</v>
      </c>
      <c r="B683" s="460" t="s">
        <v>13</v>
      </c>
      <c r="C683" s="652"/>
      <c r="D683" s="652"/>
      <c r="E683" s="653"/>
      <c r="F683" s="653"/>
      <c r="G683" s="52" t="s">
        <v>1365</v>
      </c>
      <c r="H683" s="163" t="s">
        <v>264</v>
      </c>
      <c r="I683" s="163" t="s">
        <v>265</v>
      </c>
      <c r="J683" s="168">
        <v>2</v>
      </c>
      <c r="K683" s="192">
        <v>46024</v>
      </c>
      <c r="L683" s="192">
        <v>46660</v>
      </c>
      <c r="M683" s="165">
        <f t="shared" si="23"/>
        <v>90.857142857142861</v>
      </c>
      <c r="N683" s="191">
        <v>0</v>
      </c>
      <c r="O683" s="175" t="s">
        <v>1043</v>
      </c>
      <c r="P683" s="53">
        <f t="shared" si="24"/>
        <v>0</v>
      </c>
      <c r="Q683" s="166" t="str">
        <f>IF(ISNUMBER(P683),IF(P683=100%,"CUMPLIDA",IF(AND(ISNUMBER(L683),ISNUMBER(CGR!$P$4)), IF(L683&lt;CGR!$P$4,"INCUMPLIDA","PROCESO"), "VERIFICAR FECHA")),"SIN VALOR AVANCE")</f>
        <v>PROCESO</v>
      </c>
    </row>
    <row r="684" spans="1:17" ht="390.75">
      <c r="A684" s="169" t="s">
        <v>19</v>
      </c>
      <c r="B684" s="460" t="s">
        <v>13</v>
      </c>
      <c r="C684" s="642" t="s">
        <v>3636</v>
      </c>
      <c r="D684" s="642" t="s">
        <v>3466</v>
      </c>
      <c r="E684" s="643" t="s">
        <v>3637</v>
      </c>
      <c r="F684" s="643" t="s">
        <v>3638</v>
      </c>
      <c r="G684" s="651" t="s">
        <v>3617</v>
      </c>
      <c r="H684" s="537" t="s">
        <v>3618</v>
      </c>
      <c r="I684" s="163" t="s">
        <v>1097</v>
      </c>
      <c r="J684" s="164">
        <v>1</v>
      </c>
      <c r="K684" s="190">
        <v>44013</v>
      </c>
      <c r="L684" s="190">
        <v>44074</v>
      </c>
      <c r="M684" s="165">
        <f t="shared" si="23"/>
        <v>8.7142857142857135</v>
      </c>
      <c r="N684" s="191">
        <v>1</v>
      </c>
      <c r="O684" s="163" t="s">
        <v>3619</v>
      </c>
      <c r="P684" s="53">
        <f t="shared" si="24"/>
        <v>1</v>
      </c>
      <c r="Q684" s="166" t="str">
        <f>IF(ISNUMBER(P684),IF(P684=100%,"CUMPLIDA",IF(AND(ISNUMBER(L684),ISNUMBER(CGR!$P$4)), IF(L684&lt;CGR!$P$4,"INCUMPLIDA","PROCESO"), "VERIFICAR FECHA")),"SIN VALOR AVANCE")</f>
        <v>CUMPLIDA</v>
      </c>
    </row>
    <row r="685" spans="1:17" ht="390.75">
      <c r="A685" s="169" t="s">
        <v>19</v>
      </c>
      <c r="B685" s="460" t="s">
        <v>13</v>
      </c>
      <c r="C685" s="642"/>
      <c r="D685" s="642"/>
      <c r="E685" s="643"/>
      <c r="F685" s="643"/>
      <c r="G685" s="651"/>
      <c r="H685" s="537" t="s">
        <v>3620</v>
      </c>
      <c r="I685" s="163" t="s">
        <v>3170</v>
      </c>
      <c r="J685" s="164">
        <v>1</v>
      </c>
      <c r="K685" s="190">
        <v>44075</v>
      </c>
      <c r="L685" s="190">
        <v>44196</v>
      </c>
      <c r="M685" s="165">
        <f t="shared" si="23"/>
        <v>17.285714285714285</v>
      </c>
      <c r="N685" s="191">
        <v>1</v>
      </c>
      <c r="O685" s="163" t="s">
        <v>3639</v>
      </c>
      <c r="P685" s="53">
        <f t="shared" si="24"/>
        <v>1</v>
      </c>
      <c r="Q685" s="166" t="str">
        <f>IF(ISNUMBER(P685),IF(P685=100%,"CUMPLIDA",IF(AND(ISNUMBER(L685),ISNUMBER(CGR!$P$4)), IF(L685&lt;CGR!$P$4,"INCUMPLIDA","PROCESO"), "VERIFICAR FECHA")),"SIN VALOR AVANCE")</f>
        <v>CUMPLIDA</v>
      </c>
    </row>
    <row r="686" spans="1:17" ht="390.75">
      <c r="A686" s="169" t="s">
        <v>19</v>
      </c>
      <c r="B686" s="460" t="s">
        <v>13</v>
      </c>
      <c r="C686" s="642"/>
      <c r="D686" s="642"/>
      <c r="E686" s="643"/>
      <c r="F686" s="643"/>
      <c r="G686" s="643" t="s">
        <v>3617</v>
      </c>
      <c r="H686" s="163" t="s">
        <v>2429</v>
      </c>
      <c r="I686" s="163" t="s">
        <v>969</v>
      </c>
      <c r="J686" s="168">
        <v>1</v>
      </c>
      <c r="K686" s="190">
        <v>45231</v>
      </c>
      <c r="L686" s="190">
        <v>45504</v>
      </c>
      <c r="M686" s="165">
        <f t="shared" si="23"/>
        <v>39</v>
      </c>
      <c r="N686" s="191">
        <v>1</v>
      </c>
      <c r="O686" s="175" t="s">
        <v>2430</v>
      </c>
      <c r="P686" s="53">
        <f t="shared" si="24"/>
        <v>1</v>
      </c>
      <c r="Q686" s="166" t="str">
        <f>IF(ISNUMBER(P686),IF(P686=100%,"CUMPLIDA",IF(AND(ISNUMBER(L686),ISNUMBER(CGR!$P$4)), IF(L686&lt;CGR!$P$4,"INCUMPLIDA","PROCESO"), "VERIFICAR FECHA")),"SIN VALOR AVANCE")</f>
        <v>CUMPLIDA</v>
      </c>
    </row>
    <row r="687" spans="1:17" ht="390.75">
      <c r="A687" s="169" t="s">
        <v>19</v>
      </c>
      <c r="B687" s="460" t="s">
        <v>13</v>
      </c>
      <c r="C687" s="642"/>
      <c r="D687" s="642"/>
      <c r="E687" s="643"/>
      <c r="F687" s="643"/>
      <c r="G687" s="643"/>
      <c r="H687" s="163" t="s">
        <v>2431</v>
      </c>
      <c r="I687" s="163" t="s">
        <v>2432</v>
      </c>
      <c r="J687" s="168">
        <v>1</v>
      </c>
      <c r="K687" s="190">
        <v>45231</v>
      </c>
      <c r="L687" s="190">
        <v>45504</v>
      </c>
      <c r="M687" s="165">
        <f t="shared" si="23"/>
        <v>39</v>
      </c>
      <c r="N687" s="191">
        <v>1</v>
      </c>
      <c r="O687" s="175" t="s">
        <v>2430</v>
      </c>
      <c r="P687" s="53">
        <f t="shared" si="24"/>
        <v>1</v>
      </c>
      <c r="Q687" s="166" t="str">
        <f>IF(ISNUMBER(P687),IF(P687=100%,"CUMPLIDA",IF(AND(ISNUMBER(L687),ISNUMBER(CGR!$P$4)), IF(L687&lt;CGR!$P$4,"INCUMPLIDA","PROCESO"), "VERIFICAR FECHA")),"SIN VALOR AVANCE")</f>
        <v>CUMPLIDA</v>
      </c>
    </row>
    <row r="688" spans="1:17" ht="225.75">
      <c r="A688" s="169" t="s">
        <v>19</v>
      </c>
      <c r="B688" s="460" t="s">
        <v>13</v>
      </c>
      <c r="C688" s="642"/>
      <c r="D688" s="642"/>
      <c r="E688" s="643"/>
      <c r="F688" s="643"/>
      <c r="G688" s="52" t="s">
        <v>2434</v>
      </c>
      <c r="H688" s="163" t="s">
        <v>1614</v>
      </c>
      <c r="I688" s="163" t="s">
        <v>238</v>
      </c>
      <c r="J688" s="168">
        <v>1</v>
      </c>
      <c r="K688" s="192">
        <v>45323</v>
      </c>
      <c r="L688" s="192">
        <v>45747</v>
      </c>
      <c r="M688" s="165">
        <f t="shared" si="23"/>
        <v>60.571428571428569</v>
      </c>
      <c r="N688" s="191">
        <v>0</v>
      </c>
      <c r="O688" s="175" t="s">
        <v>3640</v>
      </c>
      <c r="P688" s="53">
        <f t="shared" si="24"/>
        <v>0</v>
      </c>
      <c r="Q688" s="166" t="str">
        <f>IF(ISNUMBER(P688),IF(P688=100%,"CUMPLIDA",IF(AND(ISNUMBER(L688),ISNUMBER(CGR!$P$4)), IF(L688&lt;CGR!$P$4,"INCUMPLIDA","PROCESO"), "VERIFICAR FECHA")),"SIN VALOR AVANCE")</f>
        <v>PROCESO</v>
      </c>
    </row>
    <row r="689" spans="1:17" ht="150.75">
      <c r="A689" s="169" t="s">
        <v>19</v>
      </c>
      <c r="B689" s="460" t="s">
        <v>13</v>
      </c>
      <c r="C689" s="642"/>
      <c r="D689" s="642"/>
      <c r="E689" s="643"/>
      <c r="F689" s="643"/>
      <c r="G689" s="52" t="s">
        <v>241</v>
      </c>
      <c r="H689" s="163" t="s">
        <v>241</v>
      </c>
      <c r="I689" s="163" t="s">
        <v>242</v>
      </c>
      <c r="J689" s="168">
        <v>1</v>
      </c>
      <c r="K689" s="192">
        <v>45323</v>
      </c>
      <c r="L689" s="192">
        <v>45747</v>
      </c>
      <c r="M689" s="165">
        <f t="shared" si="23"/>
        <v>60.571428571428569</v>
      </c>
      <c r="N689" s="191">
        <v>0</v>
      </c>
      <c r="O689" s="163" t="s">
        <v>3635</v>
      </c>
      <c r="P689" s="53">
        <f t="shared" si="24"/>
        <v>0</v>
      </c>
      <c r="Q689" s="166" t="str">
        <f>IF(ISNUMBER(P689),IF(P689=100%,"CUMPLIDA",IF(AND(ISNUMBER(L689),ISNUMBER(CGR!$P$4)), IF(L689&lt;CGR!$P$4,"INCUMPLIDA","PROCESO"), "VERIFICAR FECHA")),"SIN VALOR AVANCE")</f>
        <v>PROCESO</v>
      </c>
    </row>
    <row r="690" spans="1:17" ht="165.75">
      <c r="A690" s="169" t="s">
        <v>19</v>
      </c>
      <c r="B690" s="460" t="s">
        <v>13</v>
      </c>
      <c r="C690" s="642"/>
      <c r="D690" s="642"/>
      <c r="E690" s="643"/>
      <c r="F690" s="643"/>
      <c r="G690" s="52" t="s">
        <v>1361</v>
      </c>
      <c r="H690" s="163" t="s">
        <v>245</v>
      </c>
      <c r="I690" s="163" t="s">
        <v>246</v>
      </c>
      <c r="J690" s="168">
        <v>1</v>
      </c>
      <c r="K690" s="192">
        <v>45231</v>
      </c>
      <c r="L690" s="192">
        <v>45747</v>
      </c>
      <c r="M690" s="165">
        <f t="shared" si="23"/>
        <v>73.714285714285708</v>
      </c>
      <c r="N690" s="191">
        <v>0</v>
      </c>
      <c r="O690" s="163" t="s">
        <v>3622</v>
      </c>
      <c r="P690" s="53">
        <f t="shared" si="24"/>
        <v>0</v>
      </c>
      <c r="Q690" s="166" t="str">
        <f>IF(ISNUMBER(P690),IF(P690=100%,"CUMPLIDA",IF(AND(ISNUMBER(L690),ISNUMBER(CGR!$P$4)), IF(L690&lt;CGR!$P$4,"INCUMPLIDA","PROCESO"), "VERIFICAR FECHA")),"SIN VALOR AVANCE")</f>
        <v>PROCESO</v>
      </c>
    </row>
    <row r="691" spans="1:17" ht="195.75">
      <c r="A691" s="169" t="s">
        <v>19</v>
      </c>
      <c r="B691" s="460" t="s">
        <v>13</v>
      </c>
      <c r="C691" s="642"/>
      <c r="D691" s="642"/>
      <c r="E691" s="643"/>
      <c r="F691" s="643"/>
      <c r="G691" s="52" t="s">
        <v>248</v>
      </c>
      <c r="H691" s="163" t="s">
        <v>248</v>
      </c>
      <c r="I691" s="163" t="s">
        <v>3249</v>
      </c>
      <c r="J691" s="168">
        <v>1</v>
      </c>
      <c r="K691" s="192">
        <v>45323</v>
      </c>
      <c r="L691" s="192">
        <v>45747</v>
      </c>
      <c r="M691" s="165">
        <f t="shared" si="23"/>
        <v>60.571428571428569</v>
      </c>
      <c r="N691" s="191">
        <v>0</v>
      </c>
      <c r="O691" s="175" t="s">
        <v>1035</v>
      </c>
      <c r="P691" s="53">
        <f t="shared" si="24"/>
        <v>0</v>
      </c>
      <c r="Q691" s="166" t="str">
        <f>IF(ISNUMBER(P691),IF(P691=100%,"CUMPLIDA",IF(AND(ISNUMBER(L691),ISNUMBER(CGR!$P$4)), IF(L691&lt;CGR!$P$4,"INCUMPLIDA","PROCESO"), "VERIFICAR FECHA")),"SIN VALOR AVANCE")</f>
        <v>PROCESO</v>
      </c>
    </row>
    <row r="692" spans="1:17" ht="150.75">
      <c r="A692" s="169" t="s">
        <v>19</v>
      </c>
      <c r="B692" s="460" t="s">
        <v>13</v>
      </c>
      <c r="C692" s="642"/>
      <c r="D692" s="642"/>
      <c r="E692" s="643"/>
      <c r="F692" s="643"/>
      <c r="G692" s="52" t="s">
        <v>251</v>
      </c>
      <c r="H692" s="163" t="s">
        <v>251</v>
      </c>
      <c r="I692" s="163" t="s">
        <v>252</v>
      </c>
      <c r="J692" s="168">
        <v>1</v>
      </c>
      <c r="K692" s="192">
        <v>45231</v>
      </c>
      <c r="L692" s="192">
        <v>45747</v>
      </c>
      <c r="M692" s="165">
        <f t="shared" si="23"/>
        <v>73.714285714285708</v>
      </c>
      <c r="N692" s="191">
        <v>0</v>
      </c>
      <c r="O692" s="163" t="s">
        <v>3635</v>
      </c>
      <c r="P692" s="53">
        <f t="shared" si="24"/>
        <v>0</v>
      </c>
      <c r="Q692" s="166" t="str">
        <f>IF(ISNUMBER(P692),IF(P692=100%,"CUMPLIDA",IF(AND(ISNUMBER(L692),ISNUMBER(CGR!$P$4)), IF(L692&lt;CGR!$P$4,"INCUMPLIDA","PROCESO"), "VERIFICAR FECHA")),"SIN VALOR AVANCE")</f>
        <v>PROCESO</v>
      </c>
    </row>
    <row r="693" spans="1:17" ht="360.75">
      <c r="A693" s="169" t="s">
        <v>19</v>
      </c>
      <c r="B693" s="460" t="s">
        <v>13</v>
      </c>
      <c r="C693" s="642"/>
      <c r="D693" s="642"/>
      <c r="E693" s="643"/>
      <c r="F693" s="643"/>
      <c r="G693" s="52" t="s">
        <v>254</v>
      </c>
      <c r="H693" s="163" t="s">
        <v>254</v>
      </c>
      <c r="I693" s="163" t="s">
        <v>2556</v>
      </c>
      <c r="J693" s="168">
        <v>1</v>
      </c>
      <c r="K693" s="192">
        <v>45231</v>
      </c>
      <c r="L693" s="192">
        <v>45808</v>
      </c>
      <c r="M693" s="165">
        <f t="shared" si="23"/>
        <v>82.428571428571431</v>
      </c>
      <c r="N693" s="191">
        <v>0</v>
      </c>
      <c r="O693" s="175" t="s">
        <v>3641</v>
      </c>
      <c r="P693" s="53">
        <f t="shared" si="24"/>
        <v>0</v>
      </c>
      <c r="Q693" s="166" t="str">
        <f>IF(ISNUMBER(P693),IF(P693=100%,"CUMPLIDA",IF(AND(ISNUMBER(L693),ISNUMBER(CGR!$P$4)), IF(L693&lt;CGR!$P$4,"INCUMPLIDA","PROCESO"), "VERIFICAR FECHA")),"SIN VALOR AVANCE")</f>
        <v>PROCESO</v>
      </c>
    </row>
    <row r="694" spans="1:17" ht="150.75">
      <c r="A694" s="169" t="s">
        <v>19</v>
      </c>
      <c r="B694" s="460" t="s">
        <v>13</v>
      </c>
      <c r="C694" s="642"/>
      <c r="D694" s="642"/>
      <c r="E694" s="643"/>
      <c r="F694" s="643"/>
      <c r="G694" s="52" t="s">
        <v>1363</v>
      </c>
      <c r="H694" s="163" t="s">
        <v>258</v>
      </c>
      <c r="I694" s="163" t="s">
        <v>259</v>
      </c>
      <c r="J694" s="168">
        <v>7</v>
      </c>
      <c r="K694" s="192">
        <v>46024</v>
      </c>
      <c r="L694" s="192">
        <v>46660</v>
      </c>
      <c r="M694" s="165">
        <f t="shared" si="23"/>
        <v>90.857142857142861</v>
      </c>
      <c r="N694" s="191">
        <v>0</v>
      </c>
      <c r="O694" s="163" t="s">
        <v>3635</v>
      </c>
      <c r="P694" s="53">
        <f t="shared" si="24"/>
        <v>0</v>
      </c>
      <c r="Q694" s="166" t="str">
        <f>IF(ISNUMBER(P694),IF(P694=100%,"CUMPLIDA",IF(AND(ISNUMBER(L694),ISNUMBER(CGR!$P$4)), IF(L694&lt;CGR!$P$4,"INCUMPLIDA","PROCESO"), "VERIFICAR FECHA")),"SIN VALOR AVANCE")</f>
        <v>PROCESO</v>
      </c>
    </row>
    <row r="695" spans="1:17" ht="210.75">
      <c r="A695" s="169" t="s">
        <v>19</v>
      </c>
      <c r="B695" s="460" t="s">
        <v>13</v>
      </c>
      <c r="C695" s="642"/>
      <c r="D695" s="642"/>
      <c r="E695" s="643"/>
      <c r="F695" s="643"/>
      <c r="G695" s="52" t="s">
        <v>1364</v>
      </c>
      <c r="H695" s="163" t="s">
        <v>261</v>
      </c>
      <c r="I695" s="163" t="s">
        <v>262</v>
      </c>
      <c r="J695" s="168">
        <v>1</v>
      </c>
      <c r="K695" s="192">
        <v>46024</v>
      </c>
      <c r="L695" s="192">
        <v>46660</v>
      </c>
      <c r="M695" s="165">
        <f t="shared" si="23"/>
        <v>90.857142857142861</v>
      </c>
      <c r="N695" s="191">
        <v>0</v>
      </c>
      <c r="O695" s="175" t="s">
        <v>2450</v>
      </c>
      <c r="P695" s="53">
        <f t="shared" si="24"/>
        <v>0</v>
      </c>
      <c r="Q695" s="166" t="str">
        <f>IF(ISNUMBER(P695),IF(P695=100%,"CUMPLIDA",IF(AND(ISNUMBER(L695),ISNUMBER(CGR!$P$4)), IF(L695&lt;CGR!$P$4,"INCUMPLIDA","PROCESO"), "VERIFICAR FECHA")),"SIN VALOR AVANCE")</f>
        <v>PROCESO</v>
      </c>
    </row>
    <row r="696" spans="1:17" ht="405.75">
      <c r="A696" s="169" t="s">
        <v>19</v>
      </c>
      <c r="B696" s="460" t="s">
        <v>13</v>
      </c>
      <c r="C696" s="642"/>
      <c r="D696" s="642"/>
      <c r="E696" s="643"/>
      <c r="F696" s="643"/>
      <c r="G696" s="52" t="s">
        <v>1365</v>
      </c>
      <c r="H696" s="163" t="s">
        <v>264</v>
      </c>
      <c r="I696" s="163" t="s">
        <v>265</v>
      </c>
      <c r="J696" s="168">
        <v>2</v>
      </c>
      <c r="K696" s="192">
        <v>46024</v>
      </c>
      <c r="L696" s="192">
        <v>46660</v>
      </c>
      <c r="M696" s="165">
        <f t="shared" si="23"/>
        <v>90.857142857142861</v>
      </c>
      <c r="N696" s="191">
        <v>0</v>
      </c>
      <c r="O696" s="175" t="s">
        <v>2438</v>
      </c>
      <c r="P696" s="53">
        <f t="shared" si="24"/>
        <v>0</v>
      </c>
      <c r="Q696" s="166" t="str">
        <f>IF(ISNUMBER(P696),IF(P696=100%,"CUMPLIDA",IF(AND(ISNUMBER(L696),ISNUMBER(CGR!$P$4)), IF(L696&lt;CGR!$P$4,"INCUMPLIDA","PROCESO"), "VERIFICAR FECHA")),"SIN VALOR AVANCE")</f>
        <v>PROCESO</v>
      </c>
    </row>
    <row r="697" spans="1:17" ht="165.75">
      <c r="A697" s="169" t="s">
        <v>19</v>
      </c>
      <c r="B697" s="460" t="s">
        <v>13</v>
      </c>
      <c r="C697" s="642" t="s">
        <v>3642</v>
      </c>
      <c r="D697" s="642" t="s">
        <v>3643</v>
      </c>
      <c r="E697" s="643" t="s">
        <v>3644</v>
      </c>
      <c r="F697" s="643" t="s">
        <v>3645</v>
      </c>
      <c r="G697" s="52" t="s">
        <v>3646</v>
      </c>
      <c r="H697" s="163" t="s">
        <v>3647</v>
      </c>
      <c r="I697" s="163" t="s">
        <v>3648</v>
      </c>
      <c r="J697" s="164">
        <v>1</v>
      </c>
      <c r="K697" s="190">
        <v>43770</v>
      </c>
      <c r="L697" s="190">
        <v>43951</v>
      </c>
      <c r="M697" s="165">
        <f t="shared" si="23"/>
        <v>25.857142857142858</v>
      </c>
      <c r="N697" s="191">
        <v>1</v>
      </c>
      <c r="O697" s="174" t="s">
        <v>3649</v>
      </c>
      <c r="P697" s="53">
        <f t="shared" si="24"/>
        <v>1</v>
      </c>
      <c r="Q697" s="166" t="str">
        <f>IF(ISNUMBER(P697),IF(P697=100%,"CUMPLIDA",IF(AND(ISNUMBER(L697),ISNUMBER(CGR!$P$4)), IF(L697&lt;CGR!$P$4,"INCUMPLIDA","PROCESO"), "VERIFICAR FECHA")),"SIN VALOR AVANCE")</f>
        <v>CUMPLIDA</v>
      </c>
    </row>
    <row r="698" spans="1:17" ht="225">
      <c r="A698" s="169" t="s">
        <v>19</v>
      </c>
      <c r="B698" s="460" t="s">
        <v>13</v>
      </c>
      <c r="C698" s="642"/>
      <c r="D698" s="642"/>
      <c r="E698" s="643"/>
      <c r="F698" s="643"/>
      <c r="G698" s="52" t="s">
        <v>3650</v>
      </c>
      <c r="H698" s="163" t="s">
        <v>3651</v>
      </c>
      <c r="I698" s="163" t="s">
        <v>3648</v>
      </c>
      <c r="J698" s="164">
        <v>1</v>
      </c>
      <c r="K698" s="190">
        <v>43770</v>
      </c>
      <c r="L698" s="190">
        <v>43951</v>
      </c>
      <c r="M698" s="165">
        <f t="shared" si="23"/>
        <v>25.857142857142858</v>
      </c>
      <c r="N698" s="191">
        <v>1</v>
      </c>
      <c r="O698" s="174" t="s">
        <v>3649</v>
      </c>
      <c r="P698" s="53">
        <f t="shared" si="24"/>
        <v>1</v>
      </c>
      <c r="Q698" s="166" t="str">
        <f>IF(ISNUMBER(P698),IF(P698=100%,"CUMPLIDA",IF(AND(ISNUMBER(L698),ISNUMBER(CGR!$P$4)), IF(L698&lt;CGR!$P$4,"INCUMPLIDA","PROCESO"), "VERIFICAR FECHA")),"SIN VALOR AVANCE")</f>
        <v>CUMPLIDA</v>
      </c>
    </row>
    <row r="699" spans="1:17" ht="390.75">
      <c r="A699" s="169" t="s">
        <v>19</v>
      </c>
      <c r="B699" s="460" t="s">
        <v>13</v>
      </c>
      <c r="C699" s="642"/>
      <c r="D699" s="642"/>
      <c r="E699" s="643"/>
      <c r="F699" s="643"/>
      <c r="G699" s="654" t="s">
        <v>3617</v>
      </c>
      <c r="H699" s="537" t="s">
        <v>3618</v>
      </c>
      <c r="I699" s="163" t="s">
        <v>1097</v>
      </c>
      <c r="J699" s="164">
        <v>1</v>
      </c>
      <c r="K699" s="190">
        <v>44013</v>
      </c>
      <c r="L699" s="190">
        <v>44074</v>
      </c>
      <c r="M699" s="165">
        <f t="shared" si="23"/>
        <v>8.7142857142857135</v>
      </c>
      <c r="N699" s="191">
        <v>1</v>
      </c>
      <c r="O699" s="163" t="s">
        <v>3619</v>
      </c>
      <c r="P699" s="53">
        <f t="shared" si="24"/>
        <v>1</v>
      </c>
      <c r="Q699" s="166" t="str">
        <f>IF(ISNUMBER(P699),IF(P699=100%,"CUMPLIDA",IF(AND(ISNUMBER(L699),ISNUMBER(CGR!$P$4)), IF(L699&lt;CGR!$P$4,"INCUMPLIDA","PROCESO"), "VERIFICAR FECHA")),"SIN VALOR AVANCE")</f>
        <v>CUMPLIDA</v>
      </c>
    </row>
    <row r="700" spans="1:17" ht="360.75">
      <c r="A700" s="169" t="s">
        <v>19</v>
      </c>
      <c r="B700" s="460" t="s">
        <v>13</v>
      </c>
      <c r="C700" s="642"/>
      <c r="D700" s="642"/>
      <c r="E700" s="643"/>
      <c r="F700" s="643"/>
      <c r="G700" s="654"/>
      <c r="H700" s="537" t="s">
        <v>3620</v>
      </c>
      <c r="I700" s="163" t="s">
        <v>3170</v>
      </c>
      <c r="J700" s="164">
        <v>1</v>
      </c>
      <c r="K700" s="190">
        <v>44075</v>
      </c>
      <c r="L700" s="190">
        <v>44196</v>
      </c>
      <c r="M700" s="165">
        <f t="shared" si="23"/>
        <v>17.285714285714285</v>
      </c>
      <c r="N700" s="191">
        <v>1</v>
      </c>
      <c r="O700" s="163" t="s">
        <v>3652</v>
      </c>
      <c r="P700" s="53">
        <f t="shared" si="24"/>
        <v>1</v>
      </c>
      <c r="Q700" s="166" t="str">
        <f>IF(ISNUMBER(P700),IF(P700=100%,"CUMPLIDA",IF(AND(ISNUMBER(L700),ISNUMBER(CGR!$P$4)), IF(L700&lt;CGR!$P$4,"INCUMPLIDA","PROCESO"), "VERIFICAR FECHA")),"SIN VALOR AVANCE")</f>
        <v>CUMPLIDA</v>
      </c>
    </row>
    <row r="701" spans="1:17" ht="390.75">
      <c r="A701" s="169" t="s">
        <v>19</v>
      </c>
      <c r="B701" s="460" t="s">
        <v>13</v>
      </c>
      <c r="C701" s="642"/>
      <c r="D701" s="642"/>
      <c r="E701" s="643"/>
      <c r="F701" s="643"/>
      <c r="G701" s="654"/>
      <c r="H701" s="163" t="s">
        <v>2429</v>
      </c>
      <c r="I701" s="163" t="s">
        <v>969</v>
      </c>
      <c r="J701" s="168">
        <v>1</v>
      </c>
      <c r="K701" s="190">
        <v>45231</v>
      </c>
      <c r="L701" s="190">
        <v>45504</v>
      </c>
      <c r="M701" s="165">
        <f t="shared" si="23"/>
        <v>39</v>
      </c>
      <c r="N701" s="191">
        <v>1</v>
      </c>
      <c r="O701" s="175" t="s">
        <v>2430</v>
      </c>
      <c r="P701" s="53">
        <f t="shared" si="24"/>
        <v>1</v>
      </c>
      <c r="Q701" s="166" t="str">
        <f>IF(ISNUMBER(P701),IF(P701=100%,"CUMPLIDA",IF(AND(ISNUMBER(L701),ISNUMBER(CGR!$P$4)), IF(L701&lt;CGR!$P$4,"INCUMPLIDA","PROCESO"), "VERIFICAR FECHA")),"SIN VALOR AVANCE")</f>
        <v>CUMPLIDA</v>
      </c>
    </row>
    <row r="702" spans="1:17" ht="390.75">
      <c r="A702" s="169" t="s">
        <v>19</v>
      </c>
      <c r="B702" s="460" t="s">
        <v>13</v>
      </c>
      <c r="C702" s="642"/>
      <c r="D702" s="642"/>
      <c r="E702" s="643"/>
      <c r="F702" s="643"/>
      <c r="G702" s="654"/>
      <c r="H702" s="163" t="s">
        <v>2431</v>
      </c>
      <c r="I702" s="163" t="s">
        <v>2432</v>
      </c>
      <c r="J702" s="168">
        <v>1</v>
      </c>
      <c r="K702" s="190">
        <v>45231</v>
      </c>
      <c r="L702" s="190">
        <v>45504</v>
      </c>
      <c r="M702" s="165">
        <f t="shared" si="23"/>
        <v>39</v>
      </c>
      <c r="N702" s="191">
        <v>1</v>
      </c>
      <c r="O702" s="175" t="s">
        <v>2430</v>
      </c>
      <c r="P702" s="53">
        <f t="shared" si="24"/>
        <v>1</v>
      </c>
      <c r="Q702" s="166" t="str">
        <f>IF(ISNUMBER(P702),IF(P702=100%,"CUMPLIDA",IF(AND(ISNUMBER(L702),ISNUMBER(CGR!$P$4)), IF(L702&lt;CGR!$P$4,"INCUMPLIDA","PROCESO"), "VERIFICAR FECHA")),"SIN VALOR AVANCE")</f>
        <v>CUMPLIDA</v>
      </c>
    </row>
    <row r="703" spans="1:17" ht="210.75">
      <c r="A703" s="169" t="s">
        <v>19</v>
      </c>
      <c r="B703" s="460" t="s">
        <v>13</v>
      </c>
      <c r="C703" s="642"/>
      <c r="D703" s="642"/>
      <c r="E703" s="643"/>
      <c r="F703" s="643"/>
      <c r="G703" s="52" t="s">
        <v>2434</v>
      </c>
      <c r="H703" s="163" t="s">
        <v>1614</v>
      </c>
      <c r="I703" s="163" t="s">
        <v>238</v>
      </c>
      <c r="J703" s="168">
        <v>1</v>
      </c>
      <c r="K703" s="192">
        <v>45323</v>
      </c>
      <c r="L703" s="192">
        <v>45747</v>
      </c>
      <c r="M703" s="165">
        <f t="shared" si="23"/>
        <v>60.571428571428569</v>
      </c>
      <c r="N703" s="191">
        <v>0</v>
      </c>
      <c r="O703" s="175" t="s">
        <v>2450</v>
      </c>
      <c r="P703" s="53">
        <f t="shared" si="24"/>
        <v>0</v>
      </c>
      <c r="Q703" s="166" t="str">
        <f>IF(ISNUMBER(P703),IF(P703=100%,"CUMPLIDA",IF(AND(ISNUMBER(L703),ISNUMBER(CGR!$P$4)), IF(L703&lt;CGR!$P$4,"INCUMPLIDA","PROCESO"), "VERIFICAR FECHA")),"SIN VALOR AVANCE")</f>
        <v>PROCESO</v>
      </c>
    </row>
    <row r="704" spans="1:17" ht="150.75">
      <c r="A704" s="169" t="s">
        <v>19</v>
      </c>
      <c r="B704" s="460" t="s">
        <v>13</v>
      </c>
      <c r="C704" s="642"/>
      <c r="D704" s="642"/>
      <c r="E704" s="643"/>
      <c r="F704" s="643"/>
      <c r="G704" s="52" t="s">
        <v>241</v>
      </c>
      <c r="H704" s="163" t="s">
        <v>241</v>
      </c>
      <c r="I704" s="163" t="s">
        <v>242</v>
      </c>
      <c r="J704" s="168">
        <v>1</v>
      </c>
      <c r="K704" s="192">
        <v>45323</v>
      </c>
      <c r="L704" s="192">
        <v>45747</v>
      </c>
      <c r="M704" s="165">
        <f t="shared" si="23"/>
        <v>60.571428571428569</v>
      </c>
      <c r="N704" s="191">
        <v>0</v>
      </c>
      <c r="O704" s="163" t="s">
        <v>3635</v>
      </c>
      <c r="P704" s="53">
        <f t="shared" si="24"/>
        <v>0</v>
      </c>
      <c r="Q704" s="166" t="str">
        <f>IF(ISNUMBER(P704),IF(P704=100%,"CUMPLIDA",IF(AND(ISNUMBER(L704),ISNUMBER(CGR!$P$4)), IF(L704&lt;CGR!$P$4,"INCUMPLIDA","PROCESO"), "VERIFICAR FECHA")),"SIN VALOR AVANCE")</f>
        <v>PROCESO</v>
      </c>
    </row>
    <row r="705" spans="1:17" ht="165.75">
      <c r="A705" s="169" t="s">
        <v>19</v>
      </c>
      <c r="B705" s="460" t="s">
        <v>13</v>
      </c>
      <c r="C705" s="642"/>
      <c r="D705" s="642"/>
      <c r="E705" s="643"/>
      <c r="F705" s="643"/>
      <c r="G705" s="52" t="s">
        <v>1361</v>
      </c>
      <c r="H705" s="163" t="s">
        <v>245</v>
      </c>
      <c r="I705" s="163" t="s">
        <v>246</v>
      </c>
      <c r="J705" s="168">
        <v>1</v>
      </c>
      <c r="K705" s="192">
        <v>45231</v>
      </c>
      <c r="L705" s="192">
        <v>45747</v>
      </c>
      <c r="M705" s="165">
        <f t="shared" si="23"/>
        <v>73.714285714285708</v>
      </c>
      <c r="N705" s="191">
        <v>0</v>
      </c>
      <c r="O705" s="163" t="s">
        <v>3622</v>
      </c>
      <c r="P705" s="53">
        <f t="shared" si="24"/>
        <v>0</v>
      </c>
      <c r="Q705" s="166" t="str">
        <f>IF(ISNUMBER(P705),IF(P705=100%,"CUMPLIDA",IF(AND(ISNUMBER(L705),ISNUMBER(CGR!$P$4)), IF(L705&lt;CGR!$P$4,"INCUMPLIDA","PROCESO"), "VERIFICAR FECHA")),"SIN VALOR AVANCE")</f>
        <v>PROCESO</v>
      </c>
    </row>
    <row r="706" spans="1:17" ht="210.75">
      <c r="A706" s="169" t="s">
        <v>19</v>
      </c>
      <c r="B706" s="460" t="s">
        <v>13</v>
      </c>
      <c r="C706" s="642"/>
      <c r="D706" s="642"/>
      <c r="E706" s="643"/>
      <c r="F706" s="643"/>
      <c r="G706" s="52" t="s">
        <v>248</v>
      </c>
      <c r="H706" s="163" t="s">
        <v>248</v>
      </c>
      <c r="I706" s="163" t="s">
        <v>3249</v>
      </c>
      <c r="J706" s="168">
        <v>1</v>
      </c>
      <c r="K706" s="192">
        <v>45323</v>
      </c>
      <c r="L706" s="192">
        <v>45747</v>
      </c>
      <c r="M706" s="165">
        <f t="shared" si="23"/>
        <v>60.571428571428569</v>
      </c>
      <c r="N706" s="191">
        <v>0</v>
      </c>
      <c r="O706" s="175" t="s">
        <v>2450</v>
      </c>
      <c r="P706" s="53">
        <f t="shared" si="24"/>
        <v>0</v>
      </c>
      <c r="Q706" s="166" t="str">
        <f>IF(ISNUMBER(P706),IF(P706=100%,"CUMPLIDA",IF(AND(ISNUMBER(L706),ISNUMBER(CGR!$P$4)), IF(L706&lt;CGR!$P$4,"INCUMPLIDA","PROCESO"), "VERIFICAR FECHA")),"SIN VALOR AVANCE")</f>
        <v>PROCESO</v>
      </c>
    </row>
    <row r="707" spans="1:17" ht="165.75">
      <c r="A707" s="169" t="s">
        <v>19</v>
      </c>
      <c r="B707" s="460" t="s">
        <v>13</v>
      </c>
      <c r="C707" s="642"/>
      <c r="D707" s="642"/>
      <c r="E707" s="643"/>
      <c r="F707" s="643"/>
      <c r="G707" s="52" t="s">
        <v>251</v>
      </c>
      <c r="H707" s="163" t="s">
        <v>251</v>
      </c>
      <c r="I707" s="163" t="s">
        <v>252</v>
      </c>
      <c r="J707" s="168">
        <v>1</v>
      </c>
      <c r="K707" s="192">
        <v>45231</v>
      </c>
      <c r="L707" s="192">
        <v>45747</v>
      </c>
      <c r="M707" s="165">
        <f t="shared" si="23"/>
        <v>73.714285714285708</v>
      </c>
      <c r="N707" s="191">
        <v>0</v>
      </c>
      <c r="O707" s="163" t="s">
        <v>3622</v>
      </c>
      <c r="P707" s="53">
        <f t="shared" si="24"/>
        <v>0</v>
      </c>
      <c r="Q707" s="166" t="str">
        <f>IF(ISNUMBER(P707),IF(P707=100%,"CUMPLIDA",IF(AND(ISNUMBER(L707),ISNUMBER(CGR!$P$4)), IF(L707&lt;CGR!$P$4,"INCUMPLIDA","PROCESO"), "VERIFICAR FECHA")),"SIN VALOR AVANCE")</f>
        <v>PROCESO</v>
      </c>
    </row>
    <row r="708" spans="1:17" ht="330.75">
      <c r="A708" s="169" t="s">
        <v>19</v>
      </c>
      <c r="B708" s="460" t="s">
        <v>13</v>
      </c>
      <c r="C708" s="642"/>
      <c r="D708" s="642"/>
      <c r="E708" s="643"/>
      <c r="F708" s="643"/>
      <c r="G708" s="52" t="s">
        <v>254</v>
      </c>
      <c r="H708" s="163" t="s">
        <v>254</v>
      </c>
      <c r="I708" s="163" t="s">
        <v>2556</v>
      </c>
      <c r="J708" s="168">
        <v>1</v>
      </c>
      <c r="K708" s="192">
        <v>45231</v>
      </c>
      <c r="L708" s="192">
        <v>45808</v>
      </c>
      <c r="M708" s="165">
        <f t="shared" ref="M708:M771" si="25">(L708-K708)/7</f>
        <v>82.428571428571431</v>
      </c>
      <c r="N708" s="191">
        <v>0</v>
      </c>
      <c r="O708" s="175" t="s">
        <v>2436</v>
      </c>
      <c r="P708" s="53">
        <f t="shared" si="24"/>
        <v>0</v>
      </c>
      <c r="Q708" s="166" t="str">
        <f>IF(ISNUMBER(P708),IF(P708=100%,"CUMPLIDA",IF(AND(ISNUMBER(L708),ISNUMBER(CGR!$P$4)), IF(L708&lt;CGR!$P$4,"INCUMPLIDA","PROCESO"), "VERIFICAR FECHA")),"SIN VALOR AVANCE")</f>
        <v>PROCESO</v>
      </c>
    </row>
    <row r="709" spans="1:17" ht="210.75">
      <c r="A709" s="169" t="s">
        <v>19</v>
      </c>
      <c r="B709" s="460" t="s">
        <v>13</v>
      </c>
      <c r="C709" s="642"/>
      <c r="D709" s="642"/>
      <c r="E709" s="643"/>
      <c r="F709" s="643"/>
      <c r="G709" s="52" t="s">
        <v>1363</v>
      </c>
      <c r="H709" s="163" t="s">
        <v>258</v>
      </c>
      <c r="I709" s="163" t="s">
        <v>259</v>
      </c>
      <c r="J709" s="168">
        <v>7</v>
      </c>
      <c r="K709" s="192">
        <v>46024</v>
      </c>
      <c r="L709" s="192">
        <v>46660</v>
      </c>
      <c r="M709" s="165">
        <f t="shared" si="25"/>
        <v>90.857142857142861</v>
      </c>
      <c r="N709" s="191">
        <v>0</v>
      </c>
      <c r="O709" s="163" t="s">
        <v>3653</v>
      </c>
      <c r="P709" s="53">
        <f t="shared" si="24"/>
        <v>0</v>
      </c>
      <c r="Q709" s="166" t="str">
        <f>IF(ISNUMBER(P709),IF(P709=100%,"CUMPLIDA",IF(AND(ISNUMBER(L709),ISNUMBER(CGR!$P$4)), IF(L709&lt;CGR!$P$4,"INCUMPLIDA","PROCESO"), "VERIFICAR FECHA")),"SIN VALOR AVANCE")</f>
        <v>PROCESO</v>
      </c>
    </row>
    <row r="710" spans="1:17" ht="210.75">
      <c r="A710" s="169" t="s">
        <v>19</v>
      </c>
      <c r="B710" s="460" t="s">
        <v>13</v>
      </c>
      <c r="C710" s="642"/>
      <c r="D710" s="642"/>
      <c r="E710" s="643"/>
      <c r="F710" s="643"/>
      <c r="G710" s="52" t="s">
        <v>1364</v>
      </c>
      <c r="H710" s="163" t="s">
        <v>261</v>
      </c>
      <c r="I710" s="163" t="s">
        <v>262</v>
      </c>
      <c r="J710" s="168">
        <v>1</v>
      </c>
      <c r="K710" s="192">
        <v>46024</v>
      </c>
      <c r="L710" s="192">
        <v>46660</v>
      </c>
      <c r="M710" s="165">
        <f t="shared" si="25"/>
        <v>90.857142857142861</v>
      </c>
      <c r="N710" s="191">
        <v>0</v>
      </c>
      <c r="O710" s="175" t="s">
        <v>2450</v>
      </c>
      <c r="P710" s="53">
        <f t="shared" si="24"/>
        <v>0</v>
      </c>
      <c r="Q710" s="166" t="str">
        <f>IF(ISNUMBER(P710),IF(P710=100%,"CUMPLIDA",IF(AND(ISNUMBER(L710),ISNUMBER(CGR!$P$4)), IF(L710&lt;CGR!$P$4,"INCUMPLIDA","PROCESO"), "VERIFICAR FECHA")),"SIN VALOR AVANCE")</f>
        <v>PROCESO</v>
      </c>
    </row>
    <row r="711" spans="1:17" ht="405.75">
      <c r="A711" s="169" t="s">
        <v>19</v>
      </c>
      <c r="B711" s="460" t="s">
        <v>13</v>
      </c>
      <c r="C711" s="642"/>
      <c r="D711" s="642"/>
      <c r="E711" s="643"/>
      <c r="F711" s="643"/>
      <c r="G711" s="52" t="s">
        <v>1365</v>
      </c>
      <c r="H711" s="163" t="s">
        <v>264</v>
      </c>
      <c r="I711" s="163" t="s">
        <v>265</v>
      </c>
      <c r="J711" s="168">
        <v>2</v>
      </c>
      <c r="K711" s="192">
        <v>46024</v>
      </c>
      <c r="L711" s="192">
        <v>46660</v>
      </c>
      <c r="M711" s="165">
        <f t="shared" si="25"/>
        <v>90.857142857142861</v>
      </c>
      <c r="N711" s="191">
        <v>0</v>
      </c>
      <c r="O711" s="175" t="s">
        <v>2438</v>
      </c>
      <c r="P711" s="53">
        <f t="shared" si="24"/>
        <v>0</v>
      </c>
      <c r="Q711" s="166" t="str">
        <f>IF(ISNUMBER(P711),IF(P711=100%,"CUMPLIDA",IF(AND(ISNUMBER(L711),ISNUMBER(CGR!$P$4)), IF(L711&lt;CGR!$P$4,"INCUMPLIDA","PROCESO"), "VERIFICAR FECHA")),"SIN VALOR AVANCE")</f>
        <v>PROCESO</v>
      </c>
    </row>
    <row r="712" spans="1:17" ht="195.75">
      <c r="A712" s="169" t="s">
        <v>19</v>
      </c>
      <c r="B712" s="460" t="s">
        <v>13</v>
      </c>
      <c r="C712" s="642" t="s">
        <v>3654</v>
      </c>
      <c r="D712" s="642" t="s">
        <v>3655</v>
      </c>
      <c r="E712" s="643" t="s">
        <v>3656</v>
      </c>
      <c r="F712" s="648" t="s">
        <v>3657</v>
      </c>
      <c r="G712" s="648" t="s">
        <v>3658</v>
      </c>
      <c r="H712" s="171" t="s">
        <v>3659</v>
      </c>
      <c r="I712" s="171" t="s">
        <v>3660</v>
      </c>
      <c r="J712" s="164">
        <v>1</v>
      </c>
      <c r="K712" s="190">
        <v>44927</v>
      </c>
      <c r="L712" s="190">
        <v>45504</v>
      </c>
      <c r="M712" s="165">
        <f t="shared" si="25"/>
        <v>82.428571428571431</v>
      </c>
      <c r="N712" s="191">
        <v>1</v>
      </c>
      <c r="O712" s="163" t="s">
        <v>3661</v>
      </c>
      <c r="P712" s="53">
        <f t="shared" ref="P712:P775" si="26">N712/J712</f>
        <v>1</v>
      </c>
      <c r="Q712" s="166" t="str">
        <f>IF(ISNUMBER(P712),IF(P712=100%,"CUMPLIDA",IF(AND(ISNUMBER(L712),ISNUMBER(CGR!$P$4)), IF(L712&lt;CGR!$P$4,"INCUMPLIDA","PROCESO"), "VERIFICAR FECHA")),"SIN VALOR AVANCE")</f>
        <v>CUMPLIDA</v>
      </c>
    </row>
    <row r="713" spans="1:17" ht="210.75">
      <c r="A713" s="169" t="s">
        <v>19</v>
      </c>
      <c r="B713" s="460" t="s">
        <v>13</v>
      </c>
      <c r="C713" s="642"/>
      <c r="D713" s="642"/>
      <c r="E713" s="643"/>
      <c r="F713" s="648"/>
      <c r="G713" s="648"/>
      <c r="H713" s="171" t="s">
        <v>3662</v>
      </c>
      <c r="I713" s="171" t="s">
        <v>3663</v>
      </c>
      <c r="J713" s="164">
        <v>1</v>
      </c>
      <c r="K713" s="190">
        <v>45139</v>
      </c>
      <c r="L713" s="190">
        <v>46022</v>
      </c>
      <c r="M713" s="165">
        <f t="shared" si="25"/>
        <v>126.14285714285714</v>
      </c>
      <c r="N713" s="191">
        <v>0</v>
      </c>
      <c r="O713" s="163" t="s">
        <v>3664</v>
      </c>
      <c r="P713" s="53">
        <f t="shared" si="26"/>
        <v>0</v>
      </c>
      <c r="Q713" s="166" t="str">
        <f>IF(ISNUMBER(P713),IF(P713=100%,"CUMPLIDA",IF(AND(ISNUMBER(L713),ISNUMBER(CGR!$P$4)), IF(L713&lt;CGR!$P$4,"INCUMPLIDA","PROCESO"), "VERIFICAR FECHA")),"SIN VALOR AVANCE")</f>
        <v>PROCESO</v>
      </c>
    </row>
    <row r="714" spans="1:17" ht="195">
      <c r="A714" s="169" t="s">
        <v>19</v>
      </c>
      <c r="B714" s="460" t="s">
        <v>13</v>
      </c>
      <c r="C714" s="642"/>
      <c r="D714" s="642"/>
      <c r="E714" s="643"/>
      <c r="F714" s="648"/>
      <c r="G714" s="170" t="s">
        <v>3665</v>
      </c>
      <c r="H714" s="171" t="s">
        <v>3666</v>
      </c>
      <c r="I714" s="171" t="s">
        <v>3667</v>
      </c>
      <c r="J714" s="164">
        <v>1</v>
      </c>
      <c r="K714" s="190">
        <v>44562</v>
      </c>
      <c r="L714" s="190">
        <v>44926</v>
      </c>
      <c r="M714" s="165">
        <f t="shared" si="25"/>
        <v>52</v>
      </c>
      <c r="N714" s="191">
        <v>1</v>
      </c>
      <c r="O714" s="163" t="s">
        <v>3668</v>
      </c>
      <c r="P714" s="53">
        <f t="shared" si="26"/>
        <v>1</v>
      </c>
      <c r="Q714" s="166" t="str">
        <f>IF(ISNUMBER(P714),IF(P714=100%,"CUMPLIDA",IF(AND(ISNUMBER(L714),ISNUMBER(CGR!$P$4)), IF(L714&lt;CGR!$P$4,"INCUMPLIDA","PROCESO"), "VERIFICAR FECHA")),"SIN VALOR AVANCE")</f>
        <v>CUMPLIDA</v>
      </c>
    </row>
    <row r="715" spans="1:17" ht="195.75">
      <c r="A715" s="169" t="s">
        <v>19</v>
      </c>
      <c r="B715" s="460" t="s">
        <v>13</v>
      </c>
      <c r="C715" s="642" t="s">
        <v>3654</v>
      </c>
      <c r="D715" s="642" t="s">
        <v>3655</v>
      </c>
      <c r="E715" s="643" t="s">
        <v>3669</v>
      </c>
      <c r="F715" s="648" t="s">
        <v>3670</v>
      </c>
      <c r="G715" s="648" t="s">
        <v>3658</v>
      </c>
      <c r="H715" s="171" t="s">
        <v>3659</v>
      </c>
      <c r="I715" s="171" t="s">
        <v>3660</v>
      </c>
      <c r="J715" s="164">
        <v>1</v>
      </c>
      <c r="K715" s="190">
        <v>44927</v>
      </c>
      <c r="L715" s="190">
        <v>45504</v>
      </c>
      <c r="M715" s="165">
        <f t="shared" si="25"/>
        <v>82.428571428571431</v>
      </c>
      <c r="N715" s="191">
        <v>1</v>
      </c>
      <c r="O715" s="163" t="s">
        <v>3661</v>
      </c>
      <c r="P715" s="53">
        <f t="shared" si="26"/>
        <v>1</v>
      </c>
      <c r="Q715" s="166" t="str">
        <f>IF(ISNUMBER(P715),IF(P715=100%,"CUMPLIDA",IF(AND(ISNUMBER(L715),ISNUMBER(CGR!$P$4)), IF(L715&lt;CGR!$P$4,"INCUMPLIDA","PROCESO"), "VERIFICAR FECHA")),"SIN VALOR AVANCE")</f>
        <v>CUMPLIDA</v>
      </c>
    </row>
    <row r="716" spans="1:17" ht="210.75">
      <c r="A716" s="169" t="s">
        <v>19</v>
      </c>
      <c r="B716" s="460" t="s">
        <v>13</v>
      </c>
      <c r="C716" s="642"/>
      <c r="D716" s="642"/>
      <c r="E716" s="643"/>
      <c r="F716" s="648" t="s">
        <v>3670</v>
      </c>
      <c r="G716" s="648"/>
      <c r="H716" s="171" t="s">
        <v>3662</v>
      </c>
      <c r="I716" s="171" t="s">
        <v>3663</v>
      </c>
      <c r="J716" s="164">
        <v>1</v>
      </c>
      <c r="K716" s="190">
        <v>45139</v>
      </c>
      <c r="L716" s="190">
        <v>46022</v>
      </c>
      <c r="M716" s="165">
        <f t="shared" si="25"/>
        <v>126.14285714285714</v>
      </c>
      <c r="N716" s="191">
        <v>0</v>
      </c>
      <c r="O716" s="163" t="s">
        <v>3664</v>
      </c>
      <c r="P716" s="53">
        <f t="shared" si="26"/>
        <v>0</v>
      </c>
      <c r="Q716" s="166" t="str">
        <f>IF(ISNUMBER(P716),IF(P716=100%,"CUMPLIDA",IF(AND(ISNUMBER(L716),ISNUMBER(CGR!$P$4)), IF(L716&lt;CGR!$P$4,"INCUMPLIDA","PROCESO"), "VERIFICAR FECHA")),"SIN VALOR AVANCE")</f>
        <v>PROCESO</v>
      </c>
    </row>
    <row r="717" spans="1:17" ht="150.75">
      <c r="A717" s="169" t="s">
        <v>19</v>
      </c>
      <c r="B717" s="460" t="s">
        <v>13</v>
      </c>
      <c r="C717" s="642"/>
      <c r="D717" s="642"/>
      <c r="E717" s="643"/>
      <c r="F717" s="648" t="s">
        <v>3670</v>
      </c>
      <c r="G717" s="648" t="s">
        <v>3671</v>
      </c>
      <c r="H717" s="171" t="s">
        <v>3672</v>
      </c>
      <c r="I717" s="171" t="s">
        <v>3673</v>
      </c>
      <c r="J717" s="164">
        <v>1</v>
      </c>
      <c r="K717" s="190">
        <v>44593</v>
      </c>
      <c r="L717" s="190">
        <v>44742</v>
      </c>
      <c r="M717" s="165">
        <f t="shared" si="25"/>
        <v>21.285714285714285</v>
      </c>
      <c r="N717" s="191">
        <v>1</v>
      </c>
      <c r="O717" s="163" t="s">
        <v>3674</v>
      </c>
      <c r="P717" s="53">
        <f t="shared" si="26"/>
        <v>1</v>
      </c>
      <c r="Q717" s="166" t="str">
        <f>IF(ISNUMBER(P717),IF(P717=100%,"CUMPLIDA",IF(AND(ISNUMBER(L717),ISNUMBER(CGR!$P$4)), IF(L717&lt;CGR!$P$4,"INCUMPLIDA","PROCESO"), "VERIFICAR FECHA")),"SIN VALOR AVANCE")</f>
        <v>CUMPLIDA</v>
      </c>
    </row>
    <row r="718" spans="1:17" ht="135.75">
      <c r="A718" s="169" t="s">
        <v>19</v>
      </c>
      <c r="B718" s="460" t="s">
        <v>13</v>
      </c>
      <c r="C718" s="642"/>
      <c r="D718" s="642"/>
      <c r="E718" s="643"/>
      <c r="F718" s="648" t="s">
        <v>3670</v>
      </c>
      <c r="G718" s="648"/>
      <c r="H718" s="171" t="s">
        <v>3675</v>
      </c>
      <c r="I718" s="171" t="s">
        <v>3676</v>
      </c>
      <c r="J718" s="164">
        <v>1</v>
      </c>
      <c r="K718" s="190">
        <v>44927</v>
      </c>
      <c r="L718" s="190">
        <v>45138</v>
      </c>
      <c r="M718" s="165">
        <f t="shared" si="25"/>
        <v>30.142857142857142</v>
      </c>
      <c r="N718" s="191">
        <v>1</v>
      </c>
      <c r="O718" s="163" t="s">
        <v>3677</v>
      </c>
      <c r="P718" s="53">
        <f t="shared" si="26"/>
        <v>1</v>
      </c>
      <c r="Q718" s="166" t="str">
        <f>IF(ISNUMBER(P718),IF(P718=100%,"CUMPLIDA",IF(AND(ISNUMBER(L718),ISNUMBER(CGR!$P$4)), IF(L718&lt;CGR!$P$4,"INCUMPLIDA","PROCESO"), "VERIFICAR FECHA")),"SIN VALOR AVANCE")</f>
        <v>CUMPLIDA</v>
      </c>
    </row>
    <row r="719" spans="1:17" ht="195">
      <c r="A719" s="169" t="s">
        <v>19</v>
      </c>
      <c r="B719" s="460" t="s">
        <v>13</v>
      </c>
      <c r="C719" s="642"/>
      <c r="D719" s="642"/>
      <c r="E719" s="643"/>
      <c r="F719" s="648" t="s">
        <v>3670</v>
      </c>
      <c r="G719" s="170" t="s">
        <v>3678</v>
      </c>
      <c r="H719" s="171" t="s">
        <v>3666</v>
      </c>
      <c r="I719" s="171" t="s">
        <v>3667</v>
      </c>
      <c r="J719" s="164">
        <v>1</v>
      </c>
      <c r="K719" s="190">
        <v>44562</v>
      </c>
      <c r="L719" s="190">
        <v>44926</v>
      </c>
      <c r="M719" s="165">
        <f t="shared" si="25"/>
        <v>52</v>
      </c>
      <c r="N719" s="191">
        <v>1</v>
      </c>
      <c r="O719" s="163" t="s">
        <v>3668</v>
      </c>
      <c r="P719" s="53">
        <f t="shared" si="26"/>
        <v>1</v>
      </c>
      <c r="Q719" s="166" t="str">
        <f>IF(ISNUMBER(P719),IF(P719=100%,"CUMPLIDA",IF(AND(ISNUMBER(L719),ISNUMBER(CGR!$P$4)), IF(L719&lt;CGR!$P$4,"INCUMPLIDA","PROCESO"), "VERIFICAR FECHA")),"SIN VALOR AVANCE")</f>
        <v>CUMPLIDA</v>
      </c>
    </row>
    <row r="720" spans="1:17" ht="375.75">
      <c r="A720" s="169" t="s">
        <v>19</v>
      </c>
      <c r="B720" s="460" t="s">
        <v>13</v>
      </c>
      <c r="C720" s="642" t="s">
        <v>3654</v>
      </c>
      <c r="D720" s="642" t="s">
        <v>3655</v>
      </c>
      <c r="E720" s="643" t="s">
        <v>3679</v>
      </c>
      <c r="F720" s="643" t="s">
        <v>3680</v>
      </c>
      <c r="G720" s="643" t="s">
        <v>3617</v>
      </c>
      <c r="H720" s="163" t="s">
        <v>2429</v>
      </c>
      <c r="I720" s="163" t="s">
        <v>969</v>
      </c>
      <c r="J720" s="168">
        <v>1</v>
      </c>
      <c r="K720" s="190">
        <v>45231</v>
      </c>
      <c r="L720" s="190">
        <v>45504</v>
      </c>
      <c r="M720" s="165">
        <f t="shared" si="25"/>
        <v>39</v>
      </c>
      <c r="N720" s="191">
        <v>1</v>
      </c>
      <c r="O720" s="175" t="s">
        <v>3681</v>
      </c>
      <c r="P720" s="53">
        <f t="shared" si="26"/>
        <v>1</v>
      </c>
      <c r="Q720" s="166" t="str">
        <f>IF(ISNUMBER(P720),IF(P720=100%,"CUMPLIDA",IF(AND(ISNUMBER(L720),ISNUMBER(CGR!$P$4)), IF(L720&lt;CGR!$P$4,"INCUMPLIDA","PROCESO"), "VERIFICAR FECHA")),"SIN VALOR AVANCE")</f>
        <v>CUMPLIDA</v>
      </c>
    </row>
    <row r="721" spans="1:17" ht="375.75">
      <c r="A721" s="169" t="s">
        <v>19</v>
      </c>
      <c r="B721" s="460" t="s">
        <v>13</v>
      </c>
      <c r="C721" s="642"/>
      <c r="D721" s="642"/>
      <c r="E721" s="643"/>
      <c r="F721" s="643"/>
      <c r="G721" s="643"/>
      <c r="H721" s="163" t="s">
        <v>2431</v>
      </c>
      <c r="I721" s="163" t="s">
        <v>2432</v>
      </c>
      <c r="J721" s="168">
        <v>1</v>
      </c>
      <c r="K721" s="190">
        <v>45231</v>
      </c>
      <c r="L721" s="190">
        <v>45504</v>
      </c>
      <c r="M721" s="165">
        <f t="shared" si="25"/>
        <v>39</v>
      </c>
      <c r="N721" s="191">
        <v>1</v>
      </c>
      <c r="O721" s="175" t="s">
        <v>3681</v>
      </c>
      <c r="P721" s="53">
        <f t="shared" si="26"/>
        <v>1</v>
      </c>
      <c r="Q721" s="166" t="str">
        <f>IF(ISNUMBER(P721),IF(P721=100%,"CUMPLIDA",IF(AND(ISNUMBER(L721),ISNUMBER(CGR!$P$4)), IF(L721&lt;CGR!$P$4,"INCUMPLIDA","PROCESO"), "VERIFICAR FECHA")),"SIN VALOR AVANCE")</f>
        <v>CUMPLIDA</v>
      </c>
    </row>
    <row r="722" spans="1:17" ht="195.75">
      <c r="A722" s="169" t="s">
        <v>19</v>
      </c>
      <c r="B722" s="460" t="s">
        <v>13</v>
      </c>
      <c r="C722" s="642"/>
      <c r="D722" s="642"/>
      <c r="E722" s="643"/>
      <c r="F722" s="643"/>
      <c r="G722" s="52" t="s">
        <v>2434</v>
      </c>
      <c r="H722" s="163" t="s">
        <v>1614</v>
      </c>
      <c r="I722" s="163" t="s">
        <v>238</v>
      </c>
      <c r="J722" s="168">
        <v>1</v>
      </c>
      <c r="K722" s="192">
        <v>45323</v>
      </c>
      <c r="L722" s="192">
        <v>45747</v>
      </c>
      <c r="M722" s="165">
        <f t="shared" si="25"/>
        <v>60.571428571428569</v>
      </c>
      <c r="N722" s="191">
        <v>0</v>
      </c>
      <c r="O722" s="175" t="s">
        <v>3682</v>
      </c>
      <c r="P722" s="53">
        <f t="shared" si="26"/>
        <v>0</v>
      </c>
      <c r="Q722" s="166" t="str">
        <f>IF(ISNUMBER(P722),IF(P722=100%,"CUMPLIDA",IF(AND(ISNUMBER(L722),ISNUMBER(CGR!$P$4)), IF(L722&lt;CGR!$P$4,"INCUMPLIDA","PROCESO"), "VERIFICAR FECHA")),"SIN VALOR AVANCE")</f>
        <v>PROCESO</v>
      </c>
    </row>
    <row r="723" spans="1:17" ht="165.75">
      <c r="A723" s="169" t="s">
        <v>19</v>
      </c>
      <c r="B723" s="460" t="s">
        <v>13</v>
      </c>
      <c r="C723" s="642"/>
      <c r="D723" s="642"/>
      <c r="E723" s="643"/>
      <c r="F723" s="643"/>
      <c r="G723" s="52" t="s">
        <v>241</v>
      </c>
      <c r="H723" s="163" t="s">
        <v>241</v>
      </c>
      <c r="I723" s="163" t="s">
        <v>242</v>
      </c>
      <c r="J723" s="168">
        <v>1</v>
      </c>
      <c r="K723" s="192">
        <v>45323</v>
      </c>
      <c r="L723" s="192">
        <v>45747</v>
      </c>
      <c r="M723" s="165">
        <f t="shared" si="25"/>
        <v>60.571428571428569</v>
      </c>
      <c r="N723" s="191">
        <v>0</v>
      </c>
      <c r="O723" s="163" t="s">
        <v>3622</v>
      </c>
      <c r="P723" s="53">
        <f t="shared" si="26"/>
        <v>0</v>
      </c>
      <c r="Q723" s="166" t="str">
        <f>IF(ISNUMBER(P723),IF(P723=100%,"CUMPLIDA",IF(AND(ISNUMBER(L723),ISNUMBER(CGR!$P$4)), IF(L723&lt;CGR!$P$4,"INCUMPLIDA","PROCESO"), "VERIFICAR FECHA")),"SIN VALOR AVANCE")</f>
        <v>PROCESO</v>
      </c>
    </row>
    <row r="724" spans="1:17" ht="165.75">
      <c r="A724" s="169" t="s">
        <v>19</v>
      </c>
      <c r="B724" s="460" t="s">
        <v>13</v>
      </c>
      <c r="C724" s="642"/>
      <c r="D724" s="642"/>
      <c r="E724" s="643"/>
      <c r="F724" s="643"/>
      <c r="G724" s="52" t="s">
        <v>1361</v>
      </c>
      <c r="H724" s="163" t="s">
        <v>245</v>
      </c>
      <c r="I724" s="163" t="s">
        <v>246</v>
      </c>
      <c r="J724" s="168">
        <v>1</v>
      </c>
      <c r="K724" s="192">
        <v>45231</v>
      </c>
      <c r="L724" s="192">
        <v>45747</v>
      </c>
      <c r="M724" s="165">
        <f t="shared" si="25"/>
        <v>73.714285714285708</v>
      </c>
      <c r="N724" s="191">
        <v>0</v>
      </c>
      <c r="O724" s="163" t="s">
        <v>3622</v>
      </c>
      <c r="P724" s="53">
        <f t="shared" si="26"/>
        <v>0</v>
      </c>
      <c r="Q724" s="166" t="str">
        <f>IF(ISNUMBER(P724),IF(P724=100%,"CUMPLIDA",IF(AND(ISNUMBER(L724),ISNUMBER(CGR!$P$4)), IF(L724&lt;CGR!$P$4,"INCUMPLIDA","PROCESO"), "VERIFICAR FECHA")),"SIN VALOR AVANCE")</f>
        <v>PROCESO</v>
      </c>
    </row>
    <row r="725" spans="1:17" ht="195.75">
      <c r="A725" s="169" t="s">
        <v>19</v>
      </c>
      <c r="B725" s="460" t="s">
        <v>13</v>
      </c>
      <c r="C725" s="642"/>
      <c r="D725" s="642"/>
      <c r="E725" s="643"/>
      <c r="F725" s="643"/>
      <c r="G725" s="52" t="s">
        <v>248</v>
      </c>
      <c r="H725" s="163" t="s">
        <v>248</v>
      </c>
      <c r="I725" s="163" t="s">
        <v>3249</v>
      </c>
      <c r="J725" s="168">
        <v>1</v>
      </c>
      <c r="K725" s="192">
        <v>45323</v>
      </c>
      <c r="L725" s="192">
        <v>45747</v>
      </c>
      <c r="M725" s="165">
        <f t="shared" si="25"/>
        <v>60.571428571428569</v>
      </c>
      <c r="N725" s="191">
        <v>0</v>
      </c>
      <c r="O725" s="175" t="s">
        <v>3682</v>
      </c>
      <c r="P725" s="53">
        <f t="shared" si="26"/>
        <v>0</v>
      </c>
      <c r="Q725" s="166" t="str">
        <f>IF(ISNUMBER(P725),IF(P725=100%,"CUMPLIDA",IF(AND(ISNUMBER(L725),ISNUMBER(CGR!$P$4)), IF(L725&lt;CGR!$P$4,"INCUMPLIDA","PROCESO"), "VERIFICAR FECHA")),"SIN VALOR AVANCE")</f>
        <v>PROCESO</v>
      </c>
    </row>
    <row r="726" spans="1:17" ht="165.75">
      <c r="A726" s="169" t="s">
        <v>19</v>
      </c>
      <c r="B726" s="460" t="s">
        <v>13</v>
      </c>
      <c r="C726" s="642"/>
      <c r="D726" s="642"/>
      <c r="E726" s="643"/>
      <c r="F726" s="643"/>
      <c r="G726" s="52" t="s">
        <v>251</v>
      </c>
      <c r="H726" s="163" t="s">
        <v>251</v>
      </c>
      <c r="I726" s="163" t="s">
        <v>252</v>
      </c>
      <c r="J726" s="168">
        <v>1</v>
      </c>
      <c r="K726" s="192">
        <v>45231</v>
      </c>
      <c r="L726" s="192">
        <v>45747</v>
      </c>
      <c r="M726" s="165">
        <f t="shared" si="25"/>
        <v>73.714285714285708</v>
      </c>
      <c r="N726" s="191">
        <v>0</v>
      </c>
      <c r="O726" s="163" t="s">
        <v>3622</v>
      </c>
      <c r="P726" s="53">
        <f t="shared" si="26"/>
        <v>0</v>
      </c>
      <c r="Q726" s="166" t="str">
        <f>IF(ISNUMBER(P726),IF(P726=100%,"CUMPLIDA",IF(AND(ISNUMBER(L726),ISNUMBER(CGR!$P$4)), IF(L726&lt;CGR!$P$4,"INCUMPLIDA","PROCESO"), "VERIFICAR FECHA")),"SIN VALOR AVANCE")</f>
        <v>PROCESO</v>
      </c>
    </row>
    <row r="727" spans="1:17" ht="330.75">
      <c r="A727" s="169" t="s">
        <v>19</v>
      </c>
      <c r="B727" s="460" t="s">
        <v>13</v>
      </c>
      <c r="C727" s="642"/>
      <c r="D727" s="642"/>
      <c r="E727" s="643"/>
      <c r="F727" s="643"/>
      <c r="G727" s="52" t="s">
        <v>254</v>
      </c>
      <c r="H727" s="163" t="s">
        <v>254</v>
      </c>
      <c r="I727" s="163" t="s">
        <v>2556</v>
      </c>
      <c r="J727" s="168">
        <v>1</v>
      </c>
      <c r="K727" s="192">
        <v>45231</v>
      </c>
      <c r="L727" s="192">
        <v>45808</v>
      </c>
      <c r="M727" s="165">
        <f t="shared" si="25"/>
        <v>82.428571428571431</v>
      </c>
      <c r="N727" s="191">
        <v>0</v>
      </c>
      <c r="O727" s="175" t="s">
        <v>3683</v>
      </c>
      <c r="P727" s="53">
        <f t="shared" si="26"/>
        <v>0</v>
      </c>
      <c r="Q727" s="166" t="str">
        <f>IF(ISNUMBER(P727),IF(P727=100%,"CUMPLIDA",IF(AND(ISNUMBER(L727),ISNUMBER(CGR!$P$4)), IF(L727&lt;CGR!$P$4,"INCUMPLIDA","PROCESO"), "VERIFICAR FECHA")),"SIN VALOR AVANCE")</f>
        <v>PROCESO</v>
      </c>
    </row>
    <row r="728" spans="1:17" ht="240.75">
      <c r="A728" s="169" t="s">
        <v>19</v>
      </c>
      <c r="B728" s="460" t="s">
        <v>13</v>
      </c>
      <c r="C728" s="642"/>
      <c r="D728" s="642"/>
      <c r="E728" s="643"/>
      <c r="F728" s="643"/>
      <c r="G728" s="52" t="s">
        <v>1363</v>
      </c>
      <c r="H728" s="163" t="s">
        <v>258</v>
      </c>
      <c r="I728" s="163" t="s">
        <v>259</v>
      </c>
      <c r="J728" s="168">
        <v>8</v>
      </c>
      <c r="K728" s="192">
        <v>45839</v>
      </c>
      <c r="L728" s="192">
        <v>46568</v>
      </c>
      <c r="M728" s="165">
        <f t="shared" si="25"/>
        <v>104.14285714285714</v>
      </c>
      <c r="N728" s="191">
        <v>0</v>
      </c>
      <c r="O728" s="163" t="s">
        <v>3684</v>
      </c>
      <c r="P728" s="53">
        <f t="shared" si="26"/>
        <v>0</v>
      </c>
      <c r="Q728" s="166" t="str">
        <f>IF(ISNUMBER(P728),IF(P728=100%,"CUMPLIDA",IF(AND(ISNUMBER(L728),ISNUMBER(CGR!$P$4)), IF(L728&lt;CGR!$P$4,"INCUMPLIDA","PROCESO"), "VERIFICAR FECHA")),"SIN VALOR AVANCE")</f>
        <v>PROCESO</v>
      </c>
    </row>
    <row r="729" spans="1:17" ht="180.75">
      <c r="A729" s="169" t="s">
        <v>19</v>
      </c>
      <c r="B729" s="460" t="s">
        <v>13</v>
      </c>
      <c r="C729" s="642"/>
      <c r="D729" s="642"/>
      <c r="E729" s="643"/>
      <c r="F729" s="643"/>
      <c r="G729" s="52" t="s">
        <v>1364</v>
      </c>
      <c r="H729" s="163" t="s">
        <v>261</v>
      </c>
      <c r="I729" s="163" t="s">
        <v>262</v>
      </c>
      <c r="J729" s="168">
        <v>1</v>
      </c>
      <c r="K729" s="192">
        <v>45839</v>
      </c>
      <c r="L729" s="192">
        <v>46568</v>
      </c>
      <c r="M729" s="165">
        <f t="shared" si="25"/>
        <v>104.14285714285714</v>
      </c>
      <c r="N729" s="191">
        <v>0</v>
      </c>
      <c r="O729" s="175" t="s">
        <v>3685</v>
      </c>
      <c r="P729" s="53">
        <f t="shared" si="26"/>
        <v>0</v>
      </c>
      <c r="Q729" s="166" t="str">
        <f>IF(ISNUMBER(P729),IF(P729=100%,"CUMPLIDA",IF(AND(ISNUMBER(L729),ISNUMBER(CGR!$P$4)), IF(L729&lt;CGR!$P$4,"INCUMPLIDA","PROCESO"), "VERIFICAR FECHA")),"SIN VALOR AVANCE")</f>
        <v>PROCESO</v>
      </c>
    </row>
    <row r="730" spans="1:17" ht="375.75">
      <c r="A730" s="169" t="s">
        <v>19</v>
      </c>
      <c r="B730" s="460" t="s">
        <v>13</v>
      </c>
      <c r="C730" s="642"/>
      <c r="D730" s="642"/>
      <c r="E730" s="643"/>
      <c r="F730" s="643"/>
      <c r="G730" s="52" t="s">
        <v>1365</v>
      </c>
      <c r="H730" s="163" t="s">
        <v>264</v>
      </c>
      <c r="I730" s="163" t="s">
        <v>265</v>
      </c>
      <c r="J730" s="168">
        <v>2</v>
      </c>
      <c r="K730" s="192">
        <v>45839</v>
      </c>
      <c r="L730" s="192">
        <v>46568</v>
      </c>
      <c r="M730" s="165">
        <f t="shared" si="25"/>
        <v>104.14285714285714</v>
      </c>
      <c r="N730" s="191">
        <v>0</v>
      </c>
      <c r="O730" s="175" t="s">
        <v>3686</v>
      </c>
      <c r="P730" s="53">
        <f t="shared" si="26"/>
        <v>0</v>
      </c>
      <c r="Q730" s="166" t="str">
        <f>IF(ISNUMBER(P730),IF(P730=100%,"CUMPLIDA",IF(AND(ISNUMBER(L730),ISNUMBER(CGR!$P$4)), IF(L730&lt;CGR!$P$4,"INCUMPLIDA","PROCESO"), "VERIFICAR FECHA")),"SIN VALOR AVANCE")</f>
        <v>PROCESO</v>
      </c>
    </row>
    <row r="731" spans="1:17" ht="360.75">
      <c r="A731" s="169" t="s">
        <v>19</v>
      </c>
      <c r="B731" s="460" t="s">
        <v>13</v>
      </c>
      <c r="C731" s="642" t="s">
        <v>3654</v>
      </c>
      <c r="D731" s="642" t="s">
        <v>3655</v>
      </c>
      <c r="E731" s="643" t="s">
        <v>3687</v>
      </c>
      <c r="F731" s="643" t="s">
        <v>3688</v>
      </c>
      <c r="G731" s="643" t="s">
        <v>3617</v>
      </c>
      <c r="H731" s="163" t="s">
        <v>2429</v>
      </c>
      <c r="I731" s="163" t="s">
        <v>969</v>
      </c>
      <c r="J731" s="168">
        <v>1</v>
      </c>
      <c r="K731" s="190">
        <v>45231</v>
      </c>
      <c r="L731" s="190">
        <v>45504</v>
      </c>
      <c r="M731" s="165">
        <f t="shared" si="25"/>
        <v>39</v>
      </c>
      <c r="N731" s="191">
        <v>1</v>
      </c>
      <c r="O731" s="163" t="s">
        <v>3689</v>
      </c>
      <c r="P731" s="53">
        <f t="shared" si="26"/>
        <v>1</v>
      </c>
      <c r="Q731" s="166" t="str">
        <f>IF(ISNUMBER(P731),IF(P731=100%,"CUMPLIDA",IF(AND(ISNUMBER(L731),ISNUMBER(CGR!$P$4)), IF(L731&lt;CGR!$P$4,"INCUMPLIDA","PROCESO"), "VERIFICAR FECHA")),"SIN VALOR AVANCE")</f>
        <v>CUMPLIDA</v>
      </c>
    </row>
    <row r="732" spans="1:17" ht="360.75">
      <c r="A732" s="169" t="s">
        <v>19</v>
      </c>
      <c r="B732" s="460" t="s">
        <v>13</v>
      </c>
      <c r="C732" s="642"/>
      <c r="D732" s="642"/>
      <c r="E732" s="643"/>
      <c r="F732" s="643"/>
      <c r="G732" s="643"/>
      <c r="H732" s="163" t="s">
        <v>2431</v>
      </c>
      <c r="I732" s="163" t="s">
        <v>2432</v>
      </c>
      <c r="J732" s="168">
        <v>1</v>
      </c>
      <c r="K732" s="190">
        <v>45231</v>
      </c>
      <c r="L732" s="190">
        <v>45504</v>
      </c>
      <c r="M732" s="165">
        <f t="shared" si="25"/>
        <v>39</v>
      </c>
      <c r="N732" s="191">
        <v>1</v>
      </c>
      <c r="O732" s="163" t="s">
        <v>3689</v>
      </c>
      <c r="P732" s="53">
        <f t="shared" si="26"/>
        <v>1</v>
      </c>
      <c r="Q732" s="166" t="str">
        <f>IF(ISNUMBER(P732),IF(P732=100%,"CUMPLIDA",IF(AND(ISNUMBER(L732),ISNUMBER(CGR!$P$4)), IF(L732&lt;CGR!$P$4,"INCUMPLIDA","PROCESO"), "VERIFICAR FECHA")),"SIN VALOR AVANCE")</f>
        <v>CUMPLIDA</v>
      </c>
    </row>
    <row r="733" spans="1:17" ht="180.75">
      <c r="A733" s="169" t="s">
        <v>19</v>
      </c>
      <c r="B733" s="460" t="s">
        <v>13</v>
      </c>
      <c r="C733" s="642"/>
      <c r="D733" s="642"/>
      <c r="E733" s="643"/>
      <c r="F733" s="643"/>
      <c r="G733" s="52" t="s">
        <v>2434</v>
      </c>
      <c r="H733" s="163" t="s">
        <v>1614</v>
      </c>
      <c r="I733" s="163" t="s">
        <v>238</v>
      </c>
      <c r="J733" s="168">
        <v>1</v>
      </c>
      <c r="K733" s="192">
        <v>45323</v>
      </c>
      <c r="L733" s="192">
        <v>45747</v>
      </c>
      <c r="M733" s="165">
        <f t="shared" si="25"/>
        <v>60.571428571428569</v>
      </c>
      <c r="N733" s="191">
        <v>0</v>
      </c>
      <c r="O733" s="163" t="s">
        <v>3690</v>
      </c>
      <c r="P733" s="53">
        <f t="shared" si="26"/>
        <v>0</v>
      </c>
      <c r="Q733" s="166" t="str">
        <f>IF(ISNUMBER(P733),IF(P733=100%,"CUMPLIDA",IF(AND(ISNUMBER(L733),ISNUMBER(CGR!$P$4)), IF(L733&lt;CGR!$P$4,"INCUMPLIDA","PROCESO"), "VERIFICAR FECHA")),"SIN VALOR AVANCE")</f>
        <v>PROCESO</v>
      </c>
    </row>
    <row r="734" spans="1:17" ht="165.75">
      <c r="A734" s="169" t="s">
        <v>19</v>
      </c>
      <c r="B734" s="460" t="s">
        <v>13</v>
      </c>
      <c r="C734" s="642"/>
      <c r="D734" s="642"/>
      <c r="E734" s="643"/>
      <c r="F734" s="643"/>
      <c r="G734" s="52" t="s">
        <v>241</v>
      </c>
      <c r="H734" s="163" t="s">
        <v>241</v>
      </c>
      <c r="I734" s="163" t="s">
        <v>242</v>
      </c>
      <c r="J734" s="168">
        <v>1</v>
      </c>
      <c r="K734" s="192">
        <v>45323</v>
      </c>
      <c r="L734" s="192">
        <v>45747</v>
      </c>
      <c r="M734" s="165">
        <f t="shared" si="25"/>
        <v>60.571428571428569</v>
      </c>
      <c r="N734" s="191">
        <v>0</v>
      </c>
      <c r="O734" s="163" t="s">
        <v>3622</v>
      </c>
      <c r="P734" s="53">
        <f t="shared" si="26"/>
        <v>0</v>
      </c>
      <c r="Q734" s="166" t="str">
        <f>IF(ISNUMBER(P734),IF(P734=100%,"CUMPLIDA",IF(AND(ISNUMBER(L734),ISNUMBER(CGR!$P$4)), IF(L734&lt;CGR!$P$4,"INCUMPLIDA","PROCESO"), "VERIFICAR FECHA")),"SIN VALOR AVANCE")</f>
        <v>PROCESO</v>
      </c>
    </row>
    <row r="735" spans="1:17" ht="165.75">
      <c r="A735" s="169" t="s">
        <v>19</v>
      </c>
      <c r="B735" s="460" t="s">
        <v>13</v>
      </c>
      <c r="C735" s="642"/>
      <c r="D735" s="642"/>
      <c r="E735" s="643"/>
      <c r="F735" s="643"/>
      <c r="G735" s="52" t="s">
        <v>1361</v>
      </c>
      <c r="H735" s="163" t="s">
        <v>245</v>
      </c>
      <c r="I735" s="163" t="s">
        <v>246</v>
      </c>
      <c r="J735" s="168">
        <v>1</v>
      </c>
      <c r="K735" s="192">
        <v>45231</v>
      </c>
      <c r="L735" s="192">
        <v>45747</v>
      </c>
      <c r="M735" s="165">
        <f t="shared" si="25"/>
        <v>73.714285714285708</v>
      </c>
      <c r="N735" s="191">
        <v>0</v>
      </c>
      <c r="O735" s="163" t="s">
        <v>3622</v>
      </c>
      <c r="P735" s="53">
        <f t="shared" si="26"/>
        <v>0</v>
      </c>
      <c r="Q735" s="166" t="str">
        <f>IF(ISNUMBER(P735),IF(P735=100%,"CUMPLIDA",IF(AND(ISNUMBER(L735),ISNUMBER(CGR!$P$4)), IF(L735&lt;CGR!$P$4,"INCUMPLIDA","PROCESO"), "VERIFICAR FECHA")),"SIN VALOR AVANCE")</f>
        <v>PROCESO</v>
      </c>
    </row>
    <row r="736" spans="1:17" ht="180.75">
      <c r="A736" s="169" t="s">
        <v>19</v>
      </c>
      <c r="B736" s="460" t="s">
        <v>13</v>
      </c>
      <c r="C736" s="642"/>
      <c r="D736" s="642"/>
      <c r="E736" s="643"/>
      <c r="F736" s="643"/>
      <c r="G736" s="52" t="s">
        <v>248</v>
      </c>
      <c r="H736" s="163" t="s">
        <v>248</v>
      </c>
      <c r="I736" s="163" t="s">
        <v>3249</v>
      </c>
      <c r="J736" s="168">
        <v>1</v>
      </c>
      <c r="K736" s="192">
        <v>45323</v>
      </c>
      <c r="L736" s="192">
        <v>45747</v>
      </c>
      <c r="M736" s="165">
        <f t="shared" si="25"/>
        <v>60.571428571428569</v>
      </c>
      <c r="N736" s="191">
        <v>0</v>
      </c>
      <c r="O736" s="163" t="s">
        <v>3690</v>
      </c>
      <c r="P736" s="53">
        <f t="shared" si="26"/>
        <v>0</v>
      </c>
      <c r="Q736" s="166" t="str">
        <f>IF(ISNUMBER(P736),IF(P736=100%,"CUMPLIDA",IF(AND(ISNUMBER(L736),ISNUMBER(CGR!$P$4)), IF(L736&lt;CGR!$P$4,"INCUMPLIDA","PROCESO"), "VERIFICAR FECHA")),"SIN VALOR AVANCE")</f>
        <v>PROCESO</v>
      </c>
    </row>
    <row r="737" spans="1:17" ht="180.75">
      <c r="A737" s="169" t="s">
        <v>19</v>
      </c>
      <c r="B737" s="460" t="s">
        <v>13</v>
      </c>
      <c r="C737" s="642"/>
      <c r="D737" s="642" t="s">
        <v>3655</v>
      </c>
      <c r="E737" s="643"/>
      <c r="F737" s="643"/>
      <c r="G737" s="52" t="s">
        <v>251</v>
      </c>
      <c r="H737" s="163" t="s">
        <v>251</v>
      </c>
      <c r="I737" s="163" t="s">
        <v>252</v>
      </c>
      <c r="J737" s="168">
        <v>1</v>
      </c>
      <c r="K737" s="192">
        <v>45231</v>
      </c>
      <c r="L737" s="192">
        <v>45747</v>
      </c>
      <c r="M737" s="165">
        <f t="shared" si="25"/>
        <v>73.714285714285708</v>
      </c>
      <c r="N737" s="191">
        <v>0</v>
      </c>
      <c r="O737" s="163" t="s">
        <v>3629</v>
      </c>
      <c r="P737" s="53">
        <f t="shared" si="26"/>
        <v>0</v>
      </c>
      <c r="Q737" s="166" t="str">
        <f>IF(ISNUMBER(P737),IF(P737=100%,"CUMPLIDA",IF(AND(ISNUMBER(L737),ISNUMBER(CGR!$P$4)), IF(L737&lt;CGR!$P$4,"INCUMPLIDA","PROCESO"), "VERIFICAR FECHA")),"SIN VALOR AVANCE")</f>
        <v>PROCESO</v>
      </c>
    </row>
    <row r="738" spans="1:17" ht="300.75">
      <c r="A738" s="169" t="s">
        <v>19</v>
      </c>
      <c r="B738" s="460" t="s">
        <v>13</v>
      </c>
      <c r="C738" s="642"/>
      <c r="D738" s="642"/>
      <c r="E738" s="643"/>
      <c r="F738" s="643"/>
      <c r="G738" s="52" t="s">
        <v>254</v>
      </c>
      <c r="H738" s="163" t="s">
        <v>254</v>
      </c>
      <c r="I738" s="163" t="s">
        <v>2556</v>
      </c>
      <c r="J738" s="168">
        <v>1</v>
      </c>
      <c r="K738" s="192">
        <v>45231</v>
      </c>
      <c r="L738" s="192">
        <v>45808</v>
      </c>
      <c r="M738" s="165">
        <f t="shared" si="25"/>
        <v>82.428571428571431</v>
      </c>
      <c r="N738" s="191">
        <v>0</v>
      </c>
      <c r="O738" s="175" t="s">
        <v>3691</v>
      </c>
      <c r="P738" s="53">
        <f t="shared" si="26"/>
        <v>0</v>
      </c>
      <c r="Q738" s="166" t="str">
        <f>IF(ISNUMBER(P738),IF(P738=100%,"CUMPLIDA",IF(AND(ISNUMBER(L738),ISNUMBER(CGR!$P$4)), IF(L738&lt;CGR!$P$4,"INCUMPLIDA","PROCESO"), "VERIFICAR FECHA")),"SIN VALOR AVANCE")</f>
        <v>PROCESO</v>
      </c>
    </row>
    <row r="739" spans="1:17" ht="240.75">
      <c r="A739" s="169" t="s">
        <v>19</v>
      </c>
      <c r="B739" s="460" t="s">
        <v>13</v>
      </c>
      <c r="C739" s="642"/>
      <c r="D739" s="642"/>
      <c r="E739" s="643"/>
      <c r="F739" s="643"/>
      <c r="G739" s="52" t="s">
        <v>1363</v>
      </c>
      <c r="H739" s="163" t="s">
        <v>258</v>
      </c>
      <c r="I739" s="163" t="s">
        <v>259</v>
      </c>
      <c r="J739" s="168">
        <v>7</v>
      </c>
      <c r="K739" s="192">
        <v>46024</v>
      </c>
      <c r="L739" s="192">
        <v>46660</v>
      </c>
      <c r="M739" s="165">
        <f t="shared" si="25"/>
        <v>90.857142857142861</v>
      </c>
      <c r="N739" s="191">
        <v>0</v>
      </c>
      <c r="O739" s="163" t="s">
        <v>3692</v>
      </c>
      <c r="P739" s="53">
        <f t="shared" si="26"/>
        <v>0</v>
      </c>
      <c r="Q739" s="166" t="str">
        <f>IF(ISNUMBER(P739),IF(P739=100%,"CUMPLIDA",IF(AND(ISNUMBER(L739),ISNUMBER(CGR!$P$4)), IF(L739&lt;CGR!$P$4,"INCUMPLIDA","PROCESO"), "VERIFICAR FECHA")),"SIN VALOR AVANCE")</f>
        <v>PROCESO</v>
      </c>
    </row>
    <row r="740" spans="1:17" ht="195.75">
      <c r="A740" s="169" t="s">
        <v>19</v>
      </c>
      <c r="B740" s="460" t="s">
        <v>13</v>
      </c>
      <c r="C740" s="642"/>
      <c r="D740" s="642" t="s">
        <v>3655</v>
      </c>
      <c r="E740" s="643"/>
      <c r="F740" s="643"/>
      <c r="G740" s="52" t="s">
        <v>1364</v>
      </c>
      <c r="H740" s="163" t="s">
        <v>261</v>
      </c>
      <c r="I740" s="163" t="s">
        <v>262</v>
      </c>
      <c r="J740" s="168">
        <v>1</v>
      </c>
      <c r="K740" s="192">
        <v>46024</v>
      </c>
      <c r="L740" s="192">
        <v>46660</v>
      </c>
      <c r="M740" s="165">
        <f t="shared" si="25"/>
        <v>90.857142857142861</v>
      </c>
      <c r="N740" s="191">
        <v>0</v>
      </c>
      <c r="O740" s="175" t="s">
        <v>3682</v>
      </c>
      <c r="P740" s="53">
        <f t="shared" si="26"/>
        <v>0</v>
      </c>
      <c r="Q740" s="166" t="str">
        <f>IF(ISNUMBER(P740),IF(P740=100%,"CUMPLIDA",IF(AND(ISNUMBER(L740),ISNUMBER(CGR!$P$4)), IF(L740&lt;CGR!$P$4,"INCUMPLIDA","PROCESO"), "VERIFICAR FECHA")),"SIN VALOR AVANCE")</f>
        <v>PROCESO</v>
      </c>
    </row>
    <row r="741" spans="1:17" ht="390.75">
      <c r="A741" s="169" t="s">
        <v>19</v>
      </c>
      <c r="B741" s="460" t="s">
        <v>13</v>
      </c>
      <c r="C741" s="642"/>
      <c r="D741" s="642" t="s">
        <v>3655</v>
      </c>
      <c r="E741" s="643"/>
      <c r="F741" s="643"/>
      <c r="G741" s="52" t="s">
        <v>1365</v>
      </c>
      <c r="H741" s="163" t="s">
        <v>264</v>
      </c>
      <c r="I741" s="163" t="s">
        <v>265</v>
      </c>
      <c r="J741" s="168">
        <v>2</v>
      </c>
      <c r="K741" s="192">
        <v>46024</v>
      </c>
      <c r="L741" s="192">
        <v>46660</v>
      </c>
      <c r="M741" s="165">
        <f t="shared" si="25"/>
        <v>90.857142857142861</v>
      </c>
      <c r="N741" s="191">
        <v>0</v>
      </c>
      <c r="O741" s="175" t="s">
        <v>3693</v>
      </c>
      <c r="P741" s="53">
        <f t="shared" si="26"/>
        <v>0</v>
      </c>
      <c r="Q741" s="166" t="str">
        <f>IF(ISNUMBER(P741),IF(P741=100%,"CUMPLIDA",IF(AND(ISNUMBER(L741),ISNUMBER(CGR!$P$4)), IF(L741&lt;CGR!$P$4,"INCUMPLIDA","PROCESO"), "VERIFICAR FECHA")),"SIN VALOR AVANCE")</f>
        <v>PROCESO</v>
      </c>
    </row>
    <row r="742" spans="1:17" ht="375.75">
      <c r="A742" s="169" t="s">
        <v>19</v>
      </c>
      <c r="B742" s="460" t="s">
        <v>13</v>
      </c>
      <c r="C742" s="642" t="s">
        <v>3654</v>
      </c>
      <c r="D742" s="642" t="s">
        <v>3655</v>
      </c>
      <c r="E742" s="643" t="s">
        <v>3694</v>
      </c>
      <c r="F742" s="648" t="s">
        <v>3695</v>
      </c>
      <c r="G742" s="643" t="s">
        <v>3617</v>
      </c>
      <c r="H742" s="163" t="s">
        <v>2429</v>
      </c>
      <c r="I742" s="163" t="s">
        <v>969</v>
      </c>
      <c r="J742" s="168">
        <v>1</v>
      </c>
      <c r="K742" s="190">
        <v>45231</v>
      </c>
      <c r="L742" s="190">
        <v>45504</v>
      </c>
      <c r="M742" s="165">
        <f t="shared" si="25"/>
        <v>39</v>
      </c>
      <c r="N742" s="191">
        <v>1</v>
      </c>
      <c r="O742" s="175" t="s">
        <v>3681</v>
      </c>
      <c r="P742" s="53">
        <f t="shared" si="26"/>
        <v>1</v>
      </c>
      <c r="Q742" s="166" t="str">
        <f>IF(ISNUMBER(P742),IF(P742=100%,"CUMPLIDA",IF(AND(ISNUMBER(L742),ISNUMBER(CGR!$P$4)), IF(L742&lt;CGR!$P$4,"INCUMPLIDA","PROCESO"), "VERIFICAR FECHA")),"SIN VALOR AVANCE")</f>
        <v>CUMPLIDA</v>
      </c>
    </row>
    <row r="743" spans="1:17" ht="375.75">
      <c r="A743" s="169" t="s">
        <v>19</v>
      </c>
      <c r="B743" s="460" t="s">
        <v>13</v>
      </c>
      <c r="C743" s="642"/>
      <c r="D743" s="642"/>
      <c r="E743" s="643"/>
      <c r="F743" s="648"/>
      <c r="G743" s="643"/>
      <c r="H743" s="163" t="s">
        <v>2431</v>
      </c>
      <c r="I743" s="163" t="s">
        <v>2432</v>
      </c>
      <c r="J743" s="168">
        <v>1</v>
      </c>
      <c r="K743" s="190">
        <v>45231</v>
      </c>
      <c r="L743" s="190">
        <v>45504</v>
      </c>
      <c r="M743" s="165">
        <f t="shared" si="25"/>
        <v>39</v>
      </c>
      <c r="N743" s="191">
        <v>1</v>
      </c>
      <c r="O743" s="175" t="s">
        <v>3681</v>
      </c>
      <c r="P743" s="53">
        <f t="shared" si="26"/>
        <v>1</v>
      </c>
      <c r="Q743" s="166" t="str">
        <f>IF(ISNUMBER(P743),IF(P743=100%,"CUMPLIDA",IF(AND(ISNUMBER(L743),ISNUMBER(CGR!$P$4)), IF(L743&lt;CGR!$P$4,"INCUMPLIDA","PROCESO"), "VERIFICAR FECHA")),"SIN VALOR AVANCE")</f>
        <v>CUMPLIDA</v>
      </c>
    </row>
    <row r="744" spans="1:17" ht="210.75">
      <c r="A744" s="169" t="s">
        <v>19</v>
      </c>
      <c r="B744" s="460" t="s">
        <v>13</v>
      </c>
      <c r="C744" s="642"/>
      <c r="D744" s="642"/>
      <c r="E744" s="643"/>
      <c r="F744" s="648"/>
      <c r="G744" s="52" t="s">
        <v>2434</v>
      </c>
      <c r="H744" s="163" t="s">
        <v>1614</v>
      </c>
      <c r="I744" s="163" t="s">
        <v>238</v>
      </c>
      <c r="J744" s="168">
        <v>1</v>
      </c>
      <c r="K744" s="192">
        <v>45323</v>
      </c>
      <c r="L744" s="192">
        <v>45747</v>
      </c>
      <c r="M744" s="165">
        <f t="shared" si="25"/>
        <v>60.571428571428569</v>
      </c>
      <c r="N744" s="191">
        <v>0</v>
      </c>
      <c r="O744" s="175" t="s">
        <v>3696</v>
      </c>
      <c r="P744" s="53">
        <f t="shared" si="26"/>
        <v>0</v>
      </c>
      <c r="Q744" s="166" t="str">
        <f>IF(ISNUMBER(P744),IF(P744=100%,"CUMPLIDA",IF(AND(ISNUMBER(L744),ISNUMBER(CGR!$P$4)), IF(L744&lt;CGR!$P$4,"INCUMPLIDA","PROCESO"), "VERIFICAR FECHA")),"SIN VALOR AVANCE")</f>
        <v>PROCESO</v>
      </c>
    </row>
    <row r="745" spans="1:17" ht="165.75">
      <c r="A745" s="169" t="s">
        <v>19</v>
      </c>
      <c r="B745" s="460" t="s">
        <v>13</v>
      </c>
      <c r="C745" s="642"/>
      <c r="D745" s="642"/>
      <c r="E745" s="643"/>
      <c r="F745" s="648"/>
      <c r="G745" s="52" t="s">
        <v>241</v>
      </c>
      <c r="H745" s="163" t="s">
        <v>241</v>
      </c>
      <c r="I745" s="163" t="s">
        <v>242</v>
      </c>
      <c r="J745" s="168">
        <v>1</v>
      </c>
      <c r="K745" s="192">
        <v>45323</v>
      </c>
      <c r="L745" s="192">
        <v>45747</v>
      </c>
      <c r="M745" s="165">
        <f t="shared" si="25"/>
        <v>60.571428571428569</v>
      </c>
      <c r="N745" s="191">
        <v>0</v>
      </c>
      <c r="O745" s="163" t="s">
        <v>3622</v>
      </c>
      <c r="P745" s="53">
        <f t="shared" si="26"/>
        <v>0</v>
      </c>
      <c r="Q745" s="166" t="str">
        <f>IF(ISNUMBER(P745),IF(P745=100%,"CUMPLIDA",IF(AND(ISNUMBER(L745),ISNUMBER(CGR!$P$4)), IF(L745&lt;CGR!$P$4,"INCUMPLIDA","PROCESO"), "VERIFICAR FECHA")),"SIN VALOR AVANCE")</f>
        <v>PROCESO</v>
      </c>
    </row>
    <row r="746" spans="1:17" ht="165.75">
      <c r="A746" s="169" t="s">
        <v>19</v>
      </c>
      <c r="B746" s="460" t="s">
        <v>13</v>
      </c>
      <c r="C746" s="642"/>
      <c r="D746" s="642"/>
      <c r="E746" s="643"/>
      <c r="F746" s="648"/>
      <c r="G746" s="52" t="s">
        <v>1361</v>
      </c>
      <c r="H746" s="163" t="s">
        <v>245</v>
      </c>
      <c r="I746" s="163" t="s">
        <v>246</v>
      </c>
      <c r="J746" s="168">
        <v>1</v>
      </c>
      <c r="K746" s="192">
        <v>45231</v>
      </c>
      <c r="L746" s="192">
        <v>45747</v>
      </c>
      <c r="M746" s="165">
        <f t="shared" si="25"/>
        <v>73.714285714285708</v>
      </c>
      <c r="N746" s="191">
        <v>0</v>
      </c>
      <c r="O746" s="163" t="s">
        <v>3622</v>
      </c>
      <c r="P746" s="53">
        <f t="shared" si="26"/>
        <v>0</v>
      </c>
      <c r="Q746" s="166" t="str">
        <f>IF(ISNUMBER(P746),IF(P746=100%,"CUMPLIDA",IF(AND(ISNUMBER(L746),ISNUMBER(CGR!$P$4)), IF(L746&lt;CGR!$P$4,"INCUMPLIDA","PROCESO"), "VERIFICAR FECHA")),"SIN VALOR AVANCE")</f>
        <v>PROCESO</v>
      </c>
    </row>
    <row r="747" spans="1:17" ht="180.75">
      <c r="A747" s="169" t="s">
        <v>19</v>
      </c>
      <c r="B747" s="460" t="s">
        <v>13</v>
      </c>
      <c r="C747" s="642"/>
      <c r="D747" s="642"/>
      <c r="E747" s="643"/>
      <c r="F747" s="648"/>
      <c r="G747" s="52" t="s">
        <v>248</v>
      </c>
      <c r="H747" s="163" t="s">
        <v>248</v>
      </c>
      <c r="I747" s="163" t="s">
        <v>3249</v>
      </c>
      <c r="J747" s="168">
        <v>1</v>
      </c>
      <c r="K747" s="192">
        <v>45323</v>
      </c>
      <c r="L747" s="192">
        <v>45747</v>
      </c>
      <c r="M747" s="165">
        <f t="shared" si="25"/>
        <v>60.571428571428569</v>
      </c>
      <c r="N747" s="191">
        <v>0</v>
      </c>
      <c r="O747" s="175" t="s">
        <v>3685</v>
      </c>
      <c r="P747" s="53">
        <f t="shared" si="26"/>
        <v>0</v>
      </c>
      <c r="Q747" s="166" t="str">
        <f>IF(ISNUMBER(P747),IF(P747=100%,"CUMPLIDA",IF(AND(ISNUMBER(L747),ISNUMBER(CGR!$P$4)), IF(L747&lt;CGR!$P$4,"INCUMPLIDA","PROCESO"), "VERIFICAR FECHA")),"SIN VALOR AVANCE")</f>
        <v>PROCESO</v>
      </c>
    </row>
    <row r="748" spans="1:17" ht="180.75">
      <c r="A748" s="169" t="s">
        <v>19</v>
      </c>
      <c r="B748" s="460" t="s">
        <v>13</v>
      </c>
      <c r="C748" s="642"/>
      <c r="D748" s="642"/>
      <c r="E748" s="643"/>
      <c r="F748" s="648"/>
      <c r="G748" s="52" t="s">
        <v>251</v>
      </c>
      <c r="H748" s="163" t="s">
        <v>251</v>
      </c>
      <c r="I748" s="163" t="s">
        <v>252</v>
      </c>
      <c r="J748" s="168">
        <v>1</v>
      </c>
      <c r="K748" s="192">
        <v>45231</v>
      </c>
      <c r="L748" s="192">
        <v>45747</v>
      </c>
      <c r="M748" s="165">
        <f t="shared" si="25"/>
        <v>73.714285714285708</v>
      </c>
      <c r="N748" s="191">
        <v>0</v>
      </c>
      <c r="O748" s="163" t="s">
        <v>3629</v>
      </c>
      <c r="P748" s="53">
        <f t="shared" si="26"/>
        <v>0</v>
      </c>
      <c r="Q748" s="166" t="str">
        <f>IF(ISNUMBER(P748),IF(P748=100%,"CUMPLIDA",IF(AND(ISNUMBER(L748),ISNUMBER(CGR!$P$4)), IF(L748&lt;CGR!$P$4,"INCUMPLIDA","PROCESO"), "VERIFICAR FECHA")),"SIN VALOR AVANCE")</f>
        <v>PROCESO</v>
      </c>
    </row>
    <row r="749" spans="1:17" ht="345.75">
      <c r="A749" s="169" t="s">
        <v>19</v>
      </c>
      <c r="B749" s="460" t="s">
        <v>13</v>
      </c>
      <c r="C749" s="642"/>
      <c r="D749" s="642"/>
      <c r="E749" s="643"/>
      <c r="F749" s="648"/>
      <c r="G749" s="52" t="s">
        <v>254</v>
      </c>
      <c r="H749" s="163" t="s">
        <v>254</v>
      </c>
      <c r="I749" s="163" t="s">
        <v>2556</v>
      </c>
      <c r="J749" s="168">
        <v>1</v>
      </c>
      <c r="K749" s="192">
        <v>45231</v>
      </c>
      <c r="L749" s="192">
        <v>45808</v>
      </c>
      <c r="M749" s="165">
        <f t="shared" si="25"/>
        <v>82.428571428571431</v>
      </c>
      <c r="N749" s="191">
        <v>0</v>
      </c>
      <c r="O749" s="175" t="s">
        <v>2451</v>
      </c>
      <c r="P749" s="53">
        <f t="shared" si="26"/>
        <v>0</v>
      </c>
      <c r="Q749" s="166" t="str">
        <f>IF(ISNUMBER(P749),IF(P749=100%,"CUMPLIDA",IF(AND(ISNUMBER(L749),ISNUMBER(CGR!$P$4)), IF(L749&lt;CGR!$P$4,"INCUMPLIDA","PROCESO"), "VERIFICAR FECHA")),"SIN VALOR AVANCE")</f>
        <v>PROCESO</v>
      </c>
    </row>
    <row r="750" spans="1:17" ht="255.75">
      <c r="A750" s="169" t="s">
        <v>19</v>
      </c>
      <c r="B750" s="460" t="s">
        <v>13</v>
      </c>
      <c r="C750" s="642"/>
      <c r="D750" s="642" t="s">
        <v>3655</v>
      </c>
      <c r="E750" s="643"/>
      <c r="F750" s="648"/>
      <c r="G750" s="52" t="s">
        <v>1363</v>
      </c>
      <c r="H750" s="163" t="s">
        <v>258</v>
      </c>
      <c r="I750" s="163" t="s">
        <v>259</v>
      </c>
      <c r="J750" s="168">
        <v>8</v>
      </c>
      <c r="K750" s="192">
        <v>45839</v>
      </c>
      <c r="L750" s="192">
        <v>46568</v>
      </c>
      <c r="M750" s="165">
        <f t="shared" si="25"/>
        <v>104.14285714285714</v>
      </c>
      <c r="N750" s="191">
        <v>0</v>
      </c>
      <c r="O750" s="163" t="s">
        <v>3697</v>
      </c>
      <c r="P750" s="53">
        <f t="shared" si="26"/>
        <v>0</v>
      </c>
      <c r="Q750" s="166" t="str">
        <f>IF(ISNUMBER(P750),IF(P750=100%,"CUMPLIDA",IF(AND(ISNUMBER(L750),ISNUMBER(CGR!$P$4)), IF(L750&lt;CGR!$P$4,"INCUMPLIDA","PROCESO"), "VERIFICAR FECHA")),"SIN VALOR AVANCE")</f>
        <v>PROCESO</v>
      </c>
    </row>
    <row r="751" spans="1:17" ht="195.75">
      <c r="A751" s="169" t="s">
        <v>19</v>
      </c>
      <c r="B751" s="460" t="s">
        <v>13</v>
      </c>
      <c r="C751" s="642"/>
      <c r="D751" s="642" t="s">
        <v>3655</v>
      </c>
      <c r="E751" s="643"/>
      <c r="F751" s="648"/>
      <c r="G751" s="52" t="s">
        <v>1364</v>
      </c>
      <c r="H751" s="163" t="s">
        <v>261</v>
      </c>
      <c r="I751" s="163" t="s">
        <v>262</v>
      </c>
      <c r="J751" s="168">
        <v>1</v>
      </c>
      <c r="K751" s="192">
        <v>45839</v>
      </c>
      <c r="L751" s="192">
        <v>46568</v>
      </c>
      <c r="M751" s="165">
        <f t="shared" si="25"/>
        <v>104.14285714285714</v>
      </c>
      <c r="N751" s="191">
        <v>0</v>
      </c>
      <c r="O751" s="175" t="s">
        <v>3682</v>
      </c>
      <c r="P751" s="53">
        <f t="shared" si="26"/>
        <v>0</v>
      </c>
      <c r="Q751" s="166" t="str">
        <f>IF(ISNUMBER(P751),IF(P751=100%,"CUMPLIDA",IF(AND(ISNUMBER(L751),ISNUMBER(CGR!$P$4)), IF(L751&lt;CGR!$P$4,"INCUMPLIDA","PROCESO"), "VERIFICAR FECHA")),"SIN VALOR AVANCE")</f>
        <v>PROCESO</v>
      </c>
    </row>
    <row r="752" spans="1:17" ht="390.75">
      <c r="A752" s="169" t="s">
        <v>19</v>
      </c>
      <c r="B752" s="460" t="s">
        <v>13</v>
      </c>
      <c r="C752" s="642"/>
      <c r="D752" s="642" t="s">
        <v>3655</v>
      </c>
      <c r="E752" s="643"/>
      <c r="F752" s="648"/>
      <c r="G752" s="52" t="s">
        <v>1365</v>
      </c>
      <c r="H752" s="163" t="s">
        <v>264</v>
      </c>
      <c r="I752" s="163" t="s">
        <v>265</v>
      </c>
      <c r="J752" s="168">
        <v>2</v>
      </c>
      <c r="K752" s="192">
        <v>45839</v>
      </c>
      <c r="L752" s="192">
        <v>46568</v>
      </c>
      <c r="M752" s="165">
        <f t="shared" si="25"/>
        <v>104.14285714285714</v>
      </c>
      <c r="N752" s="191">
        <v>0</v>
      </c>
      <c r="O752" s="175" t="s">
        <v>3693</v>
      </c>
      <c r="P752" s="53">
        <f t="shared" si="26"/>
        <v>0</v>
      </c>
      <c r="Q752" s="166" t="str">
        <f>IF(ISNUMBER(P752),IF(P752=100%,"CUMPLIDA",IF(AND(ISNUMBER(L752),ISNUMBER(CGR!$P$4)), IF(L752&lt;CGR!$P$4,"INCUMPLIDA","PROCESO"), "VERIFICAR FECHA")),"SIN VALOR AVANCE")</f>
        <v>PROCESO</v>
      </c>
    </row>
    <row r="753" spans="1:17" ht="360.75">
      <c r="A753" s="169" t="s">
        <v>19</v>
      </c>
      <c r="B753" s="460" t="s">
        <v>13</v>
      </c>
      <c r="C753" s="655" t="s">
        <v>3698</v>
      </c>
      <c r="D753" s="655" t="s">
        <v>3699</v>
      </c>
      <c r="E753" s="654" t="s">
        <v>3700</v>
      </c>
      <c r="F753" s="654" t="s">
        <v>3701</v>
      </c>
      <c r="G753" s="52" t="s">
        <v>2481</v>
      </c>
      <c r="H753" s="537" t="s">
        <v>3620</v>
      </c>
      <c r="I753" s="163" t="s">
        <v>3170</v>
      </c>
      <c r="J753" s="164">
        <v>1</v>
      </c>
      <c r="K753" s="190">
        <v>44044</v>
      </c>
      <c r="L753" s="190">
        <v>44196</v>
      </c>
      <c r="M753" s="165">
        <f t="shared" si="25"/>
        <v>21.714285714285715</v>
      </c>
      <c r="N753" s="191">
        <v>1</v>
      </c>
      <c r="O753" s="163" t="s">
        <v>3702</v>
      </c>
      <c r="P753" s="53">
        <f t="shared" si="26"/>
        <v>1</v>
      </c>
      <c r="Q753" s="166" t="str">
        <f>IF(ISNUMBER(P753),IF(P753=100%,"CUMPLIDA",IF(AND(ISNUMBER(L753),ISNUMBER(CGR!$P$4)), IF(L753&lt;CGR!$P$4,"INCUMPLIDA","PROCESO"), "VERIFICAR FECHA")),"SIN VALOR AVANCE")</f>
        <v>CUMPLIDA</v>
      </c>
    </row>
    <row r="754" spans="1:17" ht="135.75">
      <c r="A754" s="169" t="s">
        <v>19</v>
      </c>
      <c r="B754" s="460" t="s">
        <v>13</v>
      </c>
      <c r="C754" s="655"/>
      <c r="D754" s="655"/>
      <c r="E754" s="654"/>
      <c r="F754" s="654"/>
      <c r="G754" s="643" t="s">
        <v>2481</v>
      </c>
      <c r="H754" s="163" t="s">
        <v>2429</v>
      </c>
      <c r="I754" s="163" t="s">
        <v>969</v>
      </c>
      <c r="J754" s="168">
        <v>1</v>
      </c>
      <c r="K754" s="190">
        <v>45231</v>
      </c>
      <c r="L754" s="190">
        <v>45504</v>
      </c>
      <c r="M754" s="165">
        <f t="shared" si="25"/>
        <v>39</v>
      </c>
      <c r="N754" s="191">
        <v>1</v>
      </c>
      <c r="O754" s="175" t="s">
        <v>3703</v>
      </c>
      <c r="P754" s="53">
        <f t="shared" si="26"/>
        <v>1</v>
      </c>
      <c r="Q754" s="166" t="str">
        <f>IF(ISNUMBER(P754),IF(P754=100%,"CUMPLIDA",IF(AND(ISNUMBER(L754),ISNUMBER(CGR!$P$4)), IF(L754&lt;CGR!$P$4,"INCUMPLIDA","PROCESO"), "VERIFICAR FECHA")),"SIN VALOR AVANCE")</f>
        <v>CUMPLIDA</v>
      </c>
    </row>
    <row r="755" spans="1:17" ht="345.75">
      <c r="A755" s="169" t="s">
        <v>19</v>
      </c>
      <c r="B755" s="460" t="s">
        <v>13</v>
      </c>
      <c r="C755" s="655"/>
      <c r="D755" s="655"/>
      <c r="E755" s="654"/>
      <c r="F755" s="654"/>
      <c r="G755" s="643"/>
      <c r="H755" s="163" t="s">
        <v>2431</v>
      </c>
      <c r="I755" s="163" t="s">
        <v>2432</v>
      </c>
      <c r="J755" s="168">
        <v>1</v>
      </c>
      <c r="K755" s="190">
        <v>45231</v>
      </c>
      <c r="L755" s="190">
        <v>45504</v>
      </c>
      <c r="M755" s="165">
        <f t="shared" si="25"/>
        <v>39</v>
      </c>
      <c r="N755" s="191">
        <v>1</v>
      </c>
      <c r="O755" s="175" t="s">
        <v>3704</v>
      </c>
      <c r="P755" s="53">
        <f t="shared" si="26"/>
        <v>1</v>
      </c>
      <c r="Q755" s="166" t="str">
        <f>IF(ISNUMBER(P755),IF(P755=100%,"CUMPLIDA",IF(AND(ISNUMBER(L755),ISNUMBER(CGR!$P$4)), IF(L755&lt;CGR!$P$4,"INCUMPLIDA","PROCESO"), "VERIFICAR FECHA")),"SIN VALOR AVANCE")</f>
        <v>CUMPLIDA</v>
      </c>
    </row>
    <row r="756" spans="1:17" ht="210.75">
      <c r="A756" s="169" t="s">
        <v>19</v>
      </c>
      <c r="B756" s="460" t="s">
        <v>13</v>
      </c>
      <c r="C756" s="655"/>
      <c r="D756" s="655"/>
      <c r="E756" s="654"/>
      <c r="F756" s="654"/>
      <c r="G756" s="52" t="s">
        <v>2434</v>
      </c>
      <c r="H756" s="163" t="s">
        <v>1614</v>
      </c>
      <c r="I756" s="163" t="s">
        <v>238</v>
      </c>
      <c r="J756" s="168">
        <v>1</v>
      </c>
      <c r="K756" s="192">
        <v>45323</v>
      </c>
      <c r="L756" s="192">
        <v>45747</v>
      </c>
      <c r="M756" s="165">
        <f t="shared" si="25"/>
        <v>60.571428571428569</v>
      </c>
      <c r="N756" s="191">
        <v>0</v>
      </c>
      <c r="O756" s="175" t="s">
        <v>3705</v>
      </c>
      <c r="P756" s="53">
        <f t="shared" si="26"/>
        <v>0</v>
      </c>
      <c r="Q756" s="166" t="str">
        <f>IF(ISNUMBER(P756),IF(P756=100%,"CUMPLIDA",IF(AND(ISNUMBER(L756),ISNUMBER(CGR!$P$4)), IF(L756&lt;CGR!$P$4,"INCUMPLIDA","PROCESO"), "VERIFICAR FECHA")),"SIN VALOR AVANCE")</f>
        <v>PROCESO</v>
      </c>
    </row>
    <row r="757" spans="1:17" ht="135.75">
      <c r="A757" s="169" t="s">
        <v>19</v>
      </c>
      <c r="B757" s="460" t="s">
        <v>13</v>
      </c>
      <c r="C757" s="655"/>
      <c r="D757" s="655"/>
      <c r="E757" s="654"/>
      <c r="F757" s="654"/>
      <c r="G757" s="52" t="s">
        <v>241</v>
      </c>
      <c r="H757" s="163" t="s">
        <v>241</v>
      </c>
      <c r="I757" s="163" t="s">
        <v>242</v>
      </c>
      <c r="J757" s="168">
        <v>1</v>
      </c>
      <c r="K757" s="192">
        <v>45323</v>
      </c>
      <c r="L757" s="192">
        <v>45747</v>
      </c>
      <c r="M757" s="165">
        <f t="shared" si="25"/>
        <v>60.571428571428569</v>
      </c>
      <c r="N757" s="191">
        <v>0</v>
      </c>
      <c r="O757" s="175" t="s">
        <v>3703</v>
      </c>
      <c r="P757" s="53">
        <f t="shared" si="26"/>
        <v>0</v>
      </c>
      <c r="Q757" s="166" t="str">
        <f>IF(ISNUMBER(P757),IF(P757=100%,"CUMPLIDA",IF(AND(ISNUMBER(L757),ISNUMBER(CGR!$P$4)), IF(L757&lt;CGR!$P$4,"INCUMPLIDA","PROCESO"), "VERIFICAR FECHA")),"SIN VALOR AVANCE")</f>
        <v>PROCESO</v>
      </c>
    </row>
    <row r="758" spans="1:17" ht="165.75">
      <c r="A758" s="169" t="s">
        <v>19</v>
      </c>
      <c r="B758" s="460" t="s">
        <v>13</v>
      </c>
      <c r="C758" s="655"/>
      <c r="D758" s="655"/>
      <c r="E758" s="654"/>
      <c r="F758" s="654"/>
      <c r="G758" s="52" t="s">
        <v>1361</v>
      </c>
      <c r="H758" s="163" t="s">
        <v>245</v>
      </c>
      <c r="I758" s="163" t="s">
        <v>246</v>
      </c>
      <c r="J758" s="168">
        <v>1</v>
      </c>
      <c r="K758" s="192">
        <v>45231</v>
      </c>
      <c r="L758" s="192">
        <v>45747</v>
      </c>
      <c r="M758" s="165">
        <f t="shared" si="25"/>
        <v>73.714285714285708</v>
      </c>
      <c r="N758" s="191">
        <v>0</v>
      </c>
      <c r="O758" s="163" t="s">
        <v>3706</v>
      </c>
      <c r="P758" s="53">
        <f t="shared" si="26"/>
        <v>0</v>
      </c>
      <c r="Q758" s="166" t="str">
        <f>IF(ISNUMBER(P758),IF(P758=100%,"CUMPLIDA",IF(AND(ISNUMBER(L758),ISNUMBER(CGR!$P$4)), IF(L758&lt;CGR!$P$4,"INCUMPLIDA","PROCESO"), "VERIFICAR FECHA")),"SIN VALOR AVANCE")</f>
        <v>PROCESO</v>
      </c>
    </row>
    <row r="759" spans="1:17" ht="210.75">
      <c r="A759" s="169" t="s">
        <v>19</v>
      </c>
      <c r="B759" s="460" t="s">
        <v>13</v>
      </c>
      <c r="C759" s="655"/>
      <c r="D759" s="655"/>
      <c r="E759" s="654"/>
      <c r="F759" s="654"/>
      <c r="G759" s="52" t="s">
        <v>248</v>
      </c>
      <c r="H759" s="163" t="s">
        <v>248</v>
      </c>
      <c r="I759" s="163" t="s">
        <v>3249</v>
      </c>
      <c r="J759" s="168">
        <v>1</v>
      </c>
      <c r="K759" s="192">
        <v>45323</v>
      </c>
      <c r="L759" s="192">
        <v>45747</v>
      </c>
      <c r="M759" s="165">
        <f t="shared" si="25"/>
        <v>60.571428571428569</v>
      </c>
      <c r="N759" s="191">
        <v>0</v>
      </c>
      <c r="O759" s="175" t="s">
        <v>3705</v>
      </c>
      <c r="P759" s="53">
        <f t="shared" si="26"/>
        <v>0</v>
      </c>
      <c r="Q759" s="166" t="str">
        <f>IF(ISNUMBER(P759),IF(P759=100%,"CUMPLIDA",IF(AND(ISNUMBER(L759),ISNUMBER(CGR!$P$4)), IF(L759&lt;CGR!$P$4,"INCUMPLIDA","PROCESO"), "VERIFICAR FECHA")),"SIN VALOR AVANCE")</f>
        <v>PROCESO</v>
      </c>
    </row>
    <row r="760" spans="1:17" ht="135.75">
      <c r="A760" s="169" t="s">
        <v>19</v>
      </c>
      <c r="B760" s="460" t="s">
        <v>13</v>
      </c>
      <c r="C760" s="655"/>
      <c r="D760" s="655"/>
      <c r="E760" s="654"/>
      <c r="F760" s="654"/>
      <c r="G760" s="52" t="s">
        <v>3707</v>
      </c>
      <c r="H760" s="163" t="s">
        <v>3707</v>
      </c>
      <c r="I760" s="163" t="s">
        <v>252</v>
      </c>
      <c r="J760" s="168">
        <v>1</v>
      </c>
      <c r="K760" s="192">
        <v>45231</v>
      </c>
      <c r="L760" s="192">
        <v>45747</v>
      </c>
      <c r="M760" s="165">
        <f t="shared" si="25"/>
        <v>73.714285714285708</v>
      </c>
      <c r="N760" s="191">
        <v>0</v>
      </c>
      <c r="O760" s="175" t="s">
        <v>3703</v>
      </c>
      <c r="P760" s="53">
        <f t="shared" si="26"/>
        <v>0</v>
      </c>
      <c r="Q760" s="166" t="str">
        <f>IF(ISNUMBER(P760),IF(P760=100%,"CUMPLIDA",IF(AND(ISNUMBER(L760),ISNUMBER(CGR!$P$4)), IF(L760&lt;CGR!$P$4,"INCUMPLIDA","PROCESO"), "VERIFICAR FECHA")),"SIN VALOR AVANCE")</f>
        <v>PROCESO</v>
      </c>
    </row>
    <row r="761" spans="1:17" ht="345.75">
      <c r="A761" s="169" t="s">
        <v>19</v>
      </c>
      <c r="B761" s="460" t="s">
        <v>13</v>
      </c>
      <c r="C761" s="655"/>
      <c r="D761" s="655"/>
      <c r="E761" s="654"/>
      <c r="F761" s="654"/>
      <c r="G761" s="52" t="s">
        <v>3708</v>
      </c>
      <c r="H761" s="163" t="s">
        <v>3708</v>
      </c>
      <c r="I761" s="163" t="s">
        <v>2556</v>
      </c>
      <c r="J761" s="168">
        <v>1</v>
      </c>
      <c r="K761" s="192">
        <v>45231</v>
      </c>
      <c r="L761" s="192">
        <v>45808</v>
      </c>
      <c r="M761" s="165">
        <f t="shared" si="25"/>
        <v>82.428571428571431</v>
      </c>
      <c r="N761" s="191">
        <v>0</v>
      </c>
      <c r="O761" s="175" t="s">
        <v>3704</v>
      </c>
      <c r="P761" s="53">
        <f t="shared" si="26"/>
        <v>0</v>
      </c>
      <c r="Q761" s="166" t="str">
        <f>IF(ISNUMBER(P761),IF(P761=100%,"CUMPLIDA",IF(AND(ISNUMBER(L761),ISNUMBER(CGR!$P$4)), IF(L761&lt;CGR!$P$4,"INCUMPLIDA","PROCESO"), "VERIFICAR FECHA")),"SIN VALOR AVANCE")</f>
        <v>PROCESO</v>
      </c>
    </row>
    <row r="762" spans="1:17" ht="255.75">
      <c r="A762" s="169" t="s">
        <v>19</v>
      </c>
      <c r="B762" s="460" t="s">
        <v>13</v>
      </c>
      <c r="C762" s="655"/>
      <c r="D762" s="655"/>
      <c r="E762" s="654"/>
      <c r="F762" s="654"/>
      <c r="G762" s="52" t="s">
        <v>1363</v>
      </c>
      <c r="H762" s="163" t="s">
        <v>258</v>
      </c>
      <c r="I762" s="163" t="s">
        <v>259</v>
      </c>
      <c r="J762" s="168">
        <v>11</v>
      </c>
      <c r="K762" s="192">
        <v>45931</v>
      </c>
      <c r="L762" s="192">
        <v>46568</v>
      </c>
      <c r="M762" s="165">
        <f t="shared" si="25"/>
        <v>91</v>
      </c>
      <c r="N762" s="191">
        <v>0</v>
      </c>
      <c r="O762" s="175" t="s">
        <v>3709</v>
      </c>
      <c r="P762" s="53">
        <f t="shared" si="26"/>
        <v>0</v>
      </c>
      <c r="Q762" s="166" t="str">
        <f>IF(ISNUMBER(P762),IF(P762=100%,"CUMPLIDA",IF(AND(ISNUMBER(L762),ISNUMBER(CGR!$P$4)), IF(L762&lt;CGR!$P$4,"INCUMPLIDA","PROCESO"), "VERIFICAR FECHA")),"SIN VALOR AVANCE")</f>
        <v>PROCESO</v>
      </c>
    </row>
    <row r="763" spans="1:17" ht="225.75">
      <c r="A763" s="169" t="s">
        <v>19</v>
      </c>
      <c r="B763" s="460" t="s">
        <v>13</v>
      </c>
      <c r="C763" s="655"/>
      <c r="D763" s="655"/>
      <c r="E763" s="654"/>
      <c r="F763" s="654"/>
      <c r="G763" s="52" t="s">
        <v>1364</v>
      </c>
      <c r="H763" s="163" t="s">
        <v>261</v>
      </c>
      <c r="I763" s="163" t="s">
        <v>262</v>
      </c>
      <c r="J763" s="168">
        <v>1</v>
      </c>
      <c r="K763" s="192">
        <v>45931</v>
      </c>
      <c r="L763" s="192">
        <v>46568</v>
      </c>
      <c r="M763" s="165">
        <f t="shared" si="25"/>
        <v>91</v>
      </c>
      <c r="N763" s="191">
        <v>0</v>
      </c>
      <c r="O763" s="175" t="s">
        <v>3710</v>
      </c>
      <c r="P763" s="53">
        <f t="shared" si="26"/>
        <v>0</v>
      </c>
      <c r="Q763" s="166" t="str">
        <f>IF(ISNUMBER(P763),IF(P763=100%,"CUMPLIDA",IF(AND(ISNUMBER(L763),ISNUMBER(CGR!$P$4)), IF(L763&lt;CGR!$P$4,"INCUMPLIDA","PROCESO"), "VERIFICAR FECHA")),"SIN VALOR AVANCE")</f>
        <v>PROCESO</v>
      </c>
    </row>
    <row r="764" spans="1:17" ht="409.5">
      <c r="A764" s="169" t="s">
        <v>19</v>
      </c>
      <c r="B764" s="460" t="s">
        <v>13</v>
      </c>
      <c r="C764" s="655"/>
      <c r="D764" s="655"/>
      <c r="E764" s="654"/>
      <c r="F764" s="654"/>
      <c r="G764" s="52" t="s">
        <v>1365</v>
      </c>
      <c r="H764" s="163" t="s">
        <v>264</v>
      </c>
      <c r="I764" s="163" t="s">
        <v>265</v>
      </c>
      <c r="J764" s="168">
        <v>2</v>
      </c>
      <c r="K764" s="192">
        <v>45931</v>
      </c>
      <c r="L764" s="192">
        <v>46568</v>
      </c>
      <c r="M764" s="165">
        <f t="shared" si="25"/>
        <v>91</v>
      </c>
      <c r="N764" s="191">
        <v>0</v>
      </c>
      <c r="O764" s="175" t="s">
        <v>3711</v>
      </c>
      <c r="P764" s="53">
        <f t="shared" si="26"/>
        <v>0</v>
      </c>
      <c r="Q764" s="166" t="str">
        <f>IF(ISNUMBER(P764),IF(P764=100%,"CUMPLIDA",IF(AND(ISNUMBER(L764),ISNUMBER(CGR!$P$4)), IF(L764&lt;CGR!$P$4,"INCUMPLIDA","PROCESO"), "VERIFICAR FECHA")),"SIN VALOR AVANCE")</f>
        <v>PROCESO</v>
      </c>
    </row>
    <row r="765" spans="1:17" ht="345.75">
      <c r="A765" s="169" t="s">
        <v>19</v>
      </c>
      <c r="B765" s="460" t="s">
        <v>13</v>
      </c>
      <c r="C765" s="655" t="s">
        <v>3712</v>
      </c>
      <c r="D765" s="655" t="s">
        <v>3713</v>
      </c>
      <c r="E765" s="654" t="s">
        <v>3714</v>
      </c>
      <c r="F765" s="654" t="s">
        <v>3715</v>
      </c>
      <c r="G765" s="52" t="s">
        <v>2481</v>
      </c>
      <c r="H765" s="537" t="s">
        <v>3620</v>
      </c>
      <c r="I765" s="163" t="s">
        <v>3170</v>
      </c>
      <c r="J765" s="164">
        <v>1</v>
      </c>
      <c r="K765" s="190">
        <v>44044</v>
      </c>
      <c r="L765" s="190">
        <v>44196</v>
      </c>
      <c r="M765" s="165">
        <f t="shared" si="25"/>
        <v>21.714285714285715</v>
      </c>
      <c r="N765" s="191">
        <v>1</v>
      </c>
      <c r="O765" s="163" t="s">
        <v>3716</v>
      </c>
      <c r="P765" s="53">
        <f t="shared" si="26"/>
        <v>1</v>
      </c>
      <c r="Q765" s="166" t="str">
        <f>IF(ISNUMBER(P765),IF(P765=100%,"CUMPLIDA",IF(AND(ISNUMBER(L765),ISNUMBER(CGR!$P$4)), IF(L765&lt;CGR!$P$4,"INCUMPLIDA","PROCESO"), "VERIFICAR FECHA")),"SIN VALOR AVANCE")</f>
        <v>CUMPLIDA</v>
      </c>
    </row>
    <row r="766" spans="1:17" ht="135.75">
      <c r="A766" s="169" t="s">
        <v>19</v>
      </c>
      <c r="B766" s="460" t="s">
        <v>13</v>
      </c>
      <c r="C766" s="655"/>
      <c r="D766" s="655"/>
      <c r="E766" s="654"/>
      <c r="F766" s="654"/>
      <c r="G766" s="643" t="s">
        <v>2481</v>
      </c>
      <c r="H766" s="163" t="s">
        <v>2429</v>
      </c>
      <c r="I766" s="163" t="s">
        <v>969</v>
      </c>
      <c r="J766" s="168">
        <v>1</v>
      </c>
      <c r="K766" s="190">
        <v>45231</v>
      </c>
      <c r="L766" s="190">
        <v>45504</v>
      </c>
      <c r="M766" s="165">
        <f t="shared" si="25"/>
        <v>39</v>
      </c>
      <c r="N766" s="191">
        <v>1</v>
      </c>
      <c r="O766" s="175" t="s">
        <v>3703</v>
      </c>
      <c r="P766" s="53">
        <f t="shared" si="26"/>
        <v>1</v>
      </c>
      <c r="Q766" s="166" t="str">
        <f>IF(ISNUMBER(P766),IF(P766=100%,"CUMPLIDA",IF(AND(ISNUMBER(L766),ISNUMBER(CGR!$P$4)), IF(L766&lt;CGR!$P$4,"INCUMPLIDA","PROCESO"), "VERIFICAR FECHA")),"SIN VALOR AVANCE")</f>
        <v>CUMPLIDA</v>
      </c>
    </row>
    <row r="767" spans="1:17" ht="210">
      <c r="A767" s="169" t="s">
        <v>19</v>
      </c>
      <c r="B767" s="460" t="s">
        <v>13</v>
      </c>
      <c r="C767" s="655"/>
      <c r="D767" s="655"/>
      <c r="E767" s="654"/>
      <c r="F767" s="654"/>
      <c r="G767" s="643"/>
      <c r="H767" s="163" t="s">
        <v>2431</v>
      </c>
      <c r="I767" s="163" t="s">
        <v>2432</v>
      </c>
      <c r="J767" s="168">
        <v>1</v>
      </c>
      <c r="K767" s="190">
        <v>45231</v>
      </c>
      <c r="L767" s="190">
        <v>45504</v>
      </c>
      <c r="M767" s="165">
        <f t="shared" si="25"/>
        <v>39</v>
      </c>
      <c r="N767" s="191">
        <v>1</v>
      </c>
      <c r="O767" s="163" t="s">
        <v>3717</v>
      </c>
      <c r="P767" s="53">
        <f t="shared" si="26"/>
        <v>1</v>
      </c>
      <c r="Q767" s="166" t="str">
        <f>IF(ISNUMBER(P767),IF(P767=100%,"CUMPLIDA",IF(AND(ISNUMBER(L767),ISNUMBER(CGR!$P$4)), IF(L767&lt;CGR!$P$4,"INCUMPLIDA","PROCESO"), "VERIFICAR FECHA")),"SIN VALOR AVANCE")</f>
        <v>CUMPLIDA</v>
      </c>
    </row>
    <row r="768" spans="1:17" ht="210.75">
      <c r="A768" s="169" t="s">
        <v>19</v>
      </c>
      <c r="B768" s="460" t="s">
        <v>13</v>
      </c>
      <c r="C768" s="655"/>
      <c r="D768" s="655"/>
      <c r="E768" s="654"/>
      <c r="F768" s="654"/>
      <c r="G768" s="52" t="s">
        <v>2434</v>
      </c>
      <c r="H768" s="163" t="s">
        <v>1614</v>
      </c>
      <c r="I768" s="163" t="s">
        <v>238</v>
      </c>
      <c r="J768" s="168">
        <v>1</v>
      </c>
      <c r="K768" s="192">
        <v>45323</v>
      </c>
      <c r="L768" s="192">
        <v>45747</v>
      </c>
      <c r="M768" s="165">
        <f t="shared" si="25"/>
        <v>60.571428571428569</v>
      </c>
      <c r="N768" s="191">
        <v>0</v>
      </c>
      <c r="O768" s="163" t="s">
        <v>3718</v>
      </c>
      <c r="P768" s="53">
        <f t="shared" si="26"/>
        <v>0</v>
      </c>
      <c r="Q768" s="166" t="str">
        <f>IF(ISNUMBER(P768),IF(P768=100%,"CUMPLIDA",IF(AND(ISNUMBER(L768),ISNUMBER(CGR!$P$4)), IF(L768&lt;CGR!$P$4,"INCUMPLIDA","PROCESO"), "VERIFICAR FECHA")),"SIN VALOR AVANCE")</f>
        <v>PROCESO</v>
      </c>
    </row>
    <row r="769" spans="1:17" ht="135.75">
      <c r="A769" s="169" t="s">
        <v>19</v>
      </c>
      <c r="B769" s="460" t="s">
        <v>13</v>
      </c>
      <c r="C769" s="655"/>
      <c r="D769" s="655"/>
      <c r="E769" s="654"/>
      <c r="F769" s="654"/>
      <c r="G769" s="52" t="s">
        <v>241</v>
      </c>
      <c r="H769" s="163" t="s">
        <v>241</v>
      </c>
      <c r="I769" s="163" t="s">
        <v>242</v>
      </c>
      <c r="J769" s="168">
        <v>1</v>
      </c>
      <c r="K769" s="192">
        <v>45323</v>
      </c>
      <c r="L769" s="192">
        <v>45747</v>
      </c>
      <c r="M769" s="165">
        <f t="shared" si="25"/>
        <v>60.571428571428569</v>
      </c>
      <c r="N769" s="191">
        <v>0</v>
      </c>
      <c r="O769" s="175" t="s">
        <v>3703</v>
      </c>
      <c r="P769" s="53">
        <f t="shared" si="26"/>
        <v>0</v>
      </c>
      <c r="Q769" s="166" t="str">
        <f>IF(ISNUMBER(P769),IF(P769=100%,"CUMPLIDA",IF(AND(ISNUMBER(L769),ISNUMBER(CGR!$P$4)), IF(L769&lt;CGR!$P$4,"INCUMPLIDA","PROCESO"), "VERIFICAR FECHA")),"SIN VALOR AVANCE")</f>
        <v>PROCESO</v>
      </c>
    </row>
    <row r="770" spans="1:17" ht="165.75">
      <c r="A770" s="169" t="s">
        <v>19</v>
      </c>
      <c r="B770" s="460" t="s">
        <v>13</v>
      </c>
      <c r="C770" s="655"/>
      <c r="D770" s="655"/>
      <c r="E770" s="654"/>
      <c r="F770" s="654"/>
      <c r="G770" s="52" t="s">
        <v>1361</v>
      </c>
      <c r="H770" s="163" t="s">
        <v>245</v>
      </c>
      <c r="I770" s="163" t="s">
        <v>246</v>
      </c>
      <c r="J770" s="168">
        <v>1</v>
      </c>
      <c r="K770" s="192">
        <v>45231</v>
      </c>
      <c r="L770" s="192">
        <v>45747</v>
      </c>
      <c r="M770" s="165">
        <f t="shared" si="25"/>
        <v>73.714285714285708</v>
      </c>
      <c r="N770" s="191">
        <v>0</v>
      </c>
      <c r="O770" s="163" t="s">
        <v>3622</v>
      </c>
      <c r="P770" s="53">
        <f t="shared" si="26"/>
        <v>0</v>
      </c>
      <c r="Q770" s="166" t="str">
        <f>IF(ISNUMBER(P770),IF(P770=100%,"CUMPLIDA",IF(AND(ISNUMBER(L770),ISNUMBER(CGR!$P$4)), IF(L770&lt;CGR!$P$4,"INCUMPLIDA","PROCESO"), "VERIFICAR FECHA")),"SIN VALOR AVANCE")</f>
        <v>PROCESO</v>
      </c>
    </row>
    <row r="771" spans="1:17" ht="210.75">
      <c r="A771" s="169" t="s">
        <v>19</v>
      </c>
      <c r="B771" s="460" t="s">
        <v>13</v>
      </c>
      <c r="C771" s="655"/>
      <c r="D771" s="655"/>
      <c r="E771" s="654"/>
      <c r="F771" s="654"/>
      <c r="G771" s="52" t="s">
        <v>248</v>
      </c>
      <c r="H771" s="163" t="s">
        <v>248</v>
      </c>
      <c r="I771" s="163" t="s">
        <v>3249</v>
      </c>
      <c r="J771" s="168">
        <v>1</v>
      </c>
      <c r="K771" s="192">
        <v>45323</v>
      </c>
      <c r="L771" s="192">
        <v>45747</v>
      </c>
      <c r="M771" s="165">
        <f t="shared" si="25"/>
        <v>60.571428571428569</v>
      </c>
      <c r="N771" s="191">
        <v>0</v>
      </c>
      <c r="O771" s="163" t="s">
        <v>3718</v>
      </c>
      <c r="P771" s="53">
        <f t="shared" si="26"/>
        <v>0</v>
      </c>
      <c r="Q771" s="166" t="str">
        <f>IF(ISNUMBER(P771),IF(P771=100%,"CUMPLIDA",IF(AND(ISNUMBER(L771),ISNUMBER(CGR!$P$4)), IF(L771&lt;CGR!$P$4,"INCUMPLIDA","PROCESO"), "VERIFICAR FECHA")),"SIN VALOR AVANCE")</f>
        <v>PROCESO</v>
      </c>
    </row>
    <row r="772" spans="1:17" ht="135.75">
      <c r="A772" s="169" t="s">
        <v>19</v>
      </c>
      <c r="B772" s="460" t="s">
        <v>13</v>
      </c>
      <c r="C772" s="655"/>
      <c r="D772" s="655"/>
      <c r="E772" s="654"/>
      <c r="F772" s="654"/>
      <c r="G772" s="52" t="s">
        <v>3707</v>
      </c>
      <c r="H772" s="163" t="s">
        <v>3707</v>
      </c>
      <c r="I772" s="163" t="s">
        <v>252</v>
      </c>
      <c r="J772" s="168">
        <v>1</v>
      </c>
      <c r="K772" s="192">
        <v>45231</v>
      </c>
      <c r="L772" s="192">
        <v>45747</v>
      </c>
      <c r="M772" s="165">
        <f t="shared" ref="M772:M835" si="27">(L772-K772)/7</f>
        <v>73.714285714285708</v>
      </c>
      <c r="N772" s="191">
        <v>0</v>
      </c>
      <c r="O772" s="175" t="s">
        <v>3703</v>
      </c>
      <c r="P772" s="53">
        <f t="shared" si="26"/>
        <v>0</v>
      </c>
      <c r="Q772" s="166" t="str">
        <f>IF(ISNUMBER(P772),IF(P772=100%,"CUMPLIDA",IF(AND(ISNUMBER(L772),ISNUMBER(CGR!$P$4)), IF(L772&lt;CGR!$P$4,"INCUMPLIDA","PROCESO"), "VERIFICAR FECHA")),"SIN VALOR AVANCE")</f>
        <v>PROCESO</v>
      </c>
    </row>
    <row r="773" spans="1:17" ht="375.75">
      <c r="A773" s="169" t="s">
        <v>19</v>
      </c>
      <c r="B773" s="460" t="s">
        <v>13</v>
      </c>
      <c r="C773" s="655"/>
      <c r="D773" s="655"/>
      <c r="E773" s="654"/>
      <c r="F773" s="654"/>
      <c r="G773" s="52" t="s">
        <v>3708</v>
      </c>
      <c r="H773" s="163" t="s">
        <v>3708</v>
      </c>
      <c r="I773" s="163" t="s">
        <v>2556</v>
      </c>
      <c r="J773" s="168">
        <v>1</v>
      </c>
      <c r="K773" s="192">
        <v>45231</v>
      </c>
      <c r="L773" s="192">
        <v>45808</v>
      </c>
      <c r="M773" s="165">
        <f t="shared" si="27"/>
        <v>82.428571428571431</v>
      </c>
      <c r="N773" s="191">
        <v>0</v>
      </c>
      <c r="O773" s="175" t="s">
        <v>3719</v>
      </c>
      <c r="P773" s="53">
        <f t="shared" si="26"/>
        <v>0</v>
      </c>
      <c r="Q773" s="166" t="str">
        <f>IF(ISNUMBER(P773),IF(P773=100%,"CUMPLIDA",IF(AND(ISNUMBER(L773),ISNUMBER(CGR!$P$4)), IF(L773&lt;CGR!$P$4,"INCUMPLIDA","PROCESO"), "VERIFICAR FECHA")),"SIN VALOR AVANCE")</f>
        <v>PROCESO</v>
      </c>
    </row>
    <row r="774" spans="1:17" ht="242.25">
      <c r="A774" s="169" t="s">
        <v>19</v>
      </c>
      <c r="B774" s="460" t="s">
        <v>13</v>
      </c>
      <c r="C774" s="655"/>
      <c r="D774" s="655"/>
      <c r="E774" s="654"/>
      <c r="F774" s="654"/>
      <c r="G774" s="52" t="s">
        <v>1363</v>
      </c>
      <c r="H774" s="163" t="s">
        <v>258</v>
      </c>
      <c r="I774" s="163" t="s">
        <v>259</v>
      </c>
      <c r="J774" s="168">
        <v>10</v>
      </c>
      <c r="K774" s="192">
        <v>45809</v>
      </c>
      <c r="L774" s="192">
        <v>46568</v>
      </c>
      <c r="M774" s="165">
        <f t="shared" si="27"/>
        <v>108.42857142857143</v>
      </c>
      <c r="N774" s="191">
        <v>0</v>
      </c>
      <c r="O774" s="175" t="s">
        <v>3720</v>
      </c>
      <c r="P774" s="53">
        <f t="shared" si="26"/>
        <v>0</v>
      </c>
      <c r="Q774" s="166" t="str">
        <f>IF(ISNUMBER(P774),IF(P774=100%,"CUMPLIDA",IF(AND(ISNUMBER(L774),ISNUMBER(CGR!$P$4)), IF(L774&lt;CGR!$P$4,"INCUMPLIDA","PROCESO"), "VERIFICAR FECHA")),"SIN VALOR AVANCE")</f>
        <v>PROCESO</v>
      </c>
    </row>
    <row r="775" spans="1:17" ht="240.75">
      <c r="A775" s="169" t="s">
        <v>19</v>
      </c>
      <c r="B775" s="460" t="s">
        <v>13</v>
      </c>
      <c r="C775" s="655"/>
      <c r="D775" s="655"/>
      <c r="E775" s="654"/>
      <c r="F775" s="654"/>
      <c r="G775" s="52" t="s">
        <v>1364</v>
      </c>
      <c r="H775" s="163" t="s">
        <v>261</v>
      </c>
      <c r="I775" s="163" t="s">
        <v>262</v>
      </c>
      <c r="J775" s="168">
        <v>1</v>
      </c>
      <c r="K775" s="192">
        <v>45809</v>
      </c>
      <c r="L775" s="192">
        <v>46568</v>
      </c>
      <c r="M775" s="165">
        <f t="shared" si="27"/>
        <v>108.42857142857143</v>
      </c>
      <c r="N775" s="191">
        <v>0</v>
      </c>
      <c r="O775" s="175" t="s">
        <v>3721</v>
      </c>
      <c r="P775" s="53">
        <f t="shared" si="26"/>
        <v>0</v>
      </c>
      <c r="Q775" s="166" t="str">
        <f>IF(ISNUMBER(P775),IF(P775=100%,"CUMPLIDA",IF(AND(ISNUMBER(L775),ISNUMBER(CGR!$P$4)), IF(L775&lt;CGR!$P$4,"INCUMPLIDA","PROCESO"), "VERIFICAR FECHA")),"SIN VALOR AVANCE")</f>
        <v>PROCESO</v>
      </c>
    </row>
    <row r="776" spans="1:17" ht="409.5">
      <c r="A776" s="169" t="s">
        <v>19</v>
      </c>
      <c r="B776" s="460" t="s">
        <v>13</v>
      </c>
      <c r="C776" s="655"/>
      <c r="D776" s="655"/>
      <c r="E776" s="654"/>
      <c r="F776" s="654"/>
      <c r="G776" s="52" t="s">
        <v>1365</v>
      </c>
      <c r="H776" s="163" t="s">
        <v>264</v>
      </c>
      <c r="I776" s="163" t="s">
        <v>265</v>
      </c>
      <c r="J776" s="168">
        <v>2</v>
      </c>
      <c r="K776" s="192">
        <v>45809</v>
      </c>
      <c r="L776" s="192">
        <v>46568</v>
      </c>
      <c r="M776" s="165">
        <f t="shared" si="27"/>
        <v>108.42857142857143</v>
      </c>
      <c r="N776" s="191">
        <v>0</v>
      </c>
      <c r="O776" s="175" t="s">
        <v>3722</v>
      </c>
      <c r="P776" s="53">
        <f t="shared" ref="P776:P839" si="28">N776/J776</f>
        <v>0</v>
      </c>
      <c r="Q776" s="166" t="str">
        <f>IF(ISNUMBER(P776),IF(P776=100%,"CUMPLIDA",IF(AND(ISNUMBER(L776),ISNUMBER(CGR!$P$4)), IF(L776&lt;CGR!$P$4,"INCUMPLIDA","PROCESO"), "VERIFICAR FECHA")),"SIN VALOR AVANCE")</f>
        <v>PROCESO</v>
      </c>
    </row>
    <row r="777" spans="1:17" ht="405.75">
      <c r="A777" s="169" t="s">
        <v>19</v>
      </c>
      <c r="B777" s="460" t="s">
        <v>13</v>
      </c>
      <c r="C777" s="655" t="s">
        <v>3723</v>
      </c>
      <c r="D777" s="655" t="s">
        <v>3724</v>
      </c>
      <c r="E777" s="654" t="s">
        <v>3725</v>
      </c>
      <c r="F777" s="654" t="s">
        <v>3726</v>
      </c>
      <c r="G777" s="651" t="s">
        <v>3727</v>
      </c>
      <c r="H777" s="556" t="s">
        <v>3728</v>
      </c>
      <c r="I777" s="557" t="s">
        <v>3729</v>
      </c>
      <c r="J777" s="496">
        <v>1</v>
      </c>
      <c r="K777" s="497">
        <v>45078</v>
      </c>
      <c r="L777" s="497">
        <v>45869</v>
      </c>
      <c r="M777" s="490">
        <f t="shared" si="27"/>
        <v>113</v>
      </c>
      <c r="N777" s="558">
        <v>0</v>
      </c>
      <c r="O777" s="557" t="s">
        <v>3730</v>
      </c>
      <c r="P777" s="53">
        <f t="shared" si="28"/>
        <v>0</v>
      </c>
      <c r="Q777" s="166" t="str">
        <f>IF(ISNUMBER(P777),IF(P777=100%,"CUMPLIDA",IF(AND(ISNUMBER(L777),ISNUMBER(CGR!$P$4)), IF(L777&lt;CGR!$P$4,"INCUMPLIDA","PROCESO"), "VERIFICAR FECHA")),"SIN VALOR AVANCE")</f>
        <v>PROCESO</v>
      </c>
    </row>
    <row r="778" spans="1:17" ht="330.75">
      <c r="A778" s="169" t="s">
        <v>19</v>
      </c>
      <c r="B778" s="460" t="s">
        <v>13</v>
      </c>
      <c r="C778" s="655"/>
      <c r="D778" s="655"/>
      <c r="E778" s="654"/>
      <c r="F778" s="654"/>
      <c r="G778" s="651"/>
      <c r="H778" s="557" t="s">
        <v>3731</v>
      </c>
      <c r="I778" s="557" t="s">
        <v>3732</v>
      </c>
      <c r="J778" s="496">
        <v>1</v>
      </c>
      <c r="K778" s="497">
        <v>45665</v>
      </c>
      <c r="L778" s="497">
        <v>46081</v>
      </c>
      <c r="M778" s="490">
        <f t="shared" si="27"/>
        <v>59.428571428571431</v>
      </c>
      <c r="N778" s="559">
        <v>0</v>
      </c>
      <c r="O778" s="557" t="s">
        <v>3733</v>
      </c>
      <c r="P778" s="53">
        <f t="shared" si="28"/>
        <v>0</v>
      </c>
      <c r="Q778" s="166" t="str">
        <f>IF(ISNUMBER(P778),IF(P778=100%,"CUMPLIDA",IF(AND(ISNUMBER(L778),ISNUMBER(CGR!$P$4)), IF(L778&lt;CGR!$P$4,"INCUMPLIDA","PROCESO"), "VERIFICAR FECHA")),"SIN VALOR AVANCE")</f>
        <v>PROCESO</v>
      </c>
    </row>
    <row r="779" spans="1:17" ht="345.75">
      <c r="A779" s="169" t="s">
        <v>19</v>
      </c>
      <c r="B779" s="460" t="s">
        <v>13</v>
      </c>
      <c r="C779" s="655"/>
      <c r="D779" s="655"/>
      <c r="E779" s="654"/>
      <c r="F779" s="654"/>
      <c r="G779" s="651"/>
      <c r="H779" s="556" t="s">
        <v>3734</v>
      </c>
      <c r="I779" s="557" t="s">
        <v>3735</v>
      </c>
      <c r="J779" s="496">
        <v>1</v>
      </c>
      <c r="K779" s="560">
        <v>45597</v>
      </c>
      <c r="L779" s="560">
        <v>45716</v>
      </c>
      <c r="M779" s="490">
        <f t="shared" si="27"/>
        <v>17</v>
      </c>
      <c r="N779" s="558">
        <v>0.25</v>
      </c>
      <c r="O779" s="557" t="s">
        <v>3736</v>
      </c>
      <c r="P779" s="53">
        <f t="shared" si="28"/>
        <v>0.25</v>
      </c>
      <c r="Q779" s="166" t="str">
        <f>IF(ISNUMBER(P779),IF(P779=100%,"CUMPLIDA",IF(AND(ISNUMBER(L779),ISNUMBER(CGR!$P$4)), IF(L779&lt;CGR!$P$4,"INCUMPLIDA","PROCESO"), "VERIFICAR FECHA")),"SIN VALOR AVANCE")</f>
        <v>PROCESO</v>
      </c>
    </row>
    <row r="780" spans="1:17" ht="345.75">
      <c r="A780" s="169" t="s">
        <v>19</v>
      </c>
      <c r="B780" s="460" t="s">
        <v>13</v>
      </c>
      <c r="C780" s="655" t="s">
        <v>3737</v>
      </c>
      <c r="D780" s="655" t="s">
        <v>3699</v>
      </c>
      <c r="E780" s="654" t="s">
        <v>3738</v>
      </c>
      <c r="F780" s="654" t="s">
        <v>3739</v>
      </c>
      <c r="G780" s="52" t="s">
        <v>2481</v>
      </c>
      <c r="H780" s="537" t="s">
        <v>3620</v>
      </c>
      <c r="I780" s="163" t="s">
        <v>3170</v>
      </c>
      <c r="J780" s="164">
        <v>1</v>
      </c>
      <c r="K780" s="190">
        <v>44044</v>
      </c>
      <c r="L780" s="190">
        <v>44196</v>
      </c>
      <c r="M780" s="165">
        <f t="shared" si="27"/>
        <v>21.714285714285715</v>
      </c>
      <c r="N780" s="191">
        <v>1</v>
      </c>
      <c r="O780" s="163" t="s">
        <v>3740</v>
      </c>
      <c r="P780" s="53">
        <f t="shared" si="28"/>
        <v>1</v>
      </c>
      <c r="Q780" s="166" t="str">
        <f>IF(ISNUMBER(P780),IF(P780=100%,"CUMPLIDA",IF(AND(ISNUMBER(L780),ISNUMBER(CGR!$P$4)), IF(L780&lt;CGR!$P$4,"INCUMPLIDA","PROCESO"), "VERIFICAR FECHA")),"SIN VALOR AVANCE")</f>
        <v>CUMPLIDA</v>
      </c>
    </row>
    <row r="781" spans="1:17" ht="135.75">
      <c r="A781" s="169" t="s">
        <v>19</v>
      </c>
      <c r="B781" s="460" t="s">
        <v>13</v>
      </c>
      <c r="C781" s="655"/>
      <c r="D781" s="655"/>
      <c r="E781" s="654"/>
      <c r="F781" s="654"/>
      <c r="G781" s="643" t="s">
        <v>2481</v>
      </c>
      <c r="H781" s="163" t="s">
        <v>2429</v>
      </c>
      <c r="I781" s="163" t="s">
        <v>969</v>
      </c>
      <c r="J781" s="168">
        <v>1</v>
      </c>
      <c r="K781" s="190">
        <v>45231</v>
      </c>
      <c r="L781" s="190">
        <v>45504</v>
      </c>
      <c r="M781" s="165">
        <f t="shared" si="27"/>
        <v>39</v>
      </c>
      <c r="N781" s="191">
        <v>1</v>
      </c>
      <c r="O781" s="175" t="s">
        <v>3703</v>
      </c>
      <c r="P781" s="53">
        <f t="shared" si="28"/>
        <v>1</v>
      </c>
      <c r="Q781" s="166" t="str">
        <f>IF(ISNUMBER(P781),IF(P781=100%,"CUMPLIDA",IF(AND(ISNUMBER(L781),ISNUMBER(CGR!$P$4)), IF(L781&lt;CGR!$P$4,"INCUMPLIDA","PROCESO"), "VERIFICAR FECHA")),"SIN VALOR AVANCE")</f>
        <v>CUMPLIDA</v>
      </c>
    </row>
    <row r="782" spans="1:17" ht="409.5">
      <c r="A782" s="169" t="s">
        <v>19</v>
      </c>
      <c r="B782" s="460" t="s">
        <v>13</v>
      </c>
      <c r="C782" s="655"/>
      <c r="D782" s="655"/>
      <c r="E782" s="654"/>
      <c r="F782" s="654"/>
      <c r="G782" s="643"/>
      <c r="H782" s="163" t="s">
        <v>2431</v>
      </c>
      <c r="I782" s="163" t="s">
        <v>2432</v>
      </c>
      <c r="J782" s="168">
        <v>1</v>
      </c>
      <c r="K782" s="190">
        <v>45231</v>
      </c>
      <c r="L782" s="190">
        <v>45504</v>
      </c>
      <c r="M782" s="165">
        <f t="shared" si="27"/>
        <v>39</v>
      </c>
      <c r="N782" s="191">
        <v>1</v>
      </c>
      <c r="O782" s="175" t="s">
        <v>3741</v>
      </c>
      <c r="P782" s="53">
        <f t="shared" si="28"/>
        <v>1</v>
      </c>
      <c r="Q782" s="166" t="str">
        <f>IF(ISNUMBER(P782),IF(P782=100%,"CUMPLIDA",IF(AND(ISNUMBER(L782),ISNUMBER(CGR!$P$4)), IF(L782&lt;CGR!$P$4,"INCUMPLIDA","PROCESO"), "VERIFICAR FECHA")),"SIN VALOR AVANCE")</f>
        <v>CUMPLIDA</v>
      </c>
    </row>
    <row r="783" spans="1:17" ht="225.75">
      <c r="A783" s="169" t="s">
        <v>19</v>
      </c>
      <c r="B783" s="460" t="s">
        <v>13</v>
      </c>
      <c r="C783" s="655"/>
      <c r="D783" s="655"/>
      <c r="E783" s="654"/>
      <c r="F783" s="654"/>
      <c r="G783" s="52" t="s">
        <v>2434</v>
      </c>
      <c r="H783" s="163" t="s">
        <v>1614</v>
      </c>
      <c r="I783" s="163" t="s">
        <v>238</v>
      </c>
      <c r="J783" s="168">
        <v>1</v>
      </c>
      <c r="K783" s="192">
        <v>45323</v>
      </c>
      <c r="L783" s="192">
        <v>45747</v>
      </c>
      <c r="M783" s="165">
        <f t="shared" si="27"/>
        <v>60.571428571428569</v>
      </c>
      <c r="N783" s="191">
        <v>0</v>
      </c>
      <c r="O783" s="175" t="s">
        <v>3742</v>
      </c>
      <c r="P783" s="53">
        <f t="shared" si="28"/>
        <v>0</v>
      </c>
      <c r="Q783" s="166" t="str">
        <f>IF(ISNUMBER(P783),IF(P783=100%,"CUMPLIDA",IF(AND(ISNUMBER(L783),ISNUMBER(CGR!$P$4)), IF(L783&lt;CGR!$P$4,"INCUMPLIDA","PROCESO"), "VERIFICAR FECHA")),"SIN VALOR AVANCE")</f>
        <v>PROCESO</v>
      </c>
    </row>
    <row r="784" spans="1:17" ht="135.75">
      <c r="A784" s="169" t="s">
        <v>19</v>
      </c>
      <c r="B784" s="460" t="s">
        <v>13</v>
      </c>
      <c r="C784" s="655"/>
      <c r="D784" s="655"/>
      <c r="E784" s="654"/>
      <c r="F784" s="654"/>
      <c r="G784" s="52" t="s">
        <v>241</v>
      </c>
      <c r="H784" s="163" t="s">
        <v>241</v>
      </c>
      <c r="I784" s="163" t="s">
        <v>242</v>
      </c>
      <c r="J784" s="168">
        <v>1</v>
      </c>
      <c r="K784" s="192">
        <v>45323</v>
      </c>
      <c r="L784" s="192">
        <v>45747</v>
      </c>
      <c r="M784" s="165">
        <f t="shared" si="27"/>
        <v>60.571428571428569</v>
      </c>
      <c r="N784" s="191">
        <v>0</v>
      </c>
      <c r="O784" s="175" t="s">
        <v>3703</v>
      </c>
      <c r="P784" s="53">
        <f t="shared" si="28"/>
        <v>0</v>
      </c>
      <c r="Q784" s="166" t="str">
        <f>IF(ISNUMBER(P784),IF(P784=100%,"CUMPLIDA",IF(AND(ISNUMBER(L784),ISNUMBER(CGR!$P$4)), IF(L784&lt;CGR!$P$4,"INCUMPLIDA","PROCESO"), "VERIFICAR FECHA")),"SIN VALOR AVANCE")</f>
        <v>PROCESO</v>
      </c>
    </row>
    <row r="785" spans="1:17" ht="165.75">
      <c r="A785" s="169" t="s">
        <v>19</v>
      </c>
      <c r="B785" s="460" t="s">
        <v>13</v>
      </c>
      <c r="C785" s="655"/>
      <c r="D785" s="655"/>
      <c r="E785" s="654"/>
      <c r="F785" s="654"/>
      <c r="G785" s="52" t="s">
        <v>1361</v>
      </c>
      <c r="H785" s="163" t="s">
        <v>245</v>
      </c>
      <c r="I785" s="163" t="s">
        <v>246</v>
      </c>
      <c r="J785" s="168">
        <v>1</v>
      </c>
      <c r="K785" s="192">
        <v>45231</v>
      </c>
      <c r="L785" s="192">
        <v>45747</v>
      </c>
      <c r="M785" s="165">
        <f t="shared" si="27"/>
        <v>73.714285714285708</v>
      </c>
      <c r="N785" s="191">
        <v>0</v>
      </c>
      <c r="O785" s="163" t="s">
        <v>3622</v>
      </c>
      <c r="P785" s="53">
        <f t="shared" si="28"/>
        <v>0</v>
      </c>
      <c r="Q785" s="166" t="str">
        <f>IF(ISNUMBER(P785),IF(P785=100%,"CUMPLIDA",IF(AND(ISNUMBER(L785),ISNUMBER(CGR!$P$4)), IF(L785&lt;CGR!$P$4,"INCUMPLIDA","PROCESO"), "VERIFICAR FECHA")),"SIN VALOR AVANCE")</f>
        <v>PROCESO</v>
      </c>
    </row>
    <row r="786" spans="1:17" ht="240.75">
      <c r="A786" s="169" t="s">
        <v>19</v>
      </c>
      <c r="B786" s="460" t="s">
        <v>13</v>
      </c>
      <c r="C786" s="655"/>
      <c r="D786" s="655"/>
      <c r="E786" s="654"/>
      <c r="F786" s="654"/>
      <c r="G786" s="52" t="s">
        <v>248</v>
      </c>
      <c r="H786" s="163" t="s">
        <v>248</v>
      </c>
      <c r="I786" s="163" t="s">
        <v>3249</v>
      </c>
      <c r="J786" s="168">
        <v>1</v>
      </c>
      <c r="K786" s="192">
        <v>45323</v>
      </c>
      <c r="L786" s="192">
        <v>45747</v>
      </c>
      <c r="M786" s="165">
        <f t="shared" si="27"/>
        <v>60.571428571428569</v>
      </c>
      <c r="N786" s="191">
        <v>0</v>
      </c>
      <c r="O786" s="175" t="s">
        <v>3743</v>
      </c>
      <c r="P786" s="53">
        <f t="shared" si="28"/>
        <v>0</v>
      </c>
      <c r="Q786" s="166" t="str">
        <f>IF(ISNUMBER(P786),IF(P786=100%,"CUMPLIDA",IF(AND(ISNUMBER(L786),ISNUMBER(CGR!$P$4)), IF(L786&lt;CGR!$P$4,"INCUMPLIDA","PROCESO"), "VERIFICAR FECHA")),"SIN VALOR AVANCE")</f>
        <v>PROCESO</v>
      </c>
    </row>
    <row r="787" spans="1:17" ht="135.75">
      <c r="A787" s="169" t="s">
        <v>19</v>
      </c>
      <c r="B787" s="460" t="s">
        <v>13</v>
      </c>
      <c r="C787" s="655"/>
      <c r="D787" s="655"/>
      <c r="E787" s="654"/>
      <c r="F787" s="654"/>
      <c r="G787" s="52" t="s">
        <v>3707</v>
      </c>
      <c r="H787" s="163" t="s">
        <v>3707</v>
      </c>
      <c r="I787" s="163" t="s">
        <v>252</v>
      </c>
      <c r="J787" s="168">
        <v>1</v>
      </c>
      <c r="K787" s="192">
        <v>45231</v>
      </c>
      <c r="L787" s="192">
        <v>45747</v>
      </c>
      <c r="M787" s="165">
        <f t="shared" si="27"/>
        <v>73.714285714285708</v>
      </c>
      <c r="N787" s="191">
        <v>0</v>
      </c>
      <c r="O787" s="175" t="s">
        <v>3703</v>
      </c>
      <c r="P787" s="53">
        <f t="shared" si="28"/>
        <v>0</v>
      </c>
      <c r="Q787" s="166" t="str">
        <f>IF(ISNUMBER(P787),IF(P787=100%,"CUMPLIDA",IF(AND(ISNUMBER(L787),ISNUMBER(CGR!$P$4)), IF(L787&lt;CGR!$P$4,"INCUMPLIDA","PROCESO"), "VERIFICAR FECHA")),"SIN VALOR AVANCE")</f>
        <v>PROCESO</v>
      </c>
    </row>
    <row r="788" spans="1:17" ht="345.75">
      <c r="A788" s="169" t="s">
        <v>19</v>
      </c>
      <c r="B788" s="460" t="s">
        <v>13</v>
      </c>
      <c r="C788" s="655"/>
      <c r="D788" s="655"/>
      <c r="E788" s="654"/>
      <c r="F788" s="654"/>
      <c r="G788" s="52" t="s">
        <v>3708</v>
      </c>
      <c r="H788" s="163" t="s">
        <v>3708</v>
      </c>
      <c r="I788" s="163" t="s">
        <v>2556</v>
      </c>
      <c r="J788" s="168">
        <v>1</v>
      </c>
      <c r="K788" s="192">
        <v>45231</v>
      </c>
      <c r="L788" s="192">
        <v>45808</v>
      </c>
      <c r="M788" s="165">
        <f t="shared" si="27"/>
        <v>82.428571428571431</v>
      </c>
      <c r="N788" s="191">
        <v>0</v>
      </c>
      <c r="O788" s="175" t="s">
        <v>3704</v>
      </c>
      <c r="P788" s="53">
        <f t="shared" si="28"/>
        <v>0</v>
      </c>
      <c r="Q788" s="166" t="str">
        <f>IF(ISNUMBER(P788),IF(P788=100%,"CUMPLIDA",IF(AND(ISNUMBER(L788),ISNUMBER(CGR!$P$4)), IF(L788&lt;CGR!$P$4,"INCUMPLIDA","PROCESO"), "VERIFICAR FECHA")),"SIN VALOR AVANCE")</f>
        <v>PROCESO</v>
      </c>
    </row>
    <row r="789" spans="1:17" ht="240.75">
      <c r="A789" s="169" t="s">
        <v>19</v>
      </c>
      <c r="B789" s="460" t="s">
        <v>13</v>
      </c>
      <c r="C789" s="655"/>
      <c r="D789" s="655"/>
      <c r="E789" s="654"/>
      <c r="F789" s="654"/>
      <c r="G789" s="52" t="s">
        <v>1363</v>
      </c>
      <c r="H789" s="163" t="s">
        <v>258</v>
      </c>
      <c r="I789" s="163" t="s">
        <v>259</v>
      </c>
      <c r="J789" s="168">
        <v>7</v>
      </c>
      <c r="K789" s="192">
        <v>46024</v>
      </c>
      <c r="L789" s="192">
        <v>46660</v>
      </c>
      <c r="M789" s="165">
        <f t="shared" si="27"/>
        <v>90.857142857142861</v>
      </c>
      <c r="N789" s="191">
        <v>0</v>
      </c>
      <c r="O789" s="175" t="s">
        <v>3744</v>
      </c>
      <c r="P789" s="53">
        <f t="shared" si="28"/>
        <v>0</v>
      </c>
      <c r="Q789" s="166" t="str">
        <f>IF(ISNUMBER(P789),IF(P789=100%,"CUMPLIDA",IF(AND(ISNUMBER(L789),ISNUMBER(CGR!$P$4)), IF(L789&lt;CGR!$P$4,"INCUMPLIDA","PROCESO"), "VERIFICAR FECHA")),"SIN VALOR AVANCE")</f>
        <v>PROCESO</v>
      </c>
    </row>
    <row r="790" spans="1:17" ht="225.75">
      <c r="A790" s="169" t="s">
        <v>19</v>
      </c>
      <c r="B790" s="460" t="s">
        <v>13</v>
      </c>
      <c r="C790" s="655"/>
      <c r="D790" s="655"/>
      <c r="E790" s="654"/>
      <c r="F790" s="654"/>
      <c r="G790" s="52" t="s">
        <v>1364</v>
      </c>
      <c r="H790" s="163" t="s">
        <v>261</v>
      </c>
      <c r="I790" s="163" t="s">
        <v>262</v>
      </c>
      <c r="J790" s="168">
        <v>1</v>
      </c>
      <c r="K790" s="192">
        <v>46024</v>
      </c>
      <c r="L790" s="192">
        <v>46660</v>
      </c>
      <c r="M790" s="165">
        <f t="shared" si="27"/>
        <v>90.857142857142861</v>
      </c>
      <c r="N790" s="191">
        <v>0</v>
      </c>
      <c r="O790" s="175" t="s">
        <v>3710</v>
      </c>
      <c r="P790" s="53">
        <f t="shared" si="28"/>
        <v>0</v>
      </c>
      <c r="Q790" s="166" t="str">
        <f>IF(ISNUMBER(P790),IF(P790=100%,"CUMPLIDA",IF(AND(ISNUMBER(L790),ISNUMBER(CGR!$P$4)), IF(L790&lt;CGR!$P$4,"INCUMPLIDA","PROCESO"), "VERIFICAR FECHA")),"SIN VALOR AVANCE")</f>
        <v>PROCESO</v>
      </c>
    </row>
    <row r="791" spans="1:17" ht="409.5">
      <c r="A791" s="169" t="s">
        <v>19</v>
      </c>
      <c r="B791" s="460" t="s">
        <v>13</v>
      </c>
      <c r="C791" s="655"/>
      <c r="D791" s="655"/>
      <c r="E791" s="654"/>
      <c r="F791" s="654"/>
      <c r="G791" s="52" t="s">
        <v>1365</v>
      </c>
      <c r="H791" s="163" t="s">
        <v>264</v>
      </c>
      <c r="I791" s="163" t="s">
        <v>265</v>
      </c>
      <c r="J791" s="168">
        <v>2</v>
      </c>
      <c r="K791" s="192">
        <v>46024</v>
      </c>
      <c r="L791" s="192">
        <v>46660</v>
      </c>
      <c r="M791" s="165">
        <f t="shared" si="27"/>
        <v>90.857142857142861</v>
      </c>
      <c r="N791" s="191">
        <v>0</v>
      </c>
      <c r="O791" s="175" t="s">
        <v>3711</v>
      </c>
      <c r="P791" s="53">
        <f t="shared" si="28"/>
        <v>0</v>
      </c>
      <c r="Q791" s="166" t="str">
        <f>IF(ISNUMBER(P791),IF(P791=100%,"CUMPLIDA",IF(AND(ISNUMBER(L791),ISNUMBER(CGR!$P$4)), IF(L791&lt;CGR!$P$4,"INCUMPLIDA","PROCESO"), "VERIFICAR FECHA")),"SIN VALOR AVANCE")</f>
        <v>PROCESO</v>
      </c>
    </row>
    <row r="792" spans="1:17" ht="330.75">
      <c r="A792" s="169" t="s">
        <v>19</v>
      </c>
      <c r="B792" s="460" t="s">
        <v>13</v>
      </c>
      <c r="C792" s="655" t="s">
        <v>3745</v>
      </c>
      <c r="D792" s="655" t="s">
        <v>3699</v>
      </c>
      <c r="E792" s="654" t="s">
        <v>3746</v>
      </c>
      <c r="F792" s="654" t="s">
        <v>3747</v>
      </c>
      <c r="G792" s="52" t="s">
        <v>2481</v>
      </c>
      <c r="H792" s="537" t="s">
        <v>3620</v>
      </c>
      <c r="I792" s="163" t="s">
        <v>3170</v>
      </c>
      <c r="J792" s="164">
        <v>1</v>
      </c>
      <c r="K792" s="190">
        <v>44044</v>
      </c>
      <c r="L792" s="190">
        <v>44196</v>
      </c>
      <c r="M792" s="165">
        <f t="shared" si="27"/>
        <v>21.714285714285715</v>
      </c>
      <c r="N792" s="191">
        <v>1</v>
      </c>
      <c r="O792" s="163" t="s">
        <v>3748</v>
      </c>
      <c r="P792" s="53">
        <f t="shared" si="28"/>
        <v>1</v>
      </c>
      <c r="Q792" s="166" t="str">
        <f>IF(ISNUMBER(P792),IF(P792=100%,"CUMPLIDA",IF(AND(ISNUMBER(L792),ISNUMBER(CGR!$P$4)), IF(L792&lt;CGR!$P$4,"INCUMPLIDA","PROCESO"), "VERIFICAR FECHA")),"SIN VALOR AVANCE")</f>
        <v>CUMPLIDA</v>
      </c>
    </row>
    <row r="793" spans="1:17" ht="135.75">
      <c r="A793" s="169" t="s">
        <v>19</v>
      </c>
      <c r="B793" s="460" t="s">
        <v>13</v>
      </c>
      <c r="C793" s="655"/>
      <c r="D793" s="655"/>
      <c r="E793" s="654"/>
      <c r="F793" s="654"/>
      <c r="G793" s="643" t="s">
        <v>2481</v>
      </c>
      <c r="H793" s="163" t="s">
        <v>2429</v>
      </c>
      <c r="I793" s="163" t="s">
        <v>969</v>
      </c>
      <c r="J793" s="168">
        <v>1</v>
      </c>
      <c r="K793" s="190">
        <v>45231</v>
      </c>
      <c r="L793" s="190">
        <v>45504</v>
      </c>
      <c r="M793" s="165">
        <f t="shared" si="27"/>
        <v>39</v>
      </c>
      <c r="N793" s="191">
        <v>1</v>
      </c>
      <c r="O793" s="175" t="s">
        <v>3703</v>
      </c>
      <c r="P793" s="53">
        <f t="shared" si="28"/>
        <v>1</v>
      </c>
      <c r="Q793" s="166" t="str">
        <f>IF(ISNUMBER(P793),IF(P793=100%,"CUMPLIDA",IF(AND(ISNUMBER(L793),ISNUMBER(CGR!$P$4)), IF(L793&lt;CGR!$P$4,"INCUMPLIDA","PROCESO"), "VERIFICAR FECHA")),"SIN VALOR AVANCE")</f>
        <v>CUMPLIDA</v>
      </c>
    </row>
    <row r="794" spans="1:17" ht="409.5">
      <c r="A794" s="169" t="s">
        <v>19</v>
      </c>
      <c r="B794" s="460" t="s">
        <v>13</v>
      </c>
      <c r="C794" s="655"/>
      <c r="D794" s="655"/>
      <c r="E794" s="654"/>
      <c r="F794" s="654"/>
      <c r="G794" s="643"/>
      <c r="H794" s="163" t="s">
        <v>2431</v>
      </c>
      <c r="I794" s="163" t="s">
        <v>2432</v>
      </c>
      <c r="J794" s="168">
        <v>1</v>
      </c>
      <c r="K794" s="190">
        <v>45231</v>
      </c>
      <c r="L794" s="190">
        <v>45504</v>
      </c>
      <c r="M794" s="165">
        <f t="shared" si="27"/>
        <v>39</v>
      </c>
      <c r="N794" s="191">
        <v>1</v>
      </c>
      <c r="O794" s="175" t="s">
        <v>3741</v>
      </c>
      <c r="P794" s="53">
        <f t="shared" si="28"/>
        <v>1</v>
      </c>
      <c r="Q794" s="166" t="str">
        <f>IF(ISNUMBER(P794),IF(P794=100%,"CUMPLIDA",IF(AND(ISNUMBER(L794),ISNUMBER(CGR!$P$4)), IF(L794&lt;CGR!$P$4,"INCUMPLIDA","PROCESO"), "VERIFICAR FECHA")),"SIN VALOR AVANCE")</f>
        <v>CUMPLIDA</v>
      </c>
    </row>
    <row r="795" spans="1:17" ht="210.75">
      <c r="A795" s="169" t="s">
        <v>19</v>
      </c>
      <c r="B795" s="460" t="s">
        <v>13</v>
      </c>
      <c r="C795" s="655"/>
      <c r="D795" s="655"/>
      <c r="E795" s="654"/>
      <c r="F795" s="654"/>
      <c r="G795" s="52" t="s">
        <v>2434</v>
      </c>
      <c r="H795" s="163" t="s">
        <v>1614</v>
      </c>
      <c r="I795" s="163" t="s">
        <v>238</v>
      </c>
      <c r="J795" s="168">
        <v>1</v>
      </c>
      <c r="K795" s="192">
        <v>45323</v>
      </c>
      <c r="L795" s="192">
        <v>45747</v>
      </c>
      <c r="M795" s="165">
        <f t="shared" si="27"/>
        <v>60.571428571428569</v>
      </c>
      <c r="N795" s="191">
        <v>0</v>
      </c>
      <c r="O795" s="175" t="s">
        <v>3705</v>
      </c>
      <c r="P795" s="53">
        <f t="shared" si="28"/>
        <v>0</v>
      </c>
      <c r="Q795" s="166" t="str">
        <f>IF(ISNUMBER(P795),IF(P795=100%,"CUMPLIDA",IF(AND(ISNUMBER(L795),ISNUMBER(CGR!$P$4)), IF(L795&lt;CGR!$P$4,"INCUMPLIDA","PROCESO"), "VERIFICAR FECHA")),"SIN VALOR AVANCE")</f>
        <v>PROCESO</v>
      </c>
    </row>
    <row r="796" spans="1:17" ht="150.75">
      <c r="A796" s="169" t="s">
        <v>19</v>
      </c>
      <c r="B796" s="460" t="s">
        <v>13</v>
      </c>
      <c r="C796" s="655"/>
      <c r="D796" s="655"/>
      <c r="E796" s="654"/>
      <c r="F796" s="654"/>
      <c r="G796" s="52" t="s">
        <v>241</v>
      </c>
      <c r="H796" s="163" t="s">
        <v>241</v>
      </c>
      <c r="I796" s="163" t="s">
        <v>242</v>
      </c>
      <c r="J796" s="168">
        <v>1</v>
      </c>
      <c r="K796" s="192">
        <v>45323</v>
      </c>
      <c r="L796" s="192">
        <v>45747</v>
      </c>
      <c r="M796" s="165">
        <f t="shared" si="27"/>
        <v>60.571428571428569</v>
      </c>
      <c r="N796" s="191">
        <v>0</v>
      </c>
      <c r="O796" s="175" t="s">
        <v>3749</v>
      </c>
      <c r="P796" s="53">
        <f t="shared" si="28"/>
        <v>0</v>
      </c>
      <c r="Q796" s="166" t="str">
        <f>IF(ISNUMBER(P796),IF(P796=100%,"CUMPLIDA",IF(AND(ISNUMBER(L796),ISNUMBER(CGR!$P$4)), IF(L796&lt;CGR!$P$4,"INCUMPLIDA","PROCESO"), "VERIFICAR FECHA")),"SIN VALOR AVANCE")</f>
        <v>PROCESO</v>
      </c>
    </row>
    <row r="797" spans="1:17" ht="165.75">
      <c r="A797" s="169" t="s">
        <v>19</v>
      </c>
      <c r="B797" s="460" t="s">
        <v>13</v>
      </c>
      <c r="C797" s="655"/>
      <c r="D797" s="655"/>
      <c r="E797" s="654"/>
      <c r="F797" s="654"/>
      <c r="G797" s="52" t="s">
        <v>1361</v>
      </c>
      <c r="H797" s="163" t="s">
        <v>245</v>
      </c>
      <c r="I797" s="163" t="s">
        <v>246</v>
      </c>
      <c r="J797" s="168">
        <v>1</v>
      </c>
      <c r="K797" s="192">
        <v>45231</v>
      </c>
      <c r="L797" s="192">
        <v>45747</v>
      </c>
      <c r="M797" s="165">
        <f t="shared" si="27"/>
        <v>73.714285714285708</v>
      </c>
      <c r="N797" s="191">
        <v>0</v>
      </c>
      <c r="O797" s="163" t="s">
        <v>3622</v>
      </c>
      <c r="P797" s="53">
        <f t="shared" si="28"/>
        <v>0</v>
      </c>
      <c r="Q797" s="166" t="str">
        <f>IF(ISNUMBER(P797),IF(P797=100%,"CUMPLIDA",IF(AND(ISNUMBER(L797),ISNUMBER(CGR!$P$4)), IF(L797&lt;CGR!$P$4,"INCUMPLIDA","PROCESO"), "VERIFICAR FECHA")),"SIN VALOR AVANCE")</f>
        <v>PROCESO</v>
      </c>
    </row>
    <row r="798" spans="1:17" ht="210.75">
      <c r="A798" s="169" t="s">
        <v>19</v>
      </c>
      <c r="B798" s="460" t="s">
        <v>13</v>
      </c>
      <c r="C798" s="655"/>
      <c r="D798" s="655"/>
      <c r="E798" s="654"/>
      <c r="F798" s="654"/>
      <c r="G798" s="52" t="s">
        <v>248</v>
      </c>
      <c r="H798" s="163" t="s">
        <v>248</v>
      </c>
      <c r="I798" s="163" t="s">
        <v>3249</v>
      </c>
      <c r="J798" s="168">
        <v>1</v>
      </c>
      <c r="K798" s="192">
        <v>45323</v>
      </c>
      <c r="L798" s="192">
        <v>45747</v>
      </c>
      <c r="M798" s="165">
        <f t="shared" si="27"/>
        <v>60.571428571428569</v>
      </c>
      <c r="N798" s="191">
        <v>0</v>
      </c>
      <c r="O798" s="175" t="s">
        <v>3705</v>
      </c>
      <c r="P798" s="53">
        <f t="shared" si="28"/>
        <v>0</v>
      </c>
      <c r="Q798" s="166" t="str">
        <f>IF(ISNUMBER(P798),IF(P798=100%,"CUMPLIDA",IF(AND(ISNUMBER(L798),ISNUMBER(CGR!$P$4)), IF(L798&lt;CGR!$P$4,"INCUMPLIDA","PROCESO"), "VERIFICAR FECHA")),"SIN VALOR AVANCE")</f>
        <v>PROCESO</v>
      </c>
    </row>
    <row r="799" spans="1:17" ht="150.75">
      <c r="A799" s="169" t="s">
        <v>19</v>
      </c>
      <c r="B799" s="460" t="s">
        <v>13</v>
      </c>
      <c r="C799" s="655"/>
      <c r="D799" s="655"/>
      <c r="E799" s="654"/>
      <c r="F799" s="654"/>
      <c r="G799" s="52" t="s">
        <v>3707</v>
      </c>
      <c r="H799" s="163" t="s">
        <v>3707</v>
      </c>
      <c r="I799" s="163" t="s">
        <v>252</v>
      </c>
      <c r="J799" s="168">
        <v>1</v>
      </c>
      <c r="K799" s="192">
        <v>45231</v>
      </c>
      <c r="L799" s="192">
        <v>45747</v>
      </c>
      <c r="M799" s="165">
        <f t="shared" si="27"/>
        <v>73.714285714285708</v>
      </c>
      <c r="N799" s="191">
        <v>0</v>
      </c>
      <c r="O799" s="175" t="s">
        <v>3749</v>
      </c>
      <c r="P799" s="53">
        <f t="shared" si="28"/>
        <v>0</v>
      </c>
      <c r="Q799" s="166" t="str">
        <f>IF(ISNUMBER(P799),IF(P799=100%,"CUMPLIDA",IF(AND(ISNUMBER(L799),ISNUMBER(CGR!$P$4)), IF(L799&lt;CGR!$P$4,"INCUMPLIDA","PROCESO"), "VERIFICAR FECHA")),"SIN VALOR AVANCE")</f>
        <v>PROCESO</v>
      </c>
    </row>
    <row r="800" spans="1:17" ht="360.75">
      <c r="A800" s="169" t="s">
        <v>19</v>
      </c>
      <c r="B800" s="460" t="s">
        <v>13</v>
      </c>
      <c r="C800" s="655"/>
      <c r="D800" s="655"/>
      <c r="E800" s="654"/>
      <c r="F800" s="654"/>
      <c r="G800" s="52" t="s">
        <v>3708</v>
      </c>
      <c r="H800" s="163" t="s">
        <v>3708</v>
      </c>
      <c r="I800" s="163" t="s">
        <v>2556</v>
      </c>
      <c r="J800" s="168">
        <v>1</v>
      </c>
      <c r="K800" s="192">
        <v>45231</v>
      </c>
      <c r="L800" s="192">
        <v>45808</v>
      </c>
      <c r="M800" s="165">
        <f t="shared" si="27"/>
        <v>82.428571428571431</v>
      </c>
      <c r="N800" s="191">
        <v>0</v>
      </c>
      <c r="O800" s="175" t="s">
        <v>3750</v>
      </c>
      <c r="P800" s="53">
        <f t="shared" si="28"/>
        <v>0</v>
      </c>
      <c r="Q800" s="166" t="str">
        <f>IF(ISNUMBER(P800),IF(P800=100%,"CUMPLIDA",IF(AND(ISNUMBER(L800),ISNUMBER(CGR!$P$4)), IF(L800&lt;CGR!$P$4,"INCUMPLIDA","PROCESO"), "VERIFICAR FECHA")),"SIN VALOR AVANCE")</f>
        <v>PROCESO</v>
      </c>
    </row>
    <row r="801" spans="1:17" ht="240.75">
      <c r="A801" s="169" t="s">
        <v>19</v>
      </c>
      <c r="B801" s="460" t="s">
        <v>13</v>
      </c>
      <c r="C801" s="655"/>
      <c r="D801" s="655"/>
      <c r="E801" s="654"/>
      <c r="F801" s="654"/>
      <c r="G801" s="52" t="s">
        <v>1363</v>
      </c>
      <c r="H801" s="163" t="s">
        <v>258</v>
      </c>
      <c r="I801" s="163" t="s">
        <v>259</v>
      </c>
      <c r="J801" s="168">
        <v>7</v>
      </c>
      <c r="K801" s="192">
        <v>46024</v>
      </c>
      <c r="L801" s="192">
        <v>46660</v>
      </c>
      <c r="M801" s="165">
        <f t="shared" si="27"/>
        <v>90.857142857142861</v>
      </c>
      <c r="N801" s="191">
        <v>0</v>
      </c>
      <c r="O801" s="175" t="s">
        <v>3744</v>
      </c>
      <c r="P801" s="53">
        <f t="shared" si="28"/>
        <v>0</v>
      </c>
      <c r="Q801" s="166" t="str">
        <f>IF(ISNUMBER(P801),IF(P801=100%,"CUMPLIDA",IF(AND(ISNUMBER(L801),ISNUMBER(CGR!$P$4)), IF(L801&lt;CGR!$P$4,"INCUMPLIDA","PROCESO"), "VERIFICAR FECHA")),"SIN VALOR AVANCE")</f>
        <v>PROCESO</v>
      </c>
    </row>
    <row r="802" spans="1:17" ht="225.75">
      <c r="A802" s="169" t="s">
        <v>19</v>
      </c>
      <c r="B802" s="460" t="s">
        <v>13</v>
      </c>
      <c r="C802" s="655"/>
      <c r="D802" s="655"/>
      <c r="E802" s="654"/>
      <c r="F802" s="654"/>
      <c r="G802" s="52" t="s">
        <v>1364</v>
      </c>
      <c r="H802" s="163" t="s">
        <v>261</v>
      </c>
      <c r="I802" s="163" t="s">
        <v>262</v>
      </c>
      <c r="J802" s="168">
        <v>1</v>
      </c>
      <c r="K802" s="192">
        <v>46024</v>
      </c>
      <c r="L802" s="192">
        <v>46660</v>
      </c>
      <c r="M802" s="165">
        <f t="shared" si="27"/>
        <v>90.857142857142861</v>
      </c>
      <c r="N802" s="191">
        <v>0</v>
      </c>
      <c r="O802" s="175" t="s">
        <v>3751</v>
      </c>
      <c r="P802" s="53">
        <f t="shared" si="28"/>
        <v>0</v>
      </c>
      <c r="Q802" s="166" t="str">
        <f>IF(ISNUMBER(P802),IF(P802=100%,"CUMPLIDA",IF(AND(ISNUMBER(L802),ISNUMBER(CGR!$P$4)), IF(L802&lt;CGR!$P$4,"INCUMPLIDA","PROCESO"), "VERIFICAR FECHA")),"SIN VALOR AVANCE")</f>
        <v>PROCESO</v>
      </c>
    </row>
    <row r="803" spans="1:17" ht="409.5">
      <c r="A803" s="169" t="s">
        <v>19</v>
      </c>
      <c r="B803" s="460" t="s">
        <v>13</v>
      </c>
      <c r="C803" s="655"/>
      <c r="D803" s="655"/>
      <c r="E803" s="654"/>
      <c r="F803" s="654"/>
      <c r="G803" s="52" t="s">
        <v>1365</v>
      </c>
      <c r="H803" s="163" t="s">
        <v>264</v>
      </c>
      <c r="I803" s="163" t="s">
        <v>265</v>
      </c>
      <c r="J803" s="168">
        <v>2</v>
      </c>
      <c r="K803" s="192">
        <v>46024</v>
      </c>
      <c r="L803" s="192">
        <v>46660</v>
      </c>
      <c r="M803" s="165">
        <f t="shared" si="27"/>
        <v>90.857142857142861</v>
      </c>
      <c r="N803" s="191">
        <v>0</v>
      </c>
      <c r="O803" s="175" t="s">
        <v>3752</v>
      </c>
      <c r="P803" s="53">
        <f t="shared" si="28"/>
        <v>0</v>
      </c>
      <c r="Q803" s="166" t="str">
        <f>IF(ISNUMBER(P803),IF(P803=100%,"CUMPLIDA",IF(AND(ISNUMBER(L803),ISNUMBER(CGR!$P$4)), IF(L803&lt;CGR!$P$4,"INCUMPLIDA","PROCESO"), "VERIFICAR FECHA")),"SIN VALOR AVANCE")</f>
        <v>PROCESO</v>
      </c>
    </row>
    <row r="804" spans="1:17" ht="345.75">
      <c r="A804" s="169" t="s">
        <v>19</v>
      </c>
      <c r="B804" s="460" t="s">
        <v>13</v>
      </c>
      <c r="C804" s="655" t="s">
        <v>3753</v>
      </c>
      <c r="D804" s="655" t="s">
        <v>3699</v>
      </c>
      <c r="E804" s="654" t="s">
        <v>3754</v>
      </c>
      <c r="F804" s="654" t="s">
        <v>3755</v>
      </c>
      <c r="G804" s="52" t="s">
        <v>2481</v>
      </c>
      <c r="H804" s="537" t="s">
        <v>3620</v>
      </c>
      <c r="I804" s="163" t="s">
        <v>3170</v>
      </c>
      <c r="J804" s="164">
        <v>1</v>
      </c>
      <c r="K804" s="190">
        <v>44044</v>
      </c>
      <c r="L804" s="190">
        <v>44196</v>
      </c>
      <c r="M804" s="165">
        <f t="shared" si="27"/>
        <v>21.714285714285715</v>
      </c>
      <c r="N804" s="191">
        <v>1</v>
      </c>
      <c r="O804" s="163" t="s">
        <v>3756</v>
      </c>
      <c r="P804" s="53">
        <f t="shared" si="28"/>
        <v>1</v>
      </c>
      <c r="Q804" s="166" t="str">
        <f>IF(ISNUMBER(P804),IF(P804=100%,"CUMPLIDA",IF(AND(ISNUMBER(L804),ISNUMBER(CGR!$P$4)), IF(L804&lt;CGR!$P$4,"INCUMPLIDA","PROCESO"), "VERIFICAR FECHA")),"SIN VALOR AVANCE")</f>
        <v>CUMPLIDA</v>
      </c>
    </row>
    <row r="805" spans="1:17" ht="135.75">
      <c r="A805" s="169" t="s">
        <v>19</v>
      </c>
      <c r="B805" s="460" t="s">
        <v>13</v>
      </c>
      <c r="C805" s="655"/>
      <c r="D805" s="655"/>
      <c r="E805" s="654"/>
      <c r="F805" s="654"/>
      <c r="G805" s="643" t="s">
        <v>2481</v>
      </c>
      <c r="H805" s="163" t="s">
        <v>2429</v>
      </c>
      <c r="I805" s="163" t="s">
        <v>969</v>
      </c>
      <c r="J805" s="168">
        <v>1</v>
      </c>
      <c r="K805" s="190">
        <v>45231</v>
      </c>
      <c r="L805" s="190">
        <v>45504</v>
      </c>
      <c r="M805" s="165">
        <f t="shared" si="27"/>
        <v>39</v>
      </c>
      <c r="N805" s="191">
        <v>1</v>
      </c>
      <c r="O805" s="175" t="s">
        <v>3757</v>
      </c>
      <c r="P805" s="53">
        <f t="shared" si="28"/>
        <v>1</v>
      </c>
      <c r="Q805" s="166" t="str">
        <f>IF(ISNUMBER(P805),IF(P805=100%,"CUMPLIDA",IF(AND(ISNUMBER(L805),ISNUMBER(CGR!$P$4)), IF(L805&lt;CGR!$P$4,"INCUMPLIDA","PROCESO"), "VERIFICAR FECHA")),"SIN VALOR AVANCE")</f>
        <v>CUMPLIDA</v>
      </c>
    </row>
    <row r="806" spans="1:17" ht="409.5">
      <c r="A806" s="169" t="s">
        <v>19</v>
      </c>
      <c r="B806" s="460" t="s">
        <v>13</v>
      </c>
      <c r="C806" s="655"/>
      <c r="D806" s="655"/>
      <c r="E806" s="654"/>
      <c r="F806" s="654"/>
      <c r="G806" s="643"/>
      <c r="H806" s="163" t="s">
        <v>2431</v>
      </c>
      <c r="I806" s="163" t="s">
        <v>2432</v>
      </c>
      <c r="J806" s="168">
        <v>1</v>
      </c>
      <c r="K806" s="190">
        <v>45231</v>
      </c>
      <c r="L806" s="190">
        <v>45504</v>
      </c>
      <c r="M806" s="165">
        <f t="shared" si="27"/>
        <v>39</v>
      </c>
      <c r="N806" s="191">
        <v>1</v>
      </c>
      <c r="O806" s="175" t="s">
        <v>3741</v>
      </c>
      <c r="P806" s="53">
        <f t="shared" si="28"/>
        <v>1</v>
      </c>
      <c r="Q806" s="166" t="str">
        <f>IF(ISNUMBER(P806),IF(P806=100%,"CUMPLIDA",IF(AND(ISNUMBER(L806),ISNUMBER(CGR!$P$4)), IF(L806&lt;CGR!$P$4,"INCUMPLIDA","PROCESO"), "VERIFICAR FECHA")),"SIN VALOR AVANCE")</f>
        <v>CUMPLIDA</v>
      </c>
    </row>
    <row r="807" spans="1:17" ht="225.75">
      <c r="A807" s="169" t="s">
        <v>19</v>
      </c>
      <c r="B807" s="460" t="s">
        <v>13</v>
      </c>
      <c r="C807" s="655"/>
      <c r="D807" s="655"/>
      <c r="E807" s="654"/>
      <c r="F807" s="654"/>
      <c r="G807" s="52" t="s">
        <v>2434</v>
      </c>
      <c r="H807" s="163" t="s">
        <v>1614</v>
      </c>
      <c r="I807" s="163" t="s">
        <v>238</v>
      </c>
      <c r="J807" s="168">
        <v>1</v>
      </c>
      <c r="K807" s="192">
        <v>45323</v>
      </c>
      <c r="L807" s="192">
        <v>45747</v>
      </c>
      <c r="M807" s="165">
        <f t="shared" si="27"/>
        <v>60.571428571428569</v>
      </c>
      <c r="N807" s="191">
        <v>0</v>
      </c>
      <c r="O807" s="175" t="s">
        <v>3742</v>
      </c>
      <c r="P807" s="53">
        <f t="shared" si="28"/>
        <v>0</v>
      </c>
      <c r="Q807" s="166" t="str">
        <f>IF(ISNUMBER(P807),IF(P807=100%,"CUMPLIDA",IF(AND(ISNUMBER(L807),ISNUMBER(CGR!$P$4)), IF(L807&lt;CGR!$P$4,"INCUMPLIDA","PROCESO"), "VERIFICAR FECHA")),"SIN VALOR AVANCE")</f>
        <v>PROCESO</v>
      </c>
    </row>
    <row r="808" spans="1:17" ht="165.75">
      <c r="A808" s="169" t="s">
        <v>19</v>
      </c>
      <c r="B808" s="460" t="s">
        <v>13</v>
      </c>
      <c r="C808" s="655"/>
      <c r="D808" s="655"/>
      <c r="E808" s="654"/>
      <c r="F808" s="654"/>
      <c r="G808" s="52" t="s">
        <v>241</v>
      </c>
      <c r="H808" s="163" t="s">
        <v>241</v>
      </c>
      <c r="I808" s="163" t="s">
        <v>242</v>
      </c>
      <c r="J808" s="168">
        <v>1</v>
      </c>
      <c r="K808" s="192">
        <v>45323</v>
      </c>
      <c r="L808" s="192">
        <v>45747</v>
      </c>
      <c r="M808" s="165">
        <f t="shared" si="27"/>
        <v>60.571428571428569</v>
      </c>
      <c r="N808" s="191">
        <v>0</v>
      </c>
      <c r="O808" s="175" t="s">
        <v>3758</v>
      </c>
      <c r="P808" s="53">
        <f t="shared" si="28"/>
        <v>0</v>
      </c>
      <c r="Q808" s="166" t="str">
        <f>IF(ISNUMBER(P808),IF(P808=100%,"CUMPLIDA",IF(AND(ISNUMBER(L808),ISNUMBER(CGR!$P$4)), IF(L808&lt;CGR!$P$4,"INCUMPLIDA","PROCESO"), "VERIFICAR FECHA")),"SIN VALOR AVANCE")</f>
        <v>PROCESO</v>
      </c>
    </row>
    <row r="809" spans="1:17" ht="165.75">
      <c r="A809" s="169" t="s">
        <v>19</v>
      </c>
      <c r="B809" s="460" t="s">
        <v>13</v>
      </c>
      <c r="C809" s="655"/>
      <c r="D809" s="655"/>
      <c r="E809" s="654"/>
      <c r="F809" s="654"/>
      <c r="G809" s="52" t="s">
        <v>1361</v>
      </c>
      <c r="H809" s="163" t="s">
        <v>245</v>
      </c>
      <c r="I809" s="163" t="s">
        <v>246</v>
      </c>
      <c r="J809" s="168">
        <v>1</v>
      </c>
      <c r="K809" s="192">
        <v>45231</v>
      </c>
      <c r="L809" s="192">
        <v>45747</v>
      </c>
      <c r="M809" s="165">
        <f t="shared" si="27"/>
        <v>73.714285714285708</v>
      </c>
      <c r="N809" s="191">
        <v>0</v>
      </c>
      <c r="O809" s="163" t="s">
        <v>3622</v>
      </c>
      <c r="P809" s="53">
        <f t="shared" si="28"/>
        <v>0</v>
      </c>
      <c r="Q809" s="166" t="str">
        <f>IF(ISNUMBER(P809),IF(P809=100%,"CUMPLIDA",IF(AND(ISNUMBER(L809),ISNUMBER(CGR!$P$4)), IF(L809&lt;CGR!$P$4,"INCUMPLIDA","PROCESO"), "VERIFICAR FECHA")),"SIN VALOR AVANCE")</f>
        <v>PROCESO</v>
      </c>
    </row>
    <row r="810" spans="1:17" ht="225.75">
      <c r="A810" s="169" t="s">
        <v>19</v>
      </c>
      <c r="B810" s="460" t="s">
        <v>13</v>
      </c>
      <c r="C810" s="655"/>
      <c r="D810" s="655"/>
      <c r="E810" s="654"/>
      <c r="F810" s="654"/>
      <c r="G810" s="52" t="s">
        <v>248</v>
      </c>
      <c r="H810" s="163" t="s">
        <v>248</v>
      </c>
      <c r="I810" s="163" t="s">
        <v>3249</v>
      </c>
      <c r="J810" s="168">
        <v>1</v>
      </c>
      <c r="K810" s="192">
        <v>45323</v>
      </c>
      <c r="L810" s="192">
        <v>45747</v>
      </c>
      <c r="M810" s="165">
        <f t="shared" si="27"/>
        <v>60.571428571428569</v>
      </c>
      <c r="N810" s="191">
        <v>0</v>
      </c>
      <c r="O810" s="175" t="s">
        <v>3742</v>
      </c>
      <c r="P810" s="53">
        <f t="shared" si="28"/>
        <v>0</v>
      </c>
      <c r="Q810" s="166" t="str">
        <f>IF(ISNUMBER(P810),IF(P810=100%,"CUMPLIDA",IF(AND(ISNUMBER(L810),ISNUMBER(CGR!$P$4)), IF(L810&lt;CGR!$P$4,"INCUMPLIDA","PROCESO"), "VERIFICAR FECHA")),"SIN VALOR AVANCE")</f>
        <v>PROCESO</v>
      </c>
    </row>
    <row r="811" spans="1:17" ht="165.75">
      <c r="A811" s="169" t="s">
        <v>19</v>
      </c>
      <c r="B811" s="460" t="s">
        <v>13</v>
      </c>
      <c r="C811" s="655"/>
      <c r="D811" s="655"/>
      <c r="E811" s="654"/>
      <c r="F811" s="654"/>
      <c r="G811" s="52" t="s">
        <v>3707</v>
      </c>
      <c r="H811" s="163" t="s">
        <v>3707</v>
      </c>
      <c r="I811" s="163" t="s">
        <v>252</v>
      </c>
      <c r="J811" s="168">
        <v>1</v>
      </c>
      <c r="K811" s="192">
        <v>45231</v>
      </c>
      <c r="L811" s="192">
        <v>45747</v>
      </c>
      <c r="M811" s="165">
        <f t="shared" si="27"/>
        <v>73.714285714285708</v>
      </c>
      <c r="N811" s="191">
        <v>0</v>
      </c>
      <c r="O811" s="175" t="s">
        <v>3758</v>
      </c>
      <c r="P811" s="53">
        <f t="shared" si="28"/>
        <v>0</v>
      </c>
      <c r="Q811" s="166" t="str">
        <f>IF(ISNUMBER(P811),IF(P811=100%,"CUMPLIDA",IF(AND(ISNUMBER(L811),ISNUMBER(CGR!$P$4)), IF(L811&lt;CGR!$P$4,"INCUMPLIDA","PROCESO"), "VERIFICAR FECHA")),"SIN VALOR AVANCE")</f>
        <v>PROCESO</v>
      </c>
    </row>
    <row r="812" spans="1:17" ht="375.75">
      <c r="A812" s="169" t="s">
        <v>19</v>
      </c>
      <c r="B812" s="460" t="s">
        <v>13</v>
      </c>
      <c r="C812" s="655"/>
      <c r="D812" s="655"/>
      <c r="E812" s="654"/>
      <c r="F812" s="654"/>
      <c r="G812" s="52" t="s">
        <v>3708</v>
      </c>
      <c r="H812" s="163" t="s">
        <v>3708</v>
      </c>
      <c r="I812" s="163" t="s">
        <v>2556</v>
      </c>
      <c r="J812" s="168">
        <v>1</v>
      </c>
      <c r="K812" s="192">
        <v>45231</v>
      </c>
      <c r="L812" s="192">
        <v>45808</v>
      </c>
      <c r="M812" s="165">
        <f t="shared" si="27"/>
        <v>82.428571428571431</v>
      </c>
      <c r="N812" s="191">
        <v>0</v>
      </c>
      <c r="O812" s="175" t="s">
        <v>3719</v>
      </c>
      <c r="P812" s="53">
        <f t="shared" si="28"/>
        <v>0</v>
      </c>
      <c r="Q812" s="166" t="str">
        <f>IF(ISNUMBER(P812),IF(P812=100%,"CUMPLIDA",IF(AND(ISNUMBER(L812),ISNUMBER(CGR!$P$4)), IF(L812&lt;CGR!$P$4,"INCUMPLIDA","PROCESO"), "VERIFICAR FECHA")),"SIN VALOR AVANCE")</f>
        <v>PROCESO</v>
      </c>
    </row>
    <row r="813" spans="1:17" ht="240.75">
      <c r="A813" s="169" t="s">
        <v>19</v>
      </c>
      <c r="B813" s="460" t="s">
        <v>13</v>
      </c>
      <c r="C813" s="655"/>
      <c r="D813" s="655"/>
      <c r="E813" s="654"/>
      <c r="F813" s="654"/>
      <c r="G813" s="52" t="s">
        <v>1363</v>
      </c>
      <c r="H813" s="163" t="s">
        <v>258</v>
      </c>
      <c r="I813" s="163" t="s">
        <v>259</v>
      </c>
      <c r="J813" s="168">
        <v>7</v>
      </c>
      <c r="K813" s="192">
        <v>46024</v>
      </c>
      <c r="L813" s="192">
        <v>46660</v>
      </c>
      <c r="M813" s="165">
        <f t="shared" si="27"/>
        <v>90.857142857142861</v>
      </c>
      <c r="N813" s="191">
        <v>0</v>
      </c>
      <c r="O813" s="175" t="s">
        <v>3759</v>
      </c>
      <c r="P813" s="53">
        <f t="shared" si="28"/>
        <v>0</v>
      </c>
      <c r="Q813" s="166" t="str">
        <f>IF(ISNUMBER(P813),IF(P813=100%,"CUMPLIDA",IF(AND(ISNUMBER(L813),ISNUMBER(CGR!$P$4)), IF(L813&lt;CGR!$P$4,"INCUMPLIDA","PROCESO"), "VERIFICAR FECHA")),"SIN VALOR AVANCE")</f>
        <v>PROCESO</v>
      </c>
    </row>
    <row r="814" spans="1:17" ht="240.75">
      <c r="A814" s="169" t="s">
        <v>19</v>
      </c>
      <c r="B814" s="460" t="s">
        <v>13</v>
      </c>
      <c r="C814" s="655"/>
      <c r="D814" s="655"/>
      <c r="E814" s="654"/>
      <c r="F814" s="654"/>
      <c r="G814" s="52" t="s">
        <v>1364</v>
      </c>
      <c r="H814" s="163" t="s">
        <v>261</v>
      </c>
      <c r="I814" s="163" t="s">
        <v>262</v>
      </c>
      <c r="J814" s="168">
        <v>1</v>
      </c>
      <c r="K814" s="192">
        <v>46024</v>
      </c>
      <c r="L814" s="192">
        <v>46660</v>
      </c>
      <c r="M814" s="165">
        <f t="shared" si="27"/>
        <v>90.857142857142861</v>
      </c>
      <c r="N814" s="191">
        <v>0</v>
      </c>
      <c r="O814" s="175" t="s">
        <v>3721</v>
      </c>
      <c r="P814" s="53">
        <f t="shared" si="28"/>
        <v>0</v>
      </c>
      <c r="Q814" s="166" t="str">
        <f>IF(ISNUMBER(P814),IF(P814=100%,"CUMPLIDA",IF(AND(ISNUMBER(L814),ISNUMBER(CGR!$P$4)), IF(L814&lt;CGR!$P$4,"INCUMPLIDA","PROCESO"), "VERIFICAR FECHA")),"SIN VALOR AVANCE")</f>
        <v>PROCESO</v>
      </c>
    </row>
    <row r="815" spans="1:17" ht="409.5">
      <c r="A815" s="169" t="s">
        <v>19</v>
      </c>
      <c r="B815" s="460" t="s">
        <v>13</v>
      </c>
      <c r="C815" s="655"/>
      <c r="D815" s="655"/>
      <c r="E815" s="654"/>
      <c r="F815" s="654"/>
      <c r="G815" s="52" t="s">
        <v>1365</v>
      </c>
      <c r="H815" s="163" t="s">
        <v>264</v>
      </c>
      <c r="I815" s="163" t="s">
        <v>265</v>
      </c>
      <c r="J815" s="168">
        <v>2</v>
      </c>
      <c r="K815" s="192">
        <v>46024</v>
      </c>
      <c r="L815" s="192">
        <v>46660</v>
      </c>
      <c r="M815" s="165">
        <f t="shared" si="27"/>
        <v>90.857142857142861</v>
      </c>
      <c r="N815" s="191">
        <v>0</v>
      </c>
      <c r="O815" s="175" t="s">
        <v>3760</v>
      </c>
      <c r="P815" s="53">
        <f t="shared" si="28"/>
        <v>0</v>
      </c>
      <c r="Q815" s="166" t="str">
        <f>IF(ISNUMBER(P815),IF(P815=100%,"CUMPLIDA",IF(AND(ISNUMBER(L815),ISNUMBER(CGR!$P$4)), IF(L815&lt;CGR!$P$4,"INCUMPLIDA","PROCESO"), "VERIFICAR FECHA")),"SIN VALOR AVANCE")</f>
        <v>PROCESO</v>
      </c>
    </row>
    <row r="816" spans="1:17" ht="345.75">
      <c r="A816" s="169" t="s">
        <v>19</v>
      </c>
      <c r="B816" s="460" t="s">
        <v>13</v>
      </c>
      <c r="C816" s="655" t="s">
        <v>3761</v>
      </c>
      <c r="D816" s="655" t="s">
        <v>3699</v>
      </c>
      <c r="E816" s="654" t="s">
        <v>3762</v>
      </c>
      <c r="F816" s="654" t="s">
        <v>3763</v>
      </c>
      <c r="G816" s="52" t="s">
        <v>2481</v>
      </c>
      <c r="H816" s="537" t="s">
        <v>3620</v>
      </c>
      <c r="I816" s="163" t="s">
        <v>3170</v>
      </c>
      <c r="J816" s="164">
        <v>1</v>
      </c>
      <c r="K816" s="190">
        <v>44044</v>
      </c>
      <c r="L816" s="190">
        <v>44196</v>
      </c>
      <c r="M816" s="165">
        <f t="shared" si="27"/>
        <v>21.714285714285715</v>
      </c>
      <c r="N816" s="191">
        <v>1</v>
      </c>
      <c r="O816" s="163" t="s">
        <v>3764</v>
      </c>
      <c r="P816" s="53">
        <f t="shared" si="28"/>
        <v>1</v>
      </c>
      <c r="Q816" s="166" t="str">
        <f>IF(ISNUMBER(P816),IF(P816=100%,"CUMPLIDA",IF(AND(ISNUMBER(L816),ISNUMBER(CGR!$P$4)), IF(L816&lt;CGR!$P$4,"INCUMPLIDA","PROCESO"), "VERIFICAR FECHA")),"SIN VALOR AVANCE")</f>
        <v>CUMPLIDA</v>
      </c>
    </row>
    <row r="817" spans="1:17" ht="135.75">
      <c r="A817" s="169" t="s">
        <v>19</v>
      </c>
      <c r="B817" s="460" t="s">
        <v>13</v>
      </c>
      <c r="C817" s="655"/>
      <c r="D817" s="655"/>
      <c r="E817" s="654"/>
      <c r="F817" s="654"/>
      <c r="G817" s="643" t="s">
        <v>2481</v>
      </c>
      <c r="H817" s="163" t="s">
        <v>2429</v>
      </c>
      <c r="I817" s="163" t="s">
        <v>969</v>
      </c>
      <c r="J817" s="168">
        <v>1</v>
      </c>
      <c r="K817" s="190">
        <v>45231</v>
      </c>
      <c r="L817" s="190">
        <v>45504</v>
      </c>
      <c r="M817" s="165">
        <f t="shared" si="27"/>
        <v>39</v>
      </c>
      <c r="N817" s="191">
        <v>1</v>
      </c>
      <c r="O817" s="175" t="s">
        <v>3703</v>
      </c>
      <c r="P817" s="53">
        <f t="shared" si="28"/>
        <v>1</v>
      </c>
      <c r="Q817" s="166" t="str">
        <f>IF(ISNUMBER(P817),IF(P817=100%,"CUMPLIDA",IF(AND(ISNUMBER(L817),ISNUMBER(CGR!$P$4)), IF(L817&lt;CGR!$P$4,"INCUMPLIDA","PROCESO"), "VERIFICAR FECHA")),"SIN VALOR AVANCE")</f>
        <v>CUMPLIDA</v>
      </c>
    </row>
    <row r="818" spans="1:17" ht="409.5">
      <c r="A818" s="169" t="s">
        <v>19</v>
      </c>
      <c r="B818" s="460" t="s">
        <v>13</v>
      </c>
      <c r="C818" s="655"/>
      <c r="D818" s="655"/>
      <c r="E818" s="654"/>
      <c r="F818" s="654"/>
      <c r="G818" s="643"/>
      <c r="H818" s="163" t="s">
        <v>2431</v>
      </c>
      <c r="I818" s="163" t="s">
        <v>2432</v>
      </c>
      <c r="J818" s="168">
        <v>1</v>
      </c>
      <c r="K818" s="190">
        <v>45231</v>
      </c>
      <c r="L818" s="190">
        <v>45504</v>
      </c>
      <c r="M818" s="165">
        <f t="shared" si="27"/>
        <v>39</v>
      </c>
      <c r="N818" s="191">
        <v>1</v>
      </c>
      <c r="O818" s="175" t="s">
        <v>3741</v>
      </c>
      <c r="P818" s="53">
        <f t="shared" si="28"/>
        <v>1</v>
      </c>
      <c r="Q818" s="166" t="str">
        <f>IF(ISNUMBER(P818),IF(P818=100%,"CUMPLIDA",IF(AND(ISNUMBER(L818),ISNUMBER(CGR!$P$4)), IF(L818&lt;CGR!$P$4,"INCUMPLIDA","PROCESO"), "VERIFICAR FECHA")),"SIN VALOR AVANCE")</f>
        <v>CUMPLIDA</v>
      </c>
    </row>
    <row r="819" spans="1:17" ht="240.75">
      <c r="A819" s="169" t="s">
        <v>19</v>
      </c>
      <c r="B819" s="460" t="s">
        <v>13</v>
      </c>
      <c r="C819" s="655"/>
      <c r="D819" s="655"/>
      <c r="E819" s="654"/>
      <c r="F819" s="654"/>
      <c r="G819" s="52" t="s">
        <v>2434</v>
      </c>
      <c r="H819" s="163" t="s">
        <v>1614</v>
      </c>
      <c r="I819" s="163" t="s">
        <v>238</v>
      </c>
      <c r="J819" s="168">
        <v>1</v>
      </c>
      <c r="K819" s="192">
        <v>45323</v>
      </c>
      <c r="L819" s="192">
        <v>45747</v>
      </c>
      <c r="M819" s="165">
        <f t="shared" si="27"/>
        <v>60.571428571428569</v>
      </c>
      <c r="N819" s="191">
        <v>0</v>
      </c>
      <c r="O819" s="175" t="s">
        <v>3743</v>
      </c>
      <c r="P819" s="53">
        <f t="shared" si="28"/>
        <v>0</v>
      </c>
      <c r="Q819" s="166" t="str">
        <f>IF(ISNUMBER(P819),IF(P819=100%,"CUMPLIDA",IF(AND(ISNUMBER(L819),ISNUMBER(CGR!$P$4)), IF(L819&lt;CGR!$P$4,"INCUMPLIDA","PROCESO"), "VERIFICAR FECHA")),"SIN VALOR AVANCE")</f>
        <v>PROCESO</v>
      </c>
    </row>
    <row r="820" spans="1:17" ht="150.75">
      <c r="A820" s="169" t="s">
        <v>19</v>
      </c>
      <c r="B820" s="460" t="s">
        <v>13</v>
      </c>
      <c r="C820" s="655"/>
      <c r="D820" s="655"/>
      <c r="E820" s="654"/>
      <c r="F820" s="654"/>
      <c r="G820" s="52" t="s">
        <v>241</v>
      </c>
      <c r="H820" s="163" t="s">
        <v>241</v>
      </c>
      <c r="I820" s="163" t="s">
        <v>242</v>
      </c>
      <c r="J820" s="168">
        <v>1</v>
      </c>
      <c r="K820" s="192">
        <v>45323</v>
      </c>
      <c r="L820" s="192">
        <v>45747</v>
      </c>
      <c r="M820" s="165">
        <f t="shared" si="27"/>
        <v>60.571428571428569</v>
      </c>
      <c r="N820" s="191">
        <v>0</v>
      </c>
      <c r="O820" s="175" t="s">
        <v>3765</v>
      </c>
      <c r="P820" s="53">
        <f t="shared" si="28"/>
        <v>0</v>
      </c>
      <c r="Q820" s="166" t="str">
        <f>IF(ISNUMBER(P820),IF(P820=100%,"CUMPLIDA",IF(AND(ISNUMBER(L820),ISNUMBER(CGR!$P$4)), IF(L820&lt;CGR!$P$4,"INCUMPLIDA","PROCESO"), "VERIFICAR FECHA")),"SIN VALOR AVANCE")</f>
        <v>PROCESO</v>
      </c>
    </row>
    <row r="821" spans="1:17" ht="165.75">
      <c r="A821" s="169" t="s">
        <v>19</v>
      </c>
      <c r="B821" s="460" t="s">
        <v>13</v>
      </c>
      <c r="C821" s="655"/>
      <c r="D821" s="655"/>
      <c r="E821" s="654"/>
      <c r="F821" s="654"/>
      <c r="G821" s="52" t="s">
        <v>1361</v>
      </c>
      <c r="H821" s="163" t="s">
        <v>245</v>
      </c>
      <c r="I821" s="163" t="s">
        <v>246</v>
      </c>
      <c r="J821" s="168">
        <v>1</v>
      </c>
      <c r="K821" s="192">
        <v>45231</v>
      </c>
      <c r="L821" s="192">
        <v>45747</v>
      </c>
      <c r="M821" s="165">
        <f t="shared" si="27"/>
        <v>73.714285714285708</v>
      </c>
      <c r="N821" s="191">
        <v>0</v>
      </c>
      <c r="O821" s="163" t="s">
        <v>3622</v>
      </c>
      <c r="P821" s="53">
        <f t="shared" si="28"/>
        <v>0</v>
      </c>
      <c r="Q821" s="166" t="str">
        <f>IF(ISNUMBER(P821),IF(P821=100%,"CUMPLIDA",IF(AND(ISNUMBER(L821),ISNUMBER(CGR!$P$4)), IF(L821&lt;CGR!$P$4,"INCUMPLIDA","PROCESO"), "VERIFICAR FECHA")),"SIN VALOR AVANCE")</f>
        <v>PROCESO</v>
      </c>
    </row>
    <row r="822" spans="1:17" ht="225.75">
      <c r="A822" s="169" t="s">
        <v>19</v>
      </c>
      <c r="B822" s="460" t="s">
        <v>13</v>
      </c>
      <c r="C822" s="655"/>
      <c r="D822" s="655"/>
      <c r="E822" s="654"/>
      <c r="F822" s="654"/>
      <c r="G822" s="52" t="s">
        <v>248</v>
      </c>
      <c r="H822" s="163" t="s">
        <v>248</v>
      </c>
      <c r="I822" s="163" t="s">
        <v>3249</v>
      </c>
      <c r="J822" s="168">
        <v>1</v>
      </c>
      <c r="K822" s="192">
        <v>45323</v>
      </c>
      <c r="L822" s="192">
        <v>45747</v>
      </c>
      <c r="M822" s="165">
        <f t="shared" si="27"/>
        <v>60.571428571428569</v>
      </c>
      <c r="N822" s="191">
        <v>0</v>
      </c>
      <c r="O822" s="175" t="s">
        <v>3742</v>
      </c>
      <c r="P822" s="53">
        <f t="shared" si="28"/>
        <v>0</v>
      </c>
      <c r="Q822" s="166" t="str">
        <f>IF(ISNUMBER(P822),IF(P822=100%,"CUMPLIDA",IF(AND(ISNUMBER(L822),ISNUMBER(CGR!$P$4)), IF(L822&lt;CGR!$P$4,"INCUMPLIDA","PROCESO"), "VERIFICAR FECHA")),"SIN VALOR AVANCE")</f>
        <v>PROCESO</v>
      </c>
    </row>
    <row r="823" spans="1:17" ht="150.75">
      <c r="A823" s="169" t="s">
        <v>19</v>
      </c>
      <c r="B823" s="460" t="s">
        <v>13</v>
      </c>
      <c r="C823" s="655"/>
      <c r="D823" s="655"/>
      <c r="E823" s="654"/>
      <c r="F823" s="654"/>
      <c r="G823" s="52" t="s">
        <v>3707</v>
      </c>
      <c r="H823" s="163" t="s">
        <v>3707</v>
      </c>
      <c r="I823" s="163" t="s">
        <v>252</v>
      </c>
      <c r="J823" s="168">
        <v>1</v>
      </c>
      <c r="K823" s="192">
        <v>45231</v>
      </c>
      <c r="L823" s="192">
        <v>45747</v>
      </c>
      <c r="M823" s="165">
        <f t="shared" si="27"/>
        <v>73.714285714285708</v>
      </c>
      <c r="N823" s="191">
        <v>0</v>
      </c>
      <c r="O823" s="175" t="s">
        <v>3765</v>
      </c>
      <c r="P823" s="53">
        <f t="shared" si="28"/>
        <v>0</v>
      </c>
      <c r="Q823" s="166" t="str">
        <f>IF(ISNUMBER(P823),IF(P823=100%,"CUMPLIDA",IF(AND(ISNUMBER(L823),ISNUMBER(CGR!$P$4)), IF(L823&lt;CGR!$P$4,"INCUMPLIDA","PROCESO"), "VERIFICAR FECHA")),"SIN VALOR AVANCE")</f>
        <v>PROCESO</v>
      </c>
    </row>
    <row r="824" spans="1:17" ht="360.75">
      <c r="A824" s="169" t="s">
        <v>19</v>
      </c>
      <c r="B824" s="460" t="s">
        <v>13</v>
      </c>
      <c r="C824" s="655"/>
      <c r="D824" s="655"/>
      <c r="E824" s="654"/>
      <c r="F824" s="654"/>
      <c r="G824" s="52" t="s">
        <v>3708</v>
      </c>
      <c r="H824" s="163" t="s">
        <v>3708</v>
      </c>
      <c r="I824" s="163" t="s">
        <v>2556</v>
      </c>
      <c r="J824" s="168">
        <v>1</v>
      </c>
      <c r="K824" s="192">
        <v>45231</v>
      </c>
      <c r="L824" s="192">
        <v>45808</v>
      </c>
      <c r="M824" s="165">
        <f t="shared" si="27"/>
        <v>82.428571428571431</v>
      </c>
      <c r="N824" s="191">
        <v>0</v>
      </c>
      <c r="O824" s="175" t="s">
        <v>3750</v>
      </c>
      <c r="P824" s="53">
        <f t="shared" si="28"/>
        <v>0</v>
      </c>
      <c r="Q824" s="166" t="str">
        <f>IF(ISNUMBER(P824),IF(P824=100%,"CUMPLIDA",IF(AND(ISNUMBER(L824),ISNUMBER(CGR!$P$4)), IF(L824&lt;CGR!$P$4,"INCUMPLIDA","PROCESO"), "VERIFICAR FECHA")),"SIN VALOR AVANCE")</f>
        <v>PROCESO</v>
      </c>
    </row>
    <row r="825" spans="1:17" ht="255.75">
      <c r="A825" s="169" t="s">
        <v>19</v>
      </c>
      <c r="B825" s="460" t="s">
        <v>13</v>
      </c>
      <c r="C825" s="655"/>
      <c r="D825" s="655"/>
      <c r="E825" s="654"/>
      <c r="F825" s="654"/>
      <c r="G825" s="52" t="s">
        <v>1363</v>
      </c>
      <c r="H825" s="163" t="s">
        <v>258</v>
      </c>
      <c r="I825" s="163" t="s">
        <v>259</v>
      </c>
      <c r="J825" s="168">
        <v>7</v>
      </c>
      <c r="K825" s="192">
        <v>46024</v>
      </c>
      <c r="L825" s="192">
        <v>46660</v>
      </c>
      <c r="M825" s="165">
        <f t="shared" si="27"/>
        <v>90.857142857142861</v>
      </c>
      <c r="N825" s="191">
        <v>0</v>
      </c>
      <c r="O825" s="175" t="s">
        <v>3766</v>
      </c>
      <c r="P825" s="53">
        <f t="shared" si="28"/>
        <v>0</v>
      </c>
      <c r="Q825" s="166" t="str">
        <f>IF(ISNUMBER(P825),IF(P825=100%,"CUMPLIDA",IF(AND(ISNUMBER(L825),ISNUMBER(CGR!$P$4)), IF(L825&lt;CGR!$P$4,"INCUMPLIDA","PROCESO"), "VERIFICAR FECHA")),"SIN VALOR AVANCE")</f>
        <v>PROCESO</v>
      </c>
    </row>
    <row r="826" spans="1:17" ht="225.75">
      <c r="A826" s="169" t="s">
        <v>19</v>
      </c>
      <c r="B826" s="460" t="s">
        <v>13</v>
      </c>
      <c r="C826" s="655"/>
      <c r="D826" s="655"/>
      <c r="E826" s="654"/>
      <c r="F826" s="654"/>
      <c r="G826" s="52" t="s">
        <v>1364</v>
      </c>
      <c r="H826" s="163" t="s">
        <v>261</v>
      </c>
      <c r="I826" s="163" t="s">
        <v>262</v>
      </c>
      <c r="J826" s="168">
        <v>1</v>
      </c>
      <c r="K826" s="192">
        <v>46024</v>
      </c>
      <c r="L826" s="192">
        <v>46660</v>
      </c>
      <c r="M826" s="165">
        <f t="shared" si="27"/>
        <v>90.857142857142861</v>
      </c>
      <c r="N826" s="191">
        <v>0</v>
      </c>
      <c r="O826" s="175" t="s">
        <v>3751</v>
      </c>
      <c r="P826" s="53">
        <f t="shared" si="28"/>
        <v>0</v>
      </c>
      <c r="Q826" s="166" t="str">
        <f>IF(ISNUMBER(P826),IF(P826=100%,"CUMPLIDA",IF(AND(ISNUMBER(L826),ISNUMBER(CGR!$P$4)), IF(L826&lt;CGR!$P$4,"INCUMPLIDA","PROCESO"), "VERIFICAR FECHA")),"SIN VALOR AVANCE")</f>
        <v>PROCESO</v>
      </c>
    </row>
    <row r="827" spans="1:17" ht="409.5">
      <c r="A827" s="169" t="s">
        <v>19</v>
      </c>
      <c r="B827" s="460" t="s">
        <v>13</v>
      </c>
      <c r="C827" s="655"/>
      <c r="D827" s="655"/>
      <c r="E827" s="654"/>
      <c r="F827" s="654"/>
      <c r="G827" s="52" t="s">
        <v>1365</v>
      </c>
      <c r="H827" s="163" t="s">
        <v>264</v>
      </c>
      <c r="I827" s="163" t="s">
        <v>265</v>
      </c>
      <c r="J827" s="168">
        <v>2</v>
      </c>
      <c r="K827" s="192">
        <v>46024</v>
      </c>
      <c r="L827" s="192">
        <v>46660</v>
      </c>
      <c r="M827" s="165">
        <f t="shared" si="27"/>
        <v>90.857142857142861</v>
      </c>
      <c r="N827" s="191">
        <v>0</v>
      </c>
      <c r="O827" s="175" t="s">
        <v>3722</v>
      </c>
      <c r="P827" s="53">
        <f t="shared" si="28"/>
        <v>0</v>
      </c>
      <c r="Q827" s="166" t="str">
        <f>IF(ISNUMBER(P827),IF(P827=100%,"CUMPLIDA",IF(AND(ISNUMBER(L827),ISNUMBER(CGR!$P$4)), IF(L827&lt;CGR!$P$4,"INCUMPLIDA","PROCESO"), "VERIFICAR FECHA")),"SIN VALOR AVANCE")</f>
        <v>PROCESO</v>
      </c>
    </row>
    <row r="828" spans="1:17" ht="405.75">
      <c r="A828" s="169" t="s">
        <v>19</v>
      </c>
      <c r="B828" s="460" t="s">
        <v>13</v>
      </c>
      <c r="C828" s="655" t="s">
        <v>3767</v>
      </c>
      <c r="D828" s="655" t="s">
        <v>3724</v>
      </c>
      <c r="E828" s="656" t="s">
        <v>3768</v>
      </c>
      <c r="F828" s="657" t="s">
        <v>3769</v>
      </c>
      <c r="G828" s="658" t="s">
        <v>3727</v>
      </c>
      <c r="H828" s="556" t="s">
        <v>3728</v>
      </c>
      <c r="I828" s="557" t="s">
        <v>3729</v>
      </c>
      <c r="J828" s="496">
        <v>1</v>
      </c>
      <c r="K828" s="497">
        <v>45078</v>
      </c>
      <c r="L828" s="497">
        <v>45869</v>
      </c>
      <c r="M828" s="490">
        <f t="shared" si="27"/>
        <v>113</v>
      </c>
      <c r="N828" s="558">
        <v>0</v>
      </c>
      <c r="O828" s="557" t="s">
        <v>3730</v>
      </c>
      <c r="P828" s="53">
        <f t="shared" si="28"/>
        <v>0</v>
      </c>
      <c r="Q828" s="166" t="str">
        <f>IF(ISNUMBER(P828),IF(P828=100%,"CUMPLIDA",IF(AND(ISNUMBER(L828),ISNUMBER(CGR!$P$4)), IF(L828&lt;CGR!$P$4,"INCUMPLIDA","PROCESO"), "VERIFICAR FECHA")),"SIN VALOR AVANCE")</f>
        <v>PROCESO</v>
      </c>
    </row>
    <row r="829" spans="1:17" ht="330.75">
      <c r="A829" s="169" t="s">
        <v>19</v>
      </c>
      <c r="B829" s="460" t="s">
        <v>13</v>
      </c>
      <c r="C829" s="655"/>
      <c r="D829" s="655"/>
      <c r="E829" s="656"/>
      <c r="F829" s="657"/>
      <c r="G829" s="658"/>
      <c r="H829" s="557" t="s">
        <v>3731</v>
      </c>
      <c r="I829" s="557" t="s">
        <v>3732</v>
      </c>
      <c r="J829" s="496">
        <v>1</v>
      </c>
      <c r="K829" s="497">
        <v>45665</v>
      </c>
      <c r="L829" s="497">
        <v>46081</v>
      </c>
      <c r="M829" s="490">
        <f t="shared" si="27"/>
        <v>59.428571428571431</v>
      </c>
      <c r="N829" s="559">
        <v>0</v>
      </c>
      <c r="O829" s="557" t="s">
        <v>3733</v>
      </c>
      <c r="P829" s="53">
        <f t="shared" si="28"/>
        <v>0</v>
      </c>
      <c r="Q829" s="166" t="str">
        <f>IF(ISNUMBER(P829),IF(P829=100%,"CUMPLIDA",IF(AND(ISNUMBER(L829),ISNUMBER(CGR!$P$4)), IF(L829&lt;CGR!$P$4,"INCUMPLIDA","PROCESO"), "VERIFICAR FECHA")),"SIN VALOR AVANCE")</f>
        <v>PROCESO</v>
      </c>
    </row>
    <row r="830" spans="1:17" ht="345.75">
      <c r="A830" s="169" t="s">
        <v>19</v>
      </c>
      <c r="B830" s="460" t="s">
        <v>13</v>
      </c>
      <c r="C830" s="655"/>
      <c r="D830" s="655"/>
      <c r="E830" s="656"/>
      <c r="F830" s="657"/>
      <c r="G830" s="658"/>
      <c r="H830" s="556" t="s">
        <v>3734</v>
      </c>
      <c r="I830" s="557" t="s">
        <v>3735</v>
      </c>
      <c r="J830" s="496">
        <v>1</v>
      </c>
      <c r="K830" s="560">
        <v>45597</v>
      </c>
      <c r="L830" s="560">
        <v>45716</v>
      </c>
      <c r="M830" s="490">
        <f t="shared" si="27"/>
        <v>17</v>
      </c>
      <c r="N830" s="558">
        <v>0.25</v>
      </c>
      <c r="O830" s="557" t="s">
        <v>3736</v>
      </c>
      <c r="P830" s="53">
        <f t="shared" si="28"/>
        <v>0.25</v>
      </c>
      <c r="Q830" s="166" t="str">
        <f>IF(ISNUMBER(P830),IF(P830=100%,"CUMPLIDA",IF(AND(ISNUMBER(L830),ISNUMBER(CGR!$P$4)), IF(L830&lt;CGR!$P$4,"INCUMPLIDA","PROCESO"), "VERIFICAR FECHA")),"SIN VALOR AVANCE")</f>
        <v>PROCESO</v>
      </c>
    </row>
    <row r="831" spans="1:17" ht="345.75">
      <c r="A831" s="169" t="s">
        <v>19</v>
      </c>
      <c r="B831" s="460" t="s">
        <v>13</v>
      </c>
      <c r="C831" s="655" t="s">
        <v>3770</v>
      </c>
      <c r="D831" s="655" t="s">
        <v>3771</v>
      </c>
      <c r="E831" s="654" t="s">
        <v>3772</v>
      </c>
      <c r="F831" s="654" t="s">
        <v>3773</v>
      </c>
      <c r="G831" s="52" t="s">
        <v>2481</v>
      </c>
      <c r="H831" s="537" t="s">
        <v>3620</v>
      </c>
      <c r="I831" s="163" t="s">
        <v>3170</v>
      </c>
      <c r="J831" s="164">
        <v>1</v>
      </c>
      <c r="K831" s="190">
        <v>44044</v>
      </c>
      <c r="L831" s="190">
        <v>44196</v>
      </c>
      <c r="M831" s="165">
        <f t="shared" si="27"/>
        <v>21.714285714285715</v>
      </c>
      <c r="N831" s="191">
        <v>1</v>
      </c>
      <c r="O831" s="163" t="s">
        <v>3774</v>
      </c>
      <c r="P831" s="53">
        <f t="shared" si="28"/>
        <v>1</v>
      </c>
      <c r="Q831" s="166" t="str">
        <f>IF(ISNUMBER(P831),IF(P831=100%,"CUMPLIDA",IF(AND(ISNUMBER(L831),ISNUMBER(CGR!$P$4)), IF(L831&lt;CGR!$P$4,"INCUMPLIDA","PROCESO"), "VERIFICAR FECHA")),"SIN VALOR AVANCE")</f>
        <v>CUMPLIDA</v>
      </c>
    </row>
    <row r="832" spans="1:17" ht="135.75">
      <c r="A832" s="169" t="s">
        <v>19</v>
      </c>
      <c r="B832" s="460" t="s">
        <v>13</v>
      </c>
      <c r="C832" s="655"/>
      <c r="D832" s="655"/>
      <c r="E832" s="654"/>
      <c r="F832" s="654"/>
      <c r="G832" s="643" t="s">
        <v>2481</v>
      </c>
      <c r="H832" s="163" t="s">
        <v>2429</v>
      </c>
      <c r="I832" s="163" t="s">
        <v>969</v>
      </c>
      <c r="J832" s="168">
        <v>1</v>
      </c>
      <c r="K832" s="190">
        <v>45231</v>
      </c>
      <c r="L832" s="190">
        <v>45504</v>
      </c>
      <c r="M832" s="165">
        <f t="shared" si="27"/>
        <v>39</v>
      </c>
      <c r="N832" s="191">
        <v>1</v>
      </c>
      <c r="O832" s="175" t="s">
        <v>3703</v>
      </c>
      <c r="P832" s="53">
        <f t="shared" si="28"/>
        <v>1</v>
      </c>
      <c r="Q832" s="166" t="str">
        <f>IF(ISNUMBER(P832),IF(P832=100%,"CUMPLIDA",IF(AND(ISNUMBER(L832),ISNUMBER(CGR!$P$4)), IF(L832&lt;CGR!$P$4,"INCUMPLIDA","PROCESO"), "VERIFICAR FECHA")),"SIN VALOR AVANCE")</f>
        <v>CUMPLIDA</v>
      </c>
    </row>
    <row r="833" spans="1:17" ht="409.5">
      <c r="A833" s="169" t="s">
        <v>19</v>
      </c>
      <c r="B833" s="460" t="s">
        <v>13</v>
      </c>
      <c r="C833" s="655"/>
      <c r="D833" s="655"/>
      <c r="E833" s="654"/>
      <c r="F833" s="654"/>
      <c r="G833" s="643"/>
      <c r="H833" s="163" t="s">
        <v>2431</v>
      </c>
      <c r="I833" s="163" t="s">
        <v>2432</v>
      </c>
      <c r="J833" s="168">
        <v>1</v>
      </c>
      <c r="K833" s="190">
        <v>45231</v>
      </c>
      <c r="L833" s="190">
        <v>45504</v>
      </c>
      <c r="M833" s="165">
        <f t="shared" si="27"/>
        <v>39</v>
      </c>
      <c r="N833" s="191">
        <v>1</v>
      </c>
      <c r="O833" s="175" t="s">
        <v>3741</v>
      </c>
      <c r="P833" s="53">
        <f t="shared" si="28"/>
        <v>1</v>
      </c>
      <c r="Q833" s="166" t="str">
        <f>IF(ISNUMBER(P833),IF(P833=100%,"CUMPLIDA",IF(AND(ISNUMBER(L833),ISNUMBER(CGR!$P$4)), IF(L833&lt;CGR!$P$4,"INCUMPLIDA","PROCESO"), "VERIFICAR FECHA")),"SIN VALOR AVANCE")</f>
        <v>CUMPLIDA</v>
      </c>
    </row>
    <row r="834" spans="1:17" ht="225.75">
      <c r="A834" s="169" t="s">
        <v>19</v>
      </c>
      <c r="B834" s="460" t="s">
        <v>13</v>
      </c>
      <c r="C834" s="655"/>
      <c r="D834" s="655"/>
      <c r="E834" s="654"/>
      <c r="F834" s="654"/>
      <c r="G834" s="52" t="s">
        <v>2434</v>
      </c>
      <c r="H834" s="163" t="s">
        <v>1614</v>
      </c>
      <c r="I834" s="163" t="s">
        <v>238</v>
      </c>
      <c r="J834" s="168">
        <v>1</v>
      </c>
      <c r="K834" s="192">
        <v>45323</v>
      </c>
      <c r="L834" s="192">
        <v>45747</v>
      </c>
      <c r="M834" s="165">
        <f t="shared" si="27"/>
        <v>60.571428571428569</v>
      </c>
      <c r="N834" s="191">
        <v>0</v>
      </c>
      <c r="O834" s="175" t="s">
        <v>3742</v>
      </c>
      <c r="P834" s="53">
        <f t="shared" si="28"/>
        <v>0</v>
      </c>
      <c r="Q834" s="166" t="str">
        <f>IF(ISNUMBER(P834),IF(P834=100%,"CUMPLIDA",IF(AND(ISNUMBER(L834),ISNUMBER(CGR!$P$4)), IF(L834&lt;CGR!$P$4,"INCUMPLIDA","PROCESO"), "VERIFICAR FECHA")),"SIN VALOR AVANCE")</f>
        <v>PROCESO</v>
      </c>
    </row>
    <row r="835" spans="1:17" ht="150.75">
      <c r="A835" s="169" t="s">
        <v>19</v>
      </c>
      <c r="B835" s="460" t="s">
        <v>13</v>
      </c>
      <c r="C835" s="655"/>
      <c r="D835" s="655"/>
      <c r="E835" s="654"/>
      <c r="F835" s="654"/>
      <c r="G835" s="52" t="s">
        <v>241</v>
      </c>
      <c r="H835" s="163" t="s">
        <v>241</v>
      </c>
      <c r="I835" s="163" t="s">
        <v>242</v>
      </c>
      <c r="J835" s="168">
        <v>1</v>
      </c>
      <c r="K835" s="192">
        <v>45323</v>
      </c>
      <c r="L835" s="192">
        <v>45747</v>
      </c>
      <c r="M835" s="165">
        <f t="shared" si="27"/>
        <v>60.571428571428569</v>
      </c>
      <c r="N835" s="191">
        <v>0</v>
      </c>
      <c r="O835" s="175" t="s">
        <v>3765</v>
      </c>
      <c r="P835" s="53">
        <f t="shared" si="28"/>
        <v>0</v>
      </c>
      <c r="Q835" s="166" t="str">
        <f>IF(ISNUMBER(P835),IF(P835=100%,"CUMPLIDA",IF(AND(ISNUMBER(L835),ISNUMBER(CGR!$P$4)), IF(L835&lt;CGR!$P$4,"INCUMPLIDA","PROCESO"), "VERIFICAR FECHA")),"SIN VALOR AVANCE")</f>
        <v>PROCESO</v>
      </c>
    </row>
    <row r="836" spans="1:17" ht="165.75">
      <c r="A836" s="169" t="s">
        <v>19</v>
      </c>
      <c r="B836" s="460" t="s">
        <v>13</v>
      </c>
      <c r="C836" s="655"/>
      <c r="D836" s="655"/>
      <c r="E836" s="654"/>
      <c r="F836" s="654"/>
      <c r="G836" s="52" t="s">
        <v>1361</v>
      </c>
      <c r="H836" s="163" t="s">
        <v>245</v>
      </c>
      <c r="I836" s="163" t="s">
        <v>246</v>
      </c>
      <c r="J836" s="168">
        <v>1</v>
      </c>
      <c r="K836" s="192">
        <v>45231</v>
      </c>
      <c r="L836" s="192">
        <v>45747</v>
      </c>
      <c r="M836" s="165">
        <f t="shared" ref="M836:M899" si="29">(L836-K836)/7</f>
        <v>73.714285714285708</v>
      </c>
      <c r="N836" s="191">
        <v>0</v>
      </c>
      <c r="O836" s="163" t="s">
        <v>3622</v>
      </c>
      <c r="P836" s="53">
        <f t="shared" si="28"/>
        <v>0</v>
      </c>
      <c r="Q836" s="166" t="str">
        <f>IF(ISNUMBER(P836),IF(P836=100%,"CUMPLIDA",IF(AND(ISNUMBER(L836),ISNUMBER(CGR!$P$4)), IF(L836&lt;CGR!$P$4,"INCUMPLIDA","PROCESO"), "VERIFICAR FECHA")),"SIN VALOR AVANCE")</f>
        <v>PROCESO</v>
      </c>
    </row>
    <row r="837" spans="1:17" ht="225.75">
      <c r="A837" s="169" t="s">
        <v>19</v>
      </c>
      <c r="B837" s="460" t="s">
        <v>13</v>
      </c>
      <c r="C837" s="655"/>
      <c r="D837" s="655"/>
      <c r="E837" s="654"/>
      <c r="F837" s="654"/>
      <c r="G837" s="52" t="s">
        <v>248</v>
      </c>
      <c r="H837" s="163" t="s">
        <v>248</v>
      </c>
      <c r="I837" s="163" t="s">
        <v>3249</v>
      </c>
      <c r="J837" s="168">
        <v>1</v>
      </c>
      <c r="K837" s="192">
        <v>45323</v>
      </c>
      <c r="L837" s="192">
        <v>45747</v>
      </c>
      <c r="M837" s="165">
        <f t="shared" si="29"/>
        <v>60.571428571428569</v>
      </c>
      <c r="N837" s="191">
        <v>0</v>
      </c>
      <c r="O837" s="175" t="s">
        <v>3742</v>
      </c>
      <c r="P837" s="53">
        <f t="shared" si="28"/>
        <v>0</v>
      </c>
      <c r="Q837" s="166" t="str">
        <f>IF(ISNUMBER(P837),IF(P837=100%,"CUMPLIDA",IF(AND(ISNUMBER(L837),ISNUMBER(CGR!$P$4)), IF(L837&lt;CGR!$P$4,"INCUMPLIDA","PROCESO"), "VERIFICAR FECHA")),"SIN VALOR AVANCE")</f>
        <v>PROCESO</v>
      </c>
    </row>
    <row r="838" spans="1:17" ht="150.75">
      <c r="A838" s="169" t="s">
        <v>19</v>
      </c>
      <c r="B838" s="460" t="s">
        <v>13</v>
      </c>
      <c r="C838" s="655"/>
      <c r="D838" s="655"/>
      <c r="E838" s="654"/>
      <c r="F838" s="654"/>
      <c r="G838" s="52" t="s">
        <v>3707</v>
      </c>
      <c r="H838" s="163" t="s">
        <v>3707</v>
      </c>
      <c r="I838" s="163" t="s">
        <v>252</v>
      </c>
      <c r="J838" s="168">
        <v>1</v>
      </c>
      <c r="K838" s="192">
        <v>45231</v>
      </c>
      <c r="L838" s="192">
        <v>45747</v>
      </c>
      <c r="M838" s="165">
        <f t="shared" si="29"/>
        <v>73.714285714285708</v>
      </c>
      <c r="N838" s="191">
        <v>0</v>
      </c>
      <c r="O838" s="175" t="s">
        <v>3765</v>
      </c>
      <c r="P838" s="53">
        <f t="shared" si="28"/>
        <v>0</v>
      </c>
      <c r="Q838" s="166" t="str">
        <f>IF(ISNUMBER(P838),IF(P838=100%,"CUMPLIDA",IF(AND(ISNUMBER(L838),ISNUMBER(CGR!$P$4)), IF(L838&lt;CGR!$P$4,"INCUMPLIDA","PROCESO"), "VERIFICAR FECHA")),"SIN VALOR AVANCE")</f>
        <v>PROCESO</v>
      </c>
    </row>
    <row r="839" spans="1:17" ht="375.75">
      <c r="A839" s="169" t="s">
        <v>19</v>
      </c>
      <c r="B839" s="460" t="s">
        <v>13</v>
      </c>
      <c r="C839" s="655"/>
      <c r="D839" s="655"/>
      <c r="E839" s="654"/>
      <c r="F839" s="654"/>
      <c r="G839" s="52" t="s">
        <v>3708</v>
      </c>
      <c r="H839" s="163" t="s">
        <v>3708</v>
      </c>
      <c r="I839" s="163" t="s">
        <v>2556</v>
      </c>
      <c r="J839" s="168">
        <v>1</v>
      </c>
      <c r="K839" s="192">
        <v>45231</v>
      </c>
      <c r="L839" s="192">
        <v>45808</v>
      </c>
      <c r="M839" s="165">
        <f t="shared" si="29"/>
        <v>82.428571428571431</v>
      </c>
      <c r="N839" s="191">
        <v>0</v>
      </c>
      <c r="O839" s="175" t="s">
        <v>3719</v>
      </c>
      <c r="P839" s="53">
        <f t="shared" si="28"/>
        <v>0</v>
      </c>
      <c r="Q839" s="166" t="str">
        <f>IF(ISNUMBER(P839),IF(P839=100%,"CUMPLIDA",IF(AND(ISNUMBER(L839),ISNUMBER(CGR!$P$4)), IF(L839&lt;CGR!$P$4,"INCUMPLIDA","PROCESO"), "VERIFICAR FECHA")),"SIN VALOR AVANCE")</f>
        <v>PROCESO</v>
      </c>
    </row>
    <row r="840" spans="1:17" ht="240.75">
      <c r="A840" s="169" t="s">
        <v>19</v>
      </c>
      <c r="B840" s="460" t="s">
        <v>13</v>
      </c>
      <c r="C840" s="655"/>
      <c r="D840" s="655"/>
      <c r="E840" s="654"/>
      <c r="F840" s="654"/>
      <c r="G840" s="52" t="s">
        <v>1363</v>
      </c>
      <c r="H840" s="163" t="s">
        <v>258</v>
      </c>
      <c r="I840" s="163" t="s">
        <v>259</v>
      </c>
      <c r="J840" s="168">
        <v>7</v>
      </c>
      <c r="K840" s="192">
        <v>46024</v>
      </c>
      <c r="L840" s="192">
        <v>46660</v>
      </c>
      <c r="M840" s="165">
        <f t="shared" si="29"/>
        <v>90.857142857142861</v>
      </c>
      <c r="N840" s="191">
        <v>0</v>
      </c>
      <c r="O840" s="175" t="s">
        <v>3744</v>
      </c>
      <c r="P840" s="53">
        <f t="shared" ref="P840:P903" si="30">N840/J840</f>
        <v>0</v>
      </c>
      <c r="Q840" s="166" t="str">
        <f>IF(ISNUMBER(P840),IF(P840=100%,"CUMPLIDA",IF(AND(ISNUMBER(L840),ISNUMBER(CGR!$P$4)), IF(L840&lt;CGR!$P$4,"INCUMPLIDA","PROCESO"), "VERIFICAR FECHA")),"SIN VALOR AVANCE")</f>
        <v>PROCESO</v>
      </c>
    </row>
    <row r="841" spans="1:17" ht="240.75">
      <c r="A841" s="169" t="s">
        <v>19</v>
      </c>
      <c r="B841" s="460" t="s">
        <v>13</v>
      </c>
      <c r="C841" s="655"/>
      <c r="D841" s="655"/>
      <c r="E841" s="654"/>
      <c r="F841" s="654"/>
      <c r="G841" s="52" t="s">
        <v>1364</v>
      </c>
      <c r="H841" s="163" t="s">
        <v>261</v>
      </c>
      <c r="I841" s="163" t="s">
        <v>262</v>
      </c>
      <c r="J841" s="168">
        <v>1</v>
      </c>
      <c r="K841" s="192">
        <v>46024</v>
      </c>
      <c r="L841" s="192">
        <v>46660</v>
      </c>
      <c r="M841" s="165">
        <f t="shared" si="29"/>
        <v>90.857142857142861</v>
      </c>
      <c r="N841" s="191">
        <v>0</v>
      </c>
      <c r="O841" s="175" t="s">
        <v>3721</v>
      </c>
      <c r="P841" s="53">
        <f t="shared" si="30"/>
        <v>0</v>
      </c>
      <c r="Q841" s="166" t="str">
        <f>IF(ISNUMBER(P841),IF(P841=100%,"CUMPLIDA",IF(AND(ISNUMBER(L841),ISNUMBER(CGR!$P$4)), IF(L841&lt;CGR!$P$4,"INCUMPLIDA","PROCESO"), "VERIFICAR FECHA")),"SIN VALOR AVANCE")</f>
        <v>PROCESO</v>
      </c>
    </row>
    <row r="842" spans="1:17" ht="409.5">
      <c r="A842" s="169" t="s">
        <v>19</v>
      </c>
      <c r="B842" s="460" t="s">
        <v>13</v>
      </c>
      <c r="C842" s="655"/>
      <c r="D842" s="655"/>
      <c r="E842" s="654"/>
      <c r="F842" s="654"/>
      <c r="G842" s="52" t="s">
        <v>1365</v>
      </c>
      <c r="H842" s="163" t="s">
        <v>264</v>
      </c>
      <c r="I842" s="163" t="s">
        <v>265</v>
      </c>
      <c r="J842" s="168">
        <v>2</v>
      </c>
      <c r="K842" s="192">
        <v>46024</v>
      </c>
      <c r="L842" s="192">
        <v>46660</v>
      </c>
      <c r="M842" s="165">
        <f t="shared" si="29"/>
        <v>90.857142857142861</v>
      </c>
      <c r="N842" s="191">
        <v>0</v>
      </c>
      <c r="O842" s="175" t="s">
        <v>3722</v>
      </c>
      <c r="P842" s="53">
        <f t="shared" si="30"/>
        <v>0</v>
      </c>
      <c r="Q842" s="166" t="str">
        <f>IF(ISNUMBER(P842),IF(P842=100%,"CUMPLIDA",IF(AND(ISNUMBER(L842),ISNUMBER(CGR!$P$4)), IF(L842&lt;CGR!$P$4,"INCUMPLIDA","PROCESO"), "VERIFICAR FECHA")),"SIN VALOR AVANCE")</f>
        <v>PROCESO</v>
      </c>
    </row>
    <row r="843" spans="1:17" ht="360.75">
      <c r="A843" s="169" t="s">
        <v>19</v>
      </c>
      <c r="B843" s="460" t="s">
        <v>13</v>
      </c>
      <c r="C843" s="655" t="s">
        <v>3775</v>
      </c>
      <c r="D843" s="655" t="s">
        <v>3776</v>
      </c>
      <c r="E843" s="654" t="s">
        <v>3777</v>
      </c>
      <c r="F843" s="654" t="s">
        <v>3778</v>
      </c>
      <c r="G843" s="52" t="s">
        <v>2481</v>
      </c>
      <c r="H843" s="537" t="s">
        <v>3620</v>
      </c>
      <c r="I843" s="163" t="s">
        <v>3170</v>
      </c>
      <c r="J843" s="164">
        <v>1</v>
      </c>
      <c r="K843" s="190">
        <v>44044</v>
      </c>
      <c r="L843" s="190">
        <v>44196</v>
      </c>
      <c r="M843" s="165">
        <f t="shared" si="29"/>
        <v>21.714285714285715</v>
      </c>
      <c r="N843" s="191">
        <v>1</v>
      </c>
      <c r="O843" s="163" t="s">
        <v>3779</v>
      </c>
      <c r="P843" s="53">
        <f t="shared" si="30"/>
        <v>1</v>
      </c>
      <c r="Q843" s="166" t="str">
        <f>IF(ISNUMBER(P843),IF(P843=100%,"CUMPLIDA",IF(AND(ISNUMBER(L843),ISNUMBER(CGR!$P$4)), IF(L843&lt;CGR!$P$4,"INCUMPLIDA","PROCESO"), "VERIFICAR FECHA")),"SIN VALOR AVANCE")</f>
        <v>CUMPLIDA</v>
      </c>
    </row>
    <row r="844" spans="1:17" ht="135.75">
      <c r="A844" s="169" t="s">
        <v>19</v>
      </c>
      <c r="B844" s="460" t="s">
        <v>13</v>
      </c>
      <c r="C844" s="655"/>
      <c r="D844" s="655"/>
      <c r="E844" s="654"/>
      <c r="F844" s="654"/>
      <c r="G844" s="643" t="s">
        <v>2481</v>
      </c>
      <c r="H844" s="163" t="s">
        <v>2429</v>
      </c>
      <c r="I844" s="163" t="s">
        <v>969</v>
      </c>
      <c r="J844" s="168">
        <v>1</v>
      </c>
      <c r="K844" s="190">
        <v>45231</v>
      </c>
      <c r="L844" s="190">
        <v>45504</v>
      </c>
      <c r="M844" s="165">
        <f t="shared" si="29"/>
        <v>39</v>
      </c>
      <c r="N844" s="191">
        <v>1</v>
      </c>
      <c r="O844" s="175" t="s">
        <v>3703</v>
      </c>
      <c r="P844" s="53">
        <f t="shared" si="30"/>
        <v>1</v>
      </c>
      <c r="Q844" s="166" t="str">
        <f>IF(ISNUMBER(P844),IF(P844=100%,"CUMPLIDA",IF(AND(ISNUMBER(L844),ISNUMBER(CGR!$P$4)), IF(L844&lt;CGR!$P$4,"INCUMPLIDA","PROCESO"), "VERIFICAR FECHA")),"SIN VALOR AVANCE")</f>
        <v>CUMPLIDA</v>
      </c>
    </row>
    <row r="845" spans="1:17" ht="409.5">
      <c r="A845" s="169" t="s">
        <v>19</v>
      </c>
      <c r="B845" s="460" t="s">
        <v>13</v>
      </c>
      <c r="C845" s="655"/>
      <c r="D845" s="655"/>
      <c r="E845" s="654"/>
      <c r="F845" s="654"/>
      <c r="G845" s="643"/>
      <c r="H845" s="163" t="s">
        <v>2431</v>
      </c>
      <c r="I845" s="163" t="s">
        <v>2432</v>
      </c>
      <c r="J845" s="168">
        <v>1</v>
      </c>
      <c r="K845" s="190">
        <v>45231</v>
      </c>
      <c r="L845" s="190">
        <v>45504</v>
      </c>
      <c r="M845" s="165">
        <f t="shared" si="29"/>
        <v>39</v>
      </c>
      <c r="N845" s="191">
        <v>1</v>
      </c>
      <c r="O845" s="175" t="s">
        <v>3741</v>
      </c>
      <c r="P845" s="53">
        <f t="shared" si="30"/>
        <v>1</v>
      </c>
      <c r="Q845" s="166" t="str">
        <f>IF(ISNUMBER(P845),IF(P845=100%,"CUMPLIDA",IF(AND(ISNUMBER(L845),ISNUMBER(CGR!$P$4)), IF(L845&lt;CGR!$P$4,"INCUMPLIDA","PROCESO"), "VERIFICAR FECHA")),"SIN VALOR AVANCE")</f>
        <v>CUMPLIDA</v>
      </c>
    </row>
    <row r="846" spans="1:17" ht="225.75">
      <c r="A846" s="169" t="s">
        <v>19</v>
      </c>
      <c r="B846" s="460" t="s">
        <v>13</v>
      </c>
      <c r="C846" s="655"/>
      <c r="D846" s="655"/>
      <c r="E846" s="654"/>
      <c r="F846" s="654"/>
      <c r="G846" s="52" t="s">
        <v>2434</v>
      </c>
      <c r="H846" s="163" t="s">
        <v>1614</v>
      </c>
      <c r="I846" s="163" t="s">
        <v>238</v>
      </c>
      <c r="J846" s="168">
        <v>1</v>
      </c>
      <c r="K846" s="192">
        <v>45323</v>
      </c>
      <c r="L846" s="192">
        <v>45747</v>
      </c>
      <c r="M846" s="165">
        <f t="shared" si="29"/>
        <v>60.571428571428569</v>
      </c>
      <c r="N846" s="191">
        <v>0</v>
      </c>
      <c r="O846" s="175" t="s">
        <v>3742</v>
      </c>
      <c r="P846" s="53">
        <f t="shared" si="30"/>
        <v>0</v>
      </c>
      <c r="Q846" s="166" t="str">
        <f>IF(ISNUMBER(P846),IF(P846=100%,"CUMPLIDA",IF(AND(ISNUMBER(L846),ISNUMBER(CGR!$P$4)), IF(L846&lt;CGR!$P$4,"INCUMPLIDA","PROCESO"), "VERIFICAR FECHA")),"SIN VALOR AVANCE")</f>
        <v>PROCESO</v>
      </c>
    </row>
    <row r="847" spans="1:17" ht="150.75">
      <c r="A847" s="169" t="s">
        <v>19</v>
      </c>
      <c r="B847" s="460" t="s">
        <v>13</v>
      </c>
      <c r="C847" s="655"/>
      <c r="D847" s="655"/>
      <c r="E847" s="654"/>
      <c r="F847" s="654"/>
      <c r="G847" s="52" t="s">
        <v>241</v>
      </c>
      <c r="H847" s="163" t="s">
        <v>241</v>
      </c>
      <c r="I847" s="163" t="s">
        <v>242</v>
      </c>
      <c r="J847" s="168">
        <v>1</v>
      </c>
      <c r="K847" s="192">
        <v>45323</v>
      </c>
      <c r="L847" s="192">
        <v>45747</v>
      </c>
      <c r="M847" s="165">
        <f t="shared" si="29"/>
        <v>60.571428571428569</v>
      </c>
      <c r="N847" s="191">
        <v>0</v>
      </c>
      <c r="O847" s="175" t="s">
        <v>3765</v>
      </c>
      <c r="P847" s="53">
        <f t="shared" si="30"/>
        <v>0</v>
      </c>
      <c r="Q847" s="166" t="str">
        <f>IF(ISNUMBER(P847),IF(P847=100%,"CUMPLIDA",IF(AND(ISNUMBER(L847),ISNUMBER(CGR!$P$4)), IF(L847&lt;CGR!$P$4,"INCUMPLIDA","PROCESO"), "VERIFICAR FECHA")),"SIN VALOR AVANCE")</f>
        <v>PROCESO</v>
      </c>
    </row>
    <row r="848" spans="1:17" ht="165.75">
      <c r="A848" s="169" t="s">
        <v>19</v>
      </c>
      <c r="B848" s="460" t="s">
        <v>13</v>
      </c>
      <c r="C848" s="655"/>
      <c r="D848" s="655"/>
      <c r="E848" s="654"/>
      <c r="F848" s="654"/>
      <c r="G848" s="52" t="s">
        <v>1361</v>
      </c>
      <c r="H848" s="163" t="s">
        <v>245</v>
      </c>
      <c r="I848" s="163" t="s">
        <v>246</v>
      </c>
      <c r="J848" s="168">
        <v>1</v>
      </c>
      <c r="K848" s="192">
        <v>45231</v>
      </c>
      <c r="L848" s="192">
        <v>45747</v>
      </c>
      <c r="M848" s="165">
        <f t="shared" si="29"/>
        <v>73.714285714285708</v>
      </c>
      <c r="N848" s="191">
        <v>0</v>
      </c>
      <c r="O848" s="163" t="s">
        <v>3622</v>
      </c>
      <c r="P848" s="53">
        <f t="shared" si="30"/>
        <v>0</v>
      </c>
      <c r="Q848" s="166" t="str">
        <f>IF(ISNUMBER(P848),IF(P848=100%,"CUMPLIDA",IF(AND(ISNUMBER(L848),ISNUMBER(CGR!$P$4)), IF(L848&lt;CGR!$P$4,"INCUMPLIDA","PROCESO"), "VERIFICAR FECHA")),"SIN VALOR AVANCE")</f>
        <v>PROCESO</v>
      </c>
    </row>
    <row r="849" spans="1:17" ht="225.75">
      <c r="A849" s="169" t="s">
        <v>19</v>
      </c>
      <c r="B849" s="460" t="s">
        <v>13</v>
      </c>
      <c r="C849" s="655"/>
      <c r="D849" s="655"/>
      <c r="E849" s="654"/>
      <c r="F849" s="654"/>
      <c r="G849" s="52" t="s">
        <v>248</v>
      </c>
      <c r="H849" s="163" t="s">
        <v>248</v>
      </c>
      <c r="I849" s="163" t="s">
        <v>3249</v>
      </c>
      <c r="J849" s="168">
        <v>1</v>
      </c>
      <c r="K849" s="192">
        <v>45323</v>
      </c>
      <c r="L849" s="192">
        <v>45747</v>
      </c>
      <c r="M849" s="165">
        <f t="shared" si="29"/>
        <v>60.571428571428569</v>
      </c>
      <c r="N849" s="191">
        <v>0</v>
      </c>
      <c r="O849" s="175" t="s">
        <v>3742</v>
      </c>
      <c r="P849" s="53">
        <f t="shared" si="30"/>
        <v>0</v>
      </c>
      <c r="Q849" s="166" t="str">
        <f>IF(ISNUMBER(P849),IF(P849=100%,"CUMPLIDA",IF(AND(ISNUMBER(L849),ISNUMBER(CGR!$P$4)), IF(L849&lt;CGR!$P$4,"INCUMPLIDA","PROCESO"), "VERIFICAR FECHA")),"SIN VALOR AVANCE")</f>
        <v>PROCESO</v>
      </c>
    </row>
    <row r="850" spans="1:17" ht="150.75">
      <c r="A850" s="169" t="s">
        <v>19</v>
      </c>
      <c r="B850" s="460" t="s">
        <v>13</v>
      </c>
      <c r="C850" s="655"/>
      <c r="D850" s="655"/>
      <c r="E850" s="654"/>
      <c r="F850" s="654"/>
      <c r="G850" s="52" t="s">
        <v>3707</v>
      </c>
      <c r="H850" s="163" t="s">
        <v>3707</v>
      </c>
      <c r="I850" s="163" t="s">
        <v>252</v>
      </c>
      <c r="J850" s="168">
        <v>1</v>
      </c>
      <c r="K850" s="192">
        <v>45231</v>
      </c>
      <c r="L850" s="192">
        <v>45747</v>
      </c>
      <c r="M850" s="165">
        <f t="shared" si="29"/>
        <v>73.714285714285708</v>
      </c>
      <c r="N850" s="191">
        <v>0</v>
      </c>
      <c r="O850" s="175" t="s">
        <v>3765</v>
      </c>
      <c r="P850" s="53">
        <f t="shared" si="30"/>
        <v>0</v>
      </c>
      <c r="Q850" s="166" t="str">
        <f>IF(ISNUMBER(P850),IF(P850=100%,"CUMPLIDA",IF(AND(ISNUMBER(L850),ISNUMBER(CGR!$P$4)), IF(L850&lt;CGR!$P$4,"INCUMPLIDA","PROCESO"), "VERIFICAR FECHA")),"SIN VALOR AVANCE")</f>
        <v>PROCESO</v>
      </c>
    </row>
    <row r="851" spans="1:17" ht="360.75">
      <c r="A851" s="169" t="s">
        <v>19</v>
      </c>
      <c r="B851" s="460" t="s">
        <v>13</v>
      </c>
      <c r="C851" s="655"/>
      <c r="D851" s="655"/>
      <c r="E851" s="654"/>
      <c r="F851" s="654"/>
      <c r="G851" s="52" t="s">
        <v>3708</v>
      </c>
      <c r="H851" s="163" t="s">
        <v>3708</v>
      </c>
      <c r="I851" s="163" t="s">
        <v>2556</v>
      </c>
      <c r="J851" s="168">
        <v>1</v>
      </c>
      <c r="K851" s="192">
        <v>45231</v>
      </c>
      <c r="L851" s="192">
        <v>45808</v>
      </c>
      <c r="M851" s="165">
        <f t="shared" si="29"/>
        <v>82.428571428571431</v>
      </c>
      <c r="N851" s="191">
        <v>0</v>
      </c>
      <c r="O851" s="175" t="s">
        <v>3750</v>
      </c>
      <c r="P851" s="53">
        <f t="shared" si="30"/>
        <v>0</v>
      </c>
      <c r="Q851" s="166" t="str">
        <f>IF(ISNUMBER(P851),IF(P851=100%,"CUMPLIDA",IF(AND(ISNUMBER(L851),ISNUMBER(CGR!$P$4)), IF(L851&lt;CGR!$P$4,"INCUMPLIDA","PROCESO"), "VERIFICAR FECHA")),"SIN VALOR AVANCE")</f>
        <v>PROCESO</v>
      </c>
    </row>
    <row r="852" spans="1:17" ht="240.75">
      <c r="A852" s="169" t="s">
        <v>19</v>
      </c>
      <c r="B852" s="460" t="s">
        <v>13</v>
      </c>
      <c r="C852" s="655"/>
      <c r="D852" s="655"/>
      <c r="E852" s="654"/>
      <c r="F852" s="654"/>
      <c r="G852" s="52" t="s">
        <v>1363</v>
      </c>
      <c r="H852" s="163" t="s">
        <v>258</v>
      </c>
      <c r="I852" s="163" t="s">
        <v>259</v>
      </c>
      <c r="J852" s="168">
        <v>7</v>
      </c>
      <c r="K852" s="192">
        <v>46024</v>
      </c>
      <c r="L852" s="192">
        <v>46660</v>
      </c>
      <c r="M852" s="165">
        <f t="shared" si="29"/>
        <v>90.857142857142861</v>
      </c>
      <c r="N852" s="191">
        <v>0</v>
      </c>
      <c r="O852" s="175" t="s">
        <v>3744</v>
      </c>
      <c r="P852" s="53">
        <f t="shared" si="30"/>
        <v>0</v>
      </c>
      <c r="Q852" s="166" t="str">
        <f>IF(ISNUMBER(P852),IF(P852=100%,"CUMPLIDA",IF(AND(ISNUMBER(L852),ISNUMBER(CGR!$P$4)), IF(L852&lt;CGR!$P$4,"INCUMPLIDA","PROCESO"), "VERIFICAR FECHA")),"SIN VALOR AVANCE")</f>
        <v>PROCESO</v>
      </c>
    </row>
    <row r="853" spans="1:17" ht="225.75">
      <c r="A853" s="169" t="s">
        <v>19</v>
      </c>
      <c r="B853" s="460" t="s">
        <v>13</v>
      </c>
      <c r="C853" s="655"/>
      <c r="D853" s="655"/>
      <c r="E853" s="654"/>
      <c r="F853" s="654"/>
      <c r="G853" s="52" t="s">
        <v>1364</v>
      </c>
      <c r="H853" s="163" t="s">
        <v>261</v>
      </c>
      <c r="I853" s="163" t="s">
        <v>262</v>
      </c>
      <c r="J853" s="168">
        <v>1</v>
      </c>
      <c r="K853" s="192">
        <v>46024</v>
      </c>
      <c r="L853" s="192">
        <v>46660</v>
      </c>
      <c r="M853" s="165">
        <f t="shared" si="29"/>
        <v>90.857142857142861</v>
      </c>
      <c r="N853" s="191">
        <v>0</v>
      </c>
      <c r="O853" s="175" t="s">
        <v>3751</v>
      </c>
      <c r="P853" s="53">
        <f t="shared" si="30"/>
        <v>0</v>
      </c>
      <c r="Q853" s="166" t="str">
        <f>IF(ISNUMBER(P853),IF(P853=100%,"CUMPLIDA",IF(AND(ISNUMBER(L853),ISNUMBER(CGR!$P$4)), IF(L853&lt;CGR!$P$4,"INCUMPLIDA","PROCESO"), "VERIFICAR FECHA")),"SIN VALOR AVANCE")</f>
        <v>PROCESO</v>
      </c>
    </row>
    <row r="854" spans="1:17" ht="409.5">
      <c r="A854" s="169" t="s">
        <v>19</v>
      </c>
      <c r="B854" s="460" t="s">
        <v>13</v>
      </c>
      <c r="C854" s="655"/>
      <c r="D854" s="655"/>
      <c r="E854" s="654"/>
      <c r="F854" s="654"/>
      <c r="G854" s="52" t="s">
        <v>1365</v>
      </c>
      <c r="H854" s="163" t="s">
        <v>264</v>
      </c>
      <c r="I854" s="163" t="s">
        <v>265</v>
      </c>
      <c r="J854" s="168">
        <v>2</v>
      </c>
      <c r="K854" s="192">
        <v>46024</v>
      </c>
      <c r="L854" s="192">
        <v>46660</v>
      </c>
      <c r="M854" s="165">
        <f t="shared" si="29"/>
        <v>90.857142857142861</v>
      </c>
      <c r="N854" s="191">
        <v>0</v>
      </c>
      <c r="O854" s="175" t="s">
        <v>3722</v>
      </c>
      <c r="P854" s="53">
        <f t="shared" si="30"/>
        <v>0</v>
      </c>
      <c r="Q854" s="166" t="str">
        <f>IF(ISNUMBER(P854),IF(P854=100%,"CUMPLIDA",IF(AND(ISNUMBER(L854),ISNUMBER(CGR!$P$4)), IF(L854&lt;CGR!$P$4,"INCUMPLIDA","PROCESO"), "VERIFICAR FECHA")),"SIN VALOR AVANCE")</f>
        <v>PROCESO</v>
      </c>
    </row>
    <row r="855" spans="1:17" ht="345.75">
      <c r="A855" s="169" t="s">
        <v>19</v>
      </c>
      <c r="B855" s="460" t="s">
        <v>13</v>
      </c>
      <c r="C855" s="655" t="s">
        <v>3780</v>
      </c>
      <c r="D855" s="655" t="s">
        <v>3699</v>
      </c>
      <c r="E855" s="654" t="s">
        <v>3781</v>
      </c>
      <c r="F855" s="654" t="s">
        <v>3782</v>
      </c>
      <c r="G855" s="52" t="s">
        <v>2481</v>
      </c>
      <c r="H855" s="537" t="s">
        <v>3620</v>
      </c>
      <c r="I855" s="163" t="s">
        <v>3170</v>
      </c>
      <c r="J855" s="164">
        <v>1</v>
      </c>
      <c r="K855" s="190">
        <v>44044</v>
      </c>
      <c r="L855" s="190">
        <v>44196</v>
      </c>
      <c r="M855" s="165">
        <f t="shared" si="29"/>
        <v>21.714285714285715</v>
      </c>
      <c r="N855" s="191">
        <v>1</v>
      </c>
      <c r="O855" s="163" t="s">
        <v>3783</v>
      </c>
      <c r="P855" s="53">
        <f t="shared" si="30"/>
        <v>1</v>
      </c>
      <c r="Q855" s="166" t="str">
        <f>IF(ISNUMBER(P855),IF(P855=100%,"CUMPLIDA",IF(AND(ISNUMBER(L855),ISNUMBER(CGR!$P$4)), IF(L855&lt;CGR!$P$4,"INCUMPLIDA","PROCESO"), "VERIFICAR FECHA")),"SIN VALOR AVANCE")</f>
        <v>CUMPLIDA</v>
      </c>
    </row>
    <row r="856" spans="1:17" ht="135.75">
      <c r="A856" s="169" t="s">
        <v>19</v>
      </c>
      <c r="B856" s="460" t="s">
        <v>13</v>
      </c>
      <c r="C856" s="655"/>
      <c r="D856" s="655"/>
      <c r="E856" s="654"/>
      <c r="F856" s="654"/>
      <c r="G856" s="643" t="s">
        <v>2481</v>
      </c>
      <c r="H856" s="163" t="s">
        <v>2429</v>
      </c>
      <c r="I856" s="163" t="s">
        <v>969</v>
      </c>
      <c r="J856" s="168">
        <v>1</v>
      </c>
      <c r="K856" s="190">
        <v>45231</v>
      </c>
      <c r="L856" s="190">
        <v>45504</v>
      </c>
      <c r="M856" s="165">
        <f t="shared" si="29"/>
        <v>39</v>
      </c>
      <c r="N856" s="191">
        <v>1</v>
      </c>
      <c r="O856" s="175" t="s">
        <v>3703</v>
      </c>
      <c r="P856" s="53">
        <f t="shared" si="30"/>
        <v>1</v>
      </c>
      <c r="Q856" s="166" t="str">
        <f>IF(ISNUMBER(P856),IF(P856=100%,"CUMPLIDA",IF(AND(ISNUMBER(L856),ISNUMBER(CGR!$P$4)), IF(L856&lt;CGR!$P$4,"INCUMPLIDA","PROCESO"), "VERIFICAR FECHA")),"SIN VALOR AVANCE")</f>
        <v>CUMPLIDA</v>
      </c>
    </row>
    <row r="857" spans="1:17" ht="409.5">
      <c r="A857" s="169" t="s">
        <v>19</v>
      </c>
      <c r="B857" s="460" t="s">
        <v>13</v>
      </c>
      <c r="C857" s="655"/>
      <c r="D857" s="655"/>
      <c r="E857" s="654"/>
      <c r="F857" s="654"/>
      <c r="G857" s="643"/>
      <c r="H857" s="163" t="s">
        <v>2431</v>
      </c>
      <c r="I857" s="163" t="s">
        <v>2432</v>
      </c>
      <c r="J857" s="168">
        <v>1</v>
      </c>
      <c r="K857" s="190">
        <v>45231</v>
      </c>
      <c r="L857" s="190">
        <v>45504</v>
      </c>
      <c r="M857" s="165">
        <f t="shared" si="29"/>
        <v>39</v>
      </c>
      <c r="N857" s="191">
        <v>1</v>
      </c>
      <c r="O857" s="175" t="s">
        <v>3741</v>
      </c>
      <c r="P857" s="53">
        <f t="shared" si="30"/>
        <v>1</v>
      </c>
      <c r="Q857" s="166" t="str">
        <f>IF(ISNUMBER(P857),IF(P857=100%,"CUMPLIDA",IF(AND(ISNUMBER(L857),ISNUMBER(CGR!$P$4)), IF(L857&lt;CGR!$P$4,"INCUMPLIDA","PROCESO"), "VERIFICAR FECHA")),"SIN VALOR AVANCE")</f>
        <v>CUMPLIDA</v>
      </c>
    </row>
    <row r="858" spans="1:17" ht="225.75">
      <c r="A858" s="169" t="s">
        <v>19</v>
      </c>
      <c r="B858" s="460" t="s">
        <v>13</v>
      </c>
      <c r="C858" s="655"/>
      <c r="D858" s="655"/>
      <c r="E858" s="654"/>
      <c r="F858" s="654"/>
      <c r="G858" s="52" t="s">
        <v>2434</v>
      </c>
      <c r="H858" s="163" t="s">
        <v>1614</v>
      </c>
      <c r="I858" s="163" t="s">
        <v>238</v>
      </c>
      <c r="J858" s="168">
        <v>1</v>
      </c>
      <c r="K858" s="192">
        <v>45323</v>
      </c>
      <c r="L858" s="192">
        <v>45747</v>
      </c>
      <c r="M858" s="165">
        <f t="shared" si="29"/>
        <v>60.571428571428569</v>
      </c>
      <c r="N858" s="191">
        <v>0</v>
      </c>
      <c r="O858" s="175" t="s">
        <v>3742</v>
      </c>
      <c r="P858" s="53">
        <f t="shared" si="30"/>
        <v>0</v>
      </c>
      <c r="Q858" s="166" t="str">
        <f>IF(ISNUMBER(P858),IF(P858=100%,"CUMPLIDA",IF(AND(ISNUMBER(L858),ISNUMBER(CGR!$P$4)), IF(L858&lt;CGR!$P$4,"INCUMPLIDA","PROCESO"), "VERIFICAR FECHA")),"SIN VALOR AVANCE")</f>
        <v>PROCESO</v>
      </c>
    </row>
    <row r="859" spans="1:17" ht="150.75">
      <c r="A859" s="169" t="s">
        <v>19</v>
      </c>
      <c r="B859" s="460" t="s">
        <v>13</v>
      </c>
      <c r="C859" s="655"/>
      <c r="D859" s="655"/>
      <c r="E859" s="654"/>
      <c r="F859" s="654"/>
      <c r="G859" s="52" t="s">
        <v>241</v>
      </c>
      <c r="H859" s="163" t="s">
        <v>241</v>
      </c>
      <c r="I859" s="163" t="s">
        <v>242</v>
      </c>
      <c r="J859" s="168">
        <v>1</v>
      </c>
      <c r="K859" s="192">
        <v>45323</v>
      </c>
      <c r="L859" s="192">
        <v>45747</v>
      </c>
      <c r="M859" s="165">
        <f t="shared" si="29"/>
        <v>60.571428571428569</v>
      </c>
      <c r="N859" s="191">
        <v>0</v>
      </c>
      <c r="O859" s="175" t="s">
        <v>3765</v>
      </c>
      <c r="P859" s="53">
        <f t="shared" si="30"/>
        <v>0</v>
      </c>
      <c r="Q859" s="166" t="str">
        <f>IF(ISNUMBER(P859),IF(P859=100%,"CUMPLIDA",IF(AND(ISNUMBER(L859),ISNUMBER(CGR!$P$4)), IF(L859&lt;CGR!$P$4,"INCUMPLIDA","PROCESO"), "VERIFICAR FECHA")),"SIN VALOR AVANCE")</f>
        <v>PROCESO</v>
      </c>
    </row>
    <row r="860" spans="1:17" ht="165.75">
      <c r="A860" s="169" t="s">
        <v>19</v>
      </c>
      <c r="B860" s="460" t="s">
        <v>13</v>
      </c>
      <c r="C860" s="655"/>
      <c r="D860" s="655"/>
      <c r="E860" s="654"/>
      <c r="F860" s="654"/>
      <c r="G860" s="52" t="s">
        <v>1361</v>
      </c>
      <c r="H860" s="163" t="s">
        <v>245</v>
      </c>
      <c r="I860" s="163" t="s">
        <v>246</v>
      </c>
      <c r="J860" s="168">
        <v>1</v>
      </c>
      <c r="K860" s="192">
        <v>45231</v>
      </c>
      <c r="L860" s="192">
        <v>45747</v>
      </c>
      <c r="M860" s="165">
        <f t="shared" si="29"/>
        <v>73.714285714285708</v>
      </c>
      <c r="N860" s="191">
        <v>0</v>
      </c>
      <c r="O860" s="163" t="s">
        <v>3622</v>
      </c>
      <c r="P860" s="53">
        <f t="shared" si="30"/>
        <v>0</v>
      </c>
      <c r="Q860" s="166" t="str">
        <f>IF(ISNUMBER(P860),IF(P860=100%,"CUMPLIDA",IF(AND(ISNUMBER(L860),ISNUMBER(CGR!$P$4)), IF(L860&lt;CGR!$P$4,"INCUMPLIDA","PROCESO"), "VERIFICAR FECHA")),"SIN VALOR AVANCE")</f>
        <v>PROCESO</v>
      </c>
    </row>
    <row r="861" spans="1:17" ht="225.75">
      <c r="A861" s="169" t="s">
        <v>19</v>
      </c>
      <c r="B861" s="460" t="s">
        <v>13</v>
      </c>
      <c r="C861" s="655"/>
      <c r="D861" s="655"/>
      <c r="E861" s="654"/>
      <c r="F861" s="654"/>
      <c r="G861" s="52" t="s">
        <v>248</v>
      </c>
      <c r="H861" s="163" t="s">
        <v>248</v>
      </c>
      <c r="I861" s="163" t="s">
        <v>3249</v>
      </c>
      <c r="J861" s="168">
        <v>1</v>
      </c>
      <c r="K861" s="192">
        <v>45323</v>
      </c>
      <c r="L861" s="192">
        <v>45747</v>
      </c>
      <c r="M861" s="165">
        <f t="shared" si="29"/>
        <v>60.571428571428569</v>
      </c>
      <c r="N861" s="191">
        <v>0</v>
      </c>
      <c r="O861" s="175" t="s">
        <v>3742</v>
      </c>
      <c r="P861" s="53">
        <f t="shared" si="30"/>
        <v>0</v>
      </c>
      <c r="Q861" s="166" t="str">
        <f>IF(ISNUMBER(P861),IF(P861=100%,"CUMPLIDA",IF(AND(ISNUMBER(L861),ISNUMBER(CGR!$P$4)), IF(L861&lt;CGR!$P$4,"INCUMPLIDA","PROCESO"), "VERIFICAR FECHA")),"SIN VALOR AVANCE")</f>
        <v>PROCESO</v>
      </c>
    </row>
    <row r="862" spans="1:17" ht="150.75">
      <c r="A862" s="169" t="s">
        <v>19</v>
      </c>
      <c r="B862" s="460" t="s">
        <v>13</v>
      </c>
      <c r="C862" s="655"/>
      <c r="D862" s="655"/>
      <c r="E862" s="654"/>
      <c r="F862" s="654"/>
      <c r="G862" s="52" t="s">
        <v>3707</v>
      </c>
      <c r="H862" s="163" t="s">
        <v>3707</v>
      </c>
      <c r="I862" s="163" t="s">
        <v>252</v>
      </c>
      <c r="J862" s="168">
        <v>1</v>
      </c>
      <c r="K862" s="192">
        <v>45231</v>
      </c>
      <c r="L862" s="192">
        <v>45747</v>
      </c>
      <c r="M862" s="165">
        <f t="shared" si="29"/>
        <v>73.714285714285708</v>
      </c>
      <c r="N862" s="191">
        <v>0</v>
      </c>
      <c r="O862" s="175" t="s">
        <v>3765</v>
      </c>
      <c r="P862" s="53">
        <f t="shared" si="30"/>
        <v>0</v>
      </c>
      <c r="Q862" s="166" t="str">
        <f>IF(ISNUMBER(P862),IF(P862=100%,"CUMPLIDA",IF(AND(ISNUMBER(L862),ISNUMBER(CGR!$P$4)), IF(L862&lt;CGR!$P$4,"INCUMPLIDA","PROCESO"), "VERIFICAR FECHA")),"SIN VALOR AVANCE")</f>
        <v>PROCESO</v>
      </c>
    </row>
    <row r="863" spans="1:17" ht="360.75">
      <c r="A863" s="169" t="s">
        <v>19</v>
      </c>
      <c r="B863" s="460" t="s">
        <v>13</v>
      </c>
      <c r="C863" s="655"/>
      <c r="D863" s="655"/>
      <c r="E863" s="654"/>
      <c r="F863" s="654"/>
      <c r="G863" s="52" t="s">
        <v>3708</v>
      </c>
      <c r="H863" s="163" t="s">
        <v>3708</v>
      </c>
      <c r="I863" s="163" t="s">
        <v>2556</v>
      </c>
      <c r="J863" s="168">
        <v>1</v>
      </c>
      <c r="K863" s="192">
        <v>45231</v>
      </c>
      <c r="L863" s="192">
        <v>45808</v>
      </c>
      <c r="M863" s="165">
        <f t="shared" si="29"/>
        <v>82.428571428571431</v>
      </c>
      <c r="N863" s="191">
        <v>0</v>
      </c>
      <c r="O863" s="175" t="s">
        <v>3750</v>
      </c>
      <c r="P863" s="53">
        <f t="shared" si="30"/>
        <v>0</v>
      </c>
      <c r="Q863" s="166" t="str">
        <f>IF(ISNUMBER(P863),IF(P863=100%,"CUMPLIDA",IF(AND(ISNUMBER(L863),ISNUMBER(CGR!$P$4)), IF(L863&lt;CGR!$P$4,"INCUMPLIDA","PROCESO"), "VERIFICAR FECHA")),"SIN VALOR AVANCE")</f>
        <v>PROCESO</v>
      </c>
    </row>
    <row r="864" spans="1:17" ht="240.75">
      <c r="A864" s="169" t="s">
        <v>19</v>
      </c>
      <c r="B864" s="460" t="s">
        <v>13</v>
      </c>
      <c r="C864" s="655"/>
      <c r="D864" s="655"/>
      <c r="E864" s="654"/>
      <c r="F864" s="654"/>
      <c r="G864" s="52" t="s">
        <v>1363</v>
      </c>
      <c r="H864" s="163" t="s">
        <v>258</v>
      </c>
      <c r="I864" s="163" t="s">
        <v>259</v>
      </c>
      <c r="J864" s="168">
        <v>7</v>
      </c>
      <c r="K864" s="192">
        <v>46024</v>
      </c>
      <c r="L864" s="192">
        <v>46660</v>
      </c>
      <c r="M864" s="165">
        <f t="shared" si="29"/>
        <v>90.857142857142861</v>
      </c>
      <c r="N864" s="191">
        <v>0</v>
      </c>
      <c r="O864" s="175" t="s">
        <v>3744</v>
      </c>
      <c r="P864" s="53">
        <f t="shared" si="30"/>
        <v>0</v>
      </c>
      <c r="Q864" s="166" t="str">
        <f>IF(ISNUMBER(P864),IF(P864=100%,"CUMPLIDA",IF(AND(ISNUMBER(L864),ISNUMBER(CGR!$P$4)), IF(L864&lt;CGR!$P$4,"INCUMPLIDA","PROCESO"), "VERIFICAR FECHA")),"SIN VALOR AVANCE")</f>
        <v>PROCESO</v>
      </c>
    </row>
    <row r="865" spans="1:17" ht="225.75">
      <c r="A865" s="169" t="s">
        <v>19</v>
      </c>
      <c r="B865" s="460" t="s">
        <v>13</v>
      </c>
      <c r="C865" s="655"/>
      <c r="D865" s="655"/>
      <c r="E865" s="654"/>
      <c r="F865" s="654"/>
      <c r="G865" s="52" t="s">
        <v>1364</v>
      </c>
      <c r="H865" s="163" t="s">
        <v>261</v>
      </c>
      <c r="I865" s="163" t="s">
        <v>262</v>
      </c>
      <c r="J865" s="168">
        <v>1</v>
      </c>
      <c r="K865" s="192">
        <v>46024</v>
      </c>
      <c r="L865" s="192">
        <v>46660</v>
      </c>
      <c r="M865" s="165">
        <f t="shared" si="29"/>
        <v>90.857142857142861</v>
      </c>
      <c r="N865" s="191">
        <v>0</v>
      </c>
      <c r="O865" s="175" t="s">
        <v>3751</v>
      </c>
      <c r="P865" s="53">
        <f t="shared" si="30"/>
        <v>0</v>
      </c>
      <c r="Q865" s="166" t="str">
        <f>IF(ISNUMBER(P865),IF(P865=100%,"CUMPLIDA",IF(AND(ISNUMBER(L865),ISNUMBER(CGR!$P$4)), IF(L865&lt;CGR!$P$4,"INCUMPLIDA","PROCESO"), "VERIFICAR FECHA")),"SIN VALOR AVANCE")</f>
        <v>PROCESO</v>
      </c>
    </row>
    <row r="866" spans="1:17" ht="409.5">
      <c r="A866" s="169" t="s">
        <v>19</v>
      </c>
      <c r="B866" s="460" t="s">
        <v>13</v>
      </c>
      <c r="C866" s="655"/>
      <c r="D866" s="655"/>
      <c r="E866" s="654"/>
      <c r="F866" s="654"/>
      <c r="G866" s="52" t="s">
        <v>1365</v>
      </c>
      <c r="H866" s="163" t="s">
        <v>264</v>
      </c>
      <c r="I866" s="163" t="s">
        <v>265</v>
      </c>
      <c r="J866" s="168">
        <v>2</v>
      </c>
      <c r="K866" s="192">
        <v>46024</v>
      </c>
      <c r="L866" s="192">
        <v>46660</v>
      </c>
      <c r="M866" s="165">
        <f t="shared" si="29"/>
        <v>90.857142857142861</v>
      </c>
      <c r="N866" s="191">
        <v>0</v>
      </c>
      <c r="O866" s="175" t="s">
        <v>3722</v>
      </c>
      <c r="P866" s="53">
        <f t="shared" si="30"/>
        <v>0</v>
      </c>
      <c r="Q866" s="166" t="str">
        <f>IF(ISNUMBER(P866),IF(P866=100%,"CUMPLIDA",IF(AND(ISNUMBER(L866),ISNUMBER(CGR!$P$4)), IF(L866&lt;CGR!$P$4,"INCUMPLIDA","PROCESO"), "VERIFICAR FECHA")),"SIN VALOR AVANCE")</f>
        <v>PROCESO</v>
      </c>
    </row>
    <row r="867" spans="1:17" ht="345.75">
      <c r="A867" s="169" t="s">
        <v>19</v>
      </c>
      <c r="B867" s="460" t="s">
        <v>13</v>
      </c>
      <c r="C867" s="655" t="s">
        <v>3784</v>
      </c>
      <c r="D867" s="655" t="s">
        <v>3724</v>
      </c>
      <c r="E867" s="654" t="s">
        <v>3785</v>
      </c>
      <c r="F867" s="654" t="s">
        <v>3786</v>
      </c>
      <c r="G867" s="52" t="s">
        <v>2481</v>
      </c>
      <c r="H867" s="537" t="s">
        <v>3620</v>
      </c>
      <c r="I867" s="163" t="s">
        <v>3170</v>
      </c>
      <c r="J867" s="164">
        <v>1</v>
      </c>
      <c r="K867" s="190">
        <v>44044</v>
      </c>
      <c r="L867" s="190">
        <v>44196</v>
      </c>
      <c r="M867" s="165">
        <f t="shared" si="29"/>
        <v>21.714285714285715</v>
      </c>
      <c r="N867" s="191">
        <v>1</v>
      </c>
      <c r="O867" s="163" t="s">
        <v>3787</v>
      </c>
      <c r="P867" s="53">
        <f t="shared" si="30"/>
        <v>1</v>
      </c>
      <c r="Q867" s="166" t="str">
        <f>IF(ISNUMBER(P867),IF(P867=100%,"CUMPLIDA",IF(AND(ISNUMBER(L867),ISNUMBER(CGR!$P$4)), IF(L867&lt;CGR!$P$4,"INCUMPLIDA","PROCESO"), "VERIFICAR FECHA")),"SIN VALOR AVANCE")</f>
        <v>CUMPLIDA</v>
      </c>
    </row>
    <row r="868" spans="1:17" ht="135.75">
      <c r="A868" s="169" t="s">
        <v>19</v>
      </c>
      <c r="B868" s="460" t="s">
        <v>13</v>
      </c>
      <c r="C868" s="655"/>
      <c r="D868" s="655"/>
      <c r="E868" s="654"/>
      <c r="F868" s="654"/>
      <c r="G868" s="643" t="s">
        <v>2481</v>
      </c>
      <c r="H868" s="163" t="s">
        <v>2429</v>
      </c>
      <c r="I868" s="163" t="s">
        <v>969</v>
      </c>
      <c r="J868" s="168">
        <v>1</v>
      </c>
      <c r="K868" s="190">
        <v>45231</v>
      </c>
      <c r="L868" s="190">
        <v>45504</v>
      </c>
      <c r="M868" s="165">
        <f t="shared" si="29"/>
        <v>39</v>
      </c>
      <c r="N868" s="191">
        <v>1</v>
      </c>
      <c r="O868" s="175" t="s">
        <v>3703</v>
      </c>
      <c r="P868" s="53">
        <f t="shared" si="30"/>
        <v>1</v>
      </c>
      <c r="Q868" s="166" t="str">
        <f>IF(ISNUMBER(P868),IF(P868=100%,"CUMPLIDA",IF(AND(ISNUMBER(L868),ISNUMBER(CGR!$P$4)), IF(L868&lt;CGR!$P$4,"INCUMPLIDA","PROCESO"), "VERIFICAR FECHA")),"SIN VALOR AVANCE")</f>
        <v>CUMPLIDA</v>
      </c>
    </row>
    <row r="869" spans="1:17" ht="409.5">
      <c r="A869" s="169" t="s">
        <v>19</v>
      </c>
      <c r="B869" s="460" t="s">
        <v>13</v>
      </c>
      <c r="C869" s="655"/>
      <c r="D869" s="655"/>
      <c r="E869" s="654"/>
      <c r="F869" s="654"/>
      <c r="G869" s="643"/>
      <c r="H869" s="163" t="s">
        <v>2431</v>
      </c>
      <c r="I869" s="163" t="s">
        <v>2432</v>
      </c>
      <c r="J869" s="168">
        <v>1</v>
      </c>
      <c r="K869" s="190">
        <v>45231</v>
      </c>
      <c r="L869" s="190">
        <v>45504</v>
      </c>
      <c r="M869" s="165">
        <f t="shared" si="29"/>
        <v>39</v>
      </c>
      <c r="N869" s="191">
        <v>1</v>
      </c>
      <c r="O869" s="175" t="s">
        <v>3741</v>
      </c>
      <c r="P869" s="53">
        <f t="shared" si="30"/>
        <v>1</v>
      </c>
      <c r="Q869" s="166" t="str">
        <f>IF(ISNUMBER(P869),IF(P869=100%,"CUMPLIDA",IF(AND(ISNUMBER(L869),ISNUMBER(CGR!$P$4)), IF(L869&lt;CGR!$P$4,"INCUMPLIDA","PROCESO"), "VERIFICAR FECHA")),"SIN VALOR AVANCE")</f>
        <v>CUMPLIDA</v>
      </c>
    </row>
    <row r="870" spans="1:17" ht="225.75">
      <c r="A870" s="169" t="s">
        <v>19</v>
      </c>
      <c r="B870" s="460" t="s">
        <v>13</v>
      </c>
      <c r="C870" s="655"/>
      <c r="D870" s="655"/>
      <c r="E870" s="654"/>
      <c r="F870" s="654"/>
      <c r="G870" s="52" t="s">
        <v>2434</v>
      </c>
      <c r="H870" s="163" t="s">
        <v>1614</v>
      </c>
      <c r="I870" s="163" t="s">
        <v>238</v>
      </c>
      <c r="J870" s="168">
        <v>1</v>
      </c>
      <c r="K870" s="192">
        <v>45323</v>
      </c>
      <c r="L870" s="192">
        <v>45747</v>
      </c>
      <c r="M870" s="165">
        <f t="shared" si="29"/>
        <v>60.571428571428569</v>
      </c>
      <c r="N870" s="191">
        <v>0</v>
      </c>
      <c r="O870" s="175" t="s">
        <v>3742</v>
      </c>
      <c r="P870" s="53">
        <f t="shared" si="30"/>
        <v>0</v>
      </c>
      <c r="Q870" s="166" t="str">
        <f>IF(ISNUMBER(P870),IF(P870=100%,"CUMPLIDA",IF(AND(ISNUMBER(L870),ISNUMBER(CGR!$P$4)), IF(L870&lt;CGR!$P$4,"INCUMPLIDA","PROCESO"), "VERIFICAR FECHA")),"SIN VALOR AVANCE")</f>
        <v>PROCESO</v>
      </c>
    </row>
    <row r="871" spans="1:17" ht="165.75">
      <c r="A871" s="169" t="s">
        <v>19</v>
      </c>
      <c r="B871" s="460" t="s">
        <v>13</v>
      </c>
      <c r="C871" s="655"/>
      <c r="D871" s="655"/>
      <c r="E871" s="654"/>
      <c r="F871" s="654"/>
      <c r="G871" s="52" t="s">
        <v>241</v>
      </c>
      <c r="H871" s="163" t="s">
        <v>241</v>
      </c>
      <c r="I871" s="163" t="s">
        <v>242</v>
      </c>
      <c r="J871" s="168">
        <v>1</v>
      </c>
      <c r="K871" s="192">
        <v>45323</v>
      </c>
      <c r="L871" s="192">
        <v>45747</v>
      </c>
      <c r="M871" s="165">
        <f t="shared" si="29"/>
        <v>60.571428571428569</v>
      </c>
      <c r="N871" s="191">
        <v>0</v>
      </c>
      <c r="O871" s="175" t="s">
        <v>3758</v>
      </c>
      <c r="P871" s="53">
        <f t="shared" si="30"/>
        <v>0</v>
      </c>
      <c r="Q871" s="166" t="str">
        <f>IF(ISNUMBER(P871),IF(P871=100%,"CUMPLIDA",IF(AND(ISNUMBER(L871),ISNUMBER(CGR!$P$4)), IF(L871&lt;CGR!$P$4,"INCUMPLIDA","PROCESO"), "VERIFICAR FECHA")),"SIN VALOR AVANCE")</f>
        <v>PROCESO</v>
      </c>
    </row>
    <row r="872" spans="1:17" ht="165.75">
      <c r="A872" s="169" t="s">
        <v>19</v>
      </c>
      <c r="B872" s="460" t="s">
        <v>13</v>
      </c>
      <c r="C872" s="655"/>
      <c r="D872" s="655"/>
      <c r="E872" s="654"/>
      <c r="F872" s="654"/>
      <c r="G872" s="52" t="s">
        <v>1361</v>
      </c>
      <c r="H872" s="163" t="s">
        <v>245</v>
      </c>
      <c r="I872" s="163" t="s">
        <v>246</v>
      </c>
      <c r="J872" s="168">
        <v>1</v>
      </c>
      <c r="K872" s="192">
        <v>45231</v>
      </c>
      <c r="L872" s="192">
        <v>45747</v>
      </c>
      <c r="M872" s="165">
        <f t="shared" si="29"/>
        <v>73.714285714285708</v>
      </c>
      <c r="N872" s="191">
        <v>0</v>
      </c>
      <c r="O872" s="163" t="s">
        <v>3622</v>
      </c>
      <c r="P872" s="53">
        <f t="shared" si="30"/>
        <v>0</v>
      </c>
      <c r="Q872" s="166" t="str">
        <f>IF(ISNUMBER(P872),IF(P872=100%,"CUMPLIDA",IF(AND(ISNUMBER(L872),ISNUMBER(CGR!$P$4)), IF(L872&lt;CGR!$P$4,"INCUMPLIDA","PROCESO"), "VERIFICAR FECHA")),"SIN VALOR AVANCE")</f>
        <v>PROCESO</v>
      </c>
    </row>
    <row r="873" spans="1:17" ht="225.75">
      <c r="A873" s="169" t="s">
        <v>19</v>
      </c>
      <c r="B873" s="460" t="s">
        <v>13</v>
      </c>
      <c r="C873" s="655"/>
      <c r="D873" s="655"/>
      <c r="E873" s="654"/>
      <c r="F873" s="654"/>
      <c r="G873" s="52" t="s">
        <v>248</v>
      </c>
      <c r="H873" s="163" t="s">
        <v>248</v>
      </c>
      <c r="I873" s="163" t="s">
        <v>3249</v>
      </c>
      <c r="J873" s="168">
        <v>1</v>
      </c>
      <c r="K873" s="192">
        <v>45323</v>
      </c>
      <c r="L873" s="192">
        <v>45747</v>
      </c>
      <c r="M873" s="165">
        <f t="shared" si="29"/>
        <v>60.571428571428569</v>
      </c>
      <c r="N873" s="191">
        <v>0</v>
      </c>
      <c r="O873" s="175" t="s">
        <v>3742</v>
      </c>
      <c r="P873" s="53">
        <f t="shared" si="30"/>
        <v>0</v>
      </c>
      <c r="Q873" s="166" t="str">
        <f>IF(ISNUMBER(P873),IF(P873=100%,"CUMPLIDA",IF(AND(ISNUMBER(L873),ISNUMBER(CGR!$P$4)), IF(L873&lt;CGR!$P$4,"INCUMPLIDA","PROCESO"), "VERIFICAR FECHA")),"SIN VALOR AVANCE")</f>
        <v>PROCESO</v>
      </c>
    </row>
    <row r="874" spans="1:17" ht="165.75">
      <c r="A874" s="169" t="s">
        <v>19</v>
      </c>
      <c r="B874" s="460" t="s">
        <v>13</v>
      </c>
      <c r="C874" s="655"/>
      <c r="D874" s="655"/>
      <c r="E874" s="654"/>
      <c r="F874" s="654"/>
      <c r="G874" s="52" t="s">
        <v>3707</v>
      </c>
      <c r="H874" s="163" t="s">
        <v>3707</v>
      </c>
      <c r="I874" s="163" t="s">
        <v>252</v>
      </c>
      <c r="J874" s="168">
        <v>1</v>
      </c>
      <c r="K874" s="192">
        <v>45231</v>
      </c>
      <c r="L874" s="192">
        <v>45747</v>
      </c>
      <c r="M874" s="165">
        <f t="shared" si="29"/>
        <v>73.714285714285708</v>
      </c>
      <c r="N874" s="191">
        <v>0</v>
      </c>
      <c r="O874" s="175" t="s">
        <v>3758</v>
      </c>
      <c r="P874" s="53">
        <f t="shared" si="30"/>
        <v>0</v>
      </c>
      <c r="Q874" s="166" t="str">
        <f>IF(ISNUMBER(P874),IF(P874=100%,"CUMPLIDA",IF(AND(ISNUMBER(L874),ISNUMBER(CGR!$P$4)), IF(L874&lt;CGR!$P$4,"INCUMPLIDA","PROCESO"), "VERIFICAR FECHA")),"SIN VALOR AVANCE")</f>
        <v>PROCESO</v>
      </c>
    </row>
    <row r="875" spans="1:17" ht="375.75">
      <c r="A875" s="169" t="s">
        <v>19</v>
      </c>
      <c r="B875" s="460" t="s">
        <v>13</v>
      </c>
      <c r="C875" s="655"/>
      <c r="D875" s="655"/>
      <c r="E875" s="654"/>
      <c r="F875" s="654"/>
      <c r="G875" s="52" t="s">
        <v>3708</v>
      </c>
      <c r="H875" s="163" t="s">
        <v>3708</v>
      </c>
      <c r="I875" s="163" t="s">
        <v>2556</v>
      </c>
      <c r="J875" s="168">
        <v>1</v>
      </c>
      <c r="K875" s="192">
        <v>45231</v>
      </c>
      <c r="L875" s="192">
        <v>45808</v>
      </c>
      <c r="M875" s="165">
        <f t="shared" si="29"/>
        <v>82.428571428571431</v>
      </c>
      <c r="N875" s="191">
        <v>0</v>
      </c>
      <c r="O875" s="175" t="s">
        <v>3719</v>
      </c>
      <c r="P875" s="53">
        <f t="shared" si="30"/>
        <v>0</v>
      </c>
      <c r="Q875" s="166" t="str">
        <f>IF(ISNUMBER(P875),IF(P875=100%,"CUMPLIDA",IF(AND(ISNUMBER(L875),ISNUMBER(CGR!$P$4)), IF(L875&lt;CGR!$P$4,"INCUMPLIDA","PROCESO"), "VERIFICAR FECHA")),"SIN VALOR AVANCE")</f>
        <v>PROCESO</v>
      </c>
    </row>
    <row r="876" spans="1:17" ht="240.75">
      <c r="A876" s="169" t="s">
        <v>19</v>
      </c>
      <c r="B876" s="460" t="s">
        <v>13</v>
      </c>
      <c r="C876" s="655"/>
      <c r="D876" s="655"/>
      <c r="E876" s="654"/>
      <c r="F876" s="654"/>
      <c r="G876" s="52" t="s">
        <v>1363</v>
      </c>
      <c r="H876" s="163" t="s">
        <v>258</v>
      </c>
      <c r="I876" s="163" t="s">
        <v>259</v>
      </c>
      <c r="J876" s="168">
        <v>7</v>
      </c>
      <c r="K876" s="192">
        <v>46024</v>
      </c>
      <c r="L876" s="192">
        <v>46660</v>
      </c>
      <c r="M876" s="165">
        <f t="shared" si="29"/>
        <v>90.857142857142861</v>
      </c>
      <c r="N876" s="191">
        <v>0</v>
      </c>
      <c r="O876" s="175" t="s">
        <v>3744</v>
      </c>
      <c r="P876" s="53">
        <f t="shared" si="30"/>
        <v>0</v>
      </c>
      <c r="Q876" s="166" t="str">
        <f>IF(ISNUMBER(P876),IF(P876=100%,"CUMPLIDA",IF(AND(ISNUMBER(L876),ISNUMBER(CGR!$P$4)), IF(L876&lt;CGR!$P$4,"INCUMPLIDA","PROCESO"), "VERIFICAR FECHA")),"SIN VALOR AVANCE")</f>
        <v>PROCESO</v>
      </c>
    </row>
    <row r="877" spans="1:17" ht="240.75">
      <c r="A877" s="169" t="s">
        <v>19</v>
      </c>
      <c r="B877" s="460" t="s">
        <v>13</v>
      </c>
      <c r="C877" s="655"/>
      <c r="D877" s="655"/>
      <c r="E877" s="654"/>
      <c r="F877" s="654"/>
      <c r="G877" s="52" t="s">
        <v>1364</v>
      </c>
      <c r="H877" s="163" t="s">
        <v>261</v>
      </c>
      <c r="I877" s="163" t="s">
        <v>262</v>
      </c>
      <c r="J877" s="168">
        <v>1</v>
      </c>
      <c r="K877" s="192">
        <v>46024</v>
      </c>
      <c r="L877" s="192">
        <v>46660</v>
      </c>
      <c r="M877" s="165">
        <f t="shared" si="29"/>
        <v>90.857142857142861</v>
      </c>
      <c r="N877" s="191">
        <v>0</v>
      </c>
      <c r="O877" s="175" t="s">
        <v>3721</v>
      </c>
      <c r="P877" s="53">
        <f t="shared" si="30"/>
        <v>0</v>
      </c>
      <c r="Q877" s="166" t="str">
        <f>IF(ISNUMBER(P877),IF(P877=100%,"CUMPLIDA",IF(AND(ISNUMBER(L877),ISNUMBER(CGR!$P$4)), IF(L877&lt;CGR!$P$4,"INCUMPLIDA","PROCESO"), "VERIFICAR FECHA")),"SIN VALOR AVANCE")</f>
        <v>PROCESO</v>
      </c>
    </row>
    <row r="878" spans="1:17" ht="409.5">
      <c r="A878" s="169" t="s">
        <v>19</v>
      </c>
      <c r="B878" s="460" t="s">
        <v>13</v>
      </c>
      <c r="C878" s="655"/>
      <c r="D878" s="655"/>
      <c r="E878" s="654"/>
      <c r="F878" s="654"/>
      <c r="G878" s="52" t="s">
        <v>1365</v>
      </c>
      <c r="H878" s="163" t="s">
        <v>264</v>
      </c>
      <c r="I878" s="163" t="s">
        <v>265</v>
      </c>
      <c r="J878" s="168">
        <v>2</v>
      </c>
      <c r="K878" s="192">
        <v>46024</v>
      </c>
      <c r="L878" s="192">
        <v>46660</v>
      </c>
      <c r="M878" s="165">
        <f t="shared" si="29"/>
        <v>90.857142857142861</v>
      </c>
      <c r="N878" s="191">
        <v>0</v>
      </c>
      <c r="O878" s="175" t="s">
        <v>3722</v>
      </c>
      <c r="P878" s="53">
        <f t="shared" si="30"/>
        <v>0</v>
      </c>
      <c r="Q878" s="166" t="str">
        <f>IF(ISNUMBER(P878),IF(P878=100%,"CUMPLIDA",IF(AND(ISNUMBER(L878),ISNUMBER(CGR!$P$4)), IF(L878&lt;CGR!$P$4,"INCUMPLIDA","PROCESO"), "VERIFICAR FECHA")),"SIN VALOR AVANCE")</f>
        <v>PROCESO</v>
      </c>
    </row>
    <row r="879" spans="1:17" ht="390.75">
      <c r="A879" s="169" t="s">
        <v>19</v>
      </c>
      <c r="B879" s="460" t="s">
        <v>13</v>
      </c>
      <c r="C879" s="655" t="s">
        <v>3788</v>
      </c>
      <c r="D879" s="655" t="s">
        <v>3098</v>
      </c>
      <c r="E879" s="654" t="s">
        <v>3789</v>
      </c>
      <c r="F879" s="654" t="s">
        <v>3790</v>
      </c>
      <c r="G879" s="643" t="s">
        <v>3791</v>
      </c>
      <c r="H879" s="163" t="s">
        <v>2429</v>
      </c>
      <c r="I879" s="163" t="s">
        <v>969</v>
      </c>
      <c r="J879" s="168">
        <v>1</v>
      </c>
      <c r="K879" s="190">
        <v>45231</v>
      </c>
      <c r="L879" s="190">
        <v>45504</v>
      </c>
      <c r="M879" s="165">
        <f t="shared" si="29"/>
        <v>39</v>
      </c>
      <c r="N879" s="191">
        <v>1</v>
      </c>
      <c r="O879" s="175" t="s">
        <v>2430</v>
      </c>
      <c r="P879" s="53">
        <f t="shared" si="30"/>
        <v>1</v>
      </c>
      <c r="Q879" s="166" t="str">
        <f>IF(ISNUMBER(P879),IF(P879=100%,"CUMPLIDA",IF(AND(ISNUMBER(L879),ISNUMBER(CGR!$P$4)), IF(L879&lt;CGR!$P$4,"INCUMPLIDA","PROCESO"), "VERIFICAR FECHA")),"SIN VALOR AVANCE")</f>
        <v>CUMPLIDA</v>
      </c>
    </row>
    <row r="880" spans="1:17" ht="375.75">
      <c r="A880" s="169" t="s">
        <v>19</v>
      </c>
      <c r="B880" s="460" t="s">
        <v>13</v>
      </c>
      <c r="C880" s="655"/>
      <c r="D880" s="655"/>
      <c r="E880" s="654"/>
      <c r="F880" s="654"/>
      <c r="G880" s="643"/>
      <c r="H880" s="163" t="s">
        <v>2431</v>
      </c>
      <c r="I880" s="163" t="s">
        <v>2432</v>
      </c>
      <c r="J880" s="168">
        <v>1</v>
      </c>
      <c r="K880" s="190">
        <v>45231</v>
      </c>
      <c r="L880" s="190">
        <v>45504</v>
      </c>
      <c r="M880" s="165">
        <f t="shared" si="29"/>
        <v>39</v>
      </c>
      <c r="N880" s="191">
        <v>1</v>
      </c>
      <c r="O880" s="175" t="s">
        <v>2433</v>
      </c>
      <c r="P880" s="53">
        <f t="shared" si="30"/>
        <v>1</v>
      </c>
      <c r="Q880" s="166" t="str">
        <f>IF(ISNUMBER(P880),IF(P880=100%,"CUMPLIDA",IF(AND(ISNUMBER(L880),ISNUMBER(CGR!$P$4)), IF(L880&lt;CGR!$P$4,"INCUMPLIDA","PROCESO"), "VERIFICAR FECHA")),"SIN VALOR AVANCE")</f>
        <v>CUMPLIDA</v>
      </c>
    </row>
    <row r="881" spans="1:17" ht="195.75">
      <c r="A881" s="169" t="s">
        <v>19</v>
      </c>
      <c r="B881" s="460" t="s">
        <v>13</v>
      </c>
      <c r="C881" s="655"/>
      <c r="D881" s="655"/>
      <c r="E881" s="654"/>
      <c r="F881" s="654"/>
      <c r="G881" s="52" t="s">
        <v>2434</v>
      </c>
      <c r="H881" s="163" t="s">
        <v>1614</v>
      </c>
      <c r="I881" s="163" t="s">
        <v>238</v>
      </c>
      <c r="J881" s="168">
        <v>1</v>
      </c>
      <c r="K881" s="192">
        <v>45323</v>
      </c>
      <c r="L881" s="192">
        <v>45747</v>
      </c>
      <c r="M881" s="165">
        <f t="shared" si="29"/>
        <v>60.571428571428569</v>
      </c>
      <c r="N881" s="191">
        <v>0</v>
      </c>
      <c r="O881" s="175" t="s">
        <v>1035</v>
      </c>
      <c r="P881" s="53">
        <f t="shared" si="30"/>
        <v>0</v>
      </c>
      <c r="Q881" s="166" t="str">
        <f>IF(ISNUMBER(P881),IF(P881=100%,"CUMPLIDA",IF(AND(ISNUMBER(L881),ISNUMBER(CGR!$P$4)), IF(L881&lt;CGR!$P$4,"INCUMPLIDA","PROCESO"), "VERIFICAR FECHA")),"SIN VALOR AVANCE")</f>
        <v>PROCESO</v>
      </c>
    </row>
    <row r="882" spans="1:17" ht="150.75">
      <c r="A882" s="169" t="s">
        <v>19</v>
      </c>
      <c r="B882" s="460" t="s">
        <v>13</v>
      </c>
      <c r="C882" s="655"/>
      <c r="D882" s="655"/>
      <c r="E882" s="654"/>
      <c r="F882" s="654"/>
      <c r="G882" s="52" t="s">
        <v>241</v>
      </c>
      <c r="H882" s="163" t="s">
        <v>241</v>
      </c>
      <c r="I882" s="163" t="s">
        <v>242</v>
      </c>
      <c r="J882" s="168">
        <v>1</v>
      </c>
      <c r="K882" s="192">
        <v>45323</v>
      </c>
      <c r="L882" s="192">
        <v>45747</v>
      </c>
      <c r="M882" s="165">
        <f t="shared" si="29"/>
        <v>60.571428571428569</v>
      </c>
      <c r="N882" s="191">
        <v>0</v>
      </c>
      <c r="O882" s="175" t="s">
        <v>2444</v>
      </c>
      <c r="P882" s="53">
        <f t="shared" si="30"/>
        <v>0</v>
      </c>
      <c r="Q882" s="166" t="str">
        <f>IF(ISNUMBER(P882),IF(P882=100%,"CUMPLIDA",IF(AND(ISNUMBER(L882),ISNUMBER(CGR!$P$4)), IF(L882&lt;CGR!$P$4,"INCUMPLIDA","PROCESO"), "VERIFICAR FECHA")),"SIN VALOR AVANCE")</f>
        <v>PROCESO</v>
      </c>
    </row>
    <row r="883" spans="1:17" ht="165.75">
      <c r="A883" s="169" t="s">
        <v>19</v>
      </c>
      <c r="B883" s="460" t="s">
        <v>13</v>
      </c>
      <c r="C883" s="655"/>
      <c r="D883" s="655"/>
      <c r="E883" s="654"/>
      <c r="F883" s="654"/>
      <c r="G883" s="52" t="s">
        <v>1361</v>
      </c>
      <c r="H883" s="163" t="s">
        <v>245</v>
      </c>
      <c r="I883" s="163" t="s">
        <v>246</v>
      </c>
      <c r="J883" s="168">
        <v>1</v>
      </c>
      <c r="K883" s="192">
        <v>45231</v>
      </c>
      <c r="L883" s="192">
        <v>45747</v>
      </c>
      <c r="M883" s="165">
        <f t="shared" si="29"/>
        <v>73.714285714285708</v>
      </c>
      <c r="N883" s="191">
        <v>0</v>
      </c>
      <c r="O883" s="163" t="s">
        <v>3622</v>
      </c>
      <c r="P883" s="53">
        <f t="shared" si="30"/>
        <v>0</v>
      </c>
      <c r="Q883" s="166" t="str">
        <f>IF(ISNUMBER(P883),IF(P883=100%,"CUMPLIDA",IF(AND(ISNUMBER(L883),ISNUMBER(CGR!$P$4)), IF(L883&lt;CGR!$P$4,"INCUMPLIDA","PROCESO"), "VERIFICAR FECHA")),"SIN VALOR AVANCE")</f>
        <v>PROCESO</v>
      </c>
    </row>
    <row r="884" spans="1:17" ht="195.75">
      <c r="A884" s="169" t="s">
        <v>19</v>
      </c>
      <c r="B884" s="460" t="s">
        <v>13</v>
      </c>
      <c r="C884" s="655"/>
      <c r="D884" s="655"/>
      <c r="E884" s="654"/>
      <c r="F884" s="654"/>
      <c r="G884" s="52" t="s">
        <v>248</v>
      </c>
      <c r="H884" s="163" t="s">
        <v>248</v>
      </c>
      <c r="I884" s="163" t="s">
        <v>3249</v>
      </c>
      <c r="J884" s="168">
        <v>1</v>
      </c>
      <c r="K884" s="192">
        <v>45323</v>
      </c>
      <c r="L884" s="192">
        <v>45747</v>
      </c>
      <c r="M884" s="165">
        <f t="shared" si="29"/>
        <v>60.571428571428569</v>
      </c>
      <c r="N884" s="191">
        <v>0</v>
      </c>
      <c r="O884" s="175" t="s">
        <v>1035</v>
      </c>
      <c r="P884" s="53">
        <f t="shared" si="30"/>
        <v>0</v>
      </c>
      <c r="Q884" s="166" t="str">
        <f>IF(ISNUMBER(P884),IF(P884=100%,"CUMPLIDA",IF(AND(ISNUMBER(L884),ISNUMBER(CGR!$P$4)), IF(L884&lt;CGR!$P$4,"INCUMPLIDA","PROCESO"), "VERIFICAR FECHA")),"SIN VALOR AVANCE")</f>
        <v>PROCESO</v>
      </c>
    </row>
    <row r="885" spans="1:17" ht="150.75">
      <c r="A885" s="169" t="s">
        <v>19</v>
      </c>
      <c r="B885" s="460" t="s">
        <v>13</v>
      </c>
      <c r="C885" s="655"/>
      <c r="D885" s="655"/>
      <c r="E885" s="654"/>
      <c r="F885" s="654"/>
      <c r="G885" s="52" t="s">
        <v>3707</v>
      </c>
      <c r="H885" s="163" t="s">
        <v>3707</v>
      </c>
      <c r="I885" s="163" t="s">
        <v>252</v>
      </c>
      <c r="J885" s="168">
        <v>1</v>
      </c>
      <c r="K885" s="192">
        <v>45231</v>
      </c>
      <c r="L885" s="192">
        <v>45747</v>
      </c>
      <c r="M885" s="165">
        <f t="shared" si="29"/>
        <v>73.714285714285708</v>
      </c>
      <c r="N885" s="191">
        <v>0</v>
      </c>
      <c r="O885" s="175" t="s">
        <v>2444</v>
      </c>
      <c r="P885" s="53">
        <f t="shared" si="30"/>
        <v>0</v>
      </c>
      <c r="Q885" s="166" t="str">
        <f>IF(ISNUMBER(P885),IF(P885=100%,"CUMPLIDA",IF(AND(ISNUMBER(L885),ISNUMBER(CGR!$P$4)), IF(L885&lt;CGR!$P$4,"INCUMPLIDA","PROCESO"), "VERIFICAR FECHA")),"SIN VALOR AVANCE")</f>
        <v>PROCESO</v>
      </c>
    </row>
    <row r="886" spans="1:17" ht="345.75">
      <c r="A886" s="169" t="s">
        <v>19</v>
      </c>
      <c r="B886" s="460" t="s">
        <v>13</v>
      </c>
      <c r="C886" s="655"/>
      <c r="D886" s="655"/>
      <c r="E886" s="654"/>
      <c r="F886" s="654"/>
      <c r="G886" s="52" t="s">
        <v>3708</v>
      </c>
      <c r="H886" s="163" t="s">
        <v>3708</v>
      </c>
      <c r="I886" s="163" t="s">
        <v>2556</v>
      </c>
      <c r="J886" s="168">
        <v>1</v>
      </c>
      <c r="K886" s="192">
        <v>45231</v>
      </c>
      <c r="L886" s="192">
        <v>45808</v>
      </c>
      <c r="M886" s="165">
        <f t="shared" si="29"/>
        <v>82.428571428571431</v>
      </c>
      <c r="N886" s="191">
        <v>0</v>
      </c>
      <c r="O886" s="175" t="s">
        <v>2451</v>
      </c>
      <c r="P886" s="53">
        <f t="shared" si="30"/>
        <v>0</v>
      </c>
      <c r="Q886" s="166" t="str">
        <f>IF(ISNUMBER(P886),IF(P886=100%,"CUMPLIDA",IF(AND(ISNUMBER(L886),ISNUMBER(CGR!$P$4)), IF(L886&lt;CGR!$P$4,"INCUMPLIDA","PROCESO"), "VERIFICAR FECHA")),"SIN VALOR AVANCE")</f>
        <v>PROCESO</v>
      </c>
    </row>
    <row r="887" spans="1:17" ht="240.75">
      <c r="A887" s="169" t="s">
        <v>19</v>
      </c>
      <c r="B887" s="460" t="s">
        <v>13</v>
      </c>
      <c r="C887" s="655"/>
      <c r="D887" s="655"/>
      <c r="E887" s="654"/>
      <c r="F887" s="654"/>
      <c r="G887" s="52" t="s">
        <v>1363</v>
      </c>
      <c r="H887" s="163" t="s">
        <v>258</v>
      </c>
      <c r="I887" s="163" t="s">
        <v>259</v>
      </c>
      <c r="J887" s="168">
        <v>7</v>
      </c>
      <c r="K887" s="192">
        <v>46024</v>
      </c>
      <c r="L887" s="192">
        <v>46660</v>
      </c>
      <c r="M887" s="165">
        <f t="shared" si="29"/>
        <v>90.857142857142861</v>
      </c>
      <c r="N887" s="191">
        <v>0</v>
      </c>
      <c r="O887" s="175" t="s">
        <v>2437</v>
      </c>
      <c r="P887" s="53">
        <f t="shared" si="30"/>
        <v>0</v>
      </c>
      <c r="Q887" s="166" t="str">
        <f>IF(ISNUMBER(P887),IF(P887=100%,"CUMPLIDA",IF(AND(ISNUMBER(L887),ISNUMBER(CGR!$P$4)), IF(L887&lt;CGR!$P$4,"INCUMPLIDA","PROCESO"), "VERIFICAR FECHA")),"SIN VALOR AVANCE")</f>
        <v>PROCESO</v>
      </c>
    </row>
    <row r="888" spans="1:17" ht="195.75">
      <c r="A888" s="169" t="s">
        <v>19</v>
      </c>
      <c r="B888" s="460" t="s">
        <v>13</v>
      </c>
      <c r="C888" s="655"/>
      <c r="D888" s="655"/>
      <c r="E888" s="654"/>
      <c r="F888" s="654"/>
      <c r="G888" s="52" t="s">
        <v>1364</v>
      </c>
      <c r="H888" s="163" t="s">
        <v>261</v>
      </c>
      <c r="I888" s="163" t="s">
        <v>262</v>
      </c>
      <c r="J888" s="168">
        <v>1</v>
      </c>
      <c r="K888" s="192">
        <v>46024</v>
      </c>
      <c r="L888" s="192">
        <v>46660</v>
      </c>
      <c r="M888" s="165">
        <f t="shared" si="29"/>
        <v>90.857142857142861</v>
      </c>
      <c r="N888" s="191">
        <v>0</v>
      </c>
      <c r="O888" s="175" t="s">
        <v>1035</v>
      </c>
      <c r="P888" s="53">
        <f t="shared" si="30"/>
        <v>0</v>
      </c>
      <c r="Q888" s="166" t="str">
        <f>IF(ISNUMBER(P888),IF(P888=100%,"CUMPLIDA",IF(AND(ISNUMBER(L888),ISNUMBER(CGR!$P$4)), IF(L888&lt;CGR!$P$4,"INCUMPLIDA","PROCESO"), "VERIFICAR FECHA")),"SIN VALOR AVANCE")</f>
        <v>PROCESO</v>
      </c>
    </row>
    <row r="889" spans="1:17" ht="405.75">
      <c r="A889" s="169" t="s">
        <v>19</v>
      </c>
      <c r="B889" s="460" t="s">
        <v>13</v>
      </c>
      <c r="C889" s="655"/>
      <c r="D889" s="655"/>
      <c r="E889" s="654"/>
      <c r="F889" s="654"/>
      <c r="G889" s="52" t="s">
        <v>1365</v>
      </c>
      <c r="H889" s="163" t="s">
        <v>264</v>
      </c>
      <c r="I889" s="163" t="s">
        <v>265</v>
      </c>
      <c r="J889" s="168">
        <v>2</v>
      </c>
      <c r="K889" s="192">
        <v>46024</v>
      </c>
      <c r="L889" s="192">
        <v>46660</v>
      </c>
      <c r="M889" s="165">
        <f t="shared" si="29"/>
        <v>90.857142857142861</v>
      </c>
      <c r="N889" s="191">
        <v>0</v>
      </c>
      <c r="O889" s="175" t="s">
        <v>2438</v>
      </c>
      <c r="P889" s="53">
        <f t="shared" si="30"/>
        <v>0</v>
      </c>
      <c r="Q889" s="166" t="str">
        <f>IF(ISNUMBER(P889),IF(P889=100%,"CUMPLIDA",IF(AND(ISNUMBER(L889),ISNUMBER(CGR!$P$4)), IF(L889&lt;CGR!$P$4,"INCUMPLIDA","PROCESO"), "VERIFICAR FECHA")),"SIN VALOR AVANCE")</f>
        <v>PROCESO</v>
      </c>
    </row>
    <row r="890" spans="1:17" ht="135.75">
      <c r="A890" s="169" t="s">
        <v>19</v>
      </c>
      <c r="B890" s="460" t="s">
        <v>13</v>
      </c>
      <c r="C890" s="642" t="s">
        <v>3792</v>
      </c>
      <c r="D890" s="642" t="s">
        <v>3614</v>
      </c>
      <c r="E890" s="643" t="s">
        <v>3793</v>
      </c>
      <c r="F890" s="643" t="s">
        <v>3794</v>
      </c>
      <c r="G890" s="643" t="s">
        <v>3795</v>
      </c>
      <c r="H890" s="163" t="s">
        <v>2429</v>
      </c>
      <c r="I890" s="163" t="s">
        <v>969</v>
      </c>
      <c r="J890" s="168">
        <v>1</v>
      </c>
      <c r="K890" s="190">
        <v>45231</v>
      </c>
      <c r="L890" s="190">
        <v>45504</v>
      </c>
      <c r="M890" s="165">
        <f t="shared" si="29"/>
        <v>39</v>
      </c>
      <c r="N890" s="191">
        <v>1</v>
      </c>
      <c r="O890" s="175" t="s">
        <v>3703</v>
      </c>
      <c r="P890" s="53">
        <f t="shared" si="30"/>
        <v>1</v>
      </c>
      <c r="Q890" s="166" t="str">
        <f>IF(ISNUMBER(P890),IF(P890=100%,"CUMPLIDA",IF(AND(ISNUMBER(L890),ISNUMBER(CGR!$P$4)), IF(L890&lt;CGR!$P$4,"INCUMPLIDA","PROCESO"), "VERIFICAR FECHA")),"SIN VALOR AVANCE")</f>
        <v>CUMPLIDA</v>
      </c>
    </row>
    <row r="891" spans="1:17" ht="409.5">
      <c r="A891" s="169" t="s">
        <v>19</v>
      </c>
      <c r="B891" s="460" t="s">
        <v>13</v>
      </c>
      <c r="C891" s="642"/>
      <c r="D891" s="642"/>
      <c r="E891" s="643"/>
      <c r="F891" s="643"/>
      <c r="G891" s="643"/>
      <c r="H891" s="163" t="s">
        <v>2431</v>
      </c>
      <c r="I891" s="163" t="s">
        <v>2432</v>
      </c>
      <c r="J891" s="168">
        <v>1</v>
      </c>
      <c r="K891" s="190">
        <v>45231</v>
      </c>
      <c r="L891" s="190">
        <v>45504</v>
      </c>
      <c r="M891" s="165">
        <f t="shared" si="29"/>
        <v>39</v>
      </c>
      <c r="N891" s="191">
        <v>1</v>
      </c>
      <c r="O891" s="175" t="s">
        <v>3741</v>
      </c>
      <c r="P891" s="53">
        <f t="shared" si="30"/>
        <v>1</v>
      </c>
      <c r="Q891" s="166" t="str">
        <f>IF(ISNUMBER(P891),IF(P891=100%,"CUMPLIDA",IF(AND(ISNUMBER(L891),ISNUMBER(CGR!$P$4)), IF(L891&lt;CGR!$P$4,"INCUMPLIDA","PROCESO"), "VERIFICAR FECHA")),"SIN VALOR AVANCE")</f>
        <v>CUMPLIDA</v>
      </c>
    </row>
    <row r="892" spans="1:17" ht="240.75">
      <c r="A892" s="169" t="s">
        <v>19</v>
      </c>
      <c r="B892" s="460" t="s">
        <v>13</v>
      </c>
      <c r="C892" s="642"/>
      <c r="D892" s="642"/>
      <c r="E892" s="643"/>
      <c r="F892" s="643"/>
      <c r="G892" s="52" t="s">
        <v>2434</v>
      </c>
      <c r="H892" s="163" t="s">
        <v>1614</v>
      </c>
      <c r="I892" s="163" t="s">
        <v>238</v>
      </c>
      <c r="J892" s="168">
        <v>1</v>
      </c>
      <c r="K892" s="192">
        <v>45323</v>
      </c>
      <c r="L892" s="192">
        <v>45747</v>
      </c>
      <c r="M892" s="165">
        <f t="shared" si="29"/>
        <v>60.571428571428569</v>
      </c>
      <c r="N892" s="191">
        <v>0</v>
      </c>
      <c r="O892" s="175" t="s">
        <v>3796</v>
      </c>
      <c r="P892" s="53">
        <f t="shared" si="30"/>
        <v>0</v>
      </c>
      <c r="Q892" s="166" t="str">
        <f>IF(ISNUMBER(P892),IF(P892=100%,"CUMPLIDA",IF(AND(ISNUMBER(L892),ISNUMBER(CGR!$P$4)), IF(L892&lt;CGR!$P$4,"INCUMPLIDA","PROCESO"), "VERIFICAR FECHA")),"SIN VALOR AVANCE")</f>
        <v>PROCESO</v>
      </c>
    </row>
    <row r="893" spans="1:17" ht="150.75">
      <c r="A893" s="169" t="s">
        <v>19</v>
      </c>
      <c r="B893" s="460" t="s">
        <v>13</v>
      </c>
      <c r="C893" s="642"/>
      <c r="D893" s="642"/>
      <c r="E893" s="643"/>
      <c r="F893" s="643"/>
      <c r="G893" s="52" t="s">
        <v>241</v>
      </c>
      <c r="H893" s="163" t="s">
        <v>241</v>
      </c>
      <c r="I893" s="163" t="s">
        <v>242</v>
      </c>
      <c r="J893" s="168">
        <v>1</v>
      </c>
      <c r="K893" s="192">
        <v>45323</v>
      </c>
      <c r="L893" s="192">
        <v>45747</v>
      </c>
      <c r="M893" s="165">
        <f t="shared" si="29"/>
        <v>60.571428571428569</v>
      </c>
      <c r="N893" s="191">
        <v>0</v>
      </c>
      <c r="O893" s="175" t="s">
        <v>3765</v>
      </c>
      <c r="P893" s="53">
        <f t="shared" si="30"/>
        <v>0</v>
      </c>
      <c r="Q893" s="166" t="str">
        <f>IF(ISNUMBER(P893),IF(P893=100%,"CUMPLIDA",IF(AND(ISNUMBER(L893),ISNUMBER(CGR!$P$4)), IF(L893&lt;CGR!$P$4,"INCUMPLIDA","PROCESO"), "VERIFICAR FECHA")),"SIN VALOR AVANCE")</f>
        <v>PROCESO</v>
      </c>
    </row>
    <row r="894" spans="1:17" ht="165.75">
      <c r="A894" s="169" t="s">
        <v>19</v>
      </c>
      <c r="B894" s="460" t="s">
        <v>13</v>
      </c>
      <c r="C894" s="642"/>
      <c r="D894" s="642"/>
      <c r="E894" s="643"/>
      <c r="F894" s="643"/>
      <c r="G894" s="52" t="s">
        <v>1361</v>
      </c>
      <c r="H894" s="163" t="s">
        <v>245</v>
      </c>
      <c r="I894" s="163" t="s">
        <v>246</v>
      </c>
      <c r="J894" s="168">
        <v>1</v>
      </c>
      <c r="K894" s="192">
        <v>45231</v>
      </c>
      <c r="L894" s="192">
        <v>45747</v>
      </c>
      <c r="M894" s="165">
        <f t="shared" si="29"/>
        <v>73.714285714285708</v>
      </c>
      <c r="N894" s="191">
        <v>0</v>
      </c>
      <c r="O894" s="163" t="s">
        <v>3622</v>
      </c>
      <c r="P894" s="53">
        <f t="shared" si="30"/>
        <v>0</v>
      </c>
      <c r="Q894" s="166" t="str">
        <f>IF(ISNUMBER(P894),IF(P894=100%,"CUMPLIDA",IF(AND(ISNUMBER(L894),ISNUMBER(CGR!$P$4)), IF(L894&lt;CGR!$P$4,"INCUMPLIDA","PROCESO"), "VERIFICAR FECHA")),"SIN VALOR AVANCE")</f>
        <v>PROCESO</v>
      </c>
    </row>
    <row r="895" spans="1:17" ht="225.75">
      <c r="A895" s="169" t="s">
        <v>19</v>
      </c>
      <c r="B895" s="460" t="s">
        <v>13</v>
      </c>
      <c r="C895" s="642"/>
      <c r="D895" s="642"/>
      <c r="E895" s="643"/>
      <c r="F895" s="643"/>
      <c r="G895" s="52" t="s">
        <v>248</v>
      </c>
      <c r="H895" s="163" t="s">
        <v>248</v>
      </c>
      <c r="I895" s="163" t="s">
        <v>3249</v>
      </c>
      <c r="J895" s="168">
        <v>1</v>
      </c>
      <c r="K895" s="192">
        <v>45323</v>
      </c>
      <c r="L895" s="192">
        <v>45747</v>
      </c>
      <c r="M895" s="165">
        <f t="shared" si="29"/>
        <v>60.571428571428569</v>
      </c>
      <c r="N895" s="191">
        <v>0</v>
      </c>
      <c r="O895" s="175" t="s">
        <v>3797</v>
      </c>
      <c r="P895" s="53">
        <f t="shared" si="30"/>
        <v>0</v>
      </c>
      <c r="Q895" s="166" t="str">
        <f>IF(ISNUMBER(P895),IF(P895=100%,"CUMPLIDA",IF(AND(ISNUMBER(L895),ISNUMBER(CGR!$P$4)), IF(L895&lt;CGR!$P$4,"INCUMPLIDA","PROCESO"), "VERIFICAR FECHA")),"SIN VALOR AVANCE")</f>
        <v>PROCESO</v>
      </c>
    </row>
    <row r="896" spans="1:17" ht="135.75">
      <c r="A896" s="169" t="s">
        <v>19</v>
      </c>
      <c r="B896" s="460" t="s">
        <v>13</v>
      </c>
      <c r="C896" s="642"/>
      <c r="D896" s="642"/>
      <c r="E896" s="643"/>
      <c r="F896" s="643"/>
      <c r="G896" s="52" t="s">
        <v>3707</v>
      </c>
      <c r="H896" s="163" t="s">
        <v>3707</v>
      </c>
      <c r="I896" s="163" t="s">
        <v>252</v>
      </c>
      <c r="J896" s="168">
        <v>1</v>
      </c>
      <c r="K896" s="192">
        <v>45231</v>
      </c>
      <c r="L896" s="192">
        <v>45747</v>
      </c>
      <c r="M896" s="165">
        <f t="shared" si="29"/>
        <v>73.714285714285708</v>
      </c>
      <c r="N896" s="191">
        <v>0</v>
      </c>
      <c r="O896" s="175" t="s">
        <v>3798</v>
      </c>
      <c r="P896" s="53">
        <f t="shared" si="30"/>
        <v>0</v>
      </c>
      <c r="Q896" s="166" t="str">
        <f>IF(ISNUMBER(P896),IF(P896=100%,"CUMPLIDA",IF(AND(ISNUMBER(L896),ISNUMBER(CGR!$P$4)), IF(L896&lt;CGR!$P$4,"INCUMPLIDA","PROCESO"), "VERIFICAR FECHA")),"SIN VALOR AVANCE")</f>
        <v>PROCESO</v>
      </c>
    </row>
    <row r="897" spans="1:17" ht="345.75">
      <c r="A897" s="169" t="s">
        <v>19</v>
      </c>
      <c r="B897" s="460" t="s">
        <v>13</v>
      </c>
      <c r="C897" s="642"/>
      <c r="D897" s="642"/>
      <c r="E897" s="643"/>
      <c r="F897" s="643"/>
      <c r="G897" s="52" t="s">
        <v>3708</v>
      </c>
      <c r="H897" s="163" t="s">
        <v>3708</v>
      </c>
      <c r="I897" s="163" t="s">
        <v>2556</v>
      </c>
      <c r="J897" s="168">
        <v>1</v>
      </c>
      <c r="K897" s="192">
        <v>45231</v>
      </c>
      <c r="L897" s="192">
        <v>45808</v>
      </c>
      <c r="M897" s="165">
        <f t="shared" si="29"/>
        <v>82.428571428571431</v>
      </c>
      <c r="N897" s="191">
        <v>0</v>
      </c>
      <c r="O897" s="175" t="s">
        <v>3704</v>
      </c>
      <c r="P897" s="53">
        <f t="shared" si="30"/>
        <v>0</v>
      </c>
      <c r="Q897" s="166" t="str">
        <f>IF(ISNUMBER(P897),IF(P897=100%,"CUMPLIDA",IF(AND(ISNUMBER(L897),ISNUMBER(CGR!$P$4)), IF(L897&lt;CGR!$P$4,"INCUMPLIDA","PROCESO"), "VERIFICAR FECHA")),"SIN VALOR AVANCE")</f>
        <v>PROCESO</v>
      </c>
    </row>
    <row r="898" spans="1:17" ht="240.75">
      <c r="A898" s="169" t="s">
        <v>19</v>
      </c>
      <c r="B898" s="460" t="s">
        <v>13</v>
      </c>
      <c r="C898" s="642"/>
      <c r="D898" s="642"/>
      <c r="E898" s="643"/>
      <c r="F898" s="643"/>
      <c r="G898" s="52" t="s">
        <v>1363</v>
      </c>
      <c r="H898" s="163" t="s">
        <v>258</v>
      </c>
      <c r="I898" s="163" t="s">
        <v>259</v>
      </c>
      <c r="J898" s="168">
        <v>7</v>
      </c>
      <c r="K898" s="192">
        <v>46024</v>
      </c>
      <c r="L898" s="192">
        <v>46660</v>
      </c>
      <c r="M898" s="165">
        <f t="shared" si="29"/>
        <v>90.857142857142861</v>
      </c>
      <c r="N898" s="191">
        <v>0</v>
      </c>
      <c r="O898" s="175" t="s">
        <v>3744</v>
      </c>
      <c r="P898" s="53">
        <f t="shared" si="30"/>
        <v>0</v>
      </c>
      <c r="Q898" s="166" t="str">
        <f>IF(ISNUMBER(P898),IF(P898=100%,"CUMPLIDA",IF(AND(ISNUMBER(L898),ISNUMBER(CGR!$P$4)), IF(L898&lt;CGR!$P$4,"INCUMPLIDA","PROCESO"), "VERIFICAR FECHA")),"SIN VALOR AVANCE")</f>
        <v>PROCESO</v>
      </c>
    </row>
    <row r="899" spans="1:17" ht="225.75">
      <c r="A899" s="169" t="s">
        <v>19</v>
      </c>
      <c r="B899" s="460" t="s">
        <v>13</v>
      </c>
      <c r="C899" s="642"/>
      <c r="D899" s="642"/>
      <c r="E899" s="643"/>
      <c r="F899" s="643"/>
      <c r="G899" s="52" t="s">
        <v>1364</v>
      </c>
      <c r="H899" s="163" t="s">
        <v>261</v>
      </c>
      <c r="I899" s="163" t="s">
        <v>262</v>
      </c>
      <c r="J899" s="168">
        <v>1</v>
      </c>
      <c r="K899" s="192">
        <v>46024</v>
      </c>
      <c r="L899" s="192">
        <v>46660</v>
      </c>
      <c r="M899" s="165">
        <f t="shared" si="29"/>
        <v>90.857142857142861</v>
      </c>
      <c r="N899" s="191">
        <v>0</v>
      </c>
      <c r="O899" s="175" t="s">
        <v>3797</v>
      </c>
      <c r="P899" s="53">
        <f t="shared" si="30"/>
        <v>0</v>
      </c>
      <c r="Q899" s="166" t="str">
        <f>IF(ISNUMBER(P899),IF(P899=100%,"CUMPLIDA",IF(AND(ISNUMBER(L899),ISNUMBER(CGR!$P$4)), IF(L899&lt;CGR!$P$4,"INCUMPLIDA","PROCESO"), "VERIFICAR FECHA")),"SIN VALOR AVANCE")</f>
        <v>PROCESO</v>
      </c>
    </row>
    <row r="900" spans="1:17" ht="409.5">
      <c r="A900" s="169" t="s">
        <v>19</v>
      </c>
      <c r="B900" s="460" t="s">
        <v>13</v>
      </c>
      <c r="C900" s="642"/>
      <c r="D900" s="642"/>
      <c r="E900" s="643"/>
      <c r="F900" s="643"/>
      <c r="G900" s="52" t="s">
        <v>1365</v>
      </c>
      <c r="H900" s="163" t="s">
        <v>264</v>
      </c>
      <c r="I900" s="163" t="s">
        <v>265</v>
      </c>
      <c r="J900" s="168">
        <v>2</v>
      </c>
      <c r="K900" s="192">
        <v>46024</v>
      </c>
      <c r="L900" s="192">
        <v>46660</v>
      </c>
      <c r="M900" s="165">
        <f t="shared" ref="M900:M963" si="31">(L900-K900)/7</f>
        <v>90.857142857142861</v>
      </c>
      <c r="N900" s="191">
        <v>0</v>
      </c>
      <c r="O900" s="175" t="s">
        <v>3722</v>
      </c>
      <c r="P900" s="53">
        <f t="shared" si="30"/>
        <v>0</v>
      </c>
      <c r="Q900" s="166" t="str">
        <f>IF(ISNUMBER(P900),IF(P900=100%,"CUMPLIDA",IF(AND(ISNUMBER(L900),ISNUMBER(CGR!$P$4)), IF(L900&lt;CGR!$P$4,"INCUMPLIDA","PROCESO"), "VERIFICAR FECHA")),"SIN VALOR AVANCE")</f>
        <v>PROCESO</v>
      </c>
    </row>
    <row r="901" spans="1:17" ht="330.75">
      <c r="A901" s="169" t="s">
        <v>19</v>
      </c>
      <c r="B901" s="460" t="s">
        <v>13</v>
      </c>
      <c r="C901" s="642" t="s">
        <v>3799</v>
      </c>
      <c r="D901" s="642" t="s">
        <v>3800</v>
      </c>
      <c r="E901" s="643" t="s">
        <v>3801</v>
      </c>
      <c r="F901" s="643" t="s">
        <v>3802</v>
      </c>
      <c r="G901" s="643" t="s">
        <v>2481</v>
      </c>
      <c r="H901" s="537" t="s">
        <v>3620</v>
      </c>
      <c r="I901" s="163" t="s">
        <v>3170</v>
      </c>
      <c r="J901" s="164">
        <v>1</v>
      </c>
      <c r="K901" s="190">
        <v>44044</v>
      </c>
      <c r="L901" s="190">
        <v>44196</v>
      </c>
      <c r="M901" s="165">
        <f t="shared" si="31"/>
        <v>21.714285714285715</v>
      </c>
      <c r="N901" s="191">
        <v>1</v>
      </c>
      <c r="O901" s="163" t="s">
        <v>3803</v>
      </c>
      <c r="P901" s="53">
        <f t="shared" si="30"/>
        <v>1</v>
      </c>
      <c r="Q901" s="166" t="str">
        <f>IF(ISNUMBER(P901),IF(P901=100%,"CUMPLIDA",IF(AND(ISNUMBER(L901),ISNUMBER(CGR!$P$4)), IF(L901&lt;CGR!$P$4,"INCUMPLIDA","PROCESO"), "VERIFICAR FECHA")),"SIN VALOR AVANCE")</f>
        <v>CUMPLIDA</v>
      </c>
    </row>
    <row r="902" spans="1:17" ht="135.75">
      <c r="A902" s="169" t="s">
        <v>19</v>
      </c>
      <c r="B902" s="460" t="s">
        <v>13</v>
      </c>
      <c r="C902" s="642"/>
      <c r="D902" s="642"/>
      <c r="E902" s="643"/>
      <c r="F902" s="643"/>
      <c r="G902" s="643"/>
      <c r="H902" s="163" t="s">
        <v>2429</v>
      </c>
      <c r="I902" s="163" t="s">
        <v>969</v>
      </c>
      <c r="J902" s="168">
        <v>1</v>
      </c>
      <c r="K902" s="190">
        <v>45231</v>
      </c>
      <c r="L902" s="190">
        <v>45504</v>
      </c>
      <c r="M902" s="165">
        <f t="shared" si="31"/>
        <v>39</v>
      </c>
      <c r="N902" s="191">
        <v>1</v>
      </c>
      <c r="O902" s="175" t="s">
        <v>3703</v>
      </c>
      <c r="P902" s="53">
        <f t="shared" si="30"/>
        <v>1</v>
      </c>
      <c r="Q902" s="166" t="str">
        <f>IF(ISNUMBER(P902),IF(P902=100%,"CUMPLIDA",IF(AND(ISNUMBER(L902),ISNUMBER(CGR!$P$4)), IF(L902&lt;CGR!$P$4,"INCUMPLIDA","PROCESO"), "VERIFICAR FECHA")),"SIN VALOR AVANCE")</f>
        <v>CUMPLIDA</v>
      </c>
    </row>
    <row r="903" spans="1:17" ht="409.5">
      <c r="A903" s="169" t="s">
        <v>19</v>
      </c>
      <c r="B903" s="460" t="s">
        <v>13</v>
      </c>
      <c r="C903" s="642"/>
      <c r="D903" s="642"/>
      <c r="E903" s="643"/>
      <c r="F903" s="643"/>
      <c r="G903" s="643"/>
      <c r="H903" s="163" t="s">
        <v>2431</v>
      </c>
      <c r="I903" s="163" t="s">
        <v>2432</v>
      </c>
      <c r="J903" s="168">
        <v>1</v>
      </c>
      <c r="K903" s="190">
        <v>45231</v>
      </c>
      <c r="L903" s="190">
        <v>45504</v>
      </c>
      <c r="M903" s="165">
        <f t="shared" si="31"/>
        <v>39</v>
      </c>
      <c r="N903" s="191">
        <v>1</v>
      </c>
      <c r="O903" s="175" t="s">
        <v>3741</v>
      </c>
      <c r="P903" s="53">
        <f t="shared" si="30"/>
        <v>1</v>
      </c>
      <c r="Q903" s="166" t="str">
        <f>IF(ISNUMBER(P903),IF(P903=100%,"CUMPLIDA",IF(AND(ISNUMBER(L903),ISNUMBER(CGR!$P$4)), IF(L903&lt;CGR!$P$4,"INCUMPLIDA","PROCESO"), "VERIFICAR FECHA")),"SIN VALOR AVANCE")</f>
        <v>CUMPLIDA</v>
      </c>
    </row>
    <row r="904" spans="1:17" ht="225.75">
      <c r="A904" s="169" t="s">
        <v>19</v>
      </c>
      <c r="B904" s="460" t="s">
        <v>13</v>
      </c>
      <c r="C904" s="642"/>
      <c r="D904" s="642"/>
      <c r="E904" s="643"/>
      <c r="F904" s="643"/>
      <c r="G904" s="52" t="s">
        <v>2434</v>
      </c>
      <c r="H904" s="163" t="s">
        <v>1614</v>
      </c>
      <c r="I904" s="163" t="s">
        <v>238</v>
      </c>
      <c r="J904" s="168">
        <v>1</v>
      </c>
      <c r="K904" s="192">
        <v>45323</v>
      </c>
      <c r="L904" s="192">
        <v>45747</v>
      </c>
      <c r="M904" s="165">
        <f t="shared" si="31"/>
        <v>60.571428571428569</v>
      </c>
      <c r="N904" s="191">
        <v>0</v>
      </c>
      <c r="O904" s="175" t="s">
        <v>3742</v>
      </c>
      <c r="P904" s="53">
        <f t="shared" ref="P904:P967" si="32">N904/J904</f>
        <v>0</v>
      </c>
      <c r="Q904" s="166" t="str">
        <f>IF(ISNUMBER(P904),IF(P904=100%,"CUMPLIDA",IF(AND(ISNUMBER(L904),ISNUMBER(CGR!$P$4)), IF(L904&lt;CGR!$P$4,"INCUMPLIDA","PROCESO"), "VERIFICAR FECHA")),"SIN VALOR AVANCE")</f>
        <v>PROCESO</v>
      </c>
    </row>
    <row r="905" spans="1:17" ht="135.75">
      <c r="A905" s="169" t="s">
        <v>19</v>
      </c>
      <c r="B905" s="460" t="s">
        <v>13</v>
      </c>
      <c r="C905" s="642"/>
      <c r="D905" s="642"/>
      <c r="E905" s="643"/>
      <c r="F905" s="643"/>
      <c r="G905" s="52" t="s">
        <v>241</v>
      </c>
      <c r="H905" s="163" t="s">
        <v>241</v>
      </c>
      <c r="I905" s="163" t="s">
        <v>242</v>
      </c>
      <c r="J905" s="168">
        <v>1</v>
      </c>
      <c r="K905" s="192">
        <v>45323</v>
      </c>
      <c r="L905" s="192">
        <v>45747</v>
      </c>
      <c r="M905" s="165">
        <f t="shared" si="31"/>
        <v>60.571428571428569</v>
      </c>
      <c r="N905" s="191">
        <v>0</v>
      </c>
      <c r="O905" s="175" t="s">
        <v>3703</v>
      </c>
      <c r="P905" s="53">
        <f t="shared" si="32"/>
        <v>0</v>
      </c>
      <c r="Q905" s="166" t="str">
        <f>IF(ISNUMBER(P905),IF(P905=100%,"CUMPLIDA",IF(AND(ISNUMBER(L905),ISNUMBER(CGR!$P$4)), IF(L905&lt;CGR!$P$4,"INCUMPLIDA","PROCESO"), "VERIFICAR FECHA")),"SIN VALOR AVANCE")</f>
        <v>PROCESO</v>
      </c>
    </row>
    <row r="906" spans="1:17" ht="165.75">
      <c r="A906" s="169" t="s">
        <v>19</v>
      </c>
      <c r="B906" s="460" t="s">
        <v>13</v>
      </c>
      <c r="C906" s="642"/>
      <c r="D906" s="642"/>
      <c r="E906" s="643"/>
      <c r="F906" s="643"/>
      <c r="G906" s="52" t="s">
        <v>1361</v>
      </c>
      <c r="H906" s="163" t="s">
        <v>245</v>
      </c>
      <c r="I906" s="163" t="s">
        <v>246</v>
      </c>
      <c r="J906" s="168">
        <v>1</v>
      </c>
      <c r="K906" s="192">
        <v>45231</v>
      </c>
      <c r="L906" s="192">
        <v>45747</v>
      </c>
      <c r="M906" s="165">
        <f t="shared" si="31"/>
        <v>73.714285714285708</v>
      </c>
      <c r="N906" s="191">
        <v>0</v>
      </c>
      <c r="O906" s="163" t="s">
        <v>3622</v>
      </c>
      <c r="P906" s="53">
        <f t="shared" si="32"/>
        <v>0</v>
      </c>
      <c r="Q906" s="166" t="str">
        <f>IF(ISNUMBER(P906),IF(P906=100%,"CUMPLIDA",IF(AND(ISNUMBER(L906),ISNUMBER(CGR!$P$4)), IF(L906&lt;CGR!$P$4,"INCUMPLIDA","PROCESO"), "VERIFICAR FECHA")),"SIN VALOR AVANCE")</f>
        <v>PROCESO</v>
      </c>
    </row>
    <row r="907" spans="1:17" ht="225.75">
      <c r="A907" s="169" t="s">
        <v>19</v>
      </c>
      <c r="B907" s="460" t="s">
        <v>13</v>
      </c>
      <c r="C907" s="642"/>
      <c r="D907" s="642"/>
      <c r="E907" s="643"/>
      <c r="F907" s="643"/>
      <c r="G907" s="52" t="s">
        <v>248</v>
      </c>
      <c r="H907" s="163" t="s">
        <v>248</v>
      </c>
      <c r="I907" s="163" t="s">
        <v>3249</v>
      </c>
      <c r="J907" s="168">
        <v>1</v>
      </c>
      <c r="K907" s="192">
        <v>45323</v>
      </c>
      <c r="L907" s="192">
        <v>45747</v>
      </c>
      <c r="M907" s="165">
        <f t="shared" si="31"/>
        <v>60.571428571428569</v>
      </c>
      <c r="N907" s="191">
        <v>0</v>
      </c>
      <c r="O907" s="175" t="s">
        <v>3797</v>
      </c>
      <c r="P907" s="53">
        <f t="shared" si="32"/>
        <v>0</v>
      </c>
      <c r="Q907" s="166" t="str">
        <f>IF(ISNUMBER(P907),IF(P907=100%,"CUMPLIDA",IF(AND(ISNUMBER(L907),ISNUMBER(CGR!$P$4)), IF(L907&lt;CGR!$P$4,"INCUMPLIDA","PROCESO"), "VERIFICAR FECHA")),"SIN VALOR AVANCE")</f>
        <v>PROCESO</v>
      </c>
    </row>
    <row r="908" spans="1:17" ht="135.75">
      <c r="A908" s="169" t="s">
        <v>19</v>
      </c>
      <c r="B908" s="460" t="s">
        <v>13</v>
      </c>
      <c r="C908" s="642"/>
      <c r="D908" s="642"/>
      <c r="E908" s="643"/>
      <c r="F908" s="643"/>
      <c r="G908" s="52" t="s">
        <v>3707</v>
      </c>
      <c r="H908" s="163" t="s">
        <v>3707</v>
      </c>
      <c r="I908" s="163" t="s">
        <v>252</v>
      </c>
      <c r="J908" s="168">
        <v>1</v>
      </c>
      <c r="K908" s="192">
        <v>45231</v>
      </c>
      <c r="L908" s="192">
        <v>45747</v>
      </c>
      <c r="M908" s="165">
        <f t="shared" si="31"/>
        <v>73.714285714285708</v>
      </c>
      <c r="N908" s="191">
        <v>0</v>
      </c>
      <c r="O908" s="175" t="s">
        <v>3798</v>
      </c>
      <c r="P908" s="53">
        <f t="shared" si="32"/>
        <v>0</v>
      </c>
      <c r="Q908" s="166" t="str">
        <f>IF(ISNUMBER(P908),IF(P908=100%,"CUMPLIDA",IF(AND(ISNUMBER(L908),ISNUMBER(CGR!$P$4)), IF(L908&lt;CGR!$P$4,"INCUMPLIDA","PROCESO"), "VERIFICAR FECHA")),"SIN VALOR AVANCE")</f>
        <v>PROCESO</v>
      </c>
    </row>
    <row r="909" spans="1:17" ht="360.75">
      <c r="A909" s="169" t="s">
        <v>19</v>
      </c>
      <c r="B909" s="460" t="s">
        <v>13</v>
      </c>
      <c r="C909" s="642"/>
      <c r="D909" s="642"/>
      <c r="E909" s="643"/>
      <c r="F909" s="643"/>
      <c r="G909" s="52" t="s">
        <v>3708</v>
      </c>
      <c r="H909" s="163" t="s">
        <v>3708</v>
      </c>
      <c r="I909" s="163" t="s">
        <v>2556</v>
      </c>
      <c r="J909" s="168">
        <v>1</v>
      </c>
      <c r="K909" s="192">
        <v>45231</v>
      </c>
      <c r="L909" s="192">
        <v>45808</v>
      </c>
      <c r="M909" s="165">
        <f t="shared" si="31"/>
        <v>82.428571428571431</v>
      </c>
      <c r="N909" s="191">
        <v>0</v>
      </c>
      <c r="O909" s="175" t="s">
        <v>3750</v>
      </c>
      <c r="P909" s="53">
        <f t="shared" si="32"/>
        <v>0</v>
      </c>
      <c r="Q909" s="166" t="str">
        <f>IF(ISNUMBER(P909),IF(P909=100%,"CUMPLIDA",IF(AND(ISNUMBER(L909),ISNUMBER(CGR!$P$4)), IF(L909&lt;CGR!$P$4,"INCUMPLIDA","PROCESO"), "VERIFICAR FECHA")),"SIN VALOR AVANCE")</f>
        <v>PROCESO</v>
      </c>
    </row>
    <row r="910" spans="1:17" ht="242.25">
      <c r="A910" s="169" t="s">
        <v>19</v>
      </c>
      <c r="B910" s="460" t="s">
        <v>13</v>
      </c>
      <c r="C910" s="642"/>
      <c r="D910" s="642"/>
      <c r="E910" s="643"/>
      <c r="F910" s="643"/>
      <c r="G910" s="52" t="s">
        <v>1363</v>
      </c>
      <c r="H910" s="163" t="s">
        <v>258</v>
      </c>
      <c r="I910" s="163" t="s">
        <v>259</v>
      </c>
      <c r="J910" s="168">
        <v>7</v>
      </c>
      <c r="K910" s="192">
        <v>46024</v>
      </c>
      <c r="L910" s="192">
        <v>46660</v>
      </c>
      <c r="M910" s="165">
        <f t="shared" si="31"/>
        <v>90.857142857142861</v>
      </c>
      <c r="N910" s="191">
        <v>0</v>
      </c>
      <c r="O910" s="175" t="s">
        <v>3720</v>
      </c>
      <c r="P910" s="53">
        <f t="shared" si="32"/>
        <v>0</v>
      </c>
      <c r="Q910" s="166" t="str">
        <f>IF(ISNUMBER(P910),IF(P910=100%,"CUMPLIDA",IF(AND(ISNUMBER(L910),ISNUMBER(CGR!$P$4)), IF(L910&lt;CGR!$P$4,"INCUMPLIDA","PROCESO"), "VERIFICAR FECHA")),"SIN VALOR AVANCE")</f>
        <v>PROCESO</v>
      </c>
    </row>
    <row r="911" spans="1:17" ht="225.75">
      <c r="A911" s="169" t="s">
        <v>19</v>
      </c>
      <c r="B911" s="460" t="s">
        <v>13</v>
      </c>
      <c r="C911" s="642"/>
      <c r="D911" s="642"/>
      <c r="E911" s="643"/>
      <c r="F911" s="643"/>
      <c r="G911" s="52" t="s">
        <v>1364</v>
      </c>
      <c r="H911" s="163" t="s">
        <v>261</v>
      </c>
      <c r="I911" s="163" t="s">
        <v>262</v>
      </c>
      <c r="J911" s="168">
        <v>1</v>
      </c>
      <c r="K911" s="192">
        <v>46024</v>
      </c>
      <c r="L911" s="192">
        <v>46660</v>
      </c>
      <c r="M911" s="165">
        <f t="shared" si="31"/>
        <v>90.857142857142861</v>
      </c>
      <c r="N911" s="191">
        <v>0</v>
      </c>
      <c r="O911" s="175" t="s">
        <v>3751</v>
      </c>
      <c r="P911" s="53">
        <f t="shared" si="32"/>
        <v>0</v>
      </c>
      <c r="Q911" s="166" t="str">
        <f>IF(ISNUMBER(P911),IF(P911=100%,"CUMPLIDA",IF(AND(ISNUMBER(L911),ISNUMBER(CGR!$P$4)), IF(L911&lt;CGR!$P$4,"INCUMPLIDA","PROCESO"), "VERIFICAR FECHA")),"SIN VALOR AVANCE")</f>
        <v>PROCESO</v>
      </c>
    </row>
    <row r="912" spans="1:17" ht="409.5">
      <c r="A912" s="169" t="s">
        <v>19</v>
      </c>
      <c r="B912" s="460" t="s">
        <v>13</v>
      </c>
      <c r="C912" s="642"/>
      <c r="D912" s="642"/>
      <c r="E912" s="643"/>
      <c r="F912" s="643"/>
      <c r="G912" s="52" t="s">
        <v>1365</v>
      </c>
      <c r="H912" s="163" t="s">
        <v>264</v>
      </c>
      <c r="I912" s="163" t="s">
        <v>265</v>
      </c>
      <c r="J912" s="168">
        <v>2</v>
      </c>
      <c r="K912" s="192">
        <v>46024</v>
      </c>
      <c r="L912" s="192">
        <v>46660</v>
      </c>
      <c r="M912" s="165">
        <f t="shared" si="31"/>
        <v>90.857142857142861</v>
      </c>
      <c r="N912" s="191">
        <v>0</v>
      </c>
      <c r="O912" s="175" t="s">
        <v>3722</v>
      </c>
      <c r="P912" s="53">
        <f t="shared" si="32"/>
        <v>0</v>
      </c>
      <c r="Q912" s="166" t="str">
        <f>IF(ISNUMBER(P912),IF(P912=100%,"CUMPLIDA",IF(AND(ISNUMBER(L912),ISNUMBER(CGR!$P$4)), IF(L912&lt;CGR!$P$4,"INCUMPLIDA","PROCESO"), "VERIFICAR FECHA")),"SIN VALOR AVANCE")</f>
        <v>PROCESO</v>
      </c>
    </row>
    <row r="913" spans="1:17" ht="315.75">
      <c r="A913" s="169" t="s">
        <v>19</v>
      </c>
      <c r="B913" s="460" t="s">
        <v>13</v>
      </c>
      <c r="C913" s="642" t="s">
        <v>3804</v>
      </c>
      <c r="D913" s="642" t="s">
        <v>3805</v>
      </c>
      <c r="E913" s="643" t="s">
        <v>3806</v>
      </c>
      <c r="F913" s="643" t="s">
        <v>3807</v>
      </c>
      <c r="G913" s="643" t="s">
        <v>2481</v>
      </c>
      <c r="H913" s="537" t="s">
        <v>3620</v>
      </c>
      <c r="I913" s="163" t="s">
        <v>3170</v>
      </c>
      <c r="J913" s="164">
        <v>1</v>
      </c>
      <c r="K913" s="190">
        <v>44044</v>
      </c>
      <c r="L913" s="190">
        <v>44196</v>
      </c>
      <c r="M913" s="165">
        <f t="shared" si="31"/>
        <v>21.714285714285715</v>
      </c>
      <c r="N913" s="191">
        <v>1</v>
      </c>
      <c r="O913" s="163" t="s">
        <v>3808</v>
      </c>
      <c r="P913" s="53">
        <f t="shared" si="32"/>
        <v>1</v>
      </c>
      <c r="Q913" s="166" t="str">
        <f>IF(ISNUMBER(P913),IF(P913=100%,"CUMPLIDA",IF(AND(ISNUMBER(L913),ISNUMBER(CGR!$P$4)), IF(L913&lt;CGR!$P$4,"INCUMPLIDA","PROCESO"), "VERIFICAR FECHA")),"SIN VALOR AVANCE")</f>
        <v>CUMPLIDA</v>
      </c>
    </row>
    <row r="914" spans="1:17" ht="135.75">
      <c r="A914" s="169" t="s">
        <v>19</v>
      </c>
      <c r="B914" s="460" t="s">
        <v>13</v>
      </c>
      <c r="C914" s="642"/>
      <c r="D914" s="642"/>
      <c r="E914" s="643"/>
      <c r="F914" s="643"/>
      <c r="G914" s="643"/>
      <c r="H914" s="163" t="s">
        <v>2429</v>
      </c>
      <c r="I914" s="163" t="s">
        <v>969</v>
      </c>
      <c r="J914" s="168">
        <v>1</v>
      </c>
      <c r="K914" s="190">
        <v>45231</v>
      </c>
      <c r="L914" s="190">
        <v>45504</v>
      </c>
      <c r="M914" s="165">
        <f t="shared" si="31"/>
        <v>39</v>
      </c>
      <c r="N914" s="191">
        <v>1</v>
      </c>
      <c r="O914" s="175" t="s">
        <v>3703</v>
      </c>
      <c r="P914" s="53">
        <f t="shared" si="32"/>
        <v>1</v>
      </c>
      <c r="Q914" s="166" t="str">
        <f>IF(ISNUMBER(P914),IF(P914=100%,"CUMPLIDA",IF(AND(ISNUMBER(L914),ISNUMBER(CGR!$P$4)), IF(L914&lt;CGR!$P$4,"INCUMPLIDA","PROCESO"), "VERIFICAR FECHA")),"SIN VALOR AVANCE")</f>
        <v>CUMPLIDA</v>
      </c>
    </row>
    <row r="915" spans="1:17" ht="409.5">
      <c r="A915" s="169" t="s">
        <v>19</v>
      </c>
      <c r="B915" s="460" t="s">
        <v>13</v>
      </c>
      <c r="C915" s="642"/>
      <c r="D915" s="642"/>
      <c r="E915" s="643"/>
      <c r="F915" s="643"/>
      <c r="G915" s="643"/>
      <c r="H915" s="163" t="s">
        <v>2431</v>
      </c>
      <c r="I915" s="163" t="s">
        <v>2432</v>
      </c>
      <c r="J915" s="168">
        <v>1</v>
      </c>
      <c r="K915" s="190">
        <v>45231</v>
      </c>
      <c r="L915" s="190">
        <v>45504</v>
      </c>
      <c r="M915" s="165">
        <f t="shared" si="31"/>
        <v>39</v>
      </c>
      <c r="N915" s="191">
        <v>1</v>
      </c>
      <c r="O915" s="175" t="s">
        <v>3741</v>
      </c>
      <c r="P915" s="53">
        <f t="shared" si="32"/>
        <v>1</v>
      </c>
      <c r="Q915" s="166" t="str">
        <f>IF(ISNUMBER(P915),IF(P915=100%,"CUMPLIDA",IF(AND(ISNUMBER(L915),ISNUMBER(CGR!$P$4)), IF(L915&lt;CGR!$P$4,"INCUMPLIDA","PROCESO"), "VERIFICAR FECHA")),"SIN VALOR AVANCE")</f>
        <v>CUMPLIDA</v>
      </c>
    </row>
    <row r="916" spans="1:17" ht="210.75">
      <c r="A916" s="169" t="s">
        <v>19</v>
      </c>
      <c r="B916" s="460" t="s">
        <v>13</v>
      </c>
      <c r="C916" s="642"/>
      <c r="D916" s="642"/>
      <c r="E916" s="643"/>
      <c r="F916" s="643"/>
      <c r="G916" s="52" t="s">
        <v>2434</v>
      </c>
      <c r="H916" s="163" t="s">
        <v>1614</v>
      </c>
      <c r="I916" s="163" t="s">
        <v>238</v>
      </c>
      <c r="J916" s="168">
        <v>1</v>
      </c>
      <c r="K916" s="192">
        <v>45323</v>
      </c>
      <c r="L916" s="192">
        <v>45747</v>
      </c>
      <c r="M916" s="165">
        <f t="shared" si="31"/>
        <v>60.571428571428569</v>
      </c>
      <c r="N916" s="191">
        <v>0</v>
      </c>
      <c r="O916" s="163" t="s">
        <v>3809</v>
      </c>
      <c r="P916" s="53">
        <f t="shared" si="32"/>
        <v>0</v>
      </c>
      <c r="Q916" s="166" t="str">
        <f>IF(ISNUMBER(P916),IF(P916=100%,"CUMPLIDA",IF(AND(ISNUMBER(L916),ISNUMBER(CGR!$P$4)), IF(L916&lt;CGR!$P$4,"INCUMPLIDA","PROCESO"), "VERIFICAR FECHA")),"SIN VALOR AVANCE")</f>
        <v>PROCESO</v>
      </c>
    </row>
    <row r="917" spans="1:17" ht="135.75">
      <c r="A917" s="169" t="s">
        <v>19</v>
      </c>
      <c r="B917" s="460" t="s">
        <v>13</v>
      </c>
      <c r="C917" s="642"/>
      <c r="D917" s="642"/>
      <c r="E917" s="643"/>
      <c r="F917" s="643"/>
      <c r="G917" s="52" t="s">
        <v>241</v>
      </c>
      <c r="H917" s="163" t="s">
        <v>241</v>
      </c>
      <c r="I917" s="163" t="s">
        <v>242</v>
      </c>
      <c r="J917" s="168">
        <v>1</v>
      </c>
      <c r="K917" s="192">
        <v>45323</v>
      </c>
      <c r="L917" s="192">
        <v>45747</v>
      </c>
      <c r="M917" s="165">
        <f t="shared" si="31"/>
        <v>60.571428571428569</v>
      </c>
      <c r="N917" s="191">
        <v>0</v>
      </c>
      <c r="O917" s="175" t="s">
        <v>3703</v>
      </c>
      <c r="P917" s="53">
        <f t="shared" si="32"/>
        <v>0</v>
      </c>
      <c r="Q917" s="166" t="str">
        <f>IF(ISNUMBER(P917),IF(P917=100%,"CUMPLIDA",IF(AND(ISNUMBER(L917),ISNUMBER(CGR!$P$4)), IF(L917&lt;CGR!$P$4,"INCUMPLIDA","PROCESO"), "VERIFICAR FECHA")),"SIN VALOR AVANCE")</f>
        <v>PROCESO</v>
      </c>
    </row>
    <row r="918" spans="1:17" ht="165.75">
      <c r="A918" s="169" t="s">
        <v>19</v>
      </c>
      <c r="B918" s="460" t="s">
        <v>13</v>
      </c>
      <c r="C918" s="642"/>
      <c r="D918" s="642"/>
      <c r="E918" s="643"/>
      <c r="F918" s="643"/>
      <c r="G918" s="52" t="s">
        <v>1361</v>
      </c>
      <c r="H918" s="163" t="s">
        <v>245</v>
      </c>
      <c r="I918" s="163" t="s">
        <v>246</v>
      </c>
      <c r="J918" s="168">
        <v>1</v>
      </c>
      <c r="K918" s="192">
        <v>45231</v>
      </c>
      <c r="L918" s="192">
        <v>45747</v>
      </c>
      <c r="M918" s="165">
        <f t="shared" si="31"/>
        <v>73.714285714285708</v>
      </c>
      <c r="N918" s="191">
        <v>0</v>
      </c>
      <c r="O918" s="163" t="s">
        <v>3622</v>
      </c>
      <c r="P918" s="53">
        <f t="shared" si="32"/>
        <v>0</v>
      </c>
      <c r="Q918" s="166" t="str">
        <f>IF(ISNUMBER(P918),IF(P918=100%,"CUMPLIDA",IF(AND(ISNUMBER(L918),ISNUMBER(CGR!$P$4)), IF(L918&lt;CGR!$P$4,"INCUMPLIDA","PROCESO"), "VERIFICAR FECHA")),"SIN VALOR AVANCE")</f>
        <v>PROCESO</v>
      </c>
    </row>
    <row r="919" spans="1:17" ht="210.75">
      <c r="A919" s="169" t="s">
        <v>19</v>
      </c>
      <c r="B919" s="460" t="s">
        <v>13</v>
      </c>
      <c r="C919" s="642"/>
      <c r="D919" s="642"/>
      <c r="E919" s="643"/>
      <c r="F919" s="643"/>
      <c r="G919" s="52" t="s">
        <v>248</v>
      </c>
      <c r="H919" s="163" t="s">
        <v>248</v>
      </c>
      <c r="I919" s="163" t="s">
        <v>3249</v>
      </c>
      <c r="J919" s="168">
        <v>1</v>
      </c>
      <c r="K919" s="192">
        <v>45323</v>
      </c>
      <c r="L919" s="192">
        <v>45747</v>
      </c>
      <c r="M919" s="165">
        <f t="shared" si="31"/>
        <v>60.571428571428569</v>
      </c>
      <c r="N919" s="191">
        <v>0</v>
      </c>
      <c r="O919" s="163" t="s">
        <v>3809</v>
      </c>
      <c r="P919" s="53">
        <f t="shared" si="32"/>
        <v>0</v>
      </c>
      <c r="Q919" s="166" t="str">
        <f>IF(ISNUMBER(P919),IF(P919=100%,"CUMPLIDA",IF(AND(ISNUMBER(L919),ISNUMBER(CGR!$P$4)), IF(L919&lt;CGR!$P$4,"INCUMPLIDA","PROCESO"), "VERIFICAR FECHA")),"SIN VALOR AVANCE")</f>
        <v>PROCESO</v>
      </c>
    </row>
    <row r="920" spans="1:17" ht="135.75">
      <c r="A920" s="169" t="s">
        <v>19</v>
      </c>
      <c r="B920" s="460" t="s">
        <v>13</v>
      </c>
      <c r="C920" s="642"/>
      <c r="D920" s="642"/>
      <c r="E920" s="643"/>
      <c r="F920" s="643"/>
      <c r="G920" s="52" t="s">
        <v>3707</v>
      </c>
      <c r="H920" s="163" t="s">
        <v>3707</v>
      </c>
      <c r="I920" s="163" t="s">
        <v>252</v>
      </c>
      <c r="J920" s="168">
        <v>1</v>
      </c>
      <c r="K920" s="192">
        <v>45231</v>
      </c>
      <c r="L920" s="192">
        <v>45747</v>
      </c>
      <c r="M920" s="165">
        <f t="shared" si="31"/>
        <v>73.714285714285708</v>
      </c>
      <c r="N920" s="191">
        <v>0</v>
      </c>
      <c r="O920" s="175" t="s">
        <v>3703</v>
      </c>
      <c r="P920" s="53">
        <f t="shared" si="32"/>
        <v>0</v>
      </c>
      <c r="Q920" s="166" t="str">
        <f>IF(ISNUMBER(P920),IF(P920=100%,"CUMPLIDA",IF(AND(ISNUMBER(L920),ISNUMBER(CGR!$P$4)), IF(L920&lt;CGR!$P$4,"INCUMPLIDA","PROCESO"), "VERIFICAR FECHA")),"SIN VALOR AVANCE")</f>
        <v>PROCESO</v>
      </c>
    </row>
    <row r="921" spans="1:17" ht="345.75">
      <c r="A921" s="169" t="s">
        <v>19</v>
      </c>
      <c r="B921" s="460" t="s">
        <v>13</v>
      </c>
      <c r="C921" s="642"/>
      <c r="D921" s="642"/>
      <c r="E921" s="643"/>
      <c r="F921" s="643"/>
      <c r="G921" s="52" t="s">
        <v>3708</v>
      </c>
      <c r="H921" s="163" t="s">
        <v>3708</v>
      </c>
      <c r="I921" s="163" t="s">
        <v>2556</v>
      </c>
      <c r="J921" s="168">
        <v>1</v>
      </c>
      <c r="K921" s="192">
        <v>45231</v>
      </c>
      <c r="L921" s="192">
        <v>45808</v>
      </c>
      <c r="M921" s="165">
        <f t="shared" si="31"/>
        <v>82.428571428571431</v>
      </c>
      <c r="N921" s="191">
        <v>0</v>
      </c>
      <c r="O921" s="175" t="s">
        <v>3704</v>
      </c>
      <c r="P921" s="53">
        <f t="shared" si="32"/>
        <v>0</v>
      </c>
      <c r="Q921" s="166" t="str">
        <f>IF(ISNUMBER(P921),IF(P921=100%,"CUMPLIDA",IF(AND(ISNUMBER(L921),ISNUMBER(CGR!$P$4)), IF(L921&lt;CGR!$P$4,"INCUMPLIDA","PROCESO"), "VERIFICAR FECHA")),"SIN VALOR AVANCE")</f>
        <v>PROCESO</v>
      </c>
    </row>
    <row r="922" spans="1:17" ht="240.75">
      <c r="A922" s="169" t="s">
        <v>19</v>
      </c>
      <c r="B922" s="460" t="s">
        <v>13</v>
      </c>
      <c r="C922" s="642"/>
      <c r="D922" s="642"/>
      <c r="E922" s="643"/>
      <c r="F922" s="643"/>
      <c r="G922" s="52" t="s">
        <v>1363</v>
      </c>
      <c r="H922" s="163" t="s">
        <v>258</v>
      </c>
      <c r="I922" s="163" t="s">
        <v>259</v>
      </c>
      <c r="J922" s="168">
        <v>12</v>
      </c>
      <c r="K922" s="192">
        <v>46024</v>
      </c>
      <c r="L922" s="192">
        <v>47118</v>
      </c>
      <c r="M922" s="165">
        <f t="shared" si="31"/>
        <v>156.28571428571428</v>
      </c>
      <c r="N922" s="191">
        <v>0</v>
      </c>
      <c r="O922" s="175" t="s">
        <v>3744</v>
      </c>
      <c r="P922" s="53">
        <f t="shared" si="32"/>
        <v>0</v>
      </c>
      <c r="Q922" s="166" t="str">
        <f>IF(ISNUMBER(P922),IF(P922=100%,"CUMPLIDA",IF(AND(ISNUMBER(L922),ISNUMBER(CGR!$P$4)), IF(L922&lt;CGR!$P$4,"INCUMPLIDA","PROCESO"), "VERIFICAR FECHA")),"SIN VALOR AVANCE")</f>
        <v>PROCESO</v>
      </c>
    </row>
    <row r="923" spans="1:17" ht="210.75">
      <c r="A923" s="169" t="s">
        <v>19</v>
      </c>
      <c r="B923" s="460" t="s">
        <v>13</v>
      </c>
      <c r="C923" s="642"/>
      <c r="D923" s="642"/>
      <c r="E923" s="643"/>
      <c r="F923" s="643"/>
      <c r="G923" s="52" t="s">
        <v>1364</v>
      </c>
      <c r="H923" s="163" t="s">
        <v>261</v>
      </c>
      <c r="I923" s="163" t="s">
        <v>262</v>
      </c>
      <c r="J923" s="168">
        <v>1</v>
      </c>
      <c r="K923" s="192">
        <v>46024</v>
      </c>
      <c r="L923" s="192">
        <v>47118</v>
      </c>
      <c r="M923" s="165">
        <f t="shared" si="31"/>
        <v>156.28571428571428</v>
      </c>
      <c r="N923" s="191">
        <v>0</v>
      </c>
      <c r="O923" s="175" t="s">
        <v>3810</v>
      </c>
      <c r="P923" s="53">
        <f t="shared" si="32"/>
        <v>0</v>
      </c>
      <c r="Q923" s="166" t="str">
        <f>IF(ISNUMBER(P923),IF(P923=100%,"CUMPLIDA",IF(AND(ISNUMBER(L923),ISNUMBER(CGR!$P$4)), IF(L923&lt;CGR!$P$4,"INCUMPLIDA","PROCESO"), "VERIFICAR FECHA")),"SIN VALOR AVANCE")</f>
        <v>PROCESO</v>
      </c>
    </row>
    <row r="924" spans="1:17" ht="409.5">
      <c r="A924" s="169" t="s">
        <v>19</v>
      </c>
      <c r="B924" s="460" t="s">
        <v>13</v>
      </c>
      <c r="C924" s="642"/>
      <c r="D924" s="642"/>
      <c r="E924" s="643"/>
      <c r="F924" s="643"/>
      <c r="G924" s="52" t="s">
        <v>1365</v>
      </c>
      <c r="H924" s="163" t="s">
        <v>264</v>
      </c>
      <c r="I924" s="163" t="s">
        <v>265</v>
      </c>
      <c r="J924" s="168">
        <v>2</v>
      </c>
      <c r="K924" s="192">
        <v>46024</v>
      </c>
      <c r="L924" s="192">
        <v>47118</v>
      </c>
      <c r="M924" s="165">
        <f t="shared" si="31"/>
        <v>156.28571428571428</v>
      </c>
      <c r="N924" s="191">
        <v>0</v>
      </c>
      <c r="O924" s="175" t="s">
        <v>3711</v>
      </c>
      <c r="P924" s="53">
        <f t="shared" si="32"/>
        <v>0</v>
      </c>
      <c r="Q924" s="166" t="str">
        <f>IF(ISNUMBER(P924),IF(P924=100%,"CUMPLIDA",IF(AND(ISNUMBER(L924),ISNUMBER(CGR!$P$4)), IF(L924&lt;CGR!$P$4,"INCUMPLIDA","PROCESO"), "VERIFICAR FECHA")),"SIN VALOR AVANCE")</f>
        <v>PROCESO</v>
      </c>
    </row>
    <row r="925" spans="1:17" ht="360.75">
      <c r="A925" s="169" t="s">
        <v>19</v>
      </c>
      <c r="B925" s="460" t="s">
        <v>13</v>
      </c>
      <c r="C925" s="642" t="s">
        <v>3811</v>
      </c>
      <c r="D925" s="642" t="s">
        <v>3812</v>
      </c>
      <c r="E925" s="643" t="s">
        <v>3813</v>
      </c>
      <c r="F925" s="643" t="s">
        <v>3814</v>
      </c>
      <c r="G925" s="643" t="s">
        <v>2481</v>
      </c>
      <c r="H925" s="537" t="s">
        <v>3620</v>
      </c>
      <c r="I925" s="174" t="s">
        <v>3170</v>
      </c>
      <c r="J925" s="164">
        <v>1</v>
      </c>
      <c r="K925" s="190">
        <v>44044</v>
      </c>
      <c r="L925" s="190">
        <v>44196</v>
      </c>
      <c r="M925" s="165">
        <f t="shared" si="31"/>
        <v>21.714285714285715</v>
      </c>
      <c r="N925" s="191">
        <v>1</v>
      </c>
      <c r="O925" s="163" t="s">
        <v>3815</v>
      </c>
      <c r="P925" s="53">
        <f t="shared" si="32"/>
        <v>1</v>
      </c>
      <c r="Q925" s="166" t="str">
        <f>IF(ISNUMBER(P925),IF(P925=100%,"CUMPLIDA",IF(AND(ISNUMBER(L925),ISNUMBER(CGR!$P$4)), IF(L925&lt;CGR!$P$4,"INCUMPLIDA","PROCESO"), "VERIFICAR FECHA")),"SIN VALOR AVANCE")</f>
        <v>CUMPLIDA</v>
      </c>
    </row>
    <row r="926" spans="1:17" ht="135.75">
      <c r="A926" s="169" t="s">
        <v>19</v>
      </c>
      <c r="B926" s="460" t="s">
        <v>13</v>
      </c>
      <c r="C926" s="642"/>
      <c r="D926" s="642"/>
      <c r="E926" s="643"/>
      <c r="F926" s="643"/>
      <c r="G926" s="643"/>
      <c r="H926" s="537" t="s">
        <v>2429</v>
      </c>
      <c r="I926" s="163" t="s">
        <v>969</v>
      </c>
      <c r="J926" s="164">
        <v>1</v>
      </c>
      <c r="K926" s="190">
        <v>45231</v>
      </c>
      <c r="L926" s="190">
        <v>45504</v>
      </c>
      <c r="M926" s="165">
        <f t="shared" si="31"/>
        <v>39</v>
      </c>
      <c r="N926" s="191">
        <v>1</v>
      </c>
      <c r="O926" s="175" t="s">
        <v>3703</v>
      </c>
      <c r="P926" s="53">
        <f t="shared" si="32"/>
        <v>1</v>
      </c>
      <c r="Q926" s="166" t="str">
        <f>IF(ISNUMBER(P926),IF(P926=100%,"CUMPLIDA",IF(AND(ISNUMBER(L926),ISNUMBER(CGR!$P$4)), IF(L926&lt;CGR!$P$4,"INCUMPLIDA","PROCESO"), "VERIFICAR FECHA")),"SIN VALOR AVANCE")</f>
        <v>CUMPLIDA</v>
      </c>
    </row>
    <row r="927" spans="1:17" ht="409.5">
      <c r="A927" s="169" t="s">
        <v>19</v>
      </c>
      <c r="B927" s="460" t="s">
        <v>13</v>
      </c>
      <c r="C927" s="642"/>
      <c r="D927" s="642"/>
      <c r="E927" s="643"/>
      <c r="F927" s="643"/>
      <c r="G927" s="643"/>
      <c r="H927" s="537" t="s">
        <v>2431</v>
      </c>
      <c r="I927" s="163" t="s">
        <v>2432</v>
      </c>
      <c r="J927" s="164">
        <v>1</v>
      </c>
      <c r="K927" s="190">
        <v>45231</v>
      </c>
      <c r="L927" s="190">
        <v>45504</v>
      </c>
      <c r="M927" s="165">
        <f t="shared" si="31"/>
        <v>39</v>
      </c>
      <c r="N927" s="191">
        <v>1</v>
      </c>
      <c r="O927" s="175" t="s">
        <v>3741</v>
      </c>
      <c r="P927" s="53">
        <f t="shared" si="32"/>
        <v>1</v>
      </c>
      <c r="Q927" s="166" t="str">
        <f>IF(ISNUMBER(P927),IF(P927=100%,"CUMPLIDA",IF(AND(ISNUMBER(L927),ISNUMBER(CGR!$P$4)), IF(L927&lt;CGR!$P$4,"INCUMPLIDA","PROCESO"), "VERIFICAR FECHA")),"SIN VALOR AVANCE")</f>
        <v>CUMPLIDA</v>
      </c>
    </row>
    <row r="928" spans="1:17" ht="210.75">
      <c r="A928" s="169" t="s">
        <v>19</v>
      </c>
      <c r="B928" s="460" t="s">
        <v>13</v>
      </c>
      <c r="C928" s="642"/>
      <c r="D928" s="642"/>
      <c r="E928" s="643"/>
      <c r="F928" s="643"/>
      <c r="G928" s="52" t="s">
        <v>2434</v>
      </c>
      <c r="H928" s="163" t="s">
        <v>1614</v>
      </c>
      <c r="I928" s="163" t="s">
        <v>238</v>
      </c>
      <c r="J928" s="168">
        <v>1</v>
      </c>
      <c r="K928" s="192">
        <v>45323</v>
      </c>
      <c r="L928" s="192">
        <v>45747</v>
      </c>
      <c r="M928" s="165">
        <f t="shared" si="31"/>
        <v>60.571428571428569</v>
      </c>
      <c r="N928" s="191">
        <v>0</v>
      </c>
      <c r="O928" s="175" t="s">
        <v>3705</v>
      </c>
      <c r="P928" s="53">
        <f t="shared" si="32"/>
        <v>0</v>
      </c>
      <c r="Q928" s="166" t="str">
        <f>IF(ISNUMBER(P928),IF(P928=100%,"CUMPLIDA",IF(AND(ISNUMBER(L928),ISNUMBER(CGR!$P$4)), IF(L928&lt;CGR!$P$4,"INCUMPLIDA","PROCESO"), "VERIFICAR FECHA")),"SIN VALOR AVANCE")</f>
        <v>PROCESO</v>
      </c>
    </row>
    <row r="929" spans="1:17" ht="135.75">
      <c r="A929" s="169" t="s">
        <v>19</v>
      </c>
      <c r="B929" s="460" t="s">
        <v>13</v>
      </c>
      <c r="C929" s="642"/>
      <c r="D929" s="642"/>
      <c r="E929" s="643"/>
      <c r="F929" s="643"/>
      <c r="G929" s="52" t="s">
        <v>241</v>
      </c>
      <c r="H929" s="163" t="s">
        <v>241</v>
      </c>
      <c r="I929" s="163" t="s">
        <v>242</v>
      </c>
      <c r="J929" s="168">
        <v>1</v>
      </c>
      <c r="K929" s="192">
        <v>45323</v>
      </c>
      <c r="L929" s="192">
        <v>45747</v>
      </c>
      <c r="M929" s="165">
        <f t="shared" si="31"/>
        <v>60.571428571428569</v>
      </c>
      <c r="N929" s="191">
        <v>0</v>
      </c>
      <c r="O929" s="175" t="s">
        <v>3816</v>
      </c>
      <c r="P929" s="53">
        <f t="shared" si="32"/>
        <v>0</v>
      </c>
      <c r="Q929" s="166" t="str">
        <f>IF(ISNUMBER(P929),IF(P929=100%,"CUMPLIDA",IF(AND(ISNUMBER(L929),ISNUMBER(CGR!$P$4)), IF(L929&lt;CGR!$P$4,"INCUMPLIDA","PROCESO"), "VERIFICAR FECHA")),"SIN VALOR AVANCE")</f>
        <v>PROCESO</v>
      </c>
    </row>
    <row r="930" spans="1:17" ht="165.75">
      <c r="A930" s="169" t="s">
        <v>19</v>
      </c>
      <c r="B930" s="460" t="s">
        <v>13</v>
      </c>
      <c r="C930" s="642"/>
      <c r="D930" s="642"/>
      <c r="E930" s="643"/>
      <c r="F930" s="643"/>
      <c r="G930" s="52" t="s">
        <v>1361</v>
      </c>
      <c r="H930" s="163" t="s">
        <v>245</v>
      </c>
      <c r="I930" s="163" t="s">
        <v>246</v>
      </c>
      <c r="J930" s="168">
        <v>1</v>
      </c>
      <c r="K930" s="192">
        <v>45231</v>
      </c>
      <c r="L930" s="192">
        <v>45747</v>
      </c>
      <c r="M930" s="165">
        <f t="shared" si="31"/>
        <v>73.714285714285708</v>
      </c>
      <c r="N930" s="191">
        <v>0</v>
      </c>
      <c r="O930" s="163" t="s">
        <v>3622</v>
      </c>
      <c r="P930" s="53">
        <f t="shared" si="32"/>
        <v>0</v>
      </c>
      <c r="Q930" s="166" t="str">
        <f>IF(ISNUMBER(P930),IF(P930=100%,"CUMPLIDA",IF(AND(ISNUMBER(L930),ISNUMBER(CGR!$P$4)), IF(L930&lt;CGR!$P$4,"INCUMPLIDA","PROCESO"), "VERIFICAR FECHA")),"SIN VALOR AVANCE")</f>
        <v>PROCESO</v>
      </c>
    </row>
    <row r="931" spans="1:17" ht="210.75">
      <c r="A931" s="169" t="s">
        <v>19</v>
      </c>
      <c r="B931" s="460" t="s">
        <v>13</v>
      </c>
      <c r="C931" s="642"/>
      <c r="D931" s="642"/>
      <c r="E931" s="643"/>
      <c r="F931" s="643"/>
      <c r="G931" s="52" t="s">
        <v>248</v>
      </c>
      <c r="H931" s="163" t="s">
        <v>248</v>
      </c>
      <c r="I931" s="163" t="s">
        <v>3249</v>
      </c>
      <c r="J931" s="168">
        <v>1</v>
      </c>
      <c r="K931" s="192">
        <v>45323</v>
      </c>
      <c r="L931" s="192">
        <v>45747</v>
      </c>
      <c r="M931" s="165">
        <f t="shared" si="31"/>
        <v>60.571428571428569</v>
      </c>
      <c r="N931" s="191">
        <v>0</v>
      </c>
      <c r="O931" s="175" t="s">
        <v>3705</v>
      </c>
      <c r="P931" s="53">
        <f t="shared" si="32"/>
        <v>0</v>
      </c>
      <c r="Q931" s="166" t="str">
        <f>IF(ISNUMBER(P931),IF(P931=100%,"CUMPLIDA",IF(AND(ISNUMBER(L931),ISNUMBER(CGR!$P$4)), IF(L931&lt;CGR!$P$4,"INCUMPLIDA","PROCESO"), "VERIFICAR FECHA")),"SIN VALOR AVANCE")</f>
        <v>PROCESO</v>
      </c>
    </row>
    <row r="932" spans="1:17" ht="135.75">
      <c r="A932" s="169" t="s">
        <v>19</v>
      </c>
      <c r="B932" s="460" t="s">
        <v>13</v>
      </c>
      <c r="C932" s="642"/>
      <c r="D932" s="642"/>
      <c r="E932" s="643"/>
      <c r="F932" s="643"/>
      <c r="G932" s="52" t="s">
        <v>3707</v>
      </c>
      <c r="H932" s="163" t="s">
        <v>3707</v>
      </c>
      <c r="I932" s="163" t="s">
        <v>252</v>
      </c>
      <c r="J932" s="168">
        <v>1</v>
      </c>
      <c r="K932" s="192">
        <v>45231</v>
      </c>
      <c r="L932" s="192">
        <v>45747</v>
      </c>
      <c r="M932" s="165">
        <f t="shared" si="31"/>
        <v>73.714285714285708</v>
      </c>
      <c r="N932" s="191">
        <v>0</v>
      </c>
      <c r="O932" s="175" t="s">
        <v>3816</v>
      </c>
      <c r="P932" s="53">
        <f t="shared" si="32"/>
        <v>0</v>
      </c>
      <c r="Q932" s="166" t="str">
        <f>IF(ISNUMBER(P932),IF(P932=100%,"CUMPLIDA",IF(AND(ISNUMBER(L932),ISNUMBER(CGR!$P$4)), IF(L932&lt;CGR!$P$4,"INCUMPLIDA","PROCESO"), "VERIFICAR FECHA")),"SIN VALOR AVANCE")</f>
        <v>PROCESO</v>
      </c>
    </row>
    <row r="933" spans="1:17" ht="345.75">
      <c r="A933" s="169" t="s">
        <v>19</v>
      </c>
      <c r="B933" s="460" t="s">
        <v>13</v>
      </c>
      <c r="C933" s="642"/>
      <c r="D933" s="642"/>
      <c r="E933" s="643"/>
      <c r="F933" s="643"/>
      <c r="G933" s="52" t="s">
        <v>3708</v>
      </c>
      <c r="H933" s="163" t="s">
        <v>3708</v>
      </c>
      <c r="I933" s="163" t="s">
        <v>2556</v>
      </c>
      <c r="J933" s="168">
        <v>1</v>
      </c>
      <c r="K933" s="192">
        <v>45231</v>
      </c>
      <c r="L933" s="192">
        <v>45808</v>
      </c>
      <c r="M933" s="165">
        <f t="shared" si="31"/>
        <v>82.428571428571431</v>
      </c>
      <c r="N933" s="191">
        <v>0</v>
      </c>
      <c r="O933" s="175" t="s">
        <v>3817</v>
      </c>
      <c r="P933" s="53">
        <f t="shared" si="32"/>
        <v>0</v>
      </c>
      <c r="Q933" s="166" t="str">
        <f>IF(ISNUMBER(P933),IF(P933=100%,"CUMPLIDA",IF(AND(ISNUMBER(L933),ISNUMBER(CGR!$P$4)), IF(L933&lt;CGR!$P$4,"INCUMPLIDA","PROCESO"), "VERIFICAR FECHA")),"SIN VALOR AVANCE")</f>
        <v>PROCESO</v>
      </c>
    </row>
    <row r="934" spans="1:17" ht="255.75">
      <c r="A934" s="169" t="s">
        <v>19</v>
      </c>
      <c r="B934" s="460" t="s">
        <v>13</v>
      </c>
      <c r="C934" s="642"/>
      <c r="D934" s="642"/>
      <c r="E934" s="643"/>
      <c r="F934" s="643"/>
      <c r="G934" s="52" t="s">
        <v>1363</v>
      </c>
      <c r="H934" s="163" t="s">
        <v>258</v>
      </c>
      <c r="I934" s="163" t="s">
        <v>259</v>
      </c>
      <c r="J934" s="168">
        <v>12</v>
      </c>
      <c r="K934" s="192">
        <v>46024</v>
      </c>
      <c r="L934" s="192">
        <v>47118</v>
      </c>
      <c r="M934" s="165">
        <f t="shared" si="31"/>
        <v>156.28571428571428</v>
      </c>
      <c r="N934" s="191">
        <v>0</v>
      </c>
      <c r="O934" s="175" t="s">
        <v>3709</v>
      </c>
      <c r="P934" s="53">
        <f t="shared" si="32"/>
        <v>0</v>
      </c>
      <c r="Q934" s="166" t="str">
        <f>IF(ISNUMBER(P934),IF(P934=100%,"CUMPLIDA",IF(AND(ISNUMBER(L934),ISNUMBER(CGR!$P$4)), IF(L934&lt;CGR!$P$4,"INCUMPLIDA","PROCESO"), "VERIFICAR FECHA")),"SIN VALOR AVANCE")</f>
        <v>PROCESO</v>
      </c>
    </row>
    <row r="935" spans="1:17" ht="210">
      <c r="A935" s="169" t="s">
        <v>19</v>
      </c>
      <c r="B935" s="460" t="s">
        <v>13</v>
      </c>
      <c r="C935" s="642"/>
      <c r="D935" s="642"/>
      <c r="E935" s="643"/>
      <c r="F935" s="643"/>
      <c r="G935" s="52" t="s">
        <v>1364</v>
      </c>
      <c r="H935" s="163" t="s">
        <v>261</v>
      </c>
      <c r="I935" s="163" t="s">
        <v>262</v>
      </c>
      <c r="J935" s="168">
        <v>1</v>
      </c>
      <c r="K935" s="192">
        <v>46024</v>
      </c>
      <c r="L935" s="192">
        <v>47118</v>
      </c>
      <c r="M935" s="165">
        <f t="shared" si="31"/>
        <v>156.28571428571428</v>
      </c>
      <c r="N935" s="191">
        <v>0</v>
      </c>
      <c r="O935" s="163" t="s">
        <v>3818</v>
      </c>
      <c r="P935" s="53">
        <f t="shared" si="32"/>
        <v>0</v>
      </c>
      <c r="Q935" s="166" t="str">
        <f>IF(ISNUMBER(P935),IF(P935=100%,"CUMPLIDA",IF(AND(ISNUMBER(L935),ISNUMBER(CGR!$P$4)), IF(L935&lt;CGR!$P$4,"INCUMPLIDA","PROCESO"), "VERIFICAR FECHA")),"SIN VALOR AVANCE")</f>
        <v>PROCESO</v>
      </c>
    </row>
    <row r="936" spans="1:17" ht="409.5">
      <c r="A936" s="169" t="s">
        <v>19</v>
      </c>
      <c r="B936" s="460" t="s">
        <v>13</v>
      </c>
      <c r="C936" s="642"/>
      <c r="D936" s="642"/>
      <c r="E936" s="643"/>
      <c r="F936" s="643"/>
      <c r="G936" s="52" t="s">
        <v>1365</v>
      </c>
      <c r="H936" s="163" t="s">
        <v>264</v>
      </c>
      <c r="I936" s="163" t="s">
        <v>265</v>
      </c>
      <c r="J936" s="168">
        <v>2</v>
      </c>
      <c r="K936" s="192">
        <v>46024</v>
      </c>
      <c r="L936" s="192">
        <v>47118</v>
      </c>
      <c r="M936" s="165">
        <f t="shared" si="31"/>
        <v>156.28571428571428</v>
      </c>
      <c r="N936" s="191">
        <v>0</v>
      </c>
      <c r="O936" s="175" t="s">
        <v>3722</v>
      </c>
      <c r="P936" s="53">
        <f t="shared" si="32"/>
        <v>0</v>
      </c>
      <c r="Q936" s="166" t="str">
        <f>IF(ISNUMBER(P936),IF(P936=100%,"CUMPLIDA",IF(AND(ISNUMBER(L936),ISNUMBER(CGR!$P$4)), IF(L936&lt;CGR!$P$4,"INCUMPLIDA","PROCESO"), "VERIFICAR FECHA")),"SIN VALOR AVANCE")</f>
        <v>PROCESO</v>
      </c>
    </row>
    <row r="937" spans="1:17" ht="330.75">
      <c r="A937" s="169" t="s">
        <v>19</v>
      </c>
      <c r="B937" s="460" t="s">
        <v>13</v>
      </c>
      <c r="C937" s="642" t="s">
        <v>3819</v>
      </c>
      <c r="D937" s="642" t="s">
        <v>3724</v>
      </c>
      <c r="E937" s="643" t="s">
        <v>3820</v>
      </c>
      <c r="F937" s="643" t="s">
        <v>3821</v>
      </c>
      <c r="G937" s="643" t="s">
        <v>2481</v>
      </c>
      <c r="H937" s="537" t="s">
        <v>3620</v>
      </c>
      <c r="I937" s="163" t="s">
        <v>3170</v>
      </c>
      <c r="J937" s="164">
        <v>1</v>
      </c>
      <c r="K937" s="190">
        <v>44044</v>
      </c>
      <c r="L937" s="190">
        <v>44196</v>
      </c>
      <c r="M937" s="165">
        <f t="shared" si="31"/>
        <v>21.714285714285715</v>
      </c>
      <c r="N937" s="191">
        <v>1</v>
      </c>
      <c r="O937" s="163" t="s">
        <v>3822</v>
      </c>
      <c r="P937" s="53">
        <f t="shared" si="32"/>
        <v>1</v>
      </c>
      <c r="Q937" s="166" t="str">
        <f>IF(ISNUMBER(P937),IF(P937=100%,"CUMPLIDA",IF(AND(ISNUMBER(L937),ISNUMBER(CGR!$P$4)), IF(L937&lt;CGR!$P$4,"INCUMPLIDA","PROCESO"), "VERIFICAR FECHA")),"SIN VALOR AVANCE")</f>
        <v>CUMPLIDA</v>
      </c>
    </row>
    <row r="938" spans="1:17" ht="135.75">
      <c r="A938" s="169" t="s">
        <v>19</v>
      </c>
      <c r="B938" s="460" t="s">
        <v>13</v>
      </c>
      <c r="C938" s="642"/>
      <c r="D938" s="642"/>
      <c r="E938" s="643"/>
      <c r="F938" s="643"/>
      <c r="G938" s="643"/>
      <c r="H938" s="537" t="s">
        <v>2429</v>
      </c>
      <c r="I938" s="163" t="s">
        <v>969</v>
      </c>
      <c r="J938" s="164">
        <v>1</v>
      </c>
      <c r="K938" s="190">
        <v>45231</v>
      </c>
      <c r="L938" s="190">
        <v>45504</v>
      </c>
      <c r="M938" s="165">
        <f t="shared" si="31"/>
        <v>39</v>
      </c>
      <c r="N938" s="191">
        <v>1</v>
      </c>
      <c r="O938" s="175" t="s">
        <v>3703</v>
      </c>
      <c r="P938" s="53">
        <f t="shared" si="32"/>
        <v>1</v>
      </c>
      <c r="Q938" s="166" t="str">
        <f>IF(ISNUMBER(P938),IF(P938=100%,"CUMPLIDA",IF(AND(ISNUMBER(L938),ISNUMBER(CGR!$P$4)), IF(L938&lt;CGR!$P$4,"INCUMPLIDA","PROCESO"), "VERIFICAR FECHA")),"SIN VALOR AVANCE")</f>
        <v>CUMPLIDA</v>
      </c>
    </row>
    <row r="939" spans="1:17" ht="409.5">
      <c r="A939" s="169" t="s">
        <v>19</v>
      </c>
      <c r="B939" s="460" t="s">
        <v>13</v>
      </c>
      <c r="C939" s="642"/>
      <c r="D939" s="642"/>
      <c r="E939" s="643"/>
      <c r="F939" s="643"/>
      <c r="G939" s="643"/>
      <c r="H939" s="537" t="s">
        <v>2431</v>
      </c>
      <c r="I939" s="163" t="s">
        <v>2432</v>
      </c>
      <c r="J939" s="164">
        <v>1</v>
      </c>
      <c r="K939" s="190">
        <v>45231</v>
      </c>
      <c r="L939" s="190">
        <v>45504</v>
      </c>
      <c r="M939" s="165">
        <f t="shared" si="31"/>
        <v>39</v>
      </c>
      <c r="N939" s="191">
        <v>1</v>
      </c>
      <c r="O939" s="175" t="s">
        <v>3741</v>
      </c>
      <c r="P939" s="53">
        <f t="shared" si="32"/>
        <v>1</v>
      </c>
      <c r="Q939" s="166" t="str">
        <f>IF(ISNUMBER(P939),IF(P939=100%,"CUMPLIDA",IF(AND(ISNUMBER(L939),ISNUMBER(CGR!$P$4)), IF(L939&lt;CGR!$P$4,"INCUMPLIDA","PROCESO"), "VERIFICAR FECHA")),"SIN VALOR AVANCE")</f>
        <v>CUMPLIDA</v>
      </c>
    </row>
    <row r="940" spans="1:17" ht="240.75">
      <c r="A940" s="169" t="s">
        <v>19</v>
      </c>
      <c r="B940" s="460" t="s">
        <v>13</v>
      </c>
      <c r="C940" s="642"/>
      <c r="D940" s="642"/>
      <c r="E940" s="643"/>
      <c r="F940" s="643"/>
      <c r="G940" s="52" t="s">
        <v>2434</v>
      </c>
      <c r="H940" s="163" t="s">
        <v>1614</v>
      </c>
      <c r="I940" s="163" t="s">
        <v>238</v>
      </c>
      <c r="J940" s="168">
        <v>1</v>
      </c>
      <c r="K940" s="192">
        <v>45323</v>
      </c>
      <c r="L940" s="192">
        <v>45747</v>
      </c>
      <c r="M940" s="165">
        <f t="shared" si="31"/>
        <v>60.571428571428569</v>
      </c>
      <c r="N940" s="191">
        <v>0</v>
      </c>
      <c r="O940" s="175" t="s">
        <v>3796</v>
      </c>
      <c r="P940" s="53">
        <f t="shared" si="32"/>
        <v>0</v>
      </c>
      <c r="Q940" s="166" t="str">
        <f>IF(ISNUMBER(P940),IF(P940=100%,"CUMPLIDA",IF(AND(ISNUMBER(L940),ISNUMBER(CGR!$P$4)), IF(L940&lt;CGR!$P$4,"INCUMPLIDA","PROCESO"), "VERIFICAR FECHA")),"SIN VALOR AVANCE")</f>
        <v>PROCESO</v>
      </c>
    </row>
    <row r="941" spans="1:17" ht="135.75">
      <c r="A941" s="169" t="s">
        <v>19</v>
      </c>
      <c r="B941" s="460" t="s">
        <v>13</v>
      </c>
      <c r="C941" s="642"/>
      <c r="D941" s="642"/>
      <c r="E941" s="643"/>
      <c r="F941" s="643"/>
      <c r="G941" s="52" t="s">
        <v>241</v>
      </c>
      <c r="H941" s="163" t="s">
        <v>241</v>
      </c>
      <c r="I941" s="163" t="s">
        <v>242</v>
      </c>
      <c r="J941" s="168">
        <v>1</v>
      </c>
      <c r="K941" s="192">
        <v>45323</v>
      </c>
      <c r="L941" s="192">
        <v>45747</v>
      </c>
      <c r="M941" s="165">
        <f t="shared" si="31"/>
        <v>60.571428571428569</v>
      </c>
      <c r="N941" s="191">
        <v>0</v>
      </c>
      <c r="O941" s="175" t="s">
        <v>3816</v>
      </c>
      <c r="P941" s="53">
        <f t="shared" si="32"/>
        <v>0</v>
      </c>
      <c r="Q941" s="166" t="str">
        <f>IF(ISNUMBER(P941),IF(P941=100%,"CUMPLIDA",IF(AND(ISNUMBER(L941),ISNUMBER(CGR!$P$4)), IF(L941&lt;CGR!$P$4,"INCUMPLIDA","PROCESO"), "VERIFICAR FECHA")),"SIN VALOR AVANCE")</f>
        <v>PROCESO</v>
      </c>
    </row>
    <row r="942" spans="1:17" ht="165.75">
      <c r="A942" s="169" t="s">
        <v>19</v>
      </c>
      <c r="B942" s="460" t="s">
        <v>13</v>
      </c>
      <c r="C942" s="642"/>
      <c r="D942" s="642"/>
      <c r="E942" s="643"/>
      <c r="F942" s="643"/>
      <c r="G942" s="52" t="s">
        <v>1361</v>
      </c>
      <c r="H942" s="163" t="s">
        <v>245</v>
      </c>
      <c r="I942" s="163" t="s">
        <v>246</v>
      </c>
      <c r="J942" s="168">
        <v>1</v>
      </c>
      <c r="K942" s="192">
        <v>45231</v>
      </c>
      <c r="L942" s="192">
        <v>45747</v>
      </c>
      <c r="M942" s="165">
        <f t="shared" si="31"/>
        <v>73.714285714285708</v>
      </c>
      <c r="N942" s="191">
        <v>0</v>
      </c>
      <c r="O942" s="163" t="s">
        <v>3622</v>
      </c>
      <c r="P942" s="53">
        <f t="shared" si="32"/>
        <v>0</v>
      </c>
      <c r="Q942" s="166" t="str">
        <f>IF(ISNUMBER(P942),IF(P942=100%,"CUMPLIDA",IF(AND(ISNUMBER(L942),ISNUMBER(CGR!$P$4)), IF(L942&lt;CGR!$P$4,"INCUMPLIDA","PROCESO"), "VERIFICAR FECHA")),"SIN VALOR AVANCE")</f>
        <v>PROCESO</v>
      </c>
    </row>
    <row r="943" spans="1:17" ht="240.75">
      <c r="A943" s="169" t="s">
        <v>19</v>
      </c>
      <c r="B943" s="460" t="s">
        <v>13</v>
      </c>
      <c r="C943" s="642"/>
      <c r="D943" s="642"/>
      <c r="E943" s="643"/>
      <c r="F943" s="643"/>
      <c r="G943" s="52" t="s">
        <v>248</v>
      </c>
      <c r="H943" s="163" t="s">
        <v>248</v>
      </c>
      <c r="I943" s="163" t="s">
        <v>3249</v>
      </c>
      <c r="J943" s="168">
        <v>1</v>
      </c>
      <c r="K943" s="192">
        <v>45323</v>
      </c>
      <c r="L943" s="192">
        <v>45747</v>
      </c>
      <c r="M943" s="165">
        <f t="shared" si="31"/>
        <v>60.571428571428569</v>
      </c>
      <c r="N943" s="191">
        <v>0</v>
      </c>
      <c r="O943" s="175" t="s">
        <v>3796</v>
      </c>
      <c r="P943" s="53">
        <f t="shared" si="32"/>
        <v>0</v>
      </c>
      <c r="Q943" s="166" t="str">
        <f>IF(ISNUMBER(P943),IF(P943=100%,"CUMPLIDA",IF(AND(ISNUMBER(L943),ISNUMBER(CGR!$P$4)), IF(L943&lt;CGR!$P$4,"INCUMPLIDA","PROCESO"), "VERIFICAR FECHA")),"SIN VALOR AVANCE")</f>
        <v>PROCESO</v>
      </c>
    </row>
    <row r="944" spans="1:17" ht="135.75">
      <c r="A944" s="169" t="s">
        <v>19</v>
      </c>
      <c r="B944" s="460" t="s">
        <v>13</v>
      </c>
      <c r="C944" s="642"/>
      <c r="D944" s="642"/>
      <c r="E944" s="643"/>
      <c r="F944" s="643"/>
      <c r="G944" s="52" t="s">
        <v>3707</v>
      </c>
      <c r="H944" s="163" t="s">
        <v>3707</v>
      </c>
      <c r="I944" s="163" t="s">
        <v>252</v>
      </c>
      <c r="J944" s="168">
        <v>1</v>
      </c>
      <c r="K944" s="192">
        <v>45231</v>
      </c>
      <c r="L944" s="192">
        <v>45747</v>
      </c>
      <c r="M944" s="165">
        <f t="shared" si="31"/>
        <v>73.714285714285708</v>
      </c>
      <c r="N944" s="191">
        <v>0</v>
      </c>
      <c r="O944" s="175" t="s">
        <v>3816</v>
      </c>
      <c r="P944" s="53">
        <f t="shared" si="32"/>
        <v>0</v>
      </c>
      <c r="Q944" s="166" t="str">
        <f>IF(ISNUMBER(P944),IF(P944=100%,"CUMPLIDA",IF(AND(ISNUMBER(L944),ISNUMBER(CGR!$P$4)), IF(L944&lt;CGR!$P$4,"INCUMPLIDA","PROCESO"), "VERIFICAR FECHA")),"SIN VALOR AVANCE")</f>
        <v>PROCESO</v>
      </c>
    </row>
    <row r="945" spans="1:17" ht="345.75">
      <c r="A945" s="169" t="s">
        <v>19</v>
      </c>
      <c r="B945" s="460" t="s">
        <v>13</v>
      </c>
      <c r="C945" s="642"/>
      <c r="D945" s="642"/>
      <c r="E945" s="643"/>
      <c r="F945" s="643"/>
      <c r="G945" s="52" t="s">
        <v>3708</v>
      </c>
      <c r="H945" s="163" t="s">
        <v>3708</v>
      </c>
      <c r="I945" s="163" t="s">
        <v>2556</v>
      </c>
      <c r="J945" s="168">
        <v>1</v>
      </c>
      <c r="K945" s="192">
        <v>45231</v>
      </c>
      <c r="L945" s="192">
        <v>45808</v>
      </c>
      <c r="M945" s="165">
        <f t="shared" si="31"/>
        <v>82.428571428571431</v>
      </c>
      <c r="N945" s="191">
        <v>0</v>
      </c>
      <c r="O945" s="175" t="s">
        <v>3817</v>
      </c>
      <c r="P945" s="53">
        <f t="shared" si="32"/>
        <v>0</v>
      </c>
      <c r="Q945" s="166" t="str">
        <f>IF(ISNUMBER(P945),IF(P945=100%,"CUMPLIDA",IF(AND(ISNUMBER(L945),ISNUMBER(CGR!$P$4)), IF(L945&lt;CGR!$P$4,"INCUMPLIDA","PROCESO"), "VERIFICAR FECHA")),"SIN VALOR AVANCE")</f>
        <v>PROCESO</v>
      </c>
    </row>
    <row r="946" spans="1:17" ht="240.75">
      <c r="A946" s="169" t="s">
        <v>19</v>
      </c>
      <c r="B946" s="460" t="s">
        <v>13</v>
      </c>
      <c r="C946" s="642"/>
      <c r="D946" s="642"/>
      <c r="E946" s="643"/>
      <c r="F946" s="643"/>
      <c r="G946" s="52" t="s">
        <v>1363</v>
      </c>
      <c r="H946" s="163" t="s">
        <v>258</v>
      </c>
      <c r="I946" s="163" t="s">
        <v>259</v>
      </c>
      <c r="J946" s="168">
        <v>7</v>
      </c>
      <c r="K946" s="192">
        <v>46024</v>
      </c>
      <c r="L946" s="192">
        <v>46660</v>
      </c>
      <c r="M946" s="165">
        <f t="shared" si="31"/>
        <v>90.857142857142861</v>
      </c>
      <c r="N946" s="191">
        <v>0</v>
      </c>
      <c r="O946" s="175" t="s">
        <v>3744</v>
      </c>
      <c r="P946" s="53">
        <f t="shared" si="32"/>
        <v>0</v>
      </c>
      <c r="Q946" s="166" t="str">
        <f>IF(ISNUMBER(P946),IF(P946=100%,"CUMPLIDA",IF(AND(ISNUMBER(L946),ISNUMBER(CGR!$P$4)), IF(L946&lt;CGR!$P$4,"INCUMPLIDA","PROCESO"), "VERIFICAR FECHA")),"SIN VALOR AVANCE")</f>
        <v>PROCESO</v>
      </c>
    </row>
    <row r="947" spans="1:17" ht="225.75">
      <c r="A947" s="169" t="s">
        <v>19</v>
      </c>
      <c r="B947" s="460" t="s">
        <v>13</v>
      </c>
      <c r="C947" s="642"/>
      <c r="D947" s="642"/>
      <c r="E947" s="643"/>
      <c r="F947" s="643"/>
      <c r="G947" s="52" t="s">
        <v>1364</v>
      </c>
      <c r="H947" s="163" t="s">
        <v>261</v>
      </c>
      <c r="I947" s="163" t="s">
        <v>262</v>
      </c>
      <c r="J947" s="168">
        <v>1</v>
      </c>
      <c r="K947" s="192">
        <v>46024</v>
      </c>
      <c r="L947" s="192">
        <v>46660</v>
      </c>
      <c r="M947" s="165">
        <f t="shared" si="31"/>
        <v>90.857142857142861</v>
      </c>
      <c r="N947" s="191">
        <v>0</v>
      </c>
      <c r="O947" s="175" t="s">
        <v>3751</v>
      </c>
      <c r="P947" s="53">
        <f t="shared" si="32"/>
        <v>0</v>
      </c>
      <c r="Q947" s="166" t="str">
        <f>IF(ISNUMBER(P947),IF(P947=100%,"CUMPLIDA",IF(AND(ISNUMBER(L947),ISNUMBER(CGR!$P$4)), IF(L947&lt;CGR!$P$4,"INCUMPLIDA","PROCESO"), "VERIFICAR FECHA")),"SIN VALOR AVANCE")</f>
        <v>PROCESO</v>
      </c>
    </row>
    <row r="948" spans="1:17" ht="409.5">
      <c r="A948" s="169" t="s">
        <v>19</v>
      </c>
      <c r="B948" s="460" t="s">
        <v>13</v>
      </c>
      <c r="C948" s="642"/>
      <c r="D948" s="642"/>
      <c r="E948" s="643"/>
      <c r="F948" s="643"/>
      <c r="G948" s="52" t="s">
        <v>1365</v>
      </c>
      <c r="H948" s="163" t="s">
        <v>264</v>
      </c>
      <c r="I948" s="163" t="s">
        <v>265</v>
      </c>
      <c r="J948" s="168">
        <v>2</v>
      </c>
      <c r="K948" s="192">
        <v>46024</v>
      </c>
      <c r="L948" s="192">
        <v>46660</v>
      </c>
      <c r="M948" s="165">
        <f t="shared" si="31"/>
        <v>90.857142857142861</v>
      </c>
      <c r="N948" s="191">
        <v>0</v>
      </c>
      <c r="O948" s="175" t="s">
        <v>3722</v>
      </c>
      <c r="P948" s="53">
        <f t="shared" si="32"/>
        <v>0</v>
      </c>
      <c r="Q948" s="166" t="str">
        <f>IF(ISNUMBER(P948),IF(P948=100%,"CUMPLIDA",IF(AND(ISNUMBER(L948),ISNUMBER(CGR!$P$4)), IF(L948&lt;CGR!$P$4,"INCUMPLIDA","PROCESO"), "VERIFICAR FECHA")),"SIN VALOR AVANCE")</f>
        <v>PROCESO</v>
      </c>
    </row>
    <row r="949" spans="1:17" ht="409.5">
      <c r="A949" s="169" t="s">
        <v>19</v>
      </c>
      <c r="B949" s="460" t="s">
        <v>13</v>
      </c>
      <c r="C949" s="642" t="s">
        <v>3823</v>
      </c>
      <c r="D949" s="642" t="s">
        <v>3824</v>
      </c>
      <c r="E949" s="643" t="s">
        <v>3825</v>
      </c>
      <c r="F949" s="643" t="s">
        <v>3826</v>
      </c>
      <c r="G949" s="52" t="s">
        <v>3827</v>
      </c>
      <c r="H949" s="163" t="s">
        <v>3828</v>
      </c>
      <c r="I949" s="163" t="s">
        <v>3829</v>
      </c>
      <c r="J949" s="164">
        <v>1</v>
      </c>
      <c r="K949" s="190">
        <v>43983</v>
      </c>
      <c r="L949" s="190">
        <v>44043</v>
      </c>
      <c r="M949" s="165">
        <f t="shared" si="31"/>
        <v>8.5714285714285712</v>
      </c>
      <c r="N949" s="191">
        <v>1</v>
      </c>
      <c r="O949" s="163" t="s">
        <v>3830</v>
      </c>
      <c r="P949" s="53">
        <f t="shared" si="32"/>
        <v>1</v>
      </c>
      <c r="Q949" s="166" t="str">
        <f>IF(ISNUMBER(P949),IF(P949=100%,"CUMPLIDA",IF(AND(ISNUMBER(L949),ISNUMBER(CGR!$P$4)), IF(L949&lt;CGR!$P$4,"INCUMPLIDA","PROCESO"), "VERIFICAR FECHA")),"SIN VALOR AVANCE")</f>
        <v>CUMPLIDA</v>
      </c>
    </row>
    <row r="950" spans="1:17" ht="409.5">
      <c r="A950" s="169" t="s">
        <v>19</v>
      </c>
      <c r="B950" s="460" t="s">
        <v>13</v>
      </c>
      <c r="C950" s="642"/>
      <c r="D950" s="642"/>
      <c r="E950" s="643"/>
      <c r="F950" s="643"/>
      <c r="G950" s="52" t="s">
        <v>3827</v>
      </c>
      <c r="H950" s="163" t="s">
        <v>3831</v>
      </c>
      <c r="I950" s="163" t="s">
        <v>3832</v>
      </c>
      <c r="J950" s="164">
        <v>1</v>
      </c>
      <c r="K950" s="190">
        <v>44044</v>
      </c>
      <c r="L950" s="190">
        <v>44104</v>
      </c>
      <c r="M950" s="165">
        <f t="shared" si="31"/>
        <v>8.5714285714285712</v>
      </c>
      <c r="N950" s="191">
        <v>1</v>
      </c>
      <c r="O950" s="163" t="s">
        <v>3830</v>
      </c>
      <c r="P950" s="53">
        <f t="shared" si="32"/>
        <v>1</v>
      </c>
      <c r="Q950" s="166" t="str">
        <f>IF(ISNUMBER(P950),IF(P950=100%,"CUMPLIDA",IF(AND(ISNUMBER(L950),ISNUMBER(CGR!$P$4)), IF(L950&lt;CGR!$P$4,"INCUMPLIDA","PROCESO"), "VERIFICAR FECHA")),"SIN VALOR AVANCE")</f>
        <v>CUMPLIDA</v>
      </c>
    </row>
    <row r="951" spans="1:17" ht="409.5">
      <c r="A951" s="169" t="s">
        <v>19</v>
      </c>
      <c r="B951" s="460" t="s">
        <v>13</v>
      </c>
      <c r="C951" s="642"/>
      <c r="D951" s="642"/>
      <c r="E951" s="643"/>
      <c r="F951" s="643"/>
      <c r="G951" s="52" t="s">
        <v>3827</v>
      </c>
      <c r="H951" s="163" t="s">
        <v>3833</v>
      </c>
      <c r="I951" s="163" t="s">
        <v>3834</v>
      </c>
      <c r="J951" s="164">
        <v>1</v>
      </c>
      <c r="K951" s="190">
        <v>44105</v>
      </c>
      <c r="L951" s="190">
        <v>44165</v>
      </c>
      <c r="M951" s="165">
        <f t="shared" si="31"/>
        <v>8.5714285714285712</v>
      </c>
      <c r="N951" s="191">
        <v>1</v>
      </c>
      <c r="O951" s="163" t="s">
        <v>3835</v>
      </c>
      <c r="P951" s="53">
        <f t="shared" si="32"/>
        <v>1</v>
      </c>
      <c r="Q951" s="166" t="str">
        <f>IF(ISNUMBER(P951),IF(P951=100%,"CUMPLIDA",IF(AND(ISNUMBER(L951),ISNUMBER(CGR!$P$4)), IF(L951&lt;CGR!$P$4,"INCUMPLIDA","PROCESO"), "VERIFICAR FECHA")),"SIN VALOR AVANCE")</f>
        <v>CUMPLIDA</v>
      </c>
    </row>
    <row r="952" spans="1:17" ht="195.75">
      <c r="A952" s="169" t="s">
        <v>19</v>
      </c>
      <c r="B952" s="460" t="s">
        <v>13</v>
      </c>
      <c r="C952" s="642"/>
      <c r="D952" s="642"/>
      <c r="E952" s="643"/>
      <c r="F952" s="643"/>
      <c r="G952" s="52" t="s">
        <v>3827</v>
      </c>
      <c r="H952" s="163" t="s">
        <v>3836</v>
      </c>
      <c r="I952" s="163" t="s">
        <v>3837</v>
      </c>
      <c r="J952" s="164">
        <v>1</v>
      </c>
      <c r="K952" s="190">
        <v>44197</v>
      </c>
      <c r="L952" s="190">
        <v>44530</v>
      </c>
      <c r="M952" s="165">
        <f t="shared" si="31"/>
        <v>47.571428571428569</v>
      </c>
      <c r="N952" s="191">
        <v>1</v>
      </c>
      <c r="O952" s="163" t="s">
        <v>3838</v>
      </c>
      <c r="P952" s="53">
        <f t="shared" si="32"/>
        <v>1</v>
      </c>
      <c r="Q952" s="166" t="str">
        <f>IF(ISNUMBER(P952),IF(P952=100%,"CUMPLIDA",IF(AND(ISNUMBER(L952),ISNUMBER(CGR!$P$4)), IF(L952&lt;CGR!$P$4,"INCUMPLIDA","PROCESO"), "VERIFICAR FECHA")),"SIN VALOR AVANCE")</f>
        <v>CUMPLIDA</v>
      </c>
    </row>
    <row r="953" spans="1:17" ht="409.5">
      <c r="A953" s="169" t="s">
        <v>19</v>
      </c>
      <c r="B953" s="460" t="s">
        <v>13</v>
      </c>
      <c r="C953" s="642"/>
      <c r="D953" s="642"/>
      <c r="E953" s="643"/>
      <c r="F953" s="643"/>
      <c r="G953" s="52" t="s">
        <v>3827</v>
      </c>
      <c r="H953" s="163" t="s">
        <v>3839</v>
      </c>
      <c r="I953" s="163" t="s">
        <v>3840</v>
      </c>
      <c r="J953" s="164">
        <v>2</v>
      </c>
      <c r="K953" s="190">
        <v>44531</v>
      </c>
      <c r="L953" s="190">
        <v>44835</v>
      </c>
      <c r="M953" s="165">
        <f t="shared" si="31"/>
        <v>43.428571428571431</v>
      </c>
      <c r="N953" s="191">
        <v>2</v>
      </c>
      <c r="O953" s="163" t="s">
        <v>3841</v>
      </c>
      <c r="P953" s="53">
        <f t="shared" si="32"/>
        <v>1</v>
      </c>
      <c r="Q953" s="166" t="str">
        <f>IF(ISNUMBER(P953),IF(P953=100%,"CUMPLIDA",IF(AND(ISNUMBER(L953),ISNUMBER(CGR!$P$4)), IF(L953&lt;CGR!$P$4,"INCUMPLIDA","PROCESO"), "VERIFICAR FECHA")),"SIN VALOR AVANCE")</f>
        <v>CUMPLIDA</v>
      </c>
    </row>
    <row r="954" spans="1:17" ht="409.5">
      <c r="A954" s="169" t="s">
        <v>19</v>
      </c>
      <c r="B954" s="460" t="s">
        <v>13</v>
      </c>
      <c r="C954" s="642"/>
      <c r="D954" s="642"/>
      <c r="E954" s="643"/>
      <c r="F954" s="643"/>
      <c r="G954" s="52" t="s">
        <v>3827</v>
      </c>
      <c r="H954" s="163" t="s">
        <v>3842</v>
      </c>
      <c r="I954" s="163" t="s">
        <v>1159</v>
      </c>
      <c r="J954" s="164">
        <v>1</v>
      </c>
      <c r="K954" s="190">
        <v>45597</v>
      </c>
      <c r="L954" s="190">
        <v>45961</v>
      </c>
      <c r="M954" s="165">
        <f t="shared" si="31"/>
        <v>52</v>
      </c>
      <c r="N954" s="191">
        <v>0</v>
      </c>
      <c r="O954" s="163" t="s">
        <v>3843</v>
      </c>
      <c r="P954" s="53">
        <f t="shared" si="32"/>
        <v>0</v>
      </c>
      <c r="Q954" s="166" t="str">
        <f>IF(ISNUMBER(P954),IF(P954=100%,"CUMPLIDA",IF(AND(ISNUMBER(L954),ISNUMBER(CGR!$P$4)), IF(L954&lt;CGR!$P$4,"INCUMPLIDA","PROCESO"), "VERIFICAR FECHA")),"SIN VALOR AVANCE")</f>
        <v>PROCESO</v>
      </c>
    </row>
    <row r="955" spans="1:17" ht="409.5">
      <c r="A955" s="169" t="s">
        <v>19</v>
      </c>
      <c r="B955" s="460" t="s">
        <v>13</v>
      </c>
      <c r="C955" s="642" t="s">
        <v>3844</v>
      </c>
      <c r="D955" s="642" t="s">
        <v>3771</v>
      </c>
      <c r="E955" s="643" t="s">
        <v>3845</v>
      </c>
      <c r="F955" s="643" t="s">
        <v>3846</v>
      </c>
      <c r="G955" s="643" t="s">
        <v>3795</v>
      </c>
      <c r="H955" s="537" t="s">
        <v>3620</v>
      </c>
      <c r="I955" s="163" t="s">
        <v>3170</v>
      </c>
      <c r="J955" s="164">
        <v>1</v>
      </c>
      <c r="K955" s="190">
        <v>44044</v>
      </c>
      <c r="L955" s="190">
        <v>44196</v>
      </c>
      <c r="M955" s="165">
        <f t="shared" si="31"/>
        <v>21.714285714285715</v>
      </c>
      <c r="N955" s="191">
        <v>1</v>
      </c>
      <c r="O955" s="163" t="s">
        <v>3847</v>
      </c>
      <c r="P955" s="53">
        <f t="shared" si="32"/>
        <v>1</v>
      </c>
      <c r="Q955" s="166" t="str">
        <f>IF(ISNUMBER(P955),IF(P955=100%,"CUMPLIDA",IF(AND(ISNUMBER(L955),ISNUMBER(CGR!$P$4)), IF(L955&lt;CGR!$P$4,"INCUMPLIDA","PROCESO"), "VERIFICAR FECHA")),"SIN VALOR AVANCE")</f>
        <v>CUMPLIDA</v>
      </c>
    </row>
    <row r="956" spans="1:17" ht="135.75">
      <c r="A956" s="169" t="s">
        <v>19</v>
      </c>
      <c r="B956" s="460" t="s">
        <v>13</v>
      </c>
      <c r="C956" s="642"/>
      <c r="D956" s="642"/>
      <c r="E956" s="643"/>
      <c r="F956" s="643"/>
      <c r="G956" s="643"/>
      <c r="H956" s="537" t="s">
        <v>2429</v>
      </c>
      <c r="I956" s="163" t="s">
        <v>969</v>
      </c>
      <c r="J956" s="164">
        <v>1</v>
      </c>
      <c r="K956" s="190">
        <v>45231</v>
      </c>
      <c r="L956" s="190">
        <v>45504</v>
      </c>
      <c r="M956" s="165">
        <f t="shared" si="31"/>
        <v>39</v>
      </c>
      <c r="N956" s="191">
        <v>1</v>
      </c>
      <c r="O956" s="175" t="s">
        <v>3703</v>
      </c>
      <c r="P956" s="53">
        <f t="shared" si="32"/>
        <v>1</v>
      </c>
      <c r="Q956" s="166" t="str">
        <f>IF(ISNUMBER(P956),IF(P956=100%,"CUMPLIDA",IF(AND(ISNUMBER(L956),ISNUMBER(CGR!$P$4)), IF(L956&lt;CGR!$P$4,"INCUMPLIDA","PROCESO"), "VERIFICAR FECHA")),"SIN VALOR AVANCE")</f>
        <v>CUMPLIDA</v>
      </c>
    </row>
    <row r="957" spans="1:17" ht="409.5">
      <c r="A957" s="169" t="s">
        <v>19</v>
      </c>
      <c r="B957" s="460" t="s">
        <v>13</v>
      </c>
      <c r="C957" s="642"/>
      <c r="D957" s="642"/>
      <c r="E957" s="643"/>
      <c r="F957" s="643"/>
      <c r="G957" s="643"/>
      <c r="H957" s="537" t="s">
        <v>2431</v>
      </c>
      <c r="I957" s="163" t="s">
        <v>2432</v>
      </c>
      <c r="J957" s="164">
        <v>1</v>
      </c>
      <c r="K957" s="190">
        <v>45231</v>
      </c>
      <c r="L957" s="190">
        <v>45504</v>
      </c>
      <c r="M957" s="165">
        <f t="shared" si="31"/>
        <v>39</v>
      </c>
      <c r="N957" s="191">
        <v>1</v>
      </c>
      <c r="O957" s="175" t="s">
        <v>3741</v>
      </c>
      <c r="P957" s="53">
        <f t="shared" si="32"/>
        <v>1</v>
      </c>
      <c r="Q957" s="166" t="str">
        <f>IF(ISNUMBER(P957),IF(P957=100%,"CUMPLIDA",IF(AND(ISNUMBER(L957),ISNUMBER(CGR!$P$4)), IF(L957&lt;CGR!$P$4,"INCUMPLIDA","PROCESO"), "VERIFICAR FECHA")),"SIN VALOR AVANCE")</f>
        <v>CUMPLIDA</v>
      </c>
    </row>
    <row r="958" spans="1:17" ht="240.75">
      <c r="A958" s="169" t="s">
        <v>19</v>
      </c>
      <c r="B958" s="460" t="s">
        <v>13</v>
      </c>
      <c r="C958" s="642"/>
      <c r="D958" s="642"/>
      <c r="E958" s="643"/>
      <c r="F958" s="643"/>
      <c r="G958" s="52" t="s">
        <v>2434</v>
      </c>
      <c r="H958" s="163" t="s">
        <v>1614</v>
      </c>
      <c r="I958" s="163" t="s">
        <v>238</v>
      </c>
      <c r="J958" s="168">
        <v>1</v>
      </c>
      <c r="K958" s="192">
        <v>45323</v>
      </c>
      <c r="L958" s="192">
        <v>45747</v>
      </c>
      <c r="M958" s="165">
        <f t="shared" si="31"/>
        <v>60.571428571428569</v>
      </c>
      <c r="N958" s="191">
        <v>0</v>
      </c>
      <c r="O958" s="175" t="s">
        <v>3743</v>
      </c>
      <c r="P958" s="53">
        <f t="shared" si="32"/>
        <v>0</v>
      </c>
      <c r="Q958" s="166" t="str">
        <f>IF(ISNUMBER(P958),IF(P958=100%,"CUMPLIDA",IF(AND(ISNUMBER(L958),ISNUMBER(CGR!$P$4)), IF(L958&lt;CGR!$P$4,"INCUMPLIDA","PROCESO"), "VERIFICAR FECHA")),"SIN VALOR AVANCE")</f>
        <v>PROCESO</v>
      </c>
    </row>
    <row r="959" spans="1:17" ht="150.75">
      <c r="A959" s="169" t="s">
        <v>19</v>
      </c>
      <c r="B959" s="460" t="s">
        <v>13</v>
      </c>
      <c r="C959" s="642"/>
      <c r="D959" s="642"/>
      <c r="E959" s="643"/>
      <c r="F959" s="643"/>
      <c r="G959" s="52" t="s">
        <v>241</v>
      </c>
      <c r="H959" s="163" t="s">
        <v>241</v>
      </c>
      <c r="I959" s="163" t="s">
        <v>242</v>
      </c>
      <c r="J959" s="168">
        <v>1</v>
      </c>
      <c r="K959" s="192">
        <v>45323</v>
      </c>
      <c r="L959" s="192">
        <v>45747</v>
      </c>
      <c r="M959" s="165">
        <f t="shared" si="31"/>
        <v>60.571428571428569</v>
      </c>
      <c r="N959" s="191">
        <v>0</v>
      </c>
      <c r="O959" s="175" t="s">
        <v>3848</v>
      </c>
      <c r="P959" s="53">
        <f t="shared" si="32"/>
        <v>0</v>
      </c>
      <c r="Q959" s="166" t="str">
        <f>IF(ISNUMBER(P959),IF(P959=100%,"CUMPLIDA",IF(AND(ISNUMBER(L959),ISNUMBER(CGR!$P$4)), IF(L959&lt;CGR!$P$4,"INCUMPLIDA","PROCESO"), "VERIFICAR FECHA")),"SIN VALOR AVANCE")</f>
        <v>PROCESO</v>
      </c>
    </row>
    <row r="960" spans="1:17" ht="165.75">
      <c r="A960" s="169" t="s">
        <v>19</v>
      </c>
      <c r="B960" s="460" t="s">
        <v>13</v>
      </c>
      <c r="C960" s="642"/>
      <c r="D960" s="642"/>
      <c r="E960" s="643"/>
      <c r="F960" s="643"/>
      <c r="G960" s="52" t="s">
        <v>1361</v>
      </c>
      <c r="H960" s="163" t="s">
        <v>245</v>
      </c>
      <c r="I960" s="163" t="s">
        <v>246</v>
      </c>
      <c r="J960" s="168">
        <v>1</v>
      </c>
      <c r="K960" s="192">
        <v>45231</v>
      </c>
      <c r="L960" s="192">
        <v>45747</v>
      </c>
      <c r="M960" s="165">
        <f t="shared" si="31"/>
        <v>73.714285714285708</v>
      </c>
      <c r="N960" s="191">
        <v>0</v>
      </c>
      <c r="O960" s="163" t="s">
        <v>3622</v>
      </c>
      <c r="P960" s="53">
        <f t="shared" si="32"/>
        <v>0</v>
      </c>
      <c r="Q960" s="166" t="str">
        <f>IF(ISNUMBER(P960),IF(P960=100%,"CUMPLIDA",IF(AND(ISNUMBER(L960),ISNUMBER(CGR!$P$4)), IF(L960&lt;CGR!$P$4,"INCUMPLIDA","PROCESO"), "VERIFICAR FECHA")),"SIN VALOR AVANCE")</f>
        <v>PROCESO</v>
      </c>
    </row>
    <row r="961" spans="1:17" ht="240.75">
      <c r="A961" s="169" t="s">
        <v>19</v>
      </c>
      <c r="B961" s="460" t="s">
        <v>13</v>
      </c>
      <c r="C961" s="642"/>
      <c r="D961" s="642"/>
      <c r="E961" s="643"/>
      <c r="F961" s="643"/>
      <c r="G961" s="52" t="s">
        <v>248</v>
      </c>
      <c r="H961" s="163" t="s">
        <v>248</v>
      </c>
      <c r="I961" s="163" t="s">
        <v>3249</v>
      </c>
      <c r="J961" s="168">
        <v>1</v>
      </c>
      <c r="K961" s="192">
        <v>45323</v>
      </c>
      <c r="L961" s="192">
        <v>45747</v>
      </c>
      <c r="M961" s="165">
        <f t="shared" si="31"/>
        <v>60.571428571428569</v>
      </c>
      <c r="N961" s="191">
        <v>0</v>
      </c>
      <c r="O961" s="175" t="s">
        <v>3743</v>
      </c>
      <c r="P961" s="53">
        <f t="shared" si="32"/>
        <v>0</v>
      </c>
      <c r="Q961" s="166" t="str">
        <f>IF(ISNUMBER(P961),IF(P961=100%,"CUMPLIDA",IF(AND(ISNUMBER(L961),ISNUMBER(CGR!$P$4)), IF(L961&lt;CGR!$P$4,"INCUMPLIDA","PROCESO"), "VERIFICAR FECHA")),"SIN VALOR AVANCE")</f>
        <v>PROCESO</v>
      </c>
    </row>
    <row r="962" spans="1:17" ht="150.75">
      <c r="A962" s="169" t="s">
        <v>19</v>
      </c>
      <c r="B962" s="460" t="s">
        <v>13</v>
      </c>
      <c r="C962" s="642"/>
      <c r="D962" s="642"/>
      <c r="E962" s="643"/>
      <c r="F962" s="643"/>
      <c r="G962" s="52" t="s">
        <v>3707</v>
      </c>
      <c r="H962" s="163" t="s">
        <v>3707</v>
      </c>
      <c r="I962" s="163" t="s">
        <v>252</v>
      </c>
      <c r="J962" s="168">
        <v>1</v>
      </c>
      <c r="K962" s="192">
        <v>45231</v>
      </c>
      <c r="L962" s="192">
        <v>45747</v>
      </c>
      <c r="M962" s="165">
        <f t="shared" si="31"/>
        <v>73.714285714285708</v>
      </c>
      <c r="N962" s="191">
        <v>0</v>
      </c>
      <c r="O962" s="175" t="s">
        <v>3848</v>
      </c>
      <c r="P962" s="53">
        <f t="shared" si="32"/>
        <v>0</v>
      </c>
      <c r="Q962" s="166" t="str">
        <f>IF(ISNUMBER(P962),IF(P962=100%,"CUMPLIDA",IF(AND(ISNUMBER(L962),ISNUMBER(CGR!$P$4)), IF(L962&lt;CGR!$P$4,"INCUMPLIDA","PROCESO"), "VERIFICAR FECHA")),"SIN VALOR AVANCE")</f>
        <v>PROCESO</v>
      </c>
    </row>
    <row r="963" spans="1:17" ht="345.75">
      <c r="A963" s="169" t="s">
        <v>19</v>
      </c>
      <c r="B963" s="460" t="s">
        <v>13</v>
      </c>
      <c r="C963" s="642"/>
      <c r="D963" s="642"/>
      <c r="E963" s="643"/>
      <c r="F963" s="643"/>
      <c r="G963" s="52" t="s">
        <v>3708</v>
      </c>
      <c r="H963" s="163" t="s">
        <v>3708</v>
      </c>
      <c r="I963" s="163" t="s">
        <v>2556</v>
      </c>
      <c r="J963" s="168">
        <v>1</v>
      </c>
      <c r="K963" s="192">
        <v>45231</v>
      </c>
      <c r="L963" s="192">
        <v>45808</v>
      </c>
      <c r="M963" s="165">
        <f t="shared" si="31"/>
        <v>82.428571428571431</v>
      </c>
      <c r="N963" s="191">
        <v>0</v>
      </c>
      <c r="O963" s="175" t="s">
        <v>3704</v>
      </c>
      <c r="P963" s="53">
        <f t="shared" si="32"/>
        <v>0</v>
      </c>
      <c r="Q963" s="166" t="str">
        <f>IF(ISNUMBER(P963),IF(P963=100%,"CUMPLIDA",IF(AND(ISNUMBER(L963),ISNUMBER(CGR!$P$4)), IF(L963&lt;CGR!$P$4,"INCUMPLIDA","PROCESO"), "VERIFICAR FECHA")),"SIN VALOR AVANCE")</f>
        <v>PROCESO</v>
      </c>
    </row>
    <row r="964" spans="1:17" ht="240.75">
      <c r="A964" s="169" t="s">
        <v>19</v>
      </c>
      <c r="B964" s="460" t="s">
        <v>13</v>
      </c>
      <c r="C964" s="642"/>
      <c r="D964" s="642"/>
      <c r="E964" s="643"/>
      <c r="F964" s="643"/>
      <c r="G964" s="52" t="s">
        <v>1363</v>
      </c>
      <c r="H964" s="163" t="s">
        <v>258</v>
      </c>
      <c r="I964" s="163" t="s">
        <v>259</v>
      </c>
      <c r="J964" s="168">
        <v>7</v>
      </c>
      <c r="K964" s="192">
        <v>46024</v>
      </c>
      <c r="L964" s="192">
        <v>46660</v>
      </c>
      <c r="M964" s="165">
        <f t="shared" ref="M964:M1027" si="33">(L964-K964)/7</f>
        <v>90.857142857142861</v>
      </c>
      <c r="N964" s="191">
        <v>0</v>
      </c>
      <c r="O964" s="175" t="s">
        <v>3744</v>
      </c>
      <c r="P964" s="53">
        <f t="shared" si="32"/>
        <v>0</v>
      </c>
      <c r="Q964" s="166" t="str">
        <f>IF(ISNUMBER(P964),IF(P964=100%,"CUMPLIDA",IF(AND(ISNUMBER(L964),ISNUMBER(CGR!$P$4)), IF(L964&lt;CGR!$P$4,"INCUMPLIDA","PROCESO"), "VERIFICAR FECHA")),"SIN VALOR AVANCE")</f>
        <v>PROCESO</v>
      </c>
    </row>
    <row r="965" spans="1:17" ht="210.75">
      <c r="A965" s="169" t="s">
        <v>19</v>
      </c>
      <c r="B965" s="460" t="s">
        <v>13</v>
      </c>
      <c r="C965" s="642"/>
      <c r="D965" s="642"/>
      <c r="E965" s="643"/>
      <c r="F965" s="643"/>
      <c r="G965" s="52" t="s">
        <v>1364</v>
      </c>
      <c r="H965" s="163" t="s">
        <v>261</v>
      </c>
      <c r="I965" s="163" t="s">
        <v>262</v>
      </c>
      <c r="J965" s="168">
        <v>1</v>
      </c>
      <c r="K965" s="192">
        <v>46024</v>
      </c>
      <c r="L965" s="192">
        <v>46660</v>
      </c>
      <c r="M965" s="165">
        <f t="shared" si="33"/>
        <v>90.857142857142861</v>
      </c>
      <c r="N965" s="191">
        <v>0</v>
      </c>
      <c r="O965" s="175" t="s">
        <v>3810</v>
      </c>
      <c r="P965" s="53">
        <f t="shared" si="32"/>
        <v>0</v>
      </c>
      <c r="Q965" s="166" t="str">
        <f>IF(ISNUMBER(P965),IF(P965=100%,"CUMPLIDA",IF(AND(ISNUMBER(L965),ISNUMBER(CGR!$P$4)), IF(L965&lt;CGR!$P$4,"INCUMPLIDA","PROCESO"), "VERIFICAR FECHA")),"SIN VALOR AVANCE")</f>
        <v>PROCESO</v>
      </c>
    </row>
    <row r="966" spans="1:17" ht="409.5">
      <c r="A966" s="169" t="s">
        <v>19</v>
      </c>
      <c r="B966" s="460" t="s">
        <v>13</v>
      </c>
      <c r="C966" s="642"/>
      <c r="D966" s="642"/>
      <c r="E966" s="643"/>
      <c r="F966" s="643"/>
      <c r="G966" s="52" t="s">
        <v>1365</v>
      </c>
      <c r="H966" s="163" t="s">
        <v>264</v>
      </c>
      <c r="I966" s="163" t="s">
        <v>265</v>
      </c>
      <c r="J966" s="168">
        <v>2</v>
      </c>
      <c r="K966" s="192">
        <v>46024</v>
      </c>
      <c r="L966" s="192">
        <v>46660</v>
      </c>
      <c r="M966" s="165">
        <f t="shared" si="33"/>
        <v>90.857142857142861</v>
      </c>
      <c r="N966" s="191">
        <v>0</v>
      </c>
      <c r="O966" s="175" t="s">
        <v>3711</v>
      </c>
      <c r="P966" s="53">
        <f t="shared" si="32"/>
        <v>0</v>
      </c>
      <c r="Q966" s="166" t="str">
        <f>IF(ISNUMBER(P966),IF(P966=100%,"CUMPLIDA",IF(AND(ISNUMBER(L966),ISNUMBER(CGR!$P$4)), IF(L966&lt;CGR!$P$4,"INCUMPLIDA","PROCESO"), "VERIFICAR FECHA")),"SIN VALOR AVANCE")</f>
        <v>PROCESO</v>
      </c>
    </row>
    <row r="967" spans="1:17" ht="195.75">
      <c r="A967" s="169" t="s">
        <v>19</v>
      </c>
      <c r="B967" s="460" t="s">
        <v>13</v>
      </c>
      <c r="C967" s="642" t="s">
        <v>3849</v>
      </c>
      <c r="D967" s="642" t="s">
        <v>3699</v>
      </c>
      <c r="E967" s="643" t="s">
        <v>3850</v>
      </c>
      <c r="F967" s="643" t="s">
        <v>3851</v>
      </c>
      <c r="G967" s="52" t="s">
        <v>3852</v>
      </c>
      <c r="H967" s="163" t="s">
        <v>3853</v>
      </c>
      <c r="I967" s="163" t="s">
        <v>3854</v>
      </c>
      <c r="J967" s="461">
        <v>1</v>
      </c>
      <c r="K967" s="190">
        <v>43617</v>
      </c>
      <c r="L967" s="190">
        <v>43677</v>
      </c>
      <c r="M967" s="165">
        <f t="shared" si="33"/>
        <v>8.5714285714285712</v>
      </c>
      <c r="N967" s="462">
        <v>1</v>
      </c>
      <c r="O967" s="163" t="s">
        <v>3855</v>
      </c>
      <c r="P967" s="53">
        <f t="shared" si="32"/>
        <v>1</v>
      </c>
      <c r="Q967" s="166" t="str">
        <f>IF(ISNUMBER(P967),IF(P967=100%,"CUMPLIDA",IF(AND(ISNUMBER(L967),ISNUMBER(CGR!$P$4)), IF(L967&lt;CGR!$P$4,"INCUMPLIDA","PROCESO"), "VERIFICAR FECHA")),"SIN VALOR AVANCE")</f>
        <v>CUMPLIDA</v>
      </c>
    </row>
    <row r="968" spans="1:17" ht="300.75">
      <c r="A968" s="169" t="s">
        <v>19</v>
      </c>
      <c r="B968" s="460" t="s">
        <v>13</v>
      </c>
      <c r="C968" s="642"/>
      <c r="D968" s="642"/>
      <c r="E968" s="643"/>
      <c r="F968" s="643"/>
      <c r="G968" s="52" t="s">
        <v>3856</v>
      </c>
      <c r="H968" s="163" t="s">
        <v>3857</v>
      </c>
      <c r="I968" s="163" t="s">
        <v>3858</v>
      </c>
      <c r="J968" s="461">
        <v>1</v>
      </c>
      <c r="K968" s="190">
        <v>43678</v>
      </c>
      <c r="L968" s="190">
        <v>43738</v>
      </c>
      <c r="M968" s="165">
        <f t="shared" si="33"/>
        <v>8.5714285714285712</v>
      </c>
      <c r="N968" s="462">
        <v>1</v>
      </c>
      <c r="O968" s="163" t="s">
        <v>3859</v>
      </c>
      <c r="P968" s="53">
        <f t="shared" ref="P968:P971" si="34">N968/J968</f>
        <v>1</v>
      </c>
      <c r="Q968" s="166" t="str">
        <f>IF(ISNUMBER(P968),IF(P968=100%,"CUMPLIDA",IF(AND(ISNUMBER(L968),ISNUMBER(CGR!$P$4)), IF(L968&lt;CGR!$P$4,"INCUMPLIDA","PROCESO"), "VERIFICAR FECHA")),"SIN VALOR AVANCE")</f>
        <v>CUMPLIDA</v>
      </c>
    </row>
    <row r="969" spans="1:17" ht="360.75">
      <c r="A969" s="169" t="s">
        <v>19</v>
      </c>
      <c r="B969" s="460" t="s">
        <v>13</v>
      </c>
      <c r="C969" s="642"/>
      <c r="D969" s="642"/>
      <c r="E969" s="643"/>
      <c r="F969" s="643"/>
      <c r="G969" s="643" t="s">
        <v>2481</v>
      </c>
      <c r="H969" s="537" t="s">
        <v>3620</v>
      </c>
      <c r="I969" s="163" t="s">
        <v>3170</v>
      </c>
      <c r="J969" s="164">
        <v>1</v>
      </c>
      <c r="K969" s="190">
        <v>44044</v>
      </c>
      <c r="L969" s="190">
        <v>44196</v>
      </c>
      <c r="M969" s="165">
        <f t="shared" si="33"/>
        <v>21.714285714285715</v>
      </c>
      <c r="N969" s="191">
        <v>1</v>
      </c>
      <c r="O969" s="163" t="s">
        <v>3860</v>
      </c>
      <c r="P969" s="53">
        <f t="shared" si="34"/>
        <v>1</v>
      </c>
      <c r="Q969" s="166" t="str">
        <f>IF(ISNUMBER(P969),IF(P969=100%,"CUMPLIDA",IF(AND(ISNUMBER(L969),ISNUMBER(CGR!$P$4)), IF(L969&lt;CGR!$P$4,"INCUMPLIDA","PROCESO"), "VERIFICAR FECHA")),"SIN VALOR AVANCE")</f>
        <v>CUMPLIDA</v>
      </c>
    </row>
    <row r="970" spans="1:17" ht="135.75">
      <c r="A970" s="169" t="s">
        <v>19</v>
      </c>
      <c r="B970" s="460" t="s">
        <v>13</v>
      </c>
      <c r="C970" s="642"/>
      <c r="D970" s="642"/>
      <c r="E970" s="643"/>
      <c r="F970" s="643"/>
      <c r="G970" s="643"/>
      <c r="H970" s="537" t="s">
        <v>2429</v>
      </c>
      <c r="I970" s="163" t="s">
        <v>969</v>
      </c>
      <c r="J970" s="164">
        <v>1</v>
      </c>
      <c r="K970" s="190">
        <v>45231</v>
      </c>
      <c r="L970" s="190">
        <v>45504</v>
      </c>
      <c r="M970" s="165">
        <f t="shared" si="33"/>
        <v>39</v>
      </c>
      <c r="N970" s="191">
        <v>1</v>
      </c>
      <c r="O970" s="175" t="s">
        <v>3703</v>
      </c>
      <c r="P970" s="53">
        <f t="shared" si="34"/>
        <v>1</v>
      </c>
      <c r="Q970" s="166" t="str">
        <f>IF(ISNUMBER(P970),IF(P970=100%,"CUMPLIDA",IF(AND(ISNUMBER(L970),ISNUMBER(CGR!$P$4)), IF(L970&lt;CGR!$P$4,"INCUMPLIDA","PROCESO"), "VERIFICAR FECHA")),"SIN VALOR AVANCE")</f>
        <v>CUMPLIDA</v>
      </c>
    </row>
    <row r="971" spans="1:17" ht="409.5">
      <c r="A971" s="169" t="s">
        <v>19</v>
      </c>
      <c r="B971" s="460" t="s">
        <v>13</v>
      </c>
      <c r="C971" s="642"/>
      <c r="D971" s="642"/>
      <c r="E971" s="643"/>
      <c r="F971" s="643"/>
      <c r="G971" s="643"/>
      <c r="H971" s="537" t="s">
        <v>2431</v>
      </c>
      <c r="I971" s="163" t="s">
        <v>2432</v>
      </c>
      <c r="J971" s="164">
        <v>1</v>
      </c>
      <c r="K971" s="190">
        <v>45231</v>
      </c>
      <c r="L971" s="190">
        <v>45504</v>
      </c>
      <c r="M971" s="165">
        <f t="shared" si="33"/>
        <v>39</v>
      </c>
      <c r="N971" s="191">
        <v>1</v>
      </c>
      <c r="O971" s="175" t="s">
        <v>3741</v>
      </c>
      <c r="P971" s="53">
        <f t="shared" si="34"/>
        <v>1</v>
      </c>
      <c r="Q971" s="166" t="str">
        <f>IF(ISNUMBER(P971),IF(P971=100%,"CUMPLIDA",IF(AND(ISNUMBER(L971),ISNUMBER(CGR!$P$4)), IF(L971&lt;CGR!$P$4,"INCUMPLIDA","PROCESO"), "VERIFICAR FECHA")),"SIN VALOR AVANCE")</f>
        <v>CUMPLIDA</v>
      </c>
    </row>
    <row r="972" spans="1:17" ht="240.75">
      <c r="A972" s="169" t="s">
        <v>19</v>
      </c>
      <c r="B972" s="460" t="s">
        <v>13</v>
      </c>
      <c r="C972" s="642"/>
      <c r="D972" s="642"/>
      <c r="E972" s="643"/>
      <c r="F972" s="643"/>
      <c r="G972" s="52" t="s">
        <v>2434</v>
      </c>
      <c r="H972" s="163" t="s">
        <v>1614</v>
      </c>
      <c r="I972" s="163" t="s">
        <v>238</v>
      </c>
      <c r="J972" s="168">
        <v>1</v>
      </c>
      <c r="K972" s="192">
        <v>45323</v>
      </c>
      <c r="L972" s="192">
        <v>45747</v>
      </c>
      <c r="M972" s="165">
        <f t="shared" si="33"/>
        <v>60.571428571428569</v>
      </c>
      <c r="N972" s="191">
        <v>0</v>
      </c>
      <c r="O972" s="175" t="s">
        <v>3743</v>
      </c>
      <c r="P972" s="53">
        <v>0</v>
      </c>
      <c r="Q972" s="166" t="str">
        <f>IF(ISNUMBER(P972),IF(P972=100%,"CUMPLIDA",IF(AND(ISNUMBER(L972),ISNUMBER(CGR!$P$4)), IF(L972&lt;CGR!$P$4,"INCUMPLIDA","PROCESO"), "VERIFICAR FECHA")),"SIN VALOR AVANCE")</f>
        <v>PROCESO</v>
      </c>
    </row>
    <row r="973" spans="1:17" ht="165.75">
      <c r="A973" s="169" t="s">
        <v>19</v>
      </c>
      <c r="B973" s="460" t="s">
        <v>13</v>
      </c>
      <c r="C973" s="642"/>
      <c r="D973" s="642"/>
      <c r="E973" s="643"/>
      <c r="F973" s="643"/>
      <c r="G973" s="52" t="s">
        <v>241</v>
      </c>
      <c r="H973" s="163" t="s">
        <v>241</v>
      </c>
      <c r="I973" s="163" t="s">
        <v>242</v>
      </c>
      <c r="J973" s="168">
        <v>1</v>
      </c>
      <c r="K973" s="192">
        <v>45323</v>
      </c>
      <c r="L973" s="192">
        <v>45747</v>
      </c>
      <c r="M973" s="165">
        <f t="shared" si="33"/>
        <v>60.571428571428569</v>
      </c>
      <c r="N973" s="191">
        <v>0</v>
      </c>
      <c r="O973" s="175" t="s">
        <v>3861</v>
      </c>
      <c r="P973" s="53">
        <v>0</v>
      </c>
      <c r="Q973" s="166" t="str">
        <f>IF(ISNUMBER(P973),IF(P973=100%,"CUMPLIDA",IF(AND(ISNUMBER(L973),ISNUMBER(CGR!$P$4)), IF(L973&lt;CGR!$P$4,"INCUMPLIDA","PROCESO"), "VERIFICAR FECHA")),"SIN VALOR AVANCE")</f>
        <v>PROCESO</v>
      </c>
    </row>
    <row r="974" spans="1:17" ht="165.75">
      <c r="A974" s="169" t="s">
        <v>19</v>
      </c>
      <c r="B974" s="460" t="s">
        <v>13</v>
      </c>
      <c r="C974" s="642"/>
      <c r="D974" s="642"/>
      <c r="E974" s="643"/>
      <c r="F974" s="643"/>
      <c r="G974" s="52" t="s">
        <v>1361</v>
      </c>
      <c r="H974" s="163" t="s">
        <v>245</v>
      </c>
      <c r="I974" s="163" t="s">
        <v>246</v>
      </c>
      <c r="J974" s="168">
        <v>1</v>
      </c>
      <c r="K974" s="192">
        <v>45231</v>
      </c>
      <c r="L974" s="192">
        <v>45747</v>
      </c>
      <c r="M974" s="165">
        <f t="shared" si="33"/>
        <v>73.714285714285708</v>
      </c>
      <c r="N974" s="191">
        <v>0</v>
      </c>
      <c r="O974" s="163" t="s">
        <v>3622</v>
      </c>
      <c r="P974" s="53">
        <f>N974/J974</f>
        <v>0</v>
      </c>
      <c r="Q974" s="166" t="str">
        <f>IF(ISNUMBER(P974),IF(P974=100%,"CUMPLIDA",IF(AND(ISNUMBER(L974),ISNUMBER(CGR!$P$4)), IF(L974&lt;CGR!$P$4,"INCUMPLIDA","PROCESO"), "VERIFICAR FECHA")),"SIN VALOR AVANCE")</f>
        <v>PROCESO</v>
      </c>
    </row>
    <row r="975" spans="1:17" ht="240.75">
      <c r="A975" s="169" t="s">
        <v>19</v>
      </c>
      <c r="B975" s="460" t="s">
        <v>13</v>
      </c>
      <c r="C975" s="642"/>
      <c r="D975" s="642"/>
      <c r="E975" s="643"/>
      <c r="F975" s="643"/>
      <c r="G975" s="52" t="s">
        <v>248</v>
      </c>
      <c r="H975" s="163" t="s">
        <v>248</v>
      </c>
      <c r="I975" s="163" t="s">
        <v>3249</v>
      </c>
      <c r="J975" s="168">
        <v>1</v>
      </c>
      <c r="K975" s="192">
        <v>45323</v>
      </c>
      <c r="L975" s="192">
        <v>45747</v>
      </c>
      <c r="M975" s="165">
        <f t="shared" si="33"/>
        <v>60.571428571428569</v>
      </c>
      <c r="N975" s="191">
        <v>0</v>
      </c>
      <c r="O975" s="175" t="s">
        <v>3743</v>
      </c>
      <c r="P975" s="53">
        <v>0</v>
      </c>
      <c r="Q975" s="166" t="str">
        <f>IF(ISNUMBER(P975),IF(P975=100%,"CUMPLIDA",IF(AND(ISNUMBER(L975),ISNUMBER(CGR!$P$4)), IF(L975&lt;CGR!$P$4,"INCUMPLIDA","PROCESO"), "VERIFICAR FECHA")),"SIN VALOR AVANCE")</f>
        <v>PROCESO</v>
      </c>
    </row>
    <row r="976" spans="1:17" ht="135.75">
      <c r="A976" s="169" t="s">
        <v>19</v>
      </c>
      <c r="B976" s="460" t="s">
        <v>13</v>
      </c>
      <c r="C976" s="642"/>
      <c r="D976" s="642"/>
      <c r="E976" s="643"/>
      <c r="F976" s="643"/>
      <c r="G976" s="52" t="s">
        <v>3707</v>
      </c>
      <c r="H976" s="163" t="s">
        <v>3707</v>
      </c>
      <c r="I976" s="163" t="s">
        <v>252</v>
      </c>
      <c r="J976" s="168">
        <v>1</v>
      </c>
      <c r="K976" s="192">
        <v>45231</v>
      </c>
      <c r="L976" s="192">
        <v>45747</v>
      </c>
      <c r="M976" s="165">
        <f t="shared" si="33"/>
        <v>73.714285714285708</v>
      </c>
      <c r="N976" s="191">
        <v>0</v>
      </c>
      <c r="O976" s="175" t="s">
        <v>3816</v>
      </c>
      <c r="P976" s="53">
        <f t="shared" ref="P976:P1039" si="35">N976/J976</f>
        <v>0</v>
      </c>
      <c r="Q976" s="166" t="str">
        <f>IF(ISNUMBER(P976),IF(P976=100%,"CUMPLIDA",IF(AND(ISNUMBER(L976),ISNUMBER(CGR!$P$4)), IF(L976&lt;CGR!$P$4,"INCUMPLIDA","PROCESO"), "VERIFICAR FECHA")),"SIN VALOR AVANCE")</f>
        <v>PROCESO</v>
      </c>
    </row>
    <row r="977" spans="1:17" ht="345.75">
      <c r="A977" s="169" t="s">
        <v>19</v>
      </c>
      <c r="B977" s="460" t="s">
        <v>13</v>
      </c>
      <c r="C977" s="642"/>
      <c r="D977" s="642"/>
      <c r="E977" s="643"/>
      <c r="F977" s="643"/>
      <c r="G977" s="52" t="s">
        <v>3708</v>
      </c>
      <c r="H977" s="163" t="s">
        <v>3708</v>
      </c>
      <c r="I977" s="163" t="s">
        <v>2556</v>
      </c>
      <c r="J977" s="168">
        <v>1</v>
      </c>
      <c r="K977" s="192">
        <v>45231</v>
      </c>
      <c r="L977" s="192">
        <v>45808</v>
      </c>
      <c r="M977" s="165">
        <f t="shared" si="33"/>
        <v>82.428571428571431</v>
      </c>
      <c r="N977" s="191">
        <v>0</v>
      </c>
      <c r="O977" s="175" t="s">
        <v>3817</v>
      </c>
      <c r="P977" s="53">
        <f t="shared" si="35"/>
        <v>0</v>
      </c>
      <c r="Q977" s="166" t="str">
        <f>IF(ISNUMBER(P977),IF(P977=100%,"CUMPLIDA",IF(AND(ISNUMBER(L977),ISNUMBER(CGR!$P$4)), IF(L977&lt;CGR!$P$4,"INCUMPLIDA","PROCESO"), "VERIFICAR FECHA")),"SIN VALOR AVANCE")</f>
        <v>PROCESO</v>
      </c>
    </row>
    <row r="978" spans="1:17" ht="240.75">
      <c r="A978" s="169" t="s">
        <v>19</v>
      </c>
      <c r="B978" s="460" t="s">
        <v>13</v>
      </c>
      <c r="C978" s="642"/>
      <c r="D978" s="642"/>
      <c r="E978" s="643"/>
      <c r="F978" s="643"/>
      <c r="G978" s="52" t="s">
        <v>1363</v>
      </c>
      <c r="H978" s="163" t="s">
        <v>258</v>
      </c>
      <c r="I978" s="163" t="s">
        <v>259</v>
      </c>
      <c r="J978" s="168">
        <v>12</v>
      </c>
      <c r="K978" s="192">
        <v>46024</v>
      </c>
      <c r="L978" s="192">
        <v>47118</v>
      </c>
      <c r="M978" s="165">
        <f t="shared" si="33"/>
        <v>156.28571428571428</v>
      </c>
      <c r="N978" s="191">
        <v>0</v>
      </c>
      <c r="O978" s="175" t="s">
        <v>3744</v>
      </c>
      <c r="P978" s="53">
        <f t="shared" si="35"/>
        <v>0</v>
      </c>
      <c r="Q978" s="166" t="str">
        <f>IF(ISNUMBER(P978),IF(P978=100%,"CUMPLIDA",IF(AND(ISNUMBER(L978),ISNUMBER(CGR!$P$4)), IF(L978&lt;CGR!$P$4,"INCUMPLIDA","PROCESO"), "VERIFICAR FECHA")),"SIN VALOR AVANCE")</f>
        <v>PROCESO</v>
      </c>
    </row>
    <row r="979" spans="1:17" ht="225.75">
      <c r="A979" s="169" t="s">
        <v>19</v>
      </c>
      <c r="B979" s="460" t="s">
        <v>13</v>
      </c>
      <c r="C979" s="642"/>
      <c r="D979" s="642"/>
      <c r="E979" s="643"/>
      <c r="F979" s="643"/>
      <c r="G979" s="52" t="s">
        <v>1364</v>
      </c>
      <c r="H979" s="163" t="s">
        <v>261</v>
      </c>
      <c r="I979" s="163" t="s">
        <v>262</v>
      </c>
      <c r="J979" s="168">
        <v>1</v>
      </c>
      <c r="K979" s="192">
        <v>46024</v>
      </c>
      <c r="L979" s="192">
        <v>47118</v>
      </c>
      <c r="M979" s="165">
        <f t="shared" si="33"/>
        <v>156.28571428571428</v>
      </c>
      <c r="N979" s="191">
        <v>0</v>
      </c>
      <c r="O979" s="175" t="s">
        <v>3862</v>
      </c>
      <c r="P979" s="53">
        <f t="shared" si="35"/>
        <v>0</v>
      </c>
      <c r="Q979" s="166" t="str">
        <f>IF(ISNUMBER(P979),IF(P979=100%,"CUMPLIDA",IF(AND(ISNUMBER(L979),ISNUMBER(CGR!$P$4)), IF(L979&lt;CGR!$P$4,"INCUMPLIDA","PROCESO"), "VERIFICAR FECHA")),"SIN VALOR AVANCE")</f>
        <v>PROCESO</v>
      </c>
    </row>
    <row r="980" spans="1:17" ht="409.5">
      <c r="A980" s="169" t="s">
        <v>19</v>
      </c>
      <c r="B980" s="460" t="s">
        <v>13</v>
      </c>
      <c r="C980" s="642"/>
      <c r="D980" s="642"/>
      <c r="E980" s="643"/>
      <c r="F980" s="643"/>
      <c r="G980" s="52" t="s">
        <v>1365</v>
      </c>
      <c r="H980" s="163" t="s">
        <v>264</v>
      </c>
      <c r="I980" s="163" t="s">
        <v>265</v>
      </c>
      <c r="J980" s="168">
        <v>2</v>
      </c>
      <c r="K980" s="192">
        <v>46024</v>
      </c>
      <c r="L980" s="192">
        <v>47118</v>
      </c>
      <c r="M980" s="165">
        <f t="shared" si="33"/>
        <v>156.28571428571428</v>
      </c>
      <c r="N980" s="191">
        <v>0</v>
      </c>
      <c r="O980" s="175" t="s">
        <v>3722</v>
      </c>
      <c r="P980" s="53">
        <f t="shared" si="35"/>
        <v>0</v>
      </c>
      <c r="Q980" s="166" t="str">
        <f>IF(ISNUMBER(P980),IF(P980=100%,"CUMPLIDA",IF(AND(ISNUMBER(L980),ISNUMBER(CGR!$P$4)), IF(L980&lt;CGR!$P$4,"INCUMPLIDA","PROCESO"), "VERIFICAR FECHA")),"SIN VALOR AVANCE")</f>
        <v>PROCESO</v>
      </c>
    </row>
    <row r="981" spans="1:17" ht="135.75">
      <c r="A981" s="169" t="s">
        <v>19</v>
      </c>
      <c r="B981" s="460" t="s">
        <v>13</v>
      </c>
      <c r="C981" s="642" t="s">
        <v>3863</v>
      </c>
      <c r="D981" s="642" t="s">
        <v>3864</v>
      </c>
      <c r="E981" s="643" t="s">
        <v>3865</v>
      </c>
      <c r="F981" s="643" t="s">
        <v>3866</v>
      </c>
      <c r="G981" s="643" t="s">
        <v>3867</v>
      </c>
      <c r="H981" s="537" t="s">
        <v>2429</v>
      </c>
      <c r="I981" s="163" t="s">
        <v>969</v>
      </c>
      <c r="J981" s="164">
        <v>1</v>
      </c>
      <c r="K981" s="190">
        <v>45231</v>
      </c>
      <c r="L981" s="190">
        <v>45504</v>
      </c>
      <c r="M981" s="165">
        <f t="shared" si="33"/>
        <v>39</v>
      </c>
      <c r="N981" s="191">
        <v>1</v>
      </c>
      <c r="O981" s="175" t="s">
        <v>3703</v>
      </c>
      <c r="P981" s="53">
        <f t="shared" si="35"/>
        <v>1</v>
      </c>
      <c r="Q981" s="166" t="str">
        <f>IF(ISNUMBER(P981),IF(P981=100%,"CUMPLIDA",IF(AND(ISNUMBER(L981),ISNUMBER(CGR!$P$4)), IF(L981&lt;CGR!$P$4,"INCUMPLIDA","PROCESO"), "VERIFICAR FECHA")),"SIN VALOR AVANCE")</f>
        <v>CUMPLIDA</v>
      </c>
    </row>
    <row r="982" spans="1:17" ht="270.75">
      <c r="A982" s="169" t="s">
        <v>19</v>
      </c>
      <c r="B982" s="460" t="s">
        <v>13</v>
      </c>
      <c r="C982" s="642"/>
      <c r="D982" s="642"/>
      <c r="E982" s="643"/>
      <c r="F982" s="643"/>
      <c r="G982" s="643"/>
      <c r="H982" s="537" t="s">
        <v>2431</v>
      </c>
      <c r="I982" s="163" t="s">
        <v>2432</v>
      </c>
      <c r="J982" s="164">
        <v>1</v>
      </c>
      <c r="K982" s="190">
        <v>45231</v>
      </c>
      <c r="L982" s="190">
        <v>45504</v>
      </c>
      <c r="M982" s="165">
        <f t="shared" si="33"/>
        <v>39</v>
      </c>
      <c r="N982" s="191">
        <v>1</v>
      </c>
      <c r="O982" s="175" t="s">
        <v>3868</v>
      </c>
      <c r="P982" s="53">
        <f t="shared" si="35"/>
        <v>1</v>
      </c>
      <c r="Q982" s="166" t="str">
        <f>IF(ISNUMBER(P982),IF(P982=100%,"CUMPLIDA",IF(AND(ISNUMBER(L982),ISNUMBER(CGR!$P$4)), IF(L982&lt;CGR!$P$4,"INCUMPLIDA","PROCESO"), "VERIFICAR FECHA")),"SIN VALOR AVANCE")</f>
        <v>CUMPLIDA</v>
      </c>
    </row>
    <row r="983" spans="1:17" ht="165.75">
      <c r="A983" s="169" t="s">
        <v>19</v>
      </c>
      <c r="B983" s="460" t="s">
        <v>13</v>
      </c>
      <c r="C983" s="642"/>
      <c r="D983" s="642"/>
      <c r="E983" s="643"/>
      <c r="F983" s="643"/>
      <c r="G983" s="52" t="s">
        <v>2434</v>
      </c>
      <c r="H983" s="163" t="s">
        <v>1614</v>
      </c>
      <c r="I983" s="163" t="s">
        <v>238</v>
      </c>
      <c r="J983" s="168">
        <v>1</v>
      </c>
      <c r="K983" s="192">
        <v>45323</v>
      </c>
      <c r="L983" s="192">
        <v>45747</v>
      </c>
      <c r="M983" s="165">
        <f t="shared" si="33"/>
        <v>60.571428571428569</v>
      </c>
      <c r="N983" s="191">
        <v>0</v>
      </c>
      <c r="O983" s="175" t="s">
        <v>3869</v>
      </c>
      <c r="P983" s="53">
        <f t="shared" si="35"/>
        <v>0</v>
      </c>
      <c r="Q983" s="166" t="str">
        <f>IF(ISNUMBER(P983),IF(P983=100%,"CUMPLIDA",IF(AND(ISNUMBER(L983),ISNUMBER(CGR!$P$4)), IF(L983&lt;CGR!$P$4,"INCUMPLIDA","PROCESO"), "VERIFICAR FECHA")),"SIN VALOR AVANCE")</f>
        <v>PROCESO</v>
      </c>
    </row>
    <row r="984" spans="1:17" ht="135.75">
      <c r="A984" s="169" t="s">
        <v>19</v>
      </c>
      <c r="B984" s="460" t="s">
        <v>13</v>
      </c>
      <c r="C984" s="642"/>
      <c r="D984" s="642"/>
      <c r="E984" s="643"/>
      <c r="F984" s="643"/>
      <c r="G984" s="52" t="s">
        <v>241</v>
      </c>
      <c r="H984" s="163" t="s">
        <v>241</v>
      </c>
      <c r="I984" s="163" t="s">
        <v>242</v>
      </c>
      <c r="J984" s="168">
        <v>1</v>
      </c>
      <c r="K984" s="192">
        <v>45323</v>
      </c>
      <c r="L984" s="192">
        <v>45747</v>
      </c>
      <c r="M984" s="165">
        <f t="shared" si="33"/>
        <v>60.571428571428569</v>
      </c>
      <c r="N984" s="191">
        <v>0</v>
      </c>
      <c r="O984" s="175" t="s">
        <v>3798</v>
      </c>
      <c r="P984" s="53">
        <f t="shared" si="35"/>
        <v>0</v>
      </c>
      <c r="Q984" s="166" t="str">
        <f>IF(ISNUMBER(P984),IF(P984=100%,"CUMPLIDA",IF(AND(ISNUMBER(L984),ISNUMBER(CGR!$P$4)), IF(L984&lt;CGR!$P$4,"INCUMPLIDA","PROCESO"), "VERIFICAR FECHA")),"SIN VALOR AVANCE")</f>
        <v>PROCESO</v>
      </c>
    </row>
    <row r="985" spans="1:17" ht="165.75">
      <c r="A985" s="169" t="s">
        <v>19</v>
      </c>
      <c r="B985" s="460" t="s">
        <v>13</v>
      </c>
      <c r="C985" s="642"/>
      <c r="D985" s="642"/>
      <c r="E985" s="643"/>
      <c r="F985" s="643"/>
      <c r="G985" s="52" t="s">
        <v>1361</v>
      </c>
      <c r="H985" s="163" t="s">
        <v>245</v>
      </c>
      <c r="I985" s="163" t="s">
        <v>246</v>
      </c>
      <c r="J985" s="168">
        <v>1</v>
      </c>
      <c r="K985" s="192">
        <v>45231</v>
      </c>
      <c r="L985" s="192">
        <v>45747</v>
      </c>
      <c r="M985" s="165">
        <f t="shared" si="33"/>
        <v>73.714285714285708</v>
      </c>
      <c r="N985" s="191">
        <v>0</v>
      </c>
      <c r="O985" s="163" t="s">
        <v>3622</v>
      </c>
      <c r="P985" s="53">
        <f t="shared" si="35"/>
        <v>0</v>
      </c>
      <c r="Q985" s="166" t="str">
        <f>IF(ISNUMBER(P985),IF(P985=100%,"CUMPLIDA",IF(AND(ISNUMBER(L985),ISNUMBER(CGR!$P$4)), IF(L985&lt;CGR!$P$4,"INCUMPLIDA","PROCESO"), "VERIFICAR FECHA")),"SIN VALOR AVANCE")</f>
        <v>PROCESO</v>
      </c>
    </row>
    <row r="986" spans="1:17" ht="165.75">
      <c r="A986" s="169" t="s">
        <v>19</v>
      </c>
      <c r="B986" s="460" t="s">
        <v>13</v>
      </c>
      <c r="C986" s="642"/>
      <c r="D986" s="642"/>
      <c r="E986" s="643"/>
      <c r="F986" s="643"/>
      <c r="G986" s="52" t="s">
        <v>248</v>
      </c>
      <c r="H986" s="163" t="s">
        <v>248</v>
      </c>
      <c r="I986" s="163" t="s">
        <v>3249</v>
      </c>
      <c r="J986" s="168">
        <v>1</v>
      </c>
      <c r="K986" s="192">
        <v>45323</v>
      </c>
      <c r="L986" s="192">
        <v>45747</v>
      </c>
      <c r="M986" s="165">
        <f t="shared" si="33"/>
        <v>60.571428571428569</v>
      </c>
      <c r="N986" s="191">
        <v>0</v>
      </c>
      <c r="O986" s="175" t="s">
        <v>3869</v>
      </c>
      <c r="P986" s="53">
        <f t="shared" si="35"/>
        <v>0</v>
      </c>
      <c r="Q986" s="166" t="str">
        <f>IF(ISNUMBER(P986),IF(P986=100%,"CUMPLIDA",IF(AND(ISNUMBER(L986),ISNUMBER(CGR!$P$4)), IF(L986&lt;CGR!$P$4,"INCUMPLIDA","PROCESO"), "VERIFICAR FECHA")),"SIN VALOR AVANCE")</f>
        <v>PROCESO</v>
      </c>
    </row>
    <row r="987" spans="1:17" ht="135.75">
      <c r="A987" s="169" t="s">
        <v>19</v>
      </c>
      <c r="B987" s="460" t="s">
        <v>13</v>
      </c>
      <c r="C987" s="642"/>
      <c r="D987" s="642"/>
      <c r="E987" s="643"/>
      <c r="F987" s="643"/>
      <c r="G987" s="52" t="s">
        <v>3707</v>
      </c>
      <c r="H987" s="163" t="s">
        <v>3707</v>
      </c>
      <c r="I987" s="163" t="s">
        <v>252</v>
      </c>
      <c r="J987" s="168">
        <v>1</v>
      </c>
      <c r="K987" s="192">
        <v>45231</v>
      </c>
      <c r="L987" s="192">
        <v>45747</v>
      </c>
      <c r="M987" s="165">
        <f t="shared" si="33"/>
        <v>73.714285714285708</v>
      </c>
      <c r="N987" s="191">
        <v>0</v>
      </c>
      <c r="O987" s="175" t="s">
        <v>3798</v>
      </c>
      <c r="P987" s="53">
        <f t="shared" si="35"/>
        <v>0</v>
      </c>
      <c r="Q987" s="166" t="str">
        <f>IF(ISNUMBER(P987),IF(P987=100%,"CUMPLIDA",IF(AND(ISNUMBER(L987),ISNUMBER(CGR!$P$4)), IF(L987&lt;CGR!$P$4,"INCUMPLIDA","PROCESO"), "VERIFICAR FECHA")),"SIN VALOR AVANCE")</f>
        <v>PROCESO</v>
      </c>
    </row>
    <row r="988" spans="1:17" ht="270.75">
      <c r="A988" s="169" t="s">
        <v>19</v>
      </c>
      <c r="B988" s="460" t="s">
        <v>13</v>
      </c>
      <c r="C988" s="642"/>
      <c r="D988" s="642"/>
      <c r="E988" s="643"/>
      <c r="F988" s="643"/>
      <c r="G988" s="52" t="s">
        <v>3708</v>
      </c>
      <c r="H988" s="163" t="s">
        <v>3708</v>
      </c>
      <c r="I988" s="163" t="s">
        <v>2556</v>
      </c>
      <c r="J988" s="168">
        <v>1</v>
      </c>
      <c r="K988" s="192">
        <v>45231</v>
      </c>
      <c r="L988" s="192">
        <v>45808</v>
      </c>
      <c r="M988" s="165">
        <f t="shared" si="33"/>
        <v>82.428571428571431</v>
      </c>
      <c r="N988" s="191">
        <v>0</v>
      </c>
      <c r="O988" s="175" t="s">
        <v>3868</v>
      </c>
      <c r="P988" s="53">
        <f t="shared" si="35"/>
        <v>0</v>
      </c>
      <c r="Q988" s="166" t="str">
        <f>IF(ISNUMBER(P988),IF(P988=100%,"CUMPLIDA",IF(AND(ISNUMBER(L988),ISNUMBER(CGR!$P$4)), IF(L988&lt;CGR!$P$4,"INCUMPLIDA","PROCESO"), "VERIFICAR FECHA")),"SIN VALOR AVANCE")</f>
        <v>PROCESO</v>
      </c>
    </row>
    <row r="989" spans="1:17" ht="135.75">
      <c r="A989" s="169" t="s">
        <v>19</v>
      </c>
      <c r="B989" s="460" t="s">
        <v>13</v>
      </c>
      <c r="C989" s="642"/>
      <c r="D989" s="642"/>
      <c r="E989" s="643"/>
      <c r="F989" s="643"/>
      <c r="G989" s="52" t="s">
        <v>1363</v>
      </c>
      <c r="H989" s="163" t="s">
        <v>258</v>
      </c>
      <c r="I989" s="163" t="s">
        <v>259</v>
      </c>
      <c r="J989" s="168">
        <v>10</v>
      </c>
      <c r="K989" s="192">
        <v>45809</v>
      </c>
      <c r="L989" s="192">
        <v>46568</v>
      </c>
      <c r="M989" s="165">
        <f t="shared" si="33"/>
        <v>108.42857142857143</v>
      </c>
      <c r="N989" s="191">
        <v>0</v>
      </c>
      <c r="O989" s="175" t="s">
        <v>3798</v>
      </c>
      <c r="P989" s="53">
        <f t="shared" si="35"/>
        <v>0</v>
      </c>
      <c r="Q989" s="166" t="str">
        <f>IF(ISNUMBER(P989),IF(P989=100%,"CUMPLIDA",IF(AND(ISNUMBER(L989),ISNUMBER(CGR!$P$4)), IF(L989&lt;CGR!$P$4,"INCUMPLIDA","PROCESO"), "VERIFICAR FECHA")),"SIN VALOR AVANCE")</f>
        <v>PROCESO</v>
      </c>
    </row>
    <row r="990" spans="1:17" ht="165.75">
      <c r="A990" s="169" t="s">
        <v>19</v>
      </c>
      <c r="B990" s="460" t="s">
        <v>13</v>
      </c>
      <c r="C990" s="642"/>
      <c r="D990" s="642"/>
      <c r="E990" s="643"/>
      <c r="F990" s="643"/>
      <c r="G990" s="52" t="s">
        <v>1364</v>
      </c>
      <c r="H990" s="163" t="s">
        <v>261</v>
      </c>
      <c r="I990" s="163" t="s">
        <v>262</v>
      </c>
      <c r="J990" s="168">
        <v>1</v>
      </c>
      <c r="K990" s="192">
        <v>45809</v>
      </c>
      <c r="L990" s="192">
        <v>46568</v>
      </c>
      <c r="M990" s="165">
        <f t="shared" si="33"/>
        <v>108.42857142857143</v>
      </c>
      <c r="N990" s="191">
        <v>0</v>
      </c>
      <c r="O990" s="175" t="s">
        <v>3869</v>
      </c>
      <c r="P990" s="53">
        <f t="shared" si="35"/>
        <v>0</v>
      </c>
      <c r="Q990" s="166" t="str">
        <f>IF(ISNUMBER(P990),IF(P990=100%,"CUMPLIDA",IF(AND(ISNUMBER(L990),ISNUMBER(CGR!$P$4)), IF(L990&lt;CGR!$P$4,"INCUMPLIDA","PROCESO"), "VERIFICAR FECHA")),"SIN VALOR AVANCE")</f>
        <v>PROCESO</v>
      </c>
    </row>
    <row r="991" spans="1:17" ht="270.75">
      <c r="A991" s="169" t="s">
        <v>19</v>
      </c>
      <c r="B991" s="460" t="s">
        <v>13</v>
      </c>
      <c r="C991" s="642"/>
      <c r="D991" s="642"/>
      <c r="E991" s="643"/>
      <c r="F991" s="643"/>
      <c r="G991" s="52" t="s">
        <v>1365</v>
      </c>
      <c r="H991" s="163" t="s">
        <v>264</v>
      </c>
      <c r="I991" s="163" t="s">
        <v>265</v>
      </c>
      <c r="J991" s="168">
        <v>2</v>
      </c>
      <c r="K991" s="192">
        <v>45809</v>
      </c>
      <c r="L991" s="192">
        <v>46568</v>
      </c>
      <c r="M991" s="165">
        <f t="shared" si="33"/>
        <v>108.42857142857143</v>
      </c>
      <c r="N991" s="191">
        <v>0</v>
      </c>
      <c r="O991" s="175" t="s">
        <v>3868</v>
      </c>
      <c r="P991" s="53">
        <f t="shared" si="35"/>
        <v>0</v>
      </c>
      <c r="Q991" s="166" t="str">
        <f>IF(ISNUMBER(P991),IF(P991=100%,"CUMPLIDA",IF(AND(ISNUMBER(L991),ISNUMBER(CGR!$P$4)), IF(L991&lt;CGR!$P$4,"INCUMPLIDA","PROCESO"), "VERIFICAR FECHA")),"SIN VALOR AVANCE")</f>
        <v>PROCESO</v>
      </c>
    </row>
    <row r="992" spans="1:17" ht="330.75">
      <c r="A992" s="169" t="s">
        <v>19</v>
      </c>
      <c r="B992" s="460" t="s">
        <v>13</v>
      </c>
      <c r="C992" s="642" t="s">
        <v>3870</v>
      </c>
      <c r="D992" s="642" t="s">
        <v>3871</v>
      </c>
      <c r="E992" s="643" t="s">
        <v>3872</v>
      </c>
      <c r="F992" s="644" t="s">
        <v>3873</v>
      </c>
      <c r="G992" s="643" t="s">
        <v>2481</v>
      </c>
      <c r="H992" s="537" t="s">
        <v>3620</v>
      </c>
      <c r="I992" s="163" t="s">
        <v>3170</v>
      </c>
      <c r="J992" s="164">
        <v>1</v>
      </c>
      <c r="K992" s="190">
        <v>44044</v>
      </c>
      <c r="L992" s="190">
        <v>44196</v>
      </c>
      <c r="M992" s="165">
        <f t="shared" si="33"/>
        <v>21.714285714285715</v>
      </c>
      <c r="N992" s="191">
        <v>1</v>
      </c>
      <c r="O992" s="163" t="s">
        <v>3874</v>
      </c>
      <c r="P992" s="53">
        <f t="shared" si="35"/>
        <v>1</v>
      </c>
      <c r="Q992" s="166" t="str">
        <f>IF(ISNUMBER(P992),IF(P992=100%,"CUMPLIDA",IF(AND(ISNUMBER(L992),ISNUMBER(CGR!$P$4)), IF(L992&lt;CGR!$P$4,"INCUMPLIDA","PROCESO"), "VERIFICAR FECHA")),"SIN VALOR AVANCE")</f>
        <v>CUMPLIDA</v>
      </c>
    </row>
    <row r="993" spans="1:17" ht="135.75">
      <c r="A993" s="169" t="s">
        <v>19</v>
      </c>
      <c r="B993" s="460" t="s">
        <v>13</v>
      </c>
      <c r="C993" s="642"/>
      <c r="D993" s="642"/>
      <c r="E993" s="643"/>
      <c r="F993" s="644"/>
      <c r="G993" s="643"/>
      <c r="H993" s="537" t="s">
        <v>2429</v>
      </c>
      <c r="I993" s="163" t="s">
        <v>969</v>
      </c>
      <c r="J993" s="164">
        <v>1</v>
      </c>
      <c r="K993" s="190">
        <v>45231</v>
      </c>
      <c r="L993" s="190">
        <v>45504</v>
      </c>
      <c r="M993" s="165">
        <f t="shared" si="33"/>
        <v>39</v>
      </c>
      <c r="N993" s="191">
        <v>1</v>
      </c>
      <c r="O993" s="175" t="s">
        <v>3703</v>
      </c>
      <c r="P993" s="53">
        <f t="shared" si="35"/>
        <v>1</v>
      </c>
      <c r="Q993" s="166" t="str">
        <f>IF(ISNUMBER(P993),IF(P993=100%,"CUMPLIDA",IF(AND(ISNUMBER(L993),ISNUMBER(CGR!$P$4)), IF(L993&lt;CGR!$P$4,"INCUMPLIDA","PROCESO"), "VERIFICAR FECHA")),"SIN VALOR AVANCE")</f>
        <v>CUMPLIDA</v>
      </c>
    </row>
    <row r="994" spans="1:17" ht="409.5">
      <c r="A994" s="169" t="s">
        <v>19</v>
      </c>
      <c r="B994" s="460" t="s">
        <v>13</v>
      </c>
      <c r="C994" s="642"/>
      <c r="D994" s="642"/>
      <c r="E994" s="643"/>
      <c r="F994" s="644"/>
      <c r="G994" s="643"/>
      <c r="H994" s="537" t="s">
        <v>2431</v>
      </c>
      <c r="I994" s="163" t="s">
        <v>2432</v>
      </c>
      <c r="J994" s="164">
        <v>1</v>
      </c>
      <c r="K994" s="190">
        <v>45231</v>
      </c>
      <c r="L994" s="190">
        <v>45504</v>
      </c>
      <c r="M994" s="165">
        <f t="shared" si="33"/>
        <v>39</v>
      </c>
      <c r="N994" s="191">
        <v>1</v>
      </c>
      <c r="O994" s="175" t="s">
        <v>3741</v>
      </c>
      <c r="P994" s="53">
        <f t="shared" si="35"/>
        <v>1</v>
      </c>
      <c r="Q994" s="166" t="str">
        <f>IF(ISNUMBER(P994),IF(P994=100%,"CUMPLIDA",IF(AND(ISNUMBER(L994),ISNUMBER(CGR!$P$4)), IF(L994&lt;CGR!$P$4,"INCUMPLIDA","PROCESO"), "VERIFICAR FECHA")),"SIN VALOR AVANCE")</f>
        <v>CUMPLIDA</v>
      </c>
    </row>
    <row r="995" spans="1:17" ht="225.75">
      <c r="A995" s="169" t="s">
        <v>19</v>
      </c>
      <c r="B995" s="460" t="s">
        <v>13</v>
      </c>
      <c r="C995" s="642"/>
      <c r="D995" s="642"/>
      <c r="E995" s="643"/>
      <c r="F995" s="644"/>
      <c r="G995" s="52" t="s">
        <v>2434</v>
      </c>
      <c r="H995" s="163" t="s">
        <v>1614</v>
      </c>
      <c r="I995" s="163" t="s">
        <v>238</v>
      </c>
      <c r="J995" s="168">
        <v>1</v>
      </c>
      <c r="K995" s="192">
        <v>45323</v>
      </c>
      <c r="L995" s="192">
        <v>45747</v>
      </c>
      <c r="M995" s="165">
        <f t="shared" si="33"/>
        <v>60.571428571428569</v>
      </c>
      <c r="N995" s="191">
        <v>0</v>
      </c>
      <c r="O995" s="175" t="s">
        <v>3797</v>
      </c>
      <c r="P995" s="53">
        <f t="shared" si="35"/>
        <v>0</v>
      </c>
      <c r="Q995" s="166" t="str">
        <f>IF(ISNUMBER(P995),IF(P995=100%,"CUMPLIDA",IF(AND(ISNUMBER(L995),ISNUMBER(CGR!$P$4)), IF(L995&lt;CGR!$P$4,"INCUMPLIDA","PROCESO"), "VERIFICAR FECHA")),"SIN VALOR AVANCE")</f>
        <v>PROCESO</v>
      </c>
    </row>
    <row r="996" spans="1:17" ht="135.75">
      <c r="A996" s="169" t="s">
        <v>19</v>
      </c>
      <c r="B996" s="460" t="s">
        <v>13</v>
      </c>
      <c r="C996" s="642"/>
      <c r="D996" s="642"/>
      <c r="E996" s="643"/>
      <c r="F996" s="644"/>
      <c r="G996" s="52" t="s">
        <v>241</v>
      </c>
      <c r="H996" s="163" t="s">
        <v>241</v>
      </c>
      <c r="I996" s="163" t="s">
        <v>242</v>
      </c>
      <c r="J996" s="168">
        <v>1</v>
      </c>
      <c r="K996" s="192">
        <v>45323</v>
      </c>
      <c r="L996" s="192">
        <v>45747</v>
      </c>
      <c r="M996" s="165">
        <f t="shared" si="33"/>
        <v>60.571428571428569</v>
      </c>
      <c r="N996" s="191">
        <v>0</v>
      </c>
      <c r="O996" s="175" t="s">
        <v>3798</v>
      </c>
      <c r="P996" s="53">
        <f t="shared" si="35"/>
        <v>0</v>
      </c>
      <c r="Q996" s="166" t="str">
        <f>IF(ISNUMBER(P996),IF(P996=100%,"CUMPLIDA",IF(AND(ISNUMBER(L996),ISNUMBER(CGR!$P$4)), IF(L996&lt;CGR!$P$4,"INCUMPLIDA","PROCESO"), "VERIFICAR FECHA")),"SIN VALOR AVANCE")</f>
        <v>PROCESO</v>
      </c>
    </row>
    <row r="997" spans="1:17" ht="165.75">
      <c r="A997" s="169" t="s">
        <v>19</v>
      </c>
      <c r="B997" s="460" t="s">
        <v>13</v>
      </c>
      <c r="C997" s="642"/>
      <c r="D997" s="642"/>
      <c r="E997" s="643"/>
      <c r="F997" s="644"/>
      <c r="G997" s="52" t="s">
        <v>1361</v>
      </c>
      <c r="H997" s="163" t="s">
        <v>245</v>
      </c>
      <c r="I997" s="163" t="s">
        <v>246</v>
      </c>
      <c r="J997" s="168">
        <v>1</v>
      </c>
      <c r="K997" s="192">
        <v>45231</v>
      </c>
      <c r="L997" s="192">
        <v>45747</v>
      </c>
      <c r="M997" s="165">
        <f t="shared" si="33"/>
        <v>73.714285714285708</v>
      </c>
      <c r="N997" s="191">
        <v>0</v>
      </c>
      <c r="O997" s="163" t="s">
        <v>3622</v>
      </c>
      <c r="P997" s="53">
        <f t="shared" si="35"/>
        <v>0</v>
      </c>
      <c r="Q997" s="166" t="str">
        <f>IF(ISNUMBER(P997),IF(P997=100%,"CUMPLIDA",IF(AND(ISNUMBER(L997),ISNUMBER(CGR!$P$4)), IF(L997&lt;CGR!$P$4,"INCUMPLIDA","PROCESO"), "VERIFICAR FECHA")),"SIN VALOR AVANCE")</f>
        <v>PROCESO</v>
      </c>
    </row>
    <row r="998" spans="1:17" ht="225.75">
      <c r="A998" s="169" t="s">
        <v>19</v>
      </c>
      <c r="B998" s="460" t="s">
        <v>13</v>
      </c>
      <c r="C998" s="642"/>
      <c r="D998" s="642"/>
      <c r="E998" s="643"/>
      <c r="F998" s="644"/>
      <c r="G998" s="52" t="s">
        <v>248</v>
      </c>
      <c r="H998" s="163" t="s">
        <v>248</v>
      </c>
      <c r="I998" s="163" t="s">
        <v>3249</v>
      </c>
      <c r="J998" s="168">
        <v>1</v>
      </c>
      <c r="K998" s="192">
        <v>45323</v>
      </c>
      <c r="L998" s="192">
        <v>45747</v>
      </c>
      <c r="M998" s="165">
        <f t="shared" si="33"/>
        <v>60.571428571428569</v>
      </c>
      <c r="N998" s="191">
        <v>0</v>
      </c>
      <c r="O998" s="175" t="s">
        <v>3797</v>
      </c>
      <c r="P998" s="53">
        <f t="shared" si="35"/>
        <v>0</v>
      </c>
      <c r="Q998" s="166" t="str">
        <f>IF(ISNUMBER(P998),IF(P998=100%,"CUMPLIDA",IF(AND(ISNUMBER(L998),ISNUMBER(CGR!$P$4)), IF(L998&lt;CGR!$P$4,"INCUMPLIDA","PROCESO"), "VERIFICAR FECHA")),"SIN VALOR AVANCE")</f>
        <v>PROCESO</v>
      </c>
    </row>
    <row r="999" spans="1:17" ht="135.75">
      <c r="A999" s="169" t="s">
        <v>19</v>
      </c>
      <c r="B999" s="460" t="s">
        <v>13</v>
      </c>
      <c r="C999" s="642"/>
      <c r="D999" s="642"/>
      <c r="E999" s="643"/>
      <c r="F999" s="644"/>
      <c r="G999" s="52" t="s">
        <v>3707</v>
      </c>
      <c r="H999" s="163" t="s">
        <v>3707</v>
      </c>
      <c r="I999" s="163" t="s">
        <v>252</v>
      </c>
      <c r="J999" s="168">
        <v>1</v>
      </c>
      <c r="K999" s="192">
        <v>45231</v>
      </c>
      <c r="L999" s="192">
        <v>45747</v>
      </c>
      <c r="M999" s="165">
        <f t="shared" si="33"/>
        <v>73.714285714285708</v>
      </c>
      <c r="N999" s="191">
        <v>0</v>
      </c>
      <c r="O999" s="175" t="s">
        <v>3798</v>
      </c>
      <c r="P999" s="53">
        <f t="shared" si="35"/>
        <v>0</v>
      </c>
      <c r="Q999" s="166" t="str">
        <f>IF(ISNUMBER(P999),IF(P999=100%,"CUMPLIDA",IF(AND(ISNUMBER(L999),ISNUMBER(CGR!$P$4)), IF(L999&lt;CGR!$P$4,"INCUMPLIDA","PROCESO"), "VERIFICAR FECHA")),"SIN VALOR AVANCE")</f>
        <v>PROCESO</v>
      </c>
    </row>
    <row r="1000" spans="1:17" ht="345.75">
      <c r="A1000" s="169" t="s">
        <v>19</v>
      </c>
      <c r="B1000" s="460" t="s">
        <v>13</v>
      </c>
      <c r="C1000" s="642"/>
      <c r="D1000" s="642"/>
      <c r="E1000" s="643"/>
      <c r="F1000" s="644"/>
      <c r="G1000" s="52" t="s">
        <v>3708</v>
      </c>
      <c r="H1000" s="163" t="s">
        <v>3708</v>
      </c>
      <c r="I1000" s="163" t="s">
        <v>2556</v>
      </c>
      <c r="J1000" s="168">
        <v>1</v>
      </c>
      <c r="K1000" s="192">
        <v>45231</v>
      </c>
      <c r="L1000" s="192">
        <v>45808</v>
      </c>
      <c r="M1000" s="165">
        <f t="shared" si="33"/>
        <v>82.428571428571431</v>
      </c>
      <c r="N1000" s="191">
        <v>0</v>
      </c>
      <c r="O1000" s="175" t="s">
        <v>3704</v>
      </c>
      <c r="P1000" s="53">
        <f t="shared" si="35"/>
        <v>0</v>
      </c>
      <c r="Q1000" s="166" t="str">
        <f>IF(ISNUMBER(P1000),IF(P1000=100%,"CUMPLIDA",IF(AND(ISNUMBER(L1000),ISNUMBER(CGR!$P$4)), IF(L1000&lt;CGR!$P$4,"INCUMPLIDA","PROCESO"), "VERIFICAR FECHA")),"SIN VALOR AVANCE")</f>
        <v>PROCESO</v>
      </c>
    </row>
    <row r="1001" spans="1:17" ht="240.75">
      <c r="A1001" s="169" t="s">
        <v>19</v>
      </c>
      <c r="B1001" s="460" t="s">
        <v>13</v>
      </c>
      <c r="C1001" s="642"/>
      <c r="D1001" s="642"/>
      <c r="E1001" s="643"/>
      <c r="F1001" s="644"/>
      <c r="G1001" s="52" t="s">
        <v>1363</v>
      </c>
      <c r="H1001" s="163" t="s">
        <v>258</v>
      </c>
      <c r="I1001" s="163" t="s">
        <v>259</v>
      </c>
      <c r="J1001" s="168">
        <v>7</v>
      </c>
      <c r="K1001" s="192">
        <v>46024</v>
      </c>
      <c r="L1001" s="192">
        <v>46660</v>
      </c>
      <c r="M1001" s="165">
        <f t="shared" si="33"/>
        <v>90.857142857142861</v>
      </c>
      <c r="N1001" s="191">
        <v>0</v>
      </c>
      <c r="O1001" s="175" t="s">
        <v>3744</v>
      </c>
      <c r="P1001" s="53">
        <f t="shared" si="35"/>
        <v>0</v>
      </c>
      <c r="Q1001" s="166" t="str">
        <f>IF(ISNUMBER(P1001),IF(P1001=100%,"CUMPLIDA",IF(AND(ISNUMBER(L1001),ISNUMBER(CGR!$P$4)), IF(L1001&lt;CGR!$P$4,"INCUMPLIDA","PROCESO"), "VERIFICAR FECHA")),"SIN VALOR AVANCE")</f>
        <v>PROCESO</v>
      </c>
    </row>
    <row r="1002" spans="1:17" ht="240.75">
      <c r="A1002" s="169" t="s">
        <v>19</v>
      </c>
      <c r="B1002" s="460" t="s">
        <v>13</v>
      </c>
      <c r="C1002" s="642"/>
      <c r="D1002" s="642"/>
      <c r="E1002" s="643"/>
      <c r="F1002" s="644"/>
      <c r="G1002" s="52" t="s">
        <v>1364</v>
      </c>
      <c r="H1002" s="163" t="s">
        <v>261</v>
      </c>
      <c r="I1002" s="163" t="s">
        <v>262</v>
      </c>
      <c r="J1002" s="168">
        <v>1</v>
      </c>
      <c r="K1002" s="192">
        <v>46024</v>
      </c>
      <c r="L1002" s="192">
        <v>46660</v>
      </c>
      <c r="M1002" s="165">
        <f t="shared" si="33"/>
        <v>90.857142857142861</v>
      </c>
      <c r="N1002" s="191">
        <v>0</v>
      </c>
      <c r="O1002" s="175" t="s">
        <v>3721</v>
      </c>
      <c r="P1002" s="53">
        <f t="shared" si="35"/>
        <v>0</v>
      </c>
      <c r="Q1002" s="166" t="str">
        <f>IF(ISNUMBER(P1002),IF(P1002=100%,"CUMPLIDA",IF(AND(ISNUMBER(L1002),ISNUMBER(CGR!$P$4)), IF(L1002&lt;CGR!$P$4,"INCUMPLIDA","PROCESO"), "VERIFICAR FECHA")),"SIN VALOR AVANCE")</f>
        <v>PROCESO</v>
      </c>
    </row>
    <row r="1003" spans="1:17" ht="409.5">
      <c r="A1003" s="169" t="s">
        <v>19</v>
      </c>
      <c r="B1003" s="460" t="s">
        <v>13</v>
      </c>
      <c r="C1003" s="642"/>
      <c r="D1003" s="642"/>
      <c r="E1003" s="643"/>
      <c r="F1003" s="644"/>
      <c r="G1003" s="52" t="s">
        <v>1365</v>
      </c>
      <c r="H1003" s="163" t="s">
        <v>264</v>
      </c>
      <c r="I1003" s="163" t="s">
        <v>265</v>
      </c>
      <c r="J1003" s="168">
        <v>2</v>
      </c>
      <c r="K1003" s="192">
        <v>46024</v>
      </c>
      <c r="L1003" s="192">
        <v>46660</v>
      </c>
      <c r="M1003" s="165">
        <f t="shared" si="33"/>
        <v>90.857142857142861</v>
      </c>
      <c r="N1003" s="191">
        <v>0</v>
      </c>
      <c r="O1003" s="175" t="s">
        <v>3722</v>
      </c>
      <c r="P1003" s="53">
        <f t="shared" si="35"/>
        <v>0</v>
      </c>
      <c r="Q1003" s="166" t="str">
        <f>IF(ISNUMBER(P1003),IF(P1003=100%,"CUMPLIDA",IF(AND(ISNUMBER(L1003),ISNUMBER(CGR!$P$4)), IF(L1003&lt;CGR!$P$4,"INCUMPLIDA","PROCESO"), "VERIFICAR FECHA")),"SIN VALOR AVANCE")</f>
        <v>PROCESO</v>
      </c>
    </row>
    <row r="1004" spans="1:17" ht="330.75">
      <c r="A1004" s="169" t="s">
        <v>19</v>
      </c>
      <c r="B1004" s="460" t="s">
        <v>13</v>
      </c>
      <c r="C1004" s="642" t="s">
        <v>3875</v>
      </c>
      <c r="D1004" s="642" t="s">
        <v>3876</v>
      </c>
      <c r="E1004" s="643" t="s">
        <v>3877</v>
      </c>
      <c r="F1004" s="643" t="s">
        <v>3878</v>
      </c>
      <c r="G1004" s="643" t="s">
        <v>2481</v>
      </c>
      <c r="H1004" s="537" t="s">
        <v>3620</v>
      </c>
      <c r="I1004" s="163" t="s">
        <v>3170</v>
      </c>
      <c r="J1004" s="164">
        <v>1</v>
      </c>
      <c r="K1004" s="190">
        <v>44044</v>
      </c>
      <c r="L1004" s="190">
        <v>44196</v>
      </c>
      <c r="M1004" s="165">
        <f t="shared" si="33"/>
        <v>21.714285714285715</v>
      </c>
      <c r="N1004" s="191">
        <v>1</v>
      </c>
      <c r="O1004" s="163" t="s">
        <v>3748</v>
      </c>
      <c r="P1004" s="53">
        <f t="shared" si="35"/>
        <v>1</v>
      </c>
      <c r="Q1004" s="166" t="str">
        <f>IF(ISNUMBER(P1004),IF(P1004=100%,"CUMPLIDA",IF(AND(ISNUMBER(L1004),ISNUMBER(CGR!$P$4)), IF(L1004&lt;CGR!$P$4,"INCUMPLIDA","PROCESO"), "VERIFICAR FECHA")),"SIN VALOR AVANCE")</f>
        <v>CUMPLIDA</v>
      </c>
    </row>
    <row r="1005" spans="1:17" ht="135.75">
      <c r="A1005" s="169" t="s">
        <v>19</v>
      </c>
      <c r="B1005" s="460" t="s">
        <v>13</v>
      </c>
      <c r="C1005" s="642"/>
      <c r="D1005" s="642"/>
      <c r="E1005" s="643"/>
      <c r="F1005" s="643"/>
      <c r="G1005" s="643"/>
      <c r="H1005" s="537" t="s">
        <v>2429</v>
      </c>
      <c r="I1005" s="163" t="s">
        <v>969</v>
      </c>
      <c r="J1005" s="164">
        <v>1</v>
      </c>
      <c r="K1005" s="190">
        <v>45231</v>
      </c>
      <c r="L1005" s="190">
        <v>45504</v>
      </c>
      <c r="M1005" s="165">
        <f t="shared" si="33"/>
        <v>39</v>
      </c>
      <c r="N1005" s="191">
        <v>1</v>
      </c>
      <c r="O1005" s="175" t="s">
        <v>3703</v>
      </c>
      <c r="P1005" s="53">
        <f t="shared" si="35"/>
        <v>1</v>
      </c>
      <c r="Q1005" s="166" t="str">
        <f>IF(ISNUMBER(P1005),IF(P1005=100%,"CUMPLIDA",IF(AND(ISNUMBER(L1005),ISNUMBER(CGR!$P$4)), IF(L1005&lt;CGR!$P$4,"INCUMPLIDA","PROCESO"), "VERIFICAR FECHA")),"SIN VALOR AVANCE")</f>
        <v>CUMPLIDA</v>
      </c>
    </row>
    <row r="1006" spans="1:17" ht="409.5">
      <c r="A1006" s="169" t="s">
        <v>19</v>
      </c>
      <c r="B1006" s="460" t="s">
        <v>13</v>
      </c>
      <c r="C1006" s="642"/>
      <c r="D1006" s="642"/>
      <c r="E1006" s="643"/>
      <c r="F1006" s="643"/>
      <c r="G1006" s="643"/>
      <c r="H1006" s="537" t="s">
        <v>2431</v>
      </c>
      <c r="I1006" s="163" t="s">
        <v>2432</v>
      </c>
      <c r="J1006" s="164">
        <v>1</v>
      </c>
      <c r="K1006" s="190">
        <v>45231</v>
      </c>
      <c r="L1006" s="190">
        <v>45504</v>
      </c>
      <c r="M1006" s="165">
        <f t="shared" si="33"/>
        <v>39</v>
      </c>
      <c r="N1006" s="191">
        <v>1</v>
      </c>
      <c r="O1006" s="175" t="s">
        <v>3741</v>
      </c>
      <c r="P1006" s="53">
        <f t="shared" si="35"/>
        <v>1</v>
      </c>
      <c r="Q1006" s="166" t="str">
        <f>IF(ISNUMBER(P1006),IF(P1006=100%,"CUMPLIDA",IF(AND(ISNUMBER(L1006),ISNUMBER(CGR!$P$4)), IF(L1006&lt;CGR!$P$4,"INCUMPLIDA","PROCESO"), "VERIFICAR FECHA")),"SIN VALOR AVANCE")</f>
        <v>CUMPLIDA</v>
      </c>
    </row>
    <row r="1007" spans="1:17" ht="225.75">
      <c r="A1007" s="169" t="s">
        <v>19</v>
      </c>
      <c r="B1007" s="460" t="s">
        <v>13</v>
      </c>
      <c r="C1007" s="642"/>
      <c r="D1007" s="642"/>
      <c r="E1007" s="643"/>
      <c r="F1007" s="643"/>
      <c r="G1007" s="52" t="s">
        <v>2434</v>
      </c>
      <c r="H1007" s="163" t="s">
        <v>1614</v>
      </c>
      <c r="I1007" s="163" t="s">
        <v>238</v>
      </c>
      <c r="J1007" s="168">
        <v>1</v>
      </c>
      <c r="K1007" s="192">
        <v>45323</v>
      </c>
      <c r="L1007" s="192">
        <v>45747</v>
      </c>
      <c r="M1007" s="165">
        <f t="shared" si="33"/>
        <v>60.571428571428569</v>
      </c>
      <c r="N1007" s="191">
        <v>0</v>
      </c>
      <c r="O1007" s="175" t="s">
        <v>3742</v>
      </c>
      <c r="P1007" s="53">
        <f t="shared" si="35"/>
        <v>0</v>
      </c>
      <c r="Q1007" s="166" t="str">
        <f>IF(ISNUMBER(P1007),IF(P1007=100%,"CUMPLIDA",IF(AND(ISNUMBER(L1007),ISNUMBER(CGR!$P$4)), IF(L1007&lt;CGR!$P$4,"INCUMPLIDA","PROCESO"), "VERIFICAR FECHA")),"SIN VALOR AVANCE")</f>
        <v>PROCESO</v>
      </c>
    </row>
    <row r="1008" spans="1:17" ht="165.75">
      <c r="A1008" s="169" t="s">
        <v>19</v>
      </c>
      <c r="B1008" s="460" t="s">
        <v>13</v>
      </c>
      <c r="C1008" s="642"/>
      <c r="D1008" s="642"/>
      <c r="E1008" s="643"/>
      <c r="F1008" s="643"/>
      <c r="G1008" s="52" t="s">
        <v>241</v>
      </c>
      <c r="H1008" s="163" t="s">
        <v>241</v>
      </c>
      <c r="I1008" s="163" t="s">
        <v>242</v>
      </c>
      <c r="J1008" s="168">
        <v>1</v>
      </c>
      <c r="K1008" s="192">
        <v>45323</v>
      </c>
      <c r="L1008" s="192">
        <v>45747</v>
      </c>
      <c r="M1008" s="165">
        <f t="shared" si="33"/>
        <v>60.571428571428569</v>
      </c>
      <c r="N1008" s="191">
        <v>0</v>
      </c>
      <c r="O1008" s="175" t="s">
        <v>3758</v>
      </c>
      <c r="P1008" s="53">
        <f t="shared" si="35"/>
        <v>0</v>
      </c>
      <c r="Q1008" s="166" t="str">
        <f>IF(ISNUMBER(P1008),IF(P1008=100%,"CUMPLIDA",IF(AND(ISNUMBER(L1008),ISNUMBER(CGR!$P$4)), IF(L1008&lt;CGR!$P$4,"INCUMPLIDA","PROCESO"), "VERIFICAR FECHA")),"SIN VALOR AVANCE")</f>
        <v>PROCESO</v>
      </c>
    </row>
    <row r="1009" spans="1:17" ht="165.75">
      <c r="A1009" s="169" t="s">
        <v>19</v>
      </c>
      <c r="B1009" s="460" t="s">
        <v>13</v>
      </c>
      <c r="C1009" s="642"/>
      <c r="D1009" s="642"/>
      <c r="E1009" s="643"/>
      <c r="F1009" s="643"/>
      <c r="G1009" s="52" t="s">
        <v>1361</v>
      </c>
      <c r="H1009" s="163" t="s">
        <v>245</v>
      </c>
      <c r="I1009" s="163" t="s">
        <v>246</v>
      </c>
      <c r="J1009" s="168">
        <v>1</v>
      </c>
      <c r="K1009" s="192">
        <v>45231</v>
      </c>
      <c r="L1009" s="192">
        <v>45747</v>
      </c>
      <c r="M1009" s="165">
        <f t="shared" si="33"/>
        <v>73.714285714285708</v>
      </c>
      <c r="N1009" s="191">
        <v>0</v>
      </c>
      <c r="O1009" s="163" t="s">
        <v>3622</v>
      </c>
      <c r="P1009" s="53">
        <f t="shared" si="35"/>
        <v>0</v>
      </c>
      <c r="Q1009" s="166" t="str">
        <f>IF(ISNUMBER(P1009),IF(P1009=100%,"CUMPLIDA",IF(AND(ISNUMBER(L1009),ISNUMBER(CGR!$P$4)), IF(L1009&lt;CGR!$P$4,"INCUMPLIDA","PROCESO"), "VERIFICAR FECHA")),"SIN VALOR AVANCE")</f>
        <v>PROCESO</v>
      </c>
    </row>
    <row r="1010" spans="1:17" ht="240.75">
      <c r="A1010" s="169" t="s">
        <v>19</v>
      </c>
      <c r="B1010" s="460" t="s">
        <v>13</v>
      </c>
      <c r="C1010" s="642"/>
      <c r="D1010" s="642"/>
      <c r="E1010" s="643"/>
      <c r="F1010" s="643"/>
      <c r="G1010" s="52" t="s">
        <v>248</v>
      </c>
      <c r="H1010" s="163" t="s">
        <v>248</v>
      </c>
      <c r="I1010" s="163" t="s">
        <v>3249</v>
      </c>
      <c r="J1010" s="168">
        <v>1</v>
      </c>
      <c r="K1010" s="192">
        <v>45323</v>
      </c>
      <c r="L1010" s="192">
        <v>45747</v>
      </c>
      <c r="M1010" s="165">
        <f t="shared" si="33"/>
        <v>60.571428571428569</v>
      </c>
      <c r="N1010" s="191">
        <v>0</v>
      </c>
      <c r="O1010" s="175" t="s">
        <v>3743</v>
      </c>
      <c r="P1010" s="53">
        <f t="shared" si="35"/>
        <v>0</v>
      </c>
      <c r="Q1010" s="166" t="str">
        <f>IF(ISNUMBER(P1010),IF(P1010=100%,"CUMPLIDA",IF(AND(ISNUMBER(L1010),ISNUMBER(CGR!$P$4)), IF(L1010&lt;CGR!$P$4,"INCUMPLIDA","PROCESO"), "VERIFICAR FECHA")),"SIN VALOR AVANCE")</f>
        <v>PROCESO</v>
      </c>
    </row>
    <row r="1011" spans="1:17" ht="135">
      <c r="A1011" s="169" t="s">
        <v>19</v>
      </c>
      <c r="B1011" s="460" t="s">
        <v>13</v>
      </c>
      <c r="C1011" s="642"/>
      <c r="D1011" s="642"/>
      <c r="E1011" s="643"/>
      <c r="F1011" s="643"/>
      <c r="G1011" s="52" t="s">
        <v>3707</v>
      </c>
      <c r="H1011" s="163" t="s">
        <v>3707</v>
      </c>
      <c r="I1011" s="163" t="s">
        <v>252</v>
      </c>
      <c r="J1011" s="168">
        <v>1</v>
      </c>
      <c r="K1011" s="192">
        <v>45231</v>
      </c>
      <c r="L1011" s="192">
        <v>45747</v>
      </c>
      <c r="M1011" s="165">
        <f t="shared" si="33"/>
        <v>73.714285714285708</v>
      </c>
      <c r="N1011" s="191">
        <v>0</v>
      </c>
      <c r="O1011" s="163" t="s">
        <v>3879</v>
      </c>
      <c r="P1011" s="53">
        <f t="shared" si="35"/>
        <v>0</v>
      </c>
      <c r="Q1011" s="166" t="str">
        <f>IF(ISNUMBER(P1011),IF(P1011=100%,"CUMPLIDA",IF(AND(ISNUMBER(L1011),ISNUMBER(CGR!$P$4)), IF(L1011&lt;CGR!$P$4,"INCUMPLIDA","PROCESO"), "VERIFICAR FECHA")),"SIN VALOR AVANCE")</f>
        <v>PROCESO</v>
      </c>
    </row>
    <row r="1012" spans="1:17" ht="360.75">
      <c r="A1012" s="169" t="s">
        <v>19</v>
      </c>
      <c r="B1012" s="460" t="s">
        <v>13</v>
      </c>
      <c r="C1012" s="642"/>
      <c r="D1012" s="642"/>
      <c r="E1012" s="643"/>
      <c r="F1012" s="643"/>
      <c r="G1012" s="52" t="s">
        <v>3708</v>
      </c>
      <c r="H1012" s="163" t="s">
        <v>3708</v>
      </c>
      <c r="I1012" s="163" t="s">
        <v>2556</v>
      </c>
      <c r="J1012" s="168">
        <v>1</v>
      </c>
      <c r="K1012" s="192">
        <v>45231</v>
      </c>
      <c r="L1012" s="192">
        <v>45808</v>
      </c>
      <c r="M1012" s="165">
        <f t="shared" si="33"/>
        <v>82.428571428571431</v>
      </c>
      <c r="N1012" s="191">
        <v>0</v>
      </c>
      <c r="O1012" s="175" t="s">
        <v>3750</v>
      </c>
      <c r="P1012" s="53">
        <f t="shared" si="35"/>
        <v>0</v>
      </c>
      <c r="Q1012" s="166" t="str">
        <f>IF(ISNUMBER(P1012),IF(P1012=100%,"CUMPLIDA",IF(AND(ISNUMBER(L1012),ISNUMBER(CGR!$P$4)), IF(L1012&lt;CGR!$P$4,"INCUMPLIDA","PROCESO"), "VERIFICAR FECHA")),"SIN VALOR AVANCE")</f>
        <v>PROCESO</v>
      </c>
    </row>
    <row r="1013" spans="1:17" ht="240.75">
      <c r="A1013" s="169" t="s">
        <v>19</v>
      </c>
      <c r="B1013" s="460" t="s">
        <v>13</v>
      </c>
      <c r="C1013" s="642"/>
      <c r="D1013" s="642"/>
      <c r="E1013" s="643"/>
      <c r="F1013" s="643"/>
      <c r="G1013" s="52" t="s">
        <v>1363</v>
      </c>
      <c r="H1013" s="163" t="s">
        <v>258</v>
      </c>
      <c r="I1013" s="163" t="s">
        <v>259</v>
      </c>
      <c r="J1013" s="168">
        <v>7</v>
      </c>
      <c r="K1013" s="192">
        <v>46024</v>
      </c>
      <c r="L1013" s="192">
        <v>46660</v>
      </c>
      <c r="M1013" s="165">
        <f t="shared" si="33"/>
        <v>90.857142857142861</v>
      </c>
      <c r="N1013" s="191">
        <v>0</v>
      </c>
      <c r="O1013" s="175" t="s">
        <v>3744</v>
      </c>
      <c r="P1013" s="53">
        <f t="shared" si="35"/>
        <v>0</v>
      </c>
      <c r="Q1013" s="166" t="str">
        <f>IF(ISNUMBER(P1013),IF(P1013=100%,"CUMPLIDA",IF(AND(ISNUMBER(L1013),ISNUMBER(CGR!$P$4)), IF(L1013&lt;CGR!$P$4,"INCUMPLIDA","PROCESO"), "VERIFICAR FECHA")),"SIN VALOR AVANCE")</f>
        <v>PROCESO</v>
      </c>
    </row>
    <row r="1014" spans="1:17" ht="240.75">
      <c r="A1014" s="169" t="s">
        <v>19</v>
      </c>
      <c r="B1014" s="460" t="s">
        <v>13</v>
      </c>
      <c r="C1014" s="642"/>
      <c r="D1014" s="642"/>
      <c r="E1014" s="643"/>
      <c r="F1014" s="643"/>
      <c r="G1014" s="52" t="s">
        <v>1364</v>
      </c>
      <c r="H1014" s="163" t="s">
        <v>261</v>
      </c>
      <c r="I1014" s="163" t="s">
        <v>262</v>
      </c>
      <c r="J1014" s="168">
        <v>1</v>
      </c>
      <c r="K1014" s="192">
        <v>46024</v>
      </c>
      <c r="L1014" s="192">
        <v>46660</v>
      </c>
      <c r="M1014" s="165">
        <f t="shared" si="33"/>
        <v>90.857142857142861</v>
      </c>
      <c r="N1014" s="191">
        <v>0</v>
      </c>
      <c r="O1014" s="175" t="s">
        <v>3721</v>
      </c>
      <c r="P1014" s="53">
        <f t="shared" si="35"/>
        <v>0</v>
      </c>
      <c r="Q1014" s="166" t="str">
        <f>IF(ISNUMBER(P1014),IF(P1014=100%,"CUMPLIDA",IF(AND(ISNUMBER(L1014),ISNUMBER(CGR!$P$4)), IF(L1014&lt;CGR!$P$4,"INCUMPLIDA","PROCESO"), "VERIFICAR FECHA")),"SIN VALOR AVANCE")</f>
        <v>PROCESO</v>
      </c>
    </row>
    <row r="1015" spans="1:17" ht="409.5">
      <c r="A1015" s="169" t="s">
        <v>19</v>
      </c>
      <c r="B1015" s="460" t="s">
        <v>13</v>
      </c>
      <c r="C1015" s="642"/>
      <c r="D1015" s="642"/>
      <c r="E1015" s="643"/>
      <c r="F1015" s="643"/>
      <c r="G1015" s="52" t="s">
        <v>1365</v>
      </c>
      <c r="H1015" s="163" t="s">
        <v>264</v>
      </c>
      <c r="I1015" s="163" t="s">
        <v>265</v>
      </c>
      <c r="J1015" s="168">
        <v>2</v>
      </c>
      <c r="K1015" s="192">
        <v>46024</v>
      </c>
      <c r="L1015" s="192">
        <v>46660</v>
      </c>
      <c r="M1015" s="165">
        <f t="shared" si="33"/>
        <v>90.857142857142861</v>
      </c>
      <c r="N1015" s="191">
        <v>0</v>
      </c>
      <c r="O1015" s="175" t="s">
        <v>3722</v>
      </c>
      <c r="P1015" s="53">
        <f t="shared" si="35"/>
        <v>0</v>
      </c>
      <c r="Q1015" s="166" t="str">
        <f>IF(ISNUMBER(P1015),IF(P1015=100%,"CUMPLIDA",IF(AND(ISNUMBER(L1015),ISNUMBER(CGR!$P$4)), IF(L1015&lt;CGR!$P$4,"INCUMPLIDA","PROCESO"), "VERIFICAR FECHA")),"SIN VALOR AVANCE")</f>
        <v>PROCESO</v>
      </c>
    </row>
    <row r="1016" spans="1:17" ht="135">
      <c r="A1016" s="169" t="s">
        <v>19</v>
      </c>
      <c r="B1016" s="460" t="s">
        <v>13</v>
      </c>
      <c r="C1016" s="642" t="s">
        <v>3880</v>
      </c>
      <c r="D1016" s="642" t="s">
        <v>3881</v>
      </c>
      <c r="E1016" s="643" t="s">
        <v>3882</v>
      </c>
      <c r="F1016" s="643" t="s">
        <v>3883</v>
      </c>
      <c r="G1016" s="643" t="s">
        <v>2481</v>
      </c>
      <c r="H1016" s="537" t="s">
        <v>2429</v>
      </c>
      <c r="I1016" s="163" t="s">
        <v>969</v>
      </c>
      <c r="J1016" s="164">
        <v>1</v>
      </c>
      <c r="K1016" s="190">
        <v>45231</v>
      </c>
      <c r="L1016" s="190">
        <v>45504</v>
      </c>
      <c r="M1016" s="165">
        <f t="shared" si="33"/>
        <v>39</v>
      </c>
      <c r="N1016" s="191">
        <v>1</v>
      </c>
      <c r="O1016" s="163" t="s">
        <v>3884</v>
      </c>
      <c r="P1016" s="53">
        <f t="shared" si="35"/>
        <v>1</v>
      </c>
      <c r="Q1016" s="166" t="str">
        <f>IF(ISNUMBER(P1016),IF(P1016=100%,"CUMPLIDA",IF(AND(ISNUMBER(L1016),ISNUMBER(CGR!$P$4)), IF(L1016&lt;CGR!$P$4,"INCUMPLIDA","PROCESO"), "VERIFICAR FECHA")),"SIN VALOR AVANCE")</f>
        <v>CUMPLIDA</v>
      </c>
    </row>
    <row r="1017" spans="1:17" ht="409.5">
      <c r="A1017" s="169" t="s">
        <v>19</v>
      </c>
      <c r="B1017" s="460" t="s">
        <v>13</v>
      </c>
      <c r="C1017" s="642"/>
      <c r="D1017" s="642"/>
      <c r="E1017" s="643"/>
      <c r="F1017" s="643"/>
      <c r="G1017" s="643"/>
      <c r="H1017" s="537" t="s">
        <v>2431</v>
      </c>
      <c r="I1017" s="163" t="s">
        <v>2432</v>
      </c>
      <c r="J1017" s="164">
        <v>1</v>
      </c>
      <c r="K1017" s="190">
        <v>45231</v>
      </c>
      <c r="L1017" s="190">
        <v>45504</v>
      </c>
      <c r="M1017" s="165">
        <f t="shared" si="33"/>
        <v>39</v>
      </c>
      <c r="N1017" s="191">
        <v>1</v>
      </c>
      <c r="O1017" s="163" t="s">
        <v>3885</v>
      </c>
      <c r="P1017" s="53">
        <f t="shared" si="35"/>
        <v>1</v>
      </c>
      <c r="Q1017" s="166" t="str">
        <f>IF(ISNUMBER(P1017),IF(P1017=100%,"CUMPLIDA",IF(AND(ISNUMBER(L1017),ISNUMBER(CGR!$P$4)), IF(L1017&lt;CGR!$P$4,"INCUMPLIDA","PROCESO"), "VERIFICAR FECHA")),"SIN VALOR AVANCE")</f>
        <v>CUMPLIDA</v>
      </c>
    </row>
    <row r="1018" spans="1:17" ht="240.75">
      <c r="A1018" s="169" t="s">
        <v>19</v>
      </c>
      <c r="B1018" s="460" t="s">
        <v>13</v>
      </c>
      <c r="C1018" s="642"/>
      <c r="D1018" s="642"/>
      <c r="E1018" s="643"/>
      <c r="F1018" s="643"/>
      <c r="G1018" s="52" t="s">
        <v>2434</v>
      </c>
      <c r="H1018" s="163" t="s">
        <v>1614</v>
      </c>
      <c r="I1018" s="163" t="s">
        <v>238</v>
      </c>
      <c r="J1018" s="168">
        <v>1</v>
      </c>
      <c r="K1018" s="192">
        <v>45323</v>
      </c>
      <c r="L1018" s="192">
        <v>45747</v>
      </c>
      <c r="M1018" s="165">
        <f t="shared" si="33"/>
        <v>60.571428571428569</v>
      </c>
      <c r="N1018" s="191">
        <v>0</v>
      </c>
      <c r="O1018" s="163" t="s">
        <v>3886</v>
      </c>
      <c r="P1018" s="53">
        <f t="shared" si="35"/>
        <v>0</v>
      </c>
      <c r="Q1018" s="166" t="str">
        <f>IF(ISNUMBER(P1018),IF(P1018=100%,"CUMPLIDA",IF(AND(ISNUMBER(L1018),ISNUMBER(CGR!$P$4)), IF(L1018&lt;CGR!$P$4,"INCUMPLIDA","PROCESO"), "VERIFICAR FECHA")),"SIN VALOR AVANCE")</f>
        <v>PROCESO</v>
      </c>
    </row>
    <row r="1019" spans="1:17" ht="180.75">
      <c r="A1019" s="169" t="s">
        <v>19</v>
      </c>
      <c r="B1019" s="460" t="s">
        <v>13</v>
      </c>
      <c r="C1019" s="642"/>
      <c r="D1019" s="642"/>
      <c r="E1019" s="643"/>
      <c r="F1019" s="643"/>
      <c r="G1019" s="52" t="s">
        <v>241</v>
      </c>
      <c r="H1019" s="163" t="s">
        <v>241</v>
      </c>
      <c r="I1019" s="163" t="s">
        <v>242</v>
      </c>
      <c r="J1019" s="168">
        <v>1</v>
      </c>
      <c r="K1019" s="192">
        <v>45323</v>
      </c>
      <c r="L1019" s="192">
        <v>45747</v>
      </c>
      <c r="M1019" s="165">
        <f t="shared" si="33"/>
        <v>60.571428571428569</v>
      </c>
      <c r="N1019" s="191">
        <v>0</v>
      </c>
      <c r="O1019" s="163" t="s">
        <v>3887</v>
      </c>
      <c r="P1019" s="53">
        <f t="shared" si="35"/>
        <v>0</v>
      </c>
      <c r="Q1019" s="166" t="str">
        <f>IF(ISNUMBER(P1019),IF(P1019=100%,"CUMPLIDA",IF(AND(ISNUMBER(L1019),ISNUMBER(CGR!$P$4)), IF(L1019&lt;CGR!$P$4,"INCUMPLIDA","PROCESO"), "VERIFICAR FECHA")),"SIN VALOR AVANCE")</f>
        <v>PROCESO</v>
      </c>
    </row>
    <row r="1020" spans="1:17" ht="165.75">
      <c r="A1020" s="169" t="s">
        <v>19</v>
      </c>
      <c r="B1020" s="460" t="s">
        <v>13</v>
      </c>
      <c r="C1020" s="642"/>
      <c r="D1020" s="642"/>
      <c r="E1020" s="643"/>
      <c r="F1020" s="643"/>
      <c r="G1020" s="52" t="s">
        <v>1361</v>
      </c>
      <c r="H1020" s="163" t="s">
        <v>245</v>
      </c>
      <c r="I1020" s="163" t="s">
        <v>246</v>
      </c>
      <c r="J1020" s="168">
        <v>1</v>
      </c>
      <c r="K1020" s="192">
        <v>45231</v>
      </c>
      <c r="L1020" s="192">
        <v>45747</v>
      </c>
      <c r="M1020" s="165">
        <f t="shared" si="33"/>
        <v>73.714285714285708</v>
      </c>
      <c r="N1020" s="191">
        <v>0</v>
      </c>
      <c r="O1020" s="163" t="s">
        <v>3622</v>
      </c>
      <c r="P1020" s="53">
        <f t="shared" si="35"/>
        <v>0</v>
      </c>
      <c r="Q1020" s="166" t="str">
        <f>IF(ISNUMBER(P1020),IF(P1020=100%,"CUMPLIDA",IF(AND(ISNUMBER(L1020),ISNUMBER(CGR!$P$4)), IF(L1020&lt;CGR!$P$4,"INCUMPLIDA","PROCESO"), "VERIFICAR FECHA")),"SIN VALOR AVANCE")</f>
        <v>PROCESO</v>
      </c>
    </row>
    <row r="1021" spans="1:17" ht="240.75">
      <c r="A1021" s="169" t="s">
        <v>19</v>
      </c>
      <c r="B1021" s="460" t="s">
        <v>13</v>
      </c>
      <c r="C1021" s="642"/>
      <c r="D1021" s="642"/>
      <c r="E1021" s="643"/>
      <c r="F1021" s="643"/>
      <c r="G1021" s="52" t="s">
        <v>248</v>
      </c>
      <c r="H1021" s="163" t="s">
        <v>248</v>
      </c>
      <c r="I1021" s="163" t="s">
        <v>3249</v>
      </c>
      <c r="J1021" s="168">
        <v>1</v>
      </c>
      <c r="K1021" s="192">
        <v>45323</v>
      </c>
      <c r="L1021" s="192">
        <v>45747</v>
      </c>
      <c r="M1021" s="165">
        <f t="shared" si="33"/>
        <v>60.571428571428569</v>
      </c>
      <c r="N1021" s="191">
        <v>0</v>
      </c>
      <c r="O1021" s="163" t="s">
        <v>3886</v>
      </c>
      <c r="P1021" s="53">
        <f t="shared" si="35"/>
        <v>0</v>
      </c>
      <c r="Q1021" s="166" t="str">
        <f>IF(ISNUMBER(P1021),IF(P1021=100%,"CUMPLIDA",IF(AND(ISNUMBER(L1021),ISNUMBER(CGR!$P$4)), IF(L1021&lt;CGR!$P$4,"INCUMPLIDA","PROCESO"), "VERIFICAR FECHA")),"SIN VALOR AVANCE")</f>
        <v>PROCESO</v>
      </c>
    </row>
    <row r="1022" spans="1:17" ht="165.75">
      <c r="A1022" s="169" t="s">
        <v>19</v>
      </c>
      <c r="B1022" s="460" t="s">
        <v>13</v>
      </c>
      <c r="C1022" s="642"/>
      <c r="D1022" s="642"/>
      <c r="E1022" s="643"/>
      <c r="F1022" s="643"/>
      <c r="G1022" s="52" t="s">
        <v>3707</v>
      </c>
      <c r="H1022" s="163" t="s">
        <v>3707</v>
      </c>
      <c r="I1022" s="163" t="s">
        <v>252</v>
      </c>
      <c r="J1022" s="168">
        <v>1</v>
      </c>
      <c r="K1022" s="192">
        <v>45231</v>
      </c>
      <c r="L1022" s="192">
        <v>45747</v>
      </c>
      <c r="M1022" s="165">
        <f t="shared" si="33"/>
        <v>73.714285714285708</v>
      </c>
      <c r="N1022" s="191">
        <v>0</v>
      </c>
      <c r="O1022" s="163" t="s">
        <v>3888</v>
      </c>
      <c r="P1022" s="53">
        <f t="shared" si="35"/>
        <v>0</v>
      </c>
      <c r="Q1022" s="166" t="str">
        <f>IF(ISNUMBER(P1022),IF(P1022=100%,"CUMPLIDA",IF(AND(ISNUMBER(L1022),ISNUMBER(CGR!$P$4)), IF(L1022&lt;CGR!$P$4,"INCUMPLIDA","PROCESO"), "VERIFICAR FECHA")),"SIN VALOR AVANCE")</f>
        <v>PROCESO</v>
      </c>
    </row>
    <row r="1023" spans="1:17" ht="360.75">
      <c r="A1023" s="169" t="s">
        <v>19</v>
      </c>
      <c r="B1023" s="460" t="s">
        <v>13</v>
      </c>
      <c r="C1023" s="642"/>
      <c r="D1023" s="642"/>
      <c r="E1023" s="643"/>
      <c r="F1023" s="643"/>
      <c r="G1023" s="52" t="s">
        <v>3708</v>
      </c>
      <c r="H1023" s="163" t="s">
        <v>3708</v>
      </c>
      <c r="I1023" s="163" t="s">
        <v>2556</v>
      </c>
      <c r="J1023" s="168">
        <v>1</v>
      </c>
      <c r="K1023" s="192">
        <v>45231</v>
      </c>
      <c r="L1023" s="192">
        <v>45808</v>
      </c>
      <c r="M1023" s="165">
        <f t="shared" si="33"/>
        <v>82.428571428571431</v>
      </c>
      <c r="N1023" s="191">
        <v>0</v>
      </c>
      <c r="O1023" s="163" t="s">
        <v>3889</v>
      </c>
      <c r="P1023" s="53">
        <f t="shared" si="35"/>
        <v>0</v>
      </c>
      <c r="Q1023" s="166" t="str">
        <f>IF(ISNUMBER(P1023),IF(P1023=100%,"CUMPLIDA",IF(AND(ISNUMBER(L1023),ISNUMBER(CGR!$P$4)), IF(L1023&lt;CGR!$P$4,"INCUMPLIDA","PROCESO"), "VERIFICAR FECHA")),"SIN VALOR AVANCE")</f>
        <v>PROCESO</v>
      </c>
    </row>
    <row r="1024" spans="1:17" ht="240.75">
      <c r="A1024" s="169" t="s">
        <v>19</v>
      </c>
      <c r="B1024" s="460" t="s">
        <v>13</v>
      </c>
      <c r="C1024" s="642"/>
      <c r="D1024" s="642"/>
      <c r="E1024" s="643"/>
      <c r="F1024" s="643"/>
      <c r="G1024" s="52" t="s">
        <v>1363</v>
      </c>
      <c r="H1024" s="163" t="s">
        <v>258</v>
      </c>
      <c r="I1024" s="163" t="s">
        <v>259</v>
      </c>
      <c r="J1024" s="168">
        <v>7</v>
      </c>
      <c r="K1024" s="192">
        <v>46024</v>
      </c>
      <c r="L1024" s="192">
        <v>46660</v>
      </c>
      <c r="M1024" s="165">
        <f t="shared" si="33"/>
        <v>90.857142857142861</v>
      </c>
      <c r="N1024" s="191">
        <v>0</v>
      </c>
      <c r="O1024" s="163" t="s">
        <v>3890</v>
      </c>
      <c r="P1024" s="53">
        <f t="shared" si="35"/>
        <v>0</v>
      </c>
      <c r="Q1024" s="166" t="str">
        <f>IF(ISNUMBER(P1024),IF(P1024=100%,"CUMPLIDA",IF(AND(ISNUMBER(L1024),ISNUMBER(CGR!$P$4)), IF(L1024&lt;CGR!$P$4,"INCUMPLIDA","PROCESO"), "VERIFICAR FECHA")),"SIN VALOR AVANCE")</f>
        <v>PROCESO</v>
      </c>
    </row>
    <row r="1025" spans="1:17" ht="240.75">
      <c r="A1025" s="169" t="s">
        <v>19</v>
      </c>
      <c r="B1025" s="460" t="s">
        <v>13</v>
      </c>
      <c r="C1025" s="642"/>
      <c r="D1025" s="642"/>
      <c r="E1025" s="643"/>
      <c r="F1025" s="643"/>
      <c r="G1025" s="52" t="s">
        <v>1364</v>
      </c>
      <c r="H1025" s="163" t="s">
        <v>261</v>
      </c>
      <c r="I1025" s="163" t="s">
        <v>262</v>
      </c>
      <c r="J1025" s="168">
        <v>1</v>
      </c>
      <c r="K1025" s="192">
        <v>46024</v>
      </c>
      <c r="L1025" s="192">
        <v>46660</v>
      </c>
      <c r="M1025" s="165">
        <f t="shared" si="33"/>
        <v>90.857142857142861</v>
      </c>
      <c r="N1025" s="191">
        <v>0</v>
      </c>
      <c r="O1025" s="163" t="s">
        <v>3891</v>
      </c>
      <c r="P1025" s="53">
        <f t="shared" si="35"/>
        <v>0</v>
      </c>
      <c r="Q1025" s="166" t="str">
        <f>IF(ISNUMBER(P1025),IF(P1025=100%,"CUMPLIDA",IF(AND(ISNUMBER(L1025),ISNUMBER(CGR!$P$4)), IF(L1025&lt;CGR!$P$4,"INCUMPLIDA","PROCESO"), "VERIFICAR FECHA")),"SIN VALOR AVANCE")</f>
        <v>PROCESO</v>
      </c>
    </row>
    <row r="1026" spans="1:17" ht="409.5">
      <c r="A1026" s="169" t="s">
        <v>19</v>
      </c>
      <c r="B1026" s="460" t="s">
        <v>13</v>
      </c>
      <c r="C1026" s="642"/>
      <c r="D1026" s="642"/>
      <c r="E1026" s="643"/>
      <c r="F1026" s="643"/>
      <c r="G1026" s="52" t="s">
        <v>1365</v>
      </c>
      <c r="H1026" s="163" t="s">
        <v>264</v>
      </c>
      <c r="I1026" s="163" t="s">
        <v>265</v>
      </c>
      <c r="J1026" s="168">
        <v>2</v>
      </c>
      <c r="K1026" s="192">
        <v>46024</v>
      </c>
      <c r="L1026" s="192">
        <v>46660</v>
      </c>
      <c r="M1026" s="165">
        <f t="shared" si="33"/>
        <v>90.857142857142861</v>
      </c>
      <c r="N1026" s="191">
        <v>0</v>
      </c>
      <c r="O1026" s="163" t="s">
        <v>3892</v>
      </c>
      <c r="P1026" s="53">
        <f t="shared" si="35"/>
        <v>0</v>
      </c>
      <c r="Q1026" s="166" t="str">
        <f>IF(ISNUMBER(P1026),IF(P1026=100%,"CUMPLIDA",IF(AND(ISNUMBER(L1026),ISNUMBER(CGR!$P$4)), IF(L1026&lt;CGR!$P$4,"INCUMPLIDA","PROCESO"), "VERIFICAR FECHA")),"SIN VALOR AVANCE")</f>
        <v>PROCESO</v>
      </c>
    </row>
    <row r="1027" spans="1:17" ht="135.75">
      <c r="A1027" s="169" t="s">
        <v>19</v>
      </c>
      <c r="B1027" s="460" t="s">
        <v>13</v>
      </c>
      <c r="C1027" s="642" t="s">
        <v>3893</v>
      </c>
      <c r="D1027" s="642" t="s">
        <v>3894</v>
      </c>
      <c r="E1027" s="643" t="s">
        <v>3895</v>
      </c>
      <c r="F1027" s="643" t="s">
        <v>3896</v>
      </c>
      <c r="G1027" s="643" t="s">
        <v>2481</v>
      </c>
      <c r="H1027" s="537" t="s">
        <v>2429</v>
      </c>
      <c r="I1027" s="163" t="s">
        <v>969</v>
      </c>
      <c r="J1027" s="164">
        <v>1</v>
      </c>
      <c r="K1027" s="190">
        <v>45231</v>
      </c>
      <c r="L1027" s="190">
        <v>45504</v>
      </c>
      <c r="M1027" s="165">
        <f t="shared" si="33"/>
        <v>39</v>
      </c>
      <c r="N1027" s="191">
        <v>1</v>
      </c>
      <c r="O1027" s="175" t="s">
        <v>3703</v>
      </c>
      <c r="P1027" s="53">
        <f t="shared" si="35"/>
        <v>1</v>
      </c>
      <c r="Q1027" s="166" t="str">
        <f>IF(ISNUMBER(P1027),IF(P1027=100%,"CUMPLIDA",IF(AND(ISNUMBER(L1027),ISNUMBER(CGR!$P$4)), IF(L1027&lt;CGR!$P$4,"INCUMPLIDA","PROCESO"), "VERIFICAR FECHA")),"SIN VALOR AVANCE")</f>
        <v>CUMPLIDA</v>
      </c>
    </row>
    <row r="1028" spans="1:17" ht="409.5">
      <c r="A1028" s="169" t="s">
        <v>19</v>
      </c>
      <c r="B1028" s="460" t="s">
        <v>13</v>
      </c>
      <c r="C1028" s="642"/>
      <c r="D1028" s="642"/>
      <c r="E1028" s="643"/>
      <c r="F1028" s="643"/>
      <c r="G1028" s="643"/>
      <c r="H1028" s="537" t="s">
        <v>2431</v>
      </c>
      <c r="I1028" s="163" t="s">
        <v>2432</v>
      </c>
      <c r="J1028" s="164">
        <v>1</v>
      </c>
      <c r="K1028" s="190">
        <v>45231</v>
      </c>
      <c r="L1028" s="190">
        <v>45504</v>
      </c>
      <c r="M1028" s="165">
        <f t="shared" ref="M1028:M1091" si="36">(L1028-K1028)/7</f>
        <v>39</v>
      </c>
      <c r="N1028" s="191">
        <v>1</v>
      </c>
      <c r="O1028" s="175" t="s">
        <v>3741</v>
      </c>
      <c r="P1028" s="53">
        <f t="shared" si="35"/>
        <v>1</v>
      </c>
      <c r="Q1028" s="166" t="str">
        <f>IF(ISNUMBER(P1028),IF(P1028=100%,"CUMPLIDA",IF(AND(ISNUMBER(L1028),ISNUMBER(CGR!$P$4)), IF(L1028&lt;CGR!$P$4,"INCUMPLIDA","PROCESO"), "VERIFICAR FECHA")),"SIN VALOR AVANCE")</f>
        <v>CUMPLIDA</v>
      </c>
    </row>
    <row r="1029" spans="1:17" ht="225.75">
      <c r="A1029" s="169" t="s">
        <v>19</v>
      </c>
      <c r="B1029" s="460" t="s">
        <v>13</v>
      </c>
      <c r="C1029" s="642"/>
      <c r="D1029" s="642"/>
      <c r="E1029" s="643"/>
      <c r="F1029" s="643"/>
      <c r="G1029" s="52" t="s">
        <v>2434</v>
      </c>
      <c r="H1029" s="163" t="s">
        <v>1614</v>
      </c>
      <c r="I1029" s="163" t="s">
        <v>238</v>
      </c>
      <c r="J1029" s="168">
        <v>1</v>
      </c>
      <c r="K1029" s="192">
        <v>45323</v>
      </c>
      <c r="L1029" s="192">
        <v>45747</v>
      </c>
      <c r="M1029" s="165">
        <f t="shared" si="36"/>
        <v>60.571428571428569</v>
      </c>
      <c r="N1029" s="191">
        <v>0</v>
      </c>
      <c r="O1029" s="175" t="s">
        <v>3742</v>
      </c>
      <c r="P1029" s="53">
        <f t="shared" si="35"/>
        <v>0</v>
      </c>
      <c r="Q1029" s="166" t="str">
        <f>IF(ISNUMBER(P1029),IF(P1029=100%,"CUMPLIDA",IF(AND(ISNUMBER(L1029),ISNUMBER(CGR!$P$4)), IF(L1029&lt;CGR!$P$4,"INCUMPLIDA","PROCESO"), "VERIFICAR FECHA")),"SIN VALOR AVANCE")</f>
        <v>PROCESO</v>
      </c>
    </row>
    <row r="1030" spans="1:17" ht="150.75">
      <c r="A1030" s="169" t="s">
        <v>19</v>
      </c>
      <c r="B1030" s="460" t="s">
        <v>13</v>
      </c>
      <c r="C1030" s="642"/>
      <c r="D1030" s="642"/>
      <c r="E1030" s="643"/>
      <c r="F1030" s="643"/>
      <c r="G1030" s="52" t="s">
        <v>241</v>
      </c>
      <c r="H1030" s="163" t="s">
        <v>241</v>
      </c>
      <c r="I1030" s="163" t="s">
        <v>242</v>
      </c>
      <c r="J1030" s="168">
        <v>1</v>
      </c>
      <c r="K1030" s="192">
        <v>45323</v>
      </c>
      <c r="L1030" s="192">
        <v>45747</v>
      </c>
      <c r="M1030" s="165">
        <f t="shared" si="36"/>
        <v>60.571428571428569</v>
      </c>
      <c r="N1030" s="191">
        <v>0</v>
      </c>
      <c r="O1030" s="175" t="s">
        <v>3765</v>
      </c>
      <c r="P1030" s="53">
        <f t="shared" si="35"/>
        <v>0</v>
      </c>
      <c r="Q1030" s="166" t="str">
        <f>IF(ISNUMBER(P1030),IF(P1030=100%,"CUMPLIDA",IF(AND(ISNUMBER(L1030),ISNUMBER(CGR!$P$4)), IF(L1030&lt;CGR!$P$4,"INCUMPLIDA","PROCESO"), "VERIFICAR FECHA")),"SIN VALOR AVANCE")</f>
        <v>PROCESO</v>
      </c>
    </row>
    <row r="1031" spans="1:17" ht="150.75">
      <c r="A1031" s="169" t="s">
        <v>19</v>
      </c>
      <c r="B1031" s="460" t="s">
        <v>13</v>
      </c>
      <c r="C1031" s="642"/>
      <c r="D1031" s="642"/>
      <c r="E1031" s="643"/>
      <c r="F1031" s="643"/>
      <c r="G1031" s="52" t="s">
        <v>1361</v>
      </c>
      <c r="H1031" s="163" t="s">
        <v>245</v>
      </c>
      <c r="I1031" s="163" t="s">
        <v>246</v>
      </c>
      <c r="J1031" s="168">
        <v>1</v>
      </c>
      <c r="K1031" s="192">
        <v>45231</v>
      </c>
      <c r="L1031" s="192">
        <v>45747</v>
      </c>
      <c r="M1031" s="165">
        <f t="shared" si="36"/>
        <v>73.714285714285708</v>
      </c>
      <c r="N1031" s="191">
        <v>0</v>
      </c>
      <c r="O1031" s="175" t="s">
        <v>3765</v>
      </c>
      <c r="P1031" s="53">
        <f t="shared" si="35"/>
        <v>0</v>
      </c>
      <c r="Q1031" s="166" t="str">
        <f>IF(ISNUMBER(P1031),IF(P1031=100%,"CUMPLIDA",IF(AND(ISNUMBER(L1031),ISNUMBER(CGR!$P$4)), IF(L1031&lt;CGR!$P$4,"INCUMPLIDA","PROCESO"), "VERIFICAR FECHA")),"SIN VALOR AVANCE")</f>
        <v>PROCESO</v>
      </c>
    </row>
    <row r="1032" spans="1:17" ht="225.75">
      <c r="A1032" s="169" t="s">
        <v>19</v>
      </c>
      <c r="B1032" s="460" t="s">
        <v>13</v>
      </c>
      <c r="C1032" s="642"/>
      <c r="D1032" s="642"/>
      <c r="E1032" s="643"/>
      <c r="F1032" s="643"/>
      <c r="G1032" s="52" t="s">
        <v>248</v>
      </c>
      <c r="H1032" s="163" t="s">
        <v>248</v>
      </c>
      <c r="I1032" s="163" t="s">
        <v>3249</v>
      </c>
      <c r="J1032" s="168">
        <v>1</v>
      </c>
      <c r="K1032" s="192">
        <v>45323</v>
      </c>
      <c r="L1032" s="192">
        <v>45747</v>
      </c>
      <c r="M1032" s="165">
        <f t="shared" si="36"/>
        <v>60.571428571428569</v>
      </c>
      <c r="N1032" s="191">
        <v>0</v>
      </c>
      <c r="O1032" s="175" t="s">
        <v>3742</v>
      </c>
      <c r="P1032" s="53">
        <f t="shared" si="35"/>
        <v>0</v>
      </c>
      <c r="Q1032" s="166" t="str">
        <f>IF(ISNUMBER(P1032),IF(P1032=100%,"CUMPLIDA",IF(AND(ISNUMBER(L1032),ISNUMBER(CGR!$P$4)), IF(L1032&lt;CGR!$P$4,"INCUMPLIDA","PROCESO"), "VERIFICAR FECHA")),"SIN VALOR AVANCE")</f>
        <v>PROCESO</v>
      </c>
    </row>
    <row r="1033" spans="1:17" ht="150.75">
      <c r="A1033" s="169" t="s">
        <v>19</v>
      </c>
      <c r="B1033" s="460" t="s">
        <v>13</v>
      </c>
      <c r="C1033" s="642"/>
      <c r="D1033" s="642"/>
      <c r="E1033" s="643"/>
      <c r="F1033" s="643"/>
      <c r="G1033" s="52" t="s">
        <v>3707</v>
      </c>
      <c r="H1033" s="163" t="s">
        <v>3707</v>
      </c>
      <c r="I1033" s="163" t="s">
        <v>252</v>
      </c>
      <c r="J1033" s="168">
        <v>1</v>
      </c>
      <c r="K1033" s="192">
        <v>45231</v>
      </c>
      <c r="L1033" s="192">
        <v>45747</v>
      </c>
      <c r="M1033" s="165">
        <f t="shared" si="36"/>
        <v>73.714285714285708</v>
      </c>
      <c r="N1033" s="191">
        <v>0</v>
      </c>
      <c r="O1033" s="175" t="s">
        <v>3765</v>
      </c>
      <c r="P1033" s="53">
        <f t="shared" si="35"/>
        <v>0</v>
      </c>
      <c r="Q1033" s="166" t="str">
        <f>IF(ISNUMBER(P1033),IF(P1033=100%,"CUMPLIDA",IF(AND(ISNUMBER(L1033),ISNUMBER(CGR!$P$4)), IF(L1033&lt;CGR!$P$4,"INCUMPLIDA","PROCESO"), "VERIFICAR FECHA")),"SIN VALOR AVANCE")</f>
        <v>PROCESO</v>
      </c>
    </row>
    <row r="1034" spans="1:17" ht="345.75">
      <c r="A1034" s="169" t="s">
        <v>19</v>
      </c>
      <c r="B1034" s="460" t="s">
        <v>13</v>
      </c>
      <c r="C1034" s="642"/>
      <c r="D1034" s="642"/>
      <c r="E1034" s="643"/>
      <c r="F1034" s="643"/>
      <c r="G1034" s="52" t="s">
        <v>3708</v>
      </c>
      <c r="H1034" s="163" t="s">
        <v>3708</v>
      </c>
      <c r="I1034" s="163" t="s">
        <v>2556</v>
      </c>
      <c r="J1034" s="168">
        <v>1</v>
      </c>
      <c r="K1034" s="192">
        <v>45231</v>
      </c>
      <c r="L1034" s="192">
        <v>45808</v>
      </c>
      <c r="M1034" s="165">
        <f t="shared" si="36"/>
        <v>82.428571428571431</v>
      </c>
      <c r="N1034" s="191">
        <v>0</v>
      </c>
      <c r="O1034" s="175" t="s">
        <v>3704</v>
      </c>
      <c r="P1034" s="53">
        <f t="shared" si="35"/>
        <v>0</v>
      </c>
      <c r="Q1034" s="166" t="str">
        <f>IF(ISNUMBER(P1034),IF(P1034=100%,"CUMPLIDA",IF(AND(ISNUMBER(L1034),ISNUMBER(CGR!$P$4)), IF(L1034&lt;CGR!$P$4,"INCUMPLIDA","PROCESO"), "VERIFICAR FECHA")),"SIN VALOR AVANCE")</f>
        <v>PROCESO</v>
      </c>
    </row>
    <row r="1035" spans="1:17" ht="240.75">
      <c r="A1035" s="169" t="s">
        <v>19</v>
      </c>
      <c r="B1035" s="460" t="s">
        <v>13</v>
      </c>
      <c r="C1035" s="642"/>
      <c r="D1035" s="642"/>
      <c r="E1035" s="643"/>
      <c r="F1035" s="643"/>
      <c r="G1035" s="52" t="s">
        <v>1363</v>
      </c>
      <c r="H1035" s="163" t="s">
        <v>258</v>
      </c>
      <c r="I1035" s="163" t="s">
        <v>259</v>
      </c>
      <c r="J1035" s="168">
        <v>10</v>
      </c>
      <c r="K1035" s="192">
        <v>45809</v>
      </c>
      <c r="L1035" s="192">
        <v>46568</v>
      </c>
      <c r="M1035" s="165">
        <f t="shared" si="36"/>
        <v>108.42857142857143</v>
      </c>
      <c r="N1035" s="191">
        <v>0</v>
      </c>
      <c r="O1035" s="175" t="s">
        <v>3744</v>
      </c>
      <c r="P1035" s="53">
        <f t="shared" si="35"/>
        <v>0</v>
      </c>
      <c r="Q1035" s="166" t="str">
        <f>IF(ISNUMBER(P1035),IF(P1035=100%,"CUMPLIDA",IF(AND(ISNUMBER(L1035),ISNUMBER(CGR!$P$4)), IF(L1035&lt;CGR!$P$4,"INCUMPLIDA","PROCESO"), "VERIFICAR FECHA")),"SIN VALOR AVANCE")</f>
        <v>PROCESO</v>
      </c>
    </row>
    <row r="1036" spans="1:17" ht="240.75">
      <c r="A1036" s="169" t="s">
        <v>19</v>
      </c>
      <c r="B1036" s="460" t="s">
        <v>13</v>
      </c>
      <c r="C1036" s="642"/>
      <c r="D1036" s="642"/>
      <c r="E1036" s="643"/>
      <c r="F1036" s="643"/>
      <c r="G1036" s="52" t="s">
        <v>1364</v>
      </c>
      <c r="H1036" s="163" t="s">
        <v>261</v>
      </c>
      <c r="I1036" s="163" t="s">
        <v>262</v>
      </c>
      <c r="J1036" s="168">
        <v>1</v>
      </c>
      <c r="K1036" s="192">
        <v>45809</v>
      </c>
      <c r="L1036" s="192">
        <v>46568</v>
      </c>
      <c r="M1036" s="165">
        <f t="shared" si="36"/>
        <v>108.42857142857143</v>
      </c>
      <c r="N1036" s="191">
        <v>0</v>
      </c>
      <c r="O1036" s="175" t="s">
        <v>3897</v>
      </c>
      <c r="P1036" s="53">
        <f t="shared" si="35"/>
        <v>0</v>
      </c>
      <c r="Q1036" s="166" t="str">
        <f>IF(ISNUMBER(P1036),IF(P1036=100%,"CUMPLIDA",IF(AND(ISNUMBER(L1036),ISNUMBER(CGR!$P$4)), IF(L1036&lt;CGR!$P$4,"INCUMPLIDA","PROCESO"), "VERIFICAR FECHA")),"SIN VALOR AVANCE")</f>
        <v>PROCESO</v>
      </c>
    </row>
    <row r="1037" spans="1:17" ht="409.5">
      <c r="A1037" s="169" t="s">
        <v>19</v>
      </c>
      <c r="B1037" s="460" t="s">
        <v>13</v>
      </c>
      <c r="C1037" s="642"/>
      <c r="D1037" s="642"/>
      <c r="E1037" s="643"/>
      <c r="F1037" s="643"/>
      <c r="G1037" s="52" t="s">
        <v>1365</v>
      </c>
      <c r="H1037" s="163" t="s">
        <v>264</v>
      </c>
      <c r="I1037" s="163" t="s">
        <v>265</v>
      </c>
      <c r="J1037" s="168">
        <v>2</v>
      </c>
      <c r="K1037" s="192">
        <v>45809</v>
      </c>
      <c r="L1037" s="192">
        <v>46568</v>
      </c>
      <c r="M1037" s="165">
        <f t="shared" si="36"/>
        <v>108.42857142857143</v>
      </c>
      <c r="N1037" s="191">
        <v>0</v>
      </c>
      <c r="O1037" s="175" t="s">
        <v>3722</v>
      </c>
      <c r="P1037" s="53">
        <f t="shared" si="35"/>
        <v>0</v>
      </c>
      <c r="Q1037" s="166" t="str">
        <f>IF(ISNUMBER(P1037),IF(P1037=100%,"CUMPLIDA",IF(AND(ISNUMBER(L1037),ISNUMBER(CGR!$P$4)), IF(L1037&lt;CGR!$P$4,"INCUMPLIDA","PROCESO"), "VERIFICAR FECHA")),"SIN VALOR AVANCE")</f>
        <v>PROCESO</v>
      </c>
    </row>
    <row r="1038" spans="1:17" ht="135.75">
      <c r="A1038" s="169" t="s">
        <v>19</v>
      </c>
      <c r="B1038" s="460" t="s">
        <v>13</v>
      </c>
      <c r="C1038" s="642" t="s">
        <v>3898</v>
      </c>
      <c r="D1038" s="642" t="s">
        <v>3894</v>
      </c>
      <c r="E1038" s="643" t="s">
        <v>3899</v>
      </c>
      <c r="F1038" s="643" t="s">
        <v>3900</v>
      </c>
      <c r="G1038" s="643" t="s">
        <v>2481</v>
      </c>
      <c r="H1038" s="537" t="s">
        <v>2429</v>
      </c>
      <c r="I1038" s="163" t="s">
        <v>969</v>
      </c>
      <c r="J1038" s="164">
        <v>1</v>
      </c>
      <c r="K1038" s="190">
        <v>45231</v>
      </c>
      <c r="L1038" s="190">
        <v>45504</v>
      </c>
      <c r="M1038" s="165">
        <f t="shared" si="36"/>
        <v>39</v>
      </c>
      <c r="N1038" s="191">
        <v>1</v>
      </c>
      <c r="O1038" s="175" t="s">
        <v>3703</v>
      </c>
      <c r="P1038" s="53">
        <f t="shared" si="35"/>
        <v>1</v>
      </c>
      <c r="Q1038" s="166" t="str">
        <f>IF(ISNUMBER(P1038),IF(P1038=100%,"CUMPLIDA",IF(AND(ISNUMBER(L1038),ISNUMBER(CGR!$P$4)), IF(L1038&lt;CGR!$P$4,"INCUMPLIDA","PROCESO"), "VERIFICAR FECHA")),"SIN VALOR AVANCE")</f>
        <v>CUMPLIDA</v>
      </c>
    </row>
    <row r="1039" spans="1:17" ht="409.5">
      <c r="A1039" s="169" t="s">
        <v>19</v>
      </c>
      <c r="B1039" s="460" t="s">
        <v>13</v>
      </c>
      <c r="C1039" s="642"/>
      <c r="D1039" s="642"/>
      <c r="E1039" s="643"/>
      <c r="F1039" s="643"/>
      <c r="G1039" s="643"/>
      <c r="H1039" s="537" t="s">
        <v>2431</v>
      </c>
      <c r="I1039" s="163" t="s">
        <v>2432</v>
      </c>
      <c r="J1039" s="164">
        <v>1</v>
      </c>
      <c r="K1039" s="190">
        <v>45231</v>
      </c>
      <c r="L1039" s="190">
        <v>45504</v>
      </c>
      <c r="M1039" s="165">
        <f t="shared" si="36"/>
        <v>39</v>
      </c>
      <c r="N1039" s="191">
        <v>1</v>
      </c>
      <c r="O1039" s="175" t="s">
        <v>3741</v>
      </c>
      <c r="P1039" s="53">
        <f t="shared" si="35"/>
        <v>1</v>
      </c>
      <c r="Q1039" s="166" t="str">
        <f>IF(ISNUMBER(P1039),IF(P1039=100%,"CUMPLIDA",IF(AND(ISNUMBER(L1039),ISNUMBER(CGR!$P$4)), IF(L1039&lt;CGR!$P$4,"INCUMPLIDA","PROCESO"), "VERIFICAR FECHA")),"SIN VALOR AVANCE")</f>
        <v>CUMPLIDA</v>
      </c>
    </row>
    <row r="1040" spans="1:17" ht="210.75">
      <c r="A1040" s="169" t="s">
        <v>19</v>
      </c>
      <c r="B1040" s="460" t="s">
        <v>13</v>
      </c>
      <c r="C1040" s="642"/>
      <c r="D1040" s="642"/>
      <c r="E1040" s="643"/>
      <c r="F1040" s="643"/>
      <c r="G1040" s="52" t="s">
        <v>2434</v>
      </c>
      <c r="H1040" s="163" t="s">
        <v>1614</v>
      </c>
      <c r="I1040" s="163" t="s">
        <v>238</v>
      </c>
      <c r="J1040" s="168">
        <v>1</v>
      </c>
      <c r="K1040" s="192">
        <v>45323</v>
      </c>
      <c r="L1040" s="192">
        <v>45747</v>
      </c>
      <c r="M1040" s="165">
        <f t="shared" si="36"/>
        <v>60.571428571428569</v>
      </c>
      <c r="N1040" s="191">
        <v>0</v>
      </c>
      <c r="O1040" s="175" t="s">
        <v>3705</v>
      </c>
      <c r="P1040" s="53">
        <f t="shared" ref="P1040:P1103" si="37">N1040/J1040</f>
        <v>0</v>
      </c>
      <c r="Q1040" s="166" t="str">
        <f>IF(ISNUMBER(P1040),IF(P1040=100%,"CUMPLIDA",IF(AND(ISNUMBER(L1040),ISNUMBER(CGR!$P$4)), IF(L1040&lt;CGR!$P$4,"INCUMPLIDA","PROCESO"), "VERIFICAR FECHA")),"SIN VALOR AVANCE")</f>
        <v>PROCESO</v>
      </c>
    </row>
    <row r="1041" spans="1:17" ht="135.75">
      <c r="A1041" s="169" t="s">
        <v>19</v>
      </c>
      <c r="B1041" s="460" t="s">
        <v>13</v>
      </c>
      <c r="C1041" s="642"/>
      <c r="D1041" s="642"/>
      <c r="E1041" s="643"/>
      <c r="F1041" s="643"/>
      <c r="G1041" s="52" t="s">
        <v>241</v>
      </c>
      <c r="H1041" s="163" t="s">
        <v>241</v>
      </c>
      <c r="I1041" s="163" t="s">
        <v>242</v>
      </c>
      <c r="J1041" s="168">
        <v>1</v>
      </c>
      <c r="K1041" s="192">
        <v>45323</v>
      </c>
      <c r="L1041" s="192">
        <v>45747</v>
      </c>
      <c r="M1041" s="165">
        <f t="shared" si="36"/>
        <v>60.571428571428569</v>
      </c>
      <c r="N1041" s="191">
        <v>0</v>
      </c>
      <c r="O1041" s="175" t="s">
        <v>3798</v>
      </c>
      <c r="P1041" s="53">
        <f t="shared" si="37"/>
        <v>0</v>
      </c>
      <c r="Q1041" s="166" t="str">
        <f>IF(ISNUMBER(P1041),IF(P1041=100%,"CUMPLIDA",IF(AND(ISNUMBER(L1041),ISNUMBER(CGR!$P$4)), IF(L1041&lt;CGR!$P$4,"INCUMPLIDA","PROCESO"), "VERIFICAR FECHA")),"SIN VALOR AVANCE")</f>
        <v>PROCESO</v>
      </c>
    </row>
    <row r="1042" spans="1:17" ht="135.75">
      <c r="A1042" s="169" t="s">
        <v>19</v>
      </c>
      <c r="B1042" s="460" t="s">
        <v>13</v>
      </c>
      <c r="C1042" s="642"/>
      <c r="D1042" s="642"/>
      <c r="E1042" s="643"/>
      <c r="F1042" s="643"/>
      <c r="G1042" s="52" t="s">
        <v>1361</v>
      </c>
      <c r="H1042" s="163" t="s">
        <v>245</v>
      </c>
      <c r="I1042" s="163" t="s">
        <v>246</v>
      </c>
      <c r="J1042" s="168">
        <v>1</v>
      </c>
      <c r="K1042" s="192">
        <v>45231</v>
      </c>
      <c r="L1042" s="192">
        <v>45747</v>
      </c>
      <c r="M1042" s="165">
        <f t="shared" si="36"/>
        <v>73.714285714285708</v>
      </c>
      <c r="N1042" s="191">
        <v>0</v>
      </c>
      <c r="O1042" s="175" t="s">
        <v>3798</v>
      </c>
      <c r="P1042" s="53">
        <f t="shared" si="37"/>
        <v>0</v>
      </c>
      <c r="Q1042" s="166" t="str">
        <f>IF(ISNUMBER(P1042),IF(P1042=100%,"CUMPLIDA",IF(AND(ISNUMBER(L1042),ISNUMBER(CGR!$P$4)), IF(L1042&lt;CGR!$P$4,"INCUMPLIDA","PROCESO"), "VERIFICAR FECHA")),"SIN VALOR AVANCE")</f>
        <v>PROCESO</v>
      </c>
    </row>
    <row r="1043" spans="1:17" ht="210.75">
      <c r="A1043" s="169" t="s">
        <v>19</v>
      </c>
      <c r="B1043" s="460" t="s">
        <v>13</v>
      </c>
      <c r="C1043" s="642"/>
      <c r="D1043" s="642"/>
      <c r="E1043" s="643"/>
      <c r="F1043" s="643"/>
      <c r="G1043" s="52" t="s">
        <v>248</v>
      </c>
      <c r="H1043" s="163" t="s">
        <v>248</v>
      </c>
      <c r="I1043" s="163" t="s">
        <v>3249</v>
      </c>
      <c r="J1043" s="168">
        <v>1</v>
      </c>
      <c r="K1043" s="192">
        <v>45323</v>
      </c>
      <c r="L1043" s="192">
        <v>45747</v>
      </c>
      <c r="M1043" s="165">
        <f t="shared" si="36"/>
        <v>60.571428571428569</v>
      </c>
      <c r="N1043" s="191">
        <v>0</v>
      </c>
      <c r="O1043" s="175" t="s">
        <v>3705</v>
      </c>
      <c r="P1043" s="53">
        <f t="shared" si="37"/>
        <v>0</v>
      </c>
      <c r="Q1043" s="166" t="str">
        <f>IF(ISNUMBER(P1043),IF(P1043=100%,"CUMPLIDA",IF(AND(ISNUMBER(L1043),ISNUMBER(CGR!$P$4)), IF(L1043&lt;CGR!$P$4,"INCUMPLIDA","PROCESO"), "VERIFICAR FECHA")),"SIN VALOR AVANCE")</f>
        <v>PROCESO</v>
      </c>
    </row>
    <row r="1044" spans="1:17" ht="135.75">
      <c r="A1044" s="169" t="s">
        <v>19</v>
      </c>
      <c r="B1044" s="460" t="s">
        <v>13</v>
      </c>
      <c r="C1044" s="642"/>
      <c r="D1044" s="642"/>
      <c r="E1044" s="643"/>
      <c r="F1044" s="643"/>
      <c r="G1044" s="52" t="s">
        <v>3707</v>
      </c>
      <c r="H1044" s="163" t="s">
        <v>3707</v>
      </c>
      <c r="I1044" s="163" t="s">
        <v>252</v>
      </c>
      <c r="J1044" s="168">
        <v>1</v>
      </c>
      <c r="K1044" s="192">
        <v>45231</v>
      </c>
      <c r="L1044" s="192">
        <v>45747</v>
      </c>
      <c r="M1044" s="165">
        <f t="shared" si="36"/>
        <v>73.714285714285708</v>
      </c>
      <c r="N1044" s="191">
        <v>0</v>
      </c>
      <c r="O1044" s="175" t="s">
        <v>3798</v>
      </c>
      <c r="P1044" s="53">
        <f t="shared" si="37"/>
        <v>0</v>
      </c>
      <c r="Q1044" s="166" t="str">
        <f>IF(ISNUMBER(P1044),IF(P1044=100%,"CUMPLIDA",IF(AND(ISNUMBER(L1044),ISNUMBER(CGR!$P$4)), IF(L1044&lt;CGR!$P$4,"INCUMPLIDA","PROCESO"), "VERIFICAR FECHA")),"SIN VALOR AVANCE")</f>
        <v>PROCESO</v>
      </c>
    </row>
    <row r="1045" spans="1:17" ht="360.75">
      <c r="A1045" s="169" t="s">
        <v>19</v>
      </c>
      <c r="B1045" s="460" t="s">
        <v>13</v>
      </c>
      <c r="C1045" s="642"/>
      <c r="D1045" s="642"/>
      <c r="E1045" s="643"/>
      <c r="F1045" s="643"/>
      <c r="G1045" s="52" t="s">
        <v>3708</v>
      </c>
      <c r="H1045" s="163" t="s">
        <v>3708</v>
      </c>
      <c r="I1045" s="163" t="s">
        <v>2556</v>
      </c>
      <c r="J1045" s="168">
        <v>1</v>
      </c>
      <c r="K1045" s="192">
        <v>45231</v>
      </c>
      <c r="L1045" s="192">
        <v>45808</v>
      </c>
      <c r="M1045" s="165">
        <f t="shared" si="36"/>
        <v>82.428571428571431</v>
      </c>
      <c r="N1045" s="191">
        <v>0</v>
      </c>
      <c r="O1045" s="175" t="s">
        <v>3750</v>
      </c>
      <c r="P1045" s="53">
        <f t="shared" si="37"/>
        <v>0</v>
      </c>
      <c r="Q1045" s="166" t="str">
        <f>IF(ISNUMBER(P1045),IF(P1045=100%,"CUMPLIDA",IF(AND(ISNUMBER(L1045),ISNUMBER(CGR!$P$4)), IF(L1045&lt;CGR!$P$4,"INCUMPLIDA","PROCESO"), "VERIFICAR FECHA")),"SIN VALOR AVANCE")</f>
        <v>PROCESO</v>
      </c>
    </row>
    <row r="1046" spans="1:17" ht="240.75">
      <c r="A1046" s="169" t="s">
        <v>19</v>
      </c>
      <c r="B1046" s="460" t="s">
        <v>13</v>
      </c>
      <c r="C1046" s="642"/>
      <c r="D1046" s="642"/>
      <c r="E1046" s="643"/>
      <c r="F1046" s="643"/>
      <c r="G1046" s="52" t="s">
        <v>1363</v>
      </c>
      <c r="H1046" s="163" t="s">
        <v>258</v>
      </c>
      <c r="I1046" s="163" t="s">
        <v>259</v>
      </c>
      <c r="J1046" s="168">
        <v>12</v>
      </c>
      <c r="K1046" s="192">
        <v>46024</v>
      </c>
      <c r="L1046" s="192">
        <v>47118</v>
      </c>
      <c r="M1046" s="165">
        <f t="shared" si="36"/>
        <v>156.28571428571428</v>
      </c>
      <c r="N1046" s="191">
        <v>0</v>
      </c>
      <c r="O1046" s="175" t="s">
        <v>3901</v>
      </c>
      <c r="P1046" s="53">
        <f t="shared" si="37"/>
        <v>0</v>
      </c>
      <c r="Q1046" s="166" t="str">
        <f>IF(ISNUMBER(P1046),IF(P1046=100%,"CUMPLIDA",IF(AND(ISNUMBER(L1046),ISNUMBER(CGR!$P$4)), IF(L1046&lt;CGR!$P$4,"INCUMPLIDA","PROCESO"), "VERIFICAR FECHA")),"SIN VALOR AVANCE")</f>
        <v>PROCESO</v>
      </c>
    </row>
    <row r="1047" spans="1:17" ht="210.75">
      <c r="A1047" s="169" t="s">
        <v>19</v>
      </c>
      <c r="B1047" s="460" t="s">
        <v>13</v>
      </c>
      <c r="C1047" s="642"/>
      <c r="D1047" s="642"/>
      <c r="E1047" s="643"/>
      <c r="F1047" s="643"/>
      <c r="G1047" s="52" t="s">
        <v>1364</v>
      </c>
      <c r="H1047" s="163" t="s">
        <v>261</v>
      </c>
      <c r="I1047" s="163" t="s">
        <v>262</v>
      </c>
      <c r="J1047" s="168">
        <v>1</v>
      </c>
      <c r="K1047" s="192">
        <v>46024</v>
      </c>
      <c r="L1047" s="192">
        <v>47118</v>
      </c>
      <c r="M1047" s="165">
        <f t="shared" si="36"/>
        <v>156.28571428571428</v>
      </c>
      <c r="N1047" s="191">
        <v>0</v>
      </c>
      <c r="O1047" s="175" t="s">
        <v>3705</v>
      </c>
      <c r="P1047" s="53">
        <f t="shared" si="37"/>
        <v>0</v>
      </c>
      <c r="Q1047" s="166" t="str">
        <f>IF(ISNUMBER(P1047),IF(P1047=100%,"CUMPLIDA",IF(AND(ISNUMBER(L1047),ISNUMBER(CGR!$P$4)), IF(L1047&lt;CGR!$P$4,"INCUMPLIDA","PROCESO"), "VERIFICAR FECHA")),"SIN VALOR AVANCE")</f>
        <v>PROCESO</v>
      </c>
    </row>
    <row r="1048" spans="1:17" ht="409.5">
      <c r="A1048" s="169" t="s">
        <v>19</v>
      </c>
      <c r="B1048" s="460" t="s">
        <v>13</v>
      </c>
      <c r="C1048" s="642"/>
      <c r="D1048" s="642"/>
      <c r="E1048" s="643"/>
      <c r="F1048" s="643"/>
      <c r="G1048" s="52" t="s">
        <v>1365</v>
      </c>
      <c r="H1048" s="163" t="s">
        <v>264</v>
      </c>
      <c r="I1048" s="163" t="s">
        <v>265</v>
      </c>
      <c r="J1048" s="168">
        <v>2</v>
      </c>
      <c r="K1048" s="192">
        <v>46024</v>
      </c>
      <c r="L1048" s="192">
        <v>47118</v>
      </c>
      <c r="M1048" s="165">
        <f t="shared" si="36"/>
        <v>156.28571428571428</v>
      </c>
      <c r="N1048" s="191">
        <v>0</v>
      </c>
      <c r="O1048" s="175" t="s">
        <v>3722</v>
      </c>
      <c r="P1048" s="53">
        <f t="shared" si="37"/>
        <v>0</v>
      </c>
      <c r="Q1048" s="166" t="str">
        <f>IF(ISNUMBER(P1048),IF(P1048=100%,"CUMPLIDA",IF(AND(ISNUMBER(L1048),ISNUMBER(CGR!$P$4)), IF(L1048&lt;CGR!$P$4,"INCUMPLIDA","PROCESO"), "VERIFICAR FECHA")),"SIN VALOR AVANCE")</f>
        <v>PROCESO</v>
      </c>
    </row>
    <row r="1049" spans="1:17" ht="210.75">
      <c r="A1049" s="169" t="s">
        <v>19</v>
      </c>
      <c r="B1049" s="460" t="s">
        <v>13</v>
      </c>
      <c r="C1049" s="642" t="s">
        <v>3902</v>
      </c>
      <c r="D1049" s="642" t="s">
        <v>3771</v>
      </c>
      <c r="E1049" s="643" t="s">
        <v>3903</v>
      </c>
      <c r="F1049" s="643" t="s">
        <v>3904</v>
      </c>
      <c r="G1049" s="643" t="s">
        <v>3905</v>
      </c>
      <c r="H1049" s="537" t="s">
        <v>3618</v>
      </c>
      <c r="I1049" s="163" t="s">
        <v>1097</v>
      </c>
      <c r="J1049" s="164">
        <v>1</v>
      </c>
      <c r="K1049" s="190">
        <v>44013</v>
      </c>
      <c r="L1049" s="190">
        <v>44042</v>
      </c>
      <c r="M1049" s="165">
        <f t="shared" si="36"/>
        <v>4.1428571428571432</v>
      </c>
      <c r="N1049" s="191">
        <v>1</v>
      </c>
      <c r="O1049" s="163" t="s">
        <v>3906</v>
      </c>
      <c r="P1049" s="53">
        <f t="shared" si="37"/>
        <v>1</v>
      </c>
      <c r="Q1049" s="166" t="str">
        <f>IF(ISNUMBER(P1049),IF(P1049=100%,"CUMPLIDA",IF(AND(ISNUMBER(L1049),ISNUMBER(CGR!$P$4)), IF(L1049&lt;CGR!$P$4,"INCUMPLIDA","PROCESO"), "VERIFICAR FECHA")),"SIN VALOR AVANCE")</f>
        <v>CUMPLIDA</v>
      </c>
    </row>
    <row r="1050" spans="1:17" ht="285.75">
      <c r="A1050" s="169" t="s">
        <v>19</v>
      </c>
      <c r="B1050" s="460" t="s">
        <v>13</v>
      </c>
      <c r="C1050" s="642"/>
      <c r="D1050" s="642"/>
      <c r="E1050" s="643"/>
      <c r="F1050" s="643"/>
      <c r="G1050" s="643"/>
      <c r="H1050" s="537" t="s">
        <v>3620</v>
      </c>
      <c r="I1050" s="163" t="s">
        <v>3170</v>
      </c>
      <c r="J1050" s="164">
        <v>1</v>
      </c>
      <c r="K1050" s="190">
        <v>44044</v>
      </c>
      <c r="L1050" s="190">
        <v>44196</v>
      </c>
      <c r="M1050" s="165">
        <f t="shared" si="36"/>
        <v>21.714285714285715</v>
      </c>
      <c r="N1050" s="191">
        <v>1</v>
      </c>
      <c r="O1050" s="163" t="s">
        <v>3907</v>
      </c>
      <c r="P1050" s="53">
        <f t="shared" si="37"/>
        <v>1</v>
      </c>
      <c r="Q1050" s="166" t="str">
        <f>IF(ISNUMBER(P1050),IF(P1050=100%,"CUMPLIDA",IF(AND(ISNUMBER(L1050),ISNUMBER(CGR!$P$4)), IF(L1050&lt;CGR!$P$4,"INCUMPLIDA","PROCESO"), "VERIFICAR FECHA")),"SIN VALOR AVANCE")</f>
        <v>CUMPLIDA</v>
      </c>
    </row>
    <row r="1051" spans="1:17" ht="135.75">
      <c r="A1051" s="169" t="s">
        <v>19</v>
      </c>
      <c r="B1051" s="460" t="s">
        <v>13</v>
      </c>
      <c r="C1051" s="642"/>
      <c r="D1051" s="642"/>
      <c r="E1051" s="643"/>
      <c r="F1051" s="643"/>
      <c r="G1051" s="643"/>
      <c r="H1051" s="537" t="s">
        <v>2429</v>
      </c>
      <c r="I1051" s="163" t="s">
        <v>969</v>
      </c>
      <c r="J1051" s="164">
        <v>1</v>
      </c>
      <c r="K1051" s="190">
        <v>45231</v>
      </c>
      <c r="L1051" s="190">
        <v>45504</v>
      </c>
      <c r="M1051" s="165">
        <f t="shared" si="36"/>
        <v>39</v>
      </c>
      <c r="N1051" s="191">
        <v>1</v>
      </c>
      <c r="O1051" s="175" t="s">
        <v>3703</v>
      </c>
      <c r="P1051" s="53">
        <f t="shared" si="37"/>
        <v>1</v>
      </c>
      <c r="Q1051" s="166" t="str">
        <f>IF(ISNUMBER(P1051),IF(P1051=100%,"CUMPLIDA",IF(AND(ISNUMBER(L1051),ISNUMBER(CGR!$P$4)), IF(L1051&lt;CGR!$P$4,"INCUMPLIDA","PROCESO"), "VERIFICAR FECHA")),"SIN VALOR AVANCE")</f>
        <v>CUMPLIDA</v>
      </c>
    </row>
    <row r="1052" spans="1:17" ht="409.5">
      <c r="A1052" s="169" t="s">
        <v>19</v>
      </c>
      <c r="B1052" s="460" t="s">
        <v>13</v>
      </c>
      <c r="C1052" s="642"/>
      <c r="D1052" s="642"/>
      <c r="E1052" s="643"/>
      <c r="F1052" s="643"/>
      <c r="G1052" s="643"/>
      <c r="H1052" s="537" t="s">
        <v>2431</v>
      </c>
      <c r="I1052" s="163" t="s">
        <v>2432</v>
      </c>
      <c r="J1052" s="164">
        <v>1</v>
      </c>
      <c r="K1052" s="190">
        <v>45231</v>
      </c>
      <c r="L1052" s="190">
        <v>45504</v>
      </c>
      <c r="M1052" s="165">
        <f t="shared" si="36"/>
        <v>39</v>
      </c>
      <c r="N1052" s="191">
        <v>1</v>
      </c>
      <c r="O1052" s="175" t="s">
        <v>3741</v>
      </c>
      <c r="P1052" s="53">
        <f t="shared" si="37"/>
        <v>1</v>
      </c>
      <c r="Q1052" s="166" t="str">
        <f>IF(ISNUMBER(P1052),IF(P1052=100%,"CUMPLIDA",IF(AND(ISNUMBER(L1052),ISNUMBER(CGR!$P$4)), IF(L1052&lt;CGR!$P$4,"INCUMPLIDA","PROCESO"), "VERIFICAR FECHA")),"SIN VALOR AVANCE")</f>
        <v>CUMPLIDA</v>
      </c>
    </row>
    <row r="1053" spans="1:17" ht="225.75">
      <c r="A1053" s="169" t="s">
        <v>19</v>
      </c>
      <c r="B1053" s="460" t="s">
        <v>13</v>
      </c>
      <c r="C1053" s="642"/>
      <c r="D1053" s="642"/>
      <c r="E1053" s="643"/>
      <c r="F1053" s="643"/>
      <c r="G1053" s="52" t="s">
        <v>2434</v>
      </c>
      <c r="H1053" s="163" t="s">
        <v>1614</v>
      </c>
      <c r="I1053" s="163" t="s">
        <v>238</v>
      </c>
      <c r="J1053" s="168">
        <v>1</v>
      </c>
      <c r="K1053" s="192">
        <v>45323</v>
      </c>
      <c r="L1053" s="192">
        <v>45747</v>
      </c>
      <c r="M1053" s="165">
        <f t="shared" si="36"/>
        <v>60.571428571428569</v>
      </c>
      <c r="N1053" s="191">
        <v>0</v>
      </c>
      <c r="O1053" s="175" t="s">
        <v>3797</v>
      </c>
      <c r="P1053" s="53">
        <f t="shared" si="37"/>
        <v>0</v>
      </c>
      <c r="Q1053" s="166" t="str">
        <f>IF(ISNUMBER(P1053),IF(P1053=100%,"CUMPLIDA",IF(AND(ISNUMBER(L1053),ISNUMBER(CGR!$P$4)), IF(L1053&lt;CGR!$P$4,"INCUMPLIDA","PROCESO"), "VERIFICAR FECHA")),"SIN VALOR AVANCE")</f>
        <v>PROCESO</v>
      </c>
    </row>
    <row r="1054" spans="1:17" ht="135.75">
      <c r="A1054" s="169" t="s">
        <v>19</v>
      </c>
      <c r="B1054" s="460" t="s">
        <v>13</v>
      </c>
      <c r="C1054" s="642"/>
      <c r="D1054" s="642"/>
      <c r="E1054" s="643"/>
      <c r="F1054" s="643"/>
      <c r="G1054" s="52" t="s">
        <v>241</v>
      </c>
      <c r="H1054" s="163" t="s">
        <v>241</v>
      </c>
      <c r="I1054" s="163" t="s">
        <v>242</v>
      </c>
      <c r="J1054" s="168">
        <v>1</v>
      </c>
      <c r="K1054" s="192">
        <v>45323</v>
      </c>
      <c r="L1054" s="192">
        <v>45747</v>
      </c>
      <c r="M1054" s="165">
        <f t="shared" si="36"/>
        <v>60.571428571428569</v>
      </c>
      <c r="N1054" s="191">
        <v>0</v>
      </c>
      <c r="O1054" s="175" t="s">
        <v>3798</v>
      </c>
      <c r="P1054" s="53">
        <f t="shared" si="37"/>
        <v>0</v>
      </c>
      <c r="Q1054" s="166" t="str">
        <f>IF(ISNUMBER(P1054),IF(P1054=100%,"CUMPLIDA",IF(AND(ISNUMBER(L1054),ISNUMBER(CGR!$P$4)), IF(L1054&lt;CGR!$P$4,"INCUMPLIDA","PROCESO"), "VERIFICAR FECHA")),"SIN VALOR AVANCE")</f>
        <v>PROCESO</v>
      </c>
    </row>
    <row r="1055" spans="1:17" ht="135.75">
      <c r="A1055" s="169" t="s">
        <v>19</v>
      </c>
      <c r="B1055" s="460" t="s">
        <v>13</v>
      </c>
      <c r="C1055" s="642"/>
      <c r="D1055" s="642"/>
      <c r="E1055" s="643"/>
      <c r="F1055" s="643"/>
      <c r="G1055" s="52" t="s">
        <v>1361</v>
      </c>
      <c r="H1055" s="163" t="s">
        <v>245</v>
      </c>
      <c r="I1055" s="163" t="s">
        <v>246</v>
      </c>
      <c r="J1055" s="168">
        <v>1</v>
      </c>
      <c r="K1055" s="192">
        <v>45231</v>
      </c>
      <c r="L1055" s="192">
        <v>45747</v>
      </c>
      <c r="M1055" s="165">
        <f t="shared" si="36"/>
        <v>73.714285714285708</v>
      </c>
      <c r="N1055" s="191">
        <v>0</v>
      </c>
      <c r="O1055" s="175" t="s">
        <v>3798</v>
      </c>
      <c r="P1055" s="53">
        <f t="shared" si="37"/>
        <v>0</v>
      </c>
      <c r="Q1055" s="166" t="str">
        <f>IF(ISNUMBER(P1055),IF(P1055=100%,"CUMPLIDA",IF(AND(ISNUMBER(L1055),ISNUMBER(CGR!$P$4)), IF(L1055&lt;CGR!$P$4,"INCUMPLIDA","PROCESO"), "VERIFICAR FECHA")),"SIN VALOR AVANCE")</f>
        <v>PROCESO</v>
      </c>
    </row>
    <row r="1056" spans="1:17" ht="225.75">
      <c r="A1056" s="169" t="s">
        <v>19</v>
      </c>
      <c r="B1056" s="460" t="s">
        <v>13</v>
      </c>
      <c r="C1056" s="642"/>
      <c r="D1056" s="642"/>
      <c r="E1056" s="643"/>
      <c r="F1056" s="643"/>
      <c r="G1056" s="52" t="s">
        <v>248</v>
      </c>
      <c r="H1056" s="163" t="s">
        <v>248</v>
      </c>
      <c r="I1056" s="163" t="s">
        <v>3249</v>
      </c>
      <c r="J1056" s="168">
        <v>1</v>
      </c>
      <c r="K1056" s="192">
        <v>45323</v>
      </c>
      <c r="L1056" s="192">
        <v>45747</v>
      </c>
      <c r="M1056" s="165">
        <f t="shared" si="36"/>
        <v>60.571428571428569</v>
      </c>
      <c r="N1056" s="191">
        <v>0</v>
      </c>
      <c r="O1056" s="175" t="s">
        <v>3797</v>
      </c>
      <c r="P1056" s="53">
        <f t="shared" si="37"/>
        <v>0</v>
      </c>
      <c r="Q1056" s="166" t="str">
        <f>IF(ISNUMBER(P1056),IF(P1056=100%,"CUMPLIDA",IF(AND(ISNUMBER(L1056),ISNUMBER(CGR!$P$4)), IF(L1056&lt;CGR!$P$4,"INCUMPLIDA","PROCESO"), "VERIFICAR FECHA")),"SIN VALOR AVANCE")</f>
        <v>PROCESO</v>
      </c>
    </row>
    <row r="1057" spans="1:17" ht="135.75">
      <c r="A1057" s="169" t="s">
        <v>19</v>
      </c>
      <c r="B1057" s="460" t="s">
        <v>13</v>
      </c>
      <c r="C1057" s="642"/>
      <c r="D1057" s="642"/>
      <c r="E1057" s="643"/>
      <c r="F1057" s="643"/>
      <c r="G1057" s="52" t="s">
        <v>3707</v>
      </c>
      <c r="H1057" s="163" t="s">
        <v>3707</v>
      </c>
      <c r="I1057" s="163" t="s">
        <v>252</v>
      </c>
      <c r="J1057" s="168">
        <v>1</v>
      </c>
      <c r="K1057" s="192">
        <v>45231</v>
      </c>
      <c r="L1057" s="192">
        <v>45747</v>
      </c>
      <c r="M1057" s="165">
        <f t="shared" si="36"/>
        <v>73.714285714285708</v>
      </c>
      <c r="N1057" s="191">
        <v>0</v>
      </c>
      <c r="O1057" s="175" t="s">
        <v>3798</v>
      </c>
      <c r="P1057" s="53">
        <f t="shared" si="37"/>
        <v>0</v>
      </c>
      <c r="Q1057" s="166" t="str">
        <f>IF(ISNUMBER(P1057),IF(P1057=100%,"CUMPLIDA",IF(AND(ISNUMBER(L1057),ISNUMBER(CGR!$P$4)), IF(L1057&lt;CGR!$P$4,"INCUMPLIDA","PROCESO"), "VERIFICAR FECHA")),"SIN VALOR AVANCE")</f>
        <v>PROCESO</v>
      </c>
    </row>
    <row r="1058" spans="1:17" ht="345.75">
      <c r="A1058" s="169" t="s">
        <v>19</v>
      </c>
      <c r="B1058" s="460" t="s">
        <v>13</v>
      </c>
      <c r="C1058" s="642"/>
      <c r="D1058" s="642"/>
      <c r="E1058" s="643"/>
      <c r="F1058" s="643"/>
      <c r="G1058" s="52" t="s">
        <v>3708</v>
      </c>
      <c r="H1058" s="163" t="s">
        <v>3708</v>
      </c>
      <c r="I1058" s="163" t="s">
        <v>2556</v>
      </c>
      <c r="J1058" s="168">
        <v>1</v>
      </c>
      <c r="K1058" s="192">
        <v>45231</v>
      </c>
      <c r="L1058" s="192">
        <v>45808</v>
      </c>
      <c r="M1058" s="165">
        <f t="shared" si="36"/>
        <v>82.428571428571431</v>
      </c>
      <c r="N1058" s="191">
        <v>0</v>
      </c>
      <c r="O1058" s="175" t="s">
        <v>3908</v>
      </c>
      <c r="P1058" s="53">
        <f t="shared" si="37"/>
        <v>0</v>
      </c>
      <c r="Q1058" s="166" t="str">
        <f>IF(ISNUMBER(P1058),IF(P1058=100%,"CUMPLIDA",IF(AND(ISNUMBER(L1058),ISNUMBER(CGR!$P$4)), IF(L1058&lt;CGR!$P$4,"INCUMPLIDA","PROCESO"), "VERIFICAR FECHA")),"SIN VALOR AVANCE")</f>
        <v>PROCESO</v>
      </c>
    </row>
    <row r="1059" spans="1:17" ht="240.75">
      <c r="A1059" s="169" t="s">
        <v>19</v>
      </c>
      <c r="B1059" s="460" t="s">
        <v>13</v>
      </c>
      <c r="C1059" s="642"/>
      <c r="D1059" s="642"/>
      <c r="E1059" s="643"/>
      <c r="F1059" s="643"/>
      <c r="G1059" s="52" t="s">
        <v>1363</v>
      </c>
      <c r="H1059" s="163" t="s">
        <v>258</v>
      </c>
      <c r="I1059" s="163" t="s">
        <v>259</v>
      </c>
      <c r="J1059" s="168">
        <v>10</v>
      </c>
      <c r="K1059" s="192">
        <v>45809</v>
      </c>
      <c r="L1059" s="192">
        <v>46568</v>
      </c>
      <c r="M1059" s="165">
        <f t="shared" si="36"/>
        <v>108.42857142857143</v>
      </c>
      <c r="N1059" s="191">
        <v>0</v>
      </c>
      <c r="O1059" s="175" t="s">
        <v>3744</v>
      </c>
      <c r="P1059" s="53">
        <f t="shared" si="37"/>
        <v>0</v>
      </c>
      <c r="Q1059" s="166" t="str">
        <f>IF(ISNUMBER(P1059),IF(P1059=100%,"CUMPLIDA",IF(AND(ISNUMBER(L1059),ISNUMBER(CGR!$P$4)), IF(L1059&lt;CGR!$P$4,"INCUMPLIDA","PROCESO"), "VERIFICAR FECHA")),"SIN VALOR AVANCE")</f>
        <v>PROCESO</v>
      </c>
    </row>
    <row r="1060" spans="1:17" ht="240.75">
      <c r="A1060" s="169" t="s">
        <v>19</v>
      </c>
      <c r="B1060" s="460" t="s">
        <v>13</v>
      </c>
      <c r="C1060" s="642"/>
      <c r="D1060" s="642"/>
      <c r="E1060" s="643"/>
      <c r="F1060" s="643"/>
      <c r="G1060" s="52" t="s">
        <v>1364</v>
      </c>
      <c r="H1060" s="163" t="s">
        <v>261</v>
      </c>
      <c r="I1060" s="163" t="s">
        <v>262</v>
      </c>
      <c r="J1060" s="168">
        <v>1</v>
      </c>
      <c r="K1060" s="192">
        <v>45809</v>
      </c>
      <c r="L1060" s="192">
        <v>46568</v>
      </c>
      <c r="M1060" s="165">
        <f t="shared" si="36"/>
        <v>108.42857142857143</v>
      </c>
      <c r="N1060" s="191">
        <v>0</v>
      </c>
      <c r="O1060" s="175" t="s">
        <v>3721</v>
      </c>
      <c r="P1060" s="53">
        <f t="shared" si="37"/>
        <v>0</v>
      </c>
      <c r="Q1060" s="166" t="str">
        <f>IF(ISNUMBER(P1060),IF(P1060=100%,"CUMPLIDA",IF(AND(ISNUMBER(L1060),ISNUMBER(CGR!$P$4)), IF(L1060&lt;CGR!$P$4,"INCUMPLIDA","PROCESO"), "VERIFICAR FECHA")),"SIN VALOR AVANCE")</f>
        <v>PROCESO</v>
      </c>
    </row>
    <row r="1061" spans="1:17" ht="409.5">
      <c r="A1061" s="169" t="s">
        <v>19</v>
      </c>
      <c r="B1061" s="460" t="s">
        <v>13</v>
      </c>
      <c r="C1061" s="642"/>
      <c r="D1061" s="642"/>
      <c r="E1061" s="643"/>
      <c r="F1061" s="643"/>
      <c r="G1061" s="52" t="s">
        <v>1365</v>
      </c>
      <c r="H1061" s="163" t="s">
        <v>264</v>
      </c>
      <c r="I1061" s="163" t="s">
        <v>265</v>
      </c>
      <c r="J1061" s="168">
        <v>2</v>
      </c>
      <c r="K1061" s="192">
        <v>45809</v>
      </c>
      <c r="L1061" s="192">
        <v>46568</v>
      </c>
      <c r="M1061" s="165">
        <f t="shared" si="36"/>
        <v>108.42857142857143</v>
      </c>
      <c r="N1061" s="191">
        <v>0</v>
      </c>
      <c r="O1061" s="175" t="s">
        <v>3711</v>
      </c>
      <c r="P1061" s="53">
        <f t="shared" si="37"/>
        <v>0</v>
      </c>
      <c r="Q1061" s="166" t="str">
        <f>IF(ISNUMBER(P1061),IF(P1061=100%,"CUMPLIDA",IF(AND(ISNUMBER(L1061),ISNUMBER(CGR!$P$4)), IF(L1061&lt;CGR!$P$4,"INCUMPLIDA","PROCESO"), "VERIFICAR FECHA")),"SIN VALOR AVANCE")</f>
        <v>PROCESO</v>
      </c>
    </row>
    <row r="1062" spans="1:17" ht="195.75">
      <c r="A1062" s="169" t="s">
        <v>19</v>
      </c>
      <c r="B1062" s="460" t="s">
        <v>13</v>
      </c>
      <c r="C1062" s="642" t="s">
        <v>3909</v>
      </c>
      <c r="D1062" s="642" t="s">
        <v>3699</v>
      </c>
      <c r="E1062" s="643" t="s">
        <v>3910</v>
      </c>
      <c r="F1062" s="643" t="s">
        <v>3911</v>
      </c>
      <c r="G1062" s="643" t="s">
        <v>3905</v>
      </c>
      <c r="H1062" s="537" t="s">
        <v>3618</v>
      </c>
      <c r="I1062" s="163" t="s">
        <v>1097</v>
      </c>
      <c r="J1062" s="164">
        <v>1</v>
      </c>
      <c r="K1062" s="190">
        <v>44013</v>
      </c>
      <c r="L1062" s="190">
        <v>44042</v>
      </c>
      <c r="M1062" s="165">
        <f t="shared" si="36"/>
        <v>4.1428571428571432</v>
      </c>
      <c r="N1062" s="191">
        <v>1</v>
      </c>
      <c r="O1062" s="163" t="s">
        <v>3912</v>
      </c>
      <c r="P1062" s="53">
        <f t="shared" si="37"/>
        <v>1</v>
      </c>
      <c r="Q1062" s="166" t="str">
        <f>IF(ISNUMBER(P1062),IF(P1062=100%,"CUMPLIDA",IF(AND(ISNUMBER(L1062),ISNUMBER(CGR!$P$4)), IF(L1062&lt;CGR!$P$4,"INCUMPLIDA","PROCESO"), "VERIFICAR FECHA")),"SIN VALOR AVANCE")</f>
        <v>CUMPLIDA</v>
      </c>
    </row>
    <row r="1063" spans="1:17" ht="285.75">
      <c r="A1063" s="169" t="s">
        <v>19</v>
      </c>
      <c r="B1063" s="460" t="s">
        <v>13</v>
      </c>
      <c r="C1063" s="642"/>
      <c r="D1063" s="642"/>
      <c r="E1063" s="643"/>
      <c r="F1063" s="643"/>
      <c r="G1063" s="643"/>
      <c r="H1063" s="537" t="s">
        <v>3620</v>
      </c>
      <c r="I1063" s="163" t="s">
        <v>3170</v>
      </c>
      <c r="J1063" s="164">
        <v>1</v>
      </c>
      <c r="K1063" s="190">
        <v>44044</v>
      </c>
      <c r="L1063" s="190">
        <v>44196</v>
      </c>
      <c r="M1063" s="165">
        <f t="shared" si="36"/>
        <v>21.714285714285715</v>
      </c>
      <c r="N1063" s="191">
        <v>1</v>
      </c>
      <c r="O1063" s="163" t="s">
        <v>3913</v>
      </c>
      <c r="P1063" s="53">
        <f t="shared" si="37"/>
        <v>1</v>
      </c>
      <c r="Q1063" s="166" t="str">
        <f>IF(ISNUMBER(P1063),IF(P1063=100%,"CUMPLIDA",IF(AND(ISNUMBER(L1063),ISNUMBER(CGR!$P$4)), IF(L1063&lt;CGR!$P$4,"INCUMPLIDA","PROCESO"), "VERIFICAR FECHA")),"SIN VALOR AVANCE")</f>
        <v>CUMPLIDA</v>
      </c>
    </row>
    <row r="1064" spans="1:17" ht="135.75">
      <c r="A1064" s="169" t="s">
        <v>19</v>
      </c>
      <c r="B1064" s="460" t="s">
        <v>13</v>
      </c>
      <c r="C1064" s="642"/>
      <c r="D1064" s="642"/>
      <c r="E1064" s="643"/>
      <c r="F1064" s="643"/>
      <c r="G1064" s="643"/>
      <c r="H1064" s="537" t="s">
        <v>2429</v>
      </c>
      <c r="I1064" s="163" t="s">
        <v>969</v>
      </c>
      <c r="J1064" s="164">
        <v>1</v>
      </c>
      <c r="K1064" s="190">
        <v>45231</v>
      </c>
      <c r="L1064" s="190">
        <v>45504</v>
      </c>
      <c r="M1064" s="165">
        <f t="shared" si="36"/>
        <v>39</v>
      </c>
      <c r="N1064" s="191">
        <v>1</v>
      </c>
      <c r="O1064" s="175" t="s">
        <v>3703</v>
      </c>
      <c r="P1064" s="53">
        <f t="shared" si="37"/>
        <v>1</v>
      </c>
      <c r="Q1064" s="166" t="str">
        <f>IF(ISNUMBER(P1064),IF(P1064=100%,"CUMPLIDA",IF(AND(ISNUMBER(L1064),ISNUMBER(CGR!$P$4)), IF(L1064&lt;CGR!$P$4,"INCUMPLIDA","PROCESO"), "VERIFICAR FECHA")),"SIN VALOR AVANCE")</f>
        <v>CUMPLIDA</v>
      </c>
    </row>
    <row r="1065" spans="1:17" ht="409.5">
      <c r="A1065" s="169" t="s">
        <v>19</v>
      </c>
      <c r="B1065" s="460" t="s">
        <v>13</v>
      </c>
      <c r="C1065" s="642"/>
      <c r="D1065" s="642"/>
      <c r="E1065" s="643"/>
      <c r="F1065" s="643"/>
      <c r="G1065" s="643"/>
      <c r="H1065" s="537" t="s">
        <v>2431</v>
      </c>
      <c r="I1065" s="163" t="s">
        <v>2432</v>
      </c>
      <c r="J1065" s="164">
        <v>1</v>
      </c>
      <c r="K1065" s="190">
        <v>45231</v>
      </c>
      <c r="L1065" s="190">
        <v>45504</v>
      </c>
      <c r="M1065" s="165">
        <f t="shared" si="36"/>
        <v>39</v>
      </c>
      <c r="N1065" s="191">
        <v>1</v>
      </c>
      <c r="O1065" s="175" t="s">
        <v>3741</v>
      </c>
      <c r="P1065" s="53">
        <f t="shared" si="37"/>
        <v>1</v>
      </c>
      <c r="Q1065" s="166" t="str">
        <f>IF(ISNUMBER(P1065),IF(P1065=100%,"CUMPLIDA",IF(AND(ISNUMBER(L1065),ISNUMBER(CGR!$P$4)), IF(L1065&lt;CGR!$P$4,"INCUMPLIDA","PROCESO"), "VERIFICAR FECHA")),"SIN VALOR AVANCE")</f>
        <v>CUMPLIDA</v>
      </c>
    </row>
    <row r="1066" spans="1:17" ht="210.75">
      <c r="A1066" s="169" t="s">
        <v>19</v>
      </c>
      <c r="B1066" s="460" t="s">
        <v>13</v>
      </c>
      <c r="C1066" s="642"/>
      <c r="D1066" s="642"/>
      <c r="E1066" s="643"/>
      <c r="F1066" s="643"/>
      <c r="G1066" s="52" t="s">
        <v>2434</v>
      </c>
      <c r="H1066" s="163" t="s">
        <v>1614</v>
      </c>
      <c r="I1066" s="163" t="s">
        <v>238</v>
      </c>
      <c r="J1066" s="168">
        <v>1</v>
      </c>
      <c r="K1066" s="192">
        <v>45323</v>
      </c>
      <c r="L1066" s="192">
        <v>45747</v>
      </c>
      <c r="M1066" s="165">
        <f t="shared" si="36"/>
        <v>60.571428571428569</v>
      </c>
      <c r="N1066" s="191">
        <v>0</v>
      </c>
      <c r="O1066" s="175" t="s">
        <v>3705</v>
      </c>
      <c r="P1066" s="53">
        <f t="shared" si="37"/>
        <v>0</v>
      </c>
      <c r="Q1066" s="166" t="str">
        <f>IF(ISNUMBER(P1066),IF(P1066=100%,"CUMPLIDA",IF(AND(ISNUMBER(L1066),ISNUMBER(CGR!$P$4)), IF(L1066&lt;CGR!$P$4,"INCUMPLIDA","PROCESO"), "VERIFICAR FECHA")),"SIN VALOR AVANCE")</f>
        <v>PROCESO</v>
      </c>
    </row>
    <row r="1067" spans="1:17" ht="135.75">
      <c r="A1067" s="169" t="s">
        <v>19</v>
      </c>
      <c r="B1067" s="460" t="s">
        <v>13</v>
      </c>
      <c r="C1067" s="642"/>
      <c r="D1067" s="642"/>
      <c r="E1067" s="643"/>
      <c r="F1067" s="643"/>
      <c r="G1067" s="52" t="s">
        <v>241</v>
      </c>
      <c r="H1067" s="163" t="s">
        <v>241</v>
      </c>
      <c r="I1067" s="163" t="s">
        <v>242</v>
      </c>
      <c r="J1067" s="168">
        <v>1</v>
      </c>
      <c r="K1067" s="192">
        <v>45323</v>
      </c>
      <c r="L1067" s="192">
        <v>45747</v>
      </c>
      <c r="M1067" s="165">
        <f t="shared" si="36"/>
        <v>60.571428571428569</v>
      </c>
      <c r="N1067" s="191">
        <v>0</v>
      </c>
      <c r="O1067" s="175" t="s">
        <v>3798</v>
      </c>
      <c r="P1067" s="53">
        <f t="shared" si="37"/>
        <v>0</v>
      </c>
      <c r="Q1067" s="166" t="str">
        <f>IF(ISNUMBER(P1067),IF(P1067=100%,"CUMPLIDA",IF(AND(ISNUMBER(L1067),ISNUMBER(CGR!$P$4)), IF(L1067&lt;CGR!$P$4,"INCUMPLIDA","PROCESO"), "VERIFICAR FECHA")),"SIN VALOR AVANCE")</f>
        <v>PROCESO</v>
      </c>
    </row>
    <row r="1068" spans="1:17" ht="135.75">
      <c r="A1068" s="169" t="s">
        <v>19</v>
      </c>
      <c r="B1068" s="460" t="s">
        <v>13</v>
      </c>
      <c r="C1068" s="642"/>
      <c r="D1068" s="642"/>
      <c r="E1068" s="643"/>
      <c r="F1068" s="643"/>
      <c r="G1068" s="52" t="s">
        <v>1361</v>
      </c>
      <c r="H1068" s="163" t="s">
        <v>245</v>
      </c>
      <c r="I1068" s="163" t="s">
        <v>246</v>
      </c>
      <c r="J1068" s="168">
        <v>1</v>
      </c>
      <c r="K1068" s="192">
        <v>45231</v>
      </c>
      <c r="L1068" s="192">
        <v>45747</v>
      </c>
      <c r="M1068" s="165">
        <f t="shared" si="36"/>
        <v>73.714285714285708</v>
      </c>
      <c r="N1068" s="191">
        <v>0</v>
      </c>
      <c r="O1068" s="175" t="s">
        <v>3798</v>
      </c>
      <c r="P1068" s="53">
        <f t="shared" si="37"/>
        <v>0</v>
      </c>
      <c r="Q1068" s="166" t="str">
        <f>IF(ISNUMBER(P1068),IF(P1068=100%,"CUMPLIDA",IF(AND(ISNUMBER(L1068),ISNUMBER(CGR!$P$4)), IF(L1068&lt;CGR!$P$4,"INCUMPLIDA","PROCESO"), "VERIFICAR FECHA")),"SIN VALOR AVANCE")</f>
        <v>PROCESO</v>
      </c>
    </row>
    <row r="1069" spans="1:17" ht="210.75">
      <c r="A1069" s="169" t="s">
        <v>19</v>
      </c>
      <c r="B1069" s="460" t="s">
        <v>13</v>
      </c>
      <c r="C1069" s="642"/>
      <c r="D1069" s="642"/>
      <c r="E1069" s="643"/>
      <c r="F1069" s="643"/>
      <c r="G1069" s="52" t="s">
        <v>248</v>
      </c>
      <c r="H1069" s="163" t="s">
        <v>248</v>
      </c>
      <c r="I1069" s="163" t="s">
        <v>3249</v>
      </c>
      <c r="J1069" s="168">
        <v>1</v>
      </c>
      <c r="K1069" s="192">
        <v>45323</v>
      </c>
      <c r="L1069" s="192">
        <v>45747</v>
      </c>
      <c r="M1069" s="165">
        <f t="shared" si="36"/>
        <v>60.571428571428569</v>
      </c>
      <c r="N1069" s="191">
        <v>0</v>
      </c>
      <c r="O1069" s="175" t="s">
        <v>3705</v>
      </c>
      <c r="P1069" s="53">
        <f t="shared" si="37"/>
        <v>0</v>
      </c>
      <c r="Q1069" s="166" t="str">
        <f>IF(ISNUMBER(P1069),IF(P1069=100%,"CUMPLIDA",IF(AND(ISNUMBER(L1069),ISNUMBER(CGR!$P$4)), IF(L1069&lt;CGR!$P$4,"INCUMPLIDA","PROCESO"), "VERIFICAR FECHA")),"SIN VALOR AVANCE")</f>
        <v>PROCESO</v>
      </c>
    </row>
    <row r="1070" spans="1:17" ht="135.75">
      <c r="A1070" s="169" t="s">
        <v>19</v>
      </c>
      <c r="B1070" s="460" t="s">
        <v>13</v>
      </c>
      <c r="C1070" s="642"/>
      <c r="D1070" s="642"/>
      <c r="E1070" s="643"/>
      <c r="F1070" s="643"/>
      <c r="G1070" s="52" t="s">
        <v>3707</v>
      </c>
      <c r="H1070" s="163" t="s">
        <v>3707</v>
      </c>
      <c r="I1070" s="163" t="s">
        <v>252</v>
      </c>
      <c r="J1070" s="168">
        <v>1</v>
      </c>
      <c r="K1070" s="192">
        <v>45231</v>
      </c>
      <c r="L1070" s="192">
        <v>45747</v>
      </c>
      <c r="M1070" s="165">
        <f t="shared" si="36"/>
        <v>73.714285714285708</v>
      </c>
      <c r="N1070" s="191">
        <v>0</v>
      </c>
      <c r="O1070" s="175" t="s">
        <v>3798</v>
      </c>
      <c r="P1070" s="53">
        <f t="shared" si="37"/>
        <v>0</v>
      </c>
      <c r="Q1070" s="166" t="str">
        <f>IF(ISNUMBER(P1070),IF(P1070=100%,"CUMPLIDA",IF(AND(ISNUMBER(L1070),ISNUMBER(CGR!$P$4)), IF(L1070&lt;CGR!$P$4,"INCUMPLIDA","PROCESO"), "VERIFICAR FECHA")),"SIN VALOR AVANCE")</f>
        <v>PROCESO</v>
      </c>
    </row>
    <row r="1071" spans="1:17" ht="345.75">
      <c r="A1071" s="169" t="s">
        <v>19</v>
      </c>
      <c r="B1071" s="460" t="s">
        <v>13</v>
      </c>
      <c r="C1071" s="642"/>
      <c r="D1071" s="642"/>
      <c r="E1071" s="643"/>
      <c r="F1071" s="643"/>
      <c r="G1071" s="52" t="s">
        <v>3708</v>
      </c>
      <c r="H1071" s="163" t="s">
        <v>3708</v>
      </c>
      <c r="I1071" s="163" t="s">
        <v>2556</v>
      </c>
      <c r="J1071" s="168">
        <v>1</v>
      </c>
      <c r="K1071" s="192">
        <v>45231</v>
      </c>
      <c r="L1071" s="192">
        <v>45808</v>
      </c>
      <c r="M1071" s="165">
        <f t="shared" si="36"/>
        <v>82.428571428571431</v>
      </c>
      <c r="N1071" s="191">
        <v>0</v>
      </c>
      <c r="O1071" s="175" t="s">
        <v>3704</v>
      </c>
      <c r="P1071" s="53">
        <f t="shared" si="37"/>
        <v>0</v>
      </c>
      <c r="Q1071" s="166" t="str">
        <f>IF(ISNUMBER(P1071),IF(P1071=100%,"CUMPLIDA",IF(AND(ISNUMBER(L1071),ISNUMBER(CGR!$P$4)), IF(L1071&lt;CGR!$P$4,"INCUMPLIDA","PROCESO"), "VERIFICAR FECHA")),"SIN VALOR AVANCE")</f>
        <v>PROCESO</v>
      </c>
    </row>
    <row r="1072" spans="1:17" ht="240.75">
      <c r="A1072" s="169" t="s">
        <v>19</v>
      </c>
      <c r="B1072" s="460" t="s">
        <v>13</v>
      </c>
      <c r="C1072" s="642"/>
      <c r="D1072" s="642"/>
      <c r="E1072" s="643"/>
      <c r="F1072" s="643"/>
      <c r="G1072" s="52" t="s">
        <v>1363</v>
      </c>
      <c r="H1072" s="163" t="s">
        <v>258</v>
      </c>
      <c r="I1072" s="163" t="s">
        <v>259</v>
      </c>
      <c r="J1072" s="168">
        <v>10</v>
      </c>
      <c r="K1072" s="192">
        <v>45809</v>
      </c>
      <c r="L1072" s="192">
        <v>46568</v>
      </c>
      <c r="M1072" s="165">
        <f t="shared" si="36"/>
        <v>108.42857142857143</v>
      </c>
      <c r="N1072" s="191">
        <v>0</v>
      </c>
      <c r="O1072" s="175" t="s">
        <v>3744</v>
      </c>
      <c r="P1072" s="53">
        <f t="shared" si="37"/>
        <v>0</v>
      </c>
      <c r="Q1072" s="166" t="str">
        <f>IF(ISNUMBER(P1072),IF(P1072=100%,"CUMPLIDA",IF(AND(ISNUMBER(L1072),ISNUMBER(CGR!$P$4)), IF(L1072&lt;CGR!$P$4,"INCUMPLIDA","PROCESO"), "VERIFICAR FECHA")),"SIN VALOR AVANCE")</f>
        <v>PROCESO</v>
      </c>
    </row>
    <row r="1073" spans="1:17" ht="225.75">
      <c r="A1073" s="169" t="s">
        <v>19</v>
      </c>
      <c r="B1073" s="460" t="s">
        <v>13</v>
      </c>
      <c r="C1073" s="642"/>
      <c r="D1073" s="642"/>
      <c r="E1073" s="643"/>
      <c r="F1073" s="643"/>
      <c r="G1073" s="52" t="s">
        <v>1364</v>
      </c>
      <c r="H1073" s="163" t="s">
        <v>261</v>
      </c>
      <c r="I1073" s="163" t="s">
        <v>262</v>
      </c>
      <c r="J1073" s="168">
        <v>1</v>
      </c>
      <c r="K1073" s="192">
        <v>45809</v>
      </c>
      <c r="L1073" s="192">
        <v>46568</v>
      </c>
      <c r="M1073" s="165">
        <f t="shared" si="36"/>
        <v>108.42857142857143</v>
      </c>
      <c r="N1073" s="191">
        <v>0</v>
      </c>
      <c r="O1073" s="175" t="s">
        <v>3710</v>
      </c>
      <c r="P1073" s="53">
        <f t="shared" si="37"/>
        <v>0</v>
      </c>
      <c r="Q1073" s="166" t="str">
        <f>IF(ISNUMBER(P1073),IF(P1073=100%,"CUMPLIDA",IF(AND(ISNUMBER(L1073),ISNUMBER(CGR!$P$4)), IF(L1073&lt;CGR!$P$4,"INCUMPLIDA","PROCESO"), "VERIFICAR FECHA")),"SIN VALOR AVANCE")</f>
        <v>PROCESO</v>
      </c>
    </row>
    <row r="1074" spans="1:17" ht="409.5">
      <c r="A1074" s="169" t="s">
        <v>19</v>
      </c>
      <c r="B1074" s="460" t="s">
        <v>13</v>
      </c>
      <c r="C1074" s="642"/>
      <c r="D1074" s="642"/>
      <c r="E1074" s="643"/>
      <c r="F1074" s="643"/>
      <c r="G1074" s="52" t="s">
        <v>1365</v>
      </c>
      <c r="H1074" s="163" t="s">
        <v>264</v>
      </c>
      <c r="I1074" s="163" t="s">
        <v>265</v>
      </c>
      <c r="J1074" s="168">
        <v>2</v>
      </c>
      <c r="K1074" s="192">
        <v>45809</v>
      </c>
      <c r="L1074" s="192">
        <v>46568</v>
      </c>
      <c r="M1074" s="165">
        <f t="shared" si="36"/>
        <v>108.42857142857143</v>
      </c>
      <c r="N1074" s="191">
        <v>0</v>
      </c>
      <c r="O1074" s="175" t="s">
        <v>3722</v>
      </c>
      <c r="P1074" s="53">
        <f t="shared" si="37"/>
        <v>0</v>
      </c>
      <c r="Q1074" s="166" t="str">
        <f>IF(ISNUMBER(P1074),IF(P1074=100%,"CUMPLIDA",IF(AND(ISNUMBER(L1074),ISNUMBER(CGR!$P$4)), IF(L1074&lt;CGR!$P$4,"INCUMPLIDA","PROCESO"), "VERIFICAR FECHA")),"SIN VALOR AVANCE")</f>
        <v>PROCESO</v>
      </c>
    </row>
    <row r="1075" spans="1:17" ht="135.75">
      <c r="A1075" s="169" t="s">
        <v>19</v>
      </c>
      <c r="B1075" s="460" t="s">
        <v>13</v>
      </c>
      <c r="C1075" s="642" t="s">
        <v>3914</v>
      </c>
      <c r="D1075" s="642" t="s">
        <v>3655</v>
      </c>
      <c r="E1075" s="643" t="s">
        <v>3915</v>
      </c>
      <c r="F1075" s="643" t="s">
        <v>3916</v>
      </c>
      <c r="G1075" s="643" t="s">
        <v>2481</v>
      </c>
      <c r="H1075" s="537" t="s">
        <v>2429</v>
      </c>
      <c r="I1075" s="163" t="s">
        <v>969</v>
      </c>
      <c r="J1075" s="164">
        <v>1</v>
      </c>
      <c r="K1075" s="190">
        <v>45231</v>
      </c>
      <c r="L1075" s="190">
        <v>45504</v>
      </c>
      <c r="M1075" s="165">
        <f t="shared" si="36"/>
        <v>39</v>
      </c>
      <c r="N1075" s="191">
        <v>1</v>
      </c>
      <c r="O1075" s="175" t="s">
        <v>3703</v>
      </c>
      <c r="P1075" s="53">
        <f t="shared" si="37"/>
        <v>1</v>
      </c>
      <c r="Q1075" s="166" t="str">
        <f>IF(ISNUMBER(P1075),IF(P1075=100%,"CUMPLIDA",IF(AND(ISNUMBER(L1075),ISNUMBER(CGR!$P$4)), IF(L1075&lt;CGR!$P$4,"INCUMPLIDA","PROCESO"), "VERIFICAR FECHA")),"SIN VALOR AVANCE")</f>
        <v>CUMPLIDA</v>
      </c>
    </row>
    <row r="1076" spans="1:17" ht="409.5">
      <c r="A1076" s="169" t="s">
        <v>19</v>
      </c>
      <c r="B1076" s="460" t="s">
        <v>13</v>
      </c>
      <c r="C1076" s="642"/>
      <c r="D1076" s="642"/>
      <c r="E1076" s="643"/>
      <c r="F1076" s="643"/>
      <c r="G1076" s="643"/>
      <c r="H1076" s="537" t="s">
        <v>2431</v>
      </c>
      <c r="I1076" s="163" t="s">
        <v>2432</v>
      </c>
      <c r="J1076" s="164">
        <v>1</v>
      </c>
      <c r="K1076" s="190">
        <v>45231</v>
      </c>
      <c r="L1076" s="190">
        <v>45504</v>
      </c>
      <c r="M1076" s="165">
        <f t="shared" si="36"/>
        <v>39</v>
      </c>
      <c r="N1076" s="191">
        <v>1</v>
      </c>
      <c r="O1076" s="175" t="s">
        <v>3741</v>
      </c>
      <c r="P1076" s="53">
        <f t="shared" si="37"/>
        <v>1</v>
      </c>
      <c r="Q1076" s="166" t="str">
        <f>IF(ISNUMBER(P1076),IF(P1076=100%,"CUMPLIDA",IF(AND(ISNUMBER(L1076),ISNUMBER(CGR!$P$4)), IF(L1076&lt;CGR!$P$4,"INCUMPLIDA","PROCESO"), "VERIFICAR FECHA")),"SIN VALOR AVANCE")</f>
        <v>CUMPLIDA</v>
      </c>
    </row>
    <row r="1077" spans="1:17" ht="240.75">
      <c r="A1077" s="169" t="s">
        <v>19</v>
      </c>
      <c r="B1077" s="460" t="s">
        <v>13</v>
      </c>
      <c r="C1077" s="642"/>
      <c r="D1077" s="642"/>
      <c r="E1077" s="643"/>
      <c r="F1077" s="643"/>
      <c r="G1077" s="52" t="s">
        <v>2434</v>
      </c>
      <c r="H1077" s="163" t="s">
        <v>1614</v>
      </c>
      <c r="I1077" s="163" t="s">
        <v>238</v>
      </c>
      <c r="J1077" s="168">
        <v>1</v>
      </c>
      <c r="K1077" s="192">
        <v>45323</v>
      </c>
      <c r="L1077" s="192">
        <v>45747</v>
      </c>
      <c r="M1077" s="165">
        <f t="shared" si="36"/>
        <v>60.571428571428569</v>
      </c>
      <c r="N1077" s="191">
        <v>0</v>
      </c>
      <c r="O1077" s="175" t="s">
        <v>3743</v>
      </c>
      <c r="P1077" s="53">
        <f t="shared" si="37"/>
        <v>0</v>
      </c>
      <c r="Q1077" s="166" t="str">
        <f>IF(ISNUMBER(P1077),IF(P1077=100%,"CUMPLIDA",IF(AND(ISNUMBER(L1077),ISNUMBER(CGR!$P$4)), IF(L1077&lt;CGR!$P$4,"INCUMPLIDA","PROCESO"), "VERIFICAR FECHA")),"SIN VALOR AVANCE")</f>
        <v>PROCESO</v>
      </c>
    </row>
    <row r="1078" spans="1:17" ht="165.75">
      <c r="A1078" s="169" t="s">
        <v>19</v>
      </c>
      <c r="B1078" s="460" t="s">
        <v>13</v>
      </c>
      <c r="C1078" s="642"/>
      <c r="D1078" s="642"/>
      <c r="E1078" s="643"/>
      <c r="F1078" s="643"/>
      <c r="G1078" s="52" t="s">
        <v>241</v>
      </c>
      <c r="H1078" s="163" t="s">
        <v>241</v>
      </c>
      <c r="I1078" s="163" t="s">
        <v>242</v>
      </c>
      <c r="J1078" s="168">
        <v>1</v>
      </c>
      <c r="K1078" s="192">
        <v>45323</v>
      </c>
      <c r="L1078" s="192">
        <v>45747</v>
      </c>
      <c r="M1078" s="165">
        <f t="shared" si="36"/>
        <v>60.571428571428569</v>
      </c>
      <c r="N1078" s="191">
        <v>0</v>
      </c>
      <c r="O1078" s="175" t="s">
        <v>3758</v>
      </c>
      <c r="P1078" s="53">
        <f t="shared" si="37"/>
        <v>0</v>
      </c>
      <c r="Q1078" s="166" t="str">
        <f>IF(ISNUMBER(P1078),IF(P1078=100%,"CUMPLIDA",IF(AND(ISNUMBER(L1078),ISNUMBER(CGR!$P$4)), IF(L1078&lt;CGR!$P$4,"INCUMPLIDA","PROCESO"), "VERIFICAR FECHA")),"SIN VALOR AVANCE")</f>
        <v>PROCESO</v>
      </c>
    </row>
    <row r="1079" spans="1:17" ht="165.75">
      <c r="A1079" s="169" t="s">
        <v>19</v>
      </c>
      <c r="B1079" s="460" t="s">
        <v>13</v>
      </c>
      <c r="C1079" s="642"/>
      <c r="D1079" s="642"/>
      <c r="E1079" s="643"/>
      <c r="F1079" s="643"/>
      <c r="G1079" s="52" t="s">
        <v>1361</v>
      </c>
      <c r="H1079" s="163" t="s">
        <v>245</v>
      </c>
      <c r="I1079" s="163" t="s">
        <v>246</v>
      </c>
      <c r="J1079" s="168">
        <v>1</v>
      </c>
      <c r="K1079" s="192">
        <v>45231</v>
      </c>
      <c r="L1079" s="192">
        <v>45747</v>
      </c>
      <c r="M1079" s="165">
        <f t="shared" si="36"/>
        <v>73.714285714285708</v>
      </c>
      <c r="N1079" s="191">
        <v>0</v>
      </c>
      <c r="O1079" s="175" t="s">
        <v>3758</v>
      </c>
      <c r="P1079" s="53">
        <f t="shared" si="37"/>
        <v>0</v>
      </c>
      <c r="Q1079" s="166" t="str">
        <f>IF(ISNUMBER(P1079),IF(P1079=100%,"CUMPLIDA",IF(AND(ISNUMBER(L1079),ISNUMBER(CGR!$P$4)), IF(L1079&lt;CGR!$P$4,"INCUMPLIDA","PROCESO"), "VERIFICAR FECHA")),"SIN VALOR AVANCE")</f>
        <v>PROCESO</v>
      </c>
    </row>
    <row r="1080" spans="1:17" ht="240.75">
      <c r="A1080" s="169" t="s">
        <v>19</v>
      </c>
      <c r="B1080" s="460" t="s">
        <v>13</v>
      </c>
      <c r="C1080" s="642"/>
      <c r="D1080" s="642"/>
      <c r="E1080" s="643"/>
      <c r="F1080" s="643"/>
      <c r="G1080" s="52" t="s">
        <v>248</v>
      </c>
      <c r="H1080" s="163" t="s">
        <v>248</v>
      </c>
      <c r="I1080" s="163" t="s">
        <v>3249</v>
      </c>
      <c r="J1080" s="168">
        <v>1</v>
      </c>
      <c r="K1080" s="192">
        <v>45323</v>
      </c>
      <c r="L1080" s="192">
        <v>45747</v>
      </c>
      <c r="M1080" s="165">
        <f t="shared" si="36"/>
        <v>60.571428571428569</v>
      </c>
      <c r="N1080" s="191">
        <v>0</v>
      </c>
      <c r="O1080" s="175" t="s">
        <v>3743</v>
      </c>
      <c r="P1080" s="53">
        <f t="shared" si="37"/>
        <v>0</v>
      </c>
      <c r="Q1080" s="166" t="str">
        <f>IF(ISNUMBER(P1080),IF(P1080=100%,"CUMPLIDA",IF(AND(ISNUMBER(L1080),ISNUMBER(CGR!$P$4)), IF(L1080&lt;CGR!$P$4,"INCUMPLIDA","PROCESO"), "VERIFICAR FECHA")),"SIN VALOR AVANCE")</f>
        <v>PROCESO</v>
      </c>
    </row>
    <row r="1081" spans="1:17" ht="165.75">
      <c r="A1081" s="169" t="s">
        <v>19</v>
      </c>
      <c r="B1081" s="460" t="s">
        <v>13</v>
      </c>
      <c r="C1081" s="642"/>
      <c r="D1081" s="642"/>
      <c r="E1081" s="643"/>
      <c r="F1081" s="643"/>
      <c r="G1081" s="52" t="s">
        <v>3707</v>
      </c>
      <c r="H1081" s="163" t="s">
        <v>3707</v>
      </c>
      <c r="I1081" s="163" t="s">
        <v>252</v>
      </c>
      <c r="J1081" s="168">
        <v>1</v>
      </c>
      <c r="K1081" s="192">
        <v>45231</v>
      </c>
      <c r="L1081" s="192">
        <v>45747</v>
      </c>
      <c r="M1081" s="165">
        <f t="shared" si="36"/>
        <v>73.714285714285708</v>
      </c>
      <c r="N1081" s="191">
        <v>0</v>
      </c>
      <c r="O1081" s="175" t="s">
        <v>3758</v>
      </c>
      <c r="P1081" s="53">
        <f t="shared" si="37"/>
        <v>0</v>
      </c>
      <c r="Q1081" s="166" t="str">
        <f>IF(ISNUMBER(P1081),IF(P1081=100%,"CUMPLIDA",IF(AND(ISNUMBER(L1081),ISNUMBER(CGR!$P$4)), IF(L1081&lt;CGR!$P$4,"INCUMPLIDA","PROCESO"), "VERIFICAR FECHA")),"SIN VALOR AVANCE")</f>
        <v>PROCESO</v>
      </c>
    </row>
    <row r="1082" spans="1:17" ht="375.75">
      <c r="A1082" s="169" t="s">
        <v>19</v>
      </c>
      <c r="B1082" s="460" t="s">
        <v>13</v>
      </c>
      <c r="C1082" s="642"/>
      <c r="D1082" s="642"/>
      <c r="E1082" s="643"/>
      <c r="F1082" s="643"/>
      <c r="G1082" s="52" t="s">
        <v>3708</v>
      </c>
      <c r="H1082" s="163" t="s">
        <v>3708</v>
      </c>
      <c r="I1082" s="163" t="s">
        <v>2556</v>
      </c>
      <c r="J1082" s="168">
        <v>1</v>
      </c>
      <c r="K1082" s="192">
        <v>45231</v>
      </c>
      <c r="L1082" s="192">
        <v>45808</v>
      </c>
      <c r="M1082" s="165">
        <f t="shared" si="36"/>
        <v>82.428571428571431</v>
      </c>
      <c r="N1082" s="191">
        <v>0</v>
      </c>
      <c r="O1082" s="175" t="s">
        <v>3719</v>
      </c>
      <c r="P1082" s="53">
        <f t="shared" si="37"/>
        <v>0</v>
      </c>
      <c r="Q1082" s="166" t="str">
        <f>IF(ISNUMBER(P1082),IF(P1082=100%,"CUMPLIDA",IF(AND(ISNUMBER(L1082),ISNUMBER(CGR!$P$4)), IF(L1082&lt;CGR!$P$4,"INCUMPLIDA","PROCESO"), "VERIFICAR FECHA")),"SIN VALOR AVANCE")</f>
        <v>PROCESO</v>
      </c>
    </row>
    <row r="1083" spans="1:17" ht="240.75">
      <c r="A1083" s="169" t="s">
        <v>19</v>
      </c>
      <c r="B1083" s="460" t="s">
        <v>13</v>
      </c>
      <c r="C1083" s="642"/>
      <c r="D1083" s="642"/>
      <c r="E1083" s="643"/>
      <c r="F1083" s="643"/>
      <c r="G1083" s="52" t="s">
        <v>1363</v>
      </c>
      <c r="H1083" s="163" t="s">
        <v>258</v>
      </c>
      <c r="I1083" s="163" t="s">
        <v>259</v>
      </c>
      <c r="J1083" s="168">
        <v>10</v>
      </c>
      <c r="K1083" s="192">
        <v>45809</v>
      </c>
      <c r="L1083" s="192">
        <v>46568</v>
      </c>
      <c r="M1083" s="165">
        <f t="shared" si="36"/>
        <v>108.42857142857143</v>
      </c>
      <c r="N1083" s="191">
        <v>0</v>
      </c>
      <c r="O1083" s="175" t="s">
        <v>3744</v>
      </c>
      <c r="P1083" s="53">
        <f t="shared" si="37"/>
        <v>0</v>
      </c>
      <c r="Q1083" s="166" t="str">
        <f>IF(ISNUMBER(P1083),IF(P1083=100%,"CUMPLIDA",IF(AND(ISNUMBER(L1083),ISNUMBER(CGR!$P$4)), IF(L1083&lt;CGR!$P$4,"INCUMPLIDA","PROCESO"), "VERIFICAR FECHA")),"SIN VALOR AVANCE")</f>
        <v>PROCESO</v>
      </c>
    </row>
    <row r="1084" spans="1:17" ht="225.75">
      <c r="A1084" s="169" t="s">
        <v>19</v>
      </c>
      <c r="B1084" s="460" t="s">
        <v>13</v>
      </c>
      <c r="C1084" s="642"/>
      <c r="D1084" s="642"/>
      <c r="E1084" s="643"/>
      <c r="F1084" s="643"/>
      <c r="G1084" s="52" t="s">
        <v>1364</v>
      </c>
      <c r="H1084" s="163" t="s">
        <v>261</v>
      </c>
      <c r="I1084" s="163" t="s">
        <v>262</v>
      </c>
      <c r="J1084" s="168">
        <v>1</v>
      </c>
      <c r="K1084" s="192">
        <v>45809</v>
      </c>
      <c r="L1084" s="192">
        <v>46568</v>
      </c>
      <c r="M1084" s="165">
        <f t="shared" si="36"/>
        <v>108.42857142857143</v>
      </c>
      <c r="N1084" s="191">
        <v>0</v>
      </c>
      <c r="O1084" s="175" t="s">
        <v>3751</v>
      </c>
      <c r="P1084" s="53">
        <f t="shared" si="37"/>
        <v>0</v>
      </c>
      <c r="Q1084" s="166" t="str">
        <f>IF(ISNUMBER(P1084),IF(P1084=100%,"CUMPLIDA",IF(AND(ISNUMBER(L1084),ISNUMBER(CGR!$P$4)), IF(L1084&lt;CGR!$P$4,"INCUMPLIDA","PROCESO"), "VERIFICAR FECHA")),"SIN VALOR AVANCE")</f>
        <v>PROCESO</v>
      </c>
    </row>
    <row r="1085" spans="1:17" ht="409.5">
      <c r="A1085" s="169" t="s">
        <v>19</v>
      </c>
      <c r="B1085" s="460" t="s">
        <v>13</v>
      </c>
      <c r="C1085" s="642"/>
      <c r="D1085" s="642"/>
      <c r="E1085" s="643"/>
      <c r="F1085" s="643"/>
      <c r="G1085" s="52" t="s">
        <v>1365</v>
      </c>
      <c r="H1085" s="163" t="s">
        <v>264</v>
      </c>
      <c r="I1085" s="163" t="s">
        <v>265</v>
      </c>
      <c r="J1085" s="168">
        <v>2</v>
      </c>
      <c r="K1085" s="192">
        <v>45809</v>
      </c>
      <c r="L1085" s="192">
        <v>46568</v>
      </c>
      <c r="M1085" s="165">
        <f t="shared" si="36"/>
        <v>108.42857142857143</v>
      </c>
      <c r="N1085" s="191">
        <v>0</v>
      </c>
      <c r="O1085" s="175" t="s">
        <v>3722</v>
      </c>
      <c r="P1085" s="53">
        <f t="shared" si="37"/>
        <v>0</v>
      </c>
      <c r="Q1085" s="166" t="str">
        <f>IF(ISNUMBER(P1085),IF(P1085=100%,"CUMPLIDA",IF(AND(ISNUMBER(L1085),ISNUMBER(CGR!$P$4)), IF(L1085&lt;CGR!$P$4,"INCUMPLIDA","PROCESO"), "VERIFICAR FECHA")),"SIN VALOR AVANCE")</f>
        <v>PROCESO</v>
      </c>
    </row>
    <row r="1086" spans="1:17" ht="135.75">
      <c r="A1086" s="169" t="s">
        <v>19</v>
      </c>
      <c r="B1086" s="460" t="s">
        <v>13</v>
      </c>
      <c r="C1086" s="642" t="s">
        <v>3917</v>
      </c>
      <c r="D1086" s="642" t="s">
        <v>3655</v>
      </c>
      <c r="E1086" s="643" t="s">
        <v>3918</v>
      </c>
      <c r="F1086" s="643" t="s">
        <v>3919</v>
      </c>
      <c r="G1086" s="643" t="s">
        <v>2481</v>
      </c>
      <c r="H1086" s="537" t="s">
        <v>2429</v>
      </c>
      <c r="I1086" s="163" t="s">
        <v>969</v>
      </c>
      <c r="J1086" s="164">
        <v>1</v>
      </c>
      <c r="K1086" s="190">
        <v>45231</v>
      </c>
      <c r="L1086" s="190">
        <v>45504</v>
      </c>
      <c r="M1086" s="165">
        <f t="shared" si="36"/>
        <v>39</v>
      </c>
      <c r="N1086" s="191">
        <v>1</v>
      </c>
      <c r="O1086" s="175" t="s">
        <v>3703</v>
      </c>
      <c r="P1086" s="53">
        <f t="shared" si="37"/>
        <v>1</v>
      </c>
      <c r="Q1086" s="166" t="str">
        <f>IF(ISNUMBER(P1086),IF(P1086=100%,"CUMPLIDA",IF(AND(ISNUMBER(L1086),ISNUMBER(CGR!$P$4)), IF(L1086&lt;CGR!$P$4,"INCUMPLIDA","PROCESO"), "VERIFICAR FECHA")),"SIN VALOR AVANCE")</f>
        <v>CUMPLIDA</v>
      </c>
    </row>
    <row r="1087" spans="1:17" ht="409.5">
      <c r="A1087" s="169" t="s">
        <v>19</v>
      </c>
      <c r="B1087" s="460" t="s">
        <v>13</v>
      </c>
      <c r="C1087" s="642"/>
      <c r="D1087" s="642"/>
      <c r="E1087" s="643"/>
      <c r="F1087" s="643"/>
      <c r="G1087" s="643"/>
      <c r="H1087" s="537" t="s">
        <v>2431</v>
      </c>
      <c r="I1087" s="163" t="s">
        <v>2432</v>
      </c>
      <c r="J1087" s="164">
        <v>1</v>
      </c>
      <c r="K1087" s="190">
        <v>45231</v>
      </c>
      <c r="L1087" s="190">
        <v>45504</v>
      </c>
      <c r="M1087" s="165">
        <f t="shared" si="36"/>
        <v>39</v>
      </c>
      <c r="N1087" s="191">
        <v>1</v>
      </c>
      <c r="O1087" s="175" t="s">
        <v>3741</v>
      </c>
      <c r="P1087" s="53">
        <f t="shared" si="37"/>
        <v>1</v>
      </c>
      <c r="Q1087" s="166" t="str">
        <f>IF(ISNUMBER(P1087),IF(P1087=100%,"CUMPLIDA",IF(AND(ISNUMBER(L1087),ISNUMBER(CGR!$P$4)), IF(L1087&lt;CGR!$P$4,"INCUMPLIDA","PROCESO"), "VERIFICAR FECHA")),"SIN VALOR AVANCE")</f>
        <v>CUMPLIDA</v>
      </c>
    </row>
    <row r="1088" spans="1:17" ht="225.75">
      <c r="A1088" s="169" t="s">
        <v>19</v>
      </c>
      <c r="B1088" s="460" t="s">
        <v>13</v>
      </c>
      <c r="C1088" s="642"/>
      <c r="D1088" s="642"/>
      <c r="E1088" s="643"/>
      <c r="F1088" s="643"/>
      <c r="G1088" s="52" t="s">
        <v>2434</v>
      </c>
      <c r="H1088" s="163" t="s">
        <v>1614</v>
      </c>
      <c r="I1088" s="163" t="s">
        <v>238</v>
      </c>
      <c r="J1088" s="168">
        <v>1</v>
      </c>
      <c r="K1088" s="192">
        <v>45323</v>
      </c>
      <c r="L1088" s="192">
        <v>45747</v>
      </c>
      <c r="M1088" s="165">
        <f t="shared" si="36"/>
        <v>60.571428571428569</v>
      </c>
      <c r="N1088" s="191">
        <v>0</v>
      </c>
      <c r="O1088" s="175" t="s">
        <v>3742</v>
      </c>
      <c r="P1088" s="53">
        <f t="shared" si="37"/>
        <v>0</v>
      </c>
      <c r="Q1088" s="166" t="str">
        <f>IF(ISNUMBER(P1088),IF(P1088=100%,"CUMPLIDA",IF(AND(ISNUMBER(L1088),ISNUMBER(CGR!$P$4)), IF(L1088&lt;CGR!$P$4,"INCUMPLIDA","PROCESO"), "VERIFICAR FECHA")),"SIN VALOR AVANCE")</f>
        <v>PROCESO</v>
      </c>
    </row>
    <row r="1089" spans="1:17" ht="150.75">
      <c r="A1089" s="169" t="s">
        <v>19</v>
      </c>
      <c r="B1089" s="460" t="s">
        <v>13</v>
      </c>
      <c r="C1089" s="642"/>
      <c r="D1089" s="642"/>
      <c r="E1089" s="643"/>
      <c r="F1089" s="643"/>
      <c r="G1089" s="52" t="s">
        <v>241</v>
      </c>
      <c r="H1089" s="163" t="s">
        <v>241</v>
      </c>
      <c r="I1089" s="163" t="s">
        <v>242</v>
      </c>
      <c r="J1089" s="168">
        <v>1</v>
      </c>
      <c r="K1089" s="192">
        <v>45323</v>
      </c>
      <c r="L1089" s="192">
        <v>45747</v>
      </c>
      <c r="M1089" s="165">
        <f t="shared" si="36"/>
        <v>60.571428571428569</v>
      </c>
      <c r="N1089" s="191">
        <v>0</v>
      </c>
      <c r="O1089" s="175" t="s">
        <v>3765</v>
      </c>
      <c r="P1089" s="53">
        <f t="shared" si="37"/>
        <v>0</v>
      </c>
      <c r="Q1089" s="166" t="str">
        <f>IF(ISNUMBER(P1089),IF(P1089=100%,"CUMPLIDA",IF(AND(ISNUMBER(L1089),ISNUMBER(CGR!$P$4)), IF(L1089&lt;CGR!$P$4,"INCUMPLIDA","PROCESO"), "VERIFICAR FECHA")),"SIN VALOR AVANCE")</f>
        <v>PROCESO</v>
      </c>
    </row>
    <row r="1090" spans="1:17" ht="150.75">
      <c r="A1090" s="169" t="s">
        <v>19</v>
      </c>
      <c r="B1090" s="460" t="s">
        <v>13</v>
      </c>
      <c r="C1090" s="642"/>
      <c r="D1090" s="642"/>
      <c r="E1090" s="643"/>
      <c r="F1090" s="643"/>
      <c r="G1090" s="52" t="s">
        <v>1361</v>
      </c>
      <c r="H1090" s="163" t="s">
        <v>245</v>
      </c>
      <c r="I1090" s="163" t="s">
        <v>246</v>
      </c>
      <c r="J1090" s="168">
        <v>1</v>
      </c>
      <c r="K1090" s="192">
        <v>45231</v>
      </c>
      <c r="L1090" s="192">
        <v>45747</v>
      </c>
      <c r="M1090" s="165">
        <f t="shared" si="36"/>
        <v>73.714285714285708</v>
      </c>
      <c r="N1090" s="191">
        <v>0</v>
      </c>
      <c r="O1090" s="175" t="s">
        <v>3765</v>
      </c>
      <c r="P1090" s="53">
        <f t="shared" si="37"/>
        <v>0</v>
      </c>
      <c r="Q1090" s="166" t="str">
        <f>IF(ISNUMBER(P1090),IF(P1090=100%,"CUMPLIDA",IF(AND(ISNUMBER(L1090),ISNUMBER(CGR!$P$4)), IF(L1090&lt;CGR!$P$4,"INCUMPLIDA","PROCESO"), "VERIFICAR FECHA")),"SIN VALOR AVANCE")</f>
        <v>PROCESO</v>
      </c>
    </row>
    <row r="1091" spans="1:17" ht="225.75">
      <c r="A1091" s="169" t="s">
        <v>19</v>
      </c>
      <c r="B1091" s="460" t="s">
        <v>13</v>
      </c>
      <c r="C1091" s="642"/>
      <c r="D1091" s="642"/>
      <c r="E1091" s="643"/>
      <c r="F1091" s="643"/>
      <c r="G1091" s="52" t="s">
        <v>248</v>
      </c>
      <c r="H1091" s="163" t="s">
        <v>248</v>
      </c>
      <c r="I1091" s="163" t="s">
        <v>3249</v>
      </c>
      <c r="J1091" s="168">
        <v>1</v>
      </c>
      <c r="K1091" s="192">
        <v>45323</v>
      </c>
      <c r="L1091" s="192">
        <v>45747</v>
      </c>
      <c r="M1091" s="165">
        <f t="shared" si="36"/>
        <v>60.571428571428569</v>
      </c>
      <c r="N1091" s="191">
        <v>0</v>
      </c>
      <c r="O1091" s="175" t="s">
        <v>3742</v>
      </c>
      <c r="P1091" s="53">
        <f t="shared" si="37"/>
        <v>0</v>
      </c>
      <c r="Q1091" s="166" t="str">
        <f>IF(ISNUMBER(P1091),IF(P1091=100%,"CUMPLIDA",IF(AND(ISNUMBER(L1091),ISNUMBER(CGR!$P$4)), IF(L1091&lt;CGR!$P$4,"INCUMPLIDA","PROCESO"), "VERIFICAR FECHA")),"SIN VALOR AVANCE")</f>
        <v>PROCESO</v>
      </c>
    </row>
    <row r="1092" spans="1:17" ht="150.75">
      <c r="A1092" s="169" t="s">
        <v>19</v>
      </c>
      <c r="B1092" s="460" t="s">
        <v>13</v>
      </c>
      <c r="C1092" s="642"/>
      <c r="D1092" s="642"/>
      <c r="E1092" s="643"/>
      <c r="F1092" s="643"/>
      <c r="G1092" s="52" t="s">
        <v>3707</v>
      </c>
      <c r="H1092" s="163" t="s">
        <v>3707</v>
      </c>
      <c r="I1092" s="163" t="s">
        <v>252</v>
      </c>
      <c r="J1092" s="168">
        <v>1</v>
      </c>
      <c r="K1092" s="192">
        <v>45231</v>
      </c>
      <c r="L1092" s="192">
        <v>45747</v>
      </c>
      <c r="M1092" s="165">
        <f t="shared" ref="M1092:M1155" si="38">(L1092-K1092)/7</f>
        <v>73.714285714285708</v>
      </c>
      <c r="N1092" s="191">
        <v>0</v>
      </c>
      <c r="O1092" s="175" t="s">
        <v>3765</v>
      </c>
      <c r="P1092" s="53">
        <f t="shared" si="37"/>
        <v>0</v>
      </c>
      <c r="Q1092" s="166" t="str">
        <f>IF(ISNUMBER(P1092),IF(P1092=100%,"CUMPLIDA",IF(AND(ISNUMBER(L1092),ISNUMBER(CGR!$P$4)), IF(L1092&lt;CGR!$P$4,"INCUMPLIDA","PROCESO"), "VERIFICAR FECHA")),"SIN VALOR AVANCE")</f>
        <v>PROCESO</v>
      </c>
    </row>
    <row r="1093" spans="1:17" ht="345.75">
      <c r="A1093" s="169" t="s">
        <v>19</v>
      </c>
      <c r="B1093" s="460" t="s">
        <v>13</v>
      </c>
      <c r="C1093" s="642"/>
      <c r="D1093" s="642"/>
      <c r="E1093" s="643"/>
      <c r="F1093" s="643"/>
      <c r="G1093" s="52" t="s">
        <v>3708</v>
      </c>
      <c r="H1093" s="163" t="s">
        <v>3708</v>
      </c>
      <c r="I1093" s="163" t="s">
        <v>2556</v>
      </c>
      <c r="J1093" s="168">
        <v>1</v>
      </c>
      <c r="K1093" s="192">
        <v>45231</v>
      </c>
      <c r="L1093" s="192">
        <v>45808</v>
      </c>
      <c r="M1093" s="165">
        <f t="shared" si="38"/>
        <v>82.428571428571431</v>
      </c>
      <c r="N1093" s="191">
        <v>0</v>
      </c>
      <c r="O1093" s="175" t="s">
        <v>3908</v>
      </c>
      <c r="P1093" s="53">
        <f t="shared" si="37"/>
        <v>0</v>
      </c>
      <c r="Q1093" s="166" t="str">
        <f>IF(ISNUMBER(P1093),IF(P1093=100%,"CUMPLIDA",IF(AND(ISNUMBER(L1093),ISNUMBER(CGR!$P$4)), IF(L1093&lt;CGR!$P$4,"INCUMPLIDA","PROCESO"), "VERIFICAR FECHA")),"SIN VALOR AVANCE")</f>
        <v>PROCESO</v>
      </c>
    </row>
    <row r="1094" spans="1:17" ht="240.75">
      <c r="A1094" s="169" t="s">
        <v>19</v>
      </c>
      <c r="B1094" s="460" t="s">
        <v>13</v>
      </c>
      <c r="C1094" s="642"/>
      <c r="D1094" s="642"/>
      <c r="E1094" s="643"/>
      <c r="F1094" s="643"/>
      <c r="G1094" s="52" t="s">
        <v>1363</v>
      </c>
      <c r="H1094" s="163" t="s">
        <v>258</v>
      </c>
      <c r="I1094" s="163" t="s">
        <v>259</v>
      </c>
      <c r="J1094" s="168">
        <v>10</v>
      </c>
      <c r="K1094" s="192">
        <v>45809</v>
      </c>
      <c r="L1094" s="192">
        <v>46568</v>
      </c>
      <c r="M1094" s="165">
        <f t="shared" si="38"/>
        <v>108.42857142857143</v>
      </c>
      <c r="N1094" s="191">
        <v>0</v>
      </c>
      <c r="O1094" s="175" t="s">
        <v>3744</v>
      </c>
      <c r="P1094" s="53">
        <f t="shared" si="37"/>
        <v>0</v>
      </c>
      <c r="Q1094" s="166" t="str">
        <f>IF(ISNUMBER(P1094),IF(P1094=100%,"CUMPLIDA",IF(AND(ISNUMBER(L1094),ISNUMBER(CGR!$P$4)), IF(L1094&lt;CGR!$P$4,"INCUMPLIDA","PROCESO"), "VERIFICAR FECHA")),"SIN VALOR AVANCE")</f>
        <v>PROCESO</v>
      </c>
    </row>
    <row r="1095" spans="1:17" ht="240.75">
      <c r="A1095" s="169" t="s">
        <v>19</v>
      </c>
      <c r="B1095" s="460" t="s">
        <v>13</v>
      </c>
      <c r="C1095" s="642"/>
      <c r="D1095" s="642"/>
      <c r="E1095" s="643"/>
      <c r="F1095" s="643"/>
      <c r="G1095" s="52" t="s">
        <v>1364</v>
      </c>
      <c r="H1095" s="163" t="s">
        <v>261</v>
      </c>
      <c r="I1095" s="163" t="s">
        <v>262</v>
      </c>
      <c r="J1095" s="168">
        <v>1</v>
      </c>
      <c r="K1095" s="192">
        <v>45809</v>
      </c>
      <c r="L1095" s="192">
        <v>46568</v>
      </c>
      <c r="M1095" s="165">
        <f t="shared" si="38"/>
        <v>108.42857142857143</v>
      </c>
      <c r="N1095" s="191">
        <v>0</v>
      </c>
      <c r="O1095" s="175" t="s">
        <v>3721</v>
      </c>
      <c r="P1095" s="53">
        <f t="shared" si="37"/>
        <v>0</v>
      </c>
      <c r="Q1095" s="166" t="str">
        <f>IF(ISNUMBER(P1095),IF(P1095=100%,"CUMPLIDA",IF(AND(ISNUMBER(L1095),ISNUMBER(CGR!$P$4)), IF(L1095&lt;CGR!$P$4,"INCUMPLIDA","PROCESO"), "VERIFICAR FECHA")),"SIN VALOR AVANCE")</f>
        <v>PROCESO</v>
      </c>
    </row>
    <row r="1096" spans="1:17" ht="409.5">
      <c r="A1096" s="169" t="s">
        <v>19</v>
      </c>
      <c r="B1096" s="460" t="s">
        <v>13</v>
      </c>
      <c r="C1096" s="642"/>
      <c r="D1096" s="642" t="s">
        <v>3655</v>
      </c>
      <c r="E1096" s="643" t="s">
        <v>3918</v>
      </c>
      <c r="F1096" s="643" t="s">
        <v>3919</v>
      </c>
      <c r="G1096" s="52" t="s">
        <v>1365</v>
      </c>
      <c r="H1096" s="163" t="s">
        <v>264</v>
      </c>
      <c r="I1096" s="163" t="s">
        <v>265</v>
      </c>
      <c r="J1096" s="168">
        <v>2</v>
      </c>
      <c r="K1096" s="192">
        <v>45809</v>
      </c>
      <c r="L1096" s="192">
        <v>46568</v>
      </c>
      <c r="M1096" s="165">
        <f t="shared" si="38"/>
        <v>108.42857142857143</v>
      </c>
      <c r="N1096" s="191">
        <v>0</v>
      </c>
      <c r="O1096" s="175" t="s">
        <v>3722</v>
      </c>
      <c r="P1096" s="53">
        <f t="shared" si="37"/>
        <v>0</v>
      </c>
      <c r="Q1096" s="166" t="str">
        <f>IF(ISNUMBER(P1096),IF(P1096=100%,"CUMPLIDA",IF(AND(ISNUMBER(L1096),ISNUMBER(CGR!$P$4)), IF(L1096&lt;CGR!$P$4,"INCUMPLIDA","PROCESO"), "VERIFICAR FECHA")),"SIN VALOR AVANCE")</f>
        <v>PROCESO</v>
      </c>
    </row>
    <row r="1097" spans="1:17" ht="135.75">
      <c r="A1097" s="169" t="s">
        <v>19</v>
      </c>
      <c r="B1097" s="460" t="s">
        <v>13</v>
      </c>
      <c r="C1097" s="642" t="s">
        <v>3920</v>
      </c>
      <c r="D1097" s="642" t="s">
        <v>3655</v>
      </c>
      <c r="E1097" s="643" t="s">
        <v>3921</v>
      </c>
      <c r="F1097" s="643" t="s">
        <v>3922</v>
      </c>
      <c r="G1097" s="643" t="s">
        <v>2481</v>
      </c>
      <c r="H1097" s="537" t="s">
        <v>2429</v>
      </c>
      <c r="I1097" s="163" t="s">
        <v>969</v>
      </c>
      <c r="J1097" s="164">
        <v>1</v>
      </c>
      <c r="K1097" s="190">
        <v>45231</v>
      </c>
      <c r="L1097" s="190">
        <v>45504</v>
      </c>
      <c r="M1097" s="165">
        <f t="shared" si="38"/>
        <v>39</v>
      </c>
      <c r="N1097" s="191">
        <v>1</v>
      </c>
      <c r="O1097" s="175" t="s">
        <v>3703</v>
      </c>
      <c r="P1097" s="53">
        <f t="shared" si="37"/>
        <v>1</v>
      </c>
      <c r="Q1097" s="166" t="str">
        <f>IF(ISNUMBER(P1097),IF(P1097=100%,"CUMPLIDA",IF(AND(ISNUMBER(L1097),ISNUMBER(CGR!$P$4)), IF(L1097&lt;CGR!$P$4,"INCUMPLIDA","PROCESO"), "VERIFICAR FECHA")),"SIN VALOR AVANCE")</f>
        <v>CUMPLIDA</v>
      </c>
    </row>
    <row r="1098" spans="1:17" ht="409.5">
      <c r="A1098" s="169" t="s">
        <v>19</v>
      </c>
      <c r="B1098" s="460" t="s">
        <v>13</v>
      </c>
      <c r="C1098" s="642"/>
      <c r="D1098" s="642"/>
      <c r="E1098" s="643"/>
      <c r="F1098" s="643"/>
      <c r="G1098" s="643"/>
      <c r="H1098" s="537" t="s">
        <v>2431</v>
      </c>
      <c r="I1098" s="163" t="s">
        <v>2432</v>
      </c>
      <c r="J1098" s="164">
        <v>1</v>
      </c>
      <c r="K1098" s="190">
        <v>45231</v>
      </c>
      <c r="L1098" s="190">
        <v>45504</v>
      </c>
      <c r="M1098" s="165">
        <f t="shared" si="38"/>
        <v>39</v>
      </c>
      <c r="N1098" s="191">
        <v>1</v>
      </c>
      <c r="O1098" s="175" t="s">
        <v>3741</v>
      </c>
      <c r="P1098" s="53">
        <f t="shared" si="37"/>
        <v>1</v>
      </c>
      <c r="Q1098" s="166" t="str">
        <f>IF(ISNUMBER(P1098),IF(P1098=100%,"CUMPLIDA",IF(AND(ISNUMBER(L1098),ISNUMBER(CGR!$P$4)), IF(L1098&lt;CGR!$P$4,"INCUMPLIDA","PROCESO"), "VERIFICAR FECHA")),"SIN VALOR AVANCE")</f>
        <v>CUMPLIDA</v>
      </c>
    </row>
    <row r="1099" spans="1:17" ht="225.75">
      <c r="A1099" s="169" t="s">
        <v>19</v>
      </c>
      <c r="B1099" s="460" t="s">
        <v>13</v>
      </c>
      <c r="C1099" s="642"/>
      <c r="D1099" s="642"/>
      <c r="E1099" s="643"/>
      <c r="F1099" s="643"/>
      <c r="G1099" s="52" t="s">
        <v>2434</v>
      </c>
      <c r="H1099" s="163" t="s">
        <v>1614</v>
      </c>
      <c r="I1099" s="163" t="s">
        <v>238</v>
      </c>
      <c r="J1099" s="168">
        <v>1</v>
      </c>
      <c r="K1099" s="192">
        <v>45323</v>
      </c>
      <c r="L1099" s="192">
        <v>45747</v>
      </c>
      <c r="M1099" s="165">
        <f t="shared" si="38"/>
        <v>60.571428571428569</v>
      </c>
      <c r="N1099" s="191">
        <v>0</v>
      </c>
      <c r="O1099" s="175" t="s">
        <v>3742</v>
      </c>
      <c r="P1099" s="53">
        <f t="shared" si="37"/>
        <v>0</v>
      </c>
      <c r="Q1099" s="166" t="str">
        <f>IF(ISNUMBER(P1099),IF(P1099=100%,"CUMPLIDA",IF(AND(ISNUMBER(L1099),ISNUMBER(CGR!$P$4)), IF(L1099&lt;CGR!$P$4,"INCUMPLIDA","PROCESO"), "VERIFICAR FECHA")),"SIN VALOR AVANCE")</f>
        <v>PROCESO</v>
      </c>
    </row>
    <row r="1100" spans="1:17" ht="135.75">
      <c r="A1100" s="169" t="s">
        <v>19</v>
      </c>
      <c r="B1100" s="460" t="s">
        <v>13</v>
      </c>
      <c r="C1100" s="642"/>
      <c r="D1100" s="642"/>
      <c r="E1100" s="643"/>
      <c r="F1100" s="643"/>
      <c r="G1100" s="52" t="s">
        <v>241</v>
      </c>
      <c r="H1100" s="163" t="s">
        <v>241</v>
      </c>
      <c r="I1100" s="163" t="s">
        <v>242</v>
      </c>
      <c r="J1100" s="168">
        <v>1</v>
      </c>
      <c r="K1100" s="192">
        <v>45323</v>
      </c>
      <c r="L1100" s="192">
        <v>45747</v>
      </c>
      <c r="M1100" s="165">
        <f t="shared" si="38"/>
        <v>60.571428571428569</v>
      </c>
      <c r="N1100" s="191">
        <v>0</v>
      </c>
      <c r="O1100" s="175" t="s">
        <v>3816</v>
      </c>
      <c r="P1100" s="53">
        <f t="shared" si="37"/>
        <v>0</v>
      </c>
      <c r="Q1100" s="166" t="str">
        <f>IF(ISNUMBER(P1100),IF(P1100=100%,"CUMPLIDA",IF(AND(ISNUMBER(L1100),ISNUMBER(CGR!$P$4)), IF(L1100&lt;CGR!$P$4,"INCUMPLIDA","PROCESO"), "VERIFICAR FECHA")),"SIN VALOR AVANCE")</f>
        <v>PROCESO</v>
      </c>
    </row>
    <row r="1101" spans="1:17" ht="135.75">
      <c r="A1101" s="169" t="s">
        <v>19</v>
      </c>
      <c r="B1101" s="460" t="s">
        <v>13</v>
      </c>
      <c r="C1101" s="642"/>
      <c r="D1101" s="642"/>
      <c r="E1101" s="643"/>
      <c r="F1101" s="643"/>
      <c r="G1101" s="52" t="s">
        <v>1361</v>
      </c>
      <c r="H1101" s="163" t="s">
        <v>245</v>
      </c>
      <c r="I1101" s="163" t="s">
        <v>246</v>
      </c>
      <c r="J1101" s="168">
        <v>1</v>
      </c>
      <c r="K1101" s="192">
        <v>45231</v>
      </c>
      <c r="L1101" s="192">
        <v>45747</v>
      </c>
      <c r="M1101" s="165">
        <f t="shared" si="38"/>
        <v>73.714285714285708</v>
      </c>
      <c r="N1101" s="191">
        <v>0</v>
      </c>
      <c r="O1101" s="175" t="s">
        <v>3816</v>
      </c>
      <c r="P1101" s="53">
        <f t="shared" si="37"/>
        <v>0</v>
      </c>
      <c r="Q1101" s="166" t="str">
        <f>IF(ISNUMBER(P1101),IF(P1101=100%,"CUMPLIDA",IF(AND(ISNUMBER(L1101),ISNUMBER(CGR!$P$4)), IF(L1101&lt;CGR!$P$4,"INCUMPLIDA","PROCESO"), "VERIFICAR FECHA")),"SIN VALOR AVANCE")</f>
        <v>PROCESO</v>
      </c>
    </row>
    <row r="1102" spans="1:17" ht="225.75">
      <c r="A1102" s="169" t="s">
        <v>19</v>
      </c>
      <c r="B1102" s="460" t="s">
        <v>13</v>
      </c>
      <c r="C1102" s="642"/>
      <c r="D1102" s="642"/>
      <c r="E1102" s="643"/>
      <c r="F1102" s="643"/>
      <c r="G1102" s="52" t="s">
        <v>248</v>
      </c>
      <c r="H1102" s="163" t="s">
        <v>248</v>
      </c>
      <c r="I1102" s="163" t="s">
        <v>3249</v>
      </c>
      <c r="J1102" s="168">
        <v>1</v>
      </c>
      <c r="K1102" s="192">
        <v>45323</v>
      </c>
      <c r="L1102" s="192">
        <v>45747</v>
      </c>
      <c r="M1102" s="165">
        <f t="shared" si="38"/>
        <v>60.571428571428569</v>
      </c>
      <c r="N1102" s="191">
        <v>0</v>
      </c>
      <c r="O1102" s="175" t="s">
        <v>3742</v>
      </c>
      <c r="P1102" s="53">
        <f t="shared" si="37"/>
        <v>0</v>
      </c>
      <c r="Q1102" s="166" t="str">
        <f>IF(ISNUMBER(P1102),IF(P1102=100%,"CUMPLIDA",IF(AND(ISNUMBER(L1102),ISNUMBER(CGR!$P$4)), IF(L1102&lt;CGR!$P$4,"INCUMPLIDA","PROCESO"), "VERIFICAR FECHA")),"SIN VALOR AVANCE")</f>
        <v>PROCESO</v>
      </c>
    </row>
    <row r="1103" spans="1:17" ht="135.75">
      <c r="A1103" s="169" t="s">
        <v>19</v>
      </c>
      <c r="B1103" s="460" t="s">
        <v>13</v>
      </c>
      <c r="C1103" s="642"/>
      <c r="D1103" s="642"/>
      <c r="E1103" s="643"/>
      <c r="F1103" s="643"/>
      <c r="G1103" s="52" t="s">
        <v>3707</v>
      </c>
      <c r="H1103" s="163" t="s">
        <v>3707</v>
      </c>
      <c r="I1103" s="163" t="s">
        <v>252</v>
      </c>
      <c r="J1103" s="168">
        <v>1</v>
      </c>
      <c r="K1103" s="192">
        <v>45231</v>
      </c>
      <c r="L1103" s="192">
        <v>45747</v>
      </c>
      <c r="M1103" s="165">
        <f t="shared" si="38"/>
        <v>73.714285714285708</v>
      </c>
      <c r="N1103" s="191">
        <v>0</v>
      </c>
      <c r="O1103" s="175" t="s">
        <v>3816</v>
      </c>
      <c r="P1103" s="53">
        <f t="shared" si="37"/>
        <v>0</v>
      </c>
      <c r="Q1103" s="166" t="str">
        <f>IF(ISNUMBER(P1103),IF(P1103=100%,"CUMPLIDA",IF(AND(ISNUMBER(L1103),ISNUMBER(CGR!$P$4)), IF(L1103&lt;CGR!$P$4,"INCUMPLIDA","PROCESO"), "VERIFICAR FECHA")),"SIN VALOR AVANCE")</f>
        <v>PROCESO</v>
      </c>
    </row>
    <row r="1104" spans="1:17" ht="360.75">
      <c r="A1104" s="169" t="s">
        <v>19</v>
      </c>
      <c r="B1104" s="460" t="s">
        <v>13</v>
      </c>
      <c r="C1104" s="642"/>
      <c r="D1104" s="642"/>
      <c r="E1104" s="643"/>
      <c r="F1104" s="643"/>
      <c r="G1104" s="52" t="s">
        <v>3708</v>
      </c>
      <c r="H1104" s="163" t="s">
        <v>3708</v>
      </c>
      <c r="I1104" s="163" t="s">
        <v>2556</v>
      </c>
      <c r="J1104" s="168">
        <v>1</v>
      </c>
      <c r="K1104" s="192">
        <v>45231</v>
      </c>
      <c r="L1104" s="192">
        <v>45808</v>
      </c>
      <c r="M1104" s="165">
        <f t="shared" si="38"/>
        <v>82.428571428571431</v>
      </c>
      <c r="N1104" s="191">
        <v>0</v>
      </c>
      <c r="O1104" s="175" t="s">
        <v>3750</v>
      </c>
      <c r="P1104" s="53">
        <f t="shared" ref="P1104:P1167" si="39">N1104/J1104</f>
        <v>0</v>
      </c>
      <c r="Q1104" s="166" t="str">
        <f>IF(ISNUMBER(P1104),IF(P1104=100%,"CUMPLIDA",IF(AND(ISNUMBER(L1104),ISNUMBER(CGR!$P$4)), IF(L1104&lt;CGR!$P$4,"INCUMPLIDA","PROCESO"), "VERIFICAR FECHA")),"SIN VALOR AVANCE")</f>
        <v>PROCESO</v>
      </c>
    </row>
    <row r="1105" spans="1:17" ht="270.75">
      <c r="A1105" s="169" t="s">
        <v>19</v>
      </c>
      <c r="B1105" s="460" t="s">
        <v>13</v>
      </c>
      <c r="C1105" s="642"/>
      <c r="D1105" s="642"/>
      <c r="E1105" s="643"/>
      <c r="F1105" s="643"/>
      <c r="G1105" s="52" t="s">
        <v>1363</v>
      </c>
      <c r="H1105" s="163" t="s">
        <v>258</v>
      </c>
      <c r="I1105" s="163" t="s">
        <v>259</v>
      </c>
      <c r="J1105" s="168">
        <v>10</v>
      </c>
      <c r="K1105" s="192">
        <v>45809</v>
      </c>
      <c r="L1105" s="192">
        <v>46568</v>
      </c>
      <c r="M1105" s="165">
        <f t="shared" si="38"/>
        <v>108.42857142857143</v>
      </c>
      <c r="N1105" s="191">
        <v>0</v>
      </c>
      <c r="O1105" s="175" t="s">
        <v>3923</v>
      </c>
      <c r="P1105" s="53">
        <f t="shared" si="39"/>
        <v>0</v>
      </c>
      <c r="Q1105" s="166" t="str">
        <f>IF(ISNUMBER(P1105),IF(P1105=100%,"CUMPLIDA",IF(AND(ISNUMBER(L1105),ISNUMBER(CGR!$P$4)), IF(L1105&lt;CGR!$P$4,"INCUMPLIDA","PROCESO"), "VERIFICAR FECHA")),"SIN VALOR AVANCE")</f>
        <v>PROCESO</v>
      </c>
    </row>
    <row r="1106" spans="1:17" ht="225.75">
      <c r="A1106" s="169" t="s">
        <v>19</v>
      </c>
      <c r="B1106" s="460" t="s">
        <v>13</v>
      </c>
      <c r="C1106" s="642"/>
      <c r="D1106" s="642"/>
      <c r="E1106" s="643"/>
      <c r="F1106" s="643"/>
      <c r="G1106" s="52" t="s">
        <v>1364</v>
      </c>
      <c r="H1106" s="163" t="s">
        <v>261</v>
      </c>
      <c r="I1106" s="163" t="s">
        <v>262</v>
      </c>
      <c r="J1106" s="168">
        <v>1</v>
      </c>
      <c r="K1106" s="192">
        <v>45809</v>
      </c>
      <c r="L1106" s="192">
        <v>46568</v>
      </c>
      <c r="M1106" s="165">
        <f t="shared" si="38"/>
        <v>108.42857142857143</v>
      </c>
      <c r="N1106" s="191">
        <v>0</v>
      </c>
      <c r="O1106" s="175" t="s">
        <v>3924</v>
      </c>
      <c r="P1106" s="53">
        <f t="shared" si="39"/>
        <v>0</v>
      </c>
      <c r="Q1106" s="166" t="str">
        <f>IF(ISNUMBER(P1106),IF(P1106=100%,"CUMPLIDA",IF(AND(ISNUMBER(L1106),ISNUMBER(CGR!$P$4)), IF(L1106&lt;CGR!$P$4,"INCUMPLIDA","PROCESO"), "VERIFICAR FECHA")),"SIN VALOR AVANCE")</f>
        <v>PROCESO</v>
      </c>
    </row>
    <row r="1107" spans="1:17" ht="409.5">
      <c r="A1107" s="169" t="s">
        <v>19</v>
      </c>
      <c r="B1107" s="460" t="s">
        <v>13</v>
      </c>
      <c r="C1107" s="642"/>
      <c r="D1107" s="642" t="s">
        <v>3655</v>
      </c>
      <c r="E1107" s="643" t="s">
        <v>3921</v>
      </c>
      <c r="F1107" s="643" t="s">
        <v>3922</v>
      </c>
      <c r="G1107" s="52" t="s">
        <v>1365</v>
      </c>
      <c r="H1107" s="163" t="s">
        <v>264</v>
      </c>
      <c r="I1107" s="163" t="s">
        <v>265</v>
      </c>
      <c r="J1107" s="168">
        <v>2</v>
      </c>
      <c r="K1107" s="192">
        <v>45809</v>
      </c>
      <c r="L1107" s="192">
        <v>46568</v>
      </c>
      <c r="M1107" s="165">
        <f t="shared" si="38"/>
        <v>108.42857142857143</v>
      </c>
      <c r="N1107" s="191">
        <v>0</v>
      </c>
      <c r="O1107" s="175" t="s">
        <v>3722</v>
      </c>
      <c r="P1107" s="53">
        <f t="shared" si="39"/>
        <v>0</v>
      </c>
      <c r="Q1107" s="166" t="str">
        <f>IF(ISNUMBER(P1107),IF(P1107=100%,"CUMPLIDA",IF(AND(ISNUMBER(L1107),ISNUMBER(CGR!$P$4)), IF(L1107&lt;CGR!$P$4,"INCUMPLIDA","PROCESO"), "VERIFICAR FECHA")),"SIN VALOR AVANCE")</f>
        <v>PROCESO</v>
      </c>
    </row>
    <row r="1108" spans="1:17" ht="180">
      <c r="A1108" s="169" t="s">
        <v>19</v>
      </c>
      <c r="B1108" s="460" t="s">
        <v>13</v>
      </c>
      <c r="C1108" s="642" t="s">
        <v>3925</v>
      </c>
      <c r="D1108" s="642" t="s">
        <v>3655</v>
      </c>
      <c r="E1108" s="643" t="s">
        <v>3926</v>
      </c>
      <c r="F1108" s="643" t="s">
        <v>3927</v>
      </c>
      <c r="G1108" s="52" t="s">
        <v>3928</v>
      </c>
      <c r="H1108" s="163" t="s">
        <v>3929</v>
      </c>
      <c r="I1108" s="163" t="s">
        <v>3930</v>
      </c>
      <c r="J1108" s="164">
        <v>2</v>
      </c>
      <c r="K1108" s="190">
        <v>44378</v>
      </c>
      <c r="L1108" s="190">
        <v>44561</v>
      </c>
      <c r="M1108" s="165">
        <f t="shared" si="38"/>
        <v>26.142857142857142</v>
      </c>
      <c r="N1108" s="191">
        <v>2</v>
      </c>
      <c r="O1108" s="163" t="s">
        <v>3931</v>
      </c>
      <c r="P1108" s="53">
        <f t="shared" si="39"/>
        <v>1</v>
      </c>
      <c r="Q1108" s="166" t="str">
        <f>IF(ISNUMBER(P1108),IF(P1108=100%,"CUMPLIDA",IF(AND(ISNUMBER(L1108),ISNUMBER(CGR!$P$4)), IF(L1108&lt;CGR!$P$4,"INCUMPLIDA","PROCESO"), "VERIFICAR FECHA")),"SIN VALOR AVANCE")</f>
        <v>CUMPLIDA</v>
      </c>
    </row>
    <row r="1109" spans="1:17" ht="330.75">
      <c r="A1109" s="169" t="s">
        <v>19</v>
      </c>
      <c r="B1109" s="460" t="s">
        <v>13</v>
      </c>
      <c r="C1109" s="642"/>
      <c r="D1109" s="642" t="s">
        <v>3655</v>
      </c>
      <c r="E1109" s="643" t="s">
        <v>3926</v>
      </c>
      <c r="F1109" s="643" t="s">
        <v>3927</v>
      </c>
      <c r="G1109" s="52" t="s">
        <v>3928</v>
      </c>
      <c r="H1109" s="163" t="s">
        <v>3932</v>
      </c>
      <c r="I1109" s="163" t="s">
        <v>3933</v>
      </c>
      <c r="J1109" s="164">
        <v>2</v>
      </c>
      <c r="K1109" s="190">
        <v>45292</v>
      </c>
      <c r="L1109" s="190">
        <v>46022</v>
      </c>
      <c r="M1109" s="165">
        <f t="shared" si="38"/>
        <v>104.28571428571429</v>
      </c>
      <c r="N1109" s="191">
        <v>0</v>
      </c>
      <c r="O1109" s="175" t="s">
        <v>3934</v>
      </c>
      <c r="P1109" s="53">
        <f t="shared" si="39"/>
        <v>0</v>
      </c>
      <c r="Q1109" s="166" t="str">
        <f>IF(ISNUMBER(P1109),IF(P1109=100%,"CUMPLIDA",IF(AND(ISNUMBER(L1109),ISNUMBER(CGR!$P$4)), IF(L1109&lt;CGR!$P$4,"INCUMPLIDA","PROCESO"), "VERIFICAR FECHA")),"SIN VALOR AVANCE")</f>
        <v>PROCESO</v>
      </c>
    </row>
    <row r="1110" spans="1:17" ht="135.75">
      <c r="A1110" s="169" t="s">
        <v>19</v>
      </c>
      <c r="B1110" s="460" t="s">
        <v>13</v>
      </c>
      <c r="C1110" s="642" t="s">
        <v>3935</v>
      </c>
      <c r="D1110" s="642" t="s">
        <v>3655</v>
      </c>
      <c r="E1110" s="643" t="s">
        <v>3936</v>
      </c>
      <c r="F1110" s="643" t="s">
        <v>3937</v>
      </c>
      <c r="G1110" s="643" t="s">
        <v>2481</v>
      </c>
      <c r="H1110" s="537" t="s">
        <v>2429</v>
      </c>
      <c r="I1110" s="163" t="s">
        <v>969</v>
      </c>
      <c r="J1110" s="164">
        <v>1</v>
      </c>
      <c r="K1110" s="190">
        <v>45231</v>
      </c>
      <c r="L1110" s="190">
        <v>45504</v>
      </c>
      <c r="M1110" s="165">
        <f t="shared" si="38"/>
        <v>39</v>
      </c>
      <c r="N1110" s="191">
        <v>1</v>
      </c>
      <c r="O1110" s="175" t="s">
        <v>3703</v>
      </c>
      <c r="P1110" s="53">
        <f t="shared" si="39"/>
        <v>1</v>
      </c>
      <c r="Q1110" s="166" t="str">
        <f>IF(ISNUMBER(P1110),IF(P1110=100%,"CUMPLIDA",IF(AND(ISNUMBER(L1110),ISNUMBER(CGR!$P$4)), IF(L1110&lt;CGR!$P$4,"INCUMPLIDA","PROCESO"), "VERIFICAR FECHA")),"SIN VALOR AVANCE")</f>
        <v>CUMPLIDA</v>
      </c>
    </row>
    <row r="1111" spans="1:17" ht="409.5">
      <c r="A1111" s="169" t="s">
        <v>19</v>
      </c>
      <c r="B1111" s="460" t="s">
        <v>13</v>
      </c>
      <c r="C1111" s="642"/>
      <c r="D1111" s="642"/>
      <c r="E1111" s="643"/>
      <c r="F1111" s="643"/>
      <c r="G1111" s="643"/>
      <c r="H1111" s="537" t="s">
        <v>2431</v>
      </c>
      <c r="I1111" s="163" t="s">
        <v>2432</v>
      </c>
      <c r="J1111" s="164">
        <v>1</v>
      </c>
      <c r="K1111" s="190">
        <v>45231</v>
      </c>
      <c r="L1111" s="190">
        <v>45504</v>
      </c>
      <c r="M1111" s="165">
        <f t="shared" si="38"/>
        <v>39</v>
      </c>
      <c r="N1111" s="191">
        <v>1</v>
      </c>
      <c r="O1111" s="175" t="s">
        <v>3741</v>
      </c>
      <c r="P1111" s="53">
        <f t="shared" si="39"/>
        <v>1</v>
      </c>
      <c r="Q1111" s="166" t="str">
        <f>IF(ISNUMBER(P1111),IF(P1111=100%,"CUMPLIDA",IF(AND(ISNUMBER(L1111),ISNUMBER(CGR!$P$4)), IF(L1111&lt;CGR!$P$4,"INCUMPLIDA","PROCESO"), "VERIFICAR FECHA")),"SIN VALOR AVANCE")</f>
        <v>CUMPLIDA</v>
      </c>
    </row>
    <row r="1112" spans="1:17" ht="225.75">
      <c r="A1112" s="169" t="s">
        <v>19</v>
      </c>
      <c r="B1112" s="460" t="s">
        <v>13</v>
      </c>
      <c r="C1112" s="642"/>
      <c r="D1112" s="642"/>
      <c r="E1112" s="643"/>
      <c r="F1112" s="643"/>
      <c r="G1112" s="52" t="s">
        <v>2434</v>
      </c>
      <c r="H1112" s="163" t="s">
        <v>1614</v>
      </c>
      <c r="I1112" s="163" t="s">
        <v>238</v>
      </c>
      <c r="J1112" s="168">
        <v>1</v>
      </c>
      <c r="K1112" s="192">
        <v>45323</v>
      </c>
      <c r="L1112" s="192">
        <v>45747</v>
      </c>
      <c r="M1112" s="165">
        <f t="shared" si="38"/>
        <v>60.571428571428569</v>
      </c>
      <c r="N1112" s="191">
        <v>0</v>
      </c>
      <c r="O1112" s="175" t="s">
        <v>3742</v>
      </c>
      <c r="P1112" s="53">
        <f t="shared" si="39"/>
        <v>0</v>
      </c>
      <c r="Q1112" s="166" t="str">
        <f>IF(ISNUMBER(P1112),IF(P1112=100%,"CUMPLIDA",IF(AND(ISNUMBER(L1112),ISNUMBER(CGR!$P$4)), IF(L1112&lt;CGR!$P$4,"INCUMPLIDA","PROCESO"), "VERIFICAR FECHA")),"SIN VALOR AVANCE")</f>
        <v>PROCESO</v>
      </c>
    </row>
    <row r="1113" spans="1:17" ht="150.75">
      <c r="A1113" s="169" t="s">
        <v>19</v>
      </c>
      <c r="B1113" s="460" t="s">
        <v>13</v>
      </c>
      <c r="C1113" s="642"/>
      <c r="D1113" s="642"/>
      <c r="E1113" s="643"/>
      <c r="F1113" s="643"/>
      <c r="G1113" s="52" t="s">
        <v>241</v>
      </c>
      <c r="H1113" s="163" t="s">
        <v>241</v>
      </c>
      <c r="I1113" s="163" t="s">
        <v>242</v>
      </c>
      <c r="J1113" s="168">
        <v>1</v>
      </c>
      <c r="K1113" s="192">
        <v>45323</v>
      </c>
      <c r="L1113" s="192">
        <v>45747</v>
      </c>
      <c r="M1113" s="165">
        <f t="shared" si="38"/>
        <v>60.571428571428569</v>
      </c>
      <c r="N1113" s="191">
        <v>0</v>
      </c>
      <c r="O1113" s="175" t="s">
        <v>3765</v>
      </c>
      <c r="P1113" s="53">
        <f t="shared" si="39"/>
        <v>0</v>
      </c>
      <c r="Q1113" s="166" t="str">
        <f>IF(ISNUMBER(P1113),IF(P1113=100%,"CUMPLIDA",IF(AND(ISNUMBER(L1113),ISNUMBER(CGR!$P$4)), IF(L1113&lt;CGR!$P$4,"INCUMPLIDA","PROCESO"), "VERIFICAR FECHA")),"SIN VALOR AVANCE")</f>
        <v>PROCESO</v>
      </c>
    </row>
    <row r="1114" spans="1:17" ht="150.75">
      <c r="A1114" s="169" t="s">
        <v>19</v>
      </c>
      <c r="B1114" s="460" t="s">
        <v>13</v>
      </c>
      <c r="C1114" s="642"/>
      <c r="D1114" s="642"/>
      <c r="E1114" s="643"/>
      <c r="F1114" s="643"/>
      <c r="G1114" s="52" t="s">
        <v>1361</v>
      </c>
      <c r="H1114" s="163" t="s">
        <v>245</v>
      </c>
      <c r="I1114" s="163" t="s">
        <v>246</v>
      </c>
      <c r="J1114" s="168">
        <v>1</v>
      </c>
      <c r="K1114" s="192">
        <v>45231</v>
      </c>
      <c r="L1114" s="192">
        <v>45747</v>
      </c>
      <c r="M1114" s="165">
        <f t="shared" si="38"/>
        <v>73.714285714285708</v>
      </c>
      <c r="N1114" s="191">
        <v>0</v>
      </c>
      <c r="O1114" s="175" t="s">
        <v>3765</v>
      </c>
      <c r="P1114" s="53">
        <f t="shared" si="39"/>
        <v>0</v>
      </c>
      <c r="Q1114" s="166" t="str">
        <f>IF(ISNUMBER(P1114),IF(P1114=100%,"CUMPLIDA",IF(AND(ISNUMBER(L1114),ISNUMBER(CGR!$P$4)), IF(L1114&lt;CGR!$P$4,"INCUMPLIDA","PROCESO"), "VERIFICAR FECHA")),"SIN VALOR AVANCE")</f>
        <v>PROCESO</v>
      </c>
    </row>
    <row r="1115" spans="1:17" ht="225.75">
      <c r="A1115" s="169" t="s">
        <v>19</v>
      </c>
      <c r="B1115" s="460" t="s">
        <v>13</v>
      </c>
      <c r="C1115" s="642"/>
      <c r="D1115" s="642"/>
      <c r="E1115" s="643"/>
      <c r="F1115" s="643"/>
      <c r="G1115" s="52" t="s">
        <v>248</v>
      </c>
      <c r="H1115" s="163" t="s">
        <v>248</v>
      </c>
      <c r="I1115" s="163" t="s">
        <v>3249</v>
      </c>
      <c r="J1115" s="168">
        <v>1</v>
      </c>
      <c r="K1115" s="192">
        <v>45323</v>
      </c>
      <c r="L1115" s="192">
        <v>45747</v>
      </c>
      <c r="M1115" s="165">
        <f t="shared" si="38"/>
        <v>60.571428571428569</v>
      </c>
      <c r="N1115" s="191">
        <v>0</v>
      </c>
      <c r="O1115" s="175" t="s">
        <v>3742</v>
      </c>
      <c r="P1115" s="53">
        <f t="shared" si="39"/>
        <v>0</v>
      </c>
      <c r="Q1115" s="166" t="str">
        <f>IF(ISNUMBER(P1115),IF(P1115=100%,"CUMPLIDA",IF(AND(ISNUMBER(L1115),ISNUMBER(CGR!$P$4)), IF(L1115&lt;CGR!$P$4,"INCUMPLIDA","PROCESO"), "VERIFICAR FECHA")),"SIN VALOR AVANCE")</f>
        <v>PROCESO</v>
      </c>
    </row>
    <row r="1116" spans="1:17" ht="150.75">
      <c r="A1116" s="169" t="s">
        <v>19</v>
      </c>
      <c r="B1116" s="460" t="s">
        <v>13</v>
      </c>
      <c r="C1116" s="642"/>
      <c r="D1116" s="642"/>
      <c r="E1116" s="643"/>
      <c r="F1116" s="643"/>
      <c r="G1116" s="52" t="s">
        <v>3707</v>
      </c>
      <c r="H1116" s="163" t="s">
        <v>3707</v>
      </c>
      <c r="I1116" s="163" t="s">
        <v>252</v>
      </c>
      <c r="J1116" s="168">
        <v>1</v>
      </c>
      <c r="K1116" s="192">
        <v>45231</v>
      </c>
      <c r="L1116" s="192">
        <v>45747</v>
      </c>
      <c r="M1116" s="165">
        <f t="shared" si="38"/>
        <v>73.714285714285708</v>
      </c>
      <c r="N1116" s="191">
        <v>0</v>
      </c>
      <c r="O1116" s="175" t="s">
        <v>3765</v>
      </c>
      <c r="P1116" s="53">
        <f t="shared" si="39"/>
        <v>0</v>
      </c>
      <c r="Q1116" s="166" t="str">
        <f>IF(ISNUMBER(P1116),IF(P1116=100%,"CUMPLIDA",IF(AND(ISNUMBER(L1116),ISNUMBER(CGR!$P$4)), IF(L1116&lt;CGR!$P$4,"INCUMPLIDA","PROCESO"), "VERIFICAR FECHA")),"SIN VALOR AVANCE")</f>
        <v>PROCESO</v>
      </c>
    </row>
    <row r="1117" spans="1:17" ht="375.75">
      <c r="A1117" s="169" t="s">
        <v>19</v>
      </c>
      <c r="B1117" s="460" t="s">
        <v>13</v>
      </c>
      <c r="C1117" s="642"/>
      <c r="D1117" s="642"/>
      <c r="E1117" s="643"/>
      <c r="F1117" s="643"/>
      <c r="G1117" s="52" t="s">
        <v>3708</v>
      </c>
      <c r="H1117" s="163" t="s">
        <v>3708</v>
      </c>
      <c r="I1117" s="163" t="s">
        <v>2556</v>
      </c>
      <c r="J1117" s="168">
        <v>1</v>
      </c>
      <c r="K1117" s="192">
        <v>45231</v>
      </c>
      <c r="L1117" s="192">
        <v>45808</v>
      </c>
      <c r="M1117" s="165">
        <f t="shared" si="38"/>
        <v>82.428571428571431</v>
      </c>
      <c r="N1117" s="191">
        <v>0</v>
      </c>
      <c r="O1117" s="175" t="s">
        <v>3719</v>
      </c>
      <c r="P1117" s="53">
        <f t="shared" si="39"/>
        <v>0</v>
      </c>
      <c r="Q1117" s="166" t="str">
        <f>IF(ISNUMBER(P1117),IF(P1117=100%,"CUMPLIDA",IF(AND(ISNUMBER(L1117),ISNUMBER(CGR!$P$4)), IF(L1117&lt;CGR!$P$4,"INCUMPLIDA","PROCESO"), "VERIFICAR FECHA")),"SIN VALOR AVANCE")</f>
        <v>PROCESO</v>
      </c>
    </row>
    <row r="1118" spans="1:17" ht="240.75">
      <c r="A1118" s="169" t="s">
        <v>19</v>
      </c>
      <c r="B1118" s="460" t="s">
        <v>13</v>
      </c>
      <c r="C1118" s="642"/>
      <c r="D1118" s="642"/>
      <c r="E1118" s="643"/>
      <c r="F1118" s="643"/>
      <c r="G1118" s="52" t="s">
        <v>1363</v>
      </c>
      <c r="H1118" s="163" t="s">
        <v>258</v>
      </c>
      <c r="I1118" s="163" t="s">
        <v>259</v>
      </c>
      <c r="J1118" s="168">
        <v>10</v>
      </c>
      <c r="K1118" s="192">
        <v>45809</v>
      </c>
      <c r="L1118" s="192">
        <v>46568</v>
      </c>
      <c r="M1118" s="165">
        <f t="shared" si="38"/>
        <v>108.42857142857143</v>
      </c>
      <c r="N1118" s="191">
        <v>0</v>
      </c>
      <c r="O1118" s="175" t="s">
        <v>3744</v>
      </c>
      <c r="P1118" s="53">
        <f t="shared" si="39"/>
        <v>0</v>
      </c>
      <c r="Q1118" s="166" t="str">
        <f>IF(ISNUMBER(P1118),IF(P1118=100%,"CUMPLIDA",IF(AND(ISNUMBER(L1118),ISNUMBER(CGR!$P$4)), IF(L1118&lt;CGR!$P$4,"INCUMPLIDA","PROCESO"), "VERIFICAR FECHA")),"SIN VALOR AVANCE")</f>
        <v>PROCESO</v>
      </c>
    </row>
    <row r="1119" spans="1:17" ht="240.75">
      <c r="A1119" s="169" t="s">
        <v>19</v>
      </c>
      <c r="B1119" s="460" t="s">
        <v>13</v>
      </c>
      <c r="C1119" s="642"/>
      <c r="D1119" s="642"/>
      <c r="E1119" s="643"/>
      <c r="F1119" s="643"/>
      <c r="G1119" s="52" t="s">
        <v>1364</v>
      </c>
      <c r="H1119" s="163" t="s">
        <v>261</v>
      </c>
      <c r="I1119" s="163" t="s">
        <v>262</v>
      </c>
      <c r="J1119" s="168">
        <v>1</v>
      </c>
      <c r="K1119" s="192">
        <v>45809</v>
      </c>
      <c r="L1119" s="192">
        <v>46568</v>
      </c>
      <c r="M1119" s="165">
        <f t="shared" si="38"/>
        <v>108.42857142857143</v>
      </c>
      <c r="N1119" s="191">
        <v>0</v>
      </c>
      <c r="O1119" s="175" t="s">
        <v>3721</v>
      </c>
      <c r="P1119" s="53">
        <f t="shared" si="39"/>
        <v>0</v>
      </c>
      <c r="Q1119" s="166" t="str">
        <f>IF(ISNUMBER(P1119),IF(P1119=100%,"CUMPLIDA",IF(AND(ISNUMBER(L1119),ISNUMBER(CGR!$P$4)), IF(L1119&lt;CGR!$P$4,"INCUMPLIDA","PROCESO"), "VERIFICAR FECHA")),"SIN VALOR AVANCE")</f>
        <v>PROCESO</v>
      </c>
    </row>
    <row r="1120" spans="1:17" ht="409.5">
      <c r="A1120" s="169" t="s">
        <v>19</v>
      </c>
      <c r="B1120" s="460" t="s">
        <v>13</v>
      </c>
      <c r="C1120" s="642"/>
      <c r="D1120" s="642" t="s">
        <v>3655</v>
      </c>
      <c r="E1120" s="643" t="s">
        <v>3936</v>
      </c>
      <c r="F1120" s="643" t="s">
        <v>3937</v>
      </c>
      <c r="G1120" s="52" t="s">
        <v>1365</v>
      </c>
      <c r="H1120" s="163" t="s">
        <v>264</v>
      </c>
      <c r="I1120" s="163" t="s">
        <v>265</v>
      </c>
      <c r="J1120" s="168">
        <v>2</v>
      </c>
      <c r="K1120" s="192">
        <v>45809</v>
      </c>
      <c r="L1120" s="192">
        <v>46568</v>
      </c>
      <c r="M1120" s="165">
        <f t="shared" si="38"/>
        <v>108.42857142857143</v>
      </c>
      <c r="N1120" s="191">
        <v>0</v>
      </c>
      <c r="O1120" s="175" t="s">
        <v>3722</v>
      </c>
      <c r="P1120" s="53">
        <f t="shared" si="39"/>
        <v>0</v>
      </c>
      <c r="Q1120" s="166" t="str">
        <f>IF(ISNUMBER(P1120),IF(P1120=100%,"CUMPLIDA",IF(AND(ISNUMBER(L1120),ISNUMBER(CGR!$P$4)), IF(L1120&lt;CGR!$P$4,"INCUMPLIDA","PROCESO"), "VERIFICAR FECHA")),"SIN VALOR AVANCE")</f>
        <v>PROCESO</v>
      </c>
    </row>
    <row r="1121" spans="1:17" ht="270.75">
      <c r="A1121" s="169" t="s">
        <v>19</v>
      </c>
      <c r="B1121" s="460" t="s">
        <v>13</v>
      </c>
      <c r="C1121" s="642" t="s">
        <v>3938</v>
      </c>
      <c r="D1121" s="642" t="s">
        <v>3939</v>
      </c>
      <c r="E1121" s="659" t="s">
        <v>3940</v>
      </c>
      <c r="F1121" s="643" t="s">
        <v>3941</v>
      </c>
      <c r="G1121" s="643" t="s">
        <v>2547</v>
      </c>
      <c r="H1121" s="163" t="s">
        <v>3942</v>
      </c>
      <c r="I1121" s="163" t="s">
        <v>2500</v>
      </c>
      <c r="J1121" s="164">
        <v>1</v>
      </c>
      <c r="K1121" s="190">
        <v>44743</v>
      </c>
      <c r="L1121" s="190">
        <v>44834</v>
      </c>
      <c r="M1121" s="165">
        <f t="shared" si="38"/>
        <v>13</v>
      </c>
      <c r="N1121" s="191">
        <v>1</v>
      </c>
      <c r="O1121" s="163" t="s">
        <v>3943</v>
      </c>
      <c r="P1121" s="53">
        <f t="shared" si="39"/>
        <v>1</v>
      </c>
      <c r="Q1121" s="166" t="str">
        <f>IF(ISNUMBER(P1121),IF(P1121=100%,"CUMPLIDA",IF(AND(ISNUMBER(L1121),ISNUMBER(CGR!$P$4)), IF(L1121&lt;CGR!$P$4,"INCUMPLIDA","PROCESO"), "VERIFICAR FECHA")),"SIN VALOR AVANCE")</f>
        <v>CUMPLIDA</v>
      </c>
    </row>
    <row r="1122" spans="1:17" ht="409.5">
      <c r="A1122" s="169" t="s">
        <v>19</v>
      </c>
      <c r="B1122" s="460" t="s">
        <v>13</v>
      </c>
      <c r="C1122" s="642"/>
      <c r="D1122" s="642"/>
      <c r="E1122" s="659"/>
      <c r="F1122" s="643"/>
      <c r="G1122" s="643"/>
      <c r="H1122" s="163" t="s">
        <v>3944</v>
      </c>
      <c r="I1122" s="163" t="s">
        <v>2548</v>
      </c>
      <c r="J1122" s="461">
        <v>1</v>
      </c>
      <c r="K1122" s="190">
        <v>45078</v>
      </c>
      <c r="L1122" s="466">
        <v>46081</v>
      </c>
      <c r="M1122" s="165">
        <f t="shared" si="38"/>
        <v>143.28571428571428</v>
      </c>
      <c r="N1122" s="462">
        <v>0.6</v>
      </c>
      <c r="O1122" s="163" t="s">
        <v>3945</v>
      </c>
      <c r="P1122" s="53">
        <f t="shared" si="39"/>
        <v>0.6</v>
      </c>
      <c r="Q1122" s="166" t="str">
        <f>IF(ISNUMBER(P1122),IF(P1122=100%,"CUMPLIDA",IF(AND(ISNUMBER(L1122),ISNUMBER(CGR!$P$4)), IF(L1122&lt;CGR!$P$4,"INCUMPLIDA","PROCESO"), "VERIFICAR FECHA")),"SIN VALOR AVANCE")</f>
        <v>PROCESO</v>
      </c>
    </row>
    <row r="1123" spans="1:17" ht="135.75">
      <c r="A1123" s="169" t="s">
        <v>19</v>
      </c>
      <c r="B1123" s="460" t="s">
        <v>13</v>
      </c>
      <c r="C1123" s="642" t="s">
        <v>3938</v>
      </c>
      <c r="D1123" s="642" t="s">
        <v>3946</v>
      </c>
      <c r="E1123" s="643" t="s">
        <v>3947</v>
      </c>
      <c r="F1123" s="659" t="s">
        <v>3948</v>
      </c>
      <c r="G1123" s="643" t="s">
        <v>2481</v>
      </c>
      <c r="H1123" s="537" t="s">
        <v>2429</v>
      </c>
      <c r="I1123" s="163" t="s">
        <v>969</v>
      </c>
      <c r="J1123" s="164">
        <v>1</v>
      </c>
      <c r="K1123" s="190">
        <v>45231</v>
      </c>
      <c r="L1123" s="190">
        <v>45504</v>
      </c>
      <c r="M1123" s="165">
        <f t="shared" si="38"/>
        <v>39</v>
      </c>
      <c r="N1123" s="191">
        <v>1</v>
      </c>
      <c r="O1123" s="175" t="s">
        <v>3703</v>
      </c>
      <c r="P1123" s="53">
        <f t="shared" si="39"/>
        <v>1</v>
      </c>
      <c r="Q1123" s="166" t="str">
        <f>IF(ISNUMBER(P1123),IF(P1123=100%,"CUMPLIDA",IF(AND(ISNUMBER(L1123),ISNUMBER(CGR!$P$4)), IF(L1123&lt;CGR!$P$4,"INCUMPLIDA","PROCESO"), "VERIFICAR FECHA")),"SIN VALOR AVANCE")</f>
        <v>CUMPLIDA</v>
      </c>
    </row>
    <row r="1124" spans="1:17" ht="409.5">
      <c r="A1124" s="169" t="s">
        <v>19</v>
      </c>
      <c r="B1124" s="460" t="s">
        <v>13</v>
      </c>
      <c r="C1124" s="642"/>
      <c r="D1124" s="642"/>
      <c r="E1124" s="643"/>
      <c r="F1124" s="659"/>
      <c r="G1124" s="643"/>
      <c r="H1124" s="537" t="s">
        <v>2431</v>
      </c>
      <c r="I1124" s="163" t="s">
        <v>2432</v>
      </c>
      <c r="J1124" s="164">
        <v>1</v>
      </c>
      <c r="K1124" s="190">
        <v>45231</v>
      </c>
      <c r="L1124" s="190">
        <v>45504</v>
      </c>
      <c r="M1124" s="165">
        <f t="shared" si="38"/>
        <v>39</v>
      </c>
      <c r="N1124" s="191">
        <v>1</v>
      </c>
      <c r="O1124" s="175" t="s">
        <v>3741</v>
      </c>
      <c r="P1124" s="53">
        <f t="shared" si="39"/>
        <v>1</v>
      </c>
      <c r="Q1124" s="166" t="str">
        <f>IF(ISNUMBER(P1124),IF(P1124=100%,"CUMPLIDA",IF(AND(ISNUMBER(L1124),ISNUMBER(CGR!$P$4)), IF(L1124&lt;CGR!$P$4,"INCUMPLIDA","PROCESO"), "VERIFICAR FECHA")),"SIN VALOR AVANCE")</f>
        <v>CUMPLIDA</v>
      </c>
    </row>
    <row r="1125" spans="1:17" ht="225.75">
      <c r="A1125" s="169" t="s">
        <v>19</v>
      </c>
      <c r="B1125" s="460" t="s">
        <v>13</v>
      </c>
      <c r="C1125" s="642"/>
      <c r="D1125" s="642"/>
      <c r="E1125" s="643"/>
      <c r="F1125" s="659"/>
      <c r="G1125" s="52" t="s">
        <v>2434</v>
      </c>
      <c r="H1125" s="163" t="s">
        <v>1614</v>
      </c>
      <c r="I1125" s="163" t="s">
        <v>238</v>
      </c>
      <c r="J1125" s="168">
        <v>1</v>
      </c>
      <c r="K1125" s="192">
        <v>45323</v>
      </c>
      <c r="L1125" s="192">
        <v>45747</v>
      </c>
      <c r="M1125" s="165">
        <f t="shared" si="38"/>
        <v>60.571428571428569</v>
      </c>
      <c r="N1125" s="191">
        <v>0</v>
      </c>
      <c r="O1125" s="175" t="s">
        <v>3742</v>
      </c>
      <c r="P1125" s="53">
        <f t="shared" si="39"/>
        <v>0</v>
      </c>
      <c r="Q1125" s="166" t="str">
        <f>IF(ISNUMBER(P1125),IF(P1125=100%,"CUMPLIDA",IF(AND(ISNUMBER(L1125),ISNUMBER(CGR!$P$4)), IF(L1125&lt;CGR!$P$4,"INCUMPLIDA","PROCESO"), "VERIFICAR FECHA")),"SIN VALOR AVANCE")</f>
        <v>PROCESO</v>
      </c>
    </row>
    <row r="1126" spans="1:17" ht="150.75">
      <c r="A1126" s="169" t="s">
        <v>19</v>
      </c>
      <c r="B1126" s="460" t="s">
        <v>13</v>
      </c>
      <c r="C1126" s="642"/>
      <c r="D1126" s="642"/>
      <c r="E1126" s="643"/>
      <c r="F1126" s="659"/>
      <c r="G1126" s="52" t="s">
        <v>241</v>
      </c>
      <c r="H1126" s="163" t="s">
        <v>241</v>
      </c>
      <c r="I1126" s="163" t="s">
        <v>242</v>
      </c>
      <c r="J1126" s="168">
        <v>1</v>
      </c>
      <c r="K1126" s="192">
        <v>45323</v>
      </c>
      <c r="L1126" s="192">
        <v>45747</v>
      </c>
      <c r="M1126" s="165">
        <f t="shared" si="38"/>
        <v>60.571428571428569</v>
      </c>
      <c r="N1126" s="191">
        <v>0</v>
      </c>
      <c r="O1126" s="175" t="s">
        <v>3765</v>
      </c>
      <c r="P1126" s="53">
        <f t="shared" si="39"/>
        <v>0</v>
      </c>
      <c r="Q1126" s="166" t="str">
        <f>IF(ISNUMBER(P1126),IF(P1126=100%,"CUMPLIDA",IF(AND(ISNUMBER(L1126),ISNUMBER(CGR!$P$4)), IF(L1126&lt;CGR!$P$4,"INCUMPLIDA","PROCESO"), "VERIFICAR FECHA")),"SIN VALOR AVANCE")</f>
        <v>PROCESO</v>
      </c>
    </row>
    <row r="1127" spans="1:17" ht="150.75">
      <c r="A1127" s="169" t="s">
        <v>19</v>
      </c>
      <c r="B1127" s="460" t="s">
        <v>13</v>
      </c>
      <c r="C1127" s="642"/>
      <c r="D1127" s="642"/>
      <c r="E1127" s="643"/>
      <c r="F1127" s="659"/>
      <c r="G1127" s="52" t="s">
        <v>1361</v>
      </c>
      <c r="H1127" s="163" t="s">
        <v>245</v>
      </c>
      <c r="I1127" s="163" t="s">
        <v>246</v>
      </c>
      <c r="J1127" s="168">
        <v>1</v>
      </c>
      <c r="K1127" s="192">
        <v>45231</v>
      </c>
      <c r="L1127" s="192">
        <v>45747</v>
      </c>
      <c r="M1127" s="165">
        <f t="shared" si="38"/>
        <v>73.714285714285708</v>
      </c>
      <c r="N1127" s="191">
        <v>0</v>
      </c>
      <c r="O1127" s="175" t="s">
        <v>3765</v>
      </c>
      <c r="P1127" s="53">
        <f t="shared" si="39"/>
        <v>0</v>
      </c>
      <c r="Q1127" s="166" t="str">
        <f>IF(ISNUMBER(P1127),IF(P1127=100%,"CUMPLIDA",IF(AND(ISNUMBER(L1127),ISNUMBER(CGR!$P$4)), IF(L1127&lt;CGR!$P$4,"INCUMPLIDA","PROCESO"), "VERIFICAR FECHA")),"SIN VALOR AVANCE")</f>
        <v>PROCESO</v>
      </c>
    </row>
    <row r="1128" spans="1:17" ht="225.75">
      <c r="A1128" s="169" t="s">
        <v>19</v>
      </c>
      <c r="B1128" s="460" t="s">
        <v>13</v>
      </c>
      <c r="C1128" s="642"/>
      <c r="D1128" s="642"/>
      <c r="E1128" s="643"/>
      <c r="F1128" s="659"/>
      <c r="G1128" s="52" t="s">
        <v>248</v>
      </c>
      <c r="H1128" s="163" t="s">
        <v>248</v>
      </c>
      <c r="I1128" s="163" t="s">
        <v>3249</v>
      </c>
      <c r="J1128" s="168">
        <v>1</v>
      </c>
      <c r="K1128" s="192">
        <v>45323</v>
      </c>
      <c r="L1128" s="192">
        <v>45747</v>
      </c>
      <c r="M1128" s="165">
        <f t="shared" si="38"/>
        <v>60.571428571428569</v>
      </c>
      <c r="N1128" s="191">
        <v>0</v>
      </c>
      <c r="O1128" s="175" t="s">
        <v>3742</v>
      </c>
      <c r="P1128" s="53">
        <f t="shared" si="39"/>
        <v>0</v>
      </c>
      <c r="Q1128" s="166" t="str">
        <f>IF(ISNUMBER(P1128),IF(P1128=100%,"CUMPLIDA",IF(AND(ISNUMBER(L1128),ISNUMBER(CGR!$P$4)), IF(L1128&lt;CGR!$P$4,"INCUMPLIDA","PROCESO"), "VERIFICAR FECHA")),"SIN VALOR AVANCE")</f>
        <v>PROCESO</v>
      </c>
    </row>
    <row r="1129" spans="1:17" ht="150.75">
      <c r="A1129" s="169" t="s">
        <v>19</v>
      </c>
      <c r="B1129" s="460" t="s">
        <v>13</v>
      </c>
      <c r="C1129" s="642"/>
      <c r="D1129" s="642"/>
      <c r="E1129" s="643"/>
      <c r="F1129" s="659"/>
      <c r="G1129" s="52" t="s">
        <v>3707</v>
      </c>
      <c r="H1129" s="163" t="s">
        <v>3707</v>
      </c>
      <c r="I1129" s="163" t="s">
        <v>252</v>
      </c>
      <c r="J1129" s="168">
        <v>1</v>
      </c>
      <c r="K1129" s="192">
        <v>45231</v>
      </c>
      <c r="L1129" s="192">
        <v>45747</v>
      </c>
      <c r="M1129" s="165">
        <f t="shared" si="38"/>
        <v>73.714285714285708</v>
      </c>
      <c r="N1129" s="191">
        <v>0</v>
      </c>
      <c r="O1129" s="175" t="s">
        <v>3765</v>
      </c>
      <c r="P1129" s="53">
        <f t="shared" si="39"/>
        <v>0</v>
      </c>
      <c r="Q1129" s="166" t="str">
        <f>IF(ISNUMBER(P1129),IF(P1129=100%,"CUMPLIDA",IF(AND(ISNUMBER(L1129),ISNUMBER(CGR!$P$4)), IF(L1129&lt;CGR!$P$4,"INCUMPLIDA","PROCESO"), "VERIFICAR FECHA")),"SIN VALOR AVANCE")</f>
        <v>PROCESO</v>
      </c>
    </row>
    <row r="1130" spans="1:17" ht="345.75">
      <c r="A1130" s="169" t="s">
        <v>19</v>
      </c>
      <c r="B1130" s="460" t="s">
        <v>13</v>
      </c>
      <c r="C1130" s="642"/>
      <c r="D1130" s="642"/>
      <c r="E1130" s="643"/>
      <c r="F1130" s="659"/>
      <c r="G1130" s="52" t="s">
        <v>3708</v>
      </c>
      <c r="H1130" s="163" t="s">
        <v>3708</v>
      </c>
      <c r="I1130" s="163" t="s">
        <v>2556</v>
      </c>
      <c r="J1130" s="168">
        <v>1</v>
      </c>
      <c r="K1130" s="192">
        <v>45231</v>
      </c>
      <c r="L1130" s="192">
        <v>45808</v>
      </c>
      <c r="M1130" s="165">
        <f t="shared" si="38"/>
        <v>82.428571428571431</v>
      </c>
      <c r="N1130" s="191">
        <v>0</v>
      </c>
      <c r="O1130" s="175" t="s">
        <v>3704</v>
      </c>
      <c r="P1130" s="53">
        <f t="shared" si="39"/>
        <v>0</v>
      </c>
      <c r="Q1130" s="166" t="str">
        <f>IF(ISNUMBER(P1130),IF(P1130=100%,"CUMPLIDA",IF(AND(ISNUMBER(L1130),ISNUMBER(CGR!$P$4)), IF(L1130&lt;CGR!$P$4,"INCUMPLIDA","PROCESO"), "VERIFICAR FECHA")),"SIN VALOR AVANCE")</f>
        <v>PROCESO</v>
      </c>
    </row>
    <row r="1131" spans="1:17" ht="240.75">
      <c r="A1131" s="169" t="s">
        <v>19</v>
      </c>
      <c r="B1131" s="460" t="s">
        <v>13</v>
      </c>
      <c r="C1131" s="642"/>
      <c r="D1131" s="642"/>
      <c r="E1131" s="643"/>
      <c r="F1131" s="659"/>
      <c r="G1131" s="52" t="s">
        <v>1363</v>
      </c>
      <c r="H1131" s="163" t="s">
        <v>258</v>
      </c>
      <c r="I1131" s="163" t="s">
        <v>259</v>
      </c>
      <c r="J1131" s="168">
        <v>7</v>
      </c>
      <c r="K1131" s="192">
        <v>46024</v>
      </c>
      <c r="L1131" s="192">
        <v>46660</v>
      </c>
      <c r="M1131" s="165">
        <f t="shared" si="38"/>
        <v>90.857142857142861</v>
      </c>
      <c r="N1131" s="191">
        <v>0</v>
      </c>
      <c r="O1131" s="175" t="s">
        <v>3744</v>
      </c>
      <c r="P1131" s="53">
        <f t="shared" si="39"/>
        <v>0</v>
      </c>
      <c r="Q1131" s="166" t="str">
        <f>IF(ISNUMBER(P1131),IF(P1131=100%,"CUMPLIDA",IF(AND(ISNUMBER(L1131),ISNUMBER(CGR!$P$4)), IF(L1131&lt;CGR!$P$4,"INCUMPLIDA","PROCESO"), "VERIFICAR FECHA")),"SIN VALOR AVANCE")</f>
        <v>PROCESO</v>
      </c>
    </row>
    <row r="1132" spans="1:17" ht="210.75">
      <c r="A1132" s="169" t="s">
        <v>19</v>
      </c>
      <c r="B1132" s="460" t="s">
        <v>13</v>
      </c>
      <c r="C1132" s="642"/>
      <c r="D1132" s="642"/>
      <c r="E1132" s="643"/>
      <c r="F1132" s="659"/>
      <c r="G1132" s="52" t="s">
        <v>1364</v>
      </c>
      <c r="H1132" s="163" t="s">
        <v>261</v>
      </c>
      <c r="I1132" s="163" t="s">
        <v>262</v>
      </c>
      <c r="J1132" s="168">
        <v>1</v>
      </c>
      <c r="K1132" s="192">
        <v>46024</v>
      </c>
      <c r="L1132" s="192">
        <v>46660</v>
      </c>
      <c r="M1132" s="165">
        <f t="shared" si="38"/>
        <v>90.857142857142861</v>
      </c>
      <c r="N1132" s="191">
        <v>0</v>
      </c>
      <c r="O1132" s="175" t="s">
        <v>3810</v>
      </c>
      <c r="P1132" s="53">
        <f t="shared" si="39"/>
        <v>0</v>
      </c>
      <c r="Q1132" s="166" t="str">
        <f>IF(ISNUMBER(P1132),IF(P1132=100%,"CUMPLIDA",IF(AND(ISNUMBER(L1132),ISNUMBER(CGR!$P$4)), IF(L1132&lt;CGR!$P$4,"INCUMPLIDA","PROCESO"), "VERIFICAR FECHA")),"SIN VALOR AVANCE")</f>
        <v>PROCESO</v>
      </c>
    </row>
    <row r="1133" spans="1:17" ht="409.5">
      <c r="A1133" s="169" t="s">
        <v>19</v>
      </c>
      <c r="B1133" s="460" t="s">
        <v>13</v>
      </c>
      <c r="C1133" s="642"/>
      <c r="D1133" s="642"/>
      <c r="E1133" s="643"/>
      <c r="F1133" s="659"/>
      <c r="G1133" s="52" t="s">
        <v>1365</v>
      </c>
      <c r="H1133" s="163" t="s">
        <v>264</v>
      </c>
      <c r="I1133" s="163" t="s">
        <v>265</v>
      </c>
      <c r="J1133" s="168">
        <v>2</v>
      </c>
      <c r="K1133" s="192">
        <v>46024</v>
      </c>
      <c r="L1133" s="192">
        <v>46660</v>
      </c>
      <c r="M1133" s="165">
        <f t="shared" si="38"/>
        <v>90.857142857142861</v>
      </c>
      <c r="N1133" s="191">
        <v>0</v>
      </c>
      <c r="O1133" s="175" t="s">
        <v>3722</v>
      </c>
      <c r="P1133" s="53">
        <f t="shared" si="39"/>
        <v>0</v>
      </c>
      <c r="Q1133" s="166" t="str">
        <f>IF(ISNUMBER(P1133),IF(P1133=100%,"CUMPLIDA",IF(AND(ISNUMBER(L1133),ISNUMBER(CGR!$P$4)), IF(L1133&lt;CGR!$P$4,"INCUMPLIDA","PROCESO"), "VERIFICAR FECHA")),"SIN VALOR AVANCE")</f>
        <v>PROCESO</v>
      </c>
    </row>
    <row r="1134" spans="1:17" ht="409.5">
      <c r="A1134" s="169" t="s">
        <v>19</v>
      </c>
      <c r="B1134" s="460" t="s">
        <v>13</v>
      </c>
      <c r="C1134" s="167" t="s">
        <v>3938</v>
      </c>
      <c r="D1134" s="167" t="s">
        <v>3939</v>
      </c>
      <c r="E1134" s="177" t="s">
        <v>3949</v>
      </c>
      <c r="F1134" s="177" t="s">
        <v>3950</v>
      </c>
      <c r="G1134" s="177" t="s">
        <v>3951</v>
      </c>
      <c r="H1134" s="514" t="s">
        <v>3952</v>
      </c>
      <c r="I1134" s="163" t="s">
        <v>3953</v>
      </c>
      <c r="J1134" s="168">
        <v>1</v>
      </c>
      <c r="K1134" s="190">
        <v>45078</v>
      </c>
      <c r="L1134" s="190">
        <v>45716</v>
      </c>
      <c r="M1134" s="165">
        <f t="shared" si="38"/>
        <v>91.142857142857139</v>
      </c>
      <c r="N1134" s="191">
        <v>0.5</v>
      </c>
      <c r="O1134" s="163" t="s">
        <v>3954</v>
      </c>
      <c r="P1134" s="53">
        <f t="shared" si="39"/>
        <v>0.5</v>
      </c>
      <c r="Q1134" s="166" t="str">
        <f>IF(ISNUMBER(P1134),IF(P1134=100%,"CUMPLIDA",IF(AND(ISNUMBER(L1134),ISNUMBER(CGR!$P$4)), IF(L1134&lt;CGR!$P$4,"INCUMPLIDA","PROCESO"), "VERIFICAR FECHA")),"SIN VALOR AVANCE")</f>
        <v>PROCESO</v>
      </c>
    </row>
    <row r="1135" spans="1:17" ht="165.75">
      <c r="A1135" s="169" t="s">
        <v>19</v>
      </c>
      <c r="B1135" s="460" t="s">
        <v>13</v>
      </c>
      <c r="C1135" s="642" t="s">
        <v>3955</v>
      </c>
      <c r="D1135" s="642" t="s">
        <v>3956</v>
      </c>
      <c r="E1135" s="643" t="s">
        <v>3957</v>
      </c>
      <c r="F1135" s="643" t="s">
        <v>3958</v>
      </c>
      <c r="G1135" s="52" t="s">
        <v>3959</v>
      </c>
      <c r="H1135" s="163" t="s">
        <v>3960</v>
      </c>
      <c r="I1135" s="163" t="s">
        <v>3961</v>
      </c>
      <c r="J1135" s="168">
        <v>3</v>
      </c>
      <c r="K1135" s="190">
        <v>44958</v>
      </c>
      <c r="L1135" s="190">
        <v>45016</v>
      </c>
      <c r="M1135" s="165">
        <f t="shared" si="38"/>
        <v>8.2857142857142865</v>
      </c>
      <c r="N1135" s="191">
        <v>3</v>
      </c>
      <c r="O1135" s="163" t="s">
        <v>3962</v>
      </c>
      <c r="P1135" s="53">
        <f t="shared" si="39"/>
        <v>1</v>
      </c>
      <c r="Q1135" s="166" t="str">
        <f>IF(ISNUMBER(P1135),IF(P1135=100%,"CUMPLIDA",IF(AND(ISNUMBER(L1135),ISNUMBER(CGR!$P$4)), IF(L1135&lt;CGR!$P$4,"INCUMPLIDA","PROCESO"), "VERIFICAR FECHA")),"SIN VALOR AVANCE")</f>
        <v>CUMPLIDA</v>
      </c>
    </row>
    <row r="1136" spans="1:17" ht="255.75">
      <c r="A1136" s="169" t="s">
        <v>19</v>
      </c>
      <c r="B1136" s="460" t="s">
        <v>13</v>
      </c>
      <c r="C1136" s="642" t="s">
        <v>3955</v>
      </c>
      <c r="D1136" s="642" t="s">
        <v>3956</v>
      </c>
      <c r="E1136" s="643"/>
      <c r="F1136" s="643" t="s">
        <v>3958</v>
      </c>
      <c r="G1136" s="52" t="s">
        <v>3963</v>
      </c>
      <c r="H1136" s="163" t="s">
        <v>3964</v>
      </c>
      <c r="I1136" s="163" t="s">
        <v>3965</v>
      </c>
      <c r="J1136" s="168">
        <v>3</v>
      </c>
      <c r="K1136" s="190">
        <v>44958</v>
      </c>
      <c r="L1136" s="190">
        <v>45323</v>
      </c>
      <c r="M1136" s="165">
        <f t="shared" si="38"/>
        <v>52.142857142857146</v>
      </c>
      <c r="N1136" s="191">
        <v>3</v>
      </c>
      <c r="O1136" s="163" t="s">
        <v>3966</v>
      </c>
      <c r="P1136" s="53">
        <f t="shared" si="39"/>
        <v>1</v>
      </c>
      <c r="Q1136" s="166" t="str">
        <f>IF(ISNUMBER(P1136),IF(P1136=100%,"CUMPLIDA",IF(AND(ISNUMBER(L1136),ISNUMBER(CGR!$P$4)), IF(L1136&lt;CGR!$P$4,"INCUMPLIDA","PROCESO"), "VERIFICAR FECHA")),"SIN VALOR AVANCE")</f>
        <v>CUMPLIDA</v>
      </c>
    </row>
    <row r="1137" spans="1:17" ht="135.75">
      <c r="A1137" s="169" t="s">
        <v>19</v>
      </c>
      <c r="B1137" s="460" t="s">
        <v>13</v>
      </c>
      <c r="C1137" s="642"/>
      <c r="D1137" s="642"/>
      <c r="E1137" s="643"/>
      <c r="F1137" s="643" t="s">
        <v>3958</v>
      </c>
      <c r="G1137" s="643" t="s">
        <v>3967</v>
      </c>
      <c r="H1137" s="537" t="s">
        <v>2429</v>
      </c>
      <c r="I1137" s="163" t="s">
        <v>969</v>
      </c>
      <c r="J1137" s="168">
        <v>1</v>
      </c>
      <c r="K1137" s="190">
        <v>45231</v>
      </c>
      <c r="L1137" s="190">
        <v>45504</v>
      </c>
      <c r="M1137" s="165">
        <f t="shared" si="38"/>
        <v>39</v>
      </c>
      <c r="N1137" s="191">
        <v>1</v>
      </c>
      <c r="O1137" s="175" t="s">
        <v>3703</v>
      </c>
      <c r="P1137" s="53">
        <f t="shared" si="39"/>
        <v>1</v>
      </c>
      <c r="Q1137" s="166" t="str">
        <f>IF(ISNUMBER(P1137),IF(P1137=100%,"CUMPLIDA",IF(AND(ISNUMBER(L1137),ISNUMBER(CGR!$P$4)), IF(L1137&lt;CGR!$P$4,"INCUMPLIDA","PROCESO"), "VERIFICAR FECHA")),"SIN VALOR AVANCE")</f>
        <v>CUMPLIDA</v>
      </c>
    </row>
    <row r="1138" spans="1:17" ht="330.75">
      <c r="A1138" s="169" t="s">
        <v>19</v>
      </c>
      <c r="B1138" s="460" t="s">
        <v>13</v>
      </c>
      <c r="C1138" s="642"/>
      <c r="D1138" s="642"/>
      <c r="E1138" s="643"/>
      <c r="F1138" s="643" t="s">
        <v>3958</v>
      </c>
      <c r="G1138" s="643"/>
      <c r="H1138" s="537" t="s">
        <v>2431</v>
      </c>
      <c r="I1138" s="163" t="s">
        <v>2432</v>
      </c>
      <c r="J1138" s="168">
        <v>1</v>
      </c>
      <c r="K1138" s="190">
        <v>45231</v>
      </c>
      <c r="L1138" s="190">
        <v>45504</v>
      </c>
      <c r="M1138" s="165">
        <f t="shared" si="38"/>
        <v>39</v>
      </c>
      <c r="N1138" s="191">
        <v>1</v>
      </c>
      <c r="O1138" s="175" t="s">
        <v>3968</v>
      </c>
      <c r="P1138" s="53">
        <f t="shared" si="39"/>
        <v>1</v>
      </c>
      <c r="Q1138" s="166" t="str">
        <f>IF(ISNUMBER(P1138),IF(P1138=100%,"CUMPLIDA",IF(AND(ISNUMBER(L1138),ISNUMBER(CGR!$P$4)), IF(L1138&lt;CGR!$P$4,"INCUMPLIDA","PROCESO"), "VERIFICAR FECHA")),"SIN VALOR AVANCE")</f>
        <v>CUMPLIDA</v>
      </c>
    </row>
    <row r="1139" spans="1:17" ht="195.75">
      <c r="A1139" s="169" t="s">
        <v>19</v>
      </c>
      <c r="B1139" s="460" t="s">
        <v>13</v>
      </c>
      <c r="C1139" s="642"/>
      <c r="D1139" s="642"/>
      <c r="E1139" s="643"/>
      <c r="F1139" s="643" t="s">
        <v>3958</v>
      </c>
      <c r="G1139" s="52" t="s">
        <v>2434</v>
      </c>
      <c r="H1139" s="163" t="s">
        <v>1614</v>
      </c>
      <c r="I1139" s="163" t="s">
        <v>238</v>
      </c>
      <c r="J1139" s="168">
        <v>1</v>
      </c>
      <c r="K1139" s="192">
        <v>45323</v>
      </c>
      <c r="L1139" s="192">
        <v>45747</v>
      </c>
      <c r="M1139" s="165">
        <f t="shared" si="38"/>
        <v>60.571428571428569</v>
      </c>
      <c r="N1139" s="191">
        <v>0</v>
      </c>
      <c r="O1139" s="175" t="s">
        <v>3969</v>
      </c>
      <c r="P1139" s="53">
        <f t="shared" si="39"/>
        <v>0</v>
      </c>
      <c r="Q1139" s="166" t="str">
        <f>IF(ISNUMBER(P1139),IF(P1139=100%,"CUMPLIDA",IF(AND(ISNUMBER(L1139),ISNUMBER(CGR!$P$4)), IF(L1139&lt;CGR!$P$4,"INCUMPLIDA","PROCESO"), "VERIFICAR FECHA")),"SIN VALOR AVANCE")</f>
        <v>PROCESO</v>
      </c>
    </row>
    <row r="1140" spans="1:17" ht="135.75">
      <c r="A1140" s="169" t="s">
        <v>19</v>
      </c>
      <c r="B1140" s="460" t="s">
        <v>13</v>
      </c>
      <c r="C1140" s="642" t="s">
        <v>3955</v>
      </c>
      <c r="D1140" s="642" t="s">
        <v>3956</v>
      </c>
      <c r="E1140" s="643"/>
      <c r="F1140" s="643" t="s">
        <v>3958</v>
      </c>
      <c r="G1140" s="52" t="s">
        <v>241</v>
      </c>
      <c r="H1140" s="163" t="s">
        <v>241</v>
      </c>
      <c r="I1140" s="163" t="s">
        <v>242</v>
      </c>
      <c r="J1140" s="168">
        <v>1</v>
      </c>
      <c r="K1140" s="192">
        <v>45323</v>
      </c>
      <c r="L1140" s="192">
        <v>45747</v>
      </c>
      <c r="M1140" s="165">
        <f t="shared" si="38"/>
        <v>60.571428571428569</v>
      </c>
      <c r="N1140" s="191">
        <v>0</v>
      </c>
      <c r="O1140" s="175" t="s">
        <v>3798</v>
      </c>
      <c r="P1140" s="53">
        <f t="shared" si="39"/>
        <v>0</v>
      </c>
      <c r="Q1140" s="166" t="str">
        <f>IF(ISNUMBER(P1140),IF(P1140=100%,"CUMPLIDA",IF(AND(ISNUMBER(L1140),ISNUMBER(CGR!$P$4)), IF(L1140&lt;CGR!$P$4,"INCUMPLIDA","PROCESO"), "VERIFICAR FECHA")),"SIN VALOR AVANCE")</f>
        <v>PROCESO</v>
      </c>
    </row>
    <row r="1141" spans="1:17" ht="135.75">
      <c r="A1141" s="169" t="s">
        <v>19</v>
      </c>
      <c r="B1141" s="460" t="s">
        <v>13</v>
      </c>
      <c r="C1141" s="642" t="s">
        <v>3955</v>
      </c>
      <c r="D1141" s="642" t="s">
        <v>3956</v>
      </c>
      <c r="E1141" s="643"/>
      <c r="F1141" s="643" t="s">
        <v>3958</v>
      </c>
      <c r="G1141" s="52" t="s">
        <v>1361</v>
      </c>
      <c r="H1141" s="163" t="s">
        <v>245</v>
      </c>
      <c r="I1141" s="163" t="s">
        <v>246</v>
      </c>
      <c r="J1141" s="168">
        <v>1</v>
      </c>
      <c r="K1141" s="192">
        <v>45231</v>
      </c>
      <c r="L1141" s="192">
        <v>45747</v>
      </c>
      <c r="M1141" s="165">
        <f t="shared" si="38"/>
        <v>73.714285714285708</v>
      </c>
      <c r="N1141" s="191">
        <v>0</v>
      </c>
      <c r="O1141" s="175" t="s">
        <v>3798</v>
      </c>
      <c r="P1141" s="53">
        <f t="shared" si="39"/>
        <v>0</v>
      </c>
      <c r="Q1141" s="166" t="str">
        <f>IF(ISNUMBER(P1141),IF(P1141=100%,"CUMPLIDA",IF(AND(ISNUMBER(L1141),ISNUMBER(CGR!$P$4)), IF(L1141&lt;CGR!$P$4,"INCUMPLIDA","PROCESO"), "VERIFICAR FECHA")),"SIN VALOR AVANCE")</f>
        <v>PROCESO</v>
      </c>
    </row>
    <row r="1142" spans="1:17" ht="195.75">
      <c r="A1142" s="169" t="s">
        <v>19</v>
      </c>
      <c r="B1142" s="460" t="s">
        <v>13</v>
      </c>
      <c r="C1142" s="642"/>
      <c r="D1142" s="642"/>
      <c r="E1142" s="643"/>
      <c r="F1142" s="643" t="s">
        <v>3958</v>
      </c>
      <c r="G1142" s="52" t="s">
        <v>248</v>
      </c>
      <c r="H1142" s="163" t="s">
        <v>248</v>
      </c>
      <c r="I1142" s="163" t="s">
        <v>3249</v>
      </c>
      <c r="J1142" s="168">
        <v>1</v>
      </c>
      <c r="K1142" s="192">
        <v>45323</v>
      </c>
      <c r="L1142" s="192">
        <v>45747</v>
      </c>
      <c r="M1142" s="165">
        <f t="shared" si="38"/>
        <v>60.571428571428569</v>
      </c>
      <c r="N1142" s="191">
        <v>0</v>
      </c>
      <c r="O1142" s="175" t="s">
        <v>3969</v>
      </c>
      <c r="P1142" s="53">
        <f t="shared" si="39"/>
        <v>0</v>
      </c>
      <c r="Q1142" s="166" t="str">
        <f>IF(ISNUMBER(P1142),IF(P1142=100%,"CUMPLIDA",IF(AND(ISNUMBER(L1142),ISNUMBER(CGR!$P$4)), IF(L1142&lt;CGR!$P$4,"INCUMPLIDA","PROCESO"), "VERIFICAR FECHA")),"SIN VALOR AVANCE")</f>
        <v>PROCESO</v>
      </c>
    </row>
    <row r="1143" spans="1:17" ht="135.75">
      <c r="A1143" s="169" t="s">
        <v>19</v>
      </c>
      <c r="B1143" s="460" t="s">
        <v>13</v>
      </c>
      <c r="C1143" s="642"/>
      <c r="D1143" s="642"/>
      <c r="E1143" s="643"/>
      <c r="F1143" s="643" t="s">
        <v>3958</v>
      </c>
      <c r="G1143" s="52" t="s">
        <v>3707</v>
      </c>
      <c r="H1143" s="163" t="s">
        <v>3707</v>
      </c>
      <c r="I1143" s="163" t="s">
        <v>252</v>
      </c>
      <c r="J1143" s="168">
        <v>1</v>
      </c>
      <c r="K1143" s="192">
        <v>45231</v>
      </c>
      <c r="L1143" s="192">
        <v>45747</v>
      </c>
      <c r="M1143" s="165">
        <f t="shared" si="38"/>
        <v>73.714285714285708</v>
      </c>
      <c r="N1143" s="191">
        <v>0</v>
      </c>
      <c r="O1143" s="175" t="s">
        <v>3798</v>
      </c>
      <c r="P1143" s="53">
        <f t="shared" si="39"/>
        <v>0</v>
      </c>
      <c r="Q1143" s="166" t="str">
        <f>IF(ISNUMBER(P1143),IF(P1143=100%,"CUMPLIDA",IF(AND(ISNUMBER(L1143),ISNUMBER(CGR!$P$4)), IF(L1143&lt;CGR!$P$4,"INCUMPLIDA","PROCESO"), "VERIFICAR FECHA")),"SIN VALOR AVANCE")</f>
        <v>PROCESO</v>
      </c>
    </row>
    <row r="1144" spans="1:17" ht="330.75">
      <c r="A1144" s="169" t="s">
        <v>19</v>
      </c>
      <c r="B1144" s="460" t="s">
        <v>13</v>
      </c>
      <c r="C1144" s="642"/>
      <c r="D1144" s="642"/>
      <c r="E1144" s="643"/>
      <c r="F1144" s="643" t="s">
        <v>3958</v>
      </c>
      <c r="G1144" s="52" t="s">
        <v>3708</v>
      </c>
      <c r="H1144" s="163" t="s">
        <v>3708</v>
      </c>
      <c r="I1144" s="163" t="s">
        <v>2556</v>
      </c>
      <c r="J1144" s="168">
        <v>1</v>
      </c>
      <c r="K1144" s="192">
        <v>45231</v>
      </c>
      <c r="L1144" s="192">
        <v>45808</v>
      </c>
      <c r="M1144" s="165">
        <f t="shared" si="38"/>
        <v>82.428571428571431</v>
      </c>
      <c r="N1144" s="191">
        <v>0</v>
      </c>
      <c r="O1144" s="175" t="s">
        <v>3968</v>
      </c>
      <c r="P1144" s="53">
        <f t="shared" si="39"/>
        <v>0</v>
      </c>
      <c r="Q1144" s="166" t="str">
        <f>IF(ISNUMBER(P1144),IF(P1144=100%,"CUMPLIDA",IF(AND(ISNUMBER(L1144),ISNUMBER(CGR!$P$4)), IF(L1144&lt;CGR!$P$4,"INCUMPLIDA","PROCESO"), "VERIFICAR FECHA")),"SIN VALOR AVANCE")</f>
        <v>PROCESO</v>
      </c>
    </row>
    <row r="1145" spans="1:17" ht="135.75">
      <c r="A1145" s="169" t="s">
        <v>19</v>
      </c>
      <c r="B1145" s="460" t="s">
        <v>13</v>
      </c>
      <c r="C1145" s="642"/>
      <c r="D1145" s="642"/>
      <c r="E1145" s="643"/>
      <c r="F1145" s="643" t="s">
        <v>3958</v>
      </c>
      <c r="G1145" s="52" t="s">
        <v>1363</v>
      </c>
      <c r="H1145" s="163" t="s">
        <v>258</v>
      </c>
      <c r="I1145" s="163" t="s">
        <v>259</v>
      </c>
      <c r="J1145" s="168">
        <v>7</v>
      </c>
      <c r="K1145" s="192">
        <v>46024</v>
      </c>
      <c r="L1145" s="192">
        <v>46660</v>
      </c>
      <c r="M1145" s="165">
        <f t="shared" si="38"/>
        <v>90.857142857142861</v>
      </c>
      <c r="N1145" s="191">
        <v>0</v>
      </c>
      <c r="O1145" s="175" t="s">
        <v>3798</v>
      </c>
      <c r="P1145" s="53">
        <f t="shared" si="39"/>
        <v>0</v>
      </c>
      <c r="Q1145" s="166" t="str">
        <f>IF(ISNUMBER(P1145),IF(P1145=100%,"CUMPLIDA",IF(AND(ISNUMBER(L1145),ISNUMBER(CGR!$P$4)), IF(L1145&lt;CGR!$P$4,"INCUMPLIDA","PROCESO"), "VERIFICAR FECHA")),"SIN VALOR AVANCE")</f>
        <v>PROCESO</v>
      </c>
    </row>
    <row r="1146" spans="1:17" ht="195.75">
      <c r="A1146" s="169" t="s">
        <v>19</v>
      </c>
      <c r="B1146" s="460" t="s">
        <v>13</v>
      </c>
      <c r="C1146" s="642"/>
      <c r="D1146" s="642"/>
      <c r="E1146" s="643"/>
      <c r="F1146" s="643" t="s">
        <v>3958</v>
      </c>
      <c r="G1146" s="52" t="s">
        <v>1364</v>
      </c>
      <c r="H1146" s="163" t="s">
        <v>261</v>
      </c>
      <c r="I1146" s="163" t="s">
        <v>262</v>
      </c>
      <c r="J1146" s="168">
        <v>1</v>
      </c>
      <c r="K1146" s="192">
        <v>46024</v>
      </c>
      <c r="L1146" s="192">
        <v>46660</v>
      </c>
      <c r="M1146" s="165">
        <f t="shared" si="38"/>
        <v>90.857142857142861</v>
      </c>
      <c r="N1146" s="191">
        <v>0</v>
      </c>
      <c r="O1146" s="175" t="s">
        <v>3969</v>
      </c>
      <c r="P1146" s="53">
        <f t="shared" si="39"/>
        <v>0</v>
      </c>
      <c r="Q1146" s="166" t="str">
        <f>IF(ISNUMBER(P1146),IF(P1146=100%,"CUMPLIDA",IF(AND(ISNUMBER(L1146),ISNUMBER(CGR!$P$4)), IF(L1146&lt;CGR!$P$4,"INCUMPLIDA","PROCESO"), "VERIFICAR FECHA")),"SIN VALOR AVANCE")</f>
        <v>PROCESO</v>
      </c>
    </row>
    <row r="1147" spans="1:17" ht="330.75">
      <c r="A1147" s="169" t="s">
        <v>19</v>
      </c>
      <c r="B1147" s="460" t="s">
        <v>13</v>
      </c>
      <c r="C1147" s="642" t="s">
        <v>3955</v>
      </c>
      <c r="D1147" s="642" t="s">
        <v>3956</v>
      </c>
      <c r="E1147" s="643"/>
      <c r="F1147" s="643" t="s">
        <v>3958</v>
      </c>
      <c r="G1147" s="52" t="s">
        <v>1365</v>
      </c>
      <c r="H1147" s="163" t="s">
        <v>264</v>
      </c>
      <c r="I1147" s="163" t="s">
        <v>265</v>
      </c>
      <c r="J1147" s="168">
        <v>2</v>
      </c>
      <c r="K1147" s="192">
        <v>46024</v>
      </c>
      <c r="L1147" s="192">
        <v>46660</v>
      </c>
      <c r="M1147" s="165">
        <f t="shared" si="38"/>
        <v>90.857142857142861</v>
      </c>
      <c r="N1147" s="191">
        <v>0</v>
      </c>
      <c r="O1147" s="175" t="s">
        <v>3968</v>
      </c>
      <c r="P1147" s="53">
        <f t="shared" si="39"/>
        <v>0</v>
      </c>
      <c r="Q1147" s="166" t="str">
        <f>IF(ISNUMBER(P1147),IF(P1147=100%,"CUMPLIDA",IF(AND(ISNUMBER(L1147),ISNUMBER(CGR!$P$4)), IF(L1147&lt;CGR!$P$4,"INCUMPLIDA","PROCESO"), "VERIFICAR FECHA")),"SIN VALOR AVANCE")</f>
        <v>PROCESO</v>
      </c>
    </row>
    <row r="1148" spans="1:17" ht="135.75">
      <c r="A1148" s="169" t="s">
        <v>19</v>
      </c>
      <c r="B1148" s="460" t="s">
        <v>13</v>
      </c>
      <c r="C1148" s="642" t="s">
        <v>3955</v>
      </c>
      <c r="D1148" s="642" t="s">
        <v>3956</v>
      </c>
      <c r="E1148" s="643"/>
      <c r="F1148" s="643" t="s">
        <v>3958</v>
      </c>
      <c r="G1148" s="52" t="s">
        <v>3970</v>
      </c>
      <c r="H1148" s="163" t="s">
        <v>3971</v>
      </c>
      <c r="I1148" s="163" t="s">
        <v>3972</v>
      </c>
      <c r="J1148" s="164">
        <v>1</v>
      </c>
      <c r="K1148" s="190">
        <v>44927</v>
      </c>
      <c r="L1148" s="190">
        <v>45016</v>
      </c>
      <c r="M1148" s="165">
        <f t="shared" si="38"/>
        <v>12.714285714285714</v>
      </c>
      <c r="N1148" s="191">
        <v>1</v>
      </c>
      <c r="O1148" s="163" t="s">
        <v>3973</v>
      </c>
      <c r="P1148" s="53">
        <f t="shared" si="39"/>
        <v>1</v>
      </c>
      <c r="Q1148" s="166" t="str">
        <f>IF(ISNUMBER(P1148),IF(P1148=100%,"CUMPLIDA",IF(AND(ISNUMBER(L1148),ISNUMBER(CGR!$P$4)), IF(L1148&lt;CGR!$P$4,"INCUMPLIDA","PROCESO"), "VERIFICAR FECHA")),"SIN VALOR AVANCE")</f>
        <v>CUMPLIDA</v>
      </c>
    </row>
    <row r="1149" spans="1:17" ht="225.75">
      <c r="A1149" s="169" t="s">
        <v>19</v>
      </c>
      <c r="B1149" s="460" t="s">
        <v>13</v>
      </c>
      <c r="C1149" s="642" t="s">
        <v>3955</v>
      </c>
      <c r="D1149" s="642" t="s">
        <v>3956</v>
      </c>
      <c r="E1149" s="643"/>
      <c r="F1149" s="643" t="s">
        <v>3958</v>
      </c>
      <c r="G1149" s="52" t="s">
        <v>3970</v>
      </c>
      <c r="H1149" s="163" t="s">
        <v>3974</v>
      </c>
      <c r="I1149" s="163" t="s">
        <v>1097</v>
      </c>
      <c r="J1149" s="164">
        <v>1</v>
      </c>
      <c r="K1149" s="190">
        <v>45017</v>
      </c>
      <c r="L1149" s="190">
        <v>45138</v>
      </c>
      <c r="M1149" s="165">
        <f t="shared" si="38"/>
        <v>17.285714285714285</v>
      </c>
      <c r="N1149" s="191">
        <v>1</v>
      </c>
      <c r="O1149" s="163" t="s">
        <v>3975</v>
      </c>
      <c r="P1149" s="53">
        <f t="shared" si="39"/>
        <v>1</v>
      </c>
      <c r="Q1149" s="166" t="str">
        <f>IF(ISNUMBER(P1149),IF(P1149=100%,"CUMPLIDA",IF(AND(ISNUMBER(L1149),ISNUMBER(CGR!$P$4)), IF(L1149&lt;CGR!$P$4,"INCUMPLIDA","PROCESO"), "VERIFICAR FECHA")),"SIN VALOR AVANCE")</f>
        <v>CUMPLIDA</v>
      </c>
    </row>
    <row r="1150" spans="1:17" ht="135.75">
      <c r="A1150" s="169" t="s">
        <v>19</v>
      </c>
      <c r="B1150" s="460" t="s">
        <v>13</v>
      </c>
      <c r="C1150" s="642" t="s">
        <v>3955</v>
      </c>
      <c r="D1150" s="642" t="s">
        <v>3956</v>
      </c>
      <c r="E1150" s="643"/>
      <c r="F1150" s="643" t="s">
        <v>3958</v>
      </c>
      <c r="G1150" s="52" t="s">
        <v>3976</v>
      </c>
      <c r="H1150" s="163" t="s">
        <v>3977</v>
      </c>
      <c r="I1150" s="163" t="s">
        <v>1097</v>
      </c>
      <c r="J1150" s="164">
        <v>12</v>
      </c>
      <c r="K1150" s="190">
        <v>44958</v>
      </c>
      <c r="L1150" s="190">
        <v>45323</v>
      </c>
      <c r="M1150" s="165">
        <f t="shared" si="38"/>
        <v>52.142857142857146</v>
      </c>
      <c r="N1150" s="191">
        <v>12</v>
      </c>
      <c r="O1150" s="163" t="s">
        <v>3978</v>
      </c>
      <c r="P1150" s="53">
        <f t="shared" si="39"/>
        <v>1</v>
      </c>
      <c r="Q1150" s="166" t="str">
        <f>IF(ISNUMBER(P1150),IF(P1150=100%,"CUMPLIDA",IF(AND(ISNUMBER(L1150),ISNUMBER(CGR!$P$4)), IF(L1150&lt;CGR!$P$4,"INCUMPLIDA","PROCESO"), "VERIFICAR FECHA")),"SIN VALOR AVANCE")</f>
        <v>CUMPLIDA</v>
      </c>
    </row>
    <row r="1151" spans="1:17" ht="135.75">
      <c r="A1151" s="169" t="s">
        <v>19</v>
      </c>
      <c r="B1151" s="460" t="s">
        <v>13</v>
      </c>
      <c r="C1151" s="642" t="s">
        <v>3955</v>
      </c>
      <c r="D1151" s="642" t="s">
        <v>3956</v>
      </c>
      <c r="E1151" s="643"/>
      <c r="F1151" s="643" t="s">
        <v>3958</v>
      </c>
      <c r="G1151" s="52" t="s">
        <v>3979</v>
      </c>
      <c r="H1151" s="163" t="s">
        <v>3980</v>
      </c>
      <c r="I1151" s="163" t="s">
        <v>1097</v>
      </c>
      <c r="J1151" s="164">
        <v>4</v>
      </c>
      <c r="K1151" s="190">
        <v>44958</v>
      </c>
      <c r="L1151" s="190">
        <v>45323</v>
      </c>
      <c r="M1151" s="165">
        <f t="shared" si="38"/>
        <v>52.142857142857146</v>
      </c>
      <c r="N1151" s="191">
        <v>4</v>
      </c>
      <c r="O1151" s="163" t="s">
        <v>3978</v>
      </c>
      <c r="P1151" s="53">
        <f t="shared" si="39"/>
        <v>1</v>
      </c>
      <c r="Q1151" s="166" t="str">
        <f>IF(ISNUMBER(P1151),IF(P1151=100%,"CUMPLIDA",IF(AND(ISNUMBER(L1151),ISNUMBER(CGR!$P$4)), IF(L1151&lt;CGR!$P$4,"INCUMPLIDA","PROCESO"), "VERIFICAR FECHA")),"SIN VALOR AVANCE")</f>
        <v>CUMPLIDA</v>
      </c>
    </row>
    <row r="1152" spans="1:17" ht="150">
      <c r="A1152" s="169" t="s">
        <v>19</v>
      </c>
      <c r="B1152" s="460" t="s">
        <v>13</v>
      </c>
      <c r="C1152" s="642" t="s">
        <v>3955</v>
      </c>
      <c r="D1152" s="642" t="s">
        <v>3956</v>
      </c>
      <c r="E1152" s="643"/>
      <c r="F1152" s="643" t="s">
        <v>3958</v>
      </c>
      <c r="G1152" s="52" t="s">
        <v>3981</v>
      </c>
      <c r="H1152" s="163" t="s">
        <v>3982</v>
      </c>
      <c r="I1152" s="163" t="s">
        <v>1097</v>
      </c>
      <c r="J1152" s="164">
        <v>1</v>
      </c>
      <c r="K1152" s="190">
        <v>44958</v>
      </c>
      <c r="L1152" s="190">
        <v>44985</v>
      </c>
      <c r="M1152" s="165">
        <f t="shared" si="38"/>
        <v>3.8571428571428572</v>
      </c>
      <c r="N1152" s="191">
        <v>1</v>
      </c>
      <c r="O1152" s="163" t="s">
        <v>3978</v>
      </c>
      <c r="P1152" s="53">
        <f t="shared" si="39"/>
        <v>1</v>
      </c>
      <c r="Q1152" s="166" t="str">
        <f>IF(ISNUMBER(P1152),IF(P1152=100%,"CUMPLIDA",IF(AND(ISNUMBER(L1152),ISNUMBER(CGR!$P$4)), IF(L1152&lt;CGR!$P$4,"INCUMPLIDA","PROCESO"), "VERIFICAR FECHA")),"SIN VALOR AVANCE")</f>
        <v>CUMPLIDA</v>
      </c>
    </row>
    <row r="1153" spans="1:17" ht="255.75">
      <c r="A1153" s="169" t="s">
        <v>19</v>
      </c>
      <c r="B1153" s="460" t="s">
        <v>13</v>
      </c>
      <c r="C1153" s="642" t="s">
        <v>3955</v>
      </c>
      <c r="D1153" s="642" t="s">
        <v>3956</v>
      </c>
      <c r="E1153" s="643" t="s">
        <v>3983</v>
      </c>
      <c r="F1153" s="643" t="s">
        <v>3984</v>
      </c>
      <c r="G1153" s="52" t="s">
        <v>3963</v>
      </c>
      <c r="H1153" s="163" t="s">
        <v>3964</v>
      </c>
      <c r="I1153" s="163" t="s">
        <v>3965</v>
      </c>
      <c r="J1153" s="164">
        <v>3</v>
      </c>
      <c r="K1153" s="190">
        <v>44958</v>
      </c>
      <c r="L1153" s="190">
        <v>45323</v>
      </c>
      <c r="M1153" s="165">
        <f t="shared" si="38"/>
        <v>52.142857142857146</v>
      </c>
      <c r="N1153" s="191">
        <v>3</v>
      </c>
      <c r="O1153" s="163" t="s">
        <v>3985</v>
      </c>
      <c r="P1153" s="53">
        <f t="shared" si="39"/>
        <v>1</v>
      </c>
      <c r="Q1153" s="166" t="str">
        <f>IF(ISNUMBER(P1153),IF(P1153=100%,"CUMPLIDA",IF(AND(ISNUMBER(L1153),ISNUMBER(CGR!$P$4)), IF(L1153&lt;CGR!$P$4,"INCUMPLIDA","PROCESO"), "VERIFICAR FECHA")),"SIN VALOR AVANCE")</f>
        <v>CUMPLIDA</v>
      </c>
    </row>
    <row r="1154" spans="1:17" ht="135.75">
      <c r="A1154" s="169" t="s">
        <v>19</v>
      </c>
      <c r="B1154" s="460" t="s">
        <v>13</v>
      </c>
      <c r="C1154" s="642"/>
      <c r="D1154" s="642"/>
      <c r="E1154" s="643"/>
      <c r="F1154" s="643" t="s">
        <v>3984</v>
      </c>
      <c r="G1154" s="643" t="s">
        <v>3967</v>
      </c>
      <c r="H1154" s="537" t="s">
        <v>2429</v>
      </c>
      <c r="I1154" s="163" t="s">
        <v>969</v>
      </c>
      <c r="J1154" s="164">
        <v>1</v>
      </c>
      <c r="K1154" s="190">
        <v>45231</v>
      </c>
      <c r="L1154" s="190">
        <v>45504</v>
      </c>
      <c r="M1154" s="165">
        <f t="shared" si="38"/>
        <v>39</v>
      </c>
      <c r="N1154" s="191">
        <v>1</v>
      </c>
      <c r="O1154" s="175" t="s">
        <v>3703</v>
      </c>
      <c r="P1154" s="53">
        <f t="shared" si="39"/>
        <v>1</v>
      </c>
      <c r="Q1154" s="166" t="str">
        <f>IF(ISNUMBER(P1154),IF(P1154=100%,"CUMPLIDA",IF(AND(ISNUMBER(L1154),ISNUMBER(CGR!$P$4)), IF(L1154&lt;CGR!$P$4,"INCUMPLIDA","PROCESO"), "VERIFICAR FECHA")),"SIN VALOR AVANCE")</f>
        <v>CUMPLIDA</v>
      </c>
    </row>
    <row r="1155" spans="1:17" ht="330.75">
      <c r="A1155" s="169" t="s">
        <v>19</v>
      </c>
      <c r="B1155" s="460" t="s">
        <v>13</v>
      </c>
      <c r="C1155" s="642"/>
      <c r="D1155" s="642"/>
      <c r="E1155" s="643"/>
      <c r="F1155" s="643" t="s">
        <v>3984</v>
      </c>
      <c r="G1155" s="643"/>
      <c r="H1155" s="537" t="s">
        <v>2431</v>
      </c>
      <c r="I1155" s="163" t="s">
        <v>2432</v>
      </c>
      <c r="J1155" s="164">
        <v>1</v>
      </c>
      <c r="K1155" s="190">
        <v>45231</v>
      </c>
      <c r="L1155" s="190">
        <v>45504</v>
      </c>
      <c r="M1155" s="165">
        <f t="shared" si="38"/>
        <v>39</v>
      </c>
      <c r="N1155" s="191">
        <v>1</v>
      </c>
      <c r="O1155" s="175" t="s">
        <v>3968</v>
      </c>
      <c r="P1155" s="53">
        <f t="shared" si="39"/>
        <v>1</v>
      </c>
      <c r="Q1155" s="166" t="str">
        <f>IF(ISNUMBER(P1155),IF(P1155=100%,"CUMPLIDA",IF(AND(ISNUMBER(L1155),ISNUMBER(CGR!$P$4)), IF(L1155&lt;CGR!$P$4,"INCUMPLIDA","PROCESO"), "VERIFICAR FECHA")),"SIN VALOR AVANCE")</f>
        <v>CUMPLIDA</v>
      </c>
    </row>
    <row r="1156" spans="1:17" ht="195.75">
      <c r="A1156" s="169" t="s">
        <v>19</v>
      </c>
      <c r="B1156" s="460" t="s">
        <v>13</v>
      </c>
      <c r="C1156" s="642"/>
      <c r="D1156" s="642"/>
      <c r="E1156" s="643"/>
      <c r="F1156" s="643" t="s">
        <v>3984</v>
      </c>
      <c r="G1156" s="52" t="s">
        <v>2434</v>
      </c>
      <c r="H1156" s="163" t="s">
        <v>1614</v>
      </c>
      <c r="I1156" s="163" t="s">
        <v>238</v>
      </c>
      <c r="J1156" s="168">
        <v>1</v>
      </c>
      <c r="K1156" s="192">
        <v>45323</v>
      </c>
      <c r="L1156" s="192">
        <v>45747</v>
      </c>
      <c r="M1156" s="165">
        <f t="shared" ref="M1156:M1219" si="40">(L1156-K1156)/7</f>
        <v>60.571428571428569</v>
      </c>
      <c r="N1156" s="191">
        <v>0</v>
      </c>
      <c r="O1156" s="175" t="s">
        <v>3969</v>
      </c>
      <c r="P1156" s="53">
        <f t="shared" si="39"/>
        <v>0</v>
      </c>
      <c r="Q1156" s="166" t="str">
        <f>IF(ISNUMBER(P1156),IF(P1156=100%,"CUMPLIDA",IF(AND(ISNUMBER(L1156),ISNUMBER(CGR!$P$4)), IF(L1156&lt;CGR!$P$4,"INCUMPLIDA","PROCESO"), "VERIFICAR FECHA")),"SIN VALOR AVANCE")</f>
        <v>PROCESO</v>
      </c>
    </row>
    <row r="1157" spans="1:17" ht="135.75">
      <c r="A1157" s="169" t="s">
        <v>19</v>
      </c>
      <c r="B1157" s="460" t="s">
        <v>13</v>
      </c>
      <c r="C1157" s="642"/>
      <c r="D1157" s="642"/>
      <c r="E1157" s="643"/>
      <c r="F1157" s="643" t="s">
        <v>3984</v>
      </c>
      <c r="G1157" s="52" t="s">
        <v>241</v>
      </c>
      <c r="H1157" s="163" t="s">
        <v>241</v>
      </c>
      <c r="I1157" s="163" t="s">
        <v>242</v>
      </c>
      <c r="J1157" s="168">
        <v>1</v>
      </c>
      <c r="K1157" s="192">
        <v>45323</v>
      </c>
      <c r="L1157" s="192">
        <v>45747</v>
      </c>
      <c r="M1157" s="165">
        <f t="shared" si="40"/>
        <v>60.571428571428569</v>
      </c>
      <c r="N1157" s="191">
        <v>0</v>
      </c>
      <c r="O1157" s="175" t="s">
        <v>3798</v>
      </c>
      <c r="P1157" s="53">
        <f t="shared" si="39"/>
        <v>0</v>
      </c>
      <c r="Q1157" s="166" t="str">
        <f>IF(ISNUMBER(P1157),IF(P1157=100%,"CUMPLIDA",IF(AND(ISNUMBER(L1157),ISNUMBER(CGR!$P$4)), IF(L1157&lt;CGR!$P$4,"INCUMPLIDA","PROCESO"), "VERIFICAR FECHA")),"SIN VALOR AVANCE")</f>
        <v>PROCESO</v>
      </c>
    </row>
    <row r="1158" spans="1:17" ht="135.75">
      <c r="A1158" s="169" t="s">
        <v>19</v>
      </c>
      <c r="B1158" s="460" t="s">
        <v>13</v>
      </c>
      <c r="C1158" s="642"/>
      <c r="D1158" s="642"/>
      <c r="E1158" s="643"/>
      <c r="F1158" s="643" t="s">
        <v>3984</v>
      </c>
      <c r="G1158" s="52" t="s">
        <v>1361</v>
      </c>
      <c r="H1158" s="163" t="s">
        <v>245</v>
      </c>
      <c r="I1158" s="163" t="s">
        <v>246</v>
      </c>
      <c r="J1158" s="168">
        <v>1</v>
      </c>
      <c r="K1158" s="192">
        <v>45231</v>
      </c>
      <c r="L1158" s="192">
        <v>45747</v>
      </c>
      <c r="M1158" s="165">
        <f t="shared" si="40"/>
        <v>73.714285714285708</v>
      </c>
      <c r="N1158" s="191">
        <v>0</v>
      </c>
      <c r="O1158" s="175" t="s">
        <v>3798</v>
      </c>
      <c r="P1158" s="53">
        <f t="shared" si="39"/>
        <v>0</v>
      </c>
      <c r="Q1158" s="166" t="str">
        <f>IF(ISNUMBER(P1158),IF(P1158=100%,"CUMPLIDA",IF(AND(ISNUMBER(L1158),ISNUMBER(CGR!$P$4)), IF(L1158&lt;CGR!$P$4,"INCUMPLIDA","PROCESO"), "VERIFICAR FECHA")),"SIN VALOR AVANCE")</f>
        <v>PROCESO</v>
      </c>
    </row>
    <row r="1159" spans="1:17" ht="195.75">
      <c r="A1159" s="169" t="s">
        <v>19</v>
      </c>
      <c r="B1159" s="460" t="s">
        <v>13</v>
      </c>
      <c r="C1159" s="642"/>
      <c r="D1159" s="642"/>
      <c r="E1159" s="643"/>
      <c r="F1159" s="643" t="s">
        <v>3984</v>
      </c>
      <c r="G1159" s="52" t="s">
        <v>248</v>
      </c>
      <c r="H1159" s="163" t="s">
        <v>248</v>
      </c>
      <c r="I1159" s="163" t="s">
        <v>3249</v>
      </c>
      <c r="J1159" s="168">
        <v>1</v>
      </c>
      <c r="K1159" s="192">
        <v>45323</v>
      </c>
      <c r="L1159" s="192">
        <v>45747</v>
      </c>
      <c r="M1159" s="165">
        <f t="shared" si="40"/>
        <v>60.571428571428569</v>
      </c>
      <c r="N1159" s="191">
        <v>0</v>
      </c>
      <c r="O1159" s="175" t="s">
        <v>3969</v>
      </c>
      <c r="P1159" s="53">
        <f t="shared" si="39"/>
        <v>0</v>
      </c>
      <c r="Q1159" s="166" t="str">
        <f>IF(ISNUMBER(P1159),IF(P1159=100%,"CUMPLIDA",IF(AND(ISNUMBER(L1159),ISNUMBER(CGR!$P$4)), IF(L1159&lt;CGR!$P$4,"INCUMPLIDA","PROCESO"), "VERIFICAR FECHA")),"SIN VALOR AVANCE")</f>
        <v>PROCESO</v>
      </c>
    </row>
    <row r="1160" spans="1:17" ht="135.75">
      <c r="A1160" s="169" t="s">
        <v>19</v>
      </c>
      <c r="B1160" s="460" t="s">
        <v>13</v>
      </c>
      <c r="C1160" s="642"/>
      <c r="D1160" s="642"/>
      <c r="E1160" s="643"/>
      <c r="F1160" s="643" t="s">
        <v>3984</v>
      </c>
      <c r="G1160" s="52" t="s">
        <v>3707</v>
      </c>
      <c r="H1160" s="163" t="s">
        <v>3707</v>
      </c>
      <c r="I1160" s="163" t="s">
        <v>252</v>
      </c>
      <c r="J1160" s="168">
        <v>1</v>
      </c>
      <c r="K1160" s="192">
        <v>45231</v>
      </c>
      <c r="L1160" s="192">
        <v>45747</v>
      </c>
      <c r="M1160" s="165">
        <f t="shared" si="40"/>
        <v>73.714285714285708</v>
      </c>
      <c r="N1160" s="191">
        <v>0</v>
      </c>
      <c r="O1160" s="175" t="s">
        <v>3798</v>
      </c>
      <c r="P1160" s="53">
        <f t="shared" si="39"/>
        <v>0</v>
      </c>
      <c r="Q1160" s="166" t="str">
        <f>IF(ISNUMBER(P1160),IF(P1160=100%,"CUMPLIDA",IF(AND(ISNUMBER(L1160),ISNUMBER(CGR!$P$4)), IF(L1160&lt;CGR!$P$4,"INCUMPLIDA","PROCESO"), "VERIFICAR FECHA")),"SIN VALOR AVANCE")</f>
        <v>PROCESO</v>
      </c>
    </row>
    <row r="1161" spans="1:17" ht="330.75">
      <c r="A1161" s="169" t="s">
        <v>19</v>
      </c>
      <c r="B1161" s="460" t="s">
        <v>13</v>
      </c>
      <c r="C1161" s="642"/>
      <c r="D1161" s="642"/>
      <c r="E1161" s="643"/>
      <c r="F1161" s="643" t="s">
        <v>3984</v>
      </c>
      <c r="G1161" s="52" t="s">
        <v>3708</v>
      </c>
      <c r="H1161" s="163" t="s">
        <v>3708</v>
      </c>
      <c r="I1161" s="163" t="s">
        <v>2556</v>
      </c>
      <c r="J1161" s="168">
        <v>1</v>
      </c>
      <c r="K1161" s="192">
        <v>45231</v>
      </c>
      <c r="L1161" s="192">
        <v>45808</v>
      </c>
      <c r="M1161" s="165">
        <f t="shared" si="40"/>
        <v>82.428571428571431</v>
      </c>
      <c r="N1161" s="191">
        <v>0</v>
      </c>
      <c r="O1161" s="175" t="s">
        <v>3968</v>
      </c>
      <c r="P1161" s="53">
        <f t="shared" si="39"/>
        <v>0</v>
      </c>
      <c r="Q1161" s="166" t="str">
        <f>IF(ISNUMBER(P1161),IF(P1161=100%,"CUMPLIDA",IF(AND(ISNUMBER(L1161),ISNUMBER(CGR!$P$4)), IF(L1161&lt;CGR!$P$4,"INCUMPLIDA","PROCESO"), "VERIFICAR FECHA")),"SIN VALOR AVANCE")</f>
        <v>PROCESO</v>
      </c>
    </row>
    <row r="1162" spans="1:17" ht="135.75">
      <c r="A1162" s="169" t="s">
        <v>19</v>
      </c>
      <c r="B1162" s="460" t="s">
        <v>13</v>
      </c>
      <c r="C1162" s="642" t="s">
        <v>3955</v>
      </c>
      <c r="D1162" s="642" t="s">
        <v>3956</v>
      </c>
      <c r="E1162" s="643"/>
      <c r="F1162" s="643" t="s">
        <v>3984</v>
      </c>
      <c r="G1162" s="52" t="s">
        <v>1363</v>
      </c>
      <c r="H1162" s="163" t="s">
        <v>258</v>
      </c>
      <c r="I1162" s="163" t="s">
        <v>259</v>
      </c>
      <c r="J1162" s="168">
        <v>7</v>
      </c>
      <c r="K1162" s="192">
        <v>46024</v>
      </c>
      <c r="L1162" s="192">
        <v>46660</v>
      </c>
      <c r="M1162" s="165">
        <f t="shared" si="40"/>
        <v>90.857142857142861</v>
      </c>
      <c r="N1162" s="191">
        <v>0</v>
      </c>
      <c r="O1162" s="175" t="s">
        <v>3798</v>
      </c>
      <c r="P1162" s="53">
        <f t="shared" si="39"/>
        <v>0</v>
      </c>
      <c r="Q1162" s="166" t="str">
        <f>IF(ISNUMBER(P1162),IF(P1162=100%,"CUMPLIDA",IF(AND(ISNUMBER(L1162),ISNUMBER(CGR!$P$4)), IF(L1162&lt;CGR!$P$4,"INCUMPLIDA","PROCESO"), "VERIFICAR FECHA")),"SIN VALOR AVANCE")</f>
        <v>PROCESO</v>
      </c>
    </row>
    <row r="1163" spans="1:17" ht="195.75">
      <c r="A1163" s="169" t="s">
        <v>19</v>
      </c>
      <c r="B1163" s="460" t="s">
        <v>13</v>
      </c>
      <c r="C1163" s="642" t="s">
        <v>3955</v>
      </c>
      <c r="D1163" s="642" t="s">
        <v>3956</v>
      </c>
      <c r="E1163" s="643"/>
      <c r="F1163" s="643" t="s">
        <v>3984</v>
      </c>
      <c r="G1163" s="52" t="s">
        <v>1364</v>
      </c>
      <c r="H1163" s="163" t="s">
        <v>261</v>
      </c>
      <c r="I1163" s="163" t="s">
        <v>262</v>
      </c>
      <c r="J1163" s="168">
        <v>1</v>
      </c>
      <c r="K1163" s="192">
        <v>46024</v>
      </c>
      <c r="L1163" s="192">
        <v>46660</v>
      </c>
      <c r="M1163" s="165">
        <f t="shared" si="40"/>
        <v>90.857142857142861</v>
      </c>
      <c r="N1163" s="191">
        <v>0</v>
      </c>
      <c r="O1163" s="175" t="s">
        <v>3969</v>
      </c>
      <c r="P1163" s="53">
        <f t="shared" si="39"/>
        <v>0</v>
      </c>
      <c r="Q1163" s="166" t="str">
        <f>IF(ISNUMBER(P1163),IF(P1163=100%,"CUMPLIDA",IF(AND(ISNUMBER(L1163),ISNUMBER(CGR!$P$4)), IF(L1163&lt;CGR!$P$4,"INCUMPLIDA","PROCESO"), "VERIFICAR FECHA")),"SIN VALOR AVANCE")</f>
        <v>PROCESO</v>
      </c>
    </row>
    <row r="1164" spans="1:17" ht="330.75">
      <c r="A1164" s="169" t="s">
        <v>19</v>
      </c>
      <c r="B1164" s="460" t="s">
        <v>13</v>
      </c>
      <c r="C1164" s="642" t="s">
        <v>3955</v>
      </c>
      <c r="D1164" s="642" t="s">
        <v>3956</v>
      </c>
      <c r="E1164" s="643"/>
      <c r="F1164" s="643" t="s">
        <v>3984</v>
      </c>
      <c r="G1164" s="52" t="s">
        <v>1365</v>
      </c>
      <c r="H1164" s="163" t="s">
        <v>264</v>
      </c>
      <c r="I1164" s="163" t="s">
        <v>265</v>
      </c>
      <c r="J1164" s="168">
        <v>2</v>
      </c>
      <c r="K1164" s="192">
        <v>46024</v>
      </c>
      <c r="L1164" s="192">
        <v>46660</v>
      </c>
      <c r="M1164" s="165">
        <f t="shared" si="40"/>
        <v>90.857142857142861</v>
      </c>
      <c r="N1164" s="191">
        <v>0</v>
      </c>
      <c r="O1164" s="175" t="s">
        <v>3968</v>
      </c>
      <c r="P1164" s="53">
        <f t="shared" si="39"/>
        <v>0</v>
      </c>
      <c r="Q1164" s="166" t="str">
        <f>IF(ISNUMBER(P1164),IF(P1164=100%,"CUMPLIDA",IF(AND(ISNUMBER(L1164),ISNUMBER(CGR!$P$4)), IF(L1164&lt;CGR!$P$4,"INCUMPLIDA","PROCESO"), "VERIFICAR FECHA")),"SIN VALOR AVANCE")</f>
        <v>PROCESO</v>
      </c>
    </row>
    <row r="1165" spans="1:17" ht="150">
      <c r="A1165" s="169" t="s">
        <v>19</v>
      </c>
      <c r="B1165" s="460" t="s">
        <v>13</v>
      </c>
      <c r="C1165" s="642" t="s">
        <v>3955</v>
      </c>
      <c r="D1165" s="642" t="s">
        <v>3956</v>
      </c>
      <c r="E1165" s="643"/>
      <c r="F1165" s="643" t="s">
        <v>3984</v>
      </c>
      <c r="G1165" s="52" t="s">
        <v>3986</v>
      </c>
      <c r="H1165" s="163" t="s">
        <v>3987</v>
      </c>
      <c r="I1165" s="163" t="s">
        <v>1097</v>
      </c>
      <c r="J1165" s="164">
        <v>12</v>
      </c>
      <c r="K1165" s="190">
        <v>44958</v>
      </c>
      <c r="L1165" s="190">
        <v>45323</v>
      </c>
      <c r="M1165" s="165">
        <f t="shared" si="40"/>
        <v>52.142857142857146</v>
      </c>
      <c r="N1165" s="191">
        <v>12</v>
      </c>
      <c r="O1165" s="163" t="s">
        <v>3978</v>
      </c>
      <c r="P1165" s="53">
        <f t="shared" si="39"/>
        <v>1</v>
      </c>
      <c r="Q1165" s="166" t="str">
        <f>IF(ISNUMBER(P1165),IF(P1165=100%,"CUMPLIDA",IF(AND(ISNUMBER(L1165),ISNUMBER(CGR!$P$4)), IF(L1165&lt;CGR!$P$4,"INCUMPLIDA","PROCESO"), "VERIFICAR FECHA")),"SIN VALOR AVANCE")</f>
        <v>CUMPLIDA</v>
      </c>
    </row>
    <row r="1166" spans="1:17" ht="165">
      <c r="A1166" s="169" t="s">
        <v>19</v>
      </c>
      <c r="B1166" s="460" t="s">
        <v>13</v>
      </c>
      <c r="C1166" s="642" t="s">
        <v>3955</v>
      </c>
      <c r="D1166" s="642" t="s">
        <v>3956</v>
      </c>
      <c r="E1166" s="643"/>
      <c r="F1166" s="643" t="s">
        <v>3984</v>
      </c>
      <c r="G1166" s="52" t="s">
        <v>3988</v>
      </c>
      <c r="H1166" s="163" t="s">
        <v>3989</v>
      </c>
      <c r="I1166" s="163" t="s">
        <v>1097</v>
      </c>
      <c r="J1166" s="164">
        <v>4</v>
      </c>
      <c r="K1166" s="190">
        <v>44958</v>
      </c>
      <c r="L1166" s="190">
        <v>45323</v>
      </c>
      <c r="M1166" s="165">
        <f t="shared" si="40"/>
        <v>52.142857142857146</v>
      </c>
      <c r="N1166" s="191">
        <v>4</v>
      </c>
      <c r="O1166" s="163" t="s">
        <v>3978</v>
      </c>
      <c r="P1166" s="53">
        <f t="shared" si="39"/>
        <v>1</v>
      </c>
      <c r="Q1166" s="166" t="str">
        <f>IF(ISNUMBER(P1166),IF(P1166=100%,"CUMPLIDA",IF(AND(ISNUMBER(L1166),ISNUMBER(CGR!$P$4)), IF(L1166&lt;CGR!$P$4,"INCUMPLIDA","PROCESO"), "VERIFICAR FECHA")),"SIN VALOR AVANCE")</f>
        <v>CUMPLIDA</v>
      </c>
    </row>
    <row r="1167" spans="1:17" ht="150">
      <c r="A1167" s="169" t="s">
        <v>19</v>
      </c>
      <c r="B1167" s="460" t="s">
        <v>13</v>
      </c>
      <c r="C1167" s="642" t="s">
        <v>3955</v>
      </c>
      <c r="D1167" s="642" t="s">
        <v>3956</v>
      </c>
      <c r="E1167" s="643"/>
      <c r="F1167" s="643" t="s">
        <v>3984</v>
      </c>
      <c r="G1167" s="52" t="s">
        <v>3981</v>
      </c>
      <c r="H1167" s="163" t="s">
        <v>3982</v>
      </c>
      <c r="I1167" s="163" t="s">
        <v>1097</v>
      </c>
      <c r="J1167" s="164">
        <v>1</v>
      </c>
      <c r="K1167" s="190">
        <v>44958</v>
      </c>
      <c r="L1167" s="190">
        <v>44985</v>
      </c>
      <c r="M1167" s="165">
        <f t="shared" si="40"/>
        <v>3.8571428571428572</v>
      </c>
      <c r="N1167" s="191">
        <v>1</v>
      </c>
      <c r="O1167" s="163" t="s">
        <v>3978</v>
      </c>
      <c r="P1167" s="53">
        <f t="shared" si="39"/>
        <v>1</v>
      </c>
      <c r="Q1167" s="166" t="str">
        <f>IF(ISNUMBER(P1167),IF(P1167=100%,"CUMPLIDA",IF(AND(ISNUMBER(L1167),ISNUMBER(CGR!$P$4)), IF(L1167&lt;CGR!$P$4,"INCUMPLIDA","PROCESO"), "VERIFICAR FECHA")),"SIN VALOR AVANCE")</f>
        <v>CUMPLIDA</v>
      </c>
    </row>
    <row r="1168" spans="1:17" ht="135.75">
      <c r="A1168" s="169" t="s">
        <v>19</v>
      </c>
      <c r="B1168" s="460" t="s">
        <v>13</v>
      </c>
      <c r="C1168" s="642" t="s">
        <v>3955</v>
      </c>
      <c r="D1168" s="642" t="s">
        <v>3956</v>
      </c>
      <c r="E1168" s="643" t="s">
        <v>3990</v>
      </c>
      <c r="F1168" s="643" t="s">
        <v>3991</v>
      </c>
      <c r="G1168" s="643" t="s">
        <v>3967</v>
      </c>
      <c r="H1168" s="537" t="s">
        <v>2429</v>
      </c>
      <c r="I1168" s="163" t="s">
        <v>969</v>
      </c>
      <c r="J1168" s="164">
        <v>1</v>
      </c>
      <c r="K1168" s="190">
        <v>45231</v>
      </c>
      <c r="L1168" s="190">
        <v>45504</v>
      </c>
      <c r="M1168" s="165">
        <f t="shared" si="40"/>
        <v>39</v>
      </c>
      <c r="N1168" s="191">
        <v>1</v>
      </c>
      <c r="O1168" s="175" t="s">
        <v>3703</v>
      </c>
      <c r="P1168" s="53">
        <f t="shared" ref="P1168:P1231" si="41">N1168/J1168</f>
        <v>1</v>
      </c>
      <c r="Q1168" s="166" t="str">
        <f>IF(ISNUMBER(P1168),IF(P1168=100%,"CUMPLIDA",IF(AND(ISNUMBER(L1168),ISNUMBER(CGR!$P$4)), IF(L1168&lt;CGR!$P$4,"INCUMPLIDA","PROCESO"), "VERIFICAR FECHA")),"SIN VALOR AVANCE")</f>
        <v>CUMPLIDA</v>
      </c>
    </row>
    <row r="1169" spans="1:17" ht="330.75">
      <c r="A1169" s="169" t="s">
        <v>19</v>
      </c>
      <c r="B1169" s="460" t="s">
        <v>13</v>
      </c>
      <c r="C1169" s="642"/>
      <c r="D1169" s="642"/>
      <c r="E1169" s="643"/>
      <c r="F1169" s="643" t="s">
        <v>3991</v>
      </c>
      <c r="G1169" s="643"/>
      <c r="H1169" s="537" t="s">
        <v>2431</v>
      </c>
      <c r="I1169" s="163" t="s">
        <v>2432</v>
      </c>
      <c r="J1169" s="164">
        <v>1</v>
      </c>
      <c r="K1169" s="190">
        <v>45231</v>
      </c>
      <c r="L1169" s="190">
        <v>45504</v>
      </c>
      <c r="M1169" s="165">
        <f t="shared" si="40"/>
        <v>39</v>
      </c>
      <c r="N1169" s="191">
        <v>1</v>
      </c>
      <c r="O1169" s="175" t="s">
        <v>3968</v>
      </c>
      <c r="P1169" s="53">
        <f t="shared" si="41"/>
        <v>1</v>
      </c>
      <c r="Q1169" s="166" t="str">
        <f>IF(ISNUMBER(P1169),IF(P1169=100%,"CUMPLIDA",IF(AND(ISNUMBER(L1169),ISNUMBER(CGR!$P$4)), IF(L1169&lt;CGR!$P$4,"INCUMPLIDA","PROCESO"), "VERIFICAR FECHA")),"SIN VALOR AVANCE")</f>
        <v>CUMPLIDA</v>
      </c>
    </row>
    <row r="1170" spans="1:17" ht="195.75">
      <c r="A1170" s="169" t="s">
        <v>19</v>
      </c>
      <c r="B1170" s="460" t="s">
        <v>13</v>
      </c>
      <c r="C1170" s="642"/>
      <c r="D1170" s="642"/>
      <c r="E1170" s="643"/>
      <c r="F1170" s="643" t="s">
        <v>3991</v>
      </c>
      <c r="G1170" s="52" t="s">
        <v>2434</v>
      </c>
      <c r="H1170" s="163" t="s">
        <v>1614</v>
      </c>
      <c r="I1170" s="163" t="s">
        <v>238</v>
      </c>
      <c r="J1170" s="168">
        <v>1</v>
      </c>
      <c r="K1170" s="192">
        <v>45323</v>
      </c>
      <c r="L1170" s="192">
        <v>45747</v>
      </c>
      <c r="M1170" s="165">
        <f t="shared" si="40"/>
        <v>60.571428571428569</v>
      </c>
      <c r="N1170" s="191">
        <v>0</v>
      </c>
      <c r="O1170" s="175" t="s">
        <v>3969</v>
      </c>
      <c r="P1170" s="53">
        <f t="shared" si="41"/>
        <v>0</v>
      </c>
      <c r="Q1170" s="166" t="str">
        <f>IF(ISNUMBER(P1170),IF(P1170=100%,"CUMPLIDA",IF(AND(ISNUMBER(L1170),ISNUMBER(CGR!$P$4)), IF(L1170&lt;CGR!$P$4,"INCUMPLIDA","PROCESO"), "VERIFICAR FECHA")),"SIN VALOR AVANCE")</f>
        <v>PROCESO</v>
      </c>
    </row>
    <row r="1171" spans="1:17" ht="135.75">
      <c r="A1171" s="169" t="s">
        <v>19</v>
      </c>
      <c r="B1171" s="460" t="s">
        <v>13</v>
      </c>
      <c r="C1171" s="642"/>
      <c r="D1171" s="642"/>
      <c r="E1171" s="643"/>
      <c r="F1171" s="643" t="s">
        <v>3991</v>
      </c>
      <c r="G1171" s="52" t="s">
        <v>241</v>
      </c>
      <c r="H1171" s="163" t="s">
        <v>241</v>
      </c>
      <c r="I1171" s="163" t="s">
        <v>242</v>
      </c>
      <c r="J1171" s="168">
        <v>1</v>
      </c>
      <c r="K1171" s="192">
        <v>45323</v>
      </c>
      <c r="L1171" s="192">
        <v>45747</v>
      </c>
      <c r="M1171" s="165">
        <f t="shared" si="40"/>
        <v>60.571428571428569</v>
      </c>
      <c r="N1171" s="191">
        <v>0</v>
      </c>
      <c r="O1171" s="175" t="s">
        <v>3798</v>
      </c>
      <c r="P1171" s="53">
        <f t="shared" si="41"/>
        <v>0</v>
      </c>
      <c r="Q1171" s="166" t="str">
        <f>IF(ISNUMBER(P1171),IF(P1171=100%,"CUMPLIDA",IF(AND(ISNUMBER(L1171),ISNUMBER(CGR!$P$4)), IF(L1171&lt;CGR!$P$4,"INCUMPLIDA","PROCESO"), "VERIFICAR FECHA")),"SIN VALOR AVANCE")</f>
        <v>PROCESO</v>
      </c>
    </row>
    <row r="1172" spans="1:17" ht="135.75">
      <c r="A1172" s="169" t="s">
        <v>19</v>
      </c>
      <c r="B1172" s="460" t="s">
        <v>13</v>
      </c>
      <c r="C1172" s="642" t="s">
        <v>3955</v>
      </c>
      <c r="D1172" s="642" t="s">
        <v>3956</v>
      </c>
      <c r="E1172" s="643"/>
      <c r="F1172" s="643" t="s">
        <v>3991</v>
      </c>
      <c r="G1172" s="52" t="s">
        <v>1361</v>
      </c>
      <c r="H1172" s="163" t="s">
        <v>245</v>
      </c>
      <c r="I1172" s="163" t="s">
        <v>246</v>
      </c>
      <c r="J1172" s="168">
        <v>1</v>
      </c>
      <c r="K1172" s="192">
        <v>45231</v>
      </c>
      <c r="L1172" s="192">
        <v>45747</v>
      </c>
      <c r="M1172" s="165">
        <f t="shared" si="40"/>
        <v>73.714285714285708</v>
      </c>
      <c r="N1172" s="191">
        <v>0</v>
      </c>
      <c r="O1172" s="175" t="s">
        <v>3798</v>
      </c>
      <c r="P1172" s="53">
        <f t="shared" si="41"/>
        <v>0</v>
      </c>
      <c r="Q1172" s="166" t="str">
        <f>IF(ISNUMBER(P1172),IF(P1172=100%,"CUMPLIDA",IF(AND(ISNUMBER(L1172),ISNUMBER(CGR!$P$4)), IF(L1172&lt;CGR!$P$4,"INCUMPLIDA","PROCESO"), "VERIFICAR FECHA")),"SIN VALOR AVANCE")</f>
        <v>PROCESO</v>
      </c>
    </row>
    <row r="1173" spans="1:17" ht="195.75">
      <c r="A1173" s="169" t="s">
        <v>19</v>
      </c>
      <c r="B1173" s="460" t="s">
        <v>13</v>
      </c>
      <c r="C1173" s="642"/>
      <c r="D1173" s="642"/>
      <c r="E1173" s="643"/>
      <c r="F1173" s="643" t="s">
        <v>3991</v>
      </c>
      <c r="G1173" s="52" t="s">
        <v>248</v>
      </c>
      <c r="H1173" s="163" t="s">
        <v>248</v>
      </c>
      <c r="I1173" s="163" t="s">
        <v>3249</v>
      </c>
      <c r="J1173" s="168">
        <v>1</v>
      </c>
      <c r="K1173" s="192">
        <v>45323</v>
      </c>
      <c r="L1173" s="192">
        <v>45747</v>
      </c>
      <c r="M1173" s="165">
        <f t="shared" si="40"/>
        <v>60.571428571428569</v>
      </c>
      <c r="N1173" s="191">
        <v>0</v>
      </c>
      <c r="O1173" s="175" t="s">
        <v>3969</v>
      </c>
      <c r="P1173" s="53">
        <f t="shared" si="41"/>
        <v>0</v>
      </c>
      <c r="Q1173" s="166" t="str">
        <f>IF(ISNUMBER(P1173),IF(P1173=100%,"CUMPLIDA",IF(AND(ISNUMBER(L1173),ISNUMBER(CGR!$P$4)), IF(L1173&lt;CGR!$P$4,"INCUMPLIDA","PROCESO"), "VERIFICAR FECHA")),"SIN VALOR AVANCE")</f>
        <v>PROCESO</v>
      </c>
    </row>
    <row r="1174" spans="1:17" ht="135.75">
      <c r="A1174" s="169" t="s">
        <v>19</v>
      </c>
      <c r="B1174" s="460" t="s">
        <v>13</v>
      </c>
      <c r="C1174" s="642"/>
      <c r="D1174" s="642"/>
      <c r="E1174" s="643"/>
      <c r="F1174" s="643" t="s">
        <v>3991</v>
      </c>
      <c r="G1174" s="52" t="s">
        <v>3707</v>
      </c>
      <c r="H1174" s="163" t="s">
        <v>3707</v>
      </c>
      <c r="I1174" s="163" t="s">
        <v>252</v>
      </c>
      <c r="J1174" s="168">
        <v>1</v>
      </c>
      <c r="K1174" s="192">
        <v>45231</v>
      </c>
      <c r="L1174" s="192">
        <v>45747</v>
      </c>
      <c r="M1174" s="165">
        <f t="shared" si="40"/>
        <v>73.714285714285708</v>
      </c>
      <c r="N1174" s="191">
        <v>0</v>
      </c>
      <c r="O1174" s="175" t="s">
        <v>3798</v>
      </c>
      <c r="P1174" s="53">
        <f t="shared" si="41"/>
        <v>0</v>
      </c>
      <c r="Q1174" s="166" t="str">
        <f>IF(ISNUMBER(P1174),IF(P1174=100%,"CUMPLIDA",IF(AND(ISNUMBER(L1174),ISNUMBER(CGR!$P$4)), IF(L1174&lt;CGR!$P$4,"INCUMPLIDA","PROCESO"), "VERIFICAR FECHA")),"SIN VALOR AVANCE")</f>
        <v>PROCESO</v>
      </c>
    </row>
    <row r="1175" spans="1:17" ht="330.75">
      <c r="A1175" s="169" t="s">
        <v>19</v>
      </c>
      <c r="B1175" s="460" t="s">
        <v>13</v>
      </c>
      <c r="C1175" s="642"/>
      <c r="D1175" s="642"/>
      <c r="E1175" s="643"/>
      <c r="F1175" s="643" t="s">
        <v>3991</v>
      </c>
      <c r="G1175" s="52" t="s">
        <v>3708</v>
      </c>
      <c r="H1175" s="163" t="s">
        <v>3708</v>
      </c>
      <c r="I1175" s="163" t="s">
        <v>2556</v>
      </c>
      <c r="J1175" s="168">
        <v>1</v>
      </c>
      <c r="K1175" s="192">
        <v>45231</v>
      </c>
      <c r="L1175" s="192">
        <v>45808</v>
      </c>
      <c r="M1175" s="165">
        <f t="shared" si="40"/>
        <v>82.428571428571431</v>
      </c>
      <c r="N1175" s="191">
        <v>0</v>
      </c>
      <c r="O1175" s="175" t="s">
        <v>3968</v>
      </c>
      <c r="P1175" s="53">
        <f t="shared" si="41"/>
        <v>0</v>
      </c>
      <c r="Q1175" s="166" t="str">
        <f>IF(ISNUMBER(P1175),IF(P1175=100%,"CUMPLIDA",IF(AND(ISNUMBER(L1175),ISNUMBER(CGR!$P$4)), IF(L1175&lt;CGR!$P$4,"INCUMPLIDA","PROCESO"), "VERIFICAR FECHA")),"SIN VALOR AVANCE")</f>
        <v>PROCESO</v>
      </c>
    </row>
    <row r="1176" spans="1:17" ht="135.75">
      <c r="A1176" s="169" t="s">
        <v>19</v>
      </c>
      <c r="B1176" s="460" t="s">
        <v>13</v>
      </c>
      <c r="C1176" s="642"/>
      <c r="D1176" s="642"/>
      <c r="E1176" s="643"/>
      <c r="F1176" s="643" t="s">
        <v>3991</v>
      </c>
      <c r="G1176" s="52" t="s">
        <v>1363</v>
      </c>
      <c r="H1176" s="163" t="s">
        <v>258</v>
      </c>
      <c r="I1176" s="163" t="s">
        <v>259</v>
      </c>
      <c r="J1176" s="168">
        <v>12</v>
      </c>
      <c r="K1176" s="192">
        <v>46024</v>
      </c>
      <c r="L1176" s="192">
        <v>47118</v>
      </c>
      <c r="M1176" s="165">
        <f t="shared" si="40"/>
        <v>156.28571428571428</v>
      </c>
      <c r="N1176" s="191">
        <v>0</v>
      </c>
      <c r="O1176" s="175" t="s">
        <v>3798</v>
      </c>
      <c r="P1176" s="53">
        <f t="shared" si="41"/>
        <v>0</v>
      </c>
      <c r="Q1176" s="166" t="str">
        <f>IF(ISNUMBER(P1176),IF(P1176=100%,"CUMPLIDA",IF(AND(ISNUMBER(L1176),ISNUMBER(CGR!$P$4)), IF(L1176&lt;CGR!$P$4,"INCUMPLIDA","PROCESO"), "VERIFICAR FECHA")),"SIN VALOR AVANCE")</f>
        <v>PROCESO</v>
      </c>
    </row>
    <row r="1177" spans="1:17" ht="180.75">
      <c r="A1177" s="169" t="s">
        <v>19</v>
      </c>
      <c r="B1177" s="460" t="s">
        <v>13</v>
      </c>
      <c r="C1177" s="642"/>
      <c r="D1177" s="642"/>
      <c r="E1177" s="643"/>
      <c r="F1177" s="643" t="s">
        <v>3991</v>
      </c>
      <c r="G1177" s="52" t="s">
        <v>1364</v>
      </c>
      <c r="H1177" s="163" t="s">
        <v>261</v>
      </c>
      <c r="I1177" s="163" t="s">
        <v>262</v>
      </c>
      <c r="J1177" s="168">
        <v>1</v>
      </c>
      <c r="K1177" s="192">
        <v>46024</v>
      </c>
      <c r="L1177" s="192">
        <v>47118</v>
      </c>
      <c r="M1177" s="165">
        <f t="shared" si="40"/>
        <v>156.28571428571428</v>
      </c>
      <c r="N1177" s="191">
        <v>0</v>
      </c>
      <c r="O1177" s="175" t="s">
        <v>3992</v>
      </c>
      <c r="P1177" s="53">
        <f t="shared" si="41"/>
        <v>0</v>
      </c>
      <c r="Q1177" s="166" t="str">
        <f>IF(ISNUMBER(P1177),IF(P1177=100%,"CUMPLIDA",IF(AND(ISNUMBER(L1177),ISNUMBER(CGR!$P$4)), IF(L1177&lt;CGR!$P$4,"INCUMPLIDA","PROCESO"), "VERIFICAR FECHA")),"SIN VALOR AVANCE")</f>
        <v>PROCESO</v>
      </c>
    </row>
    <row r="1178" spans="1:17" ht="330.75">
      <c r="A1178" s="169" t="s">
        <v>19</v>
      </c>
      <c r="B1178" s="460" t="s">
        <v>13</v>
      </c>
      <c r="C1178" s="642" t="s">
        <v>3955</v>
      </c>
      <c r="D1178" s="642" t="s">
        <v>3956</v>
      </c>
      <c r="E1178" s="643"/>
      <c r="F1178" s="643" t="s">
        <v>3991</v>
      </c>
      <c r="G1178" s="52" t="s">
        <v>1365</v>
      </c>
      <c r="H1178" s="163" t="s">
        <v>264</v>
      </c>
      <c r="I1178" s="163" t="s">
        <v>265</v>
      </c>
      <c r="J1178" s="168">
        <v>2</v>
      </c>
      <c r="K1178" s="192">
        <v>46024</v>
      </c>
      <c r="L1178" s="192">
        <v>47118</v>
      </c>
      <c r="M1178" s="165">
        <f t="shared" si="40"/>
        <v>156.28571428571428</v>
      </c>
      <c r="N1178" s="191">
        <v>0</v>
      </c>
      <c r="O1178" s="175" t="s">
        <v>3968</v>
      </c>
      <c r="P1178" s="53">
        <f t="shared" si="41"/>
        <v>0</v>
      </c>
      <c r="Q1178" s="166" t="str">
        <f>IF(ISNUMBER(P1178),IF(P1178=100%,"CUMPLIDA",IF(AND(ISNUMBER(L1178),ISNUMBER(CGR!$P$4)), IF(L1178&lt;CGR!$P$4,"INCUMPLIDA","PROCESO"), "VERIFICAR FECHA")),"SIN VALOR AVANCE")</f>
        <v>PROCESO</v>
      </c>
    </row>
    <row r="1179" spans="1:17" ht="150.75">
      <c r="A1179" s="169" t="s">
        <v>19</v>
      </c>
      <c r="B1179" s="460" t="s">
        <v>13</v>
      </c>
      <c r="C1179" s="642" t="s">
        <v>3955</v>
      </c>
      <c r="D1179" s="642" t="s">
        <v>3956</v>
      </c>
      <c r="E1179" s="643"/>
      <c r="F1179" s="643" t="s">
        <v>3991</v>
      </c>
      <c r="G1179" s="52" t="s">
        <v>1037</v>
      </c>
      <c r="H1179" s="163" t="s">
        <v>3993</v>
      </c>
      <c r="I1179" s="163" t="s">
        <v>1038</v>
      </c>
      <c r="J1179" s="164">
        <v>6</v>
      </c>
      <c r="K1179" s="190">
        <v>44927</v>
      </c>
      <c r="L1179" s="190">
        <v>45565</v>
      </c>
      <c r="M1179" s="165">
        <f t="shared" si="40"/>
        <v>91.142857142857139</v>
      </c>
      <c r="N1179" s="191">
        <v>6</v>
      </c>
      <c r="O1179" s="163" t="s">
        <v>3994</v>
      </c>
      <c r="P1179" s="53">
        <f t="shared" si="41"/>
        <v>1</v>
      </c>
      <c r="Q1179" s="166" t="str">
        <f>IF(ISNUMBER(P1179),IF(P1179=100%,"CUMPLIDA",IF(AND(ISNUMBER(L1179),ISNUMBER(CGR!$P$4)), IF(L1179&lt;CGR!$P$4,"INCUMPLIDA","PROCESO"), "VERIFICAR FECHA")),"SIN VALOR AVANCE")</f>
        <v>CUMPLIDA</v>
      </c>
    </row>
    <row r="1180" spans="1:17" ht="150.75">
      <c r="A1180" s="169" t="s">
        <v>19</v>
      </c>
      <c r="B1180" s="460" t="s">
        <v>13</v>
      </c>
      <c r="C1180" s="642" t="s">
        <v>3955</v>
      </c>
      <c r="D1180" s="642" t="s">
        <v>3956</v>
      </c>
      <c r="E1180" s="643"/>
      <c r="F1180" s="643" t="s">
        <v>3991</v>
      </c>
      <c r="G1180" s="52" t="s">
        <v>3995</v>
      </c>
      <c r="H1180" s="163" t="s">
        <v>3996</v>
      </c>
      <c r="I1180" s="163" t="s">
        <v>3997</v>
      </c>
      <c r="J1180" s="164">
        <v>1</v>
      </c>
      <c r="K1180" s="190">
        <v>44927</v>
      </c>
      <c r="L1180" s="190">
        <v>44972</v>
      </c>
      <c r="M1180" s="165">
        <f t="shared" si="40"/>
        <v>6.4285714285714288</v>
      </c>
      <c r="N1180" s="191">
        <v>1</v>
      </c>
      <c r="O1180" s="163" t="s">
        <v>3998</v>
      </c>
      <c r="P1180" s="53">
        <f t="shared" si="41"/>
        <v>1</v>
      </c>
      <c r="Q1180" s="166" t="str">
        <f>IF(ISNUMBER(P1180),IF(P1180=100%,"CUMPLIDA",IF(AND(ISNUMBER(L1180),ISNUMBER(CGR!$P$4)), IF(L1180&lt;CGR!$P$4,"INCUMPLIDA","PROCESO"), "VERIFICAR FECHA")),"SIN VALOR AVANCE")</f>
        <v>CUMPLIDA</v>
      </c>
    </row>
    <row r="1181" spans="1:17" ht="285.75">
      <c r="A1181" s="169" t="s">
        <v>19</v>
      </c>
      <c r="B1181" s="460" t="s">
        <v>13</v>
      </c>
      <c r="C1181" s="642" t="s">
        <v>3955</v>
      </c>
      <c r="D1181" s="642" t="s">
        <v>3956</v>
      </c>
      <c r="E1181" s="643"/>
      <c r="F1181" s="643" t="s">
        <v>3991</v>
      </c>
      <c r="G1181" s="52" t="s">
        <v>3995</v>
      </c>
      <c r="H1181" s="163" t="s">
        <v>3999</v>
      </c>
      <c r="I1181" s="163" t="s">
        <v>4000</v>
      </c>
      <c r="J1181" s="164">
        <v>1</v>
      </c>
      <c r="K1181" s="190">
        <v>44973</v>
      </c>
      <c r="L1181" s="190">
        <v>45000</v>
      </c>
      <c r="M1181" s="165">
        <f t="shared" si="40"/>
        <v>3.8571428571428572</v>
      </c>
      <c r="N1181" s="191">
        <v>1</v>
      </c>
      <c r="O1181" s="163" t="s">
        <v>4001</v>
      </c>
      <c r="P1181" s="53">
        <f t="shared" si="41"/>
        <v>1</v>
      </c>
      <c r="Q1181" s="166" t="str">
        <f>IF(ISNUMBER(P1181),IF(P1181=100%,"CUMPLIDA",IF(AND(ISNUMBER(L1181),ISNUMBER(CGR!$P$4)), IF(L1181&lt;CGR!$P$4,"INCUMPLIDA","PROCESO"), "VERIFICAR FECHA")),"SIN VALOR AVANCE")</f>
        <v>CUMPLIDA</v>
      </c>
    </row>
    <row r="1182" spans="1:17" ht="285.75">
      <c r="A1182" s="169" t="s">
        <v>19</v>
      </c>
      <c r="B1182" s="460" t="s">
        <v>13</v>
      </c>
      <c r="C1182" s="642" t="s">
        <v>3955</v>
      </c>
      <c r="D1182" s="642" t="s">
        <v>3956</v>
      </c>
      <c r="E1182" s="643"/>
      <c r="F1182" s="643" t="s">
        <v>3991</v>
      </c>
      <c r="G1182" s="52" t="s">
        <v>3995</v>
      </c>
      <c r="H1182" s="163" t="s">
        <v>4002</v>
      </c>
      <c r="I1182" s="163" t="s">
        <v>4003</v>
      </c>
      <c r="J1182" s="164">
        <v>1</v>
      </c>
      <c r="K1182" s="190">
        <v>45001</v>
      </c>
      <c r="L1182" s="190">
        <v>45412</v>
      </c>
      <c r="M1182" s="165">
        <f t="shared" si="40"/>
        <v>58.714285714285715</v>
      </c>
      <c r="N1182" s="191">
        <v>1</v>
      </c>
      <c r="O1182" s="163" t="s">
        <v>4001</v>
      </c>
      <c r="P1182" s="53">
        <f t="shared" si="41"/>
        <v>1</v>
      </c>
      <c r="Q1182" s="166" t="str">
        <f>IF(ISNUMBER(P1182),IF(P1182=100%,"CUMPLIDA",IF(AND(ISNUMBER(L1182),ISNUMBER(CGR!$P$4)), IF(L1182&lt;CGR!$P$4,"INCUMPLIDA","PROCESO"), "VERIFICAR FECHA")),"SIN VALOR AVANCE")</f>
        <v>CUMPLIDA</v>
      </c>
    </row>
    <row r="1183" spans="1:17" ht="255.75">
      <c r="A1183" s="169" t="s">
        <v>19</v>
      </c>
      <c r="B1183" s="460" t="s">
        <v>13</v>
      </c>
      <c r="C1183" s="642" t="s">
        <v>3955</v>
      </c>
      <c r="D1183" s="642" t="s">
        <v>3956</v>
      </c>
      <c r="E1183" s="643" t="s">
        <v>4004</v>
      </c>
      <c r="F1183" s="643" t="s">
        <v>4005</v>
      </c>
      <c r="G1183" s="52" t="s">
        <v>4006</v>
      </c>
      <c r="H1183" s="163" t="s">
        <v>3964</v>
      </c>
      <c r="I1183" s="163" t="s">
        <v>3965</v>
      </c>
      <c r="J1183" s="164">
        <v>3</v>
      </c>
      <c r="K1183" s="190">
        <v>44958</v>
      </c>
      <c r="L1183" s="190">
        <v>45323</v>
      </c>
      <c r="M1183" s="165">
        <f t="shared" si="40"/>
        <v>52.142857142857146</v>
      </c>
      <c r="N1183" s="191">
        <v>3</v>
      </c>
      <c r="O1183" s="163" t="s">
        <v>4007</v>
      </c>
      <c r="P1183" s="53">
        <f t="shared" si="41"/>
        <v>1</v>
      </c>
      <c r="Q1183" s="166" t="str">
        <f>IF(ISNUMBER(P1183),IF(P1183=100%,"CUMPLIDA",IF(AND(ISNUMBER(L1183),ISNUMBER(CGR!$P$4)), IF(L1183&lt;CGR!$P$4,"INCUMPLIDA","PROCESO"), "VERIFICAR FECHA")),"SIN VALOR AVANCE")</f>
        <v>CUMPLIDA</v>
      </c>
    </row>
    <row r="1184" spans="1:17" ht="135.75">
      <c r="A1184" s="169" t="s">
        <v>19</v>
      </c>
      <c r="B1184" s="460" t="s">
        <v>13</v>
      </c>
      <c r="C1184" s="642"/>
      <c r="D1184" s="642"/>
      <c r="E1184" s="643"/>
      <c r="F1184" s="643" t="s">
        <v>4005</v>
      </c>
      <c r="G1184" s="52" t="s">
        <v>3967</v>
      </c>
      <c r="H1184" s="537" t="s">
        <v>2429</v>
      </c>
      <c r="I1184" s="163" t="s">
        <v>969</v>
      </c>
      <c r="J1184" s="164">
        <v>1</v>
      </c>
      <c r="K1184" s="190">
        <v>45231</v>
      </c>
      <c r="L1184" s="190">
        <v>45504</v>
      </c>
      <c r="M1184" s="165">
        <f t="shared" si="40"/>
        <v>39</v>
      </c>
      <c r="N1184" s="191">
        <v>1</v>
      </c>
      <c r="O1184" s="175" t="s">
        <v>3703</v>
      </c>
      <c r="P1184" s="53">
        <f t="shared" si="41"/>
        <v>1</v>
      </c>
      <c r="Q1184" s="166" t="str">
        <f>IF(ISNUMBER(P1184),IF(P1184=100%,"CUMPLIDA",IF(AND(ISNUMBER(L1184),ISNUMBER(CGR!$P$4)), IF(L1184&lt;CGR!$P$4,"INCUMPLIDA","PROCESO"), "VERIFICAR FECHA")),"SIN VALOR AVANCE")</f>
        <v>CUMPLIDA</v>
      </c>
    </row>
    <row r="1185" spans="1:17" ht="330.75">
      <c r="A1185" s="169" t="s">
        <v>19</v>
      </c>
      <c r="B1185" s="460" t="s">
        <v>13</v>
      </c>
      <c r="C1185" s="642"/>
      <c r="D1185" s="642"/>
      <c r="E1185" s="643"/>
      <c r="F1185" s="643" t="s">
        <v>4005</v>
      </c>
      <c r="G1185" s="52" t="s">
        <v>3967</v>
      </c>
      <c r="H1185" s="537" t="s">
        <v>2431</v>
      </c>
      <c r="I1185" s="163" t="s">
        <v>2432</v>
      </c>
      <c r="J1185" s="164">
        <v>1</v>
      </c>
      <c r="K1185" s="190">
        <v>45231</v>
      </c>
      <c r="L1185" s="190">
        <v>45504</v>
      </c>
      <c r="M1185" s="165">
        <f t="shared" si="40"/>
        <v>39</v>
      </c>
      <c r="N1185" s="191">
        <v>1</v>
      </c>
      <c r="O1185" s="175" t="s">
        <v>3968</v>
      </c>
      <c r="P1185" s="53">
        <f t="shared" si="41"/>
        <v>1</v>
      </c>
      <c r="Q1185" s="166" t="str">
        <f>IF(ISNUMBER(P1185),IF(P1185=100%,"CUMPLIDA",IF(AND(ISNUMBER(L1185),ISNUMBER(CGR!$P$4)), IF(L1185&lt;CGR!$P$4,"INCUMPLIDA","PROCESO"), "VERIFICAR FECHA")),"SIN VALOR AVANCE")</f>
        <v>CUMPLIDA</v>
      </c>
    </row>
    <row r="1186" spans="1:17" ht="210.75">
      <c r="A1186" s="169" t="s">
        <v>19</v>
      </c>
      <c r="B1186" s="460" t="s">
        <v>13</v>
      </c>
      <c r="C1186" s="642"/>
      <c r="D1186" s="642"/>
      <c r="E1186" s="643"/>
      <c r="F1186" s="643" t="s">
        <v>4005</v>
      </c>
      <c r="G1186" s="52" t="s">
        <v>2434</v>
      </c>
      <c r="H1186" s="163" t="s">
        <v>1614</v>
      </c>
      <c r="I1186" s="163" t="s">
        <v>238</v>
      </c>
      <c r="J1186" s="168">
        <v>1</v>
      </c>
      <c r="K1186" s="192">
        <v>45323</v>
      </c>
      <c r="L1186" s="192">
        <v>45747</v>
      </c>
      <c r="M1186" s="165">
        <f t="shared" si="40"/>
        <v>60.571428571428569</v>
      </c>
      <c r="N1186" s="191">
        <v>0</v>
      </c>
      <c r="O1186" s="175" t="s">
        <v>4008</v>
      </c>
      <c r="P1186" s="53">
        <f t="shared" si="41"/>
        <v>0</v>
      </c>
      <c r="Q1186" s="166" t="str">
        <f>IF(ISNUMBER(P1186),IF(P1186=100%,"CUMPLIDA",IF(AND(ISNUMBER(L1186),ISNUMBER(CGR!$P$4)), IF(L1186&lt;CGR!$P$4,"INCUMPLIDA","PROCESO"), "VERIFICAR FECHA")),"SIN VALOR AVANCE")</f>
        <v>PROCESO</v>
      </c>
    </row>
    <row r="1187" spans="1:17" ht="135.75">
      <c r="A1187" s="169" t="s">
        <v>19</v>
      </c>
      <c r="B1187" s="460" t="s">
        <v>13</v>
      </c>
      <c r="C1187" s="642" t="s">
        <v>3955</v>
      </c>
      <c r="D1187" s="642" t="s">
        <v>3956</v>
      </c>
      <c r="E1187" s="643"/>
      <c r="F1187" s="643" t="s">
        <v>4005</v>
      </c>
      <c r="G1187" s="52" t="s">
        <v>241</v>
      </c>
      <c r="H1187" s="163" t="s">
        <v>241</v>
      </c>
      <c r="I1187" s="163" t="s">
        <v>242</v>
      </c>
      <c r="J1187" s="168">
        <v>1</v>
      </c>
      <c r="K1187" s="192">
        <v>45323</v>
      </c>
      <c r="L1187" s="192">
        <v>45747</v>
      </c>
      <c r="M1187" s="165">
        <f t="shared" si="40"/>
        <v>60.571428571428569</v>
      </c>
      <c r="N1187" s="191">
        <v>0</v>
      </c>
      <c r="O1187" s="175" t="s">
        <v>3798</v>
      </c>
      <c r="P1187" s="53">
        <f t="shared" si="41"/>
        <v>0</v>
      </c>
      <c r="Q1187" s="166" t="str">
        <f>IF(ISNUMBER(P1187),IF(P1187=100%,"CUMPLIDA",IF(AND(ISNUMBER(L1187),ISNUMBER(CGR!$P$4)), IF(L1187&lt;CGR!$P$4,"INCUMPLIDA","PROCESO"), "VERIFICAR FECHA")),"SIN VALOR AVANCE")</f>
        <v>PROCESO</v>
      </c>
    </row>
    <row r="1188" spans="1:17" ht="135.75">
      <c r="A1188" s="169" t="s">
        <v>19</v>
      </c>
      <c r="B1188" s="460" t="s">
        <v>13</v>
      </c>
      <c r="C1188" s="642"/>
      <c r="D1188" s="642"/>
      <c r="E1188" s="643"/>
      <c r="F1188" s="643" t="s">
        <v>4005</v>
      </c>
      <c r="G1188" s="52" t="s">
        <v>1361</v>
      </c>
      <c r="H1188" s="163" t="s">
        <v>245</v>
      </c>
      <c r="I1188" s="163" t="s">
        <v>246</v>
      </c>
      <c r="J1188" s="168">
        <v>1</v>
      </c>
      <c r="K1188" s="192">
        <v>45231</v>
      </c>
      <c r="L1188" s="192">
        <v>45747</v>
      </c>
      <c r="M1188" s="165">
        <f t="shared" si="40"/>
        <v>73.714285714285708</v>
      </c>
      <c r="N1188" s="191">
        <v>0</v>
      </c>
      <c r="O1188" s="175" t="s">
        <v>3798</v>
      </c>
      <c r="P1188" s="53">
        <f t="shared" si="41"/>
        <v>0</v>
      </c>
      <c r="Q1188" s="166" t="str">
        <f>IF(ISNUMBER(P1188),IF(P1188=100%,"CUMPLIDA",IF(AND(ISNUMBER(L1188),ISNUMBER(CGR!$P$4)), IF(L1188&lt;CGR!$P$4,"INCUMPLIDA","PROCESO"), "VERIFICAR FECHA")),"SIN VALOR AVANCE")</f>
        <v>PROCESO</v>
      </c>
    </row>
    <row r="1189" spans="1:17" ht="210.75">
      <c r="A1189" s="169" t="s">
        <v>19</v>
      </c>
      <c r="B1189" s="460" t="s">
        <v>13</v>
      </c>
      <c r="C1189" s="642"/>
      <c r="D1189" s="642"/>
      <c r="E1189" s="643"/>
      <c r="F1189" s="643" t="s">
        <v>4005</v>
      </c>
      <c r="G1189" s="52" t="s">
        <v>248</v>
      </c>
      <c r="H1189" s="163" t="s">
        <v>248</v>
      </c>
      <c r="I1189" s="163" t="s">
        <v>3249</v>
      </c>
      <c r="J1189" s="168">
        <v>1</v>
      </c>
      <c r="K1189" s="192">
        <v>45323</v>
      </c>
      <c r="L1189" s="192">
        <v>45747</v>
      </c>
      <c r="M1189" s="165">
        <f t="shared" si="40"/>
        <v>60.571428571428569</v>
      </c>
      <c r="N1189" s="191">
        <v>0</v>
      </c>
      <c r="O1189" s="175" t="s">
        <v>4008</v>
      </c>
      <c r="P1189" s="53">
        <f t="shared" si="41"/>
        <v>0</v>
      </c>
      <c r="Q1189" s="166" t="str">
        <f>IF(ISNUMBER(P1189),IF(P1189=100%,"CUMPLIDA",IF(AND(ISNUMBER(L1189),ISNUMBER(CGR!$P$4)), IF(L1189&lt;CGR!$P$4,"INCUMPLIDA","PROCESO"), "VERIFICAR FECHA")),"SIN VALOR AVANCE")</f>
        <v>PROCESO</v>
      </c>
    </row>
    <row r="1190" spans="1:17" ht="135.75">
      <c r="A1190" s="169" t="s">
        <v>19</v>
      </c>
      <c r="B1190" s="460" t="s">
        <v>13</v>
      </c>
      <c r="C1190" s="642"/>
      <c r="D1190" s="642"/>
      <c r="E1190" s="643"/>
      <c r="F1190" s="643" t="s">
        <v>4005</v>
      </c>
      <c r="G1190" s="52" t="s">
        <v>3707</v>
      </c>
      <c r="H1190" s="163" t="s">
        <v>3707</v>
      </c>
      <c r="I1190" s="163" t="s">
        <v>252</v>
      </c>
      <c r="J1190" s="168">
        <v>1</v>
      </c>
      <c r="K1190" s="192">
        <v>45231</v>
      </c>
      <c r="L1190" s="192">
        <v>45747</v>
      </c>
      <c r="M1190" s="165">
        <f t="shared" si="40"/>
        <v>73.714285714285708</v>
      </c>
      <c r="N1190" s="191">
        <v>0</v>
      </c>
      <c r="O1190" s="175" t="s">
        <v>3798</v>
      </c>
      <c r="P1190" s="53">
        <f t="shared" si="41"/>
        <v>0</v>
      </c>
      <c r="Q1190" s="166" t="str">
        <f>IF(ISNUMBER(P1190),IF(P1190=100%,"CUMPLIDA",IF(AND(ISNUMBER(L1190),ISNUMBER(CGR!$P$4)), IF(L1190&lt;CGR!$P$4,"INCUMPLIDA","PROCESO"), "VERIFICAR FECHA")),"SIN VALOR AVANCE")</f>
        <v>PROCESO</v>
      </c>
    </row>
    <row r="1191" spans="1:17" ht="330.75">
      <c r="A1191" s="169" t="s">
        <v>19</v>
      </c>
      <c r="B1191" s="460" t="s">
        <v>13</v>
      </c>
      <c r="C1191" s="642"/>
      <c r="D1191" s="642"/>
      <c r="E1191" s="643"/>
      <c r="F1191" s="643" t="s">
        <v>4005</v>
      </c>
      <c r="G1191" s="52" t="s">
        <v>3708</v>
      </c>
      <c r="H1191" s="163" t="s">
        <v>3708</v>
      </c>
      <c r="I1191" s="163" t="s">
        <v>2556</v>
      </c>
      <c r="J1191" s="168">
        <v>1</v>
      </c>
      <c r="K1191" s="192">
        <v>45231</v>
      </c>
      <c r="L1191" s="192">
        <v>45808</v>
      </c>
      <c r="M1191" s="165">
        <f t="shared" si="40"/>
        <v>82.428571428571431</v>
      </c>
      <c r="N1191" s="191">
        <v>0</v>
      </c>
      <c r="O1191" s="175" t="s">
        <v>3968</v>
      </c>
      <c r="P1191" s="53">
        <f t="shared" si="41"/>
        <v>0</v>
      </c>
      <c r="Q1191" s="166" t="str">
        <f>IF(ISNUMBER(P1191),IF(P1191=100%,"CUMPLIDA",IF(AND(ISNUMBER(L1191),ISNUMBER(CGR!$P$4)), IF(L1191&lt;CGR!$P$4,"INCUMPLIDA","PROCESO"), "VERIFICAR FECHA")),"SIN VALOR AVANCE")</f>
        <v>PROCESO</v>
      </c>
    </row>
    <row r="1192" spans="1:17" ht="135.75">
      <c r="A1192" s="169" t="s">
        <v>19</v>
      </c>
      <c r="B1192" s="460" t="s">
        <v>13</v>
      </c>
      <c r="C1192" s="642"/>
      <c r="D1192" s="642"/>
      <c r="E1192" s="643"/>
      <c r="F1192" s="643" t="s">
        <v>4005</v>
      </c>
      <c r="G1192" s="52" t="s">
        <v>1363</v>
      </c>
      <c r="H1192" s="163" t="s">
        <v>258</v>
      </c>
      <c r="I1192" s="163" t="s">
        <v>259</v>
      </c>
      <c r="J1192" s="168">
        <v>12</v>
      </c>
      <c r="K1192" s="192">
        <v>46024</v>
      </c>
      <c r="L1192" s="192">
        <v>47118</v>
      </c>
      <c r="M1192" s="165">
        <f t="shared" si="40"/>
        <v>156.28571428571428</v>
      </c>
      <c r="N1192" s="191">
        <v>0</v>
      </c>
      <c r="O1192" s="175" t="s">
        <v>3798</v>
      </c>
      <c r="P1192" s="53">
        <f t="shared" si="41"/>
        <v>0</v>
      </c>
      <c r="Q1192" s="166" t="str">
        <f>IF(ISNUMBER(P1192),IF(P1192=100%,"CUMPLIDA",IF(AND(ISNUMBER(L1192),ISNUMBER(CGR!$P$4)), IF(L1192&lt;CGR!$P$4,"INCUMPLIDA","PROCESO"), "VERIFICAR FECHA")),"SIN VALOR AVANCE")</f>
        <v>PROCESO</v>
      </c>
    </row>
    <row r="1193" spans="1:17" ht="210.75">
      <c r="A1193" s="169" t="s">
        <v>19</v>
      </c>
      <c r="B1193" s="460" t="s">
        <v>13</v>
      </c>
      <c r="C1193" s="642" t="s">
        <v>3955</v>
      </c>
      <c r="D1193" s="642" t="s">
        <v>3956</v>
      </c>
      <c r="E1193" s="643"/>
      <c r="F1193" s="643" t="s">
        <v>4005</v>
      </c>
      <c r="G1193" s="52" t="s">
        <v>1364</v>
      </c>
      <c r="H1193" s="163" t="s">
        <v>261</v>
      </c>
      <c r="I1193" s="163" t="s">
        <v>262</v>
      </c>
      <c r="J1193" s="168">
        <v>1</v>
      </c>
      <c r="K1193" s="192">
        <v>46024</v>
      </c>
      <c r="L1193" s="192">
        <v>47118</v>
      </c>
      <c r="M1193" s="165">
        <f t="shared" si="40"/>
        <v>156.28571428571428</v>
      </c>
      <c r="N1193" s="191">
        <v>0</v>
      </c>
      <c r="O1193" s="175" t="s">
        <v>4008</v>
      </c>
      <c r="P1193" s="53">
        <f t="shared" si="41"/>
        <v>0</v>
      </c>
      <c r="Q1193" s="166" t="str">
        <f>IF(ISNUMBER(P1193),IF(P1193=100%,"CUMPLIDA",IF(AND(ISNUMBER(L1193),ISNUMBER(CGR!$P$4)), IF(L1193&lt;CGR!$P$4,"INCUMPLIDA","PROCESO"), "VERIFICAR FECHA")),"SIN VALOR AVANCE")</f>
        <v>PROCESO</v>
      </c>
    </row>
    <row r="1194" spans="1:17" ht="330.75">
      <c r="A1194" s="169" t="s">
        <v>19</v>
      </c>
      <c r="B1194" s="460" t="s">
        <v>13</v>
      </c>
      <c r="C1194" s="642" t="s">
        <v>3955</v>
      </c>
      <c r="D1194" s="642" t="s">
        <v>3956</v>
      </c>
      <c r="E1194" s="643"/>
      <c r="F1194" s="643" t="s">
        <v>4005</v>
      </c>
      <c r="G1194" s="52" t="s">
        <v>1365</v>
      </c>
      <c r="H1194" s="163" t="s">
        <v>264</v>
      </c>
      <c r="I1194" s="163" t="s">
        <v>265</v>
      </c>
      <c r="J1194" s="168">
        <v>2</v>
      </c>
      <c r="K1194" s="192">
        <v>46024</v>
      </c>
      <c r="L1194" s="192">
        <v>47118</v>
      </c>
      <c r="M1194" s="165">
        <f t="shared" si="40"/>
        <v>156.28571428571428</v>
      </c>
      <c r="N1194" s="191">
        <v>0</v>
      </c>
      <c r="O1194" s="175" t="s">
        <v>3968</v>
      </c>
      <c r="P1194" s="53">
        <f t="shared" si="41"/>
        <v>0</v>
      </c>
      <c r="Q1194" s="166" t="str">
        <f>IF(ISNUMBER(P1194),IF(P1194=100%,"CUMPLIDA",IF(AND(ISNUMBER(L1194),ISNUMBER(CGR!$P$4)), IF(L1194&lt;CGR!$P$4,"INCUMPLIDA","PROCESO"), "VERIFICAR FECHA")),"SIN VALOR AVANCE")</f>
        <v>PROCESO</v>
      </c>
    </row>
    <row r="1195" spans="1:17" ht="135.75">
      <c r="A1195" s="169" t="s">
        <v>19</v>
      </c>
      <c r="B1195" s="460" t="s">
        <v>13</v>
      </c>
      <c r="C1195" s="642" t="s">
        <v>3955</v>
      </c>
      <c r="D1195" s="642" t="s">
        <v>3956</v>
      </c>
      <c r="E1195" s="643"/>
      <c r="F1195" s="643" t="s">
        <v>4005</v>
      </c>
      <c r="G1195" s="52" t="s">
        <v>3970</v>
      </c>
      <c r="H1195" s="163" t="s">
        <v>3971</v>
      </c>
      <c r="I1195" s="163" t="s">
        <v>3972</v>
      </c>
      <c r="J1195" s="164">
        <v>1</v>
      </c>
      <c r="K1195" s="190">
        <v>44927</v>
      </c>
      <c r="L1195" s="190">
        <v>45016</v>
      </c>
      <c r="M1195" s="165">
        <f t="shared" si="40"/>
        <v>12.714285714285714</v>
      </c>
      <c r="N1195" s="191">
        <v>1</v>
      </c>
      <c r="O1195" s="163" t="s">
        <v>3973</v>
      </c>
      <c r="P1195" s="53">
        <f t="shared" si="41"/>
        <v>1</v>
      </c>
      <c r="Q1195" s="166" t="str">
        <f>IF(ISNUMBER(P1195),IF(P1195=100%,"CUMPLIDA",IF(AND(ISNUMBER(L1195),ISNUMBER(CGR!$P$4)), IF(L1195&lt;CGR!$P$4,"INCUMPLIDA","PROCESO"), "VERIFICAR FECHA")),"SIN VALOR AVANCE")</f>
        <v>CUMPLIDA</v>
      </c>
    </row>
    <row r="1196" spans="1:17" ht="225.75">
      <c r="A1196" s="169" t="s">
        <v>19</v>
      </c>
      <c r="B1196" s="460" t="s">
        <v>13</v>
      </c>
      <c r="C1196" s="642" t="s">
        <v>3955</v>
      </c>
      <c r="D1196" s="642" t="s">
        <v>3956</v>
      </c>
      <c r="E1196" s="643"/>
      <c r="F1196" s="643" t="s">
        <v>4005</v>
      </c>
      <c r="G1196" s="52" t="s">
        <v>3970</v>
      </c>
      <c r="H1196" s="163" t="s">
        <v>4009</v>
      </c>
      <c r="I1196" s="163" t="s">
        <v>1097</v>
      </c>
      <c r="J1196" s="164">
        <v>1</v>
      </c>
      <c r="K1196" s="190">
        <v>45017</v>
      </c>
      <c r="L1196" s="190">
        <v>45138</v>
      </c>
      <c r="M1196" s="165">
        <f t="shared" si="40"/>
        <v>17.285714285714285</v>
      </c>
      <c r="N1196" s="191">
        <v>1</v>
      </c>
      <c r="O1196" s="163" t="s">
        <v>4010</v>
      </c>
      <c r="P1196" s="53">
        <f t="shared" si="41"/>
        <v>1</v>
      </c>
      <c r="Q1196" s="166" t="str">
        <f>IF(ISNUMBER(P1196),IF(P1196=100%,"CUMPLIDA",IF(AND(ISNUMBER(L1196),ISNUMBER(CGR!$P$4)), IF(L1196&lt;CGR!$P$4,"INCUMPLIDA","PROCESO"), "VERIFICAR FECHA")),"SIN VALOR AVANCE")</f>
        <v>CUMPLIDA</v>
      </c>
    </row>
    <row r="1197" spans="1:17" ht="135.75">
      <c r="A1197" s="169" t="s">
        <v>19</v>
      </c>
      <c r="B1197" s="460" t="s">
        <v>13</v>
      </c>
      <c r="C1197" s="642" t="s">
        <v>3955</v>
      </c>
      <c r="D1197" s="642" t="s">
        <v>3956</v>
      </c>
      <c r="E1197" s="643"/>
      <c r="F1197" s="643" t="s">
        <v>4005</v>
      </c>
      <c r="G1197" s="52" t="s">
        <v>4011</v>
      </c>
      <c r="H1197" s="163" t="s">
        <v>4012</v>
      </c>
      <c r="I1197" s="163" t="s">
        <v>1097</v>
      </c>
      <c r="J1197" s="164">
        <v>12</v>
      </c>
      <c r="K1197" s="190">
        <v>44958</v>
      </c>
      <c r="L1197" s="190">
        <v>45323</v>
      </c>
      <c r="M1197" s="165">
        <f t="shared" si="40"/>
        <v>52.142857142857146</v>
      </c>
      <c r="N1197" s="191">
        <v>12</v>
      </c>
      <c r="O1197" s="163" t="s">
        <v>4013</v>
      </c>
      <c r="P1197" s="53">
        <f t="shared" si="41"/>
        <v>1</v>
      </c>
      <c r="Q1197" s="166" t="str">
        <f>IF(ISNUMBER(P1197),IF(P1197=100%,"CUMPLIDA",IF(AND(ISNUMBER(L1197),ISNUMBER(CGR!$P$4)), IF(L1197&lt;CGR!$P$4,"INCUMPLIDA","PROCESO"), "VERIFICAR FECHA")),"SIN VALOR AVANCE")</f>
        <v>CUMPLIDA</v>
      </c>
    </row>
    <row r="1198" spans="1:17" ht="135.75">
      <c r="A1198" s="169" t="s">
        <v>19</v>
      </c>
      <c r="B1198" s="460" t="s">
        <v>13</v>
      </c>
      <c r="C1198" s="642" t="s">
        <v>3955</v>
      </c>
      <c r="D1198" s="642" t="s">
        <v>3956</v>
      </c>
      <c r="E1198" s="643"/>
      <c r="F1198" s="643" t="s">
        <v>4005</v>
      </c>
      <c r="G1198" s="52" t="s">
        <v>4014</v>
      </c>
      <c r="H1198" s="163" t="s">
        <v>4015</v>
      </c>
      <c r="I1198" s="163" t="s">
        <v>1097</v>
      </c>
      <c r="J1198" s="164">
        <v>4</v>
      </c>
      <c r="K1198" s="190">
        <v>44958</v>
      </c>
      <c r="L1198" s="190">
        <v>45323</v>
      </c>
      <c r="M1198" s="165">
        <f t="shared" si="40"/>
        <v>52.142857142857146</v>
      </c>
      <c r="N1198" s="191">
        <v>4</v>
      </c>
      <c r="O1198" s="163" t="s">
        <v>3978</v>
      </c>
      <c r="P1198" s="53">
        <f t="shared" si="41"/>
        <v>1</v>
      </c>
      <c r="Q1198" s="166" t="str">
        <f>IF(ISNUMBER(P1198),IF(P1198=100%,"CUMPLIDA",IF(AND(ISNUMBER(L1198),ISNUMBER(CGR!$P$4)), IF(L1198&lt;CGR!$P$4,"INCUMPLIDA","PROCESO"), "VERIFICAR FECHA")),"SIN VALOR AVANCE")</f>
        <v>CUMPLIDA</v>
      </c>
    </row>
    <row r="1199" spans="1:17" ht="150">
      <c r="A1199" s="169" t="s">
        <v>19</v>
      </c>
      <c r="B1199" s="460" t="s">
        <v>13</v>
      </c>
      <c r="C1199" s="642" t="s">
        <v>3955</v>
      </c>
      <c r="D1199" s="642" t="s">
        <v>3956</v>
      </c>
      <c r="E1199" s="643"/>
      <c r="F1199" s="643" t="s">
        <v>4005</v>
      </c>
      <c r="G1199" s="52" t="s">
        <v>3981</v>
      </c>
      <c r="H1199" s="163" t="s">
        <v>3982</v>
      </c>
      <c r="I1199" s="163" t="s">
        <v>1097</v>
      </c>
      <c r="J1199" s="164">
        <v>1</v>
      </c>
      <c r="K1199" s="190">
        <v>44958</v>
      </c>
      <c r="L1199" s="190">
        <v>44985</v>
      </c>
      <c r="M1199" s="165">
        <f t="shared" si="40"/>
        <v>3.8571428571428572</v>
      </c>
      <c r="N1199" s="191">
        <v>1</v>
      </c>
      <c r="O1199" s="163" t="s">
        <v>3978</v>
      </c>
      <c r="P1199" s="53">
        <f t="shared" si="41"/>
        <v>1</v>
      </c>
      <c r="Q1199" s="166" t="str">
        <f>IF(ISNUMBER(P1199),IF(P1199=100%,"CUMPLIDA",IF(AND(ISNUMBER(L1199),ISNUMBER(CGR!$P$4)), IF(L1199&lt;CGR!$P$4,"INCUMPLIDA","PROCESO"), "VERIFICAR FECHA")),"SIN VALOR AVANCE")</f>
        <v>CUMPLIDA</v>
      </c>
    </row>
    <row r="1200" spans="1:17" ht="255.75">
      <c r="A1200" s="169" t="s">
        <v>19</v>
      </c>
      <c r="B1200" s="460" t="s">
        <v>13</v>
      </c>
      <c r="C1200" s="642" t="s">
        <v>3955</v>
      </c>
      <c r="D1200" s="642" t="s">
        <v>3956</v>
      </c>
      <c r="E1200" s="643" t="s">
        <v>4016</v>
      </c>
      <c r="F1200" s="643" t="s">
        <v>4017</v>
      </c>
      <c r="G1200" s="52" t="s">
        <v>4006</v>
      </c>
      <c r="H1200" s="163" t="s">
        <v>3964</v>
      </c>
      <c r="I1200" s="163" t="s">
        <v>3965</v>
      </c>
      <c r="J1200" s="164">
        <v>3</v>
      </c>
      <c r="K1200" s="190">
        <v>44958</v>
      </c>
      <c r="L1200" s="190">
        <v>45323</v>
      </c>
      <c r="M1200" s="165">
        <f t="shared" si="40"/>
        <v>52.142857142857146</v>
      </c>
      <c r="N1200" s="191">
        <v>3</v>
      </c>
      <c r="O1200" s="163" t="s">
        <v>4018</v>
      </c>
      <c r="P1200" s="53">
        <f t="shared" si="41"/>
        <v>1</v>
      </c>
      <c r="Q1200" s="166" t="str">
        <f>IF(ISNUMBER(P1200),IF(P1200=100%,"CUMPLIDA",IF(AND(ISNUMBER(L1200),ISNUMBER(CGR!$P$4)), IF(L1200&lt;CGR!$P$4,"INCUMPLIDA","PROCESO"), "VERIFICAR FECHA")),"SIN VALOR AVANCE")</f>
        <v>CUMPLIDA</v>
      </c>
    </row>
    <row r="1201" spans="1:17" ht="135.75">
      <c r="A1201" s="169" t="s">
        <v>19</v>
      </c>
      <c r="B1201" s="460" t="s">
        <v>13</v>
      </c>
      <c r="C1201" s="642"/>
      <c r="D1201" s="642"/>
      <c r="E1201" s="643"/>
      <c r="F1201" s="643" t="s">
        <v>4017</v>
      </c>
      <c r="G1201" s="643" t="s">
        <v>3967</v>
      </c>
      <c r="H1201" s="537" t="s">
        <v>2429</v>
      </c>
      <c r="I1201" s="163" t="s">
        <v>969</v>
      </c>
      <c r="J1201" s="164">
        <v>1</v>
      </c>
      <c r="K1201" s="190">
        <v>45231</v>
      </c>
      <c r="L1201" s="190">
        <v>45504</v>
      </c>
      <c r="M1201" s="165">
        <f t="shared" si="40"/>
        <v>39</v>
      </c>
      <c r="N1201" s="191">
        <v>1</v>
      </c>
      <c r="O1201" s="175" t="s">
        <v>3703</v>
      </c>
      <c r="P1201" s="53">
        <f t="shared" si="41"/>
        <v>1</v>
      </c>
      <c r="Q1201" s="166" t="str">
        <f>IF(ISNUMBER(P1201),IF(P1201=100%,"CUMPLIDA",IF(AND(ISNUMBER(L1201),ISNUMBER(CGR!$P$4)), IF(L1201&lt;CGR!$P$4,"INCUMPLIDA","PROCESO"), "VERIFICAR FECHA")),"SIN VALOR AVANCE")</f>
        <v>CUMPLIDA</v>
      </c>
    </row>
    <row r="1202" spans="1:17" ht="330.75">
      <c r="A1202" s="169" t="s">
        <v>19</v>
      </c>
      <c r="B1202" s="460" t="s">
        <v>13</v>
      </c>
      <c r="C1202" s="642"/>
      <c r="D1202" s="642"/>
      <c r="E1202" s="643"/>
      <c r="F1202" s="643" t="s">
        <v>4017</v>
      </c>
      <c r="G1202" s="643"/>
      <c r="H1202" s="537" t="s">
        <v>2431</v>
      </c>
      <c r="I1202" s="163" t="s">
        <v>2432</v>
      </c>
      <c r="J1202" s="164">
        <v>1</v>
      </c>
      <c r="K1202" s="190">
        <v>45231</v>
      </c>
      <c r="L1202" s="190">
        <v>45504</v>
      </c>
      <c r="M1202" s="165">
        <f t="shared" si="40"/>
        <v>39</v>
      </c>
      <c r="N1202" s="191">
        <v>1</v>
      </c>
      <c r="O1202" s="175" t="s">
        <v>3968</v>
      </c>
      <c r="P1202" s="53">
        <f t="shared" si="41"/>
        <v>1</v>
      </c>
      <c r="Q1202" s="166" t="str">
        <f>IF(ISNUMBER(P1202),IF(P1202=100%,"CUMPLIDA",IF(AND(ISNUMBER(L1202),ISNUMBER(CGR!$P$4)), IF(L1202&lt;CGR!$P$4,"INCUMPLIDA","PROCESO"), "VERIFICAR FECHA")),"SIN VALOR AVANCE")</f>
        <v>CUMPLIDA</v>
      </c>
    </row>
    <row r="1203" spans="1:17" ht="195.75">
      <c r="A1203" s="169" t="s">
        <v>19</v>
      </c>
      <c r="B1203" s="460" t="s">
        <v>13</v>
      </c>
      <c r="C1203" s="642"/>
      <c r="D1203" s="642"/>
      <c r="E1203" s="643"/>
      <c r="F1203" s="643" t="s">
        <v>4017</v>
      </c>
      <c r="G1203" s="52" t="s">
        <v>2434</v>
      </c>
      <c r="H1203" s="163" t="s">
        <v>1614</v>
      </c>
      <c r="I1203" s="163" t="s">
        <v>238</v>
      </c>
      <c r="J1203" s="168">
        <v>1</v>
      </c>
      <c r="K1203" s="192">
        <v>45323</v>
      </c>
      <c r="L1203" s="192">
        <v>45747</v>
      </c>
      <c r="M1203" s="165">
        <f t="shared" si="40"/>
        <v>60.571428571428569</v>
      </c>
      <c r="N1203" s="191">
        <v>0</v>
      </c>
      <c r="O1203" s="175" t="s">
        <v>3969</v>
      </c>
      <c r="P1203" s="53">
        <f t="shared" si="41"/>
        <v>0</v>
      </c>
      <c r="Q1203" s="166" t="str">
        <f>IF(ISNUMBER(P1203),IF(P1203=100%,"CUMPLIDA",IF(AND(ISNUMBER(L1203),ISNUMBER(CGR!$P$4)), IF(L1203&lt;CGR!$P$4,"INCUMPLIDA","PROCESO"), "VERIFICAR FECHA")),"SIN VALOR AVANCE")</f>
        <v>PROCESO</v>
      </c>
    </row>
    <row r="1204" spans="1:17" ht="135.75">
      <c r="A1204" s="169" t="s">
        <v>19</v>
      </c>
      <c r="B1204" s="460" t="s">
        <v>13</v>
      </c>
      <c r="C1204" s="642" t="s">
        <v>3955</v>
      </c>
      <c r="D1204" s="642" t="s">
        <v>3956</v>
      </c>
      <c r="E1204" s="643"/>
      <c r="F1204" s="643" t="s">
        <v>4017</v>
      </c>
      <c r="G1204" s="52" t="s">
        <v>241</v>
      </c>
      <c r="H1204" s="163" t="s">
        <v>241</v>
      </c>
      <c r="I1204" s="163" t="s">
        <v>242</v>
      </c>
      <c r="J1204" s="168">
        <v>1</v>
      </c>
      <c r="K1204" s="192">
        <v>45323</v>
      </c>
      <c r="L1204" s="192">
        <v>45747</v>
      </c>
      <c r="M1204" s="165">
        <f t="shared" si="40"/>
        <v>60.571428571428569</v>
      </c>
      <c r="N1204" s="191">
        <v>0</v>
      </c>
      <c r="O1204" s="175" t="s">
        <v>3798</v>
      </c>
      <c r="P1204" s="53">
        <f t="shared" si="41"/>
        <v>0</v>
      </c>
      <c r="Q1204" s="166" t="str">
        <f>IF(ISNUMBER(P1204),IF(P1204=100%,"CUMPLIDA",IF(AND(ISNUMBER(L1204),ISNUMBER(CGR!$P$4)), IF(L1204&lt;CGR!$P$4,"INCUMPLIDA","PROCESO"), "VERIFICAR FECHA")),"SIN VALOR AVANCE")</f>
        <v>PROCESO</v>
      </c>
    </row>
    <row r="1205" spans="1:17" ht="135.75">
      <c r="A1205" s="169" t="s">
        <v>19</v>
      </c>
      <c r="B1205" s="460" t="s">
        <v>13</v>
      </c>
      <c r="C1205" s="642"/>
      <c r="D1205" s="642"/>
      <c r="E1205" s="643"/>
      <c r="F1205" s="643" t="s">
        <v>4017</v>
      </c>
      <c r="G1205" s="52" t="s">
        <v>1361</v>
      </c>
      <c r="H1205" s="163" t="s">
        <v>245</v>
      </c>
      <c r="I1205" s="163" t="s">
        <v>246</v>
      </c>
      <c r="J1205" s="168">
        <v>1</v>
      </c>
      <c r="K1205" s="192">
        <v>45231</v>
      </c>
      <c r="L1205" s="192">
        <v>45747</v>
      </c>
      <c r="M1205" s="165">
        <f t="shared" si="40"/>
        <v>73.714285714285708</v>
      </c>
      <c r="N1205" s="191">
        <v>0</v>
      </c>
      <c r="O1205" s="175" t="s">
        <v>3798</v>
      </c>
      <c r="P1205" s="53">
        <f t="shared" si="41"/>
        <v>0</v>
      </c>
      <c r="Q1205" s="166" t="str">
        <f>IF(ISNUMBER(P1205),IF(P1205=100%,"CUMPLIDA",IF(AND(ISNUMBER(L1205),ISNUMBER(CGR!$P$4)), IF(L1205&lt;CGR!$P$4,"INCUMPLIDA","PROCESO"), "VERIFICAR FECHA")),"SIN VALOR AVANCE")</f>
        <v>PROCESO</v>
      </c>
    </row>
    <row r="1206" spans="1:17" ht="195.75">
      <c r="A1206" s="169" t="s">
        <v>19</v>
      </c>
      <c r="B1206" s="460" t="s">
        <v>13</v>
      </c>
      <c r="C1206" s="642"/>
      <c r="D1206" s="642"/>
      <c r="E1206" s="643"/>
      <c r="F1206" s="643" t="s">
        <v>4017</v>
      </c>
      <c r="G1206" s="52" t="s">
        <v>248</v>
      </c>
      <c r="H1206" s="163" t="s">
        <v>248</v>
      </c>
      <c r="I1206" s="163" t="s">
        <v>3249</v>
      </c>
      <c r="J1206" s="168">
        <v>1</v>
      </c>
      <c r="K1206" s="192">
        <v>45323</v>
      </c>
      <c r="L1206" s="192">
        <v>45747</v>
      </c>
      <c r="M1206" s="165">
        <f t="shared" si="40"/>
        <v>60.571428571428569</v>
      </c>
      <c r="N1206" s="191">
        <v>0</v>
      </c>
      <c r="O1206" s="175" t="s">
        <v>3969</v>
      </c>
      <c r="P1206" s="53">
        <f t="shared" si="41"/>
        <v>0</v>
      </c>
      <c r="Q1206" s="166" t="str">
        <f>IF(ISNUMBER(P1206),IF(P1206=100%,"CUMPLIDA",IF(AND(ISNUMBER(L1206),ISNUMBER(CGR!$P$4)), IF(L1206&lt;CGR!$P$4,"INCUMPLIDA","PROCESO"), "VERIFICAR FECHA")),"SIN VALOR AVANCE")</f>
        <v>PROCESO</v>
      </c>
    </row>
    <row r="1207" spans="1:17" ht="135.75">
      <c r="A1207" s="169" t="s">
        <v>19</v>
      </c>
      <c r="B1207" s="460" t="s">
        <v>13</v>
      </c>
      <c r="C1207" s="642"/>
      <c r="D1207" s="642"/>
      <c r="E1207" s="643"/>
      <c r="F1207" s="643" t="s">
        <v>4017</v>
      </c>
      <c r="G1207" s="52" t="s">
        <v>3707</v>
      </c>
      <c r="H1207" s="163" t="s">
        <v>3707</v>
      </c>
      <c r="I1207" s="163" t="s">
        <v>252</v>
      </c>
      <c r="J1207" s="168">
        <v>1</v>
      </c>
      <c r="K1207" s="192">
        <v>45231</v>
      </c>
      <c r="L1207" s="192">
        <v>45747</v>
      </c>
      <c r="M1207" s="165">
        <f t="shared" si="40"/>
        <v>73.714285714285708</v>
      </c>
      <c r="N1207" s="191">
        <v>0</v>
      </c>
      <c r="O1207" s="175" t="s">
        <v>3798</v>
      </c>
      <c r="P1207" s="53">
        <f t="shared" si="41"/>
        <v>0</v>
      </c>
      <c r="Q1207" s="166" t="str">
        <f>IF(ISNUMBER(P1207),IF(P1207=100%,"CUMPLIDA",IF(AND(ISNUMBER(L1207),ISNUMBER(CGR!$P$4)), IF(L1207&lt;CGR!$P$4,"INCUMPLIDA","PROCESO"), "VERIFICAR FECHA")),"SIN VALOR AVANCE")</f>
        <v>PROCESO</v>
      </c>
    </row>
    <row r="1208" spans="1:17" ht="330.75">
      <c r="A1208" s="169" t="s">
        <v>19</v>
      </c>
      <c r="B1208" s="460" t="s">
        <v>13</v>
      </c>
      <c r="C1208" s="642"/>
      <c r="D1208" s="642"/>
      <c r="E1208" s="643"/>
      <c r="F1208" s="643" t="s">
        <v>4017</v>
      </c>
      <c r="G1208" s="52" t="s">
        <v>3708</v>
      </c>
      <c r="H1208" s="163" t="s">
        <v>3708</v>
      </c>
      <c r="I1208" s="163" t="s">
        <v>2556</v>
      </c>
      <c r="J1208" s="168">
        <v>1</v>
      </c>
      <c r="K1208" s="192">
        <v>45231</v>
      </c>
      <c r="L1208" s="192">
        <v>45808</v>
      </c>
      <c r="M1208" s="165">
        <f t="shared" si="40"/>
        <v>82.428571428571431</v>
      </c>
      <c r="N1208" s="191">
        <v>0</v>
      </c>
      <c r="O1208" s="175" t="s">
        <v>3968</v>
      </c>
      <c r="P1208" s="53">
        <f t="shared" si="41"/>
        <v>0</v>
      </c>
      <c r="Q1208" s="166" t="str">
        <f>IF(ISNUMBER(P1208),IF(P1208=100%,"CUMPLIDA",IF(AND(ISNUMBER(L1208),ISNUMBER(CGR!$P$4)), IF(L1208&lt;CGR!$P$4,"INCUMPLIDA","PROCESO"), "VERIFICAR FECHA")),"SIN VALOR AVANCE")</f>
        <v>PROCESO</v>
      </c>
    </row>
    <row r="1209" spans="1:17" ht="135.75">
      <c r="A1209" s="169" t="s">
        <v>19</v>
      </c>
      <c r="B1209" s="460" t="s">
        <v>13</v>
      </c>
      <c r="C1209" s="642"/>
      <c r="D1209" s="642"/>
      <c r="E1209" s="643"/>
      <c r="F1209" s="643" t="s">
        <v>4017</v>
      </c>
      <c r="G1209" s="52" t="s">
        <v>1363</v>
      </c>
      <c r="H1209" s="163" t="s">
        <v>258</v>
      </c>
      <c r="I1209" s="163" t="s">
        <v>259</v>
      </c>
      <c r="J1209" s="168">
        <v>12</v>
      </c>
      <c r="K1209" s="192">
        <v>46024</v>
      </c>
      <c r="L1209" s="192">
        <v>47118</v>
      </c>
      <c r="M1209" s="165">
        <f t="shared" si="40"/>
        <v>156.28571428571428</v>
      </c>
      <c r="N1209" s="191">
        <v>0</v>
      </c>
      <c r="O1209" s="175" t="s">
        <v>3798</v>
      </c>
      <c r="P1209" s="53">
        <f t="shared" si="41"/>
        <v>0</v>
      </c>
      <c r="Q1209" s="166" t="str">
        <f>IF(ISNUMBER(P1209),IF(P1209=100%,"CUMPLIDA",IF(AND(ISNUMBER(L1209),ISNUMBER(CGR!$P$4)), IF(L1209&lt;CGR!$P$4,"INCUMPLIDA","PROCESO"), "VERIFICAR FECHA")),"SIN VALOR AVANCE")</f>
        <v>PROCESO</v>
      </c>
    </row>
    <row r="1210" spans="1:17" ht="195.75">
      <c r="A1210" s="169" t="s">
        <v>19</v>
      </c>
      <c r="B1210" s="460" t="s">
        <v>13</v>
      </c>
      <c r="C1210" s="642" t="s">
        <v>3955</v>
      </c>
      <c r="D1210" s="642" t="s">
        <v>3956</v>
      </c>
      <c r="E1210" s="643"/>
      <c r="F1210" s="643" t="s">
        <v>4017</v>
      </c>
      <c r="G1210" s="52" t="s">
        <v>1364</v>
      </c>
      <c r="H1210" s="163" t="s">
        <v>261</v>
      </c>
      <c r="I1210" s="163" t="s">
        <v>262</v>
      </c>
      <c r="J1210" s="168">
        <v>1</v>
      </c>
      <c r="K1210" s="192">
        <v>46024</v>
      </c>
      <c r="L1210" s="192">
        <v>47118</v>
      </c>
      <c r="M1210" s="165">
        <f t="shared" si="40"/>
        <v>156.28571428571428</v>
      </c>
      <c r="N1210" s="191">
        <v>0</v>
      </c>
      <c r="O1210" s="175" t="s">
        <v>3969</v>
      </c>
      <c r="P1210" s="53">
        <f t="shared" si="41"/>
        <v>0</v>
      </c>
      <c r="Q1210" s="166" t="str">
        <f>IF(ISNUMBER(P1210),IF(P1210=100%,"CUMPLIDA",IF(AND(ISNUMBER(L1210),ISNUMBER(CGR!$P$4)), IF(L1210&lt;CGR!$P$4,"INCUMPLIDA","PROCESO"), "VERIFICAR FECHA")),"SIN VALOR AVANCE")</f>
        <v>PROCESO</v>
      </c>
    </row>
    <row r="1211" spans="1:17" ht="330.75">
      <c r="A1211" s="169" t="s">
        <v>19</v>
      </c>
      <c r="B1211" s="460" t="s">
        <v>13</v>
      </c>
      <c r="C1211" s="642" t="s">
        <v>3955</v>
      </c>
      <c r="D1211" s="642" t="s">
        <v>3956</v>
      </c>
      <c r="E1211" s="643"/>
      <c r="F1211" s="643"/>
      <c r="G1211" s="52" t="s">
        <v>1365</v>
      </c>
      <c r="H1211" s="163" t="s">
        <v>264</v>
      </c>
      <c r="I1211" s="163" t="s">
        <v>265</v>
      </c>
      <c r="J1211" s="168">
        <v>2</v>
      </c>
      <c r="K1211" s="192">
        <v>46024</v>
      </c>
      <c r="L1211" s="192">
        <v>47118</v>
      </c>
      <c r="M1211" s="165">
        <f t="shared" si="40"/>
        <v>156.28571428571428</v>
      </c>
      <c r="N1211" s="191">
        <v>0</v>
      </c>
      <c r="O1211" s="175" t="s">
        <v>3968</v>
      </c>
      <c r="P1211" s="53">
        <f t="shared" si="41"/>
        <v>0</v>
      </c>
      <c r="Q1211" s="166" t="str">
        <f>IF(ISNUMBER(P1211),IF(P1211=100%,"CUMPLIDA",IF(AND(ISNUMBER(L1211),ISNUMBER(CGR!$P$4)), IF(L1211&lt;CGR!$P$4,"INCUMPLIDA","PROCESO"), "VERIFICAR FECHA")),"SIN VALOR AVANCE")</f>
        <v>PROCESO</v>
      </c>
    </row>
    <row r="1212" spans="1:17" ht="135.75">
      <c r="A1212" s="169" t="s">
        <v>19</v>
      </c>
      <c r="B1212" s="460" t="s">
        <v>13</v>
      </c>
      <c r="C1212" s="642" t="s">
        <v>3955</v>
      </c>
      <c r="D1212" s="642" t="s">
        <v>3956</v>
      </c>
      <c r="E1212" s="643"/>
      <c r="F1212" s="643"/>
      <c r="G1212" s="52" t="s">
        <v>3970</v>
      </c>
      <c r="H1212" s="163" t="s">
        <v>3971</v>
      </c>
      <c r="I1212" s="163" t="s">
        <v>3972</v>
      </c>
      <c r="J1212" s="164">
        <v>1</v>
      </c>
      <c r="K1212" s="190">
        <v>44927</v>
      </c>
      <c r="L1212" s="190">
        <v>45016</v>
      </c>
      <c r="M1212" s="165">
        <f t="shared" si="40"/>
        <v>12.714285714285714</v>
      </c>
      <c r="N1212" s="191">
        <v>1</v>
      </c>
      <c r="O1212" s="163" t="s">
        <v>3973</v>
      </c>
      <c r="P1212" s="53">
        <f t="shared" si="41"/>
        <v>1</v>
      </c>
      <c r="Q1212" s="166" t="str">
        <f>IF(ISNUMBER(P1212),IF(P1212=100%,"CUMPLIDA",IF(AND(ISNUMBER(L1212),ISNUMBER(CGR!$P$4)), IF(L1212&lt;CGR!$P$4,"INCUMPLIDA","PROCESO"), "VERIFICAR FECHA")),"SIN VALOR AVANCE")</f>
        <v>CUMPLIDA</v>
      </c>
    </row>
    <row r="1213" spans="1:17" ht="225.75">
      <c r="A1213" s="169" t="s">
        <v>19</v>
      </c>
      <c r="B1213" s="460" t="s">
        <v>13</v>
      </c>
      <c r="C1213" s="642" t="s">
        <v>3955</v>
      </c>
      <c r="D1213" s="642" t="s">
        <v>3956</v>
      </c>
      <c r="E1213" s="643"/>
      <c r="F1213" s="643" t="s">
        <v>4017</v>
      </c>
      <c r="G1213" s="52" t="s">
        <v>3970</v>
      </c>
      <c r="H1213" s="163" t="s">
        <v>4009</v>
      </c>
      <c r="I1213" s="163" t="s">
        <v>1097</v>
      </c>
      <c r="J1213" s="164">
        <v>1</v>
      </c>
      <c r="K1213" s="190">
        <v>45017</v>
      </c>
      <c r="L1213" s="190">
        <v>45138</v>
      </c>
      <c r="M1213" s="165">
        <f t="shared" si="40"/>
        <v>17.285714285714285</v>
      </c>
      <c r="N1213" s="191">
        <v>1</v>
      </c>
      <c r="O1213" s="163" t="s">
        <v>4019</v>
      </c>
      <c r="P1213" s="53">
        <f t="shared" si="41"/>
        <v>1</v>
      </c>
      <c r="Q1213" s="166" t="str">
        <f>IF(ISNUMBER(P1213),IF(P1213=100%,"CUMPLIDA",IF(AND(ISNUMBER(L1213),ISNUMBER(CGR!$P$4)), IF(L1213&lt;CGR!$P$4,"INCUMPLIDA","PROCESO"), "VERIFICAR FECHA")),"SIN VALOR AVANCE")</f>
        <v>CUMPLIDA</v>
      </c>
    </row>
    <row r="1214" spans="1:17" ht="105.75">
      <c r="A1214" s="169" t="s">
        <v>19</v>
      </c>
      <c r="B1214" s="460" t="s">
        <v>13</v>
      </c>
      <c r="C1214" s="642" t="s">
        <v>3955</v>
      </c>
      <c r="D1214" s="642" t="s">
        <v>3956</v>
      </c>
      <c r="E1214" s="643"/>
      <c r="F1214" s="643" t="s">
        <v>4017</v>
      </c>
      <c r="G1214" s="52" t="s">
        <v>4020</v>
      </c>
      <c r="H1214" s="163" t="s">
        <v>4021</v>
      </c>
      <c r="I1214" s="163" t="s">
        <v>3961</v>
      </c>
      <c r="J1214" s="164">
        <v>1</v>
      </c>
      <c r="K1214" s="190">
        <v>44958</v>
      </c>
      <c r="L1214" s="190">
        <v>44985</v>
      </c>
      <c r="M1214" s="165">
        <f t="shared" si="40"/>
        <v>3.8571428571428572</v>
      </c>
      <c r="N1214" s="191">
        <v>1</v>
      </c>
      <c r="O1214" s="163" t="s">
        <v>4022</v>
      </c>
      <c r="P1214" s="53">
        <f t="shared" si="41"/>
        <v>1</v>
      </c>
      <c r="Q1214" s="166" t="str">
        <f>IF(ISNUMBER(P1214),IF(P1214=100%,"CUMPLIDA",IF(AND(ISNUMBER(L1214),ISNUMBER(CGR!$P$4)), IF(L1214&lt;CGR!$P$4,"INCUMPLIDA","PROCESO"), "VERIFICAR FECHA")),"SIN VALOR AVANCE")</f>
        <v>CUMPLIDA</v>
      </c>
    </row>
    <row r="1215" spans="1:17" ht="135.75">
      <c r="A1215" s="169" t="s">
        <v>19</v>
      </c>
      <c r="B1215" s="460" t="s">
        <v>13</v>
      </c>
      <c r="C1215" s="642" t="s">
        <v>3955</v>
      </c>
      <c r="D1215" s="642" t="s">
        <v>3956</v>
      </c>
      <c r="E1215" s="643"/>
      <c r="F1215" s="643" t="s">
        <v>4017</v>
      </c>
      <c r="G1215" s="52" t="s">
        <v>4023</v>
      </c>
      <c r="H1215" s="163" t="s">
        <v>4024</v>
      </c>
      <c r="I1215" s="163" t="s">
        <v>1097</v>
      </c>
      <c r="J1215" s="164">
        <v>1</v>
      </c>
      <c r="K1215" s="190">
        <v>44958</v>
      </c>
      <c r="L1215" s="190">
        <v>44985</v>
      </c>
      <c r="M1215" s="165">
        <f t="shared" si="40"/>
        <v>3.8571428571428572</v>
      </c>
      <c r="N1215" s="191">
        <v>1</v>
      </c>
      <c r="O1215" s="163" t="s">
        <v>4025</v>
      </c>
      <c r="P1215" s="53">
        <f t="shared" si="41"/>
        <v>1</v>
      </c>
      <c r="Q1215" s="166" t="str">
        <f>IF(ISNUMBER(P1215),IF(P1215=100%,"CUMPLIDA",IF(AND(ISNUMBER(L1215),ISNUMBER(CGR!$P$4)), IF(L1215&lt;CGR!$P$4,"INCUMPLIDA","PROCESO"), "VERIFICAR FECHA")),"SIN VALOR AVANCE")</f>
        <v>CUMPLIDA</v>
      </c>
    </row>
    <row r="1216" spans="1:17" ht="135.75">
      <c r="A1216" s="169" t="s">
        <v>19</v>
      </c>
      <c r="B1216" s="460" t="s">
        <v>13</v>
      </c>
      <c r="C1216" s="642" t="s">
        <v>3955</v>
      </c>
      <c r="D1216" s="642" t="s">
        <v>3956</v>
      </c>
      <c r="E1216" s="643"/>
      <c r="F1216" s="643" t="s">
        <v>4017</v>
      </c>
      <c r="G1216" s="52" t="s">
        <v>4026</v>
      </c>
      <c r="H1216" s="163" t="s">
        <v>4027</v>
      </c>
      <c r="I1216" s="163" t="s">
        <v>1097</v>
      </c>
      <c r="J1216" s="164">
        <v>12</v>
      </c>
      <c r="K1216" s="190">
        <v>44958</v>
      </c>
      <c r="L1216" s="190">
        <v>45323</v>
      </c>
      <c r="M1216" s="165">
        <f t="shared" si="40"/>
        <v>52.142857142857146</v>
      </c>
      <c r="N1216" s="191">
        <v>12</v>
      </c>
      <c r="O1216" s="163" t="s">
        <v>4013</v>
      </c>
      <c r="P1216" s="53">
        <f t="shared" si="41"/>
        <v>1</v>
      </c>
      <c r="Q1216" s="166" t="str">
        <f>IF(ISNUMBER(P1216),IF(P1216=100%,"CUMPLIDA",IF(AND(ISNUMBER(L1216),ISNUMBER(CGR!$P$4)), IF(L1216&lt;CGR!$P$4,"INCUMPLIDA","PROCESO"), "VERIFICAR FECHA")),"SIN VALOR AVANCE")</f>
        <v>CUMPLIDA</v>
      </c>
    </row>
    <row r="1217" spans="1:17" ht="150">
      <c r="A1217" s="169" t="s">
        <v>19</v>
      </c>
      <c r="B1217" s="460" t="s">
        <v>13</v>
      </c>
      <c r="C1217" s="642" t="s">
        <v>3955</v>
      </c>
      <c r="D1217" s="642" t="s">
        <v>3956</v>
      </c>
      <c r="E1217" s="643"/>
      <c r="F1217" s="643" t="s">
        <v>4017</v>
      </c>
      <c r="G1217" s="52" t="s">
        <v>4028</v>
      </c>
      <c r="H1217" s="163" t="s">
        <v>4029</v>
      </c>
      <c r="I1217" s="163" t="s">
        <v>1097</v>
      </c>
      <c r="J1217" s="164">
        <v>4</v>
      </c>
      <c r="K1217" s="190">
        <v>44958</v>
      </c>
      <c r="L1217" s="190">
        <v>45323</v>
      </c>
      <c r="M1217" s="165">
        <f t="shared" si="40"/>
        <v>52.142857142857146</v>
      </c>
      <c r="N1217" s="191">
        <v>4</v>
      </c>
      <c r="O1217" s="163" t="s">
        <v>3978</v>
      </c>
      <c r="P1217" s="53">
        <f t="shared" si="41"/>
        <v>1</v>
      </c>
      <c r="Q1217" s="166" t="str">
        <f>IF(ISNUMBER(P1217),IF(P1217=100%,"CUMPLIDA",IF(AND(ISNUMBER(L1217),ISNUMBER(CGR!$P$4)), IF(L1217&lt;CGR!$P$4,"INCUMPLIDA","PROCESO"), "VERIFICAR FECHA")),"SIN VALOR AVANCE")</f>
        <v>CUMPLIDA</v>
      </c>
    </row>
    <row r="1218" spans="1:17" ht="150">
      <c r="A1218" s="169" t="s">
        <v>19</v>
      </c>
      <c r="B1218" s="460" t="s">
        <v>13</v>
      </c>
      <c r="C1218" s="642" t="s">
        <v>3955</v>
      </c>
      <c r="D1218" s="642" t="s">
        <v>3956</v>
      </c>
      <c r="E1218" s="643"/>
      <c r="F1218" s="643" t="s">
        <v>4017</v>
      </c>
      <c r="G1218" s="52" t="s">
        <v>3981</v>
      </c>
      <c r="H1218" s="163" t="s">
        <v>3982</v>
      </c>
      <c r="I1218" s="163" t="s">
        <v>1097</v>
      </c>
      <c r="J1218" s="164">
        <v>1</v>
      </c>
      <c r="K1218" s="190">
        <v>44958</v>
      </c>
      <c r="L1218" s="190">
        <v>44985</v>
      </c>
      <c r="M1218" s="165">
        <f t="shared" si="40"/>
        <v>3.8571428571428572</v>
      </c>
      <c r="N1218" s="191">
        <v>1</v>
      </c>
      <c r="O1218" s="163" t="s">
        <v>4013</v>
      </c>
      <c r="P1218" s="53">
        <f t="shared" si="41"/>
        <v>1</v>
      </c>
      <c r="Q1218" s="166" t="str">
        <f>IF(ISNUMBER(P1218),IF(P1218=100%,"CUMPLIDA",IF(AND(ISNUMBER(L1218),ISNUMBER(CGR!$P$4)), IF(L1218&lt;CGR!$P$4,"INCUMPLIDA","PROCESO"), "VERIFICAR FECHA")),"SIN VALOR AVANCE")</f>
        <v>CUMPLIDA</v>
      </c>
    </row>
    <row r="1219" spans="1:17" ht="255.75">
      <c r="A1219" s="169" t="s">
        <v>19</v>
      </c>
      <c r="B1219" s="460" t="s">
        <v>13</v>
      </c>
      <c r="C1219" s="642" t="s">
        <v>3955</v>
      </c>
      <c r="D1219" s="642" t="s">
        <v>3956</v>
      </c>
      <c r="E1219" s="643" t="s">
        <v>4030</v>
      </c>
      <c r="F1219" s="643" t="s">
        <v>4031</v>
      </c>
      <c r="G1219" s="52" t="s">
        <v>4006</v>
      </c>
      <c r="H1219" s="163" t="s">
        <v>3964</v>
      </c>
      <c r="I1219" s="163" t="s">
        <v>3965</v>
      </c>
      <c r="J1219" s="164">
        <v>3</v>
      </c>
      <c r="K1219" s="190">
        <v>44958</v>
      </c>
      <c r="L1219" s="190">
        <v>45323</v>
      </c>
      <c r="M1219" s="165">
        <f t="shared" si="40"/>
        <v>52.142857142857146</v>
      </c>
      <c r="N1219" s="191">
        <v>3</v>
      </c>
      <c r="O1219" s="163" t="s">
        <v>4032</v>
      </c>
      <c r="P1219" s="53">
        <f t="shared" si="41"/>
        <v>1</v>
      </c>
      <c r="Q1219" s="166" t="str">
        <f>IF(ISNUMBER(P1219),IF(P1219=100%,"CUMPLIDA",IF(AND(ISNUMBER(L1219),ISNUMBER(CGR!$P$4)), IF(L1219&lt;CGR!$P$4,"INCUMPLIDA","PROCESO"), "VERIFICAR FECHA")),"SIN VALOR AVANCE")</f>
        <v>CUMPLIDA</v>
      </c>
    </row>
    <row r="1220" spans="1:17" ht="135.75">
      <c r="A1220" s="169" t="s">
        <v>19</v>
      </c>
      <c r="B1220" s="460" t="s">
        <v>13</v>
      </c>
      <c r="C1220" s="642"/>
      <c r="D1220" s="642"/>
      <c r="E1220" s="643"/>
      <c r="F1220" s="643" t="s">
        <v>4031</v>
      </c>
      <c r="G1220" s="643" t="s">
        <v>3967</v>
      </c>
      <c r="H1220" s="537" t="s">
        <v>2429</v>
      </c>
      <c r="I1220" s="163" t="s">
        <v>969</v>
      </c>
      <c r="J1220" s="164">
        <v>1</v>
      </c>
      <c r="K1220" s="190">
        <v>45231</v>
      </c>
      <c r="L1220" s="190">
        <v>45504</v>
      </c>
      <c r="M1220" s="165">
        <f t="shared" ref="M1220:M1283" si="42">(L1220-K1220)/7</f>
        <v>39</v>
      </c>
      <c r="N1220" s="191">
        <v>1</v>
      </c>
      <c r="O1220" s="175" t="s">
        <v>3703</v>
      </c>
      <c r="P1220" s="53">
        <f t="shared" si="41"/>
        <v>1</v>
      </c>
      <c r="Q1220" s="166" t="str">
        <f>IF(ISNUMBER(P1220),IF(P1220=100%,"CUMPLIDA",IF(AND(ISNUMBER(L1220),ISNUMBER(CGR!$P$4)), IF(L1220&lt;CGR!$P$4,"INCUMPLIDA","PROCESO"), "VERIFICAR FECHA")),"SIN VALOR AVANCE")</f>
        <v>CUMPLIDA</v>
      </c>
    </row>
    <row r="1221" spans="1:17" ht="330.75">
      <c r="A1221" s="169" t="s">
        <v>19</v>
      </c>
      <c r="B1221" s="460" t="s">
        <v>13</v>
      </c>
      <c r="C1221" s="642"/>
      <c r="D1221" s="642"/>
      <c r="E1221" s="643"/>
      <c r="F1221" s="643" t="s">
        <v>4031</v>
      </c>
      <c r="G1221" s="643"/>
      <c r="H1221" s="537" t="s">
        <v>2431</v>
      </c>
      <c r="I1221" s="163" t="s">
        <v>2432</v>
      </c>
      <c r="J1221" s="164">
        <v>1</v>
      </c>
      <c r="K1221" s="190">
        <v>45231</v>
      </c>
      <c r="L1221" s="190">
        <v>45504</v>
      </c>
      <c r="M1221" s="165">
        <f t="shared" si="42"/>
        <v>39</v>
      </c>
      <c r="N1221" s="191">
        <v>1</v>
      </c>
      <c r="O1221" s="175" t="s">
        <v>3968</v>
      </c>
      <c r="P1221" s="53">
        <f t="shared" si="41"/>
        <v>1</v>
      </c>
      <c r="Q1221" s="166" t="str">
        <f>IF(ISNUMBER(P1221),IF(P1221=100%,"CUMPLIDA",IF(AND(ISNUMBER(L1221),ISNUMBER(CGR!$P$4)), IF(L1221&lt;CGR!$P$4,"INCUMPLIDA","PROCESO"), "VERIFICAR FECHA")),"SIN VALOR AVANCE")</f>
        <v>CUMPLIDA</v>
      </c>
    </row>
    <row r="1222" spans="1:17" ht="195.75">
      <c r="A1222" s="169" t="s">
        <v>19</v>
      </c>
      <c r="B1222" s="460" t="s">
        <v>13</v>
      </c>
      <c r="C1222" s="642"/>
      <c r="D1222" s="642"/>
      <c r="E1222" s="643"/>
      <c r="F1222" s="643" t="s">
        <v>4031</v>
      </c>
      <c r="G1222" s="52" t="s">
        <v>2434</v>
      </c>
      <c r="H1222" s="163" t="s">
        <v>1614</v>
      </c>
      <c r="I1222" s="163" t="s">
        <v>238</v>
      </c>
      <c r="J1222" s="168">
        <v>1</v>
      </c>
      <c r="K1222" s="192">
        <v>45323</v>
      </c>
      <c r="L1222" s="192">
        <v>45747</v>
      </c>
      <c r="M1222" s="165">
        <f t="shared" si="42"/>
        <v>60.571428571428569</v>
      </c>
      <c r="N1222" s="191">
        <v>0</v>
      </c>
      <c r="O1222" s="175" t="s">
        <v>3969</v>
      </c>
      <c r="P1222" s="53">
        <f t="shared" si="41"/>
        <v>0</v>
      </c>
      <c r="Q1222" s="166" t="str">
        <f>IF(ISNUMBER(P1222),IF(P1222=100%,"CUMPLIDA",IF(AND(ISNUMBER(L1222),ISNUMBER(CGR!$P$4)), IF(L1222&lt;CGR!$P$4,"INCUMPLIDA","PROCESO"), "VERIFICAR FECHA")),"SIN VALOR AVANCE")</f>
        <v>PROCESO</v>
      </c>
    </row>
    <row r="1223" spans="1:17" ht="135.75">
      <c r="A1223" s="169" t="s">
        <v>19</v>
      </c>
      <c r="B1223" s="460" t="s">
        <v>13</v>
      </c>
      <c r="C1223" s="642" t="s">
        <v>3955</v>
      </c>
      <c r="D1223" s="642" t="s">
        <v>3956</v>
      </c>
      <c r="E1223" s="643"/>
      <c r="F1223" s="643" t="s">
        <v>4031</v>
      </c>
      <c r="G1223" s="52" t="s">
        <v>241</v>
      </c>
      <c r="H1223" s="163" t="s">
        <v>241</v>
      </c>
      <c r="I1223" s="163" t="s">
        <v>242</v>
      </c>
      <c r="J1223" s="168">
        <v>1</v>
      </c>
      <c r="K1223" s="192">
        <v>45323</v>
      </c>
      <c r="L1223" s="192">
        <v>45747</v>
      </c>
      <c r="M1223" s="165">
        <f t="shared" si="42"/>
        <v>60.571428571428569</v>
      </c>
      <c r="N1223" s="191">
        <v>0</v>
      </c>
      <c r="O1223" s="175" t="s">
        <v>3798</v>
      </c>
      <c r="P1223" s="53">
        <f t="shared" si="41"/>
        <v>0</v>
      </c>
      <c r="Q1223" s="166" t="str">
        <f>IF(ISNUMBER(P1223),IF(P1223=100%,"CUMPLIDA",IF(AND(ISNUMBER(L1223),ISNUMBER(CGR!$P$4)), IF(L1223&lt;CGR!$P$4,"INCUMPLIDA","PROCESO"), "VERIFICAR FECHA")),"SIN VALOR AVANCE")</f>
        <v>PROCESO</v>
      </c>
    </row>
    <row r="1224" spans="1:17" ht="135.75">
      <c r="A1224" s="169" t="s">
        <v>19</v>
      </c>
      <c r="B1224" s="460" t="s">
        <v>13</v>
      </c>
      <c r="C1224" s="642"/>
      <c r="D1224" s="642"/>
      <c r="E1224" s="643"/>
      <c r="F1224" s="643" t="s">
        <v>4031</v>
      </c>
      <c r="G1224" s="52" t="s">
        <v>1361</v>
      </c>
      <c r="H1224" s="163" t="s">
        <v>245</v>
      </c>
      <c r="I1224" s="163" t="s">
        <v>246</v>
      </c>
      <c r="J1224" s="168">
        <v>1</v>
      </c>
      <c r="K1224" s="192">
        <v>45231</v>
      </c>
      <c r="L1224" s="192">
        <v>45747</v>
      </c>
      <c r="M1224" s="165">
        <f t="shared" si="42"/>
        <v>73.714285714285708</v>
      </c>
      <c r="N1224" s="191">
        <v>0</v>
      </c>
      <c r="O1224" s="175" t="s">
        <v>3798</v>
      </c>
      <c r="P1224" s="53">
        <f t="shared" si="41"/>
        <v>0</v>
      </c>
      <c r="Q1224" s="166" t="str">
        <f>IF(ISNUMBER(P1224),IF(P1224=100%,"CUMPLIDA",IF(AND(ISNUMBER(L1224),ISNUMBER(CGR!$P$4)), IF(L1224&lt;CGR!$P$4,"INCUMPLIDA","PROCESO"), "VERIFICAR FECHA")),"SIN VALOR AVANCE")</f>
        <v>PROCESO</v>
      </c>
    </row>
    <row r="1225" spans="1:17" ht="195.75">
      <c r="A1225" s="169" t="s">
        <v>19</v>
      </c>
      <c r="B1225" s="460" t="s">
        <v>13</v>
      </c>
      <c r="C1225" s="642"/>
      <c r="D1225" s="642"/>
      <c r="E1225" s="643"/>
      <c r="F1225" s="643" t="s">
        <v>4031</v>
      </c>
      <c r="G1225" s="52" t="s">
        <v>248</v>
      </c>
      <c r="H1225" s="163" t="s">
        <v>248</v>
      </c>
      <c r="I1225" s="163" t="s">
        <v>3249</v>
      </c>
      <c r="J1225" s="168">
        <v>1</v>
      </c>
      <c r="K1225" s="192">
        <v>45323</v>
      </c>
      <c r="L1225" s="192">
        <v>45747</v>
      </c>
      <c r="M1225" s="165">
        <f t="shared" si="42"/>
        <v>60.571428571428569</v>
      </c>
      <c r="N1225" s="191">
        <v>0</v>
      </c>
      <c r="O1225" s="175" t="s">
        <v>3969</v>
      </c>
      <c r="P1225" s="53">
        <f t="shared" si="41"/>
        <v>0</v>
      </c>
      <c r="Q1225" s="166" t="str">
        <f>IF(ISNUMBER(P1225),IF(P1225=100%,"CUMPLIDA",IF(AND(ISNUMBER(L1225),ISNUMBER(CGR!$P$4)), IF(L1225&lt;CGR!$P$4,"INCUMPLIDA","PROCESO"), "VERIFICAR FECHA")),"SIN VALOR AVANCE")</f>
        <v>PROCESO</v>
      </c>
    </row>
    <row r="1226" spans="1:17" ht="135.75">
      <c r="A1226" s="169" t="s">
        <v>19</v>
      </c>
      <c r="B1226" s="460" t="s">
        <v>13</v>
      </c>
      <c r="C1226" s="642"/>
      <c r="D1226" s="642"/>
      <c r="E1226" s="643"/>
      <c r="F1226" s="643" t="s">
        <v>4031</v>
      </c>
      <c r="G1226" s="52" t="s">
        <v>3707</v>
      </c>
      <c r="H1226" s="163" t="s">
        <v>3707</v>
      </c>
      <c r="I1226" s="163" t="s">
        <v>252</v>
      </c>
      <c r="J1226" s="168">
        <v>1</v>
      </c>
      <c r="K1226" s="192">
        <v>45231</v>
      </c>
      <c r="L1226" s="192">
        <v>45747</v>
      </c>
      <c r="M1226" s="165">
        <f t="shared" si="42"/>
        <v>73.714285714285708</v>
      </c>
      <c r="N1226" s="191">
        <v>0</v>
      </c>
      <c r="O1226" s="175" t="s">
        <v>3798</v>
      </c>
      <c r="P1226" s="53">
        <f t="shared" si="41"/>
        <v>0</v>
      </c>
      <c r="Q1226" s="166" t="str">
        <f>IF(ISNUMBER(P1226),IF(P1226=100%,"CUMPLIDA",IF(AND(ISNUMBER(L1226),ISNUMBER(CGR!$P$4)), IF(L1226&lt;CGR!$P$4,"INCUMPLIDA","PROCESO"), "VERIFICAR FECHA")),"SIN VALOR AVANCE")</f>
        <v>PROCESO</v>
      </c>
    </row>
    <row r="1227" spans="1:17" ht="330.75">
      <c r="A1227" s="169" t="s">
        <v>19</v>
      </c>
      <c r="B1227" s="460" t="s">
        <v>13</v>
      </c>
      <c r="C1227" s="642"/>
      <c r="D1227" s="642"/>
      <c r="E1227" s="643"/>
      <c r="F1227" s="643" t="s">
        <v>4031</v>
      </c>
      <c r="G1227" s="52" t="s">
        <v>3708</v>
      </c>
      <c r="H1227" s="163" t="s">
        <v>3708</v>
      </c>
      <c r="I1227" s="163" t="s">
        <v>2556</v>
      </c>
      <c r="J1227" s="168">
        <v>1</v>
      </c>
      <c r="K1227" s="192">
        <v>45231</v>
      </c>
      <c r="L1227" s="192">
        <v>45808</v>
      </c>
      <c r="M1227" s="165">
        <f t="shared" si="42"/>
        <v>82.428571428571431</v>
      </c>
      <c r="N1227" s="191">
        <v>0</v>
      </c>
      <c r="O1227" s="175" t="s">
        <v>3968</v>
      </c>
      <c r="P1227" s="53">
        <f t="shared" si="41"/>
        <v>0</v>
      </c>
      <c r="Q1227" s="166" t="str">
        <f>IF(ISNUMBER(P1227),IF(P1227=100%,"CUMPLIDA",IF(AND(ISNUMBER(L1227),ISNUMBER(CGR!$P$4)), IF(L1227&lt;CGR!$P$4,"INCUMPLIDA","PROCESO"), "VERIFICAR FECHA")),"SIN VALOR AVANCE")</f>
        <v>PROCESO</v>
      </c>
    </row>
    <row r="1228" spans="1:17" ht="135.75">
      <c r="A1228" s="169" t="s">
        <v>19</v>
      </c>
      <c r="B1228" s="460" t="s">
        <v>13</v>
      </c>
      <c r="C1228" s="642"/>
      <c r="D1228" s="642"/>
      <c r="E1228" s="643"/>
      <c r="F1228" s="643" t="s">
        <v>4031</v>
      </c>
      <c r="G1228" s="52" t="s">
        <v>1363</v>
      </c>
      <c r="H1228" s="163" t="s">
        <v>258</v>
      </c>
      <c r="I1228" s="163" t="s">
        <v>259</v>
      </c>
      <c r="J1228" s="168">
        <v>12</v>
      </c>
      <c r="K1228" s="192">
        <v>46024</v>
      </c>
      <c r="L1228" s="192">
        <v>47118</v>
      </c>
      <c r="M1228" s="165">
        <f t="shared" si="42"/>
        <v>156.28571428571428</v>
      </c>
      <c r="N1228" s="191">
        <v>0</v>
      </c>
      <c r="O1228" s="175" t="s">
        <v>3798</v>
      </c>
      <c r="P1228" s="53">
        <f t="shared" si="41"/>
        <v>0</v>
      </c>
      <c r="Q1228" s="166" t="str">
        <f>IF(ISNUMBER(P1228),IF(P1228=100%,"CUMPLIDA",IF(AND(ISNUMBER(L1228),ISNUMBER(CGR!$P$4)), IF(L1228&lt;CGR!$P$4,"INCUMPLIDA","PROCESO"), "VERIFICAR FECHA")),"SIN VALOR AVANCE")</f>
        <v>PROCESO</v>
      </c>
    </row>
    <row r="1229" spans="1:17" ht="195.75">
      <c r="A1229" s="169" t="s">
        <v>19</v>
      </c>
      <c r="B1229" s="460" t="s">
        <v>13</v>
      </c>
      <c r="C1229" s="642" t="s">
        <v>3955</v>
      </c>
      <c r="D1229" s="642" t="s">
        <v>3956</v>
      </c>
      <c r="E1229" s="643"/>
      <c r="F1229" s="643" t="s">
        <v>4031</v>
      </c>
      <c r="G1229" s="52" t="s">
        <v>1364</v>
      </c>
      <c r="H1229" s="163" t="s">
        <v>261</v>
      </c>
      <c r="I1229" s="163" t="s">
        <v>262</v>
      </c>
      <c r="J1229" s="168">
        <v>1</v>
      </c>
      <c r="K1229" s="192">
        <v>46024</v>
      </c>
      <c r="L1229" s="192">
        <v>47118</v>
      </c>
      <c r="M1229" s="165">
        <f t="shared" si="42"/>
        <v>156.28571428571428</v>
      </c>
      <c r="N1229" s="191">
        <v>0</v>
      </c>
      <c r="O1229" s="175" t="s">
        <v>3969</v>
      </c>
      <c r="P1229" s="53">
        <f t="shared" si="41"/>
        <v>0</v>
      </c>
      <c r="Q1229" s="166" t="str">
        <f>IF(ISNUMBER(P1229),IF(P1229=100%,"CUMPLIDA",IF(AND(ISNUMBER(L1229),ISNUMBER(CGR!$P$4)), IF(L1229&lt;CGR!$P$4,"INCUMPLIDA","PROCESO"), "VERIFICAR FECHA")),"SIN VALOR AVANCE")</f>
        <v>PROCESO</v>
      </c>
    </row>
    <row r="1230" spans="1:17" ht="330.75">
      <c r="A1230" s="169" t="s">
        <v>19</v>
      </c>
      <c r="B1230" s="460" t="s">
        <v>13</v>
      </c>
      <c r="C1230" s="642" t="s">
        <v>3955</v>
      </c>
      <c r="D1230" s="642" t="s">
        <v>3956</v>
      </c>
      <c r="E1230" s="643"/>
      <c r="F1230" s="643" t="s">
        <v>4031</v>
      </c>
      <c r="G1230" s="52" t="s">
        <v>1365</v>
      </c>
      <c r="H1230" s="163" t="s">
        <v>264</v>
      </c>
      <c r="I1230" s="163" t="s">
        <v>265</v>
      </c>
      <c r="J1230" s="168">
        <v>2</v>
      </c>
      <c r="K1230" s="192">
        <v>46024</v>
      </c>
      <c r="L1230" s="192">
        <v>47118</v>
      </c>
      <c r="M1230" s="165">
        <f t="shared" si="42"/>
        <v>156.28571428571428</v>
      </c>
      <c r="N1230" s="191">
        <v>0</v>
      </c>
      <c r="O1230" s="175" t="s">
        <v>3968</v>
      </c>
      <c r="P1230" s="53">
        <f t="shared" si="41"/>
        <v>0</v>
      </c>
      <c r="Q1230" s="166" t="str">
        <f>IF(ISNUMBER(P1230),IF(P1230=100%,"CUMPLIDA",IF(AND(ISNUMBER(L1230),ISNUMBER(CGR!$P$4)), IF(L1230&lt;CGR!$P$4,"INCUMPLIDA","PROCESO"), "VERIFICAR FECHA")),"SIN VALOR AVANCE")</f>
        <v>PROCESO</v>
      </c>
    </row>
    <row r="1231" spans="1:17" ht="135.75">
      <c r="A1231" s="169" t="s">
        <v>19</v>
      </c>
      <c r="B1231" s="460" t="s">
        <v>13</v>
      </c>
      <c r="C1231" s="642" t="s">
        <v>3955</v>
      </c>
      <c r="D1231" s="642" t="s">
        <v>3956</v>
      </c>
      <c r="E1231" s="643"/>
      <c r="F1231" s="643" t="s">
        <v>4031</v>
      </c>
      <c r="G1231" s="52" t="s">
        <v>3970</v>
      </c>
      <c r="H1231" s="163" t="s">
        <v>3971</v>
      </c>
      <c r="I1231" s="163" t="s">
        <v>3972</v>
      </c>
      <c r="J1231" s="164">
        <v>1</v>
      </c>
      <c r="K1231" s="190">
        <v>44927</v>
      </c>
      <c r="L1231" s="190">
        <v>45016</v>
      </c>
      <c r="M1231" s="165">
        <f t="shared" si="42"/>
        <v>12.714285714285714</v>
      </c>
      <c r="N1231" s="191">
        <v>1</v>
      </c>
      <c r="O1231" s="163" t="s">
        <v>4033</v>
      </c>
      <c r="P1231" s="53">
        <f t="shared" si="41"/>
        <v>1</v>
      </c>
      <c r="Q1231" s="166" t="str">
        <f>IF(ISNUMBER(P1231),IF(P1231=100%,"CUMPLIDA",IF(AND(ISNUMBER(L1231),ISNUMBER(CGR!$P$4)), IF(L1231&lt;CGR!$P$4,"INCUMPLIDA","PROCESO"), "VERIFICAR FECHA")),"SIN VALOR AVANCE")</f>
        <v>CUMPLIDA</v>
      </c>
    </row>
    <row r="1232" spans="1:17" ht="225.75">
      <c r="A1232" s="169" t="s">
        <v>19</v>
      </c>
      <c r="B1232" s="460" t="s">
        <v>13</v>
      </c>
      <c r="C1232" s="642" t="s">
        <v>3955</v>
      </c>
      <c r="D1232" s="642" t="s">
        <v>3956</v>
      </c>
      <c r="E1232" s="643"/>
      <c r="F1232" s="643" t="s">
        <v>4031</v>
      </c>
      <c r="G1232" s="52" t="s">
        <v>3970</v>
      </c>
      <c r="H1232" s="163" t="s">
        <v>4009</v>
      </c>
      <c r="I1232" s="163" t="s">
        <v>1097</v>
      </c>
      <c r="J1232" s="164">
        <v>1</v>
      </c>
      <c r="K1232" s="190">
        <v>45017</v>
      </c>
      <c r="L1232" s="190">
        <v>45138</v>
      </c>
      <c r="M1232" s="165">
        <f t="shared" si="42"/>
        <v>17.285714285714285</v>
      </c>
      <c r="N1232" s="191">
        <v>1</v>
      </c>
      <c r="O1232" s="163" t="s">
        <v>4034</v>
      </c>
      <c r="P1232" s="53">
        <f t="shared" ref="P1232:P1295" si="43">N1232/J1232</f>
        <v>1</v>
      </c>
      <c r="Q1232" s="166" t="str">
        <f>IF(ISNUMBER(P1232),IF(P1232=100%,"CUMPLIDA",IF(AND(ISNUMBER(L1232),ISNUMBER(CGR!$P$4)), IF(L1232&lt;CGR!$P$4,"INCUMPLIDA","PROCESO"), "VERIFICAR FECHA")),"SIN VALOR AVANCE")</f>
        <v>CUMPLIDA</v>
      </c>
    </row>
    <row r="1233" spans="1:17" ht="135.75">
      <c r="A1233" s="169" t="s">
        <v>19</v>
      </c>
      <c r="B1233" s="460" t="s">
        <v>13</v>
      </c>
      <c r="C1233" s="642" t="s">
        <v>3955</v>
      </c>
      <c r="D1233" s="642" t="s">
        <v>3956</v>
      </c>
      <c r="E1233" s="643"/>
      <c r="F1233" s="643" t="s">
        <v>4031</v>
      </c>
      <c r="G1233" s="52" t="s">
        <v>4011</v>
      </c>
      <c r="H1233" s="163" t="s">
        <v>4012</v>
      </c>
      <c r="I1233" s="163" t="s">
        <v>1097</v>
      </c>
      <c r="J1233" s="164">
        <v>12</v>
      </c>
      <c r="K1233" s="190">
        <v>44958</v>
      </c>
      <c r="L1233" s="190">
        <v>45323</v>
      </c>
      <c r="M1233" s="165">
        <f t="shared" si="42"/>
        <v>52.142857142857146</v>
      </c>
      <c r="N1233" s="191">
        <v>12</v>
      </c>
      <c r="O1233" s="163" t="s">
        <v>3978</v>
      </c>
      <c r="P1233" s="53">
        <f t="shared" si="43"/>
        <v>1</v>
      </c>
      <c r="Q1233" s="166" t="str">
        <f>IF(ISNUMBER(P1233),IF(P1233=100%,"CUMPLIDA",IF(AND(ISNUMBER(L1233),ISNUMBER(CGR!$P$4)), IF(L1233&lt;CGR!$P$4,"INCUMPLIDA","PROCESO"), "VERIFICAR FECHA")),"SIN VALOR AVANCE")</f>
        <v>CUMPLIDA</v>
      </c>
    </row>
    <row r="1234" spans="1:17" ht="135.75">
      <c r="A1234" s="169" t="s">
        <v>19</v>
      </c>
      <c r="B1234" s="460" t="s">
        <v>13</v>
      </c>
      <c r="C1234" s="642" t="s">
        <v>3955</v>
      </c>
      <c r="D1234" s="642" t="s">
        <v>3956</v>
      </c>
      <c r="E1234" s="643"/>
      <c r="F1234" s="643" t="s">
        <v>4031</v>
      </c>
      <c r="G1234" s="52" t="s">
        <v>4014</v>
      </c>
      <c r="H1234" s="163" t="s">
        <v>4015</v>
      </c>
      <c r="I1234" s="163" t="s">
        <v>1097</v>
      </c>
      <c r="J1234" s="164">
        <v>4</v>
      </c>
      <c r="K1234" s="190">
        <v>44958</v>
      </c>
      <c r="L1234" s="190">
        <v>45323</v>
      </c>
      <c r="M1234" s="165">
        <f t="shared" si="42"/>
        <v>52.142857142857146</v>
      </c>
      <c r="N1234" s="191">
        <v>4</v>
      </c>
      <c r="O1234" s="163" t="s">
        <v>4013</v>
      </c>
      <c r="P1234" s="53">
        <f t="shared" si="43"/>
        <v>1</v>
      </c>
      <c r="Q1234" s="166" t="str">
        <f>IF(ISNUMBER(P1234),IF(P1234=100%,"CUMPLIDA",IF(AND(ISNUMBER(L1234),ISNUMBER(CGR!$P$4)), IF(L1234&lt;CGR!$P$4,"INCUMPLIDA","PROCESO"), "VERIFICAR FECHA")),"SIN VALOR AVANCE")</f>
        <v>CUMPLIDA</v>
      </c>
    </row>
    <row r="1235" spans="1:17" ht="150">
      <c r="A1235" s="169" t="s">
        <v>19</v>
      </c>
      <c r="B1235" s="460" t="s">
        <v>13</v>
      </c>
      <c r="C1235" s="642" t="s">
        <v>3955</v>
      </c>
      <c r="D1235" s="642" t="s">
        <v>3956</v>
      </c>
      <c r="E1235" s="643"/>
      <c r="F1235" s="643" t="s">
        <v>4031</v>
      </c>
      <c r="G1235" s="52" t="s">
        <v>3981</v>
      </c>
      <c r="H1235" s="163" t="s">
        <v>3982</v>
      </c>
      <c r="I1235" s="163" t="s">
        <v>1097</v>
      </c>
      <c r="J1235" s="164">
        <v>1</v>
      </c>
      <c r="K1235" s="190">
        <v>44958</v>
      </c>
      <c r="L1235" s="190">
        <v>44985</v>
      </c>
      <c r="M1235" s="165">
        <f t="shared" si="42"/>
        <v>3.8571428571428572</v>
      </c>
      <c r="N1235" s="191">
        <v>1</v>
      </c>
      <c r="O1235" s="163" t="s">
        <v>4013</v>
      </c>
      <c r="P1235" s="53">
        <f t="shared" si="43"/>
        <v>1</v>
      </c>
      <c r="Q1235" s="166" t="str">
        <f>IF(ISNUMBER(P1235),IF(P1235=100%,"CUMPLIDA",IF(AND(ISNUMBER(L1235),ISNUMBER(CGR!$P$4)), IF(L1235&lt;CGR!$P$4,"INCUMPLIDA","PROCESO"), "VERIFICAR FECHA")),"SIN VALOR AVANCE")</f>
        <v>CUMPLIDA</v>
      </c>
    </row>
    <row r="1236" spans="1:17" ht="255.75">
      <c r="A1236" s="169" t="s">
        <v>19</v>
      </c>
      <c r="B1236" s="460" t="s">
        <v>13</v>
      </c>
      <c r="C1236" s="642" t="s">
        <v>3955</v>
      </c>
      <c r="D1236" s="642" t="s">
        <v>3956</v>
      </c>
      <c r="E1236" s="643" t="s">
        <v>4035</v>
      </c>
      <c r="F1236" s="643" t="s">
        <v>4036</v>
      </c>
      <c r="G1236" s="52" t="s">
        <v>4006</v>
      </c>
      <c r="H1236" s="163" t="s">
        <v>3964</v>
      </c>
      <c r="I1236" s="163" t="s">
        <v>3965</v>
      </c>
      <c r="J1236" s="164">
        <v>3</v>
      </c>
      <c r="K1236" s="190">
        <v>44958</v>
      </c>
      <c r="L1236" s="190">
        <v>45323</v>
      </c>
      <c r="M1236" s="165">
        <f t="shared" si="42"/>
        <v>52.142857142857146</v>
      </c>
      <c r="N1236" s="191">
        <v>3</v>
      </c>
      <c r="O1236" s="163" t="s">
        <v>4037</v>
      </c>
      <c r="P1236" s="53">
        <f t="shared" si="43"/>
        <v>1</v>
      </c>
      <c r="Q1236" s="166" t="str">
        <f>IF(ISNUMBER(P1236),IF(P1236=100%,"CUMPLIDA",IF(AND(ISNUMBER(L1236),ISNUMBER(CGR!$P$4)), IF(L1236&lt;CGR!$P$4,"INCUMPLIDA","PROCESO"), "VERIFICAR FECHA")),"SIN VALOR AVANCE")</f>
        <v>CUMPLIDA</v>
      </c>
    </row>
    <row r="1237" spans="1:17" ht="135.75">
      <c r="A1237" s="169" t="s">
        <v>19</v>
      </c>
      <c r="B1237" s="460" t="s">
        <v>13</v>
      </c>
      <c r="C1237" s="642"/>
      <c r="D1237" s="642"/>
      <c r="E1237" s="643"/>
      <c r="F1237" s="643" t="s">
        <v>4036</v>
      </c>
      <c r="G1237" s="643" t="s">
        <v>3967</v>
      </c>
      <c r="H1237" s="537" t="s">
        <v>2429</v>
      </c>
      <c r="I1237" s="163" t="s">
        <v>969</v>
      </c>
      <c r="J1237" s="164">
        <v>1</v>
      </c>
      <c r="K1237" s="190">
        <v>45231</v>
      </c>
      <c r="L1237" s="190">
        <v>45504</v>
      </c>
      <c r="M1237" s="165">
        <f t="shared" si="42"/>
        <v>39</v>
      </c>
      <c r="N1237" s="191">
        <v>1</v>
      </c>
      <c r="O1237" s="175" t="s">
        <v>3703</v>
      </c>
      <c r="P1237" s="53">
        <f t="shared" si="43"/>
        <v>1</v>
      </c>
      <c r="Q1237" s="166" t="str">
        <f>IF(ISNUMBER(P1237),IF(P1237=100%,"CUMPLIDA",IF(AND(ISNUMBER(L1237),ISNUMBER(CGR!$P$4)), IF(L1237&lt;CGR!$P$4,"INCUMPLIDA","PROCESO"), "VERIFICAR FECHA")),"SIN VALOR AVANCE")</f>
        <v>CUMPLIDA</v>
      </c>
    </row>
    <row r="1238" spans="1:17" ht="330.75">
      <c r="A1238" s="169" t="s">
        <v>19</v>
      </c>
      <c r="B1238" s="460" t="s">
        <v>13</v>
      </c>
      <c r="C1238" s="642"/>
      <c r="D1238" s="642"/>
      <c r="E1238" s="643"/>
      <c r="F1238" s="643" t="s">
        <v>4036</v>
      </c>
      <c r="G1238" s="643"/>
      <c r="H1238" s="537" t="s">
        <v>2431</v>
      </c>
      <c r="I1238" s="163" t="s">
        <v>2432</v>
      </c>
      <c r="J1238" s="164">
        <v>1</v>
      </c>
      <c r="K1238" s="190">
        <v>45231</v>
      </c>
      <c r="L1238" s="190">
        <v>45504</v>
      </c>
      <c r="M1238" s="165">
        <f t="shared" si="42"/>
        <v>39</v>
      </c>
      <c r="N1238" s="191">
        <v>1</v>
      </c>
      <c r="O1238" s="175" t="s">
        <v>3968</v>
      </c>
      <c r="P1238" s="53">
        <f t="shared" si="43"/>
        <v>1</v>
      </c>
      <c r="Q1238" s="166" t="str">
        <f>IF(ISNUMBER(P1238),IF(P1238=100%,"CUMPLIDA",IF(AND(ISNUMBER(L1238),ISNUMBER(CGR!$P$4)), IF(L1238&lt;CGR!$P$4,"INCUMPLIDA","PROCESO"), "VERIFICAR FECHA")),"SIN VALOR AVANCE")</f>
        <v>CUMPLIDA</v>
      </c>
    </row>
    <row r="1239" spans="1:17" ht="210.75">
      <c r="A1239" s="169" t="s">
        <v>19</v>
      </c>
      <c r="B1239" s="460" t="s">
        <v>13</v>
      </c>
      <c r="C1239" s="642"/>
      <c r="D1239" s="642"/>
      <c r="E1239" s="643"/>
      <c r="F1239" s="643" t="s">
        <v>4036</v>
      </c>
      <c r="G1239" s="52" t="s">
        <v>2434</v>
      </c>
      <c r="H1239" s="163" t="s">
        <v>1614</v>
      </c>
      <c r="I1239" s="163" t="s">
        <v>238</v>
      </c>
      <c r="J1239" s="168">
        <v>1</v>
      </c>
      <c r="K1239" s="192">
        <v>45323</v>
      </c>
      <c r="L1239" s="192">
        <v>45747</v>
      </c>
      <c r="M1239" s="165">
        <f t="shared" si="42"/>
        <v>60.571428571428569</v>
      </c>
      <c r="N1239" s="191">
        <v>0</v>
      </c>
      <c r="O1239" s="175" t="s">
        <v>4008</v>
      </c>
      <c r="P1239" s="53">
        <f t="shared" si="43"/>
        <v>0</v>
      </c>
      <c r="Q1239" s="166" t="str">
        <f>IF(ISNUMBER(P1239),IF(P1239=100%,"CUMPLIDA",IF(AND(ISNUMBER(L1239),ISNUMBER(CGR!$P$4)), IF(L1239&lt;CGR!$P$4,"INCUMPLIDA","PROCESO"), "VERIFICAR FECHA")),"SIN VALOR AVANCE")</f>
        <v>PROCESO</v>
      </c>
    </row>
    <row r="1240" spans="1:17" ht="135.75">
      <c r="A1240" s="169" t="s">
        <v>19</v>
      </c>
      <c r="B1240" s="460" t="s">
        <v>13</v>
      </c>
      <c r="C1240" s="642"/>
      <c r="D1240" s="642"/>
      <c r="E1240" s="643"/>
      <c r="F1240" s="643" t="s">
        <v>4036</v>
      </c>
      <c r="G1240" s="52" t="s">
        <v>241</v>
      </c>
      <c r="H1240" s="163" t="s">
        <v>241</v>
      </c>
      <c r="I1240" s="163" t="s">
        <v>242</v>
      </c>
      <c r="J1240" s="168">
        <v>1</v>
      </c>
      <c r="K1240" s="192">
        <v>45323</v>
      </c>
      <c r="L1240" s="192">
        <v>45747</v>
      </c>
      <c r="M1240" s="165">
        <f t="shared" si="42"/>
        <v>60.571428571428569</v>
      </c>
      <c r="N1240" s="191">
        <v>0</v>
      </c>
      <c r="O1240" s="175" t="s">
        <v>3798</v>
      </c>
      <c r="P1240" s="53">
        <f t="shared" si="43"/>
        <v>0</v>
      </c>
      <c r="Q1240" s="166" t="str">
        <f>IF(ISNUMBER(P1240),IF(P1240=100%,"CUMPLIDA",IF(AND(ISNUMBER(L1240),ISNUMBER(CGR!$P$4)), IF(L1240&lt;CGR!$P$4,"INCUMPLIDA","PROCESO"), "VERIFICAR FECHA")),"SIN VALOR AVANCE")</f>
        <v>PROCESO</v>
      </c>
    </row>
    <row r="1241" spans="1:17" ht="135.75">
      <c r="A1241" s="169" t="s">
        <v>19</v>
      </c>
      <c r="B1241" s="460" t="s">
        <v>13</v>
      </c>
      <c r="C1241" s="642"/>
      <c r="D1241" s="642"/>
      <c r="E1241" s="643"/>
      <c r="F1241" s="643" t="s">
        <v>4036</v>
      </c>
      <c r="G1241" s="52" t="s">
        <v>1361</v>
      </c>
      <c r="H1241" s="163" t="s">
        <v>245</v>
      </c>
      <c r="I1241" s="163" t="s">
        <v>246</v>
      </c>
      <c r="J1241" s="168">
        <v>1</v>
      </c>
      <c r="K1241" s="192">
        <v>45231</v>
      </c>
      <c r="L1241" s="192">
        <v>45747</v>
      </c>
      <c r="M1241" s="165">
        <f t="shared" si="42"/>
        <v>73.714285714285708</v>
      </c>
      <c r="N1241" s="191">
        <v>0</v>
      </c>
      <c r="O1241" s="175" t="s">
        <v>3798</v>
      </c>
      <c r="P1241" s="53">
        <f t="shared" si="43"/>
        <v>0</v>
      </c>
      <c r="Q1241" s="166" t="str">
        <f>IF(ISNUMBER(P1241),IF(P1241=100%,"CUMPLIDA",IF(AND(ISNUMBER(L1241),ISNUMBER(CGR!$P$4)), IF(L1241&lt;CGR!$P$4,"INCUMPLIDA","PROCESO"), "VERIFICAR FECHA")),"SIN VALOR AVANCE")</f>
        <v>PROCESO</v>
      </c>
    </row>
    <row r="1242" spans="1:17" ht="210.75">
      <c r="A1242" s="169" t="s">
        <v>19</v>
      </c>
      <c r="B1242" s="460" t="s">
        <v>13</v>
      </c>
      <c r="C1242" s="642"/>
      <c r="D1242" s="642"/>
      <c r="E1242" s="643"/>
      <c r="F1242" s="643" t="s">
        <v>4036</v>
      </c>
      <c r="G1242" s="52" t="s">
        <v>248</v>
      </c>
      <c r="H1242" s="163" t="s">
        <v>248</v>
      </c>
      <c r="I1242" s="163" t="s">
        <v>3249</v>
      </c>
      <c r="J1242" s="168">
        <v>1</v>
      </c>
      <c r="K1242" s="192">
        <v>45323</v>
      </c>
      <c r="L1242" s="192">
        <v>45747</v>
      </c>
      <c r="M1242" s="165">
        <f t="shared" si="42"/>
        <v>60.571428571428569</v>
      </c>
      <c r="N1242" s="191">
        <v>0</v>
      </c>
      <c r="O1242" s="175" t="s">
        <v>4008</v>
      </c>
      <c r="P1242" s="53">
        <f t="shared" si="43"/>
        <v>0</v>
      </c>
      <c r="Q1242" s="166" t="str">
        <f>IF(ISNUMBER(P1242),IF(P1242=100%,"CUMPLIDA",IF(AND(ISNUMBER(L1242),ISNUMBER(CGR!$P$4)), IF(L1242&lt;CGR!$P$4,"INCUMPLIDA","PROCESO"), "VERIFICAR FECHA")),"SIN VALOR AVANCE")</f>
        <v>PROCESO</v>
      </c>
    </row>
    <row r="1243" spans="1:17" ht="135.75">
      <c r="A1243" s="169" t="s">
        <v>19</v>
      </c>
      <c r="B1243" s="460" t="s">
        <v>13</v>
      </c>
      <c r="C1243" s="642"/>
      <c r="D1243" s="642"/>
      <c r="E1243" s="643"/>
      <c r="F1243" s="643" t="s">
        <v>4036</v>
      </c>
      <c r="G1243" s="52" t="s">
        <v>3707</v>
      </c>
      <c r="H1243" s="163" t="s">
        <v>3707</v>
      </c>
      <c r="I1243" s="163" t="s">
        <v>252</v>
      </c>
      <c r="J1243" s="168">
        <v>1</v>
      </c>
      <c r="K1243" s="192">
        <v>45231</v>
      </c>
      <c r="L1243" s="192">
        <v>45747</v>
      </c>
      <c r="M1243" s="165">
        <f t="shared" si="42"/>
        <v>73.714285714285708</v>
      </c>
      <c r="N1243" s="191">
        <v>0</v>
      </c>
      <c r="O1243" s="175" t="s">
        <v>3798</v>
      </c>
      <c r="P1243" s="53">
        <f t="shared" si="43"/>
        <v>0</v>
      </c>
      <c r="Q1243" s="166" t="str">
        <f>IF(ISNUMBER(P1243),IF(P1243=100%,"CUMPLIDA",IF(AND(ISNUMBER(L1243),ISNUMBER(CGR!$P$4)), IF(L1243&lt;CGR!$P$4,"INCUMPLIDA","PROCESO"), "VERIFICAR FECHA")),"SIN VALOR AVANCE")</f>
        <v>PROCESO</v>
      </c>
    </row>
    <row r="1244" spans="1:17" ht="330.75">
      <c r="A1244" s="169" t="s">
        <v>19</v>
      </c>
      <c r="B1244" s="460" t="s">
        <v>13</v>
      </c>
      <c r="C1244" s="642"/>
      <c r="D1244" s="642"/>
      <c r="E1244" s="643"/>
      <c r="F1244" s="643" t="s">
        <v>4036</v>
      </c>
      <c r="G1244" s="52" t="s">
        <v>3708</v>
      </c>
      <c r="H1244" s="163" t="s">
        <v>3708</v>
      </c>
      <c r="I1244" s="163" t="s">
        <v>2556</v>
      </c>
      <c r="J1244" s="168">
        <v>1</v>
      </c>
      <c r="K1244" s="192">
        <v>45231</v>
      </c>
      <c r="L1244" s="192">
        <v>45808</v>
      </c>
      <c r="M1244" s="165">
        <f t="shared" si="42"/>
        <v>82.428571428571431</v>
      </c>
      <c r="N1244" s="191">
        <v>0</v>
      </c>
      <c r="O1244" s="175" t="s">
        <v>3968</v>
      </c>
      <c r="P1244" s="53">
        <f t="shared" si="43"/>
        <v>0</v>
      </c>
      <c r="Q1244" s="166" t="str">
        <f>IF(ISNUMBER(P1244),IF(P1244=100%,"CUMPLIDA",IF(AND(ISNUMBER(L1244),ISNUMBER(CGR!$P$4)), IF(L1244&lt;CGR!$P$4,"INCUMPLIDA","PROCESO"), "VERIFICAR FECHA")),"SIN VALOR AVANCE")</f>
        <v>PROCESO</v>
      </c>
    </row>
    <row r="1245" spans="1:17" ht="135.75">
      <c r="A1245" s="169" t="s">
        <v>19</v>
      </c>
      <c r="B1245" s="460" t="s">
        <v>13</v>
      </c>
      <c r="C1245" s="642" t="s">
        <v>3955</v>
      </c>
      <c r="D1245" s="642" t="s">
        <v>3956</v>
      </c>
      <c r="E1245" s="643"/>
      <c r="F1245" s="643" t="s">
        <v>4036</v>
      </c>
      <c r="G1245" s="52" t="s">
        <v>1363</v>
      </c>
      <c r="H1245" s="163" t="s">
        <v>258</v>
      </c>
      <c r="I1245" s="163" t="s">
        <v>259</v>
      </c>
      <c r="J1245" s="168">
        <v>12</v>
      </c>
      <c r="K1245" s="192">
        <v>46024</v>
      </c>
      <c r="L1245" s="192">
        <v>47118</v>
      </c>
      <c r="M1245" s="165">
        <f t="shared" si="42"/>
        <v>156.28571428571428</v>
      </c>
      <c r="N1245" s="191">
        <v>0</v>
      </c>
      <c r="O1245" s="175" t="s">
        <v>3798</v>
      </c>
      <c r="P1245" s="53">
        <f t="shared" si="43"/>
        <v>0</v>
      </c>
      <c r="Q1245" s="166" t="str">
        <f>IF(ISNUMBER(P1245),IF(P1245=100%,"CUMPLIDA",IF(AND(ISNUMBER(L1245),ISNUMBER(CGR!$P$4)), IF(L1245&lt;CGR!$P$4,"INCUMPLIDA","PROCESO"), "VERIFICAR FECHA")),"SIN VALOR AVANCE")</f>
        <v>PROCESO</v>
      </c>
    </row>
    <row r="1246" spans="1:17" ht="210.75">
      <c r="A1246" s="169" t="s">
        <v>19</v>
      </c>
      <c r="B1246" s="460" t="s">
        <v>13</v>
      </c>
      <c r="C1246" s="642" t="s">
        <v>3955</v>
      </c>
      <c r="D1246" s="642" t="s">
        <v>3956</v>
      </c>
      <c r="E1246" s="643"/>
      <c r="F1246" s="643" t="s">
        <v>4036</v>
      </c>
      <c r="G1246" s="52" t="s">
        <v>1364</v>
      </c>
      <c r="H1246" s="163" t="s">
        <v>261</v>
      </c>
      <c r="I1246" s="163" t="s">
        <v>262</v>
      </c>
      <c r="J1246" s="168">
        <v>1</v>
      </c>
      <c r="K1246" s="192">
        <v>46024</v>
      </c>
      <c r="L1246" s="192">
        <v>47118</v>
      </c>
      <c r="M1246" s="165">
        <f t="shared" si="42"/>
        <v>156.28571428571428</v>
      </c>
      <c r="N1246" s="191">
        <v>0</v>
      </c>
      <c r="O1246" s="175" t="s">
        <v>4008</v>
      </c>
      <c r="P1246" s="53">
        <f t="shared" si="43"/>
        <v>0</v>
      </c>
      <c r="Q1246" s="166" t="str">
        <f>IF(ISNUMBER(P1246),IF(P1246=100%,"CUMPLIDA",IF(AND(ISNUMBER(L1246),ISNUMBER(CGR!$P$4)), IF(L1246&lt;CGR!$P$4,"INCUMPLIDA","PROCESO"), "VERIFICAR FECHA")),"SIN VALOR AVANCE")</f>
        <v>PROCESO</v>
      </c>
    </row>
    <row r="1247" spans="1:17" ht="330.75">
      <c r="A1247" s="169" t="s">
        <v>19</v>
      </c>
      <c r="B1247" s="460" t="s">
        <v>13</v>
      </c>
      <c r="C1247" s="642" t="s">
        <v>3955</v>
      </c>
      <c r="D1247" s="642" t="s">
        <v>3956</v>
      </c>
      <c r="E1247" s="643"/>
      <c r="F1247" s="643" t="s">
        <v>4036</v>
      </c>
      <c r="G1247" s="52" t="s">
        <v>1365</v>
      </c>
      <c r="H1247" s="163" t="s">
        <v>264</v>
      </c>
      <c r="I1247" s="163" t="s">
        <v>265</v>
      </c>
      <c r="J1247" s="168">
        <v>2</v>
      </c>
      <c r="K1247" s="192">
        <v>46024</v>
      </c>
      <c r="L1247" s="192">
        <v>47118</v>
      </c>
      <c r="M1247" s="165">
        <f t="shared" si="42"/>
        <v>156.28571428571428</v>
      </c>
      <c r="N1247" s="191">
        <v>0</v>
      </c>
      <c r="O1247" s="175" t="s">
        <v>3968</v>
      </c>
      <c r="P1247" s="53">
        <f t="shared" si="43"/>
        <v>0</v>
      </c>
      <c r="Q1247" s="166" t="str">
        <f>IF(ISNUMBER(P1247),IF(P1247=100%,"CUMPLIDA",IF(AND(ISNUMBER(L1247),ISNUMBER(CGR!$P$4)), IF(L1247&lt;CGR!$P$4,"INCUMPLIDA","PROCESO"), "VERIFICAR FECHA")),"SIN VALOR AVANCE")</f>
        <v>PROCESO</v>
      </c>
    </row>
    <row r="1248" spans="1:17" ht="135.75">
      <c r="A1248" s="169" t="s">
        <v>19</v>
      </c>
      <c r="B1248" s="460" t="s">
        <v>13</v>
      </c>
      <c r="C1248" s="642" t="s">
        <v>3955</v>
      </c>
      <c r="D1248" s="642" t="s">
        <v>3956</v>
      </c>
      <c r="E1248" s="643"/>
      <c r="F1248" s="643" t="s">
        <v>4036</v>
      </c>
      <c r="G1248" s="52" t="s">
        <v>4038</v>
      </c>
      <c r="H1248" s="163" t="s">
        <v>3971</v>
      </c>
      <c r="I1248" s="163" t="s">
        <v>3972</v>
      </c>
      <c r="J1248" s="164">
        <v>1</v>
      </c>
      <c r="K1248" s="190">
        <v>44927</v>
      </c>
      <c r="L1248" s="190">
        <v>45016</v>
      </c>
      <c r="M1248" s="165">
        <f t="shared" si="42"/>
        <v>12.714285714285714</v>
      </c>
      <c r="N1248" s="191">
        <v>1</v>
      </c>
      <c r="O1248" s="163" t="s">
        <v>3978</v>
      </c>
      <c r="P1248" s="53">
        <f t="shared" si="43"/>
        <v>1</v>
      </c>
      <c r="Q1248" s="166" t="str">
        <f>IF(ISNUMBER(P1248),IF(P1248=100%,"CUMPLIDA",IF(AND(ISNUMBER(L1248),ISNUMBER(CGR!$P$4)), IF(L1248&lt;CGR!$P$4,"INCUMPLIDA","PROCESO"), "VERIFICAR FECHA")),"SIN VALOR AVANCE")</f>
        <v>CUMPLIDA</v>
      </c>
    </row>
    <row r="1249" spans="1:17" ht="225.75">
      <c r="A1249" s="169" t="s">
        <v>19</v>
      </c>
      <c r="B1249" s="460" t="s">
        <v>13</v>
      </c>
      <c r="C1249" s="642" t="s">
        <v>3955</v>
      </c>
      <c r="D1249" s="642" t="s">
        <v>3956</v>
      </c>
      <c r="E1249" s="643"/>
      <c r="F1249" s="643" t="s">
        <v>4036</v>
      </c>
      <c r="G1249" s="52" t="s">
        <v>4038</v>
      </c>
      <c r="H1249" s="163" t="s">
        <v>4039</v>
      </c>
      <c r="I1249" s="163" t="s">
        <v>1097</v>
      </c>
      <c r="J1249" s="164">
        <v>1</v>
      </c>
      <c r="K1249" s="190">
        <v>45017</v>
      </c>
      <c r="L1249" s="190">
        <v>45138</v>
      </c>
      <c r="M1249" s="165">
        <f t="shared" si="42"/>
        <v>17.285714285714285</v>
      </c>
      <c r="N1249" s="191">
        <v>1</v>
      </c>
      <c r="O1249" s="163" t="s">
        <v>4040</v>
      </c>
      <c r="P1249" s="53">
        <f t="shared" si="43"/>
        <v>1</v>
      </c>
      <c r="Q1249" s="166" t="str">
        <f>IF(ISNUMBER(P1249),IF(P1249=100%,"CUMPLIDA",IF(AND(ISNUMBER(L1249),ISNUMBER(CGR!$P$4)), IF(L1249&lt;CGR!$P$4,"INCUMPLIDA","PROCESO"), "VERIFICAR FECHA")),"SIN VALOR AVANCE")</f>
        <v>CUMPLIDA</v>
      </c>
    </row>
    <row r="1250" spans="1:17" ht="150">
      <c r="A1250" s="169" t="s">
        <v>19</v>
      </c>
      <c r="B1250" s="460" t="s">
        <v>13</v>
      </c>
      <c r="C1250" s="642" t="s">
        <v>3955</v>
      </c>
      <c r="D1250" s="642" t="s">
        <v>3956</v>
      </c>
      <c r="E1250" s="643"/>
      <c r="F1250" s="643" t="s">
        <v>4036</v>
      </c>
      <c r="G1250" s="52" t="s">
        <v>3986</v>
      </c>
      <c r="H1250" s="163" t="s">
        <v>3987</v>
      </c>
      <c r="I1250" s="163" t="s">
        <v>1097</v>
      </c>
      <c r="J1250" s="164">
        <v>12</v>
      </c>
      <c r="K1250" s="190">
        <v>44958</v>
      </c>
      <c r="L1250" s="190">
        <v>45323</v>
      </c>
      <c r="M1250" s="165">
        <f t="shared" si="42"/>
        <v>52.142857142857146</v>
      </c>
      <c r="N1250" s="191">
        <v>12</v>
      </c>
      <c r="O1250" s="163" t="s">
        <v>4041</v>
      </c>
      <c r="P1250" s="53">
        <f t="shared" si="43"/>
        <v>1</v>
      </c>
      <c r="Q1250" s="166" t="str">
        <f>IF(ISNUMBER(P1250),IF(P1250=100%,"CUMPLIDA",IF(AND(ISNUMBER(L1250),ISNUMBER(CGR!$P$4)), IF(L1250&lt;CGR!$P$4,"INCUMPLIDA","PROCESO"), "VERIFICAR FECHA")),"SIN VALOR AVANCE")</f>
        <v>CUMPLIDA</v>
      </c>
    </row>
    <row r="1251" spans="1:17" ht="255.75">
      <c r="A1251" s="169" t="s">
        <v>19</v>
      </c>
      <c r="B1251" s="460" t="s">
        <v>13</v>
      </c>
      <c r="C1251" s="642" t="s">
        <v>3955</v>
      </c>
      <c r="D1251" s="642" t="s">
        <v>3956</v>
      </c>
      <c r="E1251" s="643" t="s">
        <v>4042</v>
      </c>
      <c r="F1251" s="643" t="s">
        <v>4043</v>
      </c>
      <c r="G1251" s="52" t="s">
        <v>4006</v>
      </c>
      <c r="H1251" s="163" t="s">
        <v>3964</v>
      </c>
      <c r="I1251" s="163" t="s">
        <v>3965</v>
      </c>
      <c r="J1251" s="164">
        <v>3</v>
      </c>
      <c r="K1251" s="190">
        <v>44958</v>
      </c>
      <c r="L1251" s="190">
        <v>45323</v>
      </c>
      <c r="M1251" s="165">
        <f t="shared" si="42"/>
        <v>52.142857142857146</v>
      </c>
      <c r="N1251" s="191">
        <v>3</v>
      </c>
      <c r="O1251" s="163" t="s">
        <v>4037</v>
      </c>
      <c r="P1251" s="53">
        <f t="shared" si="43"/>
        <v>1</v>
      </c>
      <c r="Q1251" s="166" t="str">
        <f>IF(ISNUMBER(P1251),IF(P1251=100%,"CUMPLIDA",IF(AND(ISNUMBER(L1251),ISNUMBER(CGR!$P$4)), IF(L1251&lt;CGR!$P$4,"INCUMPLIDA","PROCESO"), "VERIFICAR FECHA")),"SIN VALOR AVANCE")</f>
        <v>CUMPLIDA</v>
      </c>
    </row>
    <row r="1252" spans="1:17" ht="135.75">
      <c r="A1252" s="169" t="s">
        <v>19</v>
      </c>
      <c r="B1252" s="460" t="s">
        <v>13</v>
      </c>
      <c r="C1252" s="642"/>
      <c r="D1252" s="642"/>
      <c r="E1252" s="643"/>
      <c r="F1252" s="643" t="s">
        <v>4043</v>
      </c>
      <c r="G1252" s="643" t="s">
        <v>3967</v>
      </c>
      <c r="H1252" s="537" t="s">
        <v>2429</v>
      </c>
      <c r="I1252" s="163" t="s">
        <v>969</v>
      </c>
      <c r="J1252" s="164">
        <v>1</v>
      </c>
      <c r="K1252" s="190">
        <v>45231</v>
      </c>
      <c r="L1252" s="190">
        <v>45504</v>
      </c>
      <c r="M1252" s="165">
        <f t="shared" si="42"/>
        <v>39</v>
      </c>
      <c r="N1252" s="191">
        <v>1</v>
      </c>
      <c r="O1252" s="175" t="s">
        <v>3703</v>
      </c>
      <c r="P1252" s="53">
        <f t="shared" si="43"/>
        <v>1</v>
      </c>
      <c r="Q1252" s="166" t="str">
        <f>IF(ISNUMBER(P1252),IF(P1252=100%,"CUMPLIDA",IF(AND(ISNUMBER(L1252),ISNUMBER(CGR!$P$4)), IF(L1252&lt;CGR!$P$4,"INCUMPLIDA","PROCESO"), "VERIFICAR FECHA")),"SIN VALOR AVANCE")</f>
        <v>CUMPLIDA</v>
      </c>
    </row>
    <row r="1253" spans="1:17" ht="330.75">
      <c r="A1253" s="169" t="s">
        <v>19</v>
      </c>
      <c r="B1253" s="460" t="s">
        <v>13</v>
      </c>
      <c r="C1253" s="642"/>
      <c r="D1253" s="642"/>
      <c r="E1253" s="643"/>
      <c r="F1253" s="643" t="s">
        <v>4043</v>
      </c>
      <c r="G1253" s="643"/>
      <c r="H1253" s="537" t="s">
        <v>2431</v>
      </c>
      <c r="I1253" s="163" t="s">
        <v>2432</v>
      </c>
      <c r="J1253" s="164">
        <v>1</v>
      </c>
      <c r="K1253" s="190">
        <v>45231</v>
      </c>
      <c r="L1253" s="190">
        <v>45504</v>
      </c>
      <c r="M1253" s="165">
        <f t="shared" si="42"/>
        <v>39</v>
      </c>
      <c r="N1253" s="191">
        <v>1</v>
      </c>
      <c r="O1253" s="175" t="s">
        <v>3968</v>
      </c>
      <c r="P1253" s="53">
        <f t="shared" si="43"/>
        <v>1</v>
      </c>
      <c r="Q1253" s="166" t="str">
        <f>IF(ISNUMBER(P1253),IF(P1253=100%,"CUMPLIDA",IF(AND(ISNUMBER(L1253),ISNUMBER(CGR!$P$4)), IF(L1253&lt;CGR!$P$4,"INCUMPLIDA","PROCESO"), "VERIFICAR FECHA")),"SIN VALOR AVANCE")</f>
        <v>CUMPLIDA</v>
      </c>
    </row>
    <row r="1254" spans="1:17" ht="195.75">
      <c r="A1254" s="169" t="s">
        <v>19</v>
      </c>
      <c r="B1254" s="460" t="s">
        <v>13</v>
      </c>
      <c r="C1254" s="642"/>
      <c r="D1254" s="642"/>
      <c r="E1254" s="643"/>
      <c r="F1254" s="643" t="s">
        <v>4043</v>
      </c>
      <c r="G1254" s="52" t="s">
        <v>2434</v>
      </c>
      <c r="H1254" s="163" t="s">
        <v>1614</v>
      </c>
      <c r="I1254" s="163" t="s">
        <v>238</v>
      </c>
      <c r="J1254" s="168">
        <v>1</v>
      </c>
      <c r="K1254" s="192">
        <v>45323</v>
      </c>
      <c r="L1254" s="192">
        <v>45747</v>
      </c>
      <c r="M1254" s="165">
        <f t="shared" si="42"/>
        <v>60.571428571428569</v>
      </c>
      <c r="N1254" s="191">
        <v>0</v>
      </c>
      <c r="O1254" s="175" t="s">
        <v>3969</v>
      </c>
      <c r="P1254" s="53">
        <f t="shared" si="43"/>
        <v>0</v>
      </c>
      <c r="Q1254" s="166" t="str">
        <f>IF(ISNUMBER(P1254),IF(P1254=100%,"CUMPLIDA",IF(AND(ISNUMBER(L1254),ISNUMBER(CGR!$P$4)), IF(L1254&lt;CGR!$P$4,"INCUMPLIDA","PROCESO"), "VERIFICAR FECHA")),"SIN VALOR AVANCE")</f>
        <v>PROCESO</v>
      </c>
    </row>
    <row r="1255" spans="1:17" ht="135.75">
      <c r="A1255" s="169" t="s">
        <v>19</v>
      </c>
      <c r="B1255" s="460" t="s">
        <v>13</v>
      </c>
      <c r="C1255" s="642"/>
      <c r="D1255" s="642"/>
      <c r="E1255" s="643"/>
      <c r="F1255" s="643" t="s">
        <v>4043</v>
      </c>
      <c r="G1255" s="52" t="s">
        <v>241</v>
      </c>
      <c r="H1255" s="163" t="s">
        <v>241</v>
      </c>
      <c r="I1255" s="163" t="s">
        <v>242</v>
      </c>
      <c r="J1255" s="168">
        <v>1</v>
      </c>
      <c r="K1255" s="192">
        <v>45323</v>
      </c>
      <c r="L1255" s="192">
        <v>45747</v>
      </c>
      <c r="M1255" s="165">
        <f t="shared" si="42"/>
        <v>60.571428571428569</v>
      </c>
      <c r="N1255" s="191">
        <v>0</v>
      </c>
      <c r="O1255" s="175" t="s">
        <v>4044</v>
      </c>
      <c r="P1255" s="53">
        <f t="shared" si="43"/>
        <v>0</v>
      </c>
      <c r="Q1255" s="166" t="str">
        <f>IF(ISNUMBER(P1255),IF(P1255=100%,"CUMPLIDA",IF(AND(ISNUMBER(L1255),ISNUMBER(CGR!$P$4)), IF(L1255&lt;CGR!$P$4,"INCUMPLIDA","PROCESO"), "VERIFICAR FECHA")),"SIN VALOR AVANCE")</f>
        <v>PROCESO</v>
      </c>
    </row>
    <row r="1256" spans="1:17" ht="135.75">
      <c r="A1256" s="169" t="s">
        <v>19</v>
      </c>
      <c r="B1256" s="460" t="s">
        <v>13</v>
      </c>
      <c r="C1256" s="642"/>
      <c r="D1256" s="642"/>
      <c r="E1256" s="643"/>
      <c r="F1256" s="643" t="s">
        <v>4043</v>
      </c>
      <c r="G1256" s="52" t="s">
        <v>1361</v>
      </c>
      <c r="H1256" s="163" t="s">
        <v>245</v>
      </c>
      <c r="I1256" s="163" t="s">
        <v>246</v>
      </c>
      <c r="J1256" s="168">
        <v>1</v>
      </c>
      <c r="K1256" s="192">
        <v>45231</v>
      </c>
      <c r="L1256" s="192">
        <v>45747</v>
      </c>
      <c r="M1256" s="165">
        <f t="shared" si="42"/>
        <v>73.714285714285708</v>
      </c>
      <c r="N1256" s="191">
        <v>0</v>
      </c>
      <c r="O1256" s="175" t="s">
        <v>4044</v>
      </c>
      <c r="P1256" s="53">
        <f t="shared" si="43"/>
        <v>0</v>
      </c>
      <c r="Q1256" s="166" t="str">
        <f>IF(ISNUMBER(P1256),IF(P1256=100%,"CUMPLIDA",IF(AND(ISNUMBER(L1256),ISNUMBER(CGR!$P$4)), IF(L1256&lt;CGR!$P$4,"INCUMPLIDA","PROCESO"), "VERIFICAR FECHA")),"SIN VALOR AVANCE")</f>
        <v>PROCESO</v>
      </c>
    </row>
    <row r="1257" spans="1:17" ht="195.75">
      <c r="A1257" s="169" t="s">
        <v>19</v>
      </c>
      <c r="B1257" s="460" t="s">
        <v>13</v>
      </c>
      <c r="C1257" s="642"/>
      <c r="D1257" s="642"/>
      <c r="E1257" s="643"/>
      <c r="F1257" s="643" t="s">
        <v>4043</v>
      </c>
      <c r="G1257" s="52" t="s">
        <v>248</v>
      </c>
      <c r="H1257" s="163" t="s">
        <v>248</v>
      </c>
      <c r="I1257" s="163" t="s">
        <v>3249</v>
      </c>
      <c r="J1257" s="168">
        <v>1</v>
      </c>
      <c r="K1257" s="192">
        <v>45323</v>
      </c>
      <c r="L1257" s="192">
        <v>45747</v>
      </c>
      <c r="M1257" s="165">
        <f t="shared" si="42"/>
        <v>60.571428571428569</v>
      </c>
      <c r="N1257" s="191">
        <v>0</v>
      </c>
      <c r="O1257" s="175" t="s">
        <v>3969</v>
      </c>
      <c r="P1257" s="53">
        <f t="shared" si="43"/>
        <v>0</v>
      </c>
      <c r="Q1257" s="166" t="str">
        <f>IF(ISNUMBER(P1257),IF(P1257=100%,"CUMPLIDA",IF(AND(ISNUMBER(L1257),ISNUMBER(CGR!$P$4)), IF(L1257&lt;CGR!$P$4,"INCUMPLIDA","PROCESO"), "VERIFICAR FECHA")),"SIN VALOR AVANCE")</f>
        <v>PROCESO</v>
      </c>
    </row>
    <row r="1258" spans="1:17" ht="135.75">
      <c r="A1258" s="169" t="s">
        <v>19</v>
      </c>
      <c r="B1258" s="460" t="s">
        <v>13</v>
      </c>
      <c r="C1258" s="642"/>
      <c r="D1258" s="642"/>
      <c r="E1258" s="643"/>
      <c r="F1258" s="643" t="s">
        <v>4043</v>
      </c>
      <c r="G1258" s="52" t="s">
        <v>3707</v>
      </c>
      <c r="H1258" s="163" t="s">
        <v>3707</v>
      </c>
      <c r="I1258" s="163" t="s">
        <v>252</v>
      </c>
      <c r="J1258" s="168">
        <v>1</v>
      </c>
      <c r="K1258" s="192">
        <v>45231</v>
      </c>
      <c r="L1258" s="192">
        <v>45747</v>
      </c>
      <c r="M1258" s="165">
        <f t="shared" si="42"/>
        <v>73.714285714285708</v>
      </c>
      <c r="N1258" s="191">
        <v>0</v>
      </c>
      <c r="O1258" s="175" t="s">
        <v>4044</v>
      </c>
      <c r="P1258" s="53">
        <f t="shared" si="43"/>
        <v>0</v>
      </c>
      <c r="Q1258" s="166" t="str">
        <f>IF(ISNUMBER(P1258),IF(P1258=100%,"CUMPLIDA",IF(AND(ISNUMBER(L1258),ISNUMBER(CGR!$P$4)), IF(L1258&lt;CGR!$P$4,"INCUMPLIDA","PROCESO"), "VERIFICAR FECHA")),"SIN VALOR AVANCE")</f>
        <v>PROCESO</v>
      </c>
    </row>
    <row r="1259" spans="1:17" ht="330.75">
      <c r="A1259" s="169" t="s">
        <v>19</v>
      </c>
      <c r="B1259" s="460" t="s">
        <v>13</v>
      </c>
      <c r="C1259" s="642"/>
      <c r="D1259" s="642"/>
      <c r="E1259" s="643"/>
      <c r="F1259" s="643" t="s">
        <v>4043</v>
      </c>
      <c r="G1259" s="52" t="s">
        <v>3708</v>
      </c>
      <c r="H1259" s="163" t="s">
        <v>3708</v>
      </c>
      <c r="I1259" s="163" t="s">
        <v>2556</v>
      </c>
      <c r="J1259" s="168">
        <v>1</v>
      </c>
      <c r="K1259" s="192">
        <v>45231</v>
      </c>
      <c r="L1259" s="192">
        <v>45808</v>
      </c>
      <c r="M1259" s="165">
        <f t="shared" si="42"/>
        <v>82.428571428571431</v>
      </c>
      <c r="N1259" s="191">
        <v>0</v>
      </c>
      <c r="O1259" s="175" t="s">
        <v>3968</v>
      </c>
      <c r="P1259" s="53">
        <f t="shared" si="43"/>
        <v>0</v>
      </c>
      <c r="Q1259" s="166" t="str">
        <f>IF(ISNUMBER(P1259),IF(P1259=100%,"CUMPLIDA",IF(AND(ISNUMBER(L1259),ISNUMBER(CGR!$P$4)), IF(L1259&lt;CGR!$P$4,"INCUMPLIDA","PROCESO"), "VERIFICAR FECHA")),"SIN VALOR AVANCE")</f>
        <v>PROCESO</v>
      </c>
    </row>
    <row r="1260" spans="1:17" ht="135.75">
      <c r="A1260" s="169" t="s">
        <v>19</v>
      </c>
      <c r="B1260" s="460" t="s">
        <v>13</v>
      </c>
      <c r="C1260" s="642" t="s">
        <v>3955</v>
      </c>
      <c r="D1260" s="642" t="s">
        <v>3956</v>
      </c>
      <c r="E1260" s="643"/>
      <c r="F1260" s="643" t="s">
        <v>4043</v>
      </c>
      <c r="G1260" s="52" t="s">
        <v>1363</v>
      </c>
      <c r="H1260" s="163" t="s">
        <v>258</v>
      </c>
      <c r="I1260" s="163" t="s">
        <v>259</v>
      </c>
      <c r="J1260" s="168">
        <v>12</v>
      </c>
      <c r="K1260" s="192">
        <v>46024</v>
      </c>
      <c r="L1260" s="192">
        <v>47118</v>
      </c>
      <c r="M1260" s="165">
        <f t="shared" si="42"/>
        <v>156.28571428571428</v>
      </c>
      <c r="N1260" s="191">
        <v>0</v>
      </c>
      <c r="O1260" s="175" t="s">
        <v>4044</v>
      </c>
      <c r="P1260" s="53">
        <f t="shared" si="43"/>
        <v>0</v>
      </c>
      <c r="Q1260" s="166" t="str">
        <f>IF(ISNUMBER(P1260),IF(P1260=100%,"CUMPLIDA",IF(AND(ISNUMBER(L1260),ISNUMBER(CGR!$P$4)), IF(L1260&lt;CGR!$P$4,"INCUMPLIDA","PROCESO"), "VERIFICAR FECHA")),"SIN VALOR AVANCE")</f>
        <v>PROCESO</v>
      </c>
    </row>
    <row r="1261" spans="1:17" ht="195.75">
      <c r="A1261" s="169" t="s">
        <v>19</v>
      </c>
      <c r="B1261" s="460" t="s">
        <v>13</v>
      </c>
      <c r="C1261" s="642" t="s">
        <v>3955</v>
      </c>
      <c r="D1261" s="642" t="s">
        <v>3956</v>
      </c>
      <c r="E1261" s="643"/>
      <c r="F1261" s="643" t="s">
        <v>4043</v>
      </c>
      <c r="G1261" s="52" t="s">
        <v>1364</v>
      </c>
      <c r="H1261" s="163" t="s">
        <v>261</v>
      </c>
      <c r="I1261" s="163" t="s">
        <v>262</v>
      </c>
      <c r="J1261" s="168">
        <v>1</v>
      </c>
      <c r="K1261" s="192">
        <v>46024</v>
      </c>
      <c r="L1261" s="192">
        <v>47118</v>
      </c>
      <c r="M1261" s="165">
        <f t="shared" si="42"/>
        <v>156.28571428571428</v>
      </c>
      <c r="N1261" s="191">
        <v>0</v>
      </c>
      <c r="O1261" s="175" t="s">
        <v>3969</v>
      </c>
      <c r="P1261" s="53">
        <f t="shared" si="43"/>
        <v>0</v>
      </c>
      <c r="Q1261" s="166" t="str">
        <f>IF(ISNUMBER(P1261),IF(P1261=100%,"CUMPLIDA",IF(AND(ISNUMBER(L1261),ISNUMBER(CGR!$P$4)), IF(L1261&lt;CGR!$P$4,"INCUMPLIDA","PROCESO"), "VERIFICAR FECHA")),"SIN VALOR AVANCE")</f>
        <v>PROCESO</v>
      </c>
    </row>
    <row r="1262" spans="1:17" ht="330.75">
      <c r="A1262" s="169" t="s">
        <v>19</v>
      </c>
      <c r="B1262" s="460" t="s">
        <v>13</v>
      </c>
      <c r="C1262" s="642" t="s">
        <v>3955</v>
      </c>
      <c r="D1262" s="642" t="s">
        <v>3956</v>
      </c>
      <c r="E1262" s="643"/>
      <c r="F1262" s="643" t="s">
        <v>4043</v>
      </c>
      <c r="G1262" s="52" t="s">
        <v>1365</v>
      </c>
      <c r="H1262" s="163" t="s">
        <v>264</v>
      </c>
      <c r="I1262" s="163" t="s">
        <v>265</v>
      </c>
      <c r="J1262" s="168">
        <v>2</v>
      </c>
      <c r="K1262" s="192">
        <v>46024</v>
      </c>
      <c r="L1262" s="192">
        <v>47118</v>
      </c>
      <c r="M1262" s="165">
        <f t="shared" si="42"/>
        <v>156.28571428571428</v>
      </c>
      <c r="N1262" s="191">
        <v>0</v>
      </c>
      <c r="O1262" s="175" t="s">
        <v>3968</v>
      </c>
      <c r="P1262" s="53">
        <f t="shared" si="43"/>
        <v>0</v>
      </c>
      <c r="Q1262" s="166" t="str">
        <f>IF(ISNUMBER(P1262),IF(P1262=100%,"CUMPLIDA",IF(AND(ISNUMBER(L1262),ISNUMBER(CGR!$P$4)), IF(L1262&lt;CGR!$P$4,"INCUMPLIDA","PROCESO"), "VERIFICAR FECHA")),"SIN VALOR AVANCE")</f>
        <v>PROCESO</v>
      </c>
    </row>
    <row r="1263" spans="1:17" ht="105.75">
      <c r="A1263" s="169" t="s">
        <v>19</v>
      </c>
      <c r="B1263" s="460" t="s">
        <v>13</v>
      </c>
      <c r="C1263" s="642" t="s">
        <v>3955</v>
      </c>
      <c r="D1263" s="642" t="s">
        <v>3956</v>
      </c>
      <c r="E1263" s="643"/>
      <c r="F1263" s="643" t="s">
        <v>4043</v>
      </c>
      <c r="G1263" s="52" t="s">
        <v>4038</v>
      </c>
      <c r="H1263" s="163" t="s">
        <v>3971</v>
      </c>
      <c r="I1263" s="163" t="s">
        <v>3972</v>
      </c>
      <c r="J1263" s="164">
        <v>1</v>
      </c>
      <c r="K1263" s="190">
        <v>44927</v>
      </c>
      <c r="L1263" s="190">
        <v>45016</v>
      </c>
      <c r="M1263" s="165">
        <f t="shared" si="42"/>
        <v>12.714285714285714</v>
      </c>
      <c r="N1263" s="191">
        <v>1</v>
      </c>
      <c r="O1263" s="163" t="s">
        <v>4045</v>
      </c>
      <c r="P1263" s="53">
        <f t="shared" si="43"/>
        <v>1</v>
      </c>
      <c r="Q1263" s="166" t="str">
        <f>IF(ISNUMBER(P1263),IF(P1263=100%,"CUMPLIDA",IF(AND(ISNUMBER(L1263),ISNUMBER(CGR!$P$4)), IF(L1263&lt;CGR!$P$4,"INCUMPLIDA","PROCESO"), "VERIFICAR FECHA")),"SIN VALOR AVANCE")</f>
        <v>CUMPLIDA</v>
      </c>
    </row>
    <row r="1264" spans="1:17" ht="225.75">
      <c r="A1264" s="169" t="s">
        <v>19</v>
      </c>
      <c r="B1264" s="460" t="s">
        <v>13</v>
      </c>
      <c r="C1264" s="642" t="s">
        <v>3955</v>
      </c>
      <c r="D1264" s="642" t="s">
        <v>3956</v>
      </c>
      <c r="E1264" s="643"/>
      <c r="F1264" s="643" t="s">
        <v>4043</v>
      </c>
      <c r="G1264" s="52" t="s">
        <v>4038</v>
      </c>
      <c r="H1264" s="163" t="s">
        <v>4039</v>
      </c>
      <c r="I1264" s="163" t="s">
        <v>1097</v>
      </c>
      <c r="J1264" s="164">
        <v>1</v>
      </c>
      <c r="K1264" s="190">
        <v>45017</v>
      </c>
      <c r="L1264" s="190">
        <v>45138</v>
      </c>
      <c r="M1264" s="165">
        <f t="shared" si="42"/>
        <v>17.285714285714285</v>
      </c>
      <c r="N1264" s="191">
        <v>1</v>
      </c>
      <c r="O1264" s="163" t="s">
        <v>4046</v>
      </c>
      <c r="P1264" s="53">
        <f t="shared" si="43"/>
        <v>1</v>
      </c>
      <c r="Q1264" s="166" t="str">
        <f>IF(ISNUMBER(P1264),IF(P1264=100%,"CUMPLIDA",IF(AND(ISNUMBER(L1264),ISNUMBER(CGR!$P$4)), IF(L1264&lt;CGR!$P$4,"INCUMPLIDA","PROCESO"), "VERIFICAR FECHA")),"SIN VALOR AVANCE")</f>
        <v>CUMPLIDA</v>
      </c>
    </row>
    <row r="1265" spans="1:17" ht="150">
      <c r="A1265" s="169" t="s">
        <v>19</v>
      </c>
      <c r="B1265" s="460" t="s">
        <v>13</v>
      </c>
      <c r="C1265" s="642" t="s">
        <v>3955</v>
      </c>
      <c r="D1265" s="642" t="s">
        <v>3956</v>
      </c>
      <c r="E1265" s="643"/>
      <c r="F1265" s="643" t="s">
        <v>4043</v>
      </c>
      <c r="G1265" s="52" t="s">
        <v>3986</v>
      </c>
      <c r="H1265" s="163" t="s">
        <v>3987</v>
      </c>
      <c r="I1265" s="163" t="s">
        <v>671</v>
      </c>
      <c r="J1265" s="164">
        <v>12</v>
      </c>
      <c r="K1265" s="190">
        <v>44958</v>
      </c>
      <c r="L1265" s="190">
        <v>45323</v>
      </c>
      <c r="M1265" s="165">
        <f t="shared" si="42"/>
        <v>52.142857142857146</v>
      </c>
      <c r="N1265" s="191">
        <v>12</v>
      </c>
      <c r="O1265" s="163" t="s">
        <v>4047</v>
      </c>
      <c r="P1265" s="53">
        <f t="shared" si="43"/>
        <v>1</v>
      </c>
      <c r="Q1265" s="166" t="str">
        <f>IF(ISNUMBER(P1265),IF(P1265=100%,"CUMPLIDA",IF(AND(ISNUMBER(L1265),ISNUMBER(CGR!$P$4)), IF(L1265&lt;CGR!$P$4,"INCUMPLIDA","PROCESO"), "VERIFICAR FECHA")),"SIN VALOR AVANCE")</f>
        <v>CUMPLIDA</v>
      </c>
    </row>
    <row r="1266" spans="1:17" ht="301.5">
      <c r="A1266" s="169" t="s">
        <v>19</v>
      </c>
      <c r="B1266" s="460" t="s">
        <v>13</v>
      </c>
      <c r="C1266" s="167" t="s">
        <v>3955</v>
      </c>
      <c r="D1266" s="166" t="s">
        <v>3956</v>
      </c>
      <c r="E1266" s="52" t="s">
        <v>4048</v>
      </c>
      <c r="F1266" s="52" t="s">
        <v>4049</v>
      </c>
      <c r="G1266" s="52" t="s">
        <v>4050</v>
      </c>
      <c r="H1266" s="163" t="s">
        <v>4051</v>
      </c>
      <c r="I1266" s="163" t="s">
        <v>4052</v>
      </c>
      <c r="J1266" s="164">
        <v>3</v>
      </c>
      <c r="K1266" s="190">
        <v>45474</v>
      </c>
      <c r="L1266" s="190">
        <v>46022</v>
      </c>
      <c r="M1266" s="165">
        <f t="shared" si="42"/>
        <v>78.285714285714292</v>
      </c>
      <c r="N1266" s="191">
        <v>1</v>
      </c>
      <c r="O1266" s="163" t="s">
        <v>4053</v>
      </c>
      <c r="P1266" s="53">
        <f t="shared" si="43"/>
        <v>0.33333333333333331</v>
      </c>
      <c r="Q1266" s="166" t="str">
        <f>IF(ISNUMBER(P1266),IF(P1266=100%,"CUMPLIDA",IF(AND(ISNUMBER(L1266),ISNUMBER(CGR!$P$4)), IF(L1266&lt;CGR!$P$4,"INCUMPLIDA","PROCESO"), "VERIFICAR FECHA")),"SIN VALOR AVANCE")</f>
        <v>PROCESO</v>
      </c>
    </row>
    <row r="1267" spans="1:17" ht="255.75">
      <c r="A1267" s="169" t="s">
        <v>19</v>
      </c>
      <c r="B1267" s="460" t="s">
        <v>13</v>
      </c>
      <c r="C1267" s="642" t="s">
        <v>3955</v>
      </c>
      <c r="D1267" s="642" t="s">
        <v>3956</v>
      </c>
      <c r="E1267" s="643" t="s">
        <v>4054</v>
      </c>
      <c r="F1267" s="643" t="s">
        <v>4055</v>
      </c>
      <c r="G1267" s="52" t="s">
        <v>4006</v>
      </c>
      <c r="H1267" s="163" t="s">
        <v>3964</v>
      </c>
      <c r="I1267" s="163" t="s">
        <v>3965</v>
      </c>
      <c r="J1267" s="164">
        <v>3</v>
      </c>
      <c r="K1267" s="190">
        <v>44958</v>
      </c>
      <c r="L1267" s="190">
        <v>45323</v>
      </c>
      <c r="M1267" s="165">
        <f t="shared" si="42"/>
        <v>52.142857142857146</v>
      </c>
      <c r="N1267" s="191">
        <v>3</v>
      </c>
      <c r="O1267" s="163" t="s">
        <v>4056</v>
      </c>
      <c r="P1267" s="53">
        <f t="shared" si="43"/>
        <v>1</v>
      </c>
      <c r="Q1267" s="166" t="str">
        <f>IF(ISNUMBER(P1267),IF(P1267=100%,"CUMPLIDA",IF(AND(ISNUMBER(L1267),ISNUMBER(CGR!$P$4)), IF(L1267&lt;CGR!$P$4,"INCUMPLIDA","PROCESO"), "VERIFICAR FECHA")),"SIN VALOR AVANCE")</f>
        <v>CUMPLIDA</v>
      </c>
    </row>
    <row r="1268" spans="1:17" ht="135.75">
      <c r="A1268" s="169" t="s">
        <v>19</v>
      </c>
      <c r="B1268" s="460" t="s">
        <v>13</v>
      </c>
      <c r="C1268" s="642"/>
      <c r="D1268" s="642"/>
      <c r="E1268" s="643"/>
      <c r="F1268" s="643" t="s">
        <v>4055</v>
      </c>
      <c r="G1268" s="52" t="s">
        <v>3967</v>
      </c>
      <c r="H1268" s="537" t="s">
        <v>2429</v>
      </c>
      <c r="I1268" s="163" t="s">
        <v>969</v>
      </c>
      <c r="J1268" s="164">
        <v>1</v>
      </c>
      <c r="K1268" s="190">
        <v>45231</v>
      </c>
      <c r="L1268" s="190">
        <v>45504</v>
      </c>
      <c r="M1268" s="165">
        <f t="shared" si="42"/>
        <v>39</v>
      </c>
      <c r="N1268" s="191">
        <v>1</v>
      </c>
      <c r="O1268" s="175" t="s">
        <v>3703</v>
      </c>
      <c r="P1268" s="53">
        <f t="shared" si="43"/>
        <v>1</v>
      </c>
      <c r="Q1268" s="166" t="str">
        <f>IF(ISNUMBER(P1268),IF(P1268=100%,"CUMPLIDA",IF(AND(ISNUMBER(L1268),ISNUMBER(CGR!$P$4)), IF(L1268&lt;CGR!$P$4,"INCUMPLIDA","PROCESO"), "VERIFICAR FECHA")),"SIN VALOR AVANCE")</f>
        <v>CUMPLIDA</v>
      </c>
    </row>
    <row r="1269" spans="1:17" ht="330.75">
      <c r="A1269" s="169" t="s">
        <v>19</v>
      </c>
      <c r="B1269" s="460" t="s">
        <v>13</v>
      </c>
      <c r="C1269" s="642"/>
      <c r="D1269" s="642"/>
      <c r="E1269" s="643"/>
      <c r="F1269" s="643" t="s">
        <v>4055</v>
      </c>
      <c r="G1269" s="52" t="s">
        <v>3967</v>
      </c>
      <c r="H1269" s="537" t="s">
        <v>2431</v>
      </c>
      <c r="I1269" s="163" t="s">
        <v>2432</v>
      </c>
      <c r="J1269" s="164">
        <v>1</v>
      </c>
      <c r="K1269" s="190">
        <v>45231</v>
      </c>
      <c r="L1269" s="190">
        <v>45504</v>
      </c>
      <c r="M1269" s="165">
        <f t="shared" si="42"/>
        <v>39</v>
      </c>
      <c r="N1269" s="191">
        <v>1</v>
      </c>
      <c r="O1269" s="175" t="s">
        <v>3968</v>
      </c>
      <c r="P1269" s="53">
        <f t="shared" si="43"/>
        <v>1</v>
      </c>
      <c r="Q1269" s="166" t="str">
        <f>IF(ISNUMBER(P1269),IF(P1269=100%,"CUMPLIDA",IF(AND(ISNUMBER(L1269),ISNUMBER(CGR!$P$4)), IF(L1269&lt;CGR!$P$4,"INCUMPLIDA","PROCESO"), "VERIFICAR FECHA")),"SIN VALOR AVANCE")</f>
        <v>CUMPLIDA</v>
      </c>
    </row>
    <row r="1270" spans="1:17" ht="210.75">
      <c r="A1270" s="169" t="s">
        <v>19</v>
      </c>
      <c r="B1270" s="460" t="s">
        <v>13</v>
      </c>
      <c r="C1270" s="642"/>
      <c r="D1270" s="642"/>
      <c r="E1270" s="643"/>
      <c r="F1270" s="643" t="s">
        <v>4055</v>
      </c>
      <c r="G1270" s="52" t="s">
        <v>2434</v>
      </c>
      <c r="H1270" s="163" t="s">
        <v>1614</v>
      </c>
      <c r="I1270" s="163" t="s">
        <v>238</v>
      </c>
      <c r="J1270" s="168">
        <v>1</v>
      </c>
      <c r="K1270" s="192">
        <v>45323</v>
      </c>
      <c r="L1270" s="192">
        <v>45747</v>
      </c>
      <c r="M1270" s="165">
        <f t="shared" si="42"/>
        <v>60.571428571428569</v>
      </c>
      <c r="N1270" s="191">
        <v>0</v>
      </c>
      <c r="O1270" s="175" t="s">
        <v>4008</v>
      </c>
      <c r="P1270" s="53">
        <f t="shared" si="43"/>
        <v>0</v>
      </c>
      <c r="Q1270" s="166" t="str">
        <f>IF(ISNUMBER(P1270),IF(P1270=100%,"CUMPLIDA",IF(AND(ISNUMBER(L1270),ISNUMBER(CGR!$P$4)), IF(L1270&lt;CGR!$P$4,"INCUMPLIDA","PROCESO"), "VERIFICAR FECHA")),"SIN VALOR AVANCE")</f>
        <v>PROCESO</v>
      </c>
    </row>
    <row r="1271" spans="1:17" ht="135.75">
      <c r="A1271" s="169" t="s">
        <v>19</v>
      </c>
      <c r="B1271" s="460" t="s">
        <v>13</v>
      </c>
      <c r="C1271" s="642"/>
      <c r="D1271" s="642"/>
      <c r="E1271" s="643"/>
      <c r="F1271" s="643" t="s">
        <v>4055</v>
      </c>
      <c r="G1271" s="52" t="s">
        <v>241</v>
      </c>
      <c r="H1271" s="163" t="s">
        <v>241</v>
      </c>
      <c r="I1271" s="163" t="s">
        <v>242</v>
      </c>
      <c r="J1271" s="168">
        <v>1</v>
      </c>
      <c r="K1271" s="192">
        <v>45323</v>
      </c>
      <c r="L1271" s="192">
        <v>45747</v>
      </c>
      <c r="M1271" s="165">
        <f t="shared" si="42"/>
        <v>60.571428571428569</v>
      </c>
      <c r="N1271" s="191">
        <v>0</v>
      </c>
      <c r="O1271" s="175" t="s">
        <v>3798</v>
      </c>
      <c r="P1271" s="53">
        <f t="shared" si="43"/>
        <v>0</v>
      </c>
      <c r="Q1271" s="166" t="str">
        <f>IF(ISNUMBER(P1271),IF(P1271=100%,"CUMPLIDA",IF(AND(ISNUMBER(L1271),ISNUMBER(CGR!$P$4)), IF(L1271&lt;CGR!$P$4,"INCUMPLIDA","PROCESO"), "VERIFICAR FECHA")),"SIN VALOR AVANCE")</f>
        <v>PROCESO</v>
      </c>
    </row>
    <row r="1272" spans="1:17" ht="135.75">
      <c r="A1272" s="169" t="s">
        <v>19</v>
      </c>
      <c r="B1272" s="460" t="s">
        <v>13</v>
      </c>
      <c r="C1272" s="642"/>
      <c r="D1272" s="642"/>
      <c r="E1272" s="643"/>
      <c r="F1272" s="643" t="s">
        <v>4055</v>
      </c>
      <c r="G1272" s="52" t="s">
        <v>1361</v>
      </c>
      <c r="H1272" s="163" t="s">
        <v>245</v>
      </c>
      <c r="I1272" s="163" t="s">
        <v>246</v>
      </c>
      <c r="J1272" s="168">
        <v>1</v>
      </c>
      <c r="K1272" s="192">
        <v>45231</v>
      </c>
      <c r="L1272" s="192">
        <v>45747</v>
      </c>
      <c r="M1272" s="165">
        <f t="shared" si="42"/>
        <v>73.714285714285708</v>
      </c>
      <c r="N1272" s="191">
        <v>0</v>
      </c>
      <c r="O1272" s="175" t="s">
        <v>3798</v>
      </c>
      <c r="P1272" s="53">
        <f t="shared" si="43"/>
        <v>0</v>
      </c>
      <c r="Q1272" s="166" t="str">
        <f>IF(ISNUMBER(P1272),IF(P1272=100%,"CUMPLIDA",IF(AND(ISNUMBER(L1272),ISNUMBER(CGR!$P$4)), IF(L1272&lt;CGR!$P$4,"INCUMPLIDA","PROCESO"), "VERIFICAR FECHA")),"SIN VALOR AVANCE")</f>
        <v>PROCESO</v>
      </c>
    </row>
    <row r="1273" spans="1:17" ht="210.75">
      <c r="A1273" s="169" t="s">
        <v>19</v>
      </c>
      <c r="B1273" s="460" t="s">
        <v>13</v>
      </c>
      <c r="C1273" s="642"/>
      <c r="D1273" s="642"/>
      <c r="E1273" s="643"/>
      <c r="F1273" s="643" t="s">
        <v>4055</v>
      </c>
      <c r="G1273" s="52" t="s">
        <v>248</v>
      </c>
      <c r="H1273" s="163" t="s">
        <v>248</v>
      </c>
      <c r="I1273" s="163" t="s">
        <v>3249</v>
      </c>
      <c r="J1273" s="168">
        <v>1</v>
      </c>
      <c r="K1273" s="192">
        <v>45323</v>
      </c>
      <c r="L1273" s="192">
        <v>45747</v>
      </c>
      <c r="M1273" s="165">
        <f t="shared" si="42"/>
        <v>60.571428571428569</v>
      </c>
      <c r="N1273" s="191">
        <v>0</v>
      </c>
      <c r="O1273" s="175" t="s">
        <v>4008</v>
      </c>
      <c r="P1273" s="53">
        <f t="shared" si="43"/>
        <v>0</v>
      </c>
      <c r="Q1273" s="166" t="str">
        <f>IF(ISNUMBER(P1273),IF(P1273=100%,"CUMPLIDA",IF(AND(ISNUMBER(L1273),ISNUMBER(CGR!$P$4)), IF(L1273&lt;CGR!$P$4,"INCUMPLIDA","PROCESO"), "VERIFICAR FECHA")),"SIN VALOR AVANCE")</f>
        <v>PROCESO</v>
      </c>
    </row>
    <row r="1274" spans="1:17" ht="135.75">
      <c r="A1274" s="169" t="s">
        <v>19</v>
      </c>
      <c r="B1274" s="460" t="s">
        <v>13</v>
      </c>
      <c r="C1274" s="642"/>
      <c r="D1274" s="642"/>
      <c r="E1274" s="643"/>
      <c r="F1274" s="643" t="s">
        <v>4055</v>
      </c>
      <c r="G1274" s="52" t="s">
        <v>3707</v>
      </c>
      <c r="H1274" s="163" t="s">
        <v>3707</v>
      </c>
      <c r="I1274" s="163" t="s">
        <v>252</v>
      </c>
      <c r="J1274" s="168">
        <v>1</v>
      </c>
      <c r="K1274" s="192">
        <v>45231</v>
      </c>
      <c r="L1274" s="192">
        <v>45747</v>
      </c>
      <c r="M1274" s="165">
        <f t="shared" si="42"/>
        <v>73.714285714285708</v>
      </c>
      <c r="N1274" s="191">
        <v>0</v>
      </c>
      <c r="O1274" s="175" t="s">
        <v>3798</v>
      </c>
      <c r="P1274" s="53">
        <f t="shared" si="43"/>
        <v>0</v>
      </c>
      <c r="Q1274" s="166" t="str">
        <f>IF(ISNUMBER(P1274),IF(P1274=100%,"CUMPLIDA",IF(AND(ISNUMBER(L1274),ISNUMBER(CGR!$P$4)), IF(L1274&lt;CGR!$P$4,"INCUMPLIDA","PROCESO"), "VERIFICAR FECHA")),"SIN VALOR AVANCE")</f>
        <v>PROCESO</v>
      </c>
    </row>
    <row r="1275" spans="1:17" ht="330.75">
      <c r="A1275" s="169" t="s">
        <v>19</v>
      </c>
      <c r="B1275" s="460" t="s">
        <v>13</v>
      </c>
      <c r="C1275" s="642"/>
      <c r="D1275" s="642"/>
      <c r="E1275" s="643"/>
      <c r="F1275" s="643" t="s">
        <v>4055</v>
      </c>
      <c r="G1275" s="52" t="s">
        <v>3708</v>
      </c>
      <c r="H1275" s="163" t="s">
        <v>3708</v>
      </c>
      <c r="I1275" s="163" t="s">
        <v>2556</v>
      </c>
      <c r="J1275" s="168">
        <v>1</v>
      </c>
      <c r="K1275" s="192">
        <v>45231</v>
      </c>
      <c r="L1275" s="192">
        <v>45808</v>
      </c>
      <c r="M1275" s="165">
        <f t="shared" si="42"/>
        <v>82.428571428571431</v>
      </c>
      <c r="N1275" s="191">
        <v>0</v>
      </c>
      <c r="O1275" s="175" t="s">
        <v>3968</v>
      </c>
      <c r="P1275" s="53">
        <f t="shared" si="43"/>
        <v>0</v>
      </c>
      <c r="Q1275" s="166" t="str">
        <f>IF(ISNUMBER(P1275),IF(P1275=100%,"CUMPLIDA",IF(AND(ISNUMBER(L1275),ISNUMBER(CGR!$P$4)), IF(L1275&lt;CGR!$P$4,"INCUMPLIDA","PROCESO"), "VERIFICAR FECHA")),"SIN VALOR AVANCE")</f>
        <v>PROCESO</v>
      </c>
    </row>
    <row r="1276" spans="1:17" ht="135.75">
      <c r="A1276" s="169" t="s">
        <v>19</v>
      </c>
      <c r="B1276" s="460" t="s">
        <v>13</v>
      </c>
      <c r="C1276" s="642" t="s">
        <v>3955</v>
      </c>
      <c r="D1276" s="642" t="s">
        <v>3956</v>
      </c>
      <c r="E1276" s="643"/>
      <c r="F1276" s="643" t="s">
        <v>4055</v>
      </c>
      <c r="G1276" s="52" t="s">
        <v>1363</v>
      </c>
      <c r="H1276" s="163" t="s">
        <v>258</v>
      </c>
      <c r="I1276" s="163" t="s">
        <v>259</v>
      </c>
      <c r="J1276" s="168">
        <v>12</v>
      </c>
      <c r="K1276" s="192">
        <v>46024</v>
      </c>
      <c r="L1276" s="192">
        <v>47118</v>
      </c>
      <c r="M1276" s="165">
        <f t="shared" si="42"/>
        <v>156.28571428571428</v>
      </c>
      <c r="N1276" s="191">
        <v>0</v>
      </c>
      <c r="O1276" s="175" t="s">
        <v>3798</v>
      </c>
      <c r="P1276" s="53">
        <f t="shared" si="43"/>
        <v>0</v>
      </c>
      <c r="Q1276" s="166" t="str">
        <f>IF(ISNUMBER(P1276),IF(P1276=100%,"CUMPLIDA",IF(AND(ISNUMBER(L1276),ISNUMBER(CGR!$P$4)), IF(L1276&lt;CGR!$P$4,"INCUMPLIDA","PROCESO"), "VERIFICAR FECHA")),"SIN VALOR AVANCE")</f>
        <v>PROCESO</v>
      </c>
    </row>
    <row r="1277" spans="1:17" ht="210.75">
      <c r="A1277" s="169" t="s">
        <v>19</v>
      </c>
      <c r="B1277" s="460" t="s">
        <v>13</v>
      </c>
      <c r="C1277" s="642" t="s">
        <v>3955</v>
      </c>
      <c r="D1277" s="642" t="s">
        <v>3956</v>
      </c>
      <c r="E1277" s="643"/>
      <c r="F1277" s="643" t="s">
        <v>4055</v>
      </c>
      <c r="G1277" s="52" t="s">
        <v>1364</v>
      </c>
      <c r="H1277" s="163" t="s">
        <v>261</v>
      </c>
      <c r="I1277" s="163" t="s">
        <v>262</v>
      </c>
      <c r="J1277" s="168">
        <v>1</v>
      </c>
      <c r="K1277" s="192">
        <v>46024</v>
      </c>
      <c r="L1277" s="192">
        <v>47118</v>
      </c>
      <c r="M1277" s="165">
        <f t="shared" si="42"/>
        <v>156.28571428571428</v>
      </c>
      <c r="N1277" s="191">
        <v>0</v>
      </c>
      <c r="O1277" s="175" t="s">
        <v>4008</v>
      </c>
      <c r="P1277" s="53">
        <f t="shared" si="43"/>
        <v>0</v>
      </c>
      <c r="Q1277" s="166" t="str">
        <f>IF(ISNUMBER(P1277),IF(P1277=100%,"CUMPLIDA",IF(AND(ISNUMBER(L1277),ISNUMBER(CGR!$P$4)), IF(L1277&lt;CGR!$P$4,"INCUMPLIDA","PROCESO"), "VERIFICAR FECHA")),"SIN VALOR AVANCE")</f>
        <v>PROCESO</v>
      </c>
    </row>
    <row r="1278" spans="1:17" ht="330.75">
      <c r="A1278" s="169" t="s">
        <v>19</v>
      </c>
      <c r="B1278" s="460" t="s">
        <v>13</v>
      </c>
      <c r="C1278" s="642" t="s">
        <v>3955</v>
      </c>
      <c r="D1278" s="642" t="s">
        <v>3956</v>
      </c>
      <c r="E1278" s="643"/>
      <c r="F1278" s="643" t="s">
        <v>4055</v>
      </c>
      <c r="G1278" s="52" t="s">
        <v>1365</v>
      </c>
      <c r="H1278" s="163" t="s">
        <v>264</v>
      </c>
      <c r="I1278" s="163" t="s">
        <v>265</v>
      </c>
      <c r="J1278" s="168">
        <v>2</v>
      </c>
      <c r="K1278" s="192">
        <v>46024</v>
      </c>
      <c r="L1278" s="192">
        <v>47118</v>
      </c>
      <c r="M1278" s="165">
        <f t="shared" si="42"/>
        <v>156.28571428571428</v>
      </c>
      <c r="N1278" s="191">
        <v>0</v>
      </c>
      <c r="O1278" s="175" t="s">
        <v>3968</v>
      </c>
      <c r="P1278" s="53">
        <f t="shared" si="43"/>
        <v>0</v>
      </c>
      <c r="Q1278" s="166" t="str">
        <f>IF(ISNUMBER(P1278),IF(P1278=100%,"CUMPLIDA",IF(AND(ISNUMBER(L1278),ISNUMBER(CGR!$P$4)), IF(L1278&lt;CGR!$P$4,"INCUMPLIDA","PROCESO"), "VERIFICAR FECHA")),"SIN VALOR AVANCE")</f>
        <v>PROCESO</v>
      </c>
    </row>
    <row r="1279" spans="1:17" ht="135.75">
      <c r="A1279" s="169" t="s">
        <v>19</v>
      </c>
      <c r="B1279" s="460" t="s">
        <v>13</v>
      </c>
      <c r="C1279" s="642" t="s">
        <v>3955</v>
      </c>
      <c r="D1279" s="642" t="s">
        <v>3956</v>
      </c>
      <c r="E1279" s="643"/>
      <c r="F1279" s="643" t="s">
        <v>4055</v>
      </c>
      <c r="G1279" s="52" t="s">
        <v>3970</v>
      </c>
      <c r="H1279" s="163" t="s">
        <v>3971</v>
      </c>
      <c r="I1279" s="163" t="s">
        <v>3972</v>
      </c>
      <c r="J1279" s="164">
        <v>1</v>
      </c>
      <c r="K1279" s="190">
        <v>44927</v>
      </c>
      <c r="L1279" s="190">
        <v>45016</v>
      </c>
      <c r="M1279" s="165">
        <f t="shared" si="42"/>
        <v>12.714285714285714</v>
      </c>
      <c r="N1279" s="191">
        <v>1</v>
      </c>
      <c r="O1279" s="163" t="s">
        <v>4013</v>
      </c>
      <c r="P1279" s="53">
        <f t="shared" si="43"/>
        <v>1</v>
      </c>
      <c r="Q1279" s="166" t="str">
        <f>IF(ISNUMBER(P1279),IF(P1279=100%,"CUMPLIDA",IF(AND(ISNUMBER(L1279),ISNUMBER(CGR!$P$4)), IF(L1279&lt;CGR!$P$4,"INCUMPLIDA","PROCESO"), "VERIFICAR FECHA")),"SIN VALOR AVANCE")</f>
        <v>CUMPLIDA</v>
      </c>
    </row>
    <row r="1280" spans="1:17" ht="225.75">
      <c r="A1280" s="169" t="s">
        <v>19</v>
      </c>
      <c r="B1280" s="460" t="s">
        <v>13</v>
      </c>
      <c r="C1280" s="642" t="s">
        <v>3955</v>
      </c>
      <c r="D1280" s="642" t="s">
        <v>3956</v>
      </c>
      <c r="E1280" s="643"/>
      <c r="F1280" s="643" t="s">
        <v>4055</v>
      </c>
      <c r="G1280" s="52" t="s">
        <v>3970</v>
      </c>
      <c r="H1280" s="163" t="s">
        <v>4009</v>
      </c>
      <c r="I1280" s="163" t="s">
        <v>1097</v>
      </c>
      <c r="J1280" s="164">
        <v>1</v>
      </c>
      <c r="K1280" s="190">
        <v>45017</v>
      </c>
      <c r="L1280" s="190">
        <v>45138</v>
      </c>
      <c r="M1280" s="165">
        <f t="shared" si="42"/>
        <v>17.285714285714285</v>
      </c>
      <c r="N1280" s="191">
        <v>1</v>
      </c>
      <c r="O1280" s="163" t="s">
        <v>4057</v>
      </c>
      <c r="P1280" s="53">
        <f t="shared" si="43"/>
        <v>1</v>
      </c>
      <c r="Q1280" s="166" t="str">
        <f>IF(ISNUMBER(P1280),IF(P1280=100%,"CUMPLIDA",IF(AND(ISNUMBER(L1280),ISNUMBER(CGR!$P$4)), IF(L1280&lt;CGR!$P$4,"INCUMPLIDA","PROCESO"), "VERIFICAR FECHA")),"SIN VALOR AVANCE")</f>
        <v>CUMPLIDA</v>
      </c>
    </row>
    <row r="1281" spans="1:17" ht="135.75">
      <c r="A1281" s="169" t="s">
        <v>19</v>
      </c>
      <c r="B1281" s="460" t="s">
        <v>13</v>
      </c>
      <c r="C1281" s="642" t="s">
        <v>3955</v>
      </c>
      <c r="D1281" s="642" t="s">
        <v>3956</v>
      </c>
      <c r="E1281" s="643"/>
      <c r="F1281" s="643" t="s">
        <v>4055</v>
      </c>
      <c r="G1281" s="52" t="s">
        <v>4058</v>
      </c>
      <c r="H1281" s="163" t="s">
        <v>4059</v>
      </c>
      <c r="I1281" s="163" t="s">
        <v>1097</v>
      </c>
      <c r="J1281" s="164">
        <v>12</v>
      </c>
      <c r="K1281" s="190">
        <v>44958</v>
      </c>
      <c r="L1281" s="190">
        <v>45323</v>
      </c>
      <c r="M1281" s="165">
        <f t="shared" si="42"/>
        <v>52.142857142857146</v>
      </c>
      <c r="N1281" s="191">
        <v>12</v>
      </c>
      <c r="O1281" s="163" t="s">
        <v>4013</v>
      </c>
      <c r="P1281" s="53">
        <f t="shared" si="43"/>
        <v>1</v>
      </c>
      <c r="Q1281" s="166" t="str">
        <f>IF(ISNUMBER(P1281),IF(P1281=100%,"CUMPLIDA",IF(AND(ISNUMBER(L1281),ISNUMBER(CGR!$P$4)), IF(L1281&lt;CGR!$P$4,"INCUMPLIDA","PROCESO"), "VERIFICAR FECHA")),"SIN VALOR AVANCE")</f>
        <v>CUMPLIDA</v>
      </c>
    </row>
    <row r="1282" spans="1:17" ht="150">
      <c r="A1282" s="169" t="s">
        <v>19</v>
      </c>
      <c r="B1282" s="460" t="s">
        <v>13</v>
      </c>
      <c r="C1282" s="642" t="s">
        <v>3955</v>
      </c>
      <c r="D1282" s="642" t="s">
        <v>3956</v>
      </c>
      <c r="E1282" s="643"/>
      <c r="F1282" s="643" t="s">
        <v>4055</v>
      </c>
      <c r="G1282" s="52" t="s">
        <v>4060</v>
      </c>
      <c r="H1282" s="163" t="s">
        <v>4061</v>
      </c>
      <c r="I1282" s="163" t="s">
        <v>1097</v>
      </c>
      <c r="J1282" s="164">
        <v>4</v>
      </c>
      <c r="K1282" s="190">
        <v>44958</v>
      </c>
      <c r="L1282" s="190">
        <v>45323</v>
      </c>
      <c r="M1282" s="165">
        <f t="shared" si="42"/>
        <v>52.142857142857146</v>
      </c>
      <c r="N1282" s="191">
        <v>4</v>
      </c>
      <c r="O1282" s="163" t="s">
        <v>3978</v>
      </c>
      <c r="P1282" s="53">
        <f t="shared" si="43"/>
        <v>1</v>
      </c>
      <c r="Q1282" s="166" t="str">
        <f>IF(ISNUMBER(P1282),IF(P1282=100%,"CUMPLIDA",IF(AND(ISNUMBER(L1282),ISNUMBER(CGR!$P$4)), IF(L1282&lt;CGR!$P$4,"INCUMPLIDA","PROCESO"), "VERIFICAR FECHA")),"SIN VALOR AVANCE")</f>
        <v>CUMPLIDA</v>
      </c>
    </row>
    <row r="1283" spans="1:17" ht="255.75">
      <c r="A1283" s="169" t="s">
        <v>19</v>
      </c>
      <c r="B1283" s="460" t="s">
        <v>13</v>
      </c>
      <c r="C1283" s="642" t="s">
        <v>3955</v>
      </c>
      <c r="D1283" s="642" t="s">
        <v>3956</v>
      </c>
      <c r="E1283" s="643" t="s">
        <v>4062</v>
      </c>
      <c r="F1283" s="643" t="s">
        <v>4063</v>
      </c>
      <c r="G1283" s="52" t="s">
        <v>4006</v>
      </c>
      <c r="H1283" s="163" t="s">
        <v>3964</v>
      </c>
      <c r="I1283" s="163" t="s">
        <v>3965</v>
      </c>
      <c r="J1283" s="164">
        <v>3</v>
      </c>
      <c r="K1283" s="190">
        <v>44958</v>
      </c>
      <c r="L1283" s="190">
        <v>45323</v>
      </c>
      <c r="M1283" s="165">
        <f t="shared" si="42"/>
        <v>52.142857142857146</v>
      </c>
      <c r="N1283" s="191">
        <v>3</v>
      </c>
      <c r="O1283" s="163" t="s">
        <v>4056</v>
      </c>
      <c r="P1283" s="53">
        <f t="shared" si="43"/>
        <v>1</v>
      </c>
      <c r="Q1283" s="166" t="str">
        <f>IF(ISNUMBER(P1283),IF(P1283=100%,"CUMPLIDA",IF(AND(ISNUMBER(L1283),ISNUMBER(CGR!$P$4)), IF(L1283&lt;CGR!$P$4,"INCUMPLIDA","PROCESO"), "VERIFICAR FECHA")),"SIN VALOR AVANCE")</f>
        <v>CUMPLIDA</v>
      </c>
    </row>
    <row r="1284" spans="1:17" ht="135.75">
      <c r="A1284" s="169" t="s">
        <v>19</v>
      </c>
      <c r="B1284" s="460" t="s">
        <v>13</v>
      </c>
      <c r="C1284" s="642"/>
      <c r="D1284" s="642"/>
      <c r="E1284" s="643"/>
      <c r="F1284" s="643" t="s">
        <v>4063</v>
      </c>
      <c r="G1284" s="52" t="s">
        <v>3967</v>
      </c>
      <c r="H1284" s="537" t="s">
        <v>2429</v>
      </c>
      <c r="I1284" s="163" t="s">
        <v>969</v>
      </c>
      <c r="J1284" s="164">
        <v>1</v>
      </c>
      <c r="K1284" s="190">
        <v>45231</v>
      </c>
      <c r="L1284" s="190">
        <v>45504</v>
      </c>
      <c r="M1284" s="165">
        <f t="shared" ref="M1284:M1347" si="44">(L1284-K1284)/7</f>
        <v>39</v>
      </c>
      <c r="N1284" s="191">
        <v>1</v>
      </c>
      <c r="O1284" s="175" t="s">
        <v>3703</v>
      </c>
      <c r="P1284" s="53">
        <f t="shared" si="43"/>
        <v>1</v>
      </c>
      <c r="Q1284" s="166" t="str">
        <f>IF(ISNUMBER(P1284),IF(P1284=100%,"CUMPLIDA",IF(AND(ISNUMBER(L1284),ISNUMBER(CGR!$P$4)), IF(L1284&lt;CGR!$P$4,"INCUMPLIDA","PROCESO"), "VERIFICAR FECHA")),"SIN VALOR AVANCE")</f>
        <v>CUMPLIDA</v>
      </c>
    </row>
    <row r="1285" spans="1:17" ht="330.75">
      <c r="A1285" s="169" t="s">
        <v>19</v>
      </c>
      <c r="B1285" s="460" t="s">
        <v>13</v>
      </c>
      <c r="C1285" s="642"/>
      <c r="D1285" s="642"/>
      <c r="E1285" s="643"/>
      <c r="F1285" s="643" t="s">
        <v>4063</v>
      </c>
      <c r="G1285" s="52" t="s">
        <v>3967</v>
      </c>
      <c r="H1285" s="537" t="s">
        <v>2431</v>
      </c>
      <c r="I1285" s="163" t="s">
        <v>2432</v>
      </c>
      <c r="J1285" s="164">
        <v>1</v>
      </c>
      <c r="K1285" s="190">
        <v>45231</v>
      </c>
      <c r="L1285" s="190">
        <v>45504</v>
      </c>
      <c r="M1285" s="165">
        <f t="shared" si="44"/>
        <v>39</v>
      </c>
      <c r="N1285" s="191">
        <v>1</v>
      </c>
      <c r="O1285" s="175" t="s">
        <v>3968</v>
      </c>
      <c r="P1285" s="53">
        <f t="shared" si="43"/>
        <v>1</v>
      </c>
      <c r="Q1285" s="166" t="str">
        <f>IF(ISNUMBER(P1285),IF(P1285=100%,"CUMPLIDA",IF(AND(ISNUMBER(L1285),ISNUMBER(CGR!$P$4)), IF(L1285&lt;CGR!$P$4,"INCUMPLIDA","PROCESO"), "VERIFICAR FECHA")),"SIN VALOR AVANCE")</f>
        <v>CUMPLIDA</v>
      </c>
    </row>
    <row r="1286" spans="1:17" ht="195.75">
      <c r="A1286" s="169" t="s">
        <v>19</v>
      </c>
      <c r="B1286" s="460" t="s">
        <v>13</v>
      </c>
      <c r="C1286" s="642"/>
      <c r="D1286" s="642"/>
      <c r="E1286" s="643"/>
      <c r="F1286" s="643" t="s">
        <v>4063</v>
      </c>
      <c r="G1286" s="52" t="s">
        <v>2434</v>
      </c>
      <c r="H1286" s="163" t="s">
        <v>1614</v>
      </c>
      <c r="I1286" s="163" t="s">
        <v>238</v>
      </c>
      <c r="J1286" s="168">
        <v>1</v>
      </c>
      <c r="K1286" s="192">
        <v>45323</v>
      </c>
      <c r="L1286" s="192">
        <v>45747</v>
      </c>
      <c r="M1286" s="165">
        <f t="shared" si="44"/>
        <v>60.571428571428569</v>
      </c>
      <c r="N1286" s="191">
        <v>0</v>
      </c>
      <c r="O1286" s="175" t="s">
        <v>3969</v>
      </c>
      <c r="P1286" s="53">
        <f t="shared" si="43"/>
        <v>0</v>
      </c>
      <c r="Q1286" s="166" t="str">
        <f>IF(ISNUMBER(P1286),IF(P1286=100%,"CUMPLIDA",IF(AND(ISNUMBER(L1286),ISNUMBER(CGR!$P$4)), IF(L1286&lt;CGR!$P$4,"INCUMPLIDA","PROCESO"), "VERIFICAR FECHA")),"SIN VALOR AVANCE")</f>
        <v>PROCESO</v>
      </c>
    </row>
    <row r="1287" spans="1:17" ht="135.75">
      <c r="A1287" s="169" t="s">
        <v>19</v>
      </c>
      <c r="B1287" s="460" t="s">
        <v>13</v>
      </c>
      <c r="C1287" s="642" t="s">
        <v>3955</v>
      </c>
      <c r="D1287" s="642" t="s">
        <v>3956</v>
      </c>
      <c r="E1287" s="643"/>
      <c r="F1287" s="643" t="s">
        <v>4063</v>
      </c>
      <c r="G1287" s="52" t="s">
        <v>241</v>
      </c>
      <c r="H1287" s="163" t="s">
        <v>241</v>
      </c>
      <c r="I1287" s="163" t="s">
        <v>242</v>
      </c>
      <c r="J1287" s="168">
        <v>1</v>
      </c>
      <c r="K1287" s="192">
        <v>45323</v>
      </c>
      <c r="L1287" s="192">
        <v>45747</v>
      </c>
      <c r="M1287" s="165">
        <f t="shared" si="44"/>
        <v>60.571428571428569</v>
      </c>
      <c r="N1287" s="191">
        <v>0</v>
      </c>
      <c r="O1287" s="175" t="s">
        <v>3798</v>
      </c>
      <c r="P1287" s="53">
        <f t="shared" si="43"/>
        <v>0</v>
      </c>
      <c r="Q1287" s="166" t="str">
        <f>IF(ISNUMBER(P1287),IF(P1287=100%,"CUMPLIDA",IF(AND(ISNUMBER(L1287),ISNUMBER(CGR!$P$4)), IF(L1287&lt;CGR!$P$4,"INCUMPLIDA","PROCESO"), "VERIFICAR FECHA")),"SIN VALOR AVANCE")</f>
        <v>PROCESO</v>
      </c>
    </row>
    <row r="1288" spans="1:17" ht="135.75">
      <c r="A1288" s="169" t="s">
        <v>19</v>
      </c>
      <c r="B1288" s="460" t="s">
        <v>13</v>
      </c>
      <c r="C1288" s="642"/>
      <c r="D1288" s="642"/>
      <c r="E1288" s="643"/>
      <c r="F1288" s="643" t="s">
        <v>4063</v>
      </c>
      <c r="G1288" s="52" t="s">
        <v>1361</v>
      </c>
      <c r="H1288" s="163" t="s">
        <v>245</v>
      </c>
      <c r="I1288" s="163" t="s">
        <v>246</v>
      </c>
      <c r="J1288" s="168">
        <v>1</v>
      </c>
      <c r="K1288" s="192">
        <v>45231</v>
      </c>
      <c r="L1288" s="192">
        <v>45747</v>
      </c>
      <c r="M1288" s="165">
        <f t="shared" si="44"/>
        <v>73.714285714285708</v>
      </c>
      <c r="N1288" s="191">
        <v>0</v>
      </c>
      <c r="O1288" s="175" t="s">
        <v>3798</v>
      </c>
      <c r="P1288" s="53">
        <f t="shared" si="43"/>
        <v>0</v>
      </c>
      <c r="Q1288" s="166" t="str">
        <f>IF(ISNUMBER(P1288),IF(P1288=100%,"CUMPLIDA",IF(AND(ISNUMBER(L1288),ISNUMBER(CGR!$P$4)), IF(L1288&lt;CGR!$P$4,"INCUMPLIDA","PROCESO"), "VERIFICAR FECHA")),"SIN VALOR AVANCE")</f>
        <v>PROCESO</v>
      </c>
    </row>
    <row r="1289" spans="1:17" ht="195.75">
      <c r="A1289" s="169" t="s">
        <v>19</v>
      </c>
      <c r="B1289" s="460" t="s">
        <v>13</v>
      </c>
      <c r="C1289" s="642"/>
      <c r="D1289" s="642"/>
      <c r="E1289" s="643"/>
      <c r="F1289" s="643" t="s">
        <v>4063</v>
      </c>
      <c r="G1289" s="52" t="s">
        <v>248</v>
      </c>
      <c r="H1289" s="163" t="s">
        <v>248</v>
      </c>
      <c r="I1289" s="163" t="s">
        <v>3249</v>
      </c>
      <c r="J1289" s="168">
        <v>1</v>
      </c>
      <c r="K1289" s="192">
        <v>45323</v>
      </c>
      <c r="L1289" s="192">
        <v>45747</v>
      </c>
      <c r="M1289" s="165">
        <f t="shared" si="44"/>
        <v>60.571428571428569</v>
      </c>
      <c r="N1289" s="191">
        <v>0</v>
      </c>
      <c r="O1289" s="175" t="s">
        <v>3969</v>
      </c>
      <c r="P1289" s="53">
        <f t="shared" si="43"/>
        <v>0</v>
      </c>
      <c r="Q1289" s="166" t="str">
        <f>IF(ISNUMBER(P1289),IF(P1289=100%,"CUMPLIDA",IF(AND(ISNUMBER(L1289),ISNUMBER(CGR!$P$4)), IF(L1289&lt;CGR!$P$4,"INCUMPLIDA","PROCESO"), "VERIFICAR FECHA")),"SIN VALOR AVANCE")</f>
        <v>PROCESO</v>
      </c>
    </row>
    <row r="1290" spans="1:17" ht="135.75">
      <c r="A1290" s="169" t="s">
        <v>19</v>
      </c>
      <c r="B1290" s="460" t="s">
        <v>13</v>
      </c>
      <c r="C1290" s="642"/>
      <c r="D1290" s="642"/>
      <c r="E1290" s="643"/>
      <c r="F1290" s="643" t="s">
        <v>4063</v>
      </c>
      <c r="G1290" s="52" t="s">
        <v>3707</v>
      </c>
      <c r="H1290" s="163" t="s">
        <v>3707</v>
      </c>
      <c r="I1290" s="163" t="s">
        <v>252</v>
      </c>
      <c r="J1290" s="168">
        <v>1</v>
      </c>
      <c r="K1290" s="192">
        <v>45231</v>
      </c>
      <c r="L1290" s="192">
        <v>45747</v>
      </c>
      <c r="M1290" s="165">
        <f t="shared" si="44"/>
        <v>73.714285714285708</v>
      </c>
      <c r="N1290" s="191">
        <v>0</v>
      </c>
      <c r="O1290" s="175" t="s">
        <v>3798</v>
      </c>
      <c r="P1290" s="53">
        <f t="shared" si="43"/>
        <v>0</v>
      </c>
      <c r="Q1290" s="166" t="str">
        <f>IF(ISNUMBER(P1290),IF(P1290=100%,"CUMPLIDA",IF(AND(ISNUMBER(L1290),ISNUMBER(CGR!$P$4)), IF(L1290&lt;CGR!$P$4,"INCUMPLIDA","PROCESO"), "VERIFICAR FECHA")),"SIN VALOR AVANCE")</f>
        <v>PROCESO</v>
      </c>
    </row>
    <row r="1291" spans="1:17" ht="330.75">
      <c r="A1291" s="169" t="s">
        <v>19</v>
      </c>
      <c r="B1291" s="460" t="s">
        <v>13</v>
      </c>
      <c r="C1291" s="642"/>
      <c r="D1291" s="642"/>
      <c r="E1291" s="643"/>
      <c r="F1291" s="643" t="s">
        <v>4063</v>
      </c>
      <c r="G1291" s="52" t="s">
        <v>3708</v>
      </c>
      <c r="H1291" s="163" t="s">
        <v>3708</v>
      </c>
      <c r="I1291" s="163" t="s">
        <v>2556</v>
      </c>
      <c r="J1291" s="168">
        <v>1</v>
      </c>
      <c r="K1291" s="192">
        <v>45231</v>
      </c>
      <c r="L1291" s="192">
        <v>45808</v>
      </c>
      <c r="M1291" s="165">
        <f t="shared" si="44"/>
        <v>82.428571428571431</v>
      </c>
      <c r="N1291" s="191">
        <v>0</v>
      </c>
      <c r="O1291" s="175" t="s">
        <v>3968</v>
      </c>
      <c r="P1291" s="53">
        <f t="shared" si="43"/>
        <v>0</v>
      </c>
      <c r="Q1291" s="166" t="str">
        <f>IF(ISNUMBER(P1291),IF(P1291=100%,"CUMPLIDA",IF(AND(ISNUMBER(L1291),ISNUMBER(CGR!$P$4)), IF(L1291&lt;CGR!$P$4,"INCUMPLIDA","PROCESO"), "VERIFICAR FECHA")),"SIN VALOR AVANCE")</f>
        <v>PROCESO</v>
      </c>
    </row>
    <row r="1292" spans="1:17" ht="135.75">
      <c r="A1292" s="169" t="s">
        <v>19</v>
      </c>
      <c r="B1292" s="460" t="s">
        <v>13</v>
      </c>
      <c r="C1292" s="642"/>
      <c r="D1292" s="642"/>
      <c r="E1292" s="643"/>
      <c r="F1292" s="643" t="s">
        <v>4063</v>
      </c>
      <c r="G1292" s="52" t="s">
        <v>1363</v>
      </c>
      <c r="H1292" s="163" t="s">
        <v>258</v>
      </c>
      <c r="I1292" s="163" t="s">
        <v>259</v>
      </c>
      <c r="J1292" s="168">
        <v>12</v>
      </c>
      <c r="K1292" s="192">
        <v>46024</v>
      </c>
      <c r="L1292" s="192">
        <v>47118</v>
      </c>
      <c r="M1292" s="165">
        <f t="shared" si="44"/>
        <v>156.28571428571428</v>
      </c>
      <c r="N1292" s="191">
        <v>0</v>
      </c>
      <c r="O1292" s="175" t="s">
        <v>3798</v>
      </c>
      <c r="P1292" s="53">
        <f t="shared" si="43"/>
        <v>0</v>
      </c>
      <c r="Q1292" s="166" t="str">
        <f>IF(ISNUMBER(P1292),IF(P1292=100%,"CUMPLIDA",IF(AND(ISNUMBER(L1292),ISNUMBER(CGR!$P$4)), IF(L1292&lt;CGR!$P$4,"INCUMPLIDA","PROCESO"), "VERIFICAR FECHA")),"SIN VALOR AVANCE")</f>
        <v>PROCESO</v>
      </c>
    </row>
    <row r="1293" spans="1:17" ht="195.75">
      <c r="A1293" s="169" t="s">
        <v>19</v>
      </c>
      <c r="B1293" s="460" t="s">
        <v>13</v>
      </c>
      <c r="C1293" s="642" t="s">
        <v>3955</v>
      </c>
      <c r="D1293" s="642" t="s">
        <v>3956</v>
      </c>
      <c r="E1293" s="643"/>
      <c r="F1293" s="643" t="s">
        <v>4063</v>
      </c>
      <c r="G1293" s="52" t="s">
        <v>1364</v>
      </c>
      <c r="H1293" s="163" t="s">
        <v>261</v>
      </c>
      <c r="I1293" s="163" t="s">
        <v>262</v>
      </c>
      <c r="J1293" s="168">
        <v>1</v>
      </c>
      <c r="K1293" s="192">
        <v>46024</v>
      </c>
      <c r="L1293" s="192">
        <v>47118</v>
      </c>
      <c r="M1293" s="165">
        <f t="shared" si="44"/>
        <v>156.28571428571428</v>
      </c>
      <c r="N1293" s="191">
        <v>0</v>
      </c>
      <c r="O1293" s="175" t="s">
        <v>3969</v>
      </c>
      <c r="P1293" s="53">
        <f t="shared" si="43"/>
        <v>0</v>
      </c>
      <c r="Q1293" s="166" t="str">
        <f>IF(ISNUMBER(P1293),IF(P1293=100%,"CUMPLIDA",IF(AND(ISNUMBER(L1293),ISNUMBER(CGR!$P$4)), IF(L1293&lt;CGR!$P$4,"INCUMPLIDA","PROCESO"), "VERIFICAR FECHA")),"SIN VALOR AVANCE")</f>
        <v>PROCESO</v>
      </c>
    </row>
    <row r="1294" spans="1:17" ht="330.75">
      <c r="A1294" s="169" t="s">
        <v>19</v>
      </c>
      <c r="B1294" s="460" t="s">
        <v>13</v>
      </c>
      <c r="C1294" s="642" t="s">
        <v>3955</v>
      </c>
      <c r="D1294" s="642" t="s">
        <v>3956</v>
      </c>
      <c r="E1294" s="643"/>
      <c r="F1294" s="643" t="s">
        <v>4063</v>
      </c>
      <c r="G1294" s="52" t="s">
        <v>1365</v>
      </c>
      <c r="H1294" s="163" t="s">
        <v>264</v>
      </c>
      <c r="I1294" s="163" t="s">
        <v>265</v>
      </c>
      <c r="J1294" s="168">
        <v>2</v>
      </c>
      <c r="K1294" s="192">
        <v>46024</v>
      </c>
      <c r="L1294" s="192">
        <v>47118</v>
      </c>
      <c r="M1294" s="165">
        <f t="shared" si="44"/>
        <v>156.28571428571428</v>
      </c>
      <c r="N1294" s="191">
        <v>0</v>
      </c>
      <c r="O1294" s="175" t="s">
        <v>3968</v>
      </c>
      <c r="P1294" s="53">
        <f t="shared" si="43"/>
        <v>0</v>
      </c>
      <c r="Q1294" s="166" t="str">
        <f>IF(ISNUMBER(P1294),IF(P1294=100%,"CUMPLIDA",IF(AND(ISNUMBER(L1294),ISNUMBER(CGR!$P$4)), IF(L1294&lt;CGR!$P$4,"INCUMPLIDA","PROCESO"), "VERIFICAR FECHA")),"SIN VALOR AVANCE")</f>
        <v>PROCESO</v>
      </c>
    </row>
    <row r="1295" spans="1:17" ht="135.75">
      <c r="A1295" s="169" t="s">
        <v>19</v>
      </c>
      <c r="B1295" s="460" t="s">
        <v>13</v>
      </c>
      <c r="C1295" s="642" t="s">
        <v>3955</v>
      </c>
      <c r="D1295" s="642" t="s">
        <v>3956</v>
      </c>
      <c r="E1295" s="643"/>
      <c r="F1295" s="643" t="s">
        <v>4063</v>
      </c>
      <c r="G1295" s="52" t="s">
        <v>4038</v>
      </c>
      <c r="H1295" s="163" t="s">
        <v>3971</v>
      </c>
      <c r="I1295" s="163" t="s">
        <v>3972</v>
      </c>
      <c r="J1295" s="164">
        <v>1</v>
      </c>
      <c r="K1295" s="190">
        <v>44927</v>
      </c>
      <c r="L1295" s="190">
        <v>45016</v>
      </c>
      <c r="M1295" s="165">
        <f t="shared" si="44"/>
        <v>12.714285714285714</v>
      </c>
      <c r="N1295" s="191">
        <v>1</v>
      </c>
      <c r="O1295" s="163" t="s">
        <v>4064</v>
      </c>
      <c r="P1295" s="53">
        <f t="shared" si="43"/>
        <v>1</v>
      </c>
      <c r="Q1295" s="166" t="str">
        <f>IF(ISNUMBER(P1295),IF(P1295=100%,"CUMPLIDA",IF(AND(ISNUMBER(L1295),ISNUMBER(CGR!$P$4)), IF(L1295&lt;CGR!$P$4,"INCUMPLIDA","PROCESO"), "VERIFICAR FECHA")),"SIN VALOR AVANCE")</f>
        <v>CUMPLIDA</v>
      </c>
    </row>
    <row r="1296" spans="1:17" ht="225.75">
      <c r="A1296" s="169" t="s">
        <v>19</v>
      </c>
      <c r="B1296" s="460" t="s">
        <v>13</v>
      </c>
      <c r="C1296" s="642" t="s">
        <v>3955</v>
      </c>
      <c r="D1296" s="642" t="s">
        <v>3956</v>
      </c>
      <c r="E1296" s="643"/>
      <c r="F1296" s="643" t="s">
        <v>4063</v>
      </c>
      <c r="G1296" s="52" t="s">
        <v>4038</v>
      </c>
      <c r="H1296" s="163" t="s">
        <v>4039</v>
      </c>
      <c r="I1296" s="163" t="s">
        <v>1097</v>
      </c>
      <c r="J1296" s="164">
        <v>1</v>
      </c>
      <c r="K1296" s="190">
        <v>45017</v>
      </c>
      <c r="L1296" s="190">
        <v>45138</v>
      </c>
      <c r="M1296" s="165">
        <f t="shared" si="44"/>
        <v>17.285714285714285</v>
      </c>
      <c r="N1296" s="191">
        <v>1</v>
      </c>
      <c r="O1296" s="163" t="s">
        <v>4065</v>
      </c>
      <c r="P1296" s="53">
        <f t="shared" ref="P1296:P1359" si="45">N1296/J1296</f>
        <v>1</v>
      </c>
      <c r="Q1296" s="166" t="str">
        <f>IF(ISNUMBER(P1296),IF(P1296=100%,"CUMPLIDA",IF(AND(ISNUMBER(L1296),ISNUMBER(CGR!$P$4)), IF(L1296&lt;CGR!$P$4,"INCUMPLIDA","PROCESO"), "VERIFICAR FECHA")),"SIN VALOR AVANCE")</f>
        <v>CUMPLIDA</v>
      </c>
    </row>
    <row r="1297" spans="1:17" ht="150">
      <c r="A1297" s="169" t="s">
        <v>19</v>
      </c>
      <c r="B1297" s="460" t="s">
        <v>13</v>
      </c>
      <c r="C1297" s="642" t="s">
        <v>3955</v>
      </c>
      <c r="D1297" s="642" t="s">
        <v>3956</v>
      </c>
      <c r="E1297" s="643"/>
      <c r="F1297" s="643" t="s">
        <v>4063</v>
      </c>
      <c r="G1297" s="52" t="s">
        <v>3986</v>
      </c>
      <c r="H1297" s="163" t="s">
        <v>3987</v>
      </c>
      <c r="I1297" s="163" t="s">
        <v>671</v>
      </c>
      <c r="J1297" s="164">
        <v>12</v>
      </c>
      <c r="K1297" s="190">
        <v>44958</v>
      </c>
      <c r="L1297" s="190">
        <v>45323</v>
      </c>
      <c r="M1297" s="165">
        <f t="shared" si="44"/>
        <v>52.142857142857146</v>
      </c>
      <c r="N1297" s="191">
        <v>12</v>
      </c>
      <c r="O1297" s="163" t="s">
        <v>4066</v>
      </c>
      <c r="P1297" s="53">
        <f t="shared" si="45"/>
        <v>1</v>
      </c>
      <c r="Q1297" s="166" t="str">
        <f>IF(ISNUMBER(P1297),IF(P1297=100%,"CUMPLIDA",IF(AND(ISNUMBER(L1297),ISNUMBER(CGR!$P$4)), IF(L1297&lt;CGR!$P$4,"INCUMPLIDA","PROCESO"), "VERIFICAR FECHA")),"SIN VALOR AVANCE")</f>
        <v>CUMPLIDA</v>
      </c>
    </row>
    <row r="1298" spans="1:17" ht="255.75">
      <c r="A1298" s="169" t="s">
        <v>19</v>
      </c>
      <c r="B1298" s="460" t="s">
        <v>13</v>
      </c>
      <c r="C1298" s="642" t="s">
        <v>3955</v>
      </c>
      <c r="D1298" s="642" t="s">
        <v>3956</v>
      </c>
      <c r="E1298" s="643" t="s">
        <v>4067</v>
      </c>
      <c r="F1298" s="643" t="s">
        <v>4068</v>
      </c>
      <c r="G1298" s="52" t="s">
        <v>4006</v>
      </c>
      <c r="H1298" s="163" t="s">
        <v>4069</v>
      </c>
      <c r="I1298" s="163" t="s">
        <v>3965</v>
      </c>
      <c r="J1298" s="164">
        <v>3</v>
      </c>
      <c r="K1298" s="190">
        <v>44958</v>
      </c>
      <c r="L1298" s="190">
        <v>45323</v>
      </c>
      <c r="M1298" s="165">
        <f t="shared" si="44"/>
        <v>52.142857142857146</v>
      </c>
      <c r="N1298" s="191">
        <v>3</v>
      </c>
      <c r="O1298" s="163" t="s">
        <v>4056</v>
      </c>
      <c r="P1298" s="53">
        <f t="shared" si="45"/>
        <v>1</v>
      </c>
      <c r="Q1298" s="166" t="str">
        <f>IF(ISNUMBER(P1298),IF(P1298=100%,"CUMPLIDA",IF(AND(ISNUMBER(L1298),ISNUMBER(CGR!$P$4)), IF(L1298&lt;CGR!$P$4,"INCUMPLIDA","PROCESO"), "VERIFICAR FECHA")),"SIN VALOR AVANCE")</f>
        <v>CUMPLIDA</v>
      </c>
    </row>
    <row r="1299" spans="1:17" ht="135.75">
      <c r="A1299" s="169" t="s">
        <v>19</v>
      </c>
      <c r="B1299" s="460" t="s">
        <v>13</v>
      </c>
      <c r="C1299" s="642"/>
      <c r="D1299" s="642"/>
      <c r="E1299" s="643"/>
      <c r="F1299" s="643" t="s">
        <v>4068</v>
      </c>
      <c r="G1299" s="52" t="s">
        <v>3967</v>
      </c>
      <c r="H1299" s="537" t="s">
        <v>2429</v>
      </c>
      <c r="I1299" s="163" t="s">
        <v>969</v>
      </c>
      <c r="J1299" s="164">
        <v>1</v>
      </c>
      <c r="K1299" s="190">
        <v>45231</v>
      </c>
      <c r="L1299" s="190">
        <v>45504</v>
      </c>
      <c r="M1299" s="165">
        <f t="shared" si="44"/>
        <v>39</v>
      </c>
      <c r="N1299" s="191">
        <v>1</v>
      </c>
      <c r="O1299" s="175" t="s">
        <v>3703</v>
      </c>
      <c r="P1299" s="53">
        <f t="shared" si="45"/>
        <v>1</v>
      </c>
      <c r="Q1299" s="166" t="str">
        <f>IF(ISNUMBER(P1299),IF(P1299=100%,"CUMPLIDA",IF(AND(ISNUMBER(L1299),ISNUMBER(CGR!$P$4)), IF(L1299&lt;CGR!$P$4,"INCUMPLIDA","PROCESO"), "VERIFICAR FECHA")),"SIN VALOR AVANCE")</f>
        <v>CUMPLIDA</v>
      </c>
    </row>
    <row r="1300" spans="1:17" ht="330.75">
      <c r="A1300" s="169" t="s">
        <v>19</v>
      </c>
      <c r="B1300" s="460" t="s">
        <v>13</v>
      </c>
      <c r="C1300" s="642"/>
      <c r="D1300" s="642"/>
      <c r="E1300" s="643"/>
      <c r="F1300" s="643" t="s">
        <v>4068</v>
      </c>
      <c r="G1300" s="52" t="s">
        <v>3967</v>
      </c>
      <c r="H1300" s="537" t="s">
        <v>2431</v>
      </c>
      <c r="I1300" s="163" t="s">
        <v>2432</v>
      </c>
      <c r="J1300" s="164">
        <v>1</v>
      </c>
      <c r="K1300" s="190">
        <v>45231</v>
      </c>
      <c r="L1300" s="190">
        <v>45504</v>
      </c>
      <c r="M1300" s="165">
        <f t="shared" si="44"/>
        <v>39</v>
      </c>
      <c r="N1300" s="191">
        <v>1</v>
      </c>
      <c r="O1300" s="175" t="s">
        <v>3968</v>
      </c>
      <c r="P1300" s="53">
        <f t="shared" si="45"/>
        <v>1</v>
      </c>
      <c r="Q1300" s="166" t="str">
        <f>IF(ISNUMBER(P1300),IF(P1300=100%,"CUMPLIDA",IF(AND(ISNUMBER(L1300),ISNUMBER(CGR!$P$4)), IF(L1300&lt;CGR!$P$4,"INCUMPLIDA","PROCESO"), "VERIFICAR FECHA")),"SIN VALOR AVANCE")</f>
        <v>CUMPLIDA</v>
      </c>
    </row>
    <row r="1301" spans="1:17" ht="195.75">
      <c r="A1301" s="169" t="s">
        <v>19</v>
      </c>
      <c r="B1301" s="460" t="s">
        <v>13</v>
      </c>
      <c r="C1301" s="642"/>
      <c r="D1301" s="642"/>
      <c r="E1301" s="643"/>
      <c r="F1301" s="643" t="s">
        <v>4068</v>
      </c>
      <c r="G1301" s="52" t="s">
        <v>2434</v>
      </c>
      <c r="H1301" s="163" t="s">
        <v>1614</v>
      </c>
      <c r="I1301" s="163" t="s">
        <v>238</v>
      </c>
      <c r="J1301" s="168">
        <v>1</v>
      </c>
      <c r="K1301" s="192">
        <v>45323</v>
      </c>
      <c r="L1301" s="192">
        <v>45747</v>
      </c>
      <c r="M1301" s="165">
        <f t="shared" si="44"/>
        <v>60.571428571428569</v>
      </c>
      <c r="N1301" s="191">
        <v>0</v>
      </c>
      <c r="O1301" s="175" t="s">
        <v>3969</v>
      </c>
      <c r="P1301" s="53">
        <f t="shared" si="45"/>
        <v>0</v>
      </c>
      <c r="Q1301" s="166" t="str">
        <f>IF(ISNUMBER(P1301),IF(P1301=100%,"CUMPLIDA",IF(AND(ISNUMBER(L1301),ISNUMBER(CGR!$P$4)), IF(L1301&lt;CGR!$P$4,"INCUMPLIDA","PROCESO"), "VERIFICAR FECHA")),"SIN VALOR AVANCE")</f>
        <v>PROCESO</v>
      </c>
    </row>
    <row r="1302" spans="1:17" ht="135.75">
      <c r="A1302" s="169" t="s">
        <v>19</v>
      </c>
      <c r="B1302" s="460" t="s">
        <v>13</v>
      </c>
      <c r="C1302" s="642"/>
      <c r="D1302" s="642"/>
      <c r="E1302" s="643"/>
      <c r="F1302" s="643" t="s">
        <v>4068</v>
      </c>
      <c r="G1302" s="52" t="s">
        <v>241</v>
      </c>
      <c r="H1302" s="163" t="s">
        <v>241</v>
      </c>
      <c r="I1302" s="163" t="s">
        <v>242</v>
      </c>
      <c r="J1302" s="168">
        <v>1</v>
      </c>
      <c r="K1302" s="192">
        <v>45323</v>
      </c>
      <c r="L1302" s="192">
        <v>45747</v>
      </c>
      <c r="M1302" s="165">
        <f t="shared" si="44"/>
        <v>60.571428571428569</v>
      </c>
      <c r="N1302" s="191">
        <v>0</v>
      </c>
      <c r="O1302" s="175" t="s">
        <v>3798</v>
      </c>
      <c r="P1302" s="53">
        <f t="shared" si="45"/>
        <v>0</v>
      </c>
      <c r="Q1302" s="166" t="str">
        <f>IF(ISNUMBER(P1302),IF(P1302=100%,"CUMPLIDA",IF(AND(ISNUMBER(L1302),ISNUMBER(CGR!$P$4)), IF(L1302&lt;CGR!$P$4,"INCUMPLIDA","PROCESO"), "VERIFICAR FECHA")),"SIN VALOR AVANCE")</f>
        <v>PROCESO</v>
      </c>
    </row>
    <row r="1303" spans="1:17" ht="135.75">
      <c r="A1303" s="169" t="s">
        <v>19</v>
      </c>
      <c r="B1303" s="460" t="s">
        <v>13</v>
      </c>
      <c r="C1303" s="642"/>
      <c r="D1303" s="642"/>
      <c r="E1303" s="643"/>
      <c r="F1303" s="643" t="s">
        <v>4068</v>
      </c>
      <c r="G1303" s="52" t="s">
        <v>1361</v>
      </c>
      <c r="H1303" s="163" t="s">
        <v>245</v>
      </c>
      <c r="I1303" s="163" t="s">
        <v>246</v>
      </c>
      <c r="J1303" s="168">
        <v>1</v>
      </c>
      <c r="K1303" s="192">
        <v>45231</v>
      </c>
      <c r="L1303" s="192">
        <v>45747</v>
      </c>
      <c r="M1303" s="165">
        <f t="shared" si="44"/>
        <v>73.714285714285708</v>
      </c>
      <c r="N1303" s="191">
        <v>0</v>
      </c>
      <c r="O1303" s="175" t="s">
        <v>3798</v>
      </c>
      <c r="P1303" s="53">
        <f t="shared" si="45"/>
        <v>0</v>
      </c>
      <c r="Q1303" s="166" t="str">
        <f>IF(ISNUMBER(P1303),IF(P1303=100%,"CUMPLIDA",IF(AND(ISNUMBER(L1303),ISNUMBER(CGR!$P$4)), IF(L1303&lt;CGR!$P$4,"INCUMPLIDA","PROCESO"), "VERIFICAR FECHA")),"SIN VALOR AVANCE")</f>
        <v>PROCESO</v>
      </c>
    </row>
    <row r="1304" spans="1:17" ht="195.75">
      <c r="A1304" s="169" t="s">
        <v>19</v>
      </c>
      <c r="B1304" s="460" t="s">
        <v>13</v>
      </c>
      <c r="C1304" s="642"/>
      <c r="D1304" s="642"/>
      <c r="E1304" s="643"/>
      <c r="F1304" s="643" t="s">
        <v>4068</v>
      </c>
      <c r="G1304" s="52" t="s">
        <v>248</v>
      </c>
      <c r="H1304" s="163" t="s">
        <v>248</v>
      </c>
      <c r="I1304" s="163" t="s">
        <v>3249</v>
      </c>
      <c r="J1304" s="168">
        <v>1</v>
      </c>
      <c r="K1304" s="192">
        <v>45323</v>
      </c>
      <c r="L1304" s="192">
        <v>45747</v>
      </c>
      <c r="M1304" s="165">
        <f t="shared" si="44"/>
        <v>60.571428571428569</v>
      </c>
      <c r="N1304" s="191">
        <v>0</v>
      </c>
      <c r="O1304" s="175" t="s">
        <v>3969</v>
      </c>
      <c r="P1304" s="53">
        <f t="shared" si="45"/>
        <v>0</v>
      </c>
      <c r="Q1304" s="166" t="str">
        <f>IF(ISNUMBER(P1304),IF(P1304=100%,"CUMPLIDA",IF(AND(ISNUMBER(L1304),ISNUMBER(CGR!$P$4)), IF(L1304&lt;CGR!$P$4,"INCUMPLIDA","PROCESO"), "VERIFICAR FECHA")),"SIN VALOR AVANCE")</f>
        <v>PROCESO</v>
      </c>
    </row>
    <row r="1305" spans="1:17" ht="135.75">
      <c r="A1305" s="169" t="s">
        <v>19</v>
      </c>
      <c r="B1305" s="460" t="s">
        <v>13</v>
      </c>
      <c r="C1305" s="642"/>
      <c r="D1305" s="642"/>
      <c r="E1305" s="643"/>
      <c r="F1305" s="643" t="s">
        <v>4068</v>
      </c>
      <c r="G1305" s="52" t="s">
        <v>3707</v>
      </c>
      <c r="H1305" s="163" t="s">
        <v>3707</v>
      </c>
      <c r="I1305" s="163" t="s">
        <v>252</v>
      </c>
      <c r="J1305" s="168">
        <v>1</v>
      </c>
      <c r="K1305" s="192">
        <v>45231</v>
      </c>
      <c r="L1305" s="192">
        <v>45747</v>
      </c>
      <c r="M1305" s="165">
        <f t="shared" si="44"/>
        <v>73.714285714285708</v>
      </c>
      <c r="N1305" s="191">
        <v>0</v>
      </c>
      <c r="O1305" s="175" t="s">
        <v>3798</v>
      </c>
      <c r="P1305" s="53">
        <f t="shared" si="45"/>
        <v>0</v>
      </c>
      <c r="Q1305" s="166" t="str">
        <f>IF(ISNUMBER(P1305),IF(P1305=100%,"CUMPLIDA",IF(AND(ISNUMBER(L1305),ISNUMBER(CGR!$P$4)), IF(L1305&lt;CGR!$P$4,"INCUMPLIDA","PROCESO"), "VERIFICAR FECHA")),"SIN VALOR AVANCE")</f>
        <v>PROCESO</v>
      </c>
    </row>
    <row r="1306" spans="1:17" ht="330.75">
      <c r="A1306" s="169" t="s">
        <v>19</v>
      </c>
      <c r="B1306" s="460" t="s">
        <v>13</v>
      </c>
      <c r="C1306" s="642"/>
      <c r="D1306" s="642"/>
      <c r="E1306" s="643"/>
      <c r="F1306" s="643" t="s">
        <v>4068</v>
      </c>
      <c r="G1306" s="52" t="s">
        <v>3708</v>
      </c>
      <c r="H1306" s="163" t="s">
        <v>3708</v>
      </c>
      <c r="I1306" s="163" t="s">
        <v>2556</v>
      </c>
      <c r="J1306" s="168">
        <v>1</v>
      </c>
      <c r="K1306" s="192">
        <v>45231</v>
      </c>
      <c r="L1306" s="192">
        <v>45808</v>
      </c>
      <c r="M1306" s="165">
        <f t="shared" si="44"/>
        <v>82.428571428571431</v>
      </c>
      <c r="N1306" s="191">
        <v>0</v>
      </c>
      <c r="O1306" s="175" t="s">
        <v>3968</v>
      </c>
      <c r="P1306" s="53">
        <f t="shared" si="45"/>
        <v>0</v>
      </c>
      <c r="Q1306" s="166" t="str">
        <f>IF(ISNUMBER(P1306),IF(P1306=100%,"CUMPLIDA",IF(AND(ISNUMBER(L1306),ISNUMBER(CGR!$P$4)), IF(L1306&lt;CGR!$P$4,"INCUMPLIDA","PROCESO"), "VERIFICAR FECHA")),"SIN VALOR AVANCE")</f>
        <v>PROCESO</v>
      </c>
    </row>
    <row r="1307" spans="1:17" ht="135.75">
      <c r="A1307" s="169" t="s">
        <v>19</v>
      </c>
      <c r="B1307" s="460" t="s">
        <v>13</v>
      </c>
      <c r="C1307" s="642" t="s">
        <v>3955</v>
      </c>
      <c r="D1307" s="642" t="s">
        <v>3956</v>
      </c>
      <c r="E1307" s="643"/>
      <c r="F1307" s="643" t="s">
        <v>4068</v>
      </c>
      <c r="G1307" s="52" t="s">
        <v>1363</v>
      </c>
      <c r="H1307" s="163" t="s">
        <v>258</v>
      </c>
      <c r="I1307" s="163" t="s">
        <v>259</v>
      </c>
      <c r="J1307" s="168">
        <v>12</v>
      </c>
      <c r="K1307" s="192">
        <v>46024</v>
      </c>
      <c r="L1307" s="192">
        <v>47118</v>
      </c>
      <c r="M1307" s="165">
        <f t="shared" si="44"/>
        <v>156.28571428571428</v>
      </c>
      <c r="N1307" s="191">
        <v>0</v>
      </c>
      <c r="O1307" s="175" t="s">
        <v>3798</v>
      </c>
      <c r="P1307" s="53">
        <f t="shared" si="45"/>
        <v>0</v>
      </c>
      <c r="Q1307" s="166" t="str">
        <f>IF(ISNUMBER(P1307),IF(P1307=100%,"CUMPLIDA",IF(AND(ISNUMBER(L1307),ISNUMBER(CGR!$P$4)), IF(L1307&lt;CGR!$P$4,"INCUMPLIDA","PROCESO"), "VERIFICAR FECHA")),"SIN VALOR AVANCE")</f>
        <v>PROCESO</v>
      </c>
    </row>
    <row r="1308" spans="1:17" ht="195.75">
      <c r="A1308" s="169" t="s">
        <v>19</v>
      </c>
      <c r="B1308" s="460" t="s">
        <v>13</v>
      </c>
      <c r="C1308" s="642" t="s">
        <v>3955</v>
      </c>
      <c r="D1308" s="642" t="s">
        <v>3956</v>
      </c>
      <c r="E1308" s="643"/>
      <c r="F1308" s="643" t="s">
        <v>4068</v>
      </c>
      <c r="G1308" s="52" t="s">
        <v>1364</v>
      </c>
      <c r="H1308" s="163" t="s">
        <v>261</v>
      </c>
      <c r="I1308" s="163" t="s">
        <v>262</v>
      </c>
      <c r="J1308" s="168">
        <v>1</v>
      </c>
      <c r="K1308" s="192">
        <v>46024</v>
      </c>
      <c r="L1308" s="192">
        <v>47118</v>
      </c>
      <c r="M1308" s="165">
        <f t="shared" si="44"/>
        <v>156.28571428571428</v>
      </c>
      <c r="N1308" s="191">
        <v>0</v>
      </c>
      <c r="O1308" s="175" t="s">
        <v>3969</v>
      </c>
      <c r="P1308" s="53">
        <f t="shared" si="45"/>
        <v>0</v>
      </c>
      <c r="Q1308" s="166" t="str">
        <f>IF(ISNUMBER(P1308),IF(P1308=100%,"CUMPLIDA",IF(AND(ISNUMBER(L1308),ISNUMBER(CGR!$P$4)), IF(L1308&lt;CGR!$P$4,"INCUMPLIDA","PROCESO"), "VERIFICAR FECHA")),"SIN VALOR AVANCE")</f>
        <v>PROCESO</v>
      </c>
    </row>
    <row r="1309" spans="1:17" ht="330.75">
      <c r="A1309" s="169" t="s">
        <v>19</v>
      </c>
      <c r="B1309" s="460" t="s">
        <v>13</v>
      </c>
      <c r="C1309" s="642" t="s">
        <v>3955</v>
      </c>
      <c r="D1309" s="642" t="s">
        <v>3956</v>
      </c>
      <c r="E1309" s="643"/>
      <c r="F1309" s="643" t="s">
        <v>4068</v>
      </c>
      <c r="G1309" s="52" t="s">
        <v>1365</v>
      </c>
      <c r="H1309" s="163" t="s">
        <v>264</v>
      </c>
      <c r="I1309" s="163" t="s">
        <v>265</v>
      </c>
      <c r="J1309" s="168">
        <v>2</v>
      </c>
      <c r="K1309" s="192">
        <v>46024</v>
      </c>
      <c r="L1309" s="192">
        <v>47118</v>
      </c>
      <c r="M1309" s="165">
        <f t="shared" si="44"/>
        <v>156.28571428571428</v>
      </c>
      <c r="N1309" s="191">
        <v>0</v>
      </c>
      <c r="O1309" s="175" t="s">
        <v>3968</v>
      </c>
      <c r="P1309" s="53">
        <f t="shared" si="45"/>
        <v>0</v>
      </c>
      <c r="Q1309" s="166" t="str">
        <f>IF(ISNUMBER(P1309),IF(P1309=100%,"CUMPLIDA",IF(AND(ISNUMBER(L1309),ISNUMBER(CGR!$P$4)), IF(L1309&lt;CGR!$P$4,"INCUMPLIDA","PROCESO"), "VERIFICAR FECHA")),"SIN VALOR AVANCE")</f>
        <v>PROCESO</v>
      </c>
    </row>
    <row r="1310" spans="1:17" ht="135.75">
      <c r="A1310" s="169" t="s">
        <v>19</v>
      </c>
      <c r="B1310" s="460" t="s">
        <v>13</v>
      </c>
      <c r="C1310" s="642" t="s">
        <v>3955</v>
      </c>
      <c r="D1310" s="642" t="s">
        <v>3956</v>
      </c>
      <c r="E1310" s="643"/>
      <c r="F1310" s="643" t="s">
        <v>4068</v>
      </c>
      <c r="G1310" s="52" t="s">
        <v>4038</v>
      </c>
      <c r="H1310" s="163" t="s">
        <v>3971</v>
      </c>
      <c r="I1310" s="163" t="s">
        <v>3972</v>
      </c>
      <c r="J1310" s="164">
        <v>1</v>
      </c>
      <c r="K1310" s="190">
        <v>44927</v>
      </c>
      <c r="L1310" s="190">
        <v>45016</v>
      </c>
      <c r="M1310" s="165">
        <f t="shared" si="44"/>
        <v>12.714285714285714</v>
      </c>
      <c r="N1310" s="191">
        <v>1</v>
      </c>
      <c r="O1310" s="163" t="s">
        <v>4070</v>
      </c>
      <c r="P1310" s="53">
        <f t="shared" si="45"/>
        <v>1</v>
      </c>
      <c r="Q1310" s="166" t="str">
        <f>IF(ISNUMBER(P1310),IF(P1310=100%,"CUMPLIDA",IF(AND(ISNUMBER(L1310),ISNUMBER(CGR!$P$4)), IF(L1310&lt;CGR!$P$4,"INCUMPLIDA","PROCESO"), "VERIFICAR FECHA")),"SIN VALOR AVANCE")</f>
        <v>CUMPLIDA</v>
      </c>
    </row>
    <row r="1311" spans="1:17" ht="225.75">
      <c r="A1311" s="169" t="s">
        <v>19</v>
      </c>
      <c r="B1311" s="460" t="s">
        <v>13</v>
      </c>
      <c r="C1311" s="642" t="s">
        <v>3955</v>
      </c>
      <c r="D1311" s="642" t="s">
        <v>3956</v>
      </c>
      <c r="E1311" s="643"/>
      <c r="F1311" s="643" t="s">
        <v>4068</v>
      </c>
      <c r="G1311" s="52" t="s">
        <v>4038</v>
      </c>
      <c r="H1311" s="163" t="s">
        <v>4039</v>
      </c>
      <c r="I1311" s="163" t="s">
        <v>1097</v>
      </c>
      <c r="J1311" s="164">
        <v>1</v>
      </c>
      <c r="K1311" s="190">
        <v>45017</v>
      </c>
      <c r="L1311" s="190">
        <v>45138</v>
      </c>
      <c r="M1311" s="165">
        <f t="shared" si="44"/>
        <v>17.285714285714285</v>
      </c>
      <c r="N1311" s="191">
        <v>1</v>
      </c>
      <c r="O1311" s="163" t="s">
        <v>4071</v>
      </c>
      <c r="P1311" s="53">
        <f t="shared" si="45"/>
        <v>1</v>
      </c>
      <c r="Q1311" s="166" t="str">
        <f>IF(ISNUMBER(P1311),IF(P1311=100%,"CUMPLIDA",IF(AND(ISNUMBER(L1311),ISNUMBER(CGR!$P$4)), IF(L1311&lt;CGR!$P$4,"INCUMPLIDA","PROCESO"), "VERIFICAR FECHA")),"SIN VALOR AVANCE")</f>
        <v>CUMPLIDA</v>
      </c>
    </row>
    <row r="1312" spans="1:17" ht="150">
      <c r="A1312" s="169" t="s">
        <v>19</v>
      </c>
      <c r="B1312" s="460" t="s">
        <v>13</v>
      </c>
      <c r="C1312" s="642" t="s">
        <v>3955</v>
      </c>
      <c r="D1312" s="642" t="s">
        <v>3956</v>
      </c>
      <c r="E1312" s="643"/>
      <c r="F1312" s="643" t="s">
        <v>4068</v>
      </c>
      <c r="G1312" s="52" t="s">
        <v>3986</v>
      </c>
      <c r="H1312" s="163" t="s">
        <v>3987</v>
      </c>
      <c r="I1312" s="163" t="s">
        <v>671</v>
      </c>
      <c r="J1312" s="164">
        <v>12</v>
      </c>
      <c r="K1312" s="190">
        <v>44958</v>
      </c>
      <c r="L1312" s="190">
        <v>45323</v>
      </c>
      <c r="M1312" s="165">
        <f t="shared" si="44"/>
        <v>52.142857142857146</v>
      </c>
      <c r="N1312" s="191">
        <v>12</v>
      </c>
      <c r="O1312" s="163" t="s">
        <v>4072</v>
      </c>
      <c r="P1312" s="53">
        <f t="shared" si="45"/>
        <v>1</v>
      </c>
      <c r="Q1312" s="166" t="str">
        <f>IF(ISNUMBER(P1312),IF(P1312=100%,"CUMPLIDA",IF(AND(ISNUMBER(L1312),ISNUMBER(CGR!$P$4)), IF(L1312&lt;CGR!$P$4,"INCUMPLIDA","PROCESO"), "VERIFICAR FECHA")),"SIN VALOR AVANCE")</f>
        <v>CUMPLIDA</v>
      </c>
    </row>
    <row r="1313" spans="1:17" ht="240.75">
      <c r="A1313" s="169" t="s">
        <v>19</v>
      </c>
      <c r="B1313" s="460" t="s">
        <v>13</v>
      </c>
      <c r="C1313" s="642" t="s">
        <v>3955</v>
      </c>
      <c r="D1313" s="642" t="s">
        <v>3956</v>
      </c>
      <c r="E1313" s="643" t="s">
        <v>4073</v>
      </c>
      <c r="F1313" s="643" t="s">
        <v>4074</v>
      </c>
      <c r="G1313" s="52" t="s">
        <v>4006</v>
      </c>
      <c r="H1313" s="163" t="s">
        <v>3964</v>
      </c>
      <c r="I1313" s="163" t="s">
        <v>3965</v>
      </c>
      <c r="J1313" s="164">
        <v>3</v>
      </c>
      <c r="K1313" s="190">
        <v>44958</v>
      </c>
      <c r="L1313" s="190">
        <v>45323</v>
      </c>
      <c r="M1313" s="165">
        <f t="shared" si="44"/>
        <v>52.142857142857146</v>
      </c>
      <c r="N1313" s="191">
        <v>3</v>
      </c>
      <c r="O1313" s="163" t="s">
        <v>4075</v>
      </c>
      <c r="P1313" s="53">
        <f t="shared" si="45"/>
        <v>1</v>
      </c>
      <c r="Q1313" s="166" t="str">
        <f>IF(ISNUMBER(P1313),IF(P1313=100%,"CUMPLIDA",IF(AND(ISNUMBER(L1313),ISNUMBER(CGR!$P$4)), IF(L1313&lt;CGR!$P$4,"INCUMPLIDA","PROCESO"), "VERIFICAR FECHA")),"SIN VALOR AVANCE")</f>
        <v>CUMPLIDA</v>
      </c>
    </row>
    <row r="1314" spans="1:17" ht="135.75">
      <c r="A1314" s="169" t="s">
        <v>19</v>
      </c>
      <c r="B1314" s="460" t="s">
        <v>13</v>
      </c>
      <c r="C1314" s="642"/>
      <c r="D1314" s="642"/>
      <c r="E1314" s="643"/>
      <c r="F1314" s="643" t="s">
        <v>4074</v>
      </c>
      <c r="G1314" s="52" t="s">
        <v>3967</v>
      </c>
      <c r="H1314" s="537" t="s">
        <v>2429</v>
      </c>
      <c r="I1314" s="163" t="s">
        <v>969</v>
      </c>
      <c r="J1314" s="164">
        <v>1</v>
      </c>
      <c r="K1314" s="190">
        <v>45231</v>
      </c>
      <c r="L1314" s="190">
        <v>45504</v>
      </c>
      <c r="M1314" s="165">
        <f t="shared" si="44"/>
        <v>39</v>
      </c>
      <c r="N1314" s="191">
        <v>1</v>
      </c>
      <c r="O1314" s="175" t="s">
        <v>3703</v>
      </c>
      <c r="P1314" s="53">
        <f t="shared" si="45"/>
        <v>1</v>
      </c>
      <c r="Q1314" s="166" t="str">
        <f>IF(ISNUMBER(P1314),IF(P1314=100%,"CUMPLIDA",IF(AND(ISNUMBER(L1314),ISNUMBER(CGR!$P$4)), IF(L1314&lt;CGR!$P$4,"INCUMPLIDA","PROCESO"), "VERIFICAR FECHA")),"SIN VALOR AVANCE")</f>
        <v>CUMPLIDA</v>
      </c>
    </row>
    <row r="1315" spans="1:17" ht="330.75">
      <c r="A1315" s="169" t="s">
        <v>19</v>
      </c>
      <c r="B1315" s="460" t="s">
        <v>13</v>
      </c>
      <c r="C1315" s="642"/>
      <c r="D1315" s="642"/>
      <c r="E1315" s="643"/>
      <c r="F1315" s="643" t="s">
        <v>4074</v>
      </c>
      <c r="G1315" s="52" t="s">
        <v>3967</v>
      </c>
      <c r="H1315" s="537" t="s">
        <v>2431</v>
      </c>
      <c r="I1315" s="163" t="s">
        <v>2432</v>
      </c>
      <c r="J1315" s="164">
        <v>1</v>
      </c>
      <c r="K1315" s="190">
        <v>45231</v>
      </c>
      <c r="L1315" s="190">
        <v>45504</v>
      </c>
      <c r="M1315" s="165">
        <f t="shared" si="44"/>
        <v>39</v>
      </c>
      <c r="N1315" s="191">
        <v>1</v>
      </c>
      <c r="O1315" s="175" t="s">
        <v>3968</v>
      </c>
      <c r="P1315" s="53">
        <f t="shared" si="45"/>
        <v>1</v>
      </c>
      <c r="Q1315" s="166" t="str">
        <f>IF(ISNUMBER(P1315),IF(P1315=100%,"CUMPLIDA",IF(AND(ISNUMBER(L1315),ISNUMBER(CGR!$P$4)), IF(L1315&lt;CGR!$P$4,"INCUMPLIDA","PROCESO"), "VERIFICAR FECHA")),"SIN VALOR AVANCE")</f>
        <v>CUMPLIDA</v>
      </c>
    </row>
    <row r="1316" spans="1:17" ht="195.75">
      <c r="A1316" s="169" t="s">
        <v>19</v>
      </c>
      <c r="B1316" s="460" t="s">
        <v>13</v>
      </c>
      <c r="C1316" s="642"/>
      <c r="D1316" s="642"/>
      <c r="E1316" s="643"/>
      <c r="F1316" s="643" t="s">
        <v>4074</v>
      </c>
      <c r="G1316" s="52" t="s">
        <v>2434</v>
      </c>
      <c r="H1316" s="163" t="s">
        <v>1614</v>
      </c>
      <c r="I1316" s="163" t="s">
        <v>238</v>
      </c>
      <c r="J1316" s="168">
        <v>1</v>
      </c>
      <c r="K1316" s="192">
        <v>45323</v>
      </c>
      <c r="L1316" s="192">
        <v>45747</v>
      </c>
      <c r="M1316" s="165">
        <f t="shared" si="44"/>
        <v>60.571428571428569</v>
      </c>
      <c r="N1316" s="191">
        <v>0</v>
      </c>
      <c r="O1316" s="175" t="s">
        <v>3969</v>
      </c>
      <c r="P1316" s="53">
        <f t="shared" si="45"/>
        <v>0</v>
      </c>
      <c r="Q1316" s="166" t="str">
        <f>IF(ISNUMBER(P1316),IF(P1316=100%,"CUMPLIDA",IF(AND(ISNUMBER(L1316),ISNUMBER(CGR!$P$4)), IF(L1316&lt;CGR!$P$4,"INCUMPLIDA","PROCESO"), "VERIFICAR FECHA")),"SIN VALOR AVANCE")</f>
        <v>PROCESO</v>
      </c>
    </row>
    <row r="1317" spans="1:17" ht="135.75">
      <c r="A1317" s="169" t="s">
        <v>19</v>
      </c>
      <c r="B1317" s="460" t="s">
        <v>13</v>
      </c>
      <c r="C1317" s="642"/>
      <c r="D1317" s="642"/>
      <c r="E1317" s="643"/>
      <c r="F1317" s="643" t="s">
        <v>4074</v>
      </c>
      <c r="G1317" s="52" t="s">
        <v>241</v>
      </c>
      <c r="H1317" s="163" t="s">
        <v>241</v>
      </c>
      <c r="I1317" s="163" t="s">
        <v>242</v>
      </c>
      <c r="J1317" s="168">
        <v>1</v>
      </c>
      <c r="K1317" s="192">
        <v>45323</v>
      </c>
      <c r="L1317" s="192">
        <v>45747</v>
      </c>
      <c r="M1317" s="165">
        <f t="shared" si="44"/>
        <v>60.571428571428569</v>
      </c>
      <c r="N1317" s="191">
        <v>0</v>
      </c>
      <c r="O1317" s="175" t="s">
        <v>3798</v>
      </c>
      <c r="P1317" s="53">
        <f t="shared" si="45"/>
        <v>0</v>
      </c>
      <c r="Q1317" s="166" t="str">
        <f>IF(ISNUMBER(P1317),IF(P1317=100%,"CUMPLIDA",IF(AND(ISNUMBER(L1317),ISNUMBER(CGR!$P$4)), IF(L1317&lt;CGR!$P$4,"INCUMPLIDA","PROCESO"), "VERIFICAR FECHA")),"SIN VALOR AVANCE")</f>
        <v>PROCESO</v>
      </c>
    </row>
    <row r="1318" spans="1:17" ht="135.75">
      <c r="A1318" s="169" t="s">
        <v>19</v>
      </c>
      <c r="B1318" s="460" t="s">
        <v>13</v>
      </c>
      <c r="C1318" s="642"/>
      <c r="D1318" s="642"/>
      <c r="E1318" s="643"/>
      <c r="F1318" s="643" t="s">
        <v>4074</v>
      </c>
      <c r="G1318" s="52" t="s">
        <v>1361</v>
      </c>
      <c r="H1318" s="163" t="s">
        <v>245</v>
      </c>
      <c r="I1318" s="163" t="s">
        <v>246</v>
      </c>
      <c r="J1318" s="168">
        <v>1</v>
      </c>
      <c r="K1318" s="192">
        <v>45231</v>
      </c>
      <c r="L1318" s="192">
        <v>45747</v>
      </c>
      <c r="M1318" s="165">
        <f t="shared" si="44"/>
        <v>73.714285714285708</v>
      </c>
      <c r="N1318" s="191">
        <v>0</v>
      </c>
      <c r="O1318" s="175" t="s">
        <v>3798</v>
      </c>
      <c r="P1318" s="53">
        <f t="shared" si="45"/>
        <v>0</v>
      </c>
      <c r="Q1318" s="166" t="str">
        <f>IF(ISNUMBER(P1318),IF(P1318=100%,"CUMPLIDA",IF(AND(ISNUMBER(L1318),ISNUMBER(CGR!$P$4)), IF(L1318&lt;CGR!$P$4,"INCUMPLIDA","PROCESO"), "VERIFICAR FECHA")),"SIN VALOR AVANCE")</f>
        <v>PROCESO</v>
      </c>
    </row>
    <row r="1319" spans="1:17" ht="195.75">
      <c r="A1319" s="169" t="s">
        <v>19</v>
      </c>
      <c r="B1319" s="460" t="s">
        <v>13</v>
      </c>
      <c r="C1319" s="642"/>
      <c r="D1319" s="642"/>
      <c r="E1319" s="643"/>
      <c r="F1319" s="643" t="s">
        <v>4074</v>
      </c>
      <c r="G1319" s="52" t="s">
        <v>248</v>
      </c>
      <c r="H1319" s="163" t="s">
        <v>248</v>
      </c>
      <c r="I1319" s="163" t="s">
        <v>3249</v>
      </c>
      <c r="J1319" s="168">
        <v>1</v>
      </c>
      <c r="K1319" s="192">
        <v>45323</v>
      </c>
      <c r="L1319" s="192">
        <v>45747</v>
      </c>
      <c r="M1319" s="165">
        <f t="shared" si="44"/>
        <v>60.571428571428569</v>
      </c>
      <c r="N1319" s="191">
        <v>0</v>
      </c>
      <c r="O1319" s="175" t="s">
        <v>3969</v>
      </c>
      <c r="P1319" s="53">
        <f t="shared" si="45"/>
        <v>0</v>
      </c>
      <c r="Q1319" s="166" t="str">
        <f>IF(ISNUMBER(P1319),IF(P1319=100%,"CUMPLIDA",IF(AND(ISNUMBER(L1319),ISNUMBER(CGR!$P$4)), IF(L1319&lt;CGR!$P$4,"INCUMPLIDA","PROCESO"), "VERIFICAR FECHA")),"SIN VALOR AVANCE")</f>
        <v>PROCESO</v>
      </c>
    </row>
    <row r="1320" spans="1:17" ht="135.75">
      <c r="A1320" s="169" t="s">
        <v>19</v>
      </c>
      <c r="B1320" s="460" t="s">
        <v>13</v>
      </c>
      <c r="C1320" s="642"/>
      <c r="D1320" s="642"/>
      <c r="E1320" s="643"/>
      <c r="F1320" s="643" t="s">
        <v>4074</v>
      </c>
      <c r="G1320" s="52" t="s">
        <v>3707</v>
      </c>
      <c r="H1320" s="163" t="s">
        <v>3707</v>
      </c>
      <c r="I1320" s="163" t="s">
        <v>252</v>
      </c>
      <c r="J1320" s="168">
        <v>1</v>
      </c>
      <c r="K1320" s="192">
        <v>45231</v>
      </c>
      <c r="L1320" s="192">
        <v>45747</v>
      </c>
      <c r="M1320" s="165">
        <f t="shared" si="44"/>
        <v>73.714285714285708</v>
      </c>
      <c r="N1320" s="191">
        <v>0</v>
      </c>
      <c r="O1320" s="175" t="s">
        <v>3798</v>
      </c>
      <c r="P1320" s="53">
        <f t="shared" si="45"/>
        <v>0</v>
      </c>
      <c r="Q1320" s="166" t="str">
        <f>IF(ISNUMBER(P1320),IF(P1320=100%,"CUMPLIDA",IF(AND(ISNUMBER(L1320),ISNUMBER(CGR!$P$4)), IF(L1320&lt;CGR!$P$4,"INCUMPLIDA","PROCESO"), "VERIFICAR FECHA")),"SIN VALOR AVANCE")</f>
        <v>PROCESO</v>
      </c>
    </row>
    <row r="1321" spans="1:17" ht="330.75">
      <c r="A1321" s="169" t="s">
        <v>19</v>
      </c>
      <c r="B1321" s="460" t="s">
        <v>13</v>
      </c>
      <c r="C1321" s="642"/>
      <c r="D1321" s="642"/>
      <c r="E1321" s="643"/>
      <c r="F1321" s="643" t="s">
        <v>4074</v>
      </c>
      <c r="G1321" s="52" t="s">
        <v>3708</v>
      </c>
      <c r="H1321" s="163" t="s">
        <v>3708</v>
      </c>
      <c r="I1321" s="163" t="s">
        <v>2556</v>
      </c>
      <c r="J1321" s="168">
        <v>1</v>
      </c>
      <c r="K1321" s="192">
        <v>45231</v>
      </c>
      <c r="L1321" s="192">
        <v>45808</v>
      </c>
      <c r="M1321" s="165">
        <f t="shared" si="44"/>
        <v>82.428571428571431</v>
      </c>
      <c r="N1321" s="191">
        <v>0</v>
      </c>
      <c r="O1321" s="175" t="s">
        <v>3968</v>
      </c>
      <c r="P1321" s="53">
        <f t="shared" si="45"/>
        <v>0</v>
      </c>
      <c r="Q1321" s="166" t="str">
        <f>IF(ISNUMBER(P1321),IF(P1321=100%,"CUMPLIDA",IF(AND(ISNUMBER(L1321),ISNUMBER(CGR!$P$4)), IF(L1321&lt;CGR!$P$4,"INCUMPLIDA","PROCESO"), "VERIFICAR FECHA")),"SIN VALOR AVANCE")</f>
        <v>PROCESO</v>
      </c>
    </row>
    <row r="1322" spans="1:17" ht="135.75">
      <c r="A1322" s="169" t="s">
        <v>19</v>
      </c>
      <c r="B1322" s="460" t="s">
        <v>13</v>
      </c>
      <c r="C1322" s="642" t="s">
        <v>3955</v>
      </c>
      <c r="D1322" s="642" t="s">
        <v>3956</v>
      </c>
      <c r="E1322" s="643"/>
      <c r="F1322" s="643" t="s">
        <v>4074</v>
      </c>
      <c r="G1322" s="52" t="s">
        <v>1363</v>
      </c>
      <c r="H1322" s="163" t="s">
        <v>258</v>
      </c>
      <c r="I1322" s="163" t="s">
        <v>259</v>
      </c>
      <c r="J1322" s="168">
        <v>12</v>
      </c>
      <c r="K1322" s="192">
        <v>46024</v>
      </c>
      <c r="L1322" s="192">
        <v>47118</v>
      </c>
      <c r="M1322" s="165">
        <f t="shared" si="44"/>
        <v>156.28571428571428</v>
      </c>
      <c r="N1322" s="191">
        <v>0</v>
      </c>
      <c r="O1322" s="175" t="s">
        <v>3798</v>
      </c>
      <c r="P1322" s="53">
        <f t="shared" si="45"/>
        <v>0</v>
      </c>
      <c r="Q1322" s="166" t="str">
        <f>IF(ISNUMBER(P1322),IF(P1322=100%,"CUMPLIDA",IF(AND(ISNUMBER(L1322),ISNUMBER(CGR!$P$4)), IF(L1322&lt;CGR!$P$4,"INCUMPLIDA","PROCESO"), "VERIFICAR FECHA")),"SIN VALOR AVANCE")</f>
        <v>PROCESO</v>
      </c>
    </row>
    <row r="1323" spans="1:17" ht="195.75">
      <c r="A1323" s="169" t="s">
        <v>19</v>
      </c>
      <c r="B1323" s="460" t="s">
        <v>13</v>
      </c>
      <c r="C1323" s="642" t="s">
        <v>3955</v>
      </c>
      <c r="D1323" s="642" t="s">
        <v>3956</v>
      </c>
      <c r="E1323" s="643"/>
      <c r="F1323" s="643" t="s">
        <v>4074</v>
      </c>
      <c r="G1323" s="52" t="s">
        <v>1364</v>
      </c>
      <c r="H1323" s="163" t="s">
        <v>261</v>
      </c>
      <c r="I1323" s="163" t="s">
        <v>262</v>
      </c>
      <c r="J1323" s="168">
        <v>1</v>
      </c>
      <c r="K1323" s="192">
        <v>46024</v>
      </c>
      <c r="L1323" s="192">
        <v>47118</v>
      </c>
      <c r="M1323" s="165">
        <f t="shared" si="44"/>
        <v>156.28571428571428</v>
      </c>
      <c r="N1323" s="191">
        <v>0</v>
      </c>
      <c r="O1323" s="175" t="s">
        <v>3969</v>
      </c>
      <c r="P1323" s="53">
        <f t="shared" si="45"/>
        <v>0</v>
      </c>
      <c r="Q1323" s="166" t="str">
        <f>IF(ISNUMBER(P1323),IF(P1323=100%,"CUMPLIDA",IF(AND(ISNUMBER(L1323),ISNUMBER(CGR!$P$4)), IF(L1323&lt;CGR!$P$4,"INCUMPLIDA","PROCESO"), "VERIFICAR FECHA")),"SIN VALOR AVANCE")</f>
        <v>PROCESO</v>
      </c>
    </row>
    <row r="1324" spans="1:17" ht="330.75">
      <c r="A1324" s="169" t="s">
        <v>19</v>
      </c>
      <c r="B1324" s="460" t="s">
        <v>13</v>
      </c>
      <c r="C1324" s="642" t="s">
        <v>3955</v>
      </c>
      <c r="D1324" s="642" t="s">
        <v>3956</v>
      </c>
      <c r="E1324" s="643"/>
      <c r="F1324" s="643" t="s">
        <v>4074</v>
      </c>
      <c r="G1324" s="52" t="s">
        <v>1365</v>
      </c>
      <c r="H1324" s="163" t="s">
        <v>264</v>
      </c>
      <c r="I1324" s="163" t="s">
        <v>265</v>
      </c>
      <c r="J1324" s="168">
        <v>2</v>
      </c>
      <c r="K1324" s="192">
        <v>46024</v>
      </c>
      <c r="L1324" s="192">
        <v>47118</v>
      </c>
      <c r="M1324" s="165">
        <f t="shared" si="44"/>
        <v>156.28571428571428</v>
      </c>
      <c r="N1324" s="191">
        <v>0</v>
      </c>
      <c r="O1324" s="175" t="s">
        <v>3968</v>
      </c>
      <c r="P1324" s="53">
        <f t="shared" si="45"/>
        <v>0</v>
      </c>
      <c r="Q1324" s="166" t="str">
        <f>IF(ISNUMBER(P1324),IF(P1324=100%,"CUMPLIDA",IF(AND(ISNUMBER(L1324),ISNUMBER(CGR!$P$4)), IF(L1324&lt;CGR!$P$4,"INCUMPLIDA","PROCESO"), "VERIFICAR FECHA")),"SIN VALOR AVANCE")</f>
        <v>PROCESO</v>
      </c>
    </row>
    <row r="1325" spans="1:17" ht="135.75">
      <c r="A1325" s="169" t="s">
        <v>19</v>
      </c>
      <c r="B1325" s="460" t="s">
        <v>13</v>
      </c>
      <c r="C1325" s="642" t="s">
        <v>3955</v>
      </c>
      <c r="D1325" s="642" t="s">
        <v>3956</v>
      </c>
      <c r="E1325" s="643"/>
      <c r="F1325" s="643" t="s">
        <v>4074</v>
      </c>
      <c r="G1325" s="52" t="s">
        <v>3970</v>
      </c>
      <c r="H1325" s="163" t="s">
        <v>3971</v>
      </c>
      <c r="I1325" s="163" t="s">
        <v>3972</v>
      </c>
      <c r="J1325" s="164">
        <v>1</v>
      </c>
      <c r="K1325" s="190">
        <v>44927</v>
      </c>
      <c r="L1325" s="190">
        <v>45016</v>
      </c>
      <c r="M1325" s="165">
        <f t="shared" si="44"/>
        <v>12.714285714285714</v>
      </c>
      <c r="N1325" s="191">
        <v>1</v>
      </c>
      <c r="O1325" s="163" t="s">
        <v>4076</v>
      </c>
      <c r="P1325" s="53">
        <f t="shared" si="45"/>
        <v>1</v>
      </c>
      <c r="Q1325" s="166" t="str">
        <f>IF(ISNUMBER(P1325),IF(P1325=100%,"CUMPLIDA",IF(AND(ISNUMBER(L1325),ISNUMBER(CGR!$P$4)), IF(L1325&lt;CGR!$P$4,"INCUMPLIDA","PROCESO"), "VERIFICAR FECHA")),"SIN VALOR AVANCE")</f>
        <v>CUMPLIDA</v>
      </c>
    </row>
    <row r="1326" spans="1:17" ht="225.75">
      <c r="A1326" s="169" t="s">
        <v>19</v>
      </c>
      <c r="B1326" s="460" t="s">
        <v>13</v>
      </c>
      <c r="C1326" s="642" t="s">
        <v>3955</v>
      </c>
      <c r="D1326" s="642" t="s">
        <v>3956</v>
      </c>
      <c r="E1326" s="643"/>
      <c r="F1326" s="643" t="s">
        <v>4074</v>
      </c>
      <c r="G1326" s="52" t="s">
        <v>3970</v>
      </c>
      <c r="H1326" s="163" t="s">
        <v>4009</v>
      </c>
      <c r="I1326" s="163" t="s">
        <v>1097</v>
      </c>
      <c r="J1326" s="164">
        <v>1</v>
      </c>
      <c r="K1326" s="190">
        <v>45017</v>
      </c>
      <c r="L1326" s="190">
        <v>45138</v>
      </c>
      <c r="M1326" s="165">
        <f t="shared" si="44"/>
        <v>17.285714285714285</v>
      </c>
      <c r="N1326" s="191">
        <v>1</v>
      </c>
      <c r="O1326" s="163" t="s">
        <v>4077</v>
      </c>
      <c r="P1326" s="53">
        <f t="shared" si="45"/>
        <v>1</v>
      </c>
      <c r="Q1326" s="166" t="str">
        <f>IF(ISNUMBER(P1326),IF(P1326=100%,"CUMPLIDA",IF(AND(ISNUMBER(L1326),ISNUMBER(CGR!$P$4)), IF(L1326&lt;CGR!$P$4,"INCUMPLIDA","PROCESO"), "VERIFICAR FECHA")),"SIN VALOR AVANCE")</f>
        <v>CUMPLIDA</v>
      </c>
    </row>
    <row r="1327" spans="1:17" ht="135.75">
      <c r="A1327" s="169" t="s">
        <v>19</v>
      </c>
      <c r="B1327" s="460" t="s">
        <v>13</v>
      </c>
      <c r="C1327" s="642" t="s">
        <v>3955</v>
      </c>
      <c r="D1327" s="642" t="s">
        <v>3956</v>
      </c>
      <c r="E1327" s="643"/>
      <c r="F1327" s="643" t="s">
        <v>4074</v>
      </c>
      <c r="G1327" s="52" t="s">
        <v>4078</v>
      </c>
      <c r="H1327" s="163" t="s">
        <v>4079</v>
      </c>
      <c r="I1327" s="163" t="s">
        <v>1097</v>
      </c>
      <c r="J1327" s="164">
        <v>1</v>
      </c>
      <c r="K1327" s="190">
        <v>44958</v>
      </c>
      <c r="L1327" s="190">
        <v>44985</v>
      </c>
      <c r="M1327" s="165">
        <f t="shared" si="44"/>
        <v>3.8571428571428572</v>
      </c>
      <c r="N1327" s="191">
        <v>1</v>
      </c>
      <c r="O1327" s="163" t="s">
        <v>4080</v>
      </c>
      <c r="P1327" s="53">
        <f t="shared" si="45"/>
        <v>1</v>
      </c>
      <c r="Q1327" s="166" t="str">
        <f>IF(ISNUMBER(P1327),IF(P1327=100%,"CUMPLIDA",IF(AND(ISNUMBER(L1327),ISNUMBER(CGR!$P$4)), IF(L1327&lt;CGR!$P$4,"INCUMPLIDA","PROCESO"), "VERIFICAR FECHA")),"SIN VALOR AVANCE")</f>
        <v>CUMPLIDA</v>
      </c>
    </row>
    <row r="1328" spans="1:17" ht="135.75">
      <c r="A1328" s="169" t="s">
        <v>19</v>
      </c>
      <c r="B1328" s="460" t="s">
        <v>13</v>
      </c>
      <c r="C1328" s="642" t="s">
        <v>3955</v>
      </c>
      <c r="D1328" s="642" t="s">
        <v>3956</v>
      </c>
      <c r="E1328" s="643"/>
      <c r="F1328" s="643" t="s">
        <v>4074</v>
      </c>
      <c r="G1328" s="52" t="s">
        <v>4081</v>
      </c>
      <c r="H1328" s="163" t="s">
        <v>4082</v>
      </c>
      <c r="I1328" s="163" t="s">
        <v>4083</v>
      </c>
      <c r="J1328" s="164">
        <v>1</v>
      </c>
      <c r="K1328" s="190">
        <v>44986</v>
      </c>
      <c r="L1328" s="190">
        <v>45015</v>
      </c>
      <c r="M1328" s="165">
        <f t="shared" si="44"/>
        <v>4.1428571428571432</v>
      </c>
      <c r="N1328" s="191">
        <v>1</v>
      </c>
      <c r="O1328" s="163" t="s">
        <v>4013</v>
      </c>
      <c r="P1328" s="53">
        <f t="shared" si="45"/>
        <v>1</v>
      </c>
      <c r="Q1328" s="166" t="str">
        <f>IF(ISNUMBER(P1328),IF(P1328=100%,"CUMPLIDA",IF(AND(ISNUMBER(L1328),ISNUMBER(CGR!$P$4)), IF(L1328&lt;CGR!$P$4,"INCUMPLIDA","PROCESO"), "VERIFICAR FECHA")),"SIN VALOR AVANCE")</f>
        <v>CUMPLIDA</v>
      </c>
    </row>
    <row r="1329" spans="1:17" ht="225.75">
      <c r="A1329" s="169" t="s">
        <v>19</v>
      </c>
      <c r="B1329" s="460" t="s">
        <v>13</v>
      </c>
      <c r="C1329" s="642" t="s">
        <v>3955</v>
      </c>
      <c r="D1329" s="642" t="s">
        <v>3956</v>
      </c>
      <c r="E1329" s="643" t="s">
        <v>4084</v>
      </c>
      <c r="F1329" s="643" t="s">
        <v>4085</v>
      </c>
      <c r="G1329" s="52" t="s">
        <v>4006</v>
      </c>
      <c r="H1329" s="163" t="s">
        <v>3964</v>
      </c>
      <c r="I1329" s="163" t="s">
        <v>3965</v>
      </c>
      <c r="J1329" s="164">
        <v>3</v>
      </c>
      <c r="K1329" s="190">
        <v>44958</v>
      </c>
      <c r="L1329" s="190">
        <v>45323</v>
      </c>
      <c r="M1329" s="165">
        <f t="shared" si="44"/>
        <v>52.142857142857146</v>
      </c>
      <c r="N1329" s="191">
        <v>3</v>
      </c>
      <c r="O1329" s="163" t="s">
        <v>4086</v>
      </c>
      <c r="P1329" s="53">
        <f t="shared" si="45"/>
        <v>1</v>
      </c>
      <c r="Q1329" s="166" t="str">
        <f>IF(ISNUMBER(P1329),IF(P1329=100%,"CUMPLIDA",IF(AND(ISNUMBER(L1329),ISNUMBER(CGR!$P$4)), IF(L1329&lt;CGR!$P$4,"INCUMPLIDA","PROCESO"), "VERIFICAR FECHA")),"SIN VALOR AVANCE")</f>
        <v>CUMPLIDA</v>
      </c>
    </row>
    <row r="1330" spans="1:17" ht="135.75">
      <c r="A1330" s="169" t="s">
        <v>19</v>
      </c>
      <c r="B1330" s="460" t="s">
        <v>13</v>
      </c>
      <c r="C1330" s="642" t="s">
        <v>3955</v>
      </c>
      <c r="D1330" s="642" t="s">
        <v>3956</v>
      </c>
      <c r="E1330" s="643"/>
      <c r="F1330" s="643" t="s">
        <v>4085</v>
      </c>
      <c r="G1330" s="643" t="s">
        <v>3967</v>
      </c>
      <c r="H1330" s="537" t="s">
        <v>2429</v>
      </c>
      <c r="I1330" s="163" t="s">
        <v>969</v>
      </c>
      <c r="J1330" s="164">
        <v>1</v>
      </c>
      <c r="K1330" s="190">
        <v>45231</v>
      </c>
      <c r="L1330" s="190">
        <v>45504</v>
      </c>
      <c r="M1330" s="165">
        <f t="shared" si="44"/>
        <v>39</v>
      </c>
      <c r="N1330" s="191">
        <v>1</v>
      </c>
      <c r="O1330" s="175" t="s">
        <v>3703</v>
      </c>
      <c r="P1330" s="53">
        <f t="shared" si="45"/>
        <v>1</v>
      </c>
      <c r="Q1330" s="166" t="str">
        <f>IF(ISNUMBER(P1330),IF(P1330=100%,"CUMPLIDA",IF(AND(ISNUMBER(L1330),ISNUMBER(CGR!$P$4)), IF(L1330&lt;CGR!$P$4,"INCUMPLIDA","PROCESO"), "VERIFICAR FECHA")),"SIN VALOR AVANCE")</f>
        <v>CUMPLIDA</v>
      </c>
    </row>
    <row r="1331" spans="1:17" ht="315.75">
      <c r="A1331" s="169" t="s">
        <v>19</v>
      </c>
      <c r="B1331" s="460" t="s">
        <v>13</v>
      </c>
      <c r="C1331" s="642"/>
      <c r="D1331" s="642"/>
      <c r="E1331" s="643"/>
      <c r="F1331" s="643" t="s">
        <v>4085</v>
      </c>
      <c r="G1331" s="643"/>
      <c r="H1331" s="537" t="s">
        <v>2431</v>
      </c>
      <c r="I1331" s="163" t="s">
        <v>2432</v>
      </c>
      <c r="J1331" s="164">
        <v>1</v>
      </c>
      <c r="K1331" s="190">
        <v>45231</v>
      </c>
      <c r="L1331" s="190">
        <v>45504</v>
      </c>
      <c r="M1331" s="165">
        <f t="shared" si="44"/>
        <v>39</v>
      </c>
      <c r="N1331" s="191">
        <v>1</v>
      </c>
      <c r="O1331" s="175" t="s">
        <v>4087</v>
      </c>
      <c r="P1331" s="53">
        <f t="shared" si="45"/>
        <v>1</v>
      </c>
      <c r="Q1331" s="166" t="str">
        <f>IF(ISNUMBER(P1331),IF(P1331=100%,"CUMPLIDA",IF(AND(ISNUMBER(L1331),ISNUMBER(CGR!$P$4)), IF(L1331&lt;CGR!$P$4,"INCUMPLIDA","PROCESO"), "VERIFICAR FECHA")),"SIN VALOR AVANCE")</f>
        <v>CUMPLIDA</v>
      </c>
    </row>
    <row r="1332" spans="1:17" ht="195.75">
      <c r="A1332" s="169" t="s">
        <v>19</v>
      </c>
      <c r="B1332" s="460" t="s">
        <v>13</v>
      </c>
      <c r="C1332" s="642"/>
      <c r="D1332" s="642"/>
      <c r="E1332" s="643"/>
      <c r="F1332" s="643" t="s">
        <v>4085</v>
      </c>
      <c r="G1332" s="52" t="s">
        <v>2434</v>
      </c>
      <c r="H1332" s="163" t="s">
        <v>1614</v>
      </c>
      <c r="I1332" s="163" t="s">
        <v>238</v>
      </c>
      <c r="J1332" s="168">
        <v>1</v>
      </c>
      <c r="K1332" s="192">
        <v>45323</v>
      </c>
      <c r="L1332" s="192">
        <v>45747</v>
      </c>
      <c r="M1332" s="165">
        <f t="shared" si="44"/>
        <v>60.571428571428569</v>
      </c>
      <c r="N1332" s="191">
        <v>0</v>
      </c>
      <c r="O1332" s="175" t="s">
        <v>3969</v>
      </c>
      <c r="P1332" s="53">
        <f t="shared" si="45"/>
        <v>0</v>
      </c>
      <c r="Q1332" s="166" t="str">
        <f>IF(ISNUMBER(P1332),IF(P1332=100%,"CUMPLIDA",IF(AND(ISNUMBER(L1332),ISNUMBER(CGR!$P$4)), IF(L1332&lt;CGR!$P$4,"INCUMPLIDA","PROCESO"), "VERIFICAR FECHA")),"SIN VALOR AVANCE")</f>
        <v>PROCESO</v>
      </c>
    </row>
    <row r="1333" spans="1:17" ht="135.75">
      <c r="A1333" s="169" t="s">
        <v>19</v>
      </c>
      <c r="B1333" s="460" t="s">
        <v>13</v>
      </c>
      <c r="C1333" s="642"/>
      <c r="D1333" s="642"/>
      <c r="E1333" s="643"/>
      <c r="F1333" s="643" t="s">
        <v>4085</v>
      </c>
      <c r="G1333" s="52" t="s">
        <v>241</v>
      </c>
      <c r="H1333" s="163" t="s">
        <v>241</v>
      </c>
      <c r="I1333" s="163" t="s">
        <v>242</v>
      </c>
      <c r="J1333" s="168">
        <v>1</v>
      </c>
      <c r="K1333" s="192">
        <v>45323</v>
      </c>
      <c r="L1333" s="192">
        <v>45747</v>
      </c>
      <c r="M1333" s="165">
        <f t="shared" si="44"/>
        <v>60.571428571428569</v>
      </c>
      <c r="N1333" s="191">
        <v>0</v>
      </c>
      <c r="O1333" s="175" t="s">
        <v>3798</v>
      </c>
      <c r="P1333" s="53">
        <f t="shared" si="45"/>
        <v>0</v>
      </c>
      <c r="Q1333" s="166" t="str">
        <f>IF(ISNUMBER(P1333),IF(P1333=100%,"CUMPLIDA",IF(AND(ISNUMBER(L1333),ISNUMBER(CGR!$P$4)), IF(L1333&lt;CGR!$P$4,"INCUMPLIDA","PROCESO"), "VERIFICAR FECHA")),"SIN VALOR AVANCE")</f>
        <v>PROCESO</v>
      </c>
    </row>
    <row r="1334" spans="1:17" ht="135.75">
      <c r="A1334" s="169" t="s">
        <v>19</v>
      </c>
      <c r="B1334" s="460" t="s">
        <v>13</v>
      </c>
      <c r="C1334" s="642" t="s">
        <v>3955</v>
      </c>
      <c r="D1334" s="642" t="s">
        <v>3956</v>
      </c>
      <c r="E1334" s="643"/>
      <c r="F1334" s="643" t="s">
        <v>4085</v>
      </c>
      <c r="G1334" s="52" t="s">
        <v>1361</v>
      </c>
      <c r="H1334" s="163" t="s">
        <v>245</v>
      </c>
      <c r="I1334" s="163" t="s">
        <v>246</v>
      </c>
      <c r="J1334" s="168">
        <v>1</v>
      </c>
      <c r="K1334" s="192">
        <v>45231</v>
      </c>
      <c r="L1334" s="192">
        <v>45747</v>
      </c>
      <c r="M1334" s="165">
        <f t="shared" si="44"/>
        <v>73.714285714285708</v>
      </c>
      <c r="N1334" s="191">
        <v>0</v>
      </c>
      <c r="O1334" s="175" t="s">
        <v>3798</v>
      </c>
      <c r="P1334" s="53">
        <f t="shared" si="45"/>
        <v>0</v>
      </c>
      <c r="Q1334" s="166" t="str">
        <f>IF(ISNUMBER(P1334),IF(P1334=100%,"CUMPLIDA",IF(AND(ISNUMBER(L1334),ISNUMBER(CGR!$P$4)), IF(L1334&lt;CGR!$P$4,"INCUMPLIDA","PROCESO"), "VERIFICAR FECHA")),"SIN VALOR AVANCE")</f>
        <v>PROCESO</v>
      </c>
    </row>
    <row r="1335" spans="1:17" ht="195.75">
      <c r="A1335" s="169" t="s">
        <v>19</v>
      </c>
      <c r="B1335" s="460" t="s">
        <v>13</v>
      </c>
      <c r="C1335" s="642" t="s">
        <v>3955</v>
      </c>
      <c r="D1335" s="642" t="s">
        <v>3956</v>
      </c>
      <c r="E1335" s="643"/>
      <c r="F1335" s="643" t="s">
        <v>4085</v>
      </c>
      <c r="G1335" s="52" t="s">
        <v>248</v>
      </c>
      <c r="H1335" s="163" t="s">
        <v>248</v>
      </c>
      <c r="I1335" s="163" t="s">
        <v>3249</v>
      </c>
      <c r="J1335" s="168">
        <v>1</v>
      </c>
      <c r="K1335" s="192">
        <v>45323</v>
      </c>
      <c r="L1335" s="192">
        <v>45747</v>
      </c>
      <c r="M1335" s="165">
        <f t="shared" si="44"/>
        <v>60.571428571428569</v>
      </c>
      <c r="N1335" s="191">
        <v>0</v>
      </c>
      <c r="O1335" s="175" t="s">
        <v>3969</v>
      </c>
      <c r="P1335" s="53">
        <f t="shared" si="45"/>
        <v>0</v>
      </c>
      <c r="Q1335" s="166" t="str">
        <f>IF(ISNUMBER(P1335),IF(P1335=100%,"CUMPLIDA",IF(AND(ISNUMBER(L1335),ISNUMBER(CGR!$P$4)), IF(L1335&lt;CGR!$P$4,"INCUMPLIDA","PROCESO"), "VERIFICAR FECHA")),"SIN VALOR AVANCE")</f>
        <v>PROCESO</v>
      </c>
    </row>
    <row r="1336" spans="1:17" ht="135.75">
      <c r="A1336" s="169" t="s">
        <v>19</v>
      </c>
      <c r="B1336" s="460" t="s">
        <v>13</v>
      </c>
      <c r="C1336" s="642"/>
      <c r="D1336" s="642"/>
      <c r="E1336" s="643"/>
      <c r="F1336" s="643" t="s">
        <v>4085</v>
      </c>
      <c r="G1336" s="52" t="s">
        <v>3707</v>
      </c>
      <c r="H1336" s="163" t="s">
        <v>3707</v>
      </c>
      <c r="I1336" s="163" t="s">
        <v>252</v>
      </c>
      <c r="J1336" s="168">
        <v>1</v>
      </c>
      <c r="K1336" s="192">
        <v>45231</v>
      </c>
      <c r="L1336" s="192">
        <v>45747</v>
      </c>
      <c r="M1336" s="165">
        <f t="shared" si="44"/>
        <v>73.714285714285708</v>
      </c>
      <c r="N1336" s="191">
        <v>0</v>
      </c>
      <c r="O1336" s="175" t="s">
        <v>3798</v>
      </c>
      <c r="P1336" s="53">
        <f t="shared" si="45"/>
        <v>0</v>
      </c>
      <c r="Q1336" s="166" t="str">
        <f>IF(ISNUMBER(P1336),IF(P1336=100%,"CUMPLIDA",IF(AND(ISNUMBER(L1336),ISNUMBER(CGR!$P$4)), IF(L1336&lt;CGR!$P$4,"INCUMPLIDA","PROCESO"), "VERIFICAR FECHA")),"SIN VALOR AVANCE")</f>
        <v>PROCESO</v>
      </c>
    </row>
    <row r="1337" spans="1:17" ht="315.75">
      <c r="A1337" s="169" t="s">
        <v>19</v>
      </c>
      <c r="B1337" s="460" t="s">
        <v>13</v>
      </c>
      <c r="C1337" s="642"/>
      <c r="D1337" s="642"/>
      <c r="E1337" s="643"/>
      <c r="F1337" s="643" t="s">
        <v>4085</v>
      </c>
      <c r="G1337" s="52" t="s">
        <v>3708</v>
      </c>
      <c r="H1337" s="163" t="s">
        <v>3708</v>
      </c>
      <c r="I1337" s="163" t="s">
        <v>2556</v>
      </c>
      <c r="J1337" s="168">
        <v>1</v>
      </c>
      <c r="K1337" s="192">
        <v>45231</v>
      </c>
      <c r="L1337" s="192">
        <v>45808</v>
      </c>
      <c r="M1337" s="165">
        <f t="shared" si="44"/>
        <v>82.428571428571431</v>
      </c>
      <c r="N1337" s="191">
        <v>0</v>
      </c>
      <c r="O1337" s="175" t="s">
        <v>4087</v>
      </c>
      <c r="P1337" s="53">
        <f t="shared" si="45"/>
        <v>0</v>
      </c>
      <c r="Q1337" s="166" t="str">
        <f>IF(ISNUMBER(P1337),IF(P1337=100%,"CUMPLIDA",IF(AND(ISNUMBER(L1337),ISNUMBER(CGR!$P$4)), IF(L1337&lt;CGR!$P$4,"INCUMPLIDA","PROCESO"), "VERIFICAR FECHA")),"SIN VALOR AVANCE")</f>
        <v>PROCESO</v>
      </c>
    </row>
    <row r="1338" spans="1:17" ht="135.75">
      <c r="A1338" s="169" t="s">
        <v>19</v>
      </c>
      <c r="B1338" s="460" t="s">
        <v>13</v>
      </c>
      <c r="C1338" s="642"/>
      <c r="D1338" s="642"/>
      <c r="E1338" s="643"/>
      <c r="F1338" s="643" t="s">
        <v>4085</v>
      </c>
      <c r="G1338" s="52" t="s">
        <v>1363</v>
      </c>
      <c r="H1338" s="163" t="s">
        <v>258</v>
      </c>
      <c r="I1338" s="163" t="s">
        <v>259</v>
      </c>
      <c r="J1338" s="168">
        <v>12</v>
      </c>
      <c r="K1338" s="192">
        <v>46024</v>
      </c>
      <c r="L1338" s="192">
        <v>47118</v>
      </c>
      <c r="M1338" s="165">
        <f t="shared" si="44"/>
        <v>156.28571428571428</v>
      </c>
      <c r="N1338" s="191">
        <v>0</v>
      </c>
      <c r="O1338" s="175" t="s">
        <v>3798</v>
      </c>
      <c r="P1338" s="53">
        <f t="shared" si="45"/>
        <v>0</v>
      </c>
      <c r="Q1338" s="166" t="str">
        <f>IF(ISNUMBER(P1338),IF(P1338=100%,"CUMPLIDA",IF(AND(ISNUMBER(L1338),ISNUMBER(CGR!$P$4)), IF(L1338&lt;CGR!$P$4,"INCUMPLIDA","PROCESO"), "VERIFICAR FECHA")),"SIN VALOR AVANCE")</f>
        <v>PROCESO</v>
      </c>
    </row>
    <row r="1339" spans="1:17" ht="195.75">
      <c r="A1339" s="169" t="s">
        <v>19</v>
      </c>
      <c r="B1339" s="460" t="s">
        <v>13</v>
      </c>
      <c r="C1339" s="642"/>
      <c r="D1339" s="642"/>
      <c r="E1339" s="643"/>
      <c r="F1339" s="643" t="s">
        <v>4085</v>
      </c>
      <c r="G1339" s="52" t="s">
        <v>1364</v>
      </c>
      <c r="H1339" s="163" t="s">
        <v>261</v>
      </c>
      <c r="I1339" s="163" t="s">
        <v>262</v>
      </c>
      <c r="J1339" s="168">
        <v>1</v>
      </c>
      <c r="K1339" s="192">
        <v>46024</v>
      </c>
      <c r="L1339" s="192">
        <v>47118</v>
      </c>
      <c r="M1339" s="165">
        <f t="shared" si="44"/>
        <v>156.28571428571428</v>
      </c>
      <c r="N1339" s="191">
        <v>0</v>
      </c>
      <c r="O1339" s="175" t="s">
        <v>3969</v>
      </c>
      <c r="P1339" s="53">
        <f t="shared" si="45"/>
        <v>0</v>
      </c>
      <c r="Q1339" s="166" t="str">
        <f>IF(ISNUMBER(P1339),IF(P1339=100%,"CUMPLIDA",IF(AND(ISNUMBER(L1339),ISNUMBER(CGR!$P$4)), IF(L1339&lt;CGR!$P$4,"INCUMPLIDA","PROCESO"), "VERIFICAR FECHA")),"SIN VALOR AVANCE")</f>
        <v>PROCESO</v>
      </c>
    </row>
    <row r="1340" spans="1:17" ht="315.75">
      <c r="A1340" s="169" t="s">
        <v>19</v>
      </c>
      <c r="B1340" s="460" t="s">
        <v>13</v>
      </c>
      <c r="C1340" s="642"/>
      <c r="D1340" s="642"/>
      <c r="E1340" s="643"/>
      <c r="F1340" s="643" t="s">
        <v>4085</v>
      </c>
      <c r="G1340" s="52" t="s">
        <v>1365</v>
      </c>
      <c r="H1340" s="163" t="s">
        <v>264</v>
      </c>
      <c r="I1340" s="163" t="s">
        <v>265</v>
      </c>
      <c r="J1340" s="168">
        <v>2</v>
      </c>
      <c r="K1340" s="192">
        <v>46024</v>
      </c>
      <c r="L1340" s="192">
        <v>47118</v>
      </c>
      <c r="M1340" s="165">
        <f t="shared" si="44"/>
        <v>156.28571428571428</v>
      </c>
      <c r="N1340" s="191">
        <v>0</v>
      </c>
      <c r="O1340" s="175" t="s">
        <v>4087</v>
      </c>
      <c r="P1340" s="53">
        <f t="shared" si="45"/>
        <v>0</v>
      </c>
      <c r="Q1340" s="166" t="str">
        <f>IF(ISNUMBER(P1340),IF(P1340=100%,"CUMPLIDA",IF(AND(ISNUMBER(L1340),ISNUMBER(CGR!$P$4)), IF(L1340&lt;CGR!$P$4,"INCUMPLIDA","PROCESO"), "VERIFICAR FECHA")),"SIN VALOR AVANCE")</f>
        <v>PROCESO</v>
      </c>
    </row>
    <row r="1341" spans="1:17" ht="135.75">
      <c r="A1341" s="169" t="s">
        <v>19</v>
      </c>
      <c r="B1341" s="460" t="s">
        <v>13</v>
      </c>
      <c r="C1341" s="642" t="s">
        <v>3955</v>
      </c>
      <c r="D1341" s="642" t="s">
        <v>3956</v>
      </c>
      <c r="E1341" s="643"/>
      <c r="F1341" s="643" t="s">
        <v>4085</v>
      </c>
      <c r="G1341" s="52" t="s">
        <v>3970</v>
      </c>
      <c r="H1341" s="163" t="s">
        <v>3971</v>
      </c>
      <c r="I1341" s="163" t="s">
        <v>3972</v>
      </c>
      <c r="J1341" s="164">
        <v>1</v>
      </c>
      <c r="K1341" s="190">
        <v>44927</v>
      </c>
      <c r="L1341" s="190">
        <v>45016</v>
      </c>
      <c r="M1341" s="165">
        <f t="shared" si="44"/>
        <v>12.714285714285714</v>
      </c>
      <c r="N1341" s="191">
        <v>1</v>
      </c>
      <c r="O1341" s="163" t="s">
        <v>4088</v>
      </c>
      <c r="P1341" s="53">
        <f t="shared" si="45"/>
        <v>1</v>
      </c>
      <c r="Q1341" s="166" t="str">
        <f>IF(ISNUMBER(P1341),IF(P1341=100%,"CUMPLIDA",IF(AND(ISNUMBER(L1341),ISNUMBER(CGR!$P$4)), IF(L1341&lt;CGR!$P$4,"INCUMPLIDA","PROCESO"), "VERIFICAR FECHA")),"SIN VALOR AVANCE")</f>
        <v>CUMPLIDA</v>
      </c>
    </row>
    <row r="1342" spans="1:17" ht="225.75">
      <c r="A1342" s="169" t="s">
        <v>19</v>
      </c>
      <c r="B1342" s="460" t="s">
        <v>13</v>
      </c>
      <c r="C1342" s="642" t="s">
        <v>3955</v>
      </c>
      <c r="D1342" s="642" t="s">
        <v>3956</v>
      </c>
      <c r="E1342" s="643"/>
      <c r="F1342" s="643" t="s">
        <v>4085</v>
      </c>
      <c r="G1342" s="52" t="s">
        <v>3970</v>
      </c>
      <c r="H1342" s="163" t="s">
        <v>4009</v>
      </c>
      <c r="I1342" s="163" t="s">
        <v>1097</v>
      </c>
      <c r="J1342" s="164">
        <v>1</v>
      </c>
      <c r="K1342" s="190">
        <v>45017</v>
      </c>
      <c r="L1342" s="190">
        <v>45138</v>
      </c>
      <c r="M1342" s="165">
        <f t="shared" si="44"/>
        <v>17.285714285714285</v>
      </c>
      <c r="N1342" s="191">
        <v>1</v>
      </c>
      <c r="O1342" s="163" t="s">
        <v>4077</v>
      </c>
      <c r="P1342" s="53">
        <f t="shared" si="45"/>
        <v>1</v>
      </c>
      <c r="Q1342" s="166" t="str">
        <f>IF(ISNUMBER(P1342),IF(P1342=100%,"CUMPLIDA",IF(AND(ISNUMBER(L1342),ISNUMBER(CGR!$P$4)), IF(L1342&lt;CGR!$P$4,"INCUMPLIDA","PROCESO"), "VERIFICAR FECHA")),"SIN VALOR AVANCE")</f>
        <v>CUMPLIDA</v>
      </c>
    </row>
    <row r="1343" spans="1:17" ht="135.75">
      <c r="A1343" s="169" t="s">
        <v>19</v>
      </c>
      <c r="B1343" s="460" t="s">
        <v>13</v>
      </c>
      <c r="C1343" s="642" t="s">
        <v>3955</v>
      </c>
      <c r="D1343" s="642" t="s">
        <v>3956</v>
      </c>
      <c r="E1343" s="643"/>
      <c r="F1343" s="643" t="s">
        <v>4085</v>
      </c>
      <c r="G1343" s="52" t="s">
        <v>4089</v>
      </c>
      <c r="H1343" s="163" t="s">
        <v>4090</v>
      </c>
      <c r="I1343" s="163" t="s">
        <v>1097</v>
      </c>
      <c r="J1343" s="164">
        <v>1</v>
      </c>
      <c r="K1343" s="190">
        <v>44958</v>
      </c>
      <c r="L1343" s="190">
        <v>45016</v>
      </c>
      <c r="M1343" s="165">
        <f t="shared" si="44"/>
        <v>8.2857142857142865</v>
      </c>
      <c r="N1343" s="191">
        <v>1</v>
      </c>
      <c r="O1343" s="163" t="s">
        <v>3973</v>
      </c>
      <c r="P1343" s="53">
        <f t="shared" si="45"/>
        <v>1</v>
      </c>
      <c r="Q1343" s="166" t="str">
        <f>IF(ISNUMBER(P1343),IF(P1343=100%,"CUMPLIDA",IF(AND(ISNUMBER(L1343),ISNUMBER(CGR!$P$4)), IF(L1343&lt;CGR!$P$4,"INCUMPLIDA","PROCESO"), "VERIFICAR FECHA")),"SIN VALOR AVANCE")</f>
        <v>CUMPLIDA</v>
      </c>
    </row>
    <row r="1344" spans="1:17" ht="180">
      <c r="A1344" s="169" t="s">
        <v>19</v>
      </c>
      <c r="B1344" s="460" t="s">
        <v>13</v>
      </c>
      <c r="C1344" s="642" t="s">
        <v>3955</v>
      </c>
      <c r="D1344" s="642" t="s">
        <v>3956</v>
      </c>
      <c r="E1344" s="643"/>
      <c r="F1344" s="643" t="s">
        <v>4085</v>
      </c>
      <c r="G1344" s="52" t="s">
        <v>4091</v>
      </c>
      <c r="H1344" s="163" t="s">
        <v>4092</v>
      </c>
      <c r="I1344" s="163" t="s">
        <v>1097</v>
      </c>
      <c r="J1344" s="164">
        <v>1</v>
      </c>
      <c r="K1344" s="190">
        <v>44958</v>
      </c>
      <c r="L1344" s="190">
        <v>44985</v>
      </c>
      <c r="M1344" s="165">
        <f t="shared" si="44"/>
        <v>3.8571428571428572</v>
      </c>
      <c r="N1344" s="191">
        <v>1</v>
      </c>
      <c r="O1344" s="163" t="s">
        <v>4076</v>
      </c>
      <c r="P1344" s="53">
        <f t="shared" si="45"/>
        <v>1</v>
      </c>
      <c r="Q1344" s="166" t="str">
        <f>IF(ISNUMBER(P1344),IF(P1344=100%,"CUMPLIDA",IF(AND(ISNUMBER(L1344),ISNUMBER(CGR!$P$4)), IF(L1344&lt;CGR!$P$4,"INCUMPLIDA","PROCESO"), "VERIFICAR FECHA")),"SIN VALOR AVANCE")</f>
        <v>CUMPLIDA</v>
      </c>
    </row>
    <row r="1345" spans="1:17" ht="135.75">
      <c r="A1345" s="169" t="s">
        <v>19</v>
      </c>
      <c r="B1345" s="460" t="s">
        <v>13</v>
      </c>
      <c r="C1345" s="642" t="s">
        <v>3955</v>
      </c>
      <c r="D1345" s="642" t="s">
        <v>3956</v>
      </c>
      <c r="E1345" s="643"/>
      <c r="F1345" s="643" t="s">
        <v>4085</v>
      </c>
      <c r="G1345" s="52" t="s">
        <v>4093</v>
      </c>
      <c r="H1345" s="163" t="s">
        <v>4094</v>
      </c>
      <c r="I1345" s="163" t="s">
        <v>1097</v>
      </c>
      <c r="J1345" s="164">
        <v>12</v>
      </c>
      <c r="K1345" s="190">
        <v>44958</v>
      </c>
      <c r="L1345" s="190">
        <v>45323</v>
      </c>
      <c r="M1345" s="165">
        <f t="shared" si="44"/>
        <v>52.142857142857146</v>
      </c>
      <c r="N1345" s="191">
        <v>12</v>
      </c>
      <c r="O1345" s="163" t="s">
        <v>4013</v>
      </c>
      <c r="P1345" s="53">
        <f t="shared" si="45"/>
        <v>1</v>
      </c>
      <c r="Q1345" s="166" t="str">
        <f>IF(ISNUMBER(P1345),IF(P1345=100%,"CUMPLIDA",IF(AND(ISNUMBER(L1345),ISNUMBER(CGR!$P$4)), IF(L1345&lt;CGR!$P$4,"INCUMPLIDA","PROCESO"), "VERIFICAR FECHA")),"SIN VALOR AVANCE")</f>
        <v>CUMPLIDA</v>
      </c>
    </row>
    <row r="1346" spans="1:17" ht="135.75">
      <c r="A1346" s="169" t="s">
        <v>19</v>
      </c>
      <c r="B1346" s="460" t="s">
        <v>13</v>
      </c>
      <c r="C1346" s="642" t="s">
        <v>3955</v>
      </c>
      <c r="D1346" s="642" t="s">
        <v>3956</v>
      </c>
      <c r="E1346" s="643"/>
      <c r="F1346" s="643" t="s">
        <v>4085</v>
      </c>
      <c r="G1346" s="52" t="s">
        <v>4095</v>
      </c>
      <c r="H1346" s="163" t="s">
        <v>4096</v>
      </c>
      <c r="I1346" s="163" t="s">
        <v>1097</v>
      </c>
      <c r="J1346" s="164">
        <v>4</v>
      </c>
      <c r="K1346" s="190">
        <v>44958</v>
      </c>
      <c r="L1346" s="190">
        <v>45323</v>
      </c>
      <c r="M1346" s="165">
        <f t="shared" si="44"/>
        <v>52.142857142857146</v>
      </c>
      <c r="N1346" s="191">
        <v>4</v>
      </c>
      <c r="O1346" s="163" t="s">
        <v>4013</v>
      </c>
      <c r="P1346" s="53">
        <f t="shared" si="45"/>
        <v>1</v>
      </c>
      <c r="Q1346" s="166" t="str">
        <f>IF(ISNUMBER(P1346),IF(P1346=100%,"CUMPLIDA",IF(AND(ISNUMBER(L1346),ISNUMBER(CGR!$P$4)), IF(L1346&lt;CGR!$P$4,"INCUMPLIDA","PROCESO"), "VERIFICAR FECHA")),"SIN VALOR AVANCE")</f>
        <v>CUMPLIDA</v>
      </c>
    </row>
    <row r="1347" spans="1:17" ht="225.75">
      <c r="A1347" s="169" t="s">
        <v>19</v>
      </c>
      <c r="B1347" s="460" t="s">
        <v>13</v>
      </c>
      <c r="C1347" s="642" t="s">
        <v>3955</v>
      </c>
      <c r="D1347" s="642" t="s">
        <v>3956</v>
      </c>
      <c r="E1347" s="643" t="s">
        <v>4097</v>
      </c>
      <c r="F1347" s="643" t="s">
        <v>4098</v>
      </c>
      <c r="G1347" s="52" t="s">
        <v>4006</v>
      </c>
      <c r="H1347" s="163" t="s">
        <v>3964</v>
      </c>
      <c r="I1347" s="163" t="s">
        <v>3965</v>
      </c>
      <c r="J1347" s="164">
        <v>3</v>
      </c>
      <c r="K1347" s="190">
        <v>44958</v>
      </c>
      <c r="L1347" s="190">
        <v>45323</v>
      </c>
      <c r="M1347" s="165">
        <f t="shared" si="44"/>
        <v>52.142857142857146</v>
      </c>
      <c r="N1347" s="191">
        <v>3</v>
      </c>
      <c r="O1347" s="163" t="s">
        <v>4099</v>
      </c>
      <c r="P1347" s="53">
        <f t="shared" si="45"/>
        <v>1</v>
      </c>
      <c r="Q1347" s="166" t="str">
        <f>IF(ISNUMBER(P1347),IF(P1347=100%,"CUMPLIDA",IF(AND(ISNUMBER(L1347),ISNUMBER(CGR!$P$4)), IF(L1347&lt;CGR!$P$4,"INCUMPLIDA","PROCESO"), "VERIFICAR FECHA")),"SIN VALOR AVANCE")</f>
        <v>CUMPLIDA</v>
      </c>
    </row>
    <row r="1348" spans="1:17" ht="135.75">
      <c r="A1348" s="169" t="s">
        <v>19</v>
      </c>
      <c r="B1348" s="460" t="s">
        <v>13</v>
      </c>
      <c r="C1348" s="642"/>
      <c r="D1348" s="642"/>
      <c r="E1348" s="643"/>
      <c r="F1348" s="643" t="s">
        <v>4098</v>
      </c>
      <c r="G1348" s="52" t="s">
        <v>3967</v>
      </c>
      <c r="H1348" s="537" t="s">
        <v>2429</v>
      </c>
      <c r="I1348" s="163" t="s">
        <v>969</v>
      </c>
      <c r="J1348" s="164">
        <v>1</v>
      </c>
      <c r="K1348" s="190">
        <v>45231</v>
      </c>
      <c r="L1348" s="190">
        <v>45504</v>
      </c>
      <c r="M1348" s="165">
        <f t="shared" ref="M1348:M1411" si="46">(L1348-K1348)/7</f>
        <v>39</v>
      </c>
      <c r="N1348" s="191">
        <v>1</v>
      </c>
      <c r="O1348" s="175" t="s">
        <v>3703</v>
      </c>
      <c r="P1348" s="53">
        <f t="shared" si="45"/>
        <v>1</v>
      </c>
      <c r="Q1348" s="166" t="str">
        <f>IF(ISNUMBER(P1348),IF(P1348=100%,"CUMPLIDA",IF(AND(ISNUMBER(L1348),ISNUMBER(CGR!$P$4)), IF(L1348&lt;CGR!$P$4,"INCUMPLIDA","PROCESO"), "VERIFICAR FECHA")),"SIN VALOR AVANCE")</f>
        <v>CUMPLIDA</v>
      </c>
    </row>
    <row r="1349" spans="1:17" ht="315.75">
      <c r="A1349" s="169" t="s">
        <v>19</v>
      </c>
      <c r="B1349" s="460" t="s">
        <v>13</v>
      </c>
      <c r="C1349" s="642"/>
      <c r="D1349" s="642"/>
      <c r="E1349" s="643"/>
      <c r="F1349" s="643" t="s">
        <v>4098</v>
      </c>
      <c r="G1349" s="52" t="s">
        <v>3967</v>
      </c>
      <c r="H1349" s="537" t="s">
        <v>2431</v>
      </c>
      <c r="I1349" s="163" t="s">
        <v>2432</v>
      </c>
      <c r="J1349" s="164">
        <v>1</v>
      </c>
      <c r="K1349" s="190">
        <v>45231</v>
      </c>
      <c r="L1349" s="190">
        <v>45504</v>
      </c>
      <c r="M1349" s="165">
        <f t="shared" si="46"/>
        <v>39</v>
      </c>
      <c r="N1349" s="191">
        <v>1</v>
      </c>
      <c r="O1349" s="175" t="s">
        <v>4087</v>
      </c>
      <c r="P1349" s="53">
        <f t="shared" si="45"/>
        <v>1</v>
      </c>
      <c r="Q1349" s="166" t="str">
        <f>IF(ISNUMBER(P1349),IF(P1349=100%,"CUMPLIDA",IF(AND(ISNUMBER(L1349),ISNUMBER(CGR!$P$4)), IF(L1349&lt;CGR!$P$4,"INCUMPLIDA","PROCESO"), "VERIFICAR FECHA")),"SIN VALOR AVANCE")</f>
        <v>CUMPLIDA</v>
      </c>
    </row>
    <row r="1350" spans="1:17" ht="195.75">
      <c r="A1350" s="169" t="s">
        <v>19</v>
      </c>
      <c r="B1350" s="460" t="s">
        <v>13</v>
      </c>
      <c r="C1350" s="642"/>
      <c r="D1350" s="642"/>
      <c r="E1350" s="643"/>
      <c r="F1350" s="643" t="s">
        <v>4098</v>
      </c>
      <c r="G1350" s="52" t="s">
        <v>2434</v>
      </c>
      <c r="H1350" s="163" t="s">
        <v>1614</v>
      </c>
      <c r="I1350" s="163" t="s">
        <v>238</v>
      </c>
      <c r="J1350" s="168">
        <v>1</v>
      </c>
      <c r="K1350" s="192">
        <v>45323</v>
      </c>
      <c r="L1350" s="192">
        <v>45747</v>
      </c>
      <c r="M1350" s="165">
        <f t="shared" si="46"/>
        <v>60.571428571428569</v>
      </c>
      <c r="N1350" s="191">
        <v>0</v>
      </c>
      <c r="O1350" s="175" t="s">
        <v>3969</v>
      </c>
      <c r="P1350" s="53">
        <f t="shared" si="45"/>
        <v>0</v>
      </c>
      <c r="Q1350" s="166" t="str">
        <f>IF(ISNUMBER(P1350),IF(P1350=100%,"CUMPLIDA",IF(AND(ISNUMBER(L1350),ISNUMBER(CGR!$P$4)), IF(L1350&lt;CGR!$P$4,"INCUMPLIDA","PROCESO"), "VERIFICAR FECHA")),"SIN VALOR AVANCE")</f>
        <v>PROCESO</v>
      </c>
    </row>
    <row r="1351" spans="1:17" ht="135.75">
      <c r="A1351" s="169" t="s">
        <v>19</v>
      </c>
      <c r="B1351" s="460" t="s">
        <v>13</v>
      </c>
      <c r="C1351" s="642"/>
      <c r="D1351" s="642"/>
      <c r="E1351" s="643"/>
      <c r="F1351" s="643" t="s">
        <v>4098</v>
      </c>
      <c r="G1351" s="52" t="s">
        <v>241</v>
      </c>
      <c r="H1351" s="163" t="s">
        <v>241</v>
      </c>
      <c r="I1351" s="163" t="s">
        <v>242</v>
      </c>
      <c r="J1351" s="168">
        <v>1</v>
      </c>
      <c r="K1351" s="192">
        <v>45323</v>
      </c>
      <c r="L1351" s="192">
        <v>45747</v>
      </c>
      <c r="M1351" s="165">
        <f t="shared" si="46"/>
        <v>60.571428571428569</v>
      </c>
      <c r="N1351" s="191">
        <v>0</v>
      </c>
      <c r="O1351" s="175" t="s">
        <v>3798</v>
      </c>
      <c r="P1351" s="53">
        <f t="shared" si="45"/>
        <v>0</v>
      </c>
      <c r="Q1351" s="166" t="str">
        <f>IF(ISNUMBER(P1351),IF(P1351=100%,"CUMPLIDA",IF(AND(ISNUMBER(L1351),ISNUMBER(CGR!$P$4)), IF(L1351&lt;CGR!$P$4,"INCUMPLIDA","PROCESO"), "VERIFICAR FECHA")),"SIN VALOR AVANCE")</f>
        <v>PROCESO</v>
      </c>
    </row>
    <row r="1352" spans="1:17" ht="135.75">
      <c r="A1352" s="169" t="s">
        <v>19</v>
      </c>
      <c r="B1352" s="460" t="s">
        <v>13</v>
      </c>
      <c r="C1352" s="642"/>
      <c r="D1352" s="642"/>
      <c r="E1352" s="643"/>
      <c r="F1352" s="643" t="s">
        <v>4098</v>
      </c>
      <c r="G1352" s="52" t="s">
        <v>1361</v>
      </c>
      <c r="H1352" s="163" t="s">
        <v>245</v>
      </c>
      <c r="I1352" s="163" t="s">
        <v>246</v>
      </c>
      <c r="J1352" s="168">
        <v>1</v>
      </c>
      <c r="K1352" s="192">
        <v>45231</v>
      </c>
      <c r="L1352" s="192">
        <v>45747</v>
      </c>
      <c r="M1352" s="165">
        <f t="shared" si="46"/>
        <v>73.714285714285708</v>
      </c>
      <c r="N1352" s="191">
        <v>0</v>
      </c>
      <c r="O1352" s="175" t="s">
        <v>3798</v>
      </c>
      <c r="P1352" s="53">
        <f t="shared" si="45"/>
        <v>0</v>
      </c>
      <c r="Q1352" s="166" t="str">
        <f>IF(ISNUMBER(P1352),IF(P1352=100%,"CUMPLIDA",IF(AND(ISNUMBER(L1352),ISNUMBER(CGR!$P$4)), IF(L1352&lt;CGR!$P$4,"INCUMPLIDA","PROCESO"), "VERIFICAR FECHA")),"SIN VALOR AVANCE")</f>
        <v>PROCESO</v>
      </c>
    </row>
    <row r="1353" spans="1:17" ht="195.75">
      <c r="A1353" s="169" t="s">
        <v>19</v>
      </c>
      <c r="B1353" s="460" t="s">
        <v>13</v>
      </c>
      <c r="C1353" s="642"/>
      <c r="D1353" s="642"/>
      <c r="E1353" s="643"/>
      <c r="F1353" s="643" t="s">
        <v>4098</v>
      </c>
      <c r="G1353" s="52" t="s">
        <v>248</v>
      </c>
      <c r="H1353" s="163" t="s">
        <v>248</v>
      </c>
      <c r="I1353" s="163" t="s">
        <v>3249</v>
      </c>
      <c r="J1353" s="168">
        <v>1</v>
      </c>
      <c r="K1353" s="192">
        <v>45323</v>
      </c>
      <c r="L1353" s="192">
        <v>45747</v>
      </c>
      <c r="M1353" s="165">
        <f t="shared" si="46"/>
        <v>60.571428571428569</v>
      </c>
      <c r="N1353" s="191">
        <v>0</v>
      </c>
      <c r="O1353" s="175" t="s">
        <v>3969</v>
      </c>
      <c r="P1353" s="53">
        <f t="shared" si="45"/>
        <v>0</v>
      </c>
      <c r="Q1353" s="166" t="str">
        <f>IF(ISNUMBER(P1353),IF(P1353=100%,"CUMPLIDA",IF(AND(ISNUMBER(L1353),ISNUMBER(CGR!$P$4)), IF(L1353&lt;CGR!$P$4,"INCUMPLIDA","PROCESO"), "VERIFICAR FECHA")),"SIN VALOR AVANCE")</f>
        <v>PROCESO</v>
      </c>
    </row>
    <row r="1354" spans="1:17" ht="135.75">
      <c r="A1354" s="169" t="s">
        <v>19</v>
      </c>
      <c r="B1354" s="460" t="s">
        <v>13</v>
      </c>
      <c r="C1354" s="642"/>
      <c r="D1354" s="642"/>
      <c r="E1354" s="643"/>
      <c r="F1354" s="643" t="s">
        <v>4098</v>
      </c>
      <c r="G1354" s="52" t="s">
        <v>3707</v>
      </c>
      <c r="H1354" s="163" t="s">
        <v>3707</v>
      </c>
      <c r="I1354" s="163" t="s">
        <v>252</v>
      </c>
      <c r="J1354" s="168">
        <v>1</v>
      </c>
      <c r="K1354" s="192">
        <v>45231</v>
      </c>
      <c r="L1354" s="192">
        <v>45747</v>
      </c>
      <c r="M1354" s="165">
        <f t="shared" si="46"/>
        <v>73.714285714285708</v>
      </c>
      <c r="N1354" s="191">
        <v>0</v>
      </c>
      <c r="O1354" s="175" t="s">
        <v>3798</v>
      </c>
      <c r="P1354" s="53">
        <f t="shared" si="45"/>
        <v>0</v>
      </c>
      <c r="Q1354" s="166" t="str">
        <f>IF(ISNUMBER(P1354),IF(P1354=100%,"CUMPLIDA",IF(AND(ISNUMBER(L1354),ISNUMBER(CGR!$P$4)), IF(L1354&lt;CGR!$P$4,"INCUMPLIDA","PROCESO"), "VERIFICAR FECHA")),"SIN VALOR AVANCE")</f>
        <v>PROCESO</v>
      </c>
    </row>
    <row r="1355" spans="1:17" ht="315.75">
      <c r="A1355" s="169" t="s">
        <v>19</v>
      </c>
      <c r="B1355" s="460" t="s">
        <v>13</v>
      </c>
      <c r="C1355" s="642"/>
      <c r="D1355" s="642"/>
      <c r="E1355" s="643"/>
      <c r="F1355" s="643" t="s">
        <v>4098</v>
      </c>
      <c r="G1355" s="52" t="s">
        <v>3708</v>
      </c>
      <c r="H1355" s="163" t="s">
        <v>3708</v>
      </c>
      <c r="I1355" s="163" t="s">
        <v>2556</v>
      </c>
      <c r="J1355" s="168">
        <v>1</v>
      </c>
      <c r="K1355" s="192">
        <v>45231</v>
      </c>
      <c r="L1355" s="192">
        <v>45808</v>
      </c>
      <c r="M1355" s="165">
        <f t="shared" si="46"/>
        <v>82.428571428571431</v>
      </c>
      <c r="N1355" s="191">
        <v>0</v>
      </c>
      <c r="O1355" s="175" t="s">
        <v>4087</v>
      </c>
      <c r="P1355" s="53">
        <f t="shared" si="45"/>
        <v>0</v>
      </c>
      <c r="Q1355" s="166" t="str">
        <f>IF(ISNUMBER(P1355),IF(P1355=100%,"CUMPLIDA",IF(AND(ISNUMBER(L1355),ISNUMBER(CGR!$P$4)), IF(L1355&lt;CGR!$P$4,"INCUMPLIDA","PROCESO"), "VERIFICAR FECHA")),"SIN VALOR AVANCE")</f>
        <v>PROCESO</v>
      </c>
    </row>
    <row r="1356" spans="1:17" ht="135.75">
      <c r="A1356" s="169" t="s">
        <v>19</v>
      </c>
      <c r="B1356" s="460" t="s">
        <v>13</v>
      </c>
      <c r="C1356" s="642" t="s">
        <v>3955</v>
      </c>
      <c r="D1356" s="642" t="s">
        <v>3956</v>
      </c>
      <c r="E1356" s="643"/>
      <c r="F1356" s="643" t="s">
        <v>4098</v>
      </c>
      <c r="G1356" s="52" t="s">
        <v>1363</v>
      </c>
      <c r="H1356" s="163" t="s">
        <v>258</v>
      </c>
      <c r="I1356" s="163" t="s">
        <v>259</v>
      </c>
      <c r="J1356" s="168">
        <v>12</v>
      </c>
      <c r="K1356" s="192">
        <v>46024</v>
      </c>
      <c r="L1356" s="192">
        <v>47118</v>
      </c>
      <c r="M1356" s="165">
        <f t="shared" si="46"/>
        <v>156.28571428571428</v>
      </c>
      <c r="N1356" s="191">
        <v>0</v>
      </c>
      <c r="O1356" s="175" t="s">
        <v>3798</v>
      </c>
      <c r="P1356" s="53">
        <f t="shared" si="45"/>
        <v>0</v>
      </c>
      <c r="Q1356" s="166" t="str">
        <f>IF(ISNUMBER(P1356),IF(P1356=100%,"CUMPLIDA",IF(AND(ISNUMBER(L1356),ISNUMBER(CGR!$P$4)), IF(L1356&lt;CGR!$P$4,"INCUMPLIDA","PROCESO"), "VERIFICAR FECHA")),"SIN VALOR AVANCE")</f>
        <v>PROCESO</v>
      </c>
    </row>
    <row r="1357" spans="1:17" ht="180.75">
      <c r="A1357" s="169" t="s">
        <v>19</v>
      </c>
      <c r="B1357" s="460" t="s">
        <v>13</v>
      </c>
      <c r="C1357" s="642" t="s">
        <v>3955</v>
      </c>
      <c r="D1357" s="642" t="s">
        <v>3956</v>
      </c>
      <c r="E1357" s="643"/>
      <c r="F1357" s="643" t="s">
        <v>4098</v>
      </c>
      <c r="G1357" s="52" t="s">
        <v>1364</v>
      </c>
      <c r="H1357" s="163" t="s">
        <v>261</v>
      </c>
      <c r="I1357" s="163" t="s">
        <v>262</v>
      </c>
      <c r="J1357" s="168">
        <v>1</v>
      </c>
      <c r="K1357" s="192">
        <v>46024</v>
      </c>
      <c r="L1357" s="192">
        <v>47118</v>
      </c>
      <c r="M1357" s="165">
        <f t="shared" si="46"/>
        <v>156.28571428571428</v>
      </c>
      <c r="N1357" s="191">
        <v>0</v>
      </c>
      <c r="O1357" s="175" t="s">
        <v>3992</v>
      </c>
      <c r="P1357" s="53">
        <f t="shared" si="45"/>
        <v>0</v>
      </c>
      <c r="Q1357" s="166" t="str">
        <f>IF(ISNUMBER(P1357),IF(P1357=100%,"CUMPLIDA",IF(AND(ISNUMBER(L1357),ISNUMBER(CGR!$P$4)), IF(L1357&lt;CGR!$P$4,"INCUMPLIDA","PROCESO"), "VERIFICAR FECHA")),"SIN VALOR AVANCE")</f>
        <v>PROCESO</v>
      </c>
    </row>
    <row r="1358" spans="1:17" ht="315.75">
      <c r="A1358" s="169" t="s">
        <v>19</v>
      </c>
      <c r="B1358" s="460" t="s">
        <v>13</v>
      </c>
      <c r="C1358" s="642" t="s">
        <v>3955</v>
      </c>
      <c r="D1358" s="642" t="s">
        <v>3956</v>
      </c>
      <c r="E1358" s="643"/>
      <c r="F1358" s="643" t="s">
        <v>4098</v>
      </c>
      <c r="G1358" s="52" t="s">
        <v>1365</v>
      </c>
      <c r="H1358" s="163" t="s">
        <v>264</v>
      </c>
      <c r="I1358" s="163" t="s">
        <v>265</v>
      </c>
      <c r="J1358" s="168">
        <v>2</v>
      </c>
      <c r="K1358" s="192">
        <v>46024</v>
      </c>
      <c r="L1358" s="192">
        <v>47118</v>
      </c>
      <c r="M1358" s="165">
        <f t="shared" si="46"/>
        <v>156.28571428571428</v>
      </c>
      <c r="N1358" s="191">
        <v>0</v>
      </c>
      <c r="O1358" s="175" t="s">
        <v>4087</v>
      </c>
      <c r="P1358" s="53">
        <f t="shared" si="45"/>
        <v>0</v>
      </c>
      <c r="Q1358" s="166" t="str">
        <f>IF(ISNUMBER(P1358),IF(P1358=100%,"CUMPLIDA",IF(AND(ISNUMBER(L1358),ISNUMBER(CGR!$P$4)), IF(L1358&lt;CGR!$P$4,"INCUMPLIDA","PROCESO"), "VERIFICAR FECHA")),"SIN VALOR AVANCE")</f>
        <v>PROCESO</v>
      </c>
    </row>
    <row r="1359" spans="1:17" ht="255.75">
      <c r="A1359" s="169" t="s">
        <v>19</v>
      </c>
      <c r="B1359" s="460" t="s">
        <v>13</v>
      </c>
      <c r="C1359" s="642" t="s">
        <v>3955</v>
      </c>
      <c r="D1359" s="642" t="s">
        <v>3956</v>
      </c>
      <c r="E1359" s="643" t="s">
        <v>4100</v>
      </c>
      <c r="F1359" s="643" t="s">
        <v>4101</v>
      </c>
      <c r="G1359" s="52" t="s">
        <v>4006</v>
      </c>
      <c r="H1359" s="163" t="s">
        <v>3964</v>
      </c>
      <c r="I1359" s="163" t="s">
        <v>3965</v>
      </c>
      <c r="J1359" s="164">
        <v>3</v>
      </c>
      <c r="K1359" s="190">
        <v>44958</v>
      </c>
      <c r="L1359" s="190">
        <v>45323</v>
      </c>
      <c r="M1359" s="165">
        <f t="shared" si="46"/>
        <v>52.142857142857146</v>
      </c>
      <c r="N1359" s="191">
        <v>3</v>
      </c>
      <c r="O1359" s="163" t="s">
        <v>4102</v>
      </c>
      <c r="P1359" s="53">
        <f t="shared" si="45"/>
        <v>1</v>
      </c>
      <c r="Q1359" s="166" t="str">
        <f>IF(ISNUMBER(P1359),IF(P1359=100%,"CUMPLIDA",IF(AND(ISNUMBER(L1359),ISNUMBER(CGR!$P$4)), IF(L1359&lt;CGR!$P$4,"INCUMPLIDA","PROCESO"), "VERIFICAR FECHA")),"SIN VALOR AVANCE")</f>
        <v>CUMPLIDA</v>
      </c>
    </row>
    <row r="1360" spans="1:17" ht="135.75">
      <c r="A1360" s="169" t="s">
        <v>19</v>
      </c>
      <c r="B1360" s="460" t="s">
        <v>13</v>
      </c>
      <c r="C1360" s="642"/>
      <c r="D1360" s="642"/>
      <c r="E1360" s="643"/>
      <c r="F1360" s="643" t="s">
        <v>4101</v>
      </c>
      <c r="G1360" s="52" t="s">
        <v>3967</v>
      </c>
      <c r="H1360" s="537" t="s">
        <v>2429</v>
      </c>
      <c r="I1360" s="163" t="s">
        <v>969</v>
      </c>
      <c r="J1360" s="164">
        <v>1</v>
      </c>
      <c r="K1360" s="190">
        <v>45231</v>
      </c>
      <c r="L1360" s="190">
        <v>45504</v>
      </c>
      <c r="M1360" s="165">
        <f t="shared" si="46"/>
        <v>39</v>
      </c>
      <c r="N1360" s="191">
        <v>1</v>
      </c>
      <c r="O1360" s="163" t="s">
        <v>4103</v>
      </c>
      <c r="P1360" s="53">
        <f t="shared" ref="P1360:P1423" si="47">N1360/J1360</f>
        <v>1</v>
      </c>
      <c r="Q1360" s="166" t="str">
        <f>IF(ISNUMBER(P1360),IF(P1360=100%,"CUMPLIDA",IF(AND(ISNUMBER(L1360),ISNUMBER(CGR!$P$4)), IF(L1360&lt;CGR!$P$4,"INCUMPLIDA","PROCESO"), "VERIFICAR FECHA")),"SIN VALOR AVANCE")</f>
        <v>CUMPLIDA</v>
      </c>
    </row>
    <row r="1361" spans="1:17" ht="315.75">
      <c r="A1361" s="169" t="s">
        <v>19</v>
      </c>
      <c r="B1361" s="460" t="s">
        <v>13</v>
      </c>
      <c r="C1361" s="642"/>
      <c r="D1361" s="642"/>
      <c r="E1361" s="643"/>
      <c r="F1361" s="643" t="s">
        <v>4101</v>
      </c>
      <c r="G1361" s="52" t="s">
        <v>3967</v>
      </c>
      <c r="H1361" s="537" t="s">
        <v>2431</v>
      </c>
      <c r="I1361" s="163" t="s">
        <v>2432</v>
      </c>
      <c r="J1361" s="164">
        <v>1</v>
      </c>
      <c r="K1361" s="190">
        <v>45231</v>
      </c>
      <c r="L1361" s="190">
        <v>45504</v>
      </c>
      <c r="M1361" s="165">
        <f t="shared" si="46"/>
        <v>39</v>
      </c>
      <c r="N1361" s="191">
        <v>1</v>
      </c>
      <c r="O1361" s="175" t="s">
        <v>4087</v>
      </c>
      <c r="P1361" s="53">
        <f t="shared" si="47"/>
        <v>1</v>
      </c>
      <c r="Q1361" s="166" t="str">
        <f>IF(ISNUMBER(P1361),IF(P1361=100%,"CUMPLIDA",IF(AND(ISNUMBER(L1361),ISNUMBER(CGR!$P$4)), IF(L1361&lt;CGR!$P$4,"INCUMPLIDA","PROCESO"), "VERIFICAR FECHA")),"SIN VALOR AVANCE")</f>
        <v>CUMPLIDA</v>
      </c>
    </row>
    <row r="1362" spans="1:17" ht="195.75">
      <c r="A1362" s="169" t="s">
        <v>19</v>
      </c>
      <c r="B1362" s="460" t="s">
        <v>13</v>
      </c>
      <c r="C1362" s="642"/>
      <c r="D1362" s="642"/>
      <c r="E1362" s="643"/>
      <c r="F1362" s="643" t="s">
        <v>4101</v>
      </c>
      <c r="G1362" s="52" t="s">
        <v>2434</v>
      </c>
      <c r="H1362" s="163" t="s">
        <v>1614</v>
      </c>
      <c r="I1362" s="163" t="s">
        <v>238</v>
      </c>
      <c r="J1362" s="168">
        <v>1</v>
      </c>
      <c r="K1362" s="192">
        <v>45323</v>
      </c>
      <c r="L1362" s="192">
        <v>45747</v>
      </c>
      <c r="M1362" s="165">
        <f t="shared" si="46"/>
        <v>60.571428571428569</v>
      </c>
      <c r="N1362" s="191">
        <v>0</v>
      </c>
      <c r="O1362" s="175" t="s">
        <v>3969</v>
      </c>
      <c r="P1362" s="53">
        <f t="shared" si="47"/>
        <v>0</v>
      </c>
      <c r="Q1362" s="166" t="str">
        <f>IF(ISNUMBER(P1362),IF(P1362=100%,"CUMPLIDA",IF(AND(ISNUMBER(L1362),ISNUMBER(CGR!$P$4)), IF(L1362&lt;CGR!$P$4,"INCUMPLIDA","PROCESO"), "VERIFICAR FECHA")),"SIN VALOR AVANCE")</f>
        <v>PROCESO</v>
      </c>
    </row>
    <row r="1363" spans="1:17" ht="135.75">
      <c r="A1363" s="169" t="s">
        <v>19</v>
      </c>
      <c r="B1363" s="460" t="s">
        <v>13</v>
      </c>
      <c r="C1363" s="642"/>
      <c r="D1363" s="642"/>
      <c r="E1363" s="643"/>
      <c r="F1363" s="643" t="s">
        <v>4101</v>
      </c>
      <c r="G1363" s="52" t="s">
        <v>241</v>
      </c>
      <c r="H1363" s="163" t="s">
        <v>241</v>
      </c>
      <c r="I1363" s="163" t="s">
        <v>242</v>
      </c>
      <c r="J1363" s="168">
        <v>1</v>
      </c>
      <c r="K1363" s="192">
        <v>45323</v>
      </c>
      <c r="L1363" s="192">
        <v>45747</v>
      </c>
      <c r="M1363" s="165">
        <f t="shared" si="46"/>
        <v>60.571428571428569</v>
      </c>
      <c r="N1363" s="191">
        <v>0</v>
      </c>
      <c r="O1363" s="175" t="s">
        <v>4044</v>
      </c>
      <c r="P1363" s="53">
        <f t="shared" si="47"/>
        <v>0</v>
      </c>
      <c r="Q1363" s="166" t="str">
        <f>IF(ISNUMBER(P1363),IF(P1363=100%,"CUMPLIDA",IF(AND(ISNUMBER(L1363),ISNUMBER(CGR!$P$4)), IF(L1363&lt;CGR!$P$4,"INCUMPLIDA","PROCESO"), "VERIFICAR FECHA")),"SIN VALOR AVANCE")</f>
        <v>PROCESO</v>
      </c>
    </row>
    <row r="1364" spans="1:17" ht="135.75">
      <c r="A1364" s="169" t="s">
        <v>19</v>
      </c>
      <c r="B1364" s="460" t="s">
        <v>13</v>
      </c>
      <c r="C1364" s="642"/>
      <c r="D1364" s="642"/>
      <c r="E1364" s="643"/>
      <c r="F1364" s="643" t="s">
        <v>4101</v>
      </c>
      <c r="G1364" s="52" t="s">
        <v>1361</v>
      </c>
      <c r="H1364" s="163" t="s">
        <v>245</v>
      </c>
      <c r="I1364" s="163" t="s">
        <v>246</v>
      </c>
      <c r="J1364" s="168">
        <v>1</v>
      </c>
      <c r="K1364" s="192">
        <v>45231</v>
      </c>
      <c r="L1364" s="192">
        <v>45747</v>
      </c>
      <c r="M1364" s="165">
        <f t="shared" si="46"/>
        <v>73.714285714285708</v>
      </c>
      <c r="N1364" s="191">
        <v>0</v>
      </c>
      <c r="O1364" s="175" t="s">
        <v>4044</v>
      </c>
      <c r="P1364" s="53">
        <f t="shared" si="47"/>
        <v>0</v>
      </c>
      <c r="Q1364" s="166" t="str">
        <f>IF(ISNUMBER(P1364),IF(P1364=100%,"CUMPLIDA",IF(AND(ISNUMBER(L1364),ISNUMBER(CGR!$P$4)), IF(L1364&lt;CGR!$P$4,"INCUMPLIDA","PROCESO"), "VERIFICAR FECHA")),"SIN VALOR AVANCE")</f>
        <v>PROCESO</v>
      </c>
    </row>
    <row r="1365" spans="1:17" ht="195.75">
      <c r="A1365" s="169" t="s">
        <v>19</v>
      </c>
      <c r="B1365" s="460" t="s">
        <v>13</v>
      </c>
      <c r="C1365" s="642"/>
      <c r="D1365" s="642"/>
      <c r="E1365" s="643"/>
      <c r="F1365" s="643" t="s">
        <v>4101</v>
      </c>
      <c r="G1365" s="52" t="s">
        <v>248</v>
      </c>
      <c r="H1365" s="163" t="s">
        <v>248</v>
      </c>
      <c r="I1365" s="163" t="s">
        <v>3249</v>
      </c>
      <c r="J1365" s="168">
        <v>1</v>
      </c>
      <c r="K1365" s="192">
        <v>45323</v>
      </c>
      <c r="L1365" s="192">
        <v>45747</v>
      </c>
      <c r="M1365" s="165">
        <f t="shared" si="46"/>
        <v>60.571428571428569</v>
      </c>
      <c r="N1365" s="191">
        <v>0</v>
      </c>
      <c r="O1365" s="175" t="s">
        <v>3969</v>
      </c>
      <c r="P1365" s="53">
        <f t="shared" si="47"/>
        <v>0</v>
      </c>
      <c r="Q1365" s="166" t="str">
        <f>IF(ISNUMBER(P1365),IF(P1365=100%,"CUMPLIDA",IF(AND(ISNUMBER(L1365),ISNUMBER(CGR!$P$4)), IF(L1365&lt;CGR!$P$4,"INCUMPLIDA","PROCESO"), "VERIFICAR FECHA")),"SIN VALOR AVANCE")</f>
        <v>PROCESO</v>
      </c>
    </row>
    <row r="1366" spans="1:17" ht="135.75">
      <c r="A1366" s="169" t="s">
        <v>19</v>
      </c>
      <c r="B1366" s="460" t="s">
        <v>13</v>
      </c>
      <c r="C1366" s="642"/>
      <c r="D1366" s="642"/>
      <c r="E1366" s="643"/>
      <c r="F1366" s="643" t="s">
        <v>4101</v>
      </c>
      <c r="G1366" s="52" t="s">
        <v>3707</v>
      </c>
      <c r="H1366" s="163" t="s">
        <v>3707</v>
      </c>
      <c r="I1366" s="163" t="s">
        <v>252</v>
      </c>
      <c r="J1366" s="168">
        <v>1</v>
      </c>
      <c r="K1366" s="192">
        <v>45231</v>
      </c>
      <c r="L1366" s="192">
        <v>45747</v>
      </c>
      <c r="M1366" s="165">
        <f t="shared" si="46"/>
        <v>73.714285714285708</v>
      </c>
      <c r="N1366" s="191">
        <v>0</v>
      </c>
      <c r="O1366" s="175" t="s">
        <v>4044</v>
      </c>
      <c r="P1366" s="53">
        <f t="shared" si="47"/>
        <v>0</v>
      </c>
      <c r="Q1366" s="166" t="str">
        <f>IF(ISNUMBER(P1366),IF(P1366=100%,"CUMPLIDA",IF(AND(ISNUMBER(L1366),ISNUMBER(CGR!$P$4)), IF(L1366&lt;CGR!$P$4,"INCUMPLIDA","PROCESO"), "VERIFICAR FECHA")),"SIN VALOR AVANCE")</f>
        <v>PROCESO</v>
      </c>
    </row>
    <row r="1367" spans="1:17" ht="315.75">
      <c r="A1367" s="169" t="s">
        <v>19</v>
      </c>
      <c r="B1367" s="460" t="s">
        <v>13</v>
      </c>
      <c r="C1367" s="642"/>
      <c r="D1367" s="642"/>
      <c r="E1367" s="643"/>
      <c r="F1367" s="643" t="s">
        <v>4101</v>
      </c>
      <c r="G1367" s="52" t="s">
        <v>3708</v>
      </c>
      <c r="H1367" s="163" t="s">
        <v>3708</v>
      </c>
      <c r="I1367" s="163" t="s">
        <v>2556</v>
      </c>
      <c r="J1367" s="168">
        <v>1</v>
      </c>
      <c r="K1367" s="192">
        <v>45231</v>
      </c>
      <c r="L1367" s="192">
        <v>45808</v>
      </c>
      <c r="M1367" s="165">
        <f t="shared" si="46"/>
        <v>82.428571428571431</v>
      </c>
      <c r="N1367" s="191">
        <v>0</v>
      </c>
      <c r="O1367" s="175" t="s">
        <v>4087</v>
      </c>
      <c r="P1367" s="53">
        <f t="shared" si="47"/>
        <v>0</v>
      </c>
      <c r="Q1367" s="166" t="str">
        <f>IF(ISNUMBER(P1367),IF(P1367=100%,"CUMPLIDA",IF(AND(ISNUMBER(L1367),ISNUMBER(CGR!$P$4)), IF(L1367&lt;CGR!$P$4,"INCUMPLIDA","PROCESO"), "VERIFICAR FECHA")),"SIN VALOR AVANCE")</f>
        <v>PROCESO</v>
      </c>
    </row>
    <row r="1368" spans="1:17" ht="135.75">
      <c r="A1368" s="169" t="s">
        <v>19</v>
      </c>
      <c r="B1368" s="460" t="s">
        <v>13</v>
      </c>
      <c r="C1368" s="642" t="s">
        <v>3955</v>
      </c>
      <c r="D1368" s="642" t="s">
        <v>3956</v>
      </c>
      <c r="E1368" s="643"/>
      <c r="F1368" s="643" t="s">
        <v>4101</v>
      </c>
      <c r="G1368" s="52" t="s">
        <v>1363</v>
      </c>
      <c r="H1368" s="163" t="s">
        <v>258</v>
      </c>
      <c r="I1368" s="163" t="s">
        <v>259</v>
      </c>
      <c r="J1368" s="168">
        <v>12</v>
      </c>
      <c r="K1368" s="192">
        <v>46024</v>
      </c>
      <c r="L1368" s="192">
        <v>47118</v>
      </c>
      <c r="M1368" s="165">
        <f t="shared" si="46"/>
        <v>156.28571428571428</v>
      </c>
      <c r="N1368" s="191">
        <v>0</v>
      </c>
      <c r="O1368" s="175" t="s">
        <v>4044</v>
      </c>
      <c r="P1368" s="53">
        <f t="shared" si="47"/>
        <v>0</v>
      </c>
      <c r="Q1368" s="166" t="str">
        <f>IF(ISNUMBER(P1368),IF(P1368=100%,"CUMPLIDA",IF(AND(ISNUMBER(L1368),ISNUMBER(CGR!$P$4)), IF(L1368&lt;CGR!$P$4,"INCUMPLIDA","PROCESO"), "VERIFICAR FECHA")),"SIN VALOR AVANCE")</f>
        <v>PROCESO</v>
      </c>
    </row>
    <row r="1369" spans="1:17" ht="195.75">
      <c r="A1369" s="169" t="s">
        <v>19</v>
      </c>
      <c r="B1369" s="460" t="s">
        <v>13</v>
      </c>
      <c r="C1369" s="642" t="s">
        <v>3955</v>
      </c>
      <c r="D1369" s="642" t="s">
        <v>3956</v>
      </c>
      <c r="E1369" s="643"/>
      <c r="F1369" s="643" t="s">
        <v>4101</v>
      </c>
      <c r="G1369" s="52" t="s">
        <v>1364</v>
      </c>
      <c r="H1369" s="163" t="s">
        <v>261</v>
      </c>
      <c r="I1369" s="163" t="s">
        <v>262</v>
      </c>
      <c r="J1369" s="168">
        <v>1</v>
      </c>
      <c r="K1369" s="192">
        <v>46024</v>
      </c>
      <c r="L1369" s="192">
        <v>47118</v>
      </c>
      <c r="M1369" s="165">
        <f t="shared" si="46"/>
        <v>156.28571428571428</v>
      </c>
      <c r="N1369" s="191">
        <v>0</v>
      </c>
      <c r="O1369" s="175" t="s">
        <v>3969</v>
      </c>
      <c r="P1369" s="53">
        <f t="shared" si="47"/>
        <v>0</v>
      </c>
      <c r="Q1369" s="166" t="str">
        <f>IF(ISNUMBER(P1369),IF(P1369=100%,"CUMPLIDA",IF(AND(ISNUMBER(L1369),ISNUMBER(CGR!$P$4)), IF(L1369&lt;CGR!$P$4,"INCUMPLIDA","PROCESO"), "VERIFICAR FECHA")),"SIN VALOR AVANCE")</f>
        <v>PROCESO</v>
      </c>
    </row>
    <row r="1370" spans="1:17" ht="315.75">
      <c r="A1370" s="169" t="s">
        <v>19</v>
      </c>
      <c r="B1370" s="460" t="s">
        <v>13</v>
      </c>
      <c r="C1370" s="642" t="s">
        <v>3955</v>
      </c>
      <c r="D1370" s="642" t="s">
        <v>3956</v>
      </c>
      <c r="E1370" s="643"/>
      <c r="F1370" s="643" t="s">
        <v>4101</v>
      </c>
      <c r="G1370" s="52" t="s">
        <v>1365</v>
      </c>
      <c r="H1370" s="163" t="s">
        <v>264</v>
      </c>
      <c r="I1370" s="163" t="s">
        <v>265</v>
      </c>
      <c r="J1370" s="168">
        <v>2</v>
      </c>
      <c r="K1370" s="192">
        <v>46024</v>
      </c>
      <c r="L1370" s="192">
        <v>47118</v>
      </c>
      <c r="M1370" s="165">
        <f t="shared" si="46"/>
        <v>156.28571428571428</v>
      </c>
      <c r="N1370" s="191">
        <v>0</v>
      </c>
      <c r="O1370" s="175" t="s">
        <v>4087</v>
      </c>
      <c r="P1370" s="53">
        <f t="shared" si="47"/>
        <v>0</v>
      </c>
      <c r="Q1370" s="166" t="str">
        <f>IF(ISNUMBER(P1370),IF(P1370=100%,"CUMPLIDA",IF(AND(ISNUMBER(L1370),ISNUMBER(CGR!$P$4)), IF(L1370&lt;CGR!$P$4,"INCUMPLIDA","PROCESO"), "VERIFICAR FECHA")),"SIN VALOR AVANCE")</f>
        <v>PROCESO</v>
      </c>
    </row>
    <row r="1371" spans="1:17" ht="105.75">
      <c r="A1371" s="169" t="s">
        <v>19</v>
      </c>
      <c r="B1371" s="460" t="s">
        <v>13</v>
      </c>
      <c r="C1371" s="642" t="s">
        <v>3955</v>
      </c>
      <c r="D1371" s="642" t="s">
        <v>3956</v>
      </c>
      <c r="E1371" s="643"/>
      <c r="F1371" s="643" t="s">
        <v>4101</v>
      </c>
      <c r="G1371" s="52" t="s">
        <v>4038</v>
      </c>
      <c r="H1371" s="163" t="s">
        <v>3971</v>
      </c>
      <c r="I1371" s="163" t="s">
        <v>3972</v>
      </c>
      <c r="J1371" s="164">
        <v>1</v>
      </c>
      <c r="K1371" s="190">
        <v>44927</v>
      </c>
      <c r="L1371" s="190">
        <v>45016</v>
      </c>
      <c r="M1371" s="165">
        <f t="shared" si="46"/>
        <v>12.714285714285714</v>
      </c>
      <c r="N1371" s="191">
        <v>1</v>
      </c>
      <c r="O1371" s="163" t="s">
        <v>4022</v>
      </c>
      <c r="P1371" s="53">
        <f t="shared" si="47"/>
        <v>1</v>
      </c>
      <c r="Q1371" s="166" t="str">
        <f>IF(ISNUMBER(P1371),IF(P1371=100%,"CUMPLIDA",IF(AND(ISNUMBER(L1371),ISNUMBER(CGR!$P$4)), IF(L1371&lt;CGR!$P$4,"INCUMPLIDA","PROCESO"), "VERIFICAR FECHA")),"SIN VALOR AVANCE")</f>
        <v>CUMPLIDA</v>
      </c>
    </row>
    <row r="1372" spans="1:17" ht="225.75">
      <c r="A1372" s="169" t="s">
        <v>19</v>
      </c>
      <c r="B1372" s="460" t="s">
        <v>13</v>
      </c>
      <c r="C1372" s="642" t="s">
        <v>3955</v>
      </c>
      <c r="D1372" s="642" t="s">
        <v>3956</v>
      </c>
      <c r="E1372" s="643"/>
      <c r="F1372" s="643" t="s">
        <v>4101</v>
      </c>
      <c r="G1372" s="52" t="s">
        <v>4038</v>
      </c>
      <c r="H1372" s="163" t="s">
        <v>4039</v>
      </c>
      <c r="I1372" s="163" t="s">
        <v>1097</v>
      </c>
      <c r="J1372" s="164">
        <v>1</v>
      </c>
      <c r="K1372" s="190">
        <v>45017</v>
      </c>
      <c r="L1372" s="190">
        <v>45138</v>
      </c>
      <c r="M1372" s="165">
        <f t="shared" si="46"/>
        <v>17.285714285714285</v>
      </c>
      <c r="N1372" s="191">
        <v>1</v>
      </c>
      <c r="O1372" s="163" t="s">
        <v>4104</v>
      </c>
      <c r="P1372" s="53">
        <f t="shared" si="47"/>
        <v>1</v>
      </c>
      <c r="Q1372" s="166" t="str">
        <f>IF(ISNUMBER(P1372),IF(P1372=100%,"CUMPLIDA",IF(AND(ISNUMBER(L1372),ISNUMBER(CGR!$P$4)), IF(L1372&lt;CGR!$P$4,"INCUMPLIDA","PROCESO"), "VERIFICAR FECHA")),"SIN VALOR AVANCE")</f>
        <v>CUMPLIDA</v>
      </c>
    </row>
    <row r="1373" spans="1:17" ht="150">
      <c r="A1373" s="169" t="s">
        <v>19</v>
      </c>
      <c r="B1373" s="460" t="s">
        <v>13</v>
      </c>
      <c r="C1373" s="642" t="s">
        <v>3955</v>
      </c>
      <c r="D1373" s="642" t="s">
        <v>3956</v>
      </c>
      <c r="E1373" s="643"/>
      <c r="F1373" s="643" t="s">
        <v>4101</v>
      </c>
      <c r="G1373" s="52" t="s">
        <v>3986</v>
      </c>
      <c r="H1373" s="163" t="s">
        <v>3987</v>
      </c>
      <c r="I1373" s="163" t="s">
        <v>671</v>
      </c>
      <c r="J1373" s="164">
        <v>12</v>
      </c>
      <c r="K1373" s="190">
        <v>44958</v>
      </c>
      <c r="L1373" s="190">
        <v>45323</v>
      </c>
      <c r="M1373" s="165">
        <f t="shared" si="46"/>
        <v>52.142857142857146</v>
      </c>
      <c r="N1373" s="191">
        <v>12</v>
      </c>
      <c r="O1373" s="163" t="s">
        <v>4066</v>
      </c>
      <c r="P1373" s="53">
        <f t="shared" si="47"/>
        <v>1</v>
      </c>
      <c r="Q1373" s="166" t="str">
        <f>IF(ISNUMBER(P1373),IF(P1373=100%,"CUMPLIDA",IF(AND(ISNUMBER(L1373),ISNUMBER(CGR!$P$4)), IF(L1373&lt;CGR!$P$4,"INCUMPLIDA","PROCESO"), "VERIFICAR FECHA")),"SIN VALOR AVANCE")</f>
        <v>CUMPLIDA</v>
      </c>
    </row>
    <row r="1374" spans="1:17" ht="255.75">
      <c r="A1374" s="169" t="s">
        <v>19</v>
      </c>
      <c r="B1374" s="460" t="s">
        <v>13</v>
      </c>
      <c r="C1374" s="642" t="s">
        <v>3955</v>
      </c>
      <c r="D1374" s="642" t="s">
        <v>3956</v>
      </c>
      <c r="E1374" s="643" t="s">
        <v>4105</v>
      </c>
      <c r="F1374" s="643" t="s">
        <v>4106</v>
      </c>
      <c r="G1374" s="52" t="s">
        <v>4006</v>
      </c>
      <c r="H1374" s="163" t="s">
        <v>3964</v>
      </c>
      <c r="I1374" s="163" t="s">
        <v>3965</v>
      </c>
      <c r="J1374" s="164">
        <v>3</v>
      </c>
      <c r="K1374" s="190">
        <v>44958</v>
      </c>
      <c r="L1374" s="190">
        <v>45323</v>
      </c>
      <c r="M1374" s="165">
        <f t="shared" si="46"/>
        <v>52.142857142857146</v>
      </c>
      <c r="N1374" s="191">
        <v>3</v>
      </c>
      <c r="O1374" s="163" t="s">
        <v>3985</v>
      </c>
      <c r="P1374" s="53">
        <f t="shared" si="47"/>
        <v>1</v>
      </c>
      <c r="Q1374" s="166" t="str">
        <f>IF(ISNUMBER(P1374),IF(P1374=100%,"CUMPLIDA",IF(AND(ISNUMBER(L1374),ISNUMBER(CGR!$P$4)), IF(L1374&lt;CGR!$P$4,"INCUMPLIDA","PROCESO"), "VERIFICAR FECHA")),"SIN VALOR AVANCE")</f>
        <v>CUMPLIDA</v>
      </c>
    </row>
    <row r="1375" spans="1:17" ht="135.75">
      <c r="A1375" s="169" t="s">
        <v>19</v>
      </c>
      <c r="B1375" s="460" t="s">
        <v>13</v>
      </c>
      <c r="C1375" s="642"/>
      <c r="D1375" s="642"/>
      <c r="E1375" s="643"/>
      <c r="F1375" s="643" t="s">
        <v>4106</v>
      </c>
      <c r="G1375" s="52" t="s">
        <v>3967</v>
      </c>
      <c r="H1375" s="537" t="s">
        <v>2429</v>
      </c>
      <c r="I1375" s="163" t="s">
        <v>969</v>
      </c>
      <c r="J1375" s="164">
        <v>1</v>
      </c>
      <c r="K1375" s="190">
        <v>45231</v>
      </c>
      <c r="L1375" s="190">
        <v>45504</v>
      </c>
      <c r="M1375" s="165">
        <f t="shared" si="46"/>
        <v>39</v>
      </c>
      <c r="N1375" s="191">
        <v>1</v>
      </c>
      <c r="O1375" s="175" t="s">
        <v>3703</v>
      </c>
      <c r="P1375" s="53">
        <f t="shared" si="47"/>
        <v>1</v>
      </c>
      <c r="Q1375" s="166" t="str">
        <f>IF(ISNUMBER(P1375),IF(P1375=100%,"CUMPLIDA",IF(AND(ISNUMBER(L1375),ISNUMBER(CGR!$P$4)), IF(L1375&lt;CGR!$P$4,"INCUMPLIDA","PROCESO"), "VERIFICAR FECHA")),"SIN VALOR AVANCE")</f>
        <v>CUMPLIDA</v>
      </c>
    </row>
    <row r="1376" spans="1:17" ht="330.75">
      <c r="A1376" s="169" t="s">
        <v>19</v>
      </c>
      <c r="B1376" s="460" t="s">
        <v>13</v>
      </c>
      <c r="C1376" s="642"/>
      <c r="D1376" s="642"/>
      <c r="E1376" s="643"/>
      <c r="F1376" s="643" t="s">
        <v>4106</v>
      </c>
      <c r="G1376" s="52" t="s">
        <v>3967</v>
      </c>
      <c r="H1376" s="537" t="s">
        <v>2431</v>
      </c>
      <c r="I1376" s="163" t="s">
        <v>2432</v>
      </c>
      <c r="J1376" s="164">
        <v>1</v>
      </c>
      <c r="K1376" s="190">
        <v>45231</v>
      </c>
      <c r="L1376" s="190">
        <v>45504</v>
      </c>
      <c r="M1376" s="165">
        <f t="shared" si="46"/>
        <v>39</v>
      </c>
      <c r="N1376" s="191">
        <v>1</v>
      </c>
      <c r="O1376" s="175" t="s">
        <v>3968</v>
      </c>
      <c r="P1376" s="53">
        <f t="shared" si="47"/>
        <v>1</v>
      </c>
      <c r="Q1376" s="166" t="str">
        <f>IF(ISNUMBER(P1376),IF(P1376=100%,"CUMPLIDA",IF(AND(ISNUMBER(L1376),ISNUMBER(CGR!$P$4)), IF(L1376&lt;CGR!$P$4,"INCUMPLIDA","PROCESO"), "VERIFICAR FECHA")),"SIN VALOR AVANCE")</f>
        <v>CUMPLIDA</v>
      </c>
    </row>
    <row r="1377" spans="1:17" ht="195.75">
      <c r="A1377" s="169" t="s">
        <v>19</v>
      </c>
      <c r="B1377" s="460" t="s">
        <v>13</v>
      </c>
      <c r="C1377" s="642"/>
      <c r="D1377" s="642"/>
      <c r="E1377" s="643"/>
      <c r="F1377" s="643" t="s">
        <v>4106</v>
      </c>
      <c r="G1377" s="52" t="s">
        <v>2434</v>
      </c>
      <c r="H1377" s="163" t="s">
        <v>1614</v>
      </c>
      <c r="I1377" s="163" t="s">
        <v>238</v>
      </c>
      <c r="J1377" s="168">
        <v>1</v>
      </c>
      <c r="K1377" s="192">
        <v>45323</v>
      </c>
      <c r="L1377" s="192">
        <v>45747</v>
      </c>
      <c r="M1377" s="165">
        <f t="shared" si="46"/>
        <v>60.571428571428569</v>
      </c>
      <c r="N1377" s="191">
        <v>0</v>
      </c>
      <c r="O1377" s="175" t="s">
        <v>3969</v>
      </c>
      <c r="P1377" s="53">
        <f t="shared" si="47"/>
        <v>0</v>
      </c>
      <c r="Q1377" s="166" t="str">
        <f>IF(ISNUMBER(P1377),IF(P1377=100%,"CUMPLIDA",IF(AND(ISNUMBER(L1377),ISNUMBER(CGR!$P$4)), IF(L1377&lt;CGR!$P$4,"INCUMPLIDA","PROCESO"), "VERIFICAR FECHA")),"SIN VALOR AVANCE")</f>
        <v>PROCESO</v>
      </c>
    </row>
    <row r="1378" spans="1:17" ht="135.75">
      <c r="A1378" s="169" t="s">
        <v>19</v>
      </c>
      <c r="B1378" s="460" t="s">
        <v>13</v>
      </c>
      <c r="C1378" s="642" t="s">
        <v>3955</v>
      </c>
      <c r="D1378" s="642" t="s">
        <v>3956</v>
      </c>
      <c r="E1378" s="643"/>
      <c r="F1378" s="643" t="s">
        <v>4106</v>
      </c>
      <c r="G1378" s="52" t="s">
        <v>241</v>
      </c>
      <c r="H1378" s="163" t="s">
        <v>241</v>
      </c>
      <c r="I1378" s="163" t="s">
        <v>242</v>
      </c>
      <c r="J1378" s="168">
        <v>1</v>
      </c>
      <c r="K1378" s="192">
        <v>45323</v>
      </c>
      <c r="L1378" s="192">
        <v>45747</v>
      </c>
      <c r="M1378" s="165">
        <f t="shared" si="46"/>
        <v>60.571428571428569</v>
      </c>
      <c r="N1378" s="191">
        <v>0</v>
      </c>
      <c r="O1378" s="175" t="s">
        <v>3798</v>
      </c>
      <c r="P1378" s="53">
        <f t="shared" si="47"/>
        <v>0</v>
      </c>
      <c r="Q1378" s="166" t="str">
        <f>IF(ISNUMBER(P1378),IF(P1378=100%,"CUMPLIDA",IF(AND(ISNUMBER(L1378),ISNUMBER(CGR!$P$4)), IF(L1378&lt;CGR!$P$4,"INCUMPLIDA","PROCESO"), "VERIFICAR FECHA")),"SIN VALOR AVANCE")</f>
        <v>PROCESO</v>
      </c>
    </row>
    <row r="1379" spans="1:17" ht="135.75">
      <c r="A1379" s="169" t="s">
        <v>19</v>
      </c>
      <c r="B1379" s="460" t="s">
        <v>13</v>
      </c>
      <c r="C1379" s="642"/>
      <c r="D1379" s="642"/>
      <c r="E1379" s="643"/>
      <c r="F1379" s="643" t="s">
        <v>4106</v>
      </c>
      <c r="G1379" s="52" t="s">
        <v>1361</v>
      </c>
      <c r="H1379" s="163" t="s">
        <v>245</v>
      </c>
      <c r="I1379" s="163" t="s">
        <v>246</v>
      </c>
      <c r="J1379" s="168">
        <v>1</v>
      </c>
      <c r="K1379" s="192">
        <v>45231</v>
      </c>
      <c r="L1379" s="192">
        <v>45747</v>
      </c>
      <c r="M1379" s="165">
        <f t="shared" si="46"/>
        <v>73.714285714285708</v>
      </c>
      <c r="N1379" s="191">
        <v>0</v>
      </c>
      <c r="O1379" s="175" t="s">
        <v>3798</v>
      </c>
      <c r="P1379" s="53">
        <f t="shared" si="47"/>
        <v>0</v>
      </c>
      <c r="Q1379" s="166" t="str">
        <f>IF(ISNUMBER(P1379),IF(P1379=100%,"CUMPLIDA",IF(AND(ISNUMBER(L1379),ISNUMBER(CGR!$P$4)), IF(L1379&lt;CGR!$P$4,"INCUMPLIDA","PROCESO"), "VERIFICAR FECHA")),"SIN VALOR AVANCE")</f>
        <v>PROCESO</v>
      </c>
    </row>
    <row r="1380" spans="1:17" ht="195.75">
      <c r="A1380" s="169" t="s">
        <v>19</v>
      </c>
      <c r="B1380" s="460" t="s">
        <v>13</v>
      </c>
      <c r="C1380" s="642"/>
      <c r="D1380" s="642"/>
      <c r="E1380" s="643"/>
      <c r="F1380" s="643" t="s">
        <v>4106</v>
      </c>
      <c r="G1380" s="52" t="s">
        <v>248</v>
      </c>
      <c r="H1380" s="163" t="s">
        <v>248</v>
      </c>
      <c r="I1380" s="163" t="s">
        <v>3249</v>
      </c>
      <c r="J1380" s="168">
        <v>1</v>
      </c>
      <c r="K1380" s="192">
        <v>45323</v>
      </c>
      <c r="L1380" s="192">
        <v>45747</v>
      </c>
      <c r="M1380" s="165">
        <f t="shared" si="46"/>
        <v>60.571428571428569</v>
      </c>
      <c r="N1380" s="191">
        <v>0</v>
      </c>
      <c r="O1380" s="175" t="s">
        <v>3969</v>
      </c>
      <c r="P1380" s="53">
        <f t="shared" si="47"/>
        <v>0</v>
      </c>
      <c r="Q1380" s="166" t="str">
        <f>IF(ISNUMBER(P1380),IF(P1380=100%,"CUMPLIDA",IF(AND(ISNUMBER(L1380),ISNUMBER(CGR!$P$4)), IF(L1380&lt;CGR!$P$4,"INCUMPLIDA","PROCESO"), "VERIFICAR FECHA")),"SIN VALOR AVANCE")</f>
        <v>PROCESO</v>
      </c>
    </row>
    <row r="1381" spans="1:17" ht="135.75">
      <c r="A1381" s="169" t="s">
        <v>19</v>
      </c>
      <c r="B1381" s="460" t="s">
        <v>13</v>
      </c>
      <c r="C1381" s="642"/>
      <c r="D1381" s="642"/>
      <c r="E1381" s="643"/>
      <c r="F1381" s="643" t="s">
        <v>4106</v>
      </c>
      <c r="G1381" s="52" t="s">
        <v>3707</v>
      </c>
      <c r="H1381" s="163" t="s">
        <v>3707</v>
      </c>
      <c r="I1381" s="163" t="s">
        <v>252</v>
      </c>
      <c r="J1381" s="168">
        <v>1</v>
      </c>
      <c r="K1381" s="192">
        <v>45231</v>
      </c>
      <c r="L1381" s="192">
        <v>45747</v>
      </c>
      <c r="M1381" s="165">
        <f t="shared" si="46"/>
        <v>73.714285714285708</v>
      </c>
      <c r="N1381" s="191">
        <v>0</v>
      </c>
      <c r="O1381" s="175" t="s">
        <v>3798</v>
      </c>
      <c r="P1381" s="53">
        <f t="shared" si="47"/>
        <v>0</v>
      </c>
      <c r="Q1381" s="166" t="str">
        <f>IF(ISNUMBER(P1381),IF(P1381=100%,"CUMPLIDA",IF(AND(ISNUMBER(L1381),ISNUMBER(CGR!$P$4)), IF(L1381&lt;CGR!$P$4,"INCUMPLIDA","PROCESO"), "VERIFICAR FECHA")),"SIN VALOR AVANCE")</f>
        <v>PROCESO</v>
      </c>
    </row>
    <row r="1382" spans="1:17" ht="330.75">
      <c r="A1382" s="169" t="s">
        <v>19</v>
      </c>
      <c r="B1382" s="460" t="s">
        <v>13</v>
      </c>
      <c r="C1382" s="642"/>
      <c r="D1382" s="642"/>
      <c r="E1382" s="643"/>
      <c r="F1382" s="643" t="s">
        <v>4106</v>
      </c>
      <c r="G1382" s="52" t="s">
        <v>3708</v>
      </c>
      <c r="H1382" s="163" t="s">
        <v>3708</v>
      </c>
      <c r="I1382" s="163" t="s">
        <v>2556</v>
      </c>
      <c r="J1382" s="168">
        <v>1</v>
      </c>
      <c r="K1382" s="192">
        <v>45231</v>
      </c>
      <c r="L1382" s="192">
        <v>45808</v>
      </c>
      <c r="M1382" s="165">
        <f t="shared" si="46"/>
        <v>82.428571428571431</v>
      </c>
      <c r="N1382" s="191">
        <v>0</v>
      </c>
      <c r="O1382" s="175" t="s">
        <v>3968</v>
      </c>
      <c r="P1382" s="53">
        <f t="shared" si="47"/>
        <v>0</v>
      </c>
      <c r="Q1382" s="166" t="str">
        <f>IF(ISNUMBER(P1382),IF(P1382=100%,"CUMPLIDA",IF(AND(ISNUMBER(L1382),ISNUMBER(CGR!$P$4)), IF(L1382&lt;CGR!$P$4,"INCUMPLIDA","PROCESO"), "VERIFICAR FECHA")),"SIN VALOR AVANCE")</f>
        <v>PROCESO</v>
      </c>
    </row>
    <row r="1383" spans="1:17" ht="135.75">
      <c r="A1383" s="169" t="s">
        <v>19</v>
      </c>
      <c r="B1383" s="460" t="s">
        <v>13</v>
      </c>
      <c r="C1383" s="642"/>
      <c r="D1383" s="642"/>
      <c r="E1383" s="643"/>
      <c r="F1383" s="643" t="s">
        <v>4106</v>
      </c>
      <c r="G1383" s="52" t="s">
        <v>1363</v>
      </c>
      <c r="H1383" s="163" t="s">
        <v>258</v>
      </c>
      <c r="I1383" s="163" t="s">
        <v>259</v>
      </c>
      <c r="J1383" s="168">
        <v>12</v>
      </c>
      <c r="K1383" s="192">
        <v>46024</v>
      </c>
      <c r="L1383" s="192">
        <v>47118</v>
      </c>
      <c r="M1383" s="165">
        <f t="shared" si="46"/>
        <v>156.28571428571428</v>
      </c>
      <c r="N1383" s="191">
        <v>0</v>
      </c>
      <c r="O1383" s="175" t="s">
        <v>3798</v>
      </c>
      <c r="P1383" s="53">
        <f t="shared" si="47"/>
        <v>0</v>
      </c>
      <c r="Q1383" s="166" t="str">
        <f>IF(ISNUMBER(P1383),IF(P1383=100%,"CUMPLIDA",IF(AND(ISNUMBER(L1383),ISNUMBER(CGR!$P$4)), IF(L1383&lt;CGR!$P$4,"INCUMPLIDA","PROCESO"), "VERIFICAR FECHA")),"SIN VALOR AVANCE")</f>
        <v>PROCESO</v>
      </c>
    </row>
    <row r="1384" spans="1:17" ht="195.75">
      <c r="A1384" s="169" t="s">
        <v>19</v>
      </c>
      <c r="B1384" s="460" t="s">
        <v>13</v>
      </c>
      <c r="C1384" s="642" t="s">
        <v>3955</v>
      </c>
      <c r="D1384" s="642" t="s">
        <v>3956</v>
      </c>
      <c r="E1384" s="643"/>
      <c r="F1384" s="643" t="s">
        <v>4106</v>
      </c>
      <c r="G1384" s="52" t="s">
        <v>1364</v>
      </c>
      <c r="H1384" s="163" t="s">
        <v>261</v>
      </c>
      <c r="I1384" s="163" t="s">
        <v>262</v>
      </c>
      <c r="J1384" s="168">
        <v>1</v>
      </c>
      <c r="K1384" s="192">
        <v>46024</v>
      </c>
      <c r="L1384" s="192">
        <v>47118</v>
      </c>
      <c r="M1384" s="165">
        <f t="shared" si="46"/>
        <v>156.28571428571428</v>
      </c>
      <c r="N1384" s="191">
        <v>0</v>
      </c>
      <c r="O1384" s="175" t="s">
        <v>3969</v>
      </c>
      <c r="P1384" s="53">
        <f t="shared" si="47"/>
        <v>0</v>
      </c>
      <c r="Q1384" s="166" t="str">
        <f>IF(ISNUMBER(P1384),IF(P1384=100%,"CUMPLIDA",IF(AND(ISNUMBER(L1384),ISNUMBER(CGR!$P$4)), IF(L1384&lt;CGR!$P$4,"INCUMPLIDA","PROCESO"), "VERIFICAR FECHA")),"SIN VALOR AVANCE")</f>
        <v>PROCESO</v>
      </c>
    </row>
    <row r="1385" spans="1:17" ht="330.75">
      <c r="A1385" s="169" t="s">
        <v>19</v>
      </c>
      <c r="B1385" s="460" t="s">
        <v>13</v>
      </c>
      <c r="C1385" s="642" t="s">
        <v>3955</v>
      </c>
      <c r="D1385" s="642" t="s">
        <v>3956</v>
      </c>
      <c r="E1385" s="643"/>
      <c r="F1385" s="643" t="s">
        <v>4106</v>
      </c>
      <c r="G1385" s="52" t="s">
        <v>1365</v>
      </c>
      <c r="H1385" s="163" t="s">
        <v>264</v>
      </c>
      <c r="I1385" s="163" t="s">
        <v>265</v>
      </c>
      <c r="J1385" s="168">
        <v>2</v>
      </c>
      <c r="K1385" s="192">
        <v>46024</v>
      </c>
      <c r="L1385" s="192">
        <v>47118</v>
      </c>
      <c r="M1385" s="165">
        <f t="shared" si="46"/>
        <v>156.28571428571428</v>
      </c>
      <c r="N1385" s="191">
        <v>0</v>
      </c>
      <c r="O1385" s="175" t="s">
        <v>3968</v>
      </c>
      <c r="P1385" s="53">
        <f t="shared" si="47"/>
        <v>0</v>
      </c>
      <c r="Q1385" s="166" t="str">
        <f>IF(ISNUMBER(P1385),IF(P1385=100%,"CUMPLIDA",IF(AND(ISNUMBER(L1385),ISNUMBER(CGR!$P$4)), IF(L1385&lt;CGR!$P$4,"INCUMPLIDA","PROCESO"), "VERIFICAR FECHA")),"SIN VALOR AVANCE")</f>
        <v>PROCESO</v>
      </c>
    </row>
    <row r="1386" spans="1:17" ht="135.75">
      <c r="A1386" s="169" t="s">
        <v>19</v>
      </c>
      <c r="B1386" s="460" t="s">
        <v>13</v>
      </c>
      <c r="C1386" s="642" t="s">
        <v>3955</v>
      </c>
      <c r="D1386" s="642" t="s">
        <v>3956</v>
      </c>
      <c r="E1386" s="643"/>
      <c r="F1386" s="643" t="s">
        <v>4106</v>
      </c>
      <c r="G1386" s="52" t="s">
        <v>3970</v>
      </c>
      <c r="H1386" s="163" t="s">
        <v>3971</v>
      </c>
      <c r="I1386" s="163" t="s">
        <v>3972</v>
      </c>
      <c r="J1386" s="164">
        <v>1</v>
      </c>
      <c r="K1386" s="190">
        <v>44927</v>
      </c>
      <c r="L1386" s="190">
        <v>45016</v>
      </c>
      <c r="M1386" s="165">
        <f t="shared" si="46"/>
        <v>12.714285714285714</v>
      </c>
      <c r="N1386" s="191">
        <v>1</v>
      </c>
      <c r="O1386" s="163" t="s">
        <v>4076</v>
      </c>
      <c r="P1386" s="53">
        <f t="shared" si="47"/>
        <v>1</v>
      </c>
      <c r="Q1386" s="166" t="str">
        <f>IF(ISNUMBER(P1386),IF(P1386=100%,"CUMPLIDA",IF(AND(ISNUMBER(L1386),ISNUMBER(CGR!$P$4)), IF(L1386&lt;CGR!$P$4,"INCUMPLIDA","PROCESO"), "VERIFICAR FECHA")),"SIN VALOR AVANCE")</f>
        <v>CUMPLIDA</v>
      </c>
    </row>
    <row r="1387" spans="1:17" ht="225.75">
      <c r="A1387" s="169" t="s">
        <v>19</v>
      </c>
      <c r="B1387" s="460" t="s">
        <v>13</v>
      </c>
      <c r="C1387" s="642" t="s">
        <v>3955</v>
      </c>
      <c r="D1387" s="642" t="s">
        <v>3956</v>
      </c>
      <c r="E1387" s="643"/>
      <c r="F1387" s="643" t="s">
        <v>4106</v>
      </c>
      <c r="G1387" s="52" t="s">
        <v>3970</v>
      </c>
      <c r="H1387" s="163" t="s">
        <v>4009</v>
      </c>
      <c r="I1387" s="163" t="s">
        <v>1097</v>
      </c>
      <c r="J1387" s="164">
        <v>1</v>
      </c>
      <c r="K1387" s="190">
        <v>45017</v>
      </c>
      <c r="L1387" s="190">
        <v>45138</v>
      </c>
      <c r="M1387" s="165">
        <f t="shared" si="46"/>
        <v>17.285714285714285</v>
      </c>
      <c r="N1387" s="191">
        <v>1</v>
      </c>
      <c r="O1387" s="163" t="s">
        <v>4077</v>
      </c>
      <c r="P1387" s="53">
        <f t="shared" si="47"/>
        <v>1</v>
      </c>
      <c r="Q1387" s="166" t="str">
        <f>IF(ISNUMBER(P1387),IF(P1387=100%,"CUMPLIDA",IF(AND(ISNUMBER(L1387),ISNUMBER(CGR!$P$4)), IF(L1387&lt;CGR!$P$4,"INCUMPLIDA","PROCESO"), "VERIFICAR FECHA")),"SIN VALOR AVANCE")</f>
        <v>CUMPLIDA</v>
      </c>
    </row>
    <row r="1388" spans="1:17" ht="150">
      <c r="A1388" s="169" t="s">
        <v>19</v>
      </c>
      <c r="B1388" s="460" t="s">
        <v>13</v>
      </c>
      <c r="C1388" s="642" t="s">
        <v>3955</v>
      </c>
      <c r="D1388" s="642" t="s">
        <v>3956</v>
      </c>
      <c r="E1388" s="643"/>
      <c r="F1388" s="643" t="s">
        <v>4106</v>
      </c>
      <c r="G1388" s="52" t="s">
        <v>3981</v>
      </c>
      <c r="H1388" s="163" t="s">
        <v>3982</v>
      </c>
      <c r="I1388" s="163" t="s">
        <v>1097</v>
      </c>
      <c r="J1388" s="164">
        <v>1</v>
      </c>
      <c r="K1388" s="190">
        <v>44958</v>
      </c>
      <c r="L1388" s="190">
        <v>44985</v>
      </c>
      <c r="M1388" s="165">
        <f t="shared" si="46"/>
        <v>3.8571428571428572</v>
      </c>
      <c r="N1388" s="191">
        <v>1</v>
      </c>
      <c r="O1388" s="163" t="s">
        <v>3973</v>
      </c>
      <c r="P1388" s="53">
        <f t="shared" si="47"/>
        <v>1</v>
      </c>
      <c r="Q1388" s="166" t="str">
        <f>IF(ISNUMBER(P1388),IF(P1388=100%,"CUMPLIDA",IF(AND(ISNUMBER(L1388),ISNUMBER(CGR!$P$4)), IF(L1388&lt;CGR!$P$4,"INCUMPLIDA","PROCESO"), "VERIFICAR FECHA")),"SIN VALOR AVANCE")</f>
        <v>CUMPLIDA</v>
      </c>
    </row>
    <row r="1389" spans="1:17" ht="165">
      <c r="A1389" s="169" t="s">
        <v>19</v>
      </c>
      <c r="B1389" s="460" t="s">
        <v>13</v>
      </c>
      <c r="C1389" s="642" t="s">
        <v>3955</v>
      </c>
      <c r="D1389" s="642" t="s">
        <v>3956</v>
      </c>
      <c r="E1389" s="643"/>
      <c r="F1389" s="643" t="s">
        <v>4106</v>
      </c>
      <c r="G1389" s="52" t="s">
        <v>4107</v>
      </c>
      <c r="H1389" s="163" t="s">
        <v>4108</v>
      </c>
      <c r="I1389" s="163" t="s">
        <v>1097</v>
      </c>
      <c r="J1389" s="164">
        <v>12</v>
      </c>
      <c r="K1389" s="190">
        <v>44958</v>
      </c>
      <c r="L1389" s="190">
        <v>45323</v>
      </c>
      <c r="M1389" s="165">
        <f t="shared" si="46"/>
        <v>52.142857142857146</v>
      </c>
      <c r="N1389" s="191">
        <v>12</v>
      </c>
      <c r="O1389" s="163" t="s">
        <v>4109</v>
      </c>
      <c r="P1389" s="53">
        <f t="shared" si="47"/>
        <v>1</v>
      </c>
      <c r="Q1389" s="166" t="str">
        <f>IF(ISNUMBER(P1389),IF(P1389=100%,"CUMPLIDA",IF(AND(ISNUMBER(L1389),ISNUMBER(CGR!$P$4)), IF(L1389&lt;CGR!$P$4,"INCUMPLIDA","PROCESO"), "VERIFICAR FECHA")),"SIN VALOR AVANCE")</f>
        <v>CUMPLIDA</v>
      </c>
    </row>
    <row r="1390" spans="1:17" ht="165">
      <c r="A1390" s="169" t="s">
        <v>19</v>
      </c>
      <c r="B1390" s="460" t="s">
        <v>13</v>
      </c>
      <c r="C1390" s="642" t="s">
        <v>3955</v>
      </c>
      <c r="D1390" s="642" t="s">
        <v>3956</v>
      </c>
      <c r="E1390" s="643"/>
      <c r="F1390" s="643" t="s">
        <v>4106</v>
      </c>
      <c r="G1390" s="52" t="s">
        <v>4110</v>
      </c>
      <c r="H1390" s="163" t="s">
        <v>4111</v>
      </c>
      <c r="I1390" s="163" t="s">
        <v>1097</v>
      </c>
      <c r="J1390" s="164">
        <v>4</v>
      </c>
      <c r="K1390" s="190">
        <v>44958</v>
      </c>
      <c r="L1390" s="190">
        <v>45323</v>
      </c>
      <c r="M1390" s="165">
        <f t="shared" si="46"/>
        <v>52.142857142857146</v>
      </c>
      <c r="N1390" s="191">
        <v>4</v>
      </c>
      <c r="O1390" s="163" t="s">
        <v>4112</v>
      </c>
      <c r="P1390" s="53">
        <f t="shared" si="47"/>
        <v>1</v>
      </c>
      <c r="Q1390" s="166" t="str">
        <f>IF(ISNUMBER(P1390),IF(P1390=100%,"CUMPLIDA",IF(AND(ISNUMBER(L1390),ISNUMBER(CGR!$P$4)), IF(L1390&lt;CGR!$P$4,"INCUMPLIDA","PROCESO"), "VERIFICAR FECHA")),"SIN VALOR AVANCE")</f>
        <v>CUMPLIDA</v>
      </c>
    </row>
    <row r="1391" spans="1:17" ht="135.75">
      <c r="A1391" s="169" t="s">
        <v>19</v>
      </c>
      <c r="B1391" s="460" t="s">
        <v>13</v>
      </c>
      <c r="C1391" s="642" t="s">
        <v>4113</v>
      </c>
      <c r="D1391" s="650" t="s">
        <v>4114</v>
      </c>
      <c r="E1391" s="643" t="s">
        <v>4115</v>
      </c>
      <c r="F1391" s="643" t="s">
        <v>4116</v>
      </c>
      <c r="G1391" s="643" t="s">
        <v>3967</v>
      </c>
      <c r="H1391" s="537" t="s">
        <v>2429</v>
      </c>
      <c r="I1391" s="163" t="s">
        <v>969</v>
      </c>
      <c r="J1391" s="164">
        <v>1</v>
      </c>
      <c r="K1391" s="190">
        <v>45231</v>
      </c>
      <c r="L1391" s="190">
        <v>45504</v>
      </c>
      <c r="M1391" s="165">
        <f t="shared" si="46"/>
        <v>39</v>
      </c>
      <c r="N1391" s="191">
        <v>1</v>
      </c>
      <c r="O1391" s="175" t="s">
        <v>3703</v>
      </c>
      <c r="P1391" s="53">
        <f t="shared" si="47"/>
        <v>1</v>
      </c>
      <c r="Q1391" s="166" t="str">
        <f>IF(ISNUMBER(P1391),IF(P1391=100%,"CUMPLIDA",IF(AND(ISNUMBER(L1391),ISNUMBER(CGR!$P$4)), IF(L1391&lt;CGR!$P$4,"INCUMPLIDA","PROCESO"), "VERIFICAR FECHA")),"SIN VALOR AVANCE")</f>
        <v>CUMPLIDA</v>
      </c>
    </row>
    <row r="1392" spans="1:17" ht="315.75">
      <c r="A1392" s="169" t="s">
        <v>19</v>
      </c>
      <c r="B1392" s="460" t="s">
        <v>13</v>
      </c>
      <c r="C1392" s="642"/>
      <c r="D1392" s="650"/>
      <c r="E1392" s="643"/>
      <c r="F1392" s="643" t="s">
        <v>4116</v>
      </c>
      <c r="G1392" s="643"/>
      <c r="H1392" s="537" t="s">
        <v>2431</v>
      </c>
      <c r="I1392" s="163" t="s">
        <v>2432</v>
      </c>
      <c r="J1392" s="164">
        <v>1</v>
      </c>
      <c r="K1392" s="190">
        <v>45231</v>
      </c>
      <c r="L1392" s="190">
        <v>45504</v>
      </c>
      <c r="M1392" s="165">
        <f t="shared" si="46"/>
        <v>39</v>
      </c>
      <c r="N1392" s="191">
        <v>1</v>
      </c>
      <c r="O1392" s="175" t="s">
        <v>4087</v>
      </c>
      <c r="P1392" s="53">
        <f t="shared" si="47"/>
        <v>1</v>
      </c>
      <c r="Q1392" s="166" t="str">
        <f>IF(ISNUMBER(P1392),IF(P1392=100%,"CUMPLIDA",IF(AND(ISNUMBER(L1392),ISNUMBER(CGR!$P$4)), IF(L1392&lt;CGR!$P$4,"INCUMPLIDA","PROCESO"), "VERIFICAR FECHA")),"SIN VALOR AVANCE")</f>
        <v>CUMPLIDA</v>
      </c>
    </row>
    <row r="1393" spans="1:17" ht="195.75">
      <c r="A1393" s="169" t="s">
        <v>19</v>
      </c>
      <c r="B1393" s="460" t="s">
        <v>13</v>
      </c>
      <c r="C1393" s="642"/>
      <c r="D1393" s="650"/>
      <c r="E1393" s="643"/>
      <c r="F1393" s="643" t="s">
        <v>4116</v>
      </c>
      <c r="G1393" s="52" t="s">
        <v>2434</v>
      </c>
      <c r="H1393" s="163" t="s">
        <v>1614</v>
      </c>
      <c r="I1393" s="163" t="s">
        <v>238</v>
      </c>
      <c r="J1393" s="168">
        <v>1</v>
      </c>
      <c r="K1393" s="192">
        <v>45323</v>
      </c>
      <c r="L1393" s="192">
        <v>45747</v>
      </c>
      <c r="M1393" s="165">
        <f t="shared" si="46"/>
        <v>60.571428571428569</v>
      </c>
      <c r="N1393" s="191">
        <v>0</v>
      </c>
      <c r="O1393" s="175" t="s">
        <v>3969</v>
      </c>
      <c r="P1393" s="53">
        <f t="shared" si="47"/>
        <v>0</v>
      </c>
      <c r="Q1393" s="166" t="str">
        <f>IF(ISNUMBER(P1393),IF(P1393=100%,"CUMPLIDA",IF(AND(ISNUMBER(L1393),ISNUMBER(CGR!$P$4)), IF(L1393&lt;CGR!$P$4,"INCUMPLIDA","PROCESO"), "VERIFICAR FECHA")),"SIN VALOR AVANCE")</f>
        <v>PROCESO</v>
      </c>
    </row>
    <row r="1394" spans="1:17" ht="135.75">
      <c r="A1394" s="169" t="s">
        <v>19</v>
      </c>
      <c r="B1394" s="460" t="s">
        <v>13</v>
      </c>
      <c r="C1394" s="642"/>
      <c r="D1394" s="650"/>
      <c r="E1394" s="643"/>
      <c r="F1394" s="643" t="s">
        <v>4116</v>
      </c>
      <c r="G1394" s="52" t="s">
        <v>241</v>
      </c>
      <c r="H1394" s="163" t="s">
        <v>241</v>
      </c>
      <c r="I1394" s="163" t="s">
        <v>242</v>
      </c>
      <c r="J1394" s="168">
        <v>1</v>
      </c>
      <c r="K1394" s="192">
        <v>45323</v>
      </c>
      <c r="L1394" s="192">
        <v>45747</v>
      </c>
      <c r="M1394" s="165">
        <f t="shared" si="46"/>
        <v>60.571428571428569</v>
      </c>
      <c r="N1394" s="191">
        <v>0</v>
      </c>
      <c r="O1394" s="175" t="s">
        <v>3798</v>
      </c>
      <c r="P1394" s="53">
        <f t="shared" si="47"/>
        <v>0</v>
      </c>
      <c r="Q1394" s="166" t="str">
        <f>IF(ISNUMBER(P1394),IF(P1394=100%,"CUMPLIDA",IF(AND(ISNUMBER(L1394),ISNUMBER(CGR!$P$4)), IF(L1394&lt;CGR!$P$4,"INCUMPLIDA","PROCESO"), "VERIFICAR FECHA")),"SIN VALOR AVANCE")</f>
        <v>PROCESO</v>
      </c>
    </row>
    <row r="1395" spans="1:17" ht="135.75">
      <c r="A1395" s="169" t="s">
        <v>19</v>
      </c>
      <c r="B1395" s="460" t="s">
        <v>13</v>
      </c>
      <c r="C1395" s="642"/>
      <c r="D1395" s="650"/>
      <c r="E1395" s="643"/>
      <c r="F1395" s="643" t="s">
        <v>4116</v>
      </c>
      <c r="G1395" s="52" t="s">
        <v>1361</v>
      </c>
      <c r="H1395" s="163" t="s">
        <v>245</v>
      </c>
      <c r="I1395" s="163" t="s">
        <v>246</v>
      </c>
      <c r="J1395" s="168">
        <v>1</v>
      </c>
      <c r="K1395" s="192">
        <v>45231</v>
      </c>
      <c r="L1395" s="192">
        <v>45747</v>
      </c>
      <c r="M1395" s="165">
        <f t="shared" si="46"/>
        <v>73.714285714285708</v>
      </c>
      <c r="N1395" s="191">
        <v>0</v>
      </c>
      <c r="O1395" s="175" t="s">
        <v>3798</v>
      </c>
      <c r="P1395" s="53">
        <f t="shared" si="47"/>
        <v>0</v>
      </c>
      <c r="Q1395" s="166" t="str">
        <f>IF(ISNUMBER(P1395),IF(P1395=100%,"CUMPLIDA",IF(AND(ISNUMBER(L1395),ISNUMBER(CGR!$P$4)), IF(L1395&lt;CGR!$P$4,"INCUMPLIDA","PROCESO"), "VERIFICAR FECHA")),"SIN VALOR AVANCE")</f>
        <v>PROCESO</v>
      </c>
    </row>
    <row r="1396" spans="1:17" ht="195.75">
      <c r="A1396" s="169" t="s">
        <v>19</v>
      </c>
      <c r="B1396" s="460" t="s">
        <v>13</v>
      </c>
      <c r="C1396" s="642"/>
      <c r="D1396" s="650"/>
      <c r="E1396" s="643"/>
      <c r="F1396" s="643" t="s">
        <v>4116</v>
      </c>
      <c r="G1396" s="52" t="s">
        <v>248</v>
      </c>
      <c r="H1396" s="163" t="s">
        <v>248</v>
      </c>
      <c r="I1396" s="163" t="s">
        <v>3249</v>
      </c>
      <c r="J1396" s="168">
        <v>1</v>
      </c>
      <c r="K1396" s="192">
        <v>45323</v>
      </c>
      <c r="L1396" s="192">
        <v>45747</v>
      </c>
      <c r="M1396" s="165">
        <f t="shared" si="46"/>
        <v>60.571428571428569</v>
      </c>
      <c r="N1396" s="191">
        <v>0</v>
      </c>
      <c r="O1396" s="175" t="s">
        <v>3969</v>
      </c>
      <c r="P1396" s="53">
        <f t="shared" si="47"/>
        <v>0</v>
      </c>
      <c r="Q1396" s="166" t="str">
        <f>IF(ISNUMBER(P1396),IF(P1396=100%,"CUMPLIDA",IF(AND(ISNUMBER(L1396),ISNUMBER(CGR!$P$4)), IF(L1396&lt;CGR!$P$4,"INCUMPLIDA","PROCESO"), "VERIFICAR FECHA")),"SIN VALOR AVANCE")</f>
        <v>PROCESO</v>
      </c>
    </row>
    <row r="1397" spans="1:17" ht="135.75">
      <c r="A1397" s="169" t="s">
        <v>19</v>
      </c>
      <c r="B1397" s="460" t="s">
        <v>13</v>
      </c>
      <c r="C1397" s="642"/>
      <c r="D1397" s="650"/>
      <c r="E1397" s="643"/>
      <c r="F1397" s="643" t="s">
        <v>4116</v>
      </c>
      <c r="G1397" s="52" t="s">
        <v>3707</v>
      </c>
      <c r="H1397" s="163" t="s">
        <v>3707</v>
      </c>
      <c r="I1397" s="163" t="s">
        <v>252</v>
      </c>
      <c r="J1397" s="168">
        <v>1</v>
      </c>
      <c r="K1397" s="192">
        <v>45231</v>
      </c>
      <c r="L1397" s="192">
        <v>45747</v>
      </c>
      <c r="M1397" s="165">
        <f t="shared" si="46"/>
        <v>73.714285714285708</v>
      </c>
      <c r="N1397" s="191">
        <v>0</v>
      </c>
      <c r="O1397" s="175" t="s">
        <v>3798</v>
      </c>
      <c r="P1397" s="53">
        <f t="shared" si="47"/>
        <v>0</v>
      </c>
      <c r="Q1397" s="166" t="str">
        <f>IF(ISNUMBER(P1397),IF(P1397=100%,"CUMPLIDA",IF(AND(ISNUMBER(L1397),ISNUMBER(CGR!$P$4)), IF(L1397&lt;CGR!$P$4,"INCUMPLIDA","PROCESO"), "VERIFICAR FECHA")),"SIN VALOR AVANCE")</f>
        <v>PROCESO</v>
      </c>
    </row>
    <row r="1398" spans="1:17" ht="315.75">
      <c r="A1398" s="169" t="s">
        <v>19</v>
      </c>
      <c r="B1398" s="460" t="s">
        <v>13</v>
      </c>
      <c r="C1398" s="642"/>
      <c r="D1398" s="650"/>
      <c r="E1398" s="643"/>
      <c r="F1398" s="643" t="s">
        <v>4116</v>
      </c>
      <c r="G1398" s="52" t="s">
        <v>3708</v>
      </c>
      <c r="H1398" s="163" t="s">
        <v>3708</v>
      </c>
      <c r="I1398" s="163" t="s">
        <v>2556</v>
      </c>
      <c r="J1398" s="168">
        <v>1</v>
      </c>
      <c r="K1398" s="192">
        <v>45231</v>
      </c>
      <c r="L1398" s="192">
        <v>45808</v>
      </c>
      <c r="M1398" s="165">
        <f t="shared" si="46"/>
        <v>82.428571428571431</v>
      </c>
      <c r="N1398" s="191">
        <v>0</v>
      </c>
      <c r="O1398" s="175" t="s">
        <v>4087</v>
      </c>
      <c r="P1398" s="53">
        <f t="shared" si="47"/>
        <v>0</v>
      </c>
      <c r="Q1398" s="166" t="str">
        <f>IF(ISNUMBER(P1398),IF(P1398=100%,"CUMPLIDA",IF(AND(ISNUMBER(L1398),ISNUMBER(CGR!$P$4)), IF(L1398&lt;CGR!$P$4,"INCUMPLIDA","PROCESO"), "VERIFICAR FECHA")),"SIN VALOR AVANCE")</f>
        <v>PROCESO</v>
      </c>
    </row>
    <row r="1399" spans="1:17" ht="135.75">
      <c r="A1399" s="169" t="s">
        <v>19</v>
      </c>
      <c r="B1399" s="460" t="s">
        <v>13</v>
      </c>
      <c r="C1399" s="642"/>
      <c r="D1399" s="650"/>
      <c r="E1399" s="643"/>
      <c r="F1399" s="643" t="s">
        <v>4116</v>
      </c>
      <c r="G1399" s="52" t="s">
        <v>1363</v>
      </c>
      <c r="H1399" s="163" t="s">
        <v>258</v>
      </c>
      <c r="I1399" s="163" t="s">
        <v>259</v>
      </c>
      <c r="J1399" s="168">
        <v>7</v>
      </c>
      <c r="K1399" s="192">
        <v>46024</v>
      </c>
      <c r="L1399" s="192">
        <v>46660</v>
      </c>
      <c r="M1399" s="165">
        <f t="shared" si="46"/>
        <v>90.857142857142861</v>
      </c>
      <c r="N1399" s="191">
        <v>0</v>
      </c>
      <c r="O1399" s="175" t="s">
        <v>3798</v>
      </c>
      <c r="P1399" s="53">
        <f t="shared" si="47"/>
        <v>0</v>
      </c>
      <c r="Q1399" s="166" t="str">
        <f>IF(ISNUMBER(P1399),IF(P1399=100%,"CUMPLIDA",IF(AND(ISNUMBER(L1399),ISNUMBER(CGR!$P$4)), IF(L1399&lt;CGR!$P$4,"INCUMPLIDA","PROCESO"), "VERIFICAR FECHA")),"SIN VALOR AVANCE")</f>
        <v>PROCESO</v>
      </c>
    </row>
    <row r="1400" spans="1:17" ht="210.75">
      <c r="A1400" s="169" t="s">
        <v>19</v>
      </c>
      <c r="B1400" s="460" t="s">
        <v>13</v>
      </c>
      <c r="C1400" s="642"/>
      <c r="D1400" s="650"/>
      <c r="E1400" s="643"/>
      <c r="F1400" s="643" t="s">
        <v>4116</v>
      </c>
      <c r="G1400" s="52" t="s">
        <v>1364</v>
      </c>
      <c r="H1400" s="163" t="s">
        <v>261</v>
      </c>
      <c r="I1400" s="163" t="s">
        <v>262</v>
      </c>
      <c r="J1400" s="168">
        <v>1</v>
      </c>
      <c r="K1400" s="192">
        <v>46024</v>
      </c>
      <c r="L1400" s="192">
        <v>46660</v>
      </c>
      <c r="M1400" s="165">
        <f t="shared" si="46"/>
        <v>90.857142857142861</v>
      </c>
      <c r="N1400" s="191">
        <v>0</v>
      </c>
      <c r="O1400" s="175" t="s">
        <v>4008</v>
      </c>
      <c r="P1400" s="53">
        <f t="shared" si="47"/>
        <v>0</v>
      </c>
      <c r="Q1400" s="166" t="str">
        <f>IF(ISNUMBER(P1400),IF(P1400=100%,"CUMPLIDA",IF(AND(ISNUMBER(L1400),ISNUMBER(CGR!$P$4)), IF(L1400&lt;CGR!$P$4,"INCUMPLIDA","PROCESO"), "VERIFICAR FECHA")),"SIN VALOR AVANCE")</f>
        <v>PROCESO</v>
      </c>
    </row>
    <row r="1401" spans="1:17" ht="315.75">
      <c r="A1401" s="169" t="s">
        <v>19</v>
      </c>
      <c r="B1401" s="460" t="s">
        <v>13</v>
      </c>
      <c r="C1401" s="642"/>
      <c r="D1401" s="650"/>
      <c r="E1401" s="643"/>
      <c r="F1401" s="643" t="s">
        <v>4116</v>
      </c>
      <c r="G1401" s="52" t="s">
        <v>1365</v>
      </c>
      <c r="H1401" s="163" t="s">
        <v>264</v>
      </c>
      <c r="I1401" s="163" t="s">
        <v>265</v>
      </c>
      <c r="J1401" s="168">
        <v>2</v>
      </c>
      <c r="K1401" s="192">
        <v>46024</v>
      </c>
      <c r="L1401" s="192">
        <v>46660</v>
      </c>
      <c r="M1401" s="165">
        <f t="shared" si="46"/>
        <v>90.857142857142861</v>
      </c>
      <c r="N1401" s="191">
        <v>0</v>
      </c>
      <c r="O1401" s="175" t="s">
        <v>4087</v>
      </c>
      <c r="P1401" s="53">
        <f t="shared" si="47"/>
        <v>0</v>
      </c>
      <c r="Q1401" s="166" t="str">
        <f>IF(ISNUMBER(P1401),IF(P1401=100%,"CUMPLIDA",IF(AND(ISNUMBER(L1401),ISNUMBER(CGR!$P$4)), IF(L1401&lt;CGR!$P$4,"INCUMPLIDA","PROCESO"), "VERIFICAR FECHA")),"SIN VALOR AVANCE")</f>
        <v>PROCESO</v>
      </c>
    </row>
    <row r="1402" spans="1:17" ht="240">
      <c r="A1402" s="169" t="s">
        <v>19</v>
      </c>
      <c r="B1402" s="460" t="s">
        <v>13</v>
      </c>
      <c r="C1402" s="642"/>
      <c r="D1402" s="650"/>
      <c r="E1402" s="643"/>
      <c r="F1402" s="643" t="s">
        <v>4116</v>
      </c>
      <c r="G1402" s="52" t="s">
        <v>1037</v>
      </c>
      <c r="H1402" s="163" t="s">
        <v>4117</v>
      </c>
      <c r="I1402" s="163" t="s">
        <v>1038</v>
      </c>
      <c r="J1402" s="164">
        <v>10</v>
      </c>
      <c r="K1402" s="190">
        <v>44927</v>
      </c>
      <c r="L1402" s="190">
        <v>45291</v>
      </c>
      <c r="M1402" s="165">
        <f t="shared" si="46"/>
        <v>52</v>
      </c>
      <c r="N1402" s="191">
        <v>10</v>
      </c>
      <c r="O1402" s="163" t="s">
        <v>4118</v>
      </c>
      <c r="P1402" s="53">
        <f t="shared" si="47"/>
        <v>1</v>
      </c>
      <c r="Q1402" s="166" t="str">
        <f>IF(ISNUMBER(P1402),IF(P1402=100%,"CUMPLIDA",IF(AND(ISNUMBER(L1402),ISNUMBER(CGR!$P$4)), IF(L1402&lt;CGR!$P$4,"INCUMPLIDA","PROCESO"), "VERIFICAR FECHA")),"SIN VALOR AVANCE")</f>
        <v>CUMPLIDA</v>
      </c>
    </row>
    <row r="1403" spans="1:17" ht="315.75">
      <c r="A1403" s="169" t="s">
        <v>19</v>
      </c>
      <c r="B1403" s="460" t="s">
        <v>13</v>
      </c>
      <c r="C1403" s="642" t="s">
        <v>3358</v>
      </c>
      <c r="D1403" s="642" t="s">
        <v>4119</v>
      </c>
      <c r="E1403" s="643" t="s">
        <v>4120</v>
      </c>
      <c r="F1403" s="643" t="s">
        <v>4121</v>
      </c>
      <c r="G1403" s="643" t="s">
        <v>4122</v>
      </c>
      <c r="H1403" s="163" t="s">
        <v>2499</v>
      </c>
      <c r="I1403" s="163" t="s">
        <v>2500</v>
      </c>
      <c r="J1403" s="168">
        <v>1</v>
      </c>
      <c r="K1403" s="190">
        <v>45306</v>
      </c>
      <c r="L1403" s="190">
        <v>45503</v>
      </c>
      <c r="M1403" s="165">
        <f t="shared" si="46"/>
        <v>28.142857142857142</v>
      </c>
      <c r="N1403" s="191">
        <v>1</v>
      </c>
      <c r="O1403" s="163" t="s">
        <v>4123</v>
      </c>
      <c r="P1403" s="53">
        <f t="shared" si="47"/>
        <v>1</v>
      </c>
      <c r="Q1403" s="166" t="str">
        <f>IF(ISNUMBER(P1403),IF(P1403=100%,"CUMPLIDA",IF(AND(ISNUMBER(L1403),ISNUMBER(CGR!$P$4)), IF(L1403&lt;CGR!$P$4,"INCUMPLIDA","PROCESO"), "VERIFICAR FECHA")),"SIN VALOR AVANCE")</f>
        <v>CUMPLIDA</v>
      </c>
    </row>
    <row r="1404" spans="1:17" ht="315.75">
      <c r="A1404" s="169" t="s">
        <v>19</v>
      </c>
      <c r="B1404" s="460" t="s">
        <v>13</v>
      </c>
      <c r="C1404" s="642"/>
      <c r="D1404" s="642"/>
      <c r="E1404" s="643"/>
      <c r="F1404" s="643"/>
      <c r="G1404" s="643"/>
      <c r="H1404" s="163" t="s">
        <v>4124</v>
      </c>
      <c r="I1404" s="163" t="s">
        <v>2503</v>
      </c>
      <c r="J1404" s="168">
        <v>1</v>
      </c>
      <c r="K1404" s="190">
        <v>45505</v>
      </c>
      <c r="L1404" s="190">
        <v>45595</v>
      </c>
      <c r="M1404" s="165">
        <f t="shared" si="46"/>
        <v>12.857142857142858</v>
      </c>
      <c r="N1404" s="191">
        <v>1</v>
      </c>
      <c r="O1404" s="163" t="s">
        <v>4123</v>
      </c>
      <c r="P1404" s="53">
        <f t="shared" si="47"/>
        <v>1</v>
      </c>
      <c r="Q1404" s="166" t="str">
        <f>IF(ISNUMBER(P1404),IF(P1404=100%,"CUMPLIDA",IF(AND(ISNUMBER(L1404),ISNUMBER(CGR!$P$4)), IF(L1404&lt;CGR!$P$4,"INCUMPLIDA","PROCESO"), "VERIFICAR FECHA")),"SIN VALOR AVANCE")</f>
        <v>CUMPLIDA</v>
      </c>
    </row>
    <row r="1405" spans="1:17" ht="315.75">
      <c r="A1405" s="169" t="s">
        <v>19</v>
      </c>
      <c r="B1405" s="460" t="s">
        <v>13</v>
      </c>
      <c r="C1405" s="642"/>
      <c r="D1405" s="642"/>
      <c r="E1405" s="643"/>
      <c r="F1405" s="643"/>
      <c r="G1405" s="643"/>
      <c r="H1405" s="163" t="s">
        <v>2505</v>
      </c>
      <c r="I1405" s="163" t="s">
        <v>2506</v>
      </c>
      <c r="J1405" s="168">
        <v>1</v>
      </c>
      <c r="K1405" s="190">
        <v>45597</v>
      </c>
      <c r="L1405" s="190">
        <v>45868</v>
      </c>
      <c r="M1405" s="165">
        <f t="shared" si="46"/>
        <v>38.714285714285715</v>
      </c>
      <c r="N1405" s="191">
        <v>0</v>
      </c>
      <c r="O1405" s="163" t="s">
        <v>4123</v>
      </c>
      <c r="P1405" s="53">
        <f t="shared" si="47"/>
        <v>0</v>
      </c>
      <c r="Q1405" s="166" t="str">
        <f>IF(ISNUMBER(P1405),IF(P1405=100%,"CUMPLIDA",IF(AND(ISNUMBER(L1405),ISNUMBER(CGR!$P$4)), IF(L1405&lt;CGR!$P$4,"INCUMPLIDA","PROCESO"), "VERIFICAR FECHA")),"SIN VALOR AVANCE")</f>
        <v>PROCESO</v>
      </c>
    </row>
    <row r="1406" spans="1:17" ht="315.75">
      <c r="A1406" s="169" t="s">
        <v>19</v>
      </c>
      <c r="B1406" s="460" t="s">
        <v>13</v>
      </c>
      <c r="C1406" s="642"/>
      <c r="D1406" s="642"/>
      <c r="E1406" s="643"/>
      <c r="F1406" s="643"/>
      <c r="G1406" s="643"/>
      <c r="H1406" s="163" t="s">
        <v>2508</v>
      </c>
      <c r="I1406" s="163" t="s">
        <v>2509</v>
      </c>
      <c r="J1406" s="168">
        <v>1</v>
      </c>
      <c r="K1406" s="190">
        <v>45870</v>
      </c>
      <c r="L1406" s="190">
        <v>46112</v>
      </c>
      <c r="M1406" s="165">
        <f t="shared" si="46"/>
        <v>34.571428571428569</v>
      </c>
      <c r="N1406" s="191">
        <v>0</v>
      </c>
      <c r="O1406" s="163" t="s">
        <v>4123</v>
      </c>
      <c r="P1406" s="53">
        <f t="shared" si="47"/>
        <v>0</v>
      </c>
      <c r="Q1406" s="166" t="str">
        <f>IF(ISNUMBER(P1406),IF(P1406=100%,"CUMPLIDA",IF(AND(ISNUMBER(L1406),ISNUMBER(CGR!$P$4)), IF(L1406&lt;CGR!$P$4,"INCUMPLIDA","PROCESO"), "VERIFICAR FECHA")),"SIN VALOR AVANCE")</f>
        <v>PROCESO</v>
      </c>
    </row>
    <row r="1407" spans="1:17" ht="135.75">
      <c r="A1407" s="169" t="s">
        <v>19</v>
      </c>
      <c r="B1407" s="460" t="s">
        <v>13</v>
      </c>
      <c r="C1407" s="642"/>
      <c r="D1407" s="642"/>
      <c r="E1407" s="643"/>
      <c r="F1407" s="643"/>
      <c r="G1407" s="643"/>
      <c r="H1407" s="537" t="s">
        <v>2429</v>
      </c>
      <c r="I1407" s="163" t="s">
        <v>969</v>
      </c>
      <c r="J1407" s="164">
        <v>1</v>
      </c>
      <c r="K1407" s="190">
        <v>45231</v>
      </c>
      <c r="L1407" s="190">
        <v>45504</v>
      </c>
      <c r="M1407" s="165">
        <f t="shared" si="46"/>
        <v>39</v>
      </c>
      <c r="N1407" s="191">
        <v>1</v>
      </c>
      <c r="O1407" s="175" t="s">
        <v>3703</v>
      </c>
      <c r="P1407" s="53">
        <f t="shared" si="47"/>
        <v>1</v>
      </c>
      <c r="Q1407" s="166" t="str">
        <f>IF(ISNUMBER(P1407),IF(P1407=100%,"CUMPLIDA",IF(AND(ISNUMBER(L1407),ISNUMBER(CGR!$P$4)), IF(L1407&lt;CGR!$P$4,"INCUMPLIDA","PROCESO"), "VERIFICAR FECHA")),"SIN VALOR AVANCE")</f>
        <v>CUMPLIDA</v>
      </c>
    </row>
    <row r="1408" spans="1:17" ht="315.75">
      <c r="A1408" s="169" t="s">
        <v>19</v>
      </c>
      <c r="B1408" s="460" t="s">
        <v>13</v>
      </c>
      <c r="C1408" s="642"/>
      <c r="D1408" s="642"/>
      <c r="E1408" s="643"/>
      <c r="F1408" s="643"/>
      <c r="G1408" s="643"/>
      <c r="H1408" s="537" t="s">
        <v>2431</v>
      </c>
      <c r="I1408" s="163" t="s">
        <v>2432</v>
      </c>
      <c r="J1408" s="164">
        <v>1</v>
      </c>
      <c r="K1408" s="190">
        <v>45231</v>
      </c>
      <c r="L1408" s="190">
        <v>45504</v>
      </c>
      <c r="M1408" s="165">
        <f t="shared" si="46"/>
        <v>39</v>
      </c>
      <c r="N1408" s="191">
        <v>1</v>
      </c>
      <c r="O1408" s="175" t="s">
        <v>4087</v>
      </c>
      <c r="P1408" s="53">
        <f t="shared" si="47"/>
        <v>1</v>
      </c>
      <c r="Q1408" s="166" t="str">
        <f>IF(ISNUMBER(P1408),IF(P1408=100%,"CUMPLIDA",IF(AND(ISNUMBER(L1408),ISNUMBER(CGR!$P$4)), IF(L1408&lt;CGR!$P$4,"INCUMPLIDA","PROCESO"), "VERIFICAR FECHA")),"SIN VALOR AVANCE")</f>
        <v>CUMPLIDA</v>
      </c>
    </row>
    <row r="1409" spans="1:17" ht="195.75">
      <c r="A1409" s="169" t="s">
        <v>19</v>
      </c>
      <c r="B1409" s="460" t="s">
        <v>13</v>
      </c>
      <c r="C1409" s="642"/>
      <c r="D1409" s="642"/>
      <c r="E1409" s="643"/>
      <c r="F1409" s="643"/>
      <c r="G1409" s="52" t="s">
        <v>2434</v>
      </c>
      <c r="H1409" s="163" t="s">
        <v>1614</v>
      </c>
      <c r="I1409" s="163" t="s">
        <v>238</v>
      </c>
      <c r="J1409" s="168">
        <v>1</v>
      </c>
      <c r="K1409" s="192">
        <v>45323</v>
      </c>
      <c r="L1409" s="192">
        <v>45747</v>
      </c>
      <c r="M1409" s="165">
        <f t="shared" si="46"/>
        <v>60.571428571428569</v>
      </c>
      <c r="N1409" s="191">
        <v>0</v>
      </c>
      <c r="O1409" s="175" t="s">
        <v>3969</v>
      </c>
      <c r="P1409" s="53">
        <f t="shared" si="47"/>
        <v>0</v>
      </c>
      <c r="Q1409" s="166" t="str">
        <f>IF(ISNUMBER(P1409),IF(P1409=100%,"CUMPLIDA",IF(AND(ISNUMBER(L1409),ISNUMBER(CGR!$P$4)), IF(L1409&lt;CGR!$P$4,"INCUMPLIDA","PROCESO"), "VERIFICAR FECHA")),"SIN VALOR AVANCE")</f>
        <v>PROCESO</v>
      </c>
    </row>
    <row r="1410" spans="1:17" ht="135.75">
      <c r="A1410" s="169" t="s">
        <v>19</v>
      </c>
      <c r="B1410" s="460" t="s">
        <v>13</v>
      </c>
      <c r="C1410" s="642"/>
      <c r="D1410" s="642"/>
      <c r="E1410" s="643"/>
      <c r="F1410" s="643"/>
      <c r="G1410" s="52" t="s">
        <v>241</v>
      </c>
      <c r="H1410" s="163" t="s">
        <v>241</v>
      </c>
      <c r="I1410" s="163" t="s">
        <v>242</v>
      </c>
      <c r="J1410" s="168">
        <v>1</v>
      </c>
      <c r="K1410" s="192">
        <v>45323</v>
      </c>
      <c r="L1410" s="192">
        <v>45747</v>
      </c>
      <c r="M1410" s="165">
        <f t="shared" si="46"/>
        <v>60.571428571428569</v>
      </c>
      <c r="N1410" s="191">
        <v>0</v>
      </c>
      <c r="O1410" s="175" t="s">
        <v>3798</v>
      </c>
      <c r="P1410" s="53">
        <f t="shared" si="47"/>
        <v>0</v>
      </c>
      <c r="Q1410" s="166" t="str">
        <f>IF(ISNUMBER(P1410),IF(P1410=100%,"CUMPLIDA",IF(AND(ISNUMBER(L1410),ISNUMBER(CGR!$P$4)), IF(L1410&lt;CGR!$P$4,"INCUMPLIDA","PROCESO"), "VERIFICAR FECHA")),"SIN VALOR AVANCE")</f>
        <v>PROCESO</v>
      </c>
    </row>
    <row r="1411" spans="1:17" ht="135.75">
      <c r="A1411" s="169" t="s">
        <v>19</v>
      </c>
      <c r="B1411" s="460" t="s">
        <v>13</v>
      </c>
      <c r="C1411" s="642"/>
      <c r="D1411" s="642"/>
      <c r="E1411" s="643"/>
      <c r="F1411" s="643" t="s">
        <v>4121</v>
      </c>
      <c r="G1411" s="52" t="s">
        <v>1361</v>
      </c>
      <c r="H1411" s="163" t="s">
        <v>245</v>
      </c>
      <c r="I1411" s="163" t="s">
        <v>246</v>
      </c>
      <c r="J1411" s="168">
        <v>1</v>
      </c>
      <c r="K1411" s="192">
        <v>45231</v>
      </c>
      <c r="L1411" s="192">
        <v>45747</v>
      </c>
      <c r="M1411" s="165">
        <f t="shared" si="46"/>
        <v>73.714285714285708</v>
      </c>
      <c r="N1411" s="191">
        <v>0</v>
      </c>
      <c r="O1411" s="175" t="s">
        <v>3798</v>
      </c>
      <c r="P1411" s="53">
        <f t="shared" si="47"/>
        <v>0</v>
      </c>
      <c r="Q1411" s="166" t="str">
        <f>IF(ISNUMBER(P1411),IF(P1411=100%,"CUMPLIDA",IF(AND(ISNUMBER(L1411),ISNUMBER(CGR!$P$4)), IF(L1411&lt;CGR!$P$4,"INCUMPLIDA","PROCESO"), "VERIFICAR FECHA")),"SIN VALOR AVANCE")</f>
        <v>PROCESO</v>
      </c>
    </row>
    <row r="1412" spans="1:17" ht="195.75">
      <c r="A1412" s="169" t="s">
        <v>19</v>
      </c>
      <c r="B1412" s="460" t="s">
        <v>13</v>
      </c>
      <c r="C1412" s="642"/>
      <c r="D1412" s="642"/>
      <c r="E1412" s="643"/>
      <c r="F1412" s="643" t="s">
        <v>4121</v>
      </c>
      <c r="G1412" s="52" t="s">
        <v>248</v>
      </c>
      <c r="H1412" s="163" t="s">
        <v>248</v>
      </c>
      <c r="I1412" s="163" t="s">
        <v>3249</v>
      </c>
      <c r="J1412" s="168">
        <v>1</v>
      </c>
      <c r="K1412" s="192">
        <v>45323</v>
      </c>
      <c r="L1412" s="192">
        <v>45747</v>
      </c>
      <c r="M1412" s="165">
        <f t="shared" ref="M1412:M1475" si="48">(L1412-K1412)/7</f>
        <v>60.571428571428569</v>
      </c>
      <c r="N1412" s="191">
        <v>0</v>
      </c>
      <c r="O1412" s="175" t="s">
        <v>3969</v>
      </c>
      <c r="P1412" s="53">
        <f t="shared" si="47"/>
        <v>0</v>
      </c>
      <c r="Q1412" s="166" t="str">
        <f>IF(ISNUMBER(P1412),IF(P1412=100%,"CUMPLIDA",IF(AND(ISNUMBER(L1412),ISNUMBER(CGR!$P$4)), IF(L1412&lt;CGR!$P$4,"INCUMPLIDA","PROCESO"), "VERIFICAR FECHA")),"SIN VALOR AVANCE")</f>
        <v>PROCESO</v>
      </c>
    </row>
    <row r="1413" spans="1:17" ht="135.75">
      <c r="A1413" s="169" t="s">
        <v>19</v>
      </c>
      <c r="B1413" s="460" t="s">
        <v>13</v>
      </c>
      <c r="C1413" s="642"/>
      <c r="D1413" s="642"/>
      <c r="E1413" s="643"/>
      <c r="F1413" s="643" t="s">
        <v>4121</v>
      </c>
      <c r="G1413" s="52" t="s">
        <v>3707</v>
      </c>
      <c r="H1413" s="163" t="s">
        <v>3707</v>
      </c>
      <c r="I1413" s="163" t="s">
        <v>252</v>
      </c>
      <c r="J1413" s="168">
        <v>1</v>
      </c>
      <c r="K1413" s="192">
        <v>45231</v>
      </c>
      <c r="L1413" s="192">
        <v>45747</v>
      </c>
      <c r="M1413" s="165">
        <f t="shared" si="48"/>
        <v>73.714285714285708</v>
      </c>
      <c r="N1413" s="191">
        <v>0</v>
      </c>
      <c r="O1413" s="175" t="s">
        <v>3798</v>
      </c>
      <c r="P1413" s="53">
        <f t="shared" si="47"/>
        <v>0</v>
      </c>
      <c r="Q1413" s="166" t="str">
        <f>IF(ISNUMBER(P1413),IF(P1413=100%,"CUMPLIDA",IF(AND(ISNUMBER(L1413),ISNUMBER(CGR!$P$4)), IF(L1413&lt;CGR!$P$4,"INCUMPLIDA","PROCESO"), "VERIFICAR FECHA")),"SIN VALOR AVANCE")</f>
        <v>PROCESO</v>
      </c>
    </row>
    <row r="1414" spans="1:17" ht="315.75">
      <c r="A1414" s="169" t="s">
        <v>19</v>
      </c>
      <c r="B1414" s="460" t="s">
        <v>13</v>
      </c>
      <c r="C1414" s="642"/>
      <c r="D1414" s="642"/>
      <c r="E1414" s="643"/>
      <c r="F1414" s="643" t="s">
        <v>4121</v>
      </c>
      <c r="G1414" s="52" t="s">
        <v>3708</v>
      </c>
      <c r="H1414" s="163" t="s">
        <v>3708</v>
      </c>
      <c r="I1414" s="163" t="s">
        <v>2556</v>
      </c>
      <c r="J1414" s="168">
        <v>1</v>
      </c>
      <c r="K1414" s="192">
        <v>45231</v>
      </c>
      <c r="L1414" s="192">
        <v>45808</v>
      </c>
      <c r="M1414" s="165">
        <f t="shared" si="48"/>
        <v>82.428571428571431</v>
      </c>
      <c r="N1414" s="191">
        <v>0</v>
      </c>
      <c r="O1414" s="175" t="s">
        <v>4087</v>
      </c>
      <c r="P1414" s="53">
        <f t="shared" si="47"/>
        <v>0</v>
      </c>
      <c r="Q1414" s="166" t="str">
        <f>IF(ISNUMBER(P1414),IF(P1414=100%,"CUMPLIDA",IF(AND(ISNUMBER(L1414),ISNUMBER(CGR!$P$4)), IF(L1414&lt;CGR!$P$4,"INCUMPLIDA","PROCESO"), "VERIFICAR FECHA")),"SIN VALOR AVANCE")</f>
        <v>PROCESO</v>
      </c>
    </row>
    <row r="1415" spans="1:17" ht="135.75">
      <c r="A1415" s="169" t="s">
        <v>19</v>
      </c>
      <c r="B1415" s="460" t="s">
        <v>13</v>
      </c>
      <c r="C1415" s="642"/>
      <c r="D1415" s="642"/>
      <c r="E1415" s="643"/>
      <c r="F1415" s="643" t="s">
        <v>4121</v>
      </c>
      <c r="G1415" s="52" t="s">
        <v>1363</v>
      </c>
      <c r="H1415" s="163" t="s">
        <v>258</v>
      </c>
      <c r="I1415" s="163" t="s">
        <v>259</v>
      </c>
      <c r="J1415" s="168">
        <v>8</v>
      </c>
      <c r="K1415" s="192">
        <v>45809</v>
      </c>
      <c r="L1415" s="192">
        <v>46568</v>
      </c>
      <c r="M1415" s="165">
        <f t="shared" si="48"/>
        <v>108.42857142857143</v>
      </c>
      <c r="N1415" s="191">
        <v>0</v>
      </c>
      <c r="O1415" s="175" t="s">
        <v>3798</v>
      </c>
      <c r="P1415" s="53">
        <f t="shared" si="47"/>
        <v>0</v>
      </c>
      <c r="Q1415" s="166" t="str">
        <f>IF(ISNUMBER(P1415),IF(P1415=100%,"CUMPLIDA",IF(AND(ISNUMBER(L1415),ISNUMBER(CGR!$P$4)), IF(L1415&lt;CGR!$P$4,"INCUMPLIDA","PROCESO"), "VERIFICAR FECHA")),"SIN VALOR AVANCE")</f>
        <v>PROCESO</v>
      </c>
    </row>
    <row r="1416" spans="1:17" ht="195.75">
      <c r="A1416" s="169" t="s">
        <v>19</v>
      </c>
      <c r="B1416" s="460" t="s">
        <v>13</v>
      </c>
      <c r="C1416" s="642"/>
      <c r="D1416" s="642"/>
      <c r="E1416" s="643"/>
      <c r="F1416" s="643" t="s">
        <v>4121</v>
      </c>
      <c r="G1416" s="52" t="s">
        <v>1364</v>
      </c>
      <c r="H1416" s="163" t="s">
        <v>261</v>
      </c>
      <c r="I1416" s="163" t="s">
        <v>262</v>
      </c>
      <c r="J1416" s="168">
        <v>1</v>
      </c>
      <c r="K1416" s="192">
        <v>45809</v>
      </c>
      <c r="L1416" s="192">
        <v>46568</v>
      </c>
      <c r="M1416" s="165">
        <f t="shared" si="48"/>
        <v>108.42857142857143</v>
      </c>
      <c r="N1416" s="191">
        <v>0</v>
      </c>
      <c r="O1416" s="175" t="s">
        <v>3969</v>
      </c>
      <c r="P1416" s="53">
        <f t="shared" si="47"/>
        <v>0</v>
      </c>
      <c r="Q1416" s="166" t="str">
        <f>IF(ISNUMBER(P1416),IF(P1416=100%,"CUMPLIDA",IF(AND(ISNUMBER(L1416),ISNUMBER(CGR!$P$4)), IF(L1416&lt;CGR!$P$4,"INCUMPLIDA","PROCESO"), "VERIFICAR FECHA")),"SIN VALOR AVANCE")</f>
        <v>PROCESO</v>
      </c>
    </row>
    <row r="1417" spans="1:17" ht="315.75">
      <c r="A1417" s="169" t="s">
        <v>19</v>
      </c>
      <c r="B1417" s="460" t="s">
        <v>13</v>
      </c>
      <c r="C1417" s="642"/>
      <c r="D1417" s="642"/>
      <c r="E1417" s="643"/>
      <c r="F1417" s="643" t="s">
        <v>4121</v>
      </c>
      <c r="G1417" s="52" t="s">
        <v>1365</v>
      </c>
      <c r="H1417" s="163" t="s">
        <v>264</v>
      </c>
      <c r="I1417" s="163" t="s">
        <v>265</v>
      </c>
      <c r="J1417" s="168">
        <v>2</v>
      </c>
      <c r="K1417" s="192">
        <v>45809</v>
      </c>
      <c r="L1417" s="192">
        <v>46568</v>
      </c>
      <c r="M1417" s="165">
        <f t="shared" si="48"/>
        <v>108.42857142857143</v>
      </c>
      <c r="N1417" s="191">
        <v>0</v>
      </c>
      <c r="O1417" s="175" t="s">
        <v>4087</v>
      </c>
      <c r="P1417" s="53">
        <f t="shared" si="47"/>
        <v>0</v>
      </c>
      <c r="Q1417" s="166" t="str">
        <f>IF(ISNUMBER(P1417),IF(P1417=100%,"CUMPLIDA",IF(AND(ISNUMBER(L1417),ISNUMBER(CGR!$P$4)), IF(L1417&lt;CGR!$P$4,"INCUMPLIDA","PROCESO"), "VERIFICAR FECHA")),"SIN VALOR AVANCE")</f>
        <v>PROCESO</v>
      </c>
    </row>
    <row r="1418" spans="1:17" ht="225">
      <c r="A1418" s="169" t="s">
        <v>19</v>
      </c>
      <c r="B1418" s="460" t="s">
        <v>13</v>
      </c>
      <c r="C1418" s="167" t="s">
        <v>3358</v>
      </c>
      <c r="D1418" s="167" t="s">
        <v>4125</v>
      </c>
      <c r="E1418" s="52" t="s">
        <v>4126</v>
      </c>
      <c r="F1418" s="52" t="s">
        <v>4127</v>
      </c>
      <c r="G1418" s="52" t="s">
        <v>4128</v>
      </c>
      <c r="H1418" s="163" t="s">
        <v>4129</v>
      </c>
      <c r="I1418" s="163" t="s">
        <v>4130</v>
      </c>
      <c r="J1418" s="164">
        <v>3</v>
      </c>
      <c r="K1418" s="190">
        <v>45474</v>
      </c>
      <c r="L1418" s="190">
        <v>46022</v>
      </c>
      <c r="M1418" s="165">
        <f t="shared" si="48"/>
        <v>78.285714285714292</v>
      </c>
      <c r="N1418" s="191">
        <v>0</v>
      </c>
      <c r="O1418" s="163" t="s">
        <v>4131</v>
      </c>
      <c r="P1418" s="53">
        <f t="shared" si="47"/>
        <v>0</v>
      </c>
      <c r="Q1418" s="166" t="str">
        <f>IF(ISNUMBER(P1418),IF(P1418=100%,"CUMPLIDA",IF(AND(ISNUMBER(L1418),ISNUMBER(CGR!$P$4)), IF(L1418&lt;CGR!$P$4,"INCUMPLIDA","PROCESO"), "VERIFICAR FECHA")),"SIN VALOR AVANCE")</f>
        <v>PROCESO</v>
      </c>
    </row>
    <row r="1419" spans="1:17" ht="210">
      <c r="A1419" s="169" t="s">
        <v>19</v>
      </c>
      <c r="B1419" s="460" t="s">
        <v>13</v>
      </c>
      <c r="C1419" s="642" t="s">
        <v>3358</v>
      </c>
      <c r="D1419" s="642" t="s">
        <v>4125</v>
      </c>
      <c r="E1419" s="643" t="s">
        <v>4132</v>
      </c>
      <c r="F1419" s="643" t="s">
        <v>4133</v>
      </c>
      <c r="G1419" s="52" t="s">
        <v>4134</v>
      </c>
      <c r="H1419" s="163" t="s">
        <v>4135</v>
      </c>
      <c r="I1419" s="163" t="s">
        <v>4136</v>
      </c>
      <c r="J1419" s="168">
        <v>3</v>
      </c>
      <c r="K1419" s="190">
        <v>45139</v>
      </c>
      <c r="L1419" s="190">
        <v>45504</v>
      </c>
      <c r="M1419" s="165">
        <f t="shared" si="48"/>
        <v>52.142857142857146</v>
      </c>
      <c r="N1419" s="191">
        <v>3</v>
      </c>
      <c r="O1419" s="163" t="s">
        <v>4137</v>
      </c>
      <c r="P1419" s="53">
        <f t="shared" si="47"/>
        <v>1</v>
      </c>
      <c r="Q1419" s="166" t="str">
        <f>IF(ISNUMBER(P1419),IF(P1419=100%,"CUMPLIDA",IF(AND(ISNUMBER(L1419),ISNUMBER(CGR!$P$4)), IF(L1419&lt;CGR!$P$4,"INCUMPLIDA","PROCESO"), "VERIFICAR FECHA")),"SIN VALOR AVANCE")</f>
        <v>CUMPLIDA</v>
      </c>
    </row>
    <row r="1420" spans="1:17" ht="135.75">
      <c r="A1420" s="169" t="s">
        <v>19</v>
      </c>
      <c r="B1420" s="460" t="s">
        <v>13</v>
      </c>
      <c r="C1420" s="642"/>
      <c r="D1420" s="642"/>
      <c r="E1420" s="643"/>
      <c r="F1420" s="643"/>
      <c r="G1420" s="52" t="s">
        <v>3967</v>
      </c>
      <c r="H1420" s="537" t="s">
        <v>2429</v>
      </c>
      <c r="I1420" s="163" t="s">
        <v>969</v>
      </c>
      <c r="J1420" s="164">
        <v>1</v>
      </c>
      <c r="K1420" s="190">
        <v>45231</v>
      </c>
      <c r="L1420" s="190">
        <v>45504</v>
      </c>
      <c r="M1420" s="165">
        <f t="shared" si="48"/>
        <v>39</v>
      </c>
      <c r="N1420" s="191">
        <v>1</v>
      </c>
      <c r="O1420" s="175" t="s">
        <v>3703</v>
      </c>
      <c r="P1420" s="53">
        <f t="shared" si="47"/>
        <v>1</v>
      </c>
      <c r="Q1420" s="166" t="str">
        <f>IF(ISNUMBER(P1420),IF(P1420=100%,"CUMPLIDA",IF(AND(ISNUMBER(L1420),ISNUMBER(CGR!$P$4)), IF(L1420&lt;CGR!$P$4,"INCUMPLIDA","PROCESO"), "VERIFICAR FECHA")),"SIN VALOR AVANCE")</f>
        <v>CUMPLIDA</v>
      </c>
    </row>
    <row r="1421" spans="1:17" ht="315.75">
      <c r="A1421" s="169" t="s">
        <v>19</v>
      </c>
      <c r="B1421" s="460" t="s">
        <v>13</v>
      </c>
      <c r="C1421" s="642"/>
      <c r="D1421" s="642"/>
      <c r="E1421" s="643"/>
      <c r="F1421" s="643"/>
      <c r="G1421" s="52" t="s">
        <v>3967</v>
      </c>
      <c r="H1421" s="537" t="s">
        <v>2431</v>
      </c>
      <c r="I1421" s="163" t="s">
        <v>2432</v>
      </c>
      <c r="J1421" s="164">
        <v>1</v>
      </c>
      <c r="K1421" s="190">
        <v>45231</v>
      </c>
      <c r="L1421" s="190">
        <v>45504</v>
      </c>
      <c r="M1421" s="165">
        <f t="shared" si="48"/>
        <v>39</v>
      </c>
      <c r="N1421" s="191">
        <v>1</v>
      </c>
      <c r="O1421" s="175" t="s">
        <v>4087</v>
      </c>
      <c r="P1421" s="53">
        <f t="shared" si="47"/>
        <v>1</v>
      </c>
      <c r="Q1421" s="166" t="str">
        <f>IF(ISNUMBER(P1421),IF(P1421=100%,"CUMPLIDA",IF(AND(ISNUMBER(L1421),ISNUMBER(CGR!$P$4)), IF(L1421&lt;CGR!$P$4,"INCUMPLIDA","PROCESO"), "VERIFICAR FECHA")),"SIN VALOR AVANCE")</f>
        <v>CUMPLIDA</v>
      </c>
    </row>
    <row r="1422" spans="1:17" ht="210.75">
      <c r="A1422" s="169" t="s">
        <v>19</v>
      </c>
      <c r="B1422" s="460" t="s">
        <v>13</v>
      </c>
      <c r="C1422" s="642"/>
      <c r="D1422" s="642"/>
      <c r="E1422" s="643"/>
      <c r="F1422" s="643"/>
      <c r="G1422" s="52" t="s">
        <v>2434</v>
      </c>
      <c r="H1422" s="163" t="s">
        <v>1614</v>
      </c>
      <c r="I1422" s="163" t="s">
        <v>238</v>
      </c>
      <c r="J1422" s="168">
        <v>1</v>
      </c>
      <c r="K1422" s="192">
        <v>45323</v>
      </c>
      <c r="L1422" s="192">
        <v>45747</v>
      </c>
      <c r="M1422" s="165">
        <f t="shared" si="48"/>
        <v>60.571428571428569</v>
      </c>
      <c r="N1422" s="191">
        <v>0</v>
      </c>
      <c r="O1422" s="175" t="s">
        <v>4008</v>
      </c>
      <c r="P1422" s="53">
        <f t="shared" si="47"/>
        <v>0</v>
      </c>
      <c r="Q1422" s="166" t="str">
        <f>IF(ISNUMBER(P1422),IF(P1422=100%,"CUMPLIDA",IF(AND(ISNUMBER(L1422),ISNUMBER(CGR!$P$4)), IF(L1422&lt;CGR!$P$4,"INCUMPLIDA","PROCESO"), "VERIFICAR FECHA")),"SIN VALOR AVANCE")</f>
        <v>PROCESO</v>
      </c>
    </row>
    <row r="1423" spans="1:17" ht="135.75">
      <c r="A1423" s="169" t="s">
        <v>19</v>
      </c>
      <c r="B1423" s="460" t="s">
        <v>13</v>
      </c>
      <c r="C1423" s="642"/>
      <c r="D1423" s="642"/>
      <c r="E1423" s="643"/>
      <c r="F1423" s="643"/>
      <c r="G1423" s="52" t="s">
        <v>241</v>
      </c>
      <c r="H1423" s="163" t="s">
        <v>241</v>
      </c>
      <c r="I1423" s="163" t="s">
        <v>242</v>
      </c>
      <c r="J1423" s="168">
        <v>1</v>
      </c>
      <c r="K1423" s="192">
        <v>45323</v>
      </c>
      <c r="L1423" s="192">
        <v>45747</v>
      </c>
      <c r="M1423" s="165">
        <f t="shared" si="48"/>
        <v>60.571428571428569</v>
      </c>
      <c r="N1423" s="191">
        <v>0</v>
      </c>
      <c r="O1423" s="175" t="s">
        <v>3798</v>
      </c>
      <c r="P1423" s="53">
        <f t="shared" si="47"/>
        <v>0</v>
      </c>
      <c r="Q1423" s="166" t="str">
        <f>IF(ISNUMBER(P1423),IF(P1423=100%,"CUMPLIDA",IF(AND(ISNUMBER(L1423),ISNUMBER(CGR!$P$4)), IF(L1423&lt;CGR!$P$4,"INCUMPLIDA","PROCESO"), "VERIFICAR FECHA")),"SIN VALOR AVANCE")</f>
        <v>PROCESO</v>
      </c>
    </row>
    <row r="1424" spans="1:17" ht="135.75">
      <c r="A1424" s="169" t="s">
        <v>19</v>
      </c>
      <c r="B1424" s="460" t="s">
        <v>13</v>
      </c>
      <c r="C1424" s="642"/>
      <c r="D1424" s="642"/>
      <c r="E1424" s="643"/>
      <c r="F1424" s="643"/>
      <c r="G1424" s="52" t="s">
        <v>1361</v>
      </c>
      <c r="H1424" s="163" t="s">
        <v>245</v>
      </c>
      <c r="I1424" s="163" t="s">
        <v>246</v>
      </c>
      <c r="J1424" s="168">
        <v>1</v>
      </c>
      <c r="K1424" s="192">
        <v>45231</v>
      </c>
      <c r="L1424" s="192">
        <v>45747</v>
      </c>
      <c r="M1424" s="165">
        <f t="shared" si="48"/>
        <v>73.714285714285708</v>
      </c>
      <c r="N1424" s="191">
        <v>0</v>
      </c>
      <c r="O1424" s="175" t="s">
        <v>3798</v>
      </c>
      <c r="P1424" s="53">
        <f t="shared" ref="P1424:P1483" si="49">N1424/J1424</f>
        <v>0</v>
      </c>
      <c r="Q1424" s="166" t="str">
        <f>IF(ISNUMBER(P1424),IF(P1424=100%,"CUMPLIDA",IF(AND(ISNUMBER(L1424),ISNUMBER(CGR!$P$4)), IF(L1424&lt;CGR!$P$4,"INCUMPLIDA","PROCESO"), "VERIFICAR FECHA")),"SIN VALOR AVANCE")</f>
        <v>PROCESO</v>
      </c>
    </row>
    <row r="1425" spans="1:17" ht="210.75">
      <c r="A1425" s="169" t="s">
        <v>19</v>
      </c>
      <c r="B1425" s="460" t="s">
        <v>13</v>
      </c>
      <c r="C1425" s="642"/>
      <c r="D1425" s="642"/>
      <c r="E1425" s="643"/>
      <c r="F1425" s="643"/>
      <c r="G1425" s="52" t="s">
        <v>248</v>
      </c>
      <c r="H1425" s="163" t="s">
        <v>248</v>
      </c>
      <c r="I1425" s="163" t="s">
        <v>3249</v>
      </c>
      <c r="J1425" s="168">
        <v>1</v>
      </c>
      <c r="K1425" s="192">
        <v>45323</v>
      </c>
      <c r="L1425" s="192">
        <v>45747</v>
      </c>
      <c r="M1425" s="165">
        <f t="shared" si="48"/>
        <v>60.571428571428569</v>
      </c>
      <c r="N1425" s="191">
        <v>0</v>
      </c>
      <c r="O1425" s="175" t="s">
        <v>4008</v>
      </c>
      <c r="P1425" s="53">
        <f t="shared" si="49"/>
        <v>0</v>
      </c>
      <c r="Q1425" s="166" t="str">
        <f>IF(ISNUMBER(P1425),IF(P1425=100%,"CUMPLIDA",IF(AND(ISNUMBER(L1425),ISNUMBER(CGR!$P$4)), IF(L1425&lt;CGR!$P$4,"INCUMPLIDA","PROCESO"), "VERIFICAR FECHA")),"SIN VALOR AVANCE")</f>
        <v>PROCESO</v>
      </c>
    </row>
    <row r="1426" spans="1:17" ht="135.75">
      <c r="A1426" s="169" t="s">
        <v>19</v>
      </c>
      <c r="B1426" s="460" t="s">
        <v>13</v>
      </c>
      <c r="C1426" s="642"/>
      <c r="D1426" s="642"/>
      <c r="E1426" s="643"/>
      <c r="F1426" s="643"/>
      <c r="G1426" s="52" t="s">
        <v>3707</v>
      </c>
      <c r="H1426" s="163" t="s">
        <v>3707</v>
      </c>
      <c r="I1426" s="163" t="s">
        <v>252</v>
      </c>
      <c r="J1426" s="168">
        <v>1</v>
      </c>
      <c r="K1426" s="192">
        <v>45231</v>
      </c>
      <c r="L1426" s="192">
        <v>45747</v>
      </c>
      <c r="M1426" s="165">
        <f t="shared" si="48"/>
        <v>73.714285714285708</v>
      </c>
      <c r="N1426" s="191">
        <v>0</v>
      </c>
      <c r="O1426" s="175" t="s">
        <v>3798</v>
      </c>
      <c r="P1426" s="53">
        <f t="shared" si="49"/>
        <v>0</v>
      </c>
      <c r="Q1426" s="166" t="str">
        <f>IF(ISNUMBER(P1426),IF(P1426=100%,"CUMPLIDA",IF(AND(ISNUMBER(L1426),ISNUMBER(CGR!$P$4)), IF(L1426&lt;CGR!$P$4,"INCUMPLIDA","PROCESO"), "VERIFICAR FECHA")),"SIN VALOR AVANCE")</f>
        <v>PROCESO</v>
      </c>
    </row>
    <row r="1427" spans="1:17" ht="315.75">
      <c r="A1427" s="169" t="s">
        <v>19</v>
      </c>
      <c r="B1427" s="460" t="s">
        <v>13</v>
      </c>
      <c r="C1427" s="642"/>
      <c r="D1427" s="642"/>
      <c r="E1427" s="643"/>
      <c r="F1427" s="643" t="s">
        <v>4133</v>
      </c>
      <c r="G1427" s="52" t="s">
        <v>3708</v>
      </c>
      <c r="H1427" s="163" t="s">
        <v>3708</v>
      </c>
      <c r="I1427" s="163" t="s">
        <v>2556</v>
      </c>
      <c r="J1427" s="168">
        <v>1</v>
      </c>
      <c r="K1427" s="192">
        <v>45231</v>
      </c>
      <c r="L1427" s="192">
        <v>45808</v>
      </c>
      <c r="M1427" s="165">
        <f t="shared" si="48"/>
        <v>82.428571428571431</v>
      </c>
      <c r="N1427" s="191">
        <v>0</v>
      </c>
      <c r="O1427" s="175" t="s">
        <v>4087</v>
      </c>
      <c r="P1427" s="53">
        <f t="shared" si="49"/>
        <v>0</v>
      </c>
      <c r="Q1427" s="166" t="str">
        <f>IF(ISNUMBER(P1427),IF(P1427=100%,"CUMPLIDA",IF(AND(ISNUMBER(L1427),ISNUMBER(CGR!$P$4)), IF(L1427&lt;CGR!$P$4,"INCUMPLIDA","PROCESO"), "VERIFICAR FECHA")),"SIN VALOR AVANCE")</f>
        <v>PROCESO</v>
      </c>
    </row>
    <row r="1428" spans="1:17" ht="135.75">
      <c r="A1428" s="169" t="s">
        <v>19</v>
      </c>
      <c r="B1428" s="460" t="s">
        <v>13</v>
      </c>
      <c r="C1428" s="642"/>
      <c r="D1428" s="642"/>
      <c r="E1428" s="643"/>
      <c r="F1428" s="643" t="s">
        <v>4133</v>
      </c>
      <c r="G1428" s="52" t="s">
        <v>1363</v>
      </c>
      <c r="H1428" s="163" t="s">
        <v>258</v>
      </c>
      <c r="I1428" s="163" t="s">
        <v>259</v>
      </c>
      <c r="J1428" s="168">
        <v>7</v>
      </c>
      <c r="K1428" s="192">
        <v>46024</v>
      </c>
      <c r="L1428" s="192">
        <v>46660</v>
      </c>
      <c r="M1428" s="165">
        <f t="shared" si="48"/>
        <v>90.857142857142861</v>
      </c>
      <c r="N1428" s="191">
        <v>0</v>
      </c>
      <c r="O1428" s="175" t="s">
        <v>3798</v>
      </c>
      <c r="P1428" s="53">
        <f t="shared" si="49"/>
        <v>0</v>
      </c>
      <c r="Q1428" s="166" t="str">
        <f>IF(ISNUMBER(P1428),IF(P1428=100%,"CUMPLIDA",IF(AND(ISNUMBER(L1428),ISNUMBER(CGR!$P$4)), IF(L1428&lt;CGR!$P$4,"INCUMPLIDA","PROCESO"), "VERIFICAR FECHA")),"SIN VALOR AVANCE")</f>
        <v>PROCESO</v>
      </c>
    </row>
    <row r="1429" spans="1:17" ht="210.75">
      <c r="A1429" s="169" t="s">
        <v>19</v>
      </c>
      <c r="B1429" s="460" t="s">
        <v>13</v>
      </c>
      <c r="C1429" s="642"/>
      <c r="D1429" s="642"/>
      <c r="E1429" s="643"/>
      <c r="F1429" s="643" t="s">
        <v>4133</v>
      </c>
      <c r="G1429" s="52" t="s">
        <v>1364</v>
      </c>
      <c r="H1429" s="163" t="s">
        <v>261</v>
      </c>
      <c r="I1429" s="163" t="s">
        <v>262</v>
      </c>
      <c r="J1429" s="168">
        <v>1</v>
      </c>
      <c r="K1429" s="192">
        <v>46024</v>
      </c>
      <c r="L1429" s="192">
        <v>46660</v>
      </c>
      <c r="M1429" s="165">
        <f t="shared" si="48"/>
        <v>90.857142857142861</v>
      </c>
      <c r="N1429" s="191">
        <v>0</v>
      </c>
      <c r="O1429" s="175" t="s">
        <v>4008</v>
      </c>
      <c r="P1429" s="53">
        <f t="shared" si="49"/>
        <v>0</v>
      </c>
      <c r="Q1429" s="166" t="str">
        <f>IF(ISNUMBER(P1429),IF(P1429=100%,"CUMPLIDA",IF(AND(ISNUMBER(L1429),ISNUMBER(CGR!$P$4)), IF(L1429&lt;CGR!$P$4,"INCUMPLIDA","PROCESO"), "VERIFICAR FECHA")),"SIN VALOR AVANCE")</f>
        <v>PROCESO</v>
      </c>
    </row>
    <row r="1430" spans="1:17" ht="315.75">
      <c r="A1430" s="169" t="s">
        <v>19</v>
      </c>
      <c r="B1430" s="460" t="s">
        <v>13</v>
      </c>
      <c r="C1430" s="642"/>
      <c r="D1430" s="642"/>
      <c r="E1430" s="643"/>
      <c r="F1430" s="643" t="s">
        <v>4138</v>
      </c>
      <c r="G1430" s="52" t="s">
        <v>1365</v>
      </c>
      <c r="H1430" s="163" t="s">
        <v>264</v>
      </c>
      <c r="I1430" s="163" t="s">
        <v>265</v>
      </c>
      <c r="J1430" s="168">
        <v>2</v>
      </c>
      <c r="K1430" s="192">
        <v>46024</v>
      </c>
      <c r="L1430" s="192">
        <v>46660</v>
      </c>
      <c r="M1430" s="165">
        <f t="shared" si="48"/>
        <v>90.857142857142861</v>
      </c>
      <c r="N1430" s="191">
        <v>0</v>
      </c>
      <c r="O1430" s="175" t="s">
        <v>4087</v>
      </c>
      <c r="P1430" s="53">
        <f t="shared" si="49"/>
        <v>0</v>
      </c>
      <c r="Q1430" s="166" t="str">
        <f>IF(ISNUMBER(P1430),IF(P1430=100%,"CUMPLIDA",IF(AND(ISNUMBER(L1430),ISNUMBER(CGR!$P$4)), IF(L1430&lt;CGR!$P$4,"INCUMPLIDA","PROCESO"), "VERIFICAR FECHA")),"SIN VALOR AVANCE")</f>
        <v>PROCESO</v>
      </c>
    </row>
    <row r="1431" spans="1:17" ht="165">
      <c r="A1431" s="169" t="s">
        <v>19</v>
      </c>
      <c r="B1431" s="460" t="s">
        <v>13</v>
      </c>
      <c r="C1431" s="645" t="s">
        <v>3260</v>
      </c>
      <c r="D1431" s="645" t="s">
        <v>4139</v>
      </c>
      <c r="E1431" s="643" t="s">
        <v>4140</v>
      </c>
      <c r="F1431" s="643" t="s">
        <v>4141</v>
      </c>
      <c r="G1431" s="172" t="s">
        <v>4142</v>
      </c>
      <c r="H1431" s="512" t="s">
        <v>2429</v>
      </c>
      <c r="I1431" s="163" t="s">
        <v>969</v>
      </c>
      <c r="J1431" s="164">
        <v>1</v>
      </c>
      <c r="K1431" s="190">
        <v>45231</v>
      </c>
      <c r="L1431" s="190">
        <v>45504</v>
      </c>
      <c r="M1431" s="165">
        <f t="shared" si="48"/>
        <v>39</v>
      </c>
      <c r="N1431" s="191">
        <v>1</v>
      </c>
      <c r="O1431" s="163" t="s">
        <v>4143</v>
      </c>
      <c r="P1431" s="53">
        <f t="shared" si="49"/>
        <v>1</v>
      </c>
      <c r="Q1431" s="166" t="str">
        <f>IF(ISNUMBER(P1431),IF(P1431=100%,"CUMPLIDA",IF(AND(ISNUMBER(L1431),ISNUMBER(CGR!$P$4)), IF(L1431&lt;CGR!$P$4,"INCUMPLIDA","PROCESO"), "VERIFICAR FECHA")),"SIN VALOR AVANCE")</f>
        <v>CUMPLIDA</v>
      </c>
    </row>
    <row r="1432" spans="1:17" ht="405.75">
      <c r="A1432" s="169" t="s">
        <v>19</v>
      </c>
      <c r="B1432" s="460" t="s">
        <v>13</v>
      </c>
      <c r="C1432" s="645"/>
      <c r="D1432" s="645"/>
      <c r="E1432" s="643"/>
      <c r="F1432" s="643"/>
      <c r="G1432" s="172" t="s">
        <v>4142</v>
      </c>
      <c r="H1432" s="512" t="s">
        <v>2431</v>
      </c>
      <c r="I1432" s="163" t="s">
        <v>2432</v>
      </c>
      <c r="J1432" s="164">
        <v>1</v>
      </c>
      <c r="K1432" s="190">
        <v>45231</v>
      </c>
      <c r="L1432" s="190">
        <v>45504</v>
      </c>
      <c r="M1432" s="165">
        <f t="shared" si="48"/>
        <v>39</v>
      </c>
      <c r="N1432" s="191">
        <v>1</v>
      </c>
      <c r="O1432" s="163" t="s">
        <v>4144</v>
      </c>
      <c r="P1432" s="53">
        <f t="shared" si="49"/>
        <v>1</v>
      </c>
      <c r="Q1432" s="166" t="str">
        <f>IF(ISNUMBER(P1432),IF(P1432=100%,"CUMPLIDA",IF(AND(ISNUMBER(L1432),ISNUMBER(CGR!$P$4)), IF(L1432&lt;CGR!$P$4,"INCUMPLIDA","PROCESO"), "VERIFICAR FECHA")),"SIN VALOR AVANCE")</f>
        <v>CUMPLIDA</v>
      </c>
    </row>
    <row r="1433" spans="1:17" ht="285.75">
      <c r="A1433" s="169" t="s">
        <v>19</v>
      </c>
      <c r="B1433" s="460" t="s">
        <v>13</v>
      </c>
      <c r="C1433" s="645"/>
      <c r="D1433" s="645"/>
      <c r="E1433" s="643"/>
      <c r="F1433" s="643"/>
      <c r="G1433" s="52" t="s">
        <v>2434</v>
      </c>
      <c r="H1433" s="163" t="s">
        <v>1614</v>
      </c>
      <c r="I1433" s="163" t="s">
        <v>238</v>
      </c>
      <c r="J1433" s="168">
        <v>1</v>
      </c>
      <c r="K1433" s="192">
        <v>45323</v>
      </c>
      <c r="L1433" s="192">
        <v>45747</v>
      </c>
      <c r="M1433" s="165">
        <f t="shared" si="48"/>
        <v>60.571428571428569</v>
      </c>
      <c r="N1433" s="191">
        <v>0</v>
      </c>
      <c r="O1433" s="163" t="s">
        <v>4145</v>
      </c>
      <c r="P1433" s="53">
        <f t="shared" si="49"/>
        <v>0</v>
      </c>
      <c r="Q1433" s="166" t="str">
        <f>IF(ISNUMBER(P1433),IF(P1433=100%,"CUMPLIDA",IF(AND(ISNUMBER(L1433),ISNUMBER(CGR!$P$4)), IF(L1433&lt;CGR!$P$4,"INCUMPLIDA","PROCESO"), "VERIFICAR FECHA")),"SIN VALOR AVANCE")</f>
        <v>PROCESO</v>
      </c>
    </row>
    <row r="1434" spans="1:17" ht="150.75">
      <c r="A1434" s="169" t="s">
        <v>19</v>
      </c>
      <c r="B1434" s="460" t="s">
        <v>13</v>
      </c>
      <c r="C1434" s="645"/>
      <c r="D1434" s="645"/>
      <c r="E1434" s="643"/>
      <c r="F1434" s="643"/>
      <c r="G1434" s="52" t="s">
        <v>241</v>
      </c>
      <c r="H1434" s="163" t="s">
        <v>241</v>
      </c>
      <c r="I1434" s="163" t="s">
        <v>242</v>
      </c>
      <c r="J1434" s="168">
        <v>1</v>
      </c>
      <c r="K1434" s="192">
        <v>45323</v>
      </c>
      <c r="L1434" s="192">
        <v>45747</v>
      </c>
      <c r="M1434" s="165">
        <f t="shared" si="48"/>
        <v>60.571428571428569</v>
      </c>
      <c r="N1434" s="191">
        <v>0</v>
      </c>
      <c r="O1434" s="163" t="s">
        <v>4146</v>
      </c>
      <c r="P1434" s="53">
        <f t="shared" si="49"/>
        <v>0</v>
      </c>
      <c r="Q1434" s="166" t="str">
        <f>IF(ISNUMBER(P1434),IF(P1434=100%,"CUMPLIDA",IF(AND(ISNUMBER(L1434),ISNUMBER(CGR!$P$4)), IF(L1434&lt;CGR!$P$4,"INCUMPLIDA","PROCESO"), "VERIFICAR FECHA")),"SIN VALOR AVANCE")</f>
        <v>PROCESO</v>
      </c>
    </row>
    <row r="1435" spans="1:17" ht="150.75">
      <c r="A1435" s="169" t="s">
        <v>19</v>
      </c>
      <c r="B1435" s="460" t="s">
        <v>13</v>
      </c>
      <c r="C1435" s="645"/>
      <c r="D1435" s="645"/>
      <c r="E1435" s="643"/>
      <c r="F1435" s="643"/>
      <c r="G1435" s="52" t="s">
        <v>1361</v>
      </c>
      <c r="H1435" s="163" t="s">
        <v>245</v>
      </c>
      <c r="I1435" s="163" t="s">
        <v>246</v>
      </c>
      <c r="J1435" s="168">
        <v>1</v>
      </c>
      <c r="K1435" s="192">
        <v>45231</v>
      </c>
      <c r="L1435" s="192">
        <v>45747</v>
      </c>
      <c r="M1435" s="165">
        <f t="shared" si="48"/>
        <v>73.714285714285708</v>
      </c>
      <c r="N1435" s="191">
        <v>0</v>
      </c>
      <c r="O1435" s="163" t="s">
        <v>4146</v>
      </c>
      <c r="P1435" s="53">
        <f t="shared" si="49"/>
        <v>0</v>
      </c>
      <c r="Q1435" s="166" t="str">
        <f>IF(ISNUMBER(P1435),IF(P1435=100%,"CUMPLIDA",IF(AND(ISNUMBER(L1435),ISNUMBER(CGR!$P$4)), IF(L1435&lt;CGR!$P$4,"INCUMPLIDA","PROCESO"), "VERIFICAR FECHA")),"SIN VALOR AVANCE")</f>
        <v>PROCESO</v>
      </c>
    </row>
    <row r="1436" spans="1:17" ht="285.75">
      <c r="A1436" s="169" t="s">
        <v>19</v>
      </c>
      <c r="B1436" s="460" t="s">
        <v>13</v>
      </c>
      <c r="C1436" s="645"/>
      <c r="D1436" s="645"/>
      <c r="E1436" s="643"/>
      <c r="F1436" s="643"/>
      <c r="G1436" s="52" t="s">
        <v>248</v>
      </c>
      <c r="H1436" s="163" t="s">
        <v>248</v>
      </c>
      <c r="I1436" s="163" t="s">
        <v>3249</v>
      </c>
      <c r="J1436" s="168">
        <v>1</v>
      </c>
      <c r="K1436" s="192">
        <v>45323</v>
      </c>
      <c r="L1436" s="192">
        <v>45747</v>
      </c>
      <c r="M1436" s="165">
        <f t="shared" si="48"/>
        <v>60.571428571428569</v>
      </c>
      <c r="N1436" s="191">
        <v>0</v>
      </c>
      <c r="O1436" s="163" t="s">
        <v>4145</v>
      </c>
      <c r="P1436" s="53">
        <f t="shared" si="49"/>
        <v>0</v>
      </c>
      <c r="Q1436" s="166" t="str">
        <f>IF(ISNUMBER(P1436),IF(P1436=100%,"CUMPLIDA",IF(AND(ISNUMBER(L1436),ISNUMBER(CGR!$P$4)), IF(L1436&lt;CGR!$P$4,"INCUMPLIDA","PROCESO"), "VERIFICAR FECHA")),"SIN VALOR AVANCE")</f>
        <v>PROCESO</v>
      </c>
    </row>
    <row r="1437" spans="1:17" ht="150.75">
      <c r="A1437" s="169" t="s">
        <v>19</v>
      </c>
      <c r="B1437" s="460" t="s">
        <v>13</v>
      </c>
      <c r="C1437" s="642"/>
      <c r="D1437" s="642"/>
      <c r="E1437" s="643"/>
      <c r="F1437" s="643"/>
      <c r="G1437" s="52" t="s">
        <v>3707</v>
      </c>
      <c r="H1437" s="163" t="s">
        <v>3707</v>
      </c>
      <c r="I1437" s="163" t="s">
        <v>252</v>
      </c>
      <c r="J1437" s="168">
        <v>1</v>
      </c>
      <c r="K1437" s="192">
        <v>45231</v>
      </c>
      <c r="L1437" s="192">
        <v>45747</v>
      </c>
      <c r="M1437" s="165">
        <f t="shared" si="48"/>
        <v>73.714285714285708</v>
      </c>
      <c r="N1437" s="191">
        <v>0</v>
      </c>
      <c r="O1437" s="163" t="s">
        <v>4146</v>
      </c>
      <c r="P1437" s="53">
        <f t="shared" si="49"/>
        <v>0</v>
      </c>
      <c r="Q1437" s="166" t="str">
        <f>IF(ISNUMBER(P1437),IF(P1437=100%,"CUMPLIDA",IF(AND(ISNUMBER(L1437),ISNUMBER(CGR!$P$4)), IF(L1437&lt;CGR!$P$4,"INCUMPLIDA","PROCESO"), "VERIFICAR FECHA")),"SIN VALOR AVANCE")</f>
        <v>PROCESO</v>
      </c>
    </row>
    <row r="1438" spans="1:17" ht="405.75">
      <c r="A1438" s="169" t="s">
        <v>19</v>
      </c>
      <c r="B1438" s="460" t="s">
        <v>13</v>
      </c>
      <c r="C1438" s="642"/>
      <c r="D1438" s="642"/>
      <c r="E1438" s="643"/>
      <c r="F1438" s="643"/>
      <c r="G1438" s="52" t="s">
        <v>3708</v>
      </c>
      <c r="H1438" s="163" t="s">
        <v>3708</v>
      </c>
      <c r="I1438" s="163" t="s">
        <v>2556</v>
      </c>
      <c r="J1438" s="168">
        <v>1</v>
      </c>
      <c r="K1438" s="192">
        <v>45231</v>
      </c>
      <c r="L1438" s="192">
        <v>45808</v>
      </c>
      <c r="M1438" s="165">
        <f t="shared" si="48"/>
        <v>82.428571428571431</v>
      </c>
      <c r="N1438" s="191">
        <v>0</v>
      </c>
      <c r="O1438" s="163" t="s">
        <v>4144</v>
      </c>
      <c r="P1438" s="53">
        <f t="shared" si="49"/>
        <v>0</v>
      </c>
      <c r="Q1438" s="166" t="str">
        <f>IF(ISNUMBER(P1438),IF(P1438=100%,"CUMPLIDA",IF(AND(ISNUMBER(L1438),ISNUMBER(CGR!$P$4)), IF(L1438&lt;CGR!$P$4,"INCUMPLIDA","PROCESO"), "VERIFICAR FECHA")),"SIN VALOR AVANCE")</f>
        <v>PROCESO</v>
      </c>
    </row>
    <row r="1439" spans="1:17" ht="150.75">
      <c r="A1439" s="169" t="s">
        <v>19</v>
      </c>
      <c r="B1439" s="460" t="s">
        <v>13</v>
      </c>
      <c r="C1439" s="642"/>
      <c r="D1439" s="642"/>
      <c r="E1439" s="643"/>
      <c r="F1439" s="643"/>
      <c r="G1439" s="52" t="s">
        <v>1363</v>
      </c>
      <c r="H1439" s="163" t="s">
        <v>258</v>
      </c>
      <c r="I1439" s="163" t="s">
        <v>259</v>
      </c>
      <c r="J1439" s="168">
        <v>7</v>
      </c>
      <c r="K1439" s="192">
        <v>46024</v>
      </c>
      <c r="L1439" s="192">
        <v>46660</v>
      </c>
      <c r="M1439" s="165">
        <f t="shared" si="48"/>
        <v>90.857142857142861</v>
      </c>
      <c r="N1439" s="191">
        <v>0</v>
      </c>
      <c r="O1439" s="163" t="s">
        <v>4146</v>
      </c>
      <c r="P1439" s="53">
        <f t="shared" si="49"/>
        <v>0</v>
      </c>
      <c r="Q1439" s="166" t="str">
        <f>IF(ISNUMBER(P1439),IF(P1439=100%,"CUMPLIDA",IF(AND(ISNUMBER(L1439),ISNUMBER(CGR!$P$4)), IF(L1439&lt;CGR!$P$4,"INCUMPLIDA","PROCESO"), "VERIFICAR FECHA")),"SIN VALOR AVANCE")</f>
        <v>PROCESO</v>
      </c>
    </row>
    <row r="1440" spans="1:17" ht="285.75">
      <c r="A1440" s="169" t="s">
        <v>19</v>
      </c>
      <c r="B1440" s="460" t="s">
        <v>13</v>
      </c>
      <c r="C1440" s="642"/>
      <c r="D1440" s="642"/>
      <c r="E1440" s="643"/>
      <c r="F1440" s="643"/>
      <c r="G1440" s="52" t="s">
        <v>1364</v>
      </c>
      <c r="H1440" s="163" t="s">
        <v>261</v>
      </c>
      <c r="I1440" s="163" t="s">
        <v>262</v>
      </c>
      <c r="J1440" s="168">
        <v>1</v>
      </c>
      <c r="K1440" s="192">
        <v>46024</v>
      </c>
      <c r="L1440" s="192">
        <v>46660</v>
      </c>
      <c r="M1440" s="165">
        <f t="shared" si="48"/>
        <v>90.857142857142861</v>
      </c>
      <c r="N1440" s="191">
        <v>0</v>
      </c>
      <c r="O1440" s="163" t="s">
        <v>4145</v>
      </c>
      <c r="P1440" s="53">
        <f t="shared" si="49"/>
        <v>0</v>
      </c>
      <c r="Q1440" s="166" t="str">
        <f>IF(ISNUMBER(P1440),IF(P1440=100%,"CUMPLIDA",IF(AND(ISNUMBER(L1440),ISNUMBER(CGR!$P$4)), IF(L1440&lt;CGR!$P$4,"INCUMPLIDA","PROCESO"), "VERIFICAR FECHA")),"SIN VALOR AVANCE")</f>
        <v>PROCESO</v>
      </c>
    </row>
    <row r="1441" spans="1:17" ht="405.75">
      <c r="A1441" s="169" t="s">
        <v>19</v>
      </c>
      <c r="B1441" s="460" t="s">
        <v>13</v>
      </c>
      <c r="C1441" s="642"/>
      <c r="D1441" s="642"/>
      <c r="E1441" s="643"/>
      <c r="F1441" s="643"/>
      <c r="G1441" s="52" t="s">
        <v>1365</v>
      </c>
      <c r="H1441" s="163" t="s">
        <v>264</v>
      </c>
      <c r="I1441" s="163" t="s">
        <v>265</v>
      </c>
      <c r="J1441" s="168">
        <v>2</v>
      </c>
      <c r="K1441" s="192">
        <v>46024</v>
      </c>
      <c r="L1441" s="192">
        <v>46660</v>
      </c>
      <c r="M1441" s="165">
        <f t="shared" si="48"/>
        <v>90.857142857142861</v>
      </c>
      <c r="N1441" s="191">
        <v>0</v>
      </c>
      <c r="O1441" s="163" t="s">
        <v>4144</v>
      </c>
      <c r="P1441" s="53">
        <f t="shared" si="49"/>
        <v>0</v>
      </c>
      <c r="Q1441" s="166" t="str">
        <f>IF(ISNUMBER(P1441),IF(P1441=100%,"CUMPLIDA",IF(AND(ISNUMBER(L1441),ISNUMBER(CGR!$P$4)), IF(L1441&lt;CGR!$P$4,"INCUMPLIDA","PROCESO"), "VERIFICAR FECHA")),"SIN VALOR AVANCE")</f>
        <v>PROCESO</v>
      </c>
    </row>
    <row r="1442" spans="1:17" ht="375.75">
      <c r="A1442" s="169" t="s">
        <v>19</v>
      </c>
      <c r="B1442" s="460" t="s">
        <v>13</v>
      </c>
      <c r="C1442" s="645" t="s">
        <v>3432</v>
      </c>
      <c r="D1442" s="645" t="s">
        <v>4147</v>
      </c>
      <c r="E1442" s="643" t="s">
        <v>4148</v>
      </c>
      <c r="F1442" s="643" t="s">
        <v>4149</v>
      </c>
      <c r="G1442" s="643" t="s">
        <v>4150</v>
      </c>
      <c r="H1442" s="163" t="s">
        <v>2499</v>
      </c>
      <c r="I1442" s="163" t="s">
        <v>2500</v>
      </c>
      <c r="J1442" s="168">
        <v>1</v>
      </c>
      <c r="K1442" s="190">
        <v>45474</v>
      </c>
      <c r="L1442" s="190">
        <v>45716</v>
      </c>
      <c r="M1442" s="165">
        <f t="shared" si="48"/>
        <v>34.571428571428569</v>
      </c>
      <c r="N1442" s="191">
        <v>1</v>
      </c>
      <c r="O1442" s="175" t="s">
        <v>4151</v>
      </c>
      <c r="P1442" s="53">
        <f t="shared" si="49"/>
        <v>1</v>
      </c>
      <c r="Q1442" s="166" t="str">
        <f>IF(ISNUMBER(P1442),IF(P1442=100%,"CUMPLIDA",IF(AND(ISNUMBER(L1442),ISNUMBER(CGR!$P$4)), IF(L1442&lt;CGR!$P$4,"INCUMPLIDA","PROCESO"), "VERIFICAR FECHA")),"SIN VALOR AVANCE")</f>
        <v>CUMPLIDA</v>
      </c>
    </row>
    <row r="1443" spans="1:17" ht="375.75">
      <c r="A1443" s="169" t="s">
        <v>19</v>
      </c>
      <c r="B1443" s="460" t="s">
        <v>13</v>
      </c>
      <c r="C1443" s="645"/>
      <c r="D1443" s="645"/>
      <c r="E1443" s="643"/>
      <c r="F1443" s="643"/>
      <c r="G1443" s="643"/>
      <c r="H1443" s="163" t="s">
        <v>4152</v>
      </c>
      <c r="I1443" s="163" t="s">
        <v>2503</v>
      </c>
      <c r="J1443" s="168">
        <v>1</v>
      </c>
      <c r="K1443" s="190">
        <v>45717</v>
      </c>
      <c r="L1443" s="190">
        <v>45808</v>
      </c>
      <c r="M1443" s="165">
        <f t="shared" si="48"/>
        <v>13</v>
      </c>
      <c r="N1443" s="191">
        <v>1</v>
      </c>
      <c r="O1443" s="175" t="s">
        <v>4151</v>
      </c>
      <c r="P1443" s="53">
        <f t="shared" si="49"/>
        <v>1</v>
      </c>
      <c r="Q1443" s="166" t="str">
        <f>IF(ISNUMBER(P1443),IF(P1443=100%,"CUMPLIDA",IF(AND(ISNUMBER(L1443),ISNUMBER(CGR!$P$4)), IF(L1443&lt;CGR!$P$4,"INCUMPLIDA","PROCESO"), "VERIFICAR FECHA")),"SIN VALOR AVANCE")</f>
        <v>CUMPLIDA</v>
      </c>
    </row>
    <row r="1444" spans="1:17" ht="375.75">
      <c r="A1444" s="169" t="s">
        <v>19</v>
      </c>
      <c r="B1444" s="460" t="s">
        <v>13</v>
      </c>
      <c r="C1444" s="645"/>
      <c r="D1444" s="645"/>
      <c r="E1444" s="643"/>
      <c r="F1444" s="643"/>
      <c r="G1444" s="643"/>
      <c r="H1444" s="163" t="s">
        <v>4153</v>
      </c>
      <c r="I1444" s="163" t="s">
        <v>2506</v>
      </c>
      <c r="J1444" s="168">
        <v>1</v>
      </c>
      <c r="K1444" s="190">
        <v>45809</v>
      </c>
      <c r="L1444" s="190">
        <v>45991</v>
      </c>
      <c r="M1444" s="165">
        <f t="shared" si="48"/>
        <v>26</v>
      </c>
      <c r="N1444" s="191">
        <v>0</v>
      </c>
      <c r="O1444" s="175" t="s">
        <v>4151</v>
      </c>
      <c r="P1444" s="53">
        <f t="shared" si="49"/>
        <v>0</v>
      </c>
      <c r="Q1444" s="166" t="str">
        <f>IF(ISNUMBER(P1444),IF(P1444=100%,"CUMPLIDA",IF(AND(ISNUMBER(L1444),ISNUMBER(CGR!$P$4)), IF(L1444&lt;CGR!$P$4,"INCUMPLIDA","PROCESO"), "VERIFICAR FECHA")),"SIN VALOR AVANCE")</f>
        <v>PROCESO</v>
      </c>
    </row>
    <row r="1445" spans="1:17" ht="315.75">
      <c r="A1445" s="169" t="s">
        <v>19</v>
      </c>
      <c r="B1445" s="460" t="s">
        <v>13</v>
      </c>
      <c r="C1445" s="645"/>
      <c r="D1445" s="645"/>
      <c r="E1445" s="643"/>
      <c r="F1445" s="643"/>
      <c r="G1445" s="643"/>
      <c r="H1445" s="163" t="s">
        <v>2508</v>
      </c>
      <c r="I1445" s="163" t="s">
        <v>2509</v>
      </c>
      <c r="J1445" s="467">
        <v>1</v>
      </c>
      <c r="K1445" s="190">
        <v>45992</v>
      </c>
      <c r="L1445" s="190">
        <v>46172</v>
      </c>
      <c r="M1445" s="165">
        <f t="shared" si="48"/>
        <v>25.714285714285715</v>
      </c>
      <c r="N1445" s="468">
        <v>0</v>
      </c>
      <c r="O1445" s="163" t="s">
        <v>4154</v>
      </c>
      <c r="P1445" s="53">
        <f t="shared" si="49"/>
        <v>0</v>
      </c>
      <c r="Q1445" s="166" t="str">
        <f>IF(ISNUMBER(P1445),IF(P1445=100%,"CUMPLIDA",IF(AND(ISNUMBER(L1445),ISNUMBER(CGR!$P$4)), IF(L1445&lt;CGR!$P$4,"INCUMPLIDA","PROCESO"), "VERIFICAR FECHA")),"SIN VALOR AVANCE")</f>
        <v>PROCESO</v>
      </c>
    </row>
    <row r="1446" spans="1:17" ht="135.75">
      <c r="A1446" s="169" t="s">
        <v>19</v>
      </c>
      <c r="B1446" s="460" t="s">
        <v>13</v>
      </c>
      <c r="C1446" s="645"/>
      <c r="D1446" s="645"/>
      <c r="E1446" s="643"/>
      <c r="F1446" s="643"/>
      <c r="G1446" s="643" t="s">
        <v>2481</v>
      </c>
      <c r="H1446" s="537" t="s">
        <v>2429</v>
      </c>
      <c r="I1446" s="163" t="s">
        <v>969</v>
      </c>
      <c r="J1446" s="164">
        <v>1</v>
      </c>
      <c r="K1446" s="190">
        <v>45231</v>
      </c>
      <c r="L1446" s="190">
        <v>45504</v>
      </c>
      <c r="M1446" s="165">
        <f t="shared" si="48"/>
        <v>39</v>
      </c>
      <c r="N1446" s="191">
        <v>1</v>
      </c>
      <c r="O1446" s="175" t="s">
        <v>3703</v>
      </c>
      <c r="P1446" s="53">
        <f t="shared" si="49"/>
        <v>1</v>
      </c>
      <c r="Q1446" s="166" t="str">
        <f>IF(ISNUMBER(P1446),IF(P1446=100%,"CUMPLIDA",IF(AND(ISNUMBER(L1446),ISNUMBER(CGR!$P$4)), IF(L1446&lt;CGR!$P$4,"INCUMPLIDA","PROCESO"), "VERIFICAR FECHA")),"SIN VALOR AVANCE")</f>
        <v>CUMPLIDA</v>
      </c>
    </row>
    <row r="1447" spans="1:17" ht="405.75">
      <c r="A1447" s="169" t="s">
        <v>19</v>
      </c>
      <c r="B1447" s="460" t="s">
        <v>13</v>
      </c>
      <c r="C1447" s="645"/>
      <c r="D1447" s="645"/>
      <c r="E1447" s="643"/>
      <c r="F1447" s="643"/>
      <c r="G1447" s="643"/>
      <c r="H1447" s="537" t="s">
        <v>2431</v>
      </c>
      <c r="I1447" s="163" t="s">
        <v>2432</v>
      </c>
      <c r="J1447" s="164">
        <v>1</v>
      </c>
      <c r="K1447" s="190">
        <v>45231</v>
      </c>
      <c r="L1447" s="190">
        <v>45504</v>
      </c>
      <c r="M1447" s="165">
        <f t="shared" si="48"/>
        <v>39</v>
      </c>
      <c r="N1447" s="191">
        <v>1</v>
      </c>
      <c r="O1447" s="163" t="s">
        <v>4144</v>
      </c>
      <c r="P1447" s="53">
        <f t="shared" si="49"/>
        <v>1</v>
      </c>
      <c r="Q1447" s="166" t="str">
        <f>IF(ISNUMBER(P1447),IF(P1447=100%,"CUMPLIDA",IF(AND(ISNUMBER(L1447),ISNUMBER(CGR!$P$4)), IF(L1447&lt;CGR!$P$4,"INCUMPLIDA","PROCESO"), "VERIFICAR FECHA")),"SIN VALOR AVANCE")</f>
        <v>CUMPLIDA</v>
      </c>
    </row>
    <row r="1448" spans="1:17" ht="285.75">
      <c r="A1448" s="169" t="s">
        <v>19</v>
      </c>
      <c r="B1448" s="460" t="s">
        <v>13</v>
      </c>
      <c r="C1448" s="645"/>
      <c r="D1448" s="645"/>
      <c r="E1448" s="643"/>
      <c r="F1448" s="643"/>
      <c r="G1448" s="52" t="s">
        <v>2434</v>
      </c>
      <c r="H1448" s="163" t="s">
        <v>1614</v>
      </c>
      <c r="I1448" s="163" t="s">
        <v>238</v>
      </c>
      <c r="J1448" s="168">
        <v>1</v>
      </c>
      <c r="K1448" s="192">
        <v>45323</v>
      </c>
      <c r="L1448" s="192">
        <v>45747</v>
      </c>
      <c r="M1448" s="165">
        <f t="shared" si="48"/>
        <v>60.571428571428569</v>
      </c>
      <c r="N1448" s="191">
        <v>0</v>
      </c>
      <c r="O1448" s="163" t="s">
        <v>4155</v>
      </c>
      <c r="P1448" s="53">
        <f t="shared" si="49"/>
        <v>0</v>
      </c>
      <c r="Q1448" s="166" t="str">
        <f>IF(ISNUMBER(P1448),IF(P1448=100%,"CUMPLIDA",IF(AND(ISNUMBER(L1448),ISNUMBER(CGR!$P$4)), IF(L1448&lt;CGR!$P$4,"INCUMPLIDA","PROCESO"), "VERIFICAR FECHA")),"SIN VALOR AVANCE")</f>
        <v>PROCESO</v>
      </c>
    </row>
    <row r="1449" spans="1:17" ht="150.75">
      <c r="A1449" s="169" t="s">
        <v>19</v>
      </c>
      <c r="B1449" s="460" t="s">
        <v>13</v>
      </c>
      <c r="C1449" s="645"/>
      <c r="D1449" s="645"/>
      <c r="E1449" s="643"/>
      <c r="F1449" s="643"/>
      <c r="G1449" s="52" t="s">
        <v>241</v>
      </c>
      <c r="H1449" s="163" t="s">
        <v>241</v>
      </c>
      <c r="I1449" s="163" t="s">
        <v>242</v>
      </c>
      <c r="J1449" s="168">
        <v>1</v>
      </c>
      <c r="K1449" s="192">
        <v>45323</v>
      </c>
      <c r="L1449" s="192">
        <v>45747</v>
      </c>
      <c r="M1449" s="165">
        <f t="shared" si="48"/>
        <v>60.571428571428569</v>
      </c>
      <c r="N1449" s="191">
        <v>0</v>
      </c>
      <c r="O1449" s="163" t="s">
        <v>4146</v>
      </c>
      <c r="P1449" s="53">
        <f t="shared" si="49"/>
        <v>0</v>
      </c>
      <c r="Q1449" s="166" t="str">
        <f>IF(ISNUMBER(P1449),IF(P1449=100%,"CUMPLIDA",IF(AND(ISNUMBER(L1449),ISNUMBER(CGR!$P$4)), IF(L1449&lt;CGR!$P$4,"INCUMPLIDA","PROCESO"), "VERIFICAR FECHA")),"SIN VALOR AVANCE")</f>
        <v>PROCESO</v>
      </c>
    </row>
    <row r="1450" spans="1:17" ht="150.75">
      <c r="A1450" s="169" t="s">
        <v>19</v>
      </c>
      <c r="B1450" s="460" t="s">
        <v>13</v>
      </c>
      <c r="C1450" s="645"/>
      <c r="D1450" s="645"/>
      <c r="E1450" s="643"/>
      <c r="F1450" s="643"/>
      <c r="G1450" s="52" t="s">
        <v>1361</v>
      </c>
      <c r="H1450" s="163" t="s">
        <v>245</v>
      </c>
      <c r="I1450" s="163" t="s">
        <v>246</v>
      </c>
      <c r="J1450" s="168">
        <v>1</v>
      </c>
      <c r="K1450" s="192">
        <v>45231</v>
      </c>
      <c r="L1450" s="192">
        <v>45747</v>
      </c>
      <c r="M1450" s="165">
        <f t="shared" si="48"/>
        <v>73.714285714285708</v>
      </c>
      <c r="N1450" s="191">
        <v>0</v>
      </c>
      <c r="O1450" s="163" t="s">
        <v>4146</v>
      </c>
      <c r="P1450" s="53">
        <f t="shared" si="49"/>
        <v>0</v>
      </c>
      <c r="Q1450" s="166" t="str">
        <f>IF(ISNUMBER(P1450),IF(P1450=100%,"CUMPLIDA",IF(AND(ISNUMBER(L1450),ISNUMBER(CGR!$P$4)), IF(L1450&lt;CGR!$P$4,"INCUMPLIDA","PROCESO"), "VERIFICAR FECHA")),"SIN VALOR AVANCE")</f>
        <v>PROCESO</v>
      </c>
    </row>
    <row r="1451" spans="1:17" ht="255.75">
      <c r="A1451" s="169" t="s">
        <v>19</v>
      </c>
      <c r="B1451" s="460" t="s">
        <v>13</v>
      </c>
      <c r="C1451" s="645"/>
      <c r="D1451" s="645"/>
      <c r="E1451" s="643"/>
      <c r="F1451" s="643"/>
      <c r="G1451" s="52" t="s">
        <v>248</v>
      </c>
      <c r="H1451" s="163" t="s">
        <v>248</v>
      </c>
      <c r="I1451" s="163" t="s">
        <v>3249</v>
      </c>
      <c r="J1451" s="168">
        <v>1</v>
      </c>
      <c r="K1451" s="192">
        <v>45323</v>
      </c>
      <c r="L1451" s="192">
        <v>45747</v>
      </c>
      <c r="M1451" s="165">
        <f t="shared" si="48"/>
        <v>60.571428571428569</v>
      </c>
      <c r="N1451" s="191">
        <v>0</v>
      </c>
      <c r="O1451" s="163" t="s">
        <v>4156</v>
      </c>
      <c r="P1451" s="53">
        <f t="shared" si="49"/>
        <v>0</v>
      </c>
      <c r="Q1451" s="166" t="str">
        <f>IF(ISNUMBER(P1451),IF(P1451=100%,"CUMPLIDA",IF(AND(ISNUMBER(L1451),ISNUMBER(CGR!$P$4)), IF(L1451&lt;CGR!$P$4,"INCUMPLIDA","PROCESO"), "VERIFICAR FECHA")),"SIN VALOR AVANCE")</f>
        <v>PROCESO</v>
      </c>
    </row>
    <row r="1452" spans="1:17" ht="135.75">
      <c r="A1452" s="169" t="s">
        <v>19</v>
      </c>
      <c r="B1452" s="460" t="s">
        <v>13</v>
      </c>
      <c r="C1452" s="645"/>
      <c r="D1452" s="645"/>
      <c r="E1452" s="643"/>
      <c r="F1452" s="643"/>
      <c r="G1452" s="52" t="s">
        <v>3707</v>
      </c>
      <c r="H1452" s="163" t="s">
        <v>3707</v>
      </c>
      <c r="I1452" s="163" t="s">
        <v>252</v>
      </c>
      <c r="J1452" s="168">
        <v>1</v>
      </c>
      <c r="K1452" s="192">
        <v>45231</v>
      </c>
      <c r="L1452" s="192">
        <v>45747</v>
      </c>
      <c r="M1452" s="165">
        <f t="shared" si="48"/>
        <v>73.714285714285708</v>
      </c>
      <c r="N1452" s="191">
        <v>0</v>
      </c>
      <c r="O1452" s="175" t="s">
        <v>4157</v>
      </c>
      <c r="P1452" s="53">
        <f t="shared" si="49"/>
        <v>0</v>
      </c>
      <c r="Q1452" s="166" t="str">
        <f>IF(ISNUMBER(P1452),IF(P1452=100%,"CUMPLIDA",IF(AND(ISNUMBER(L1452),ISNUMBER(CGR!$P$4)), IF(L1452&lt;CGR!$P$4,"INCUMPLIDA","PROCESO"), "VERIFICAR FECHA")),"SIN VALOR AVANCE")</f>
        <v>PROCESO</v>
      </c>
    </row>
    <row r="1453" spans="1:17" ht="375.75">
      <c r="A1453" s="169" t="s">
        <v>19</v>
      </c>
      <c r="B1453" s="460" t="s">
        <v>13</v>
      </c>
      <c r="C1453" s="645"/>
      <c r="D1453" s="645"/>
      <c r="E1453" s="643"/>
      <c r="F1453" s="643"/>
      <c r="G1453" s="52" t="s">
        <v>3708</v>
      </c>
      <c r="H1453" s="163" t="s">
        <v>3708</v>
      </c>
      <c r="I1453" s="163" t="s">
        <v>2556</v>
      </c>
      <c r="J1453" s="168">
        <v>1</v>
      </c>
      <c r="K1453" s="192">
        <v>45231</v>
      </c>
      <c r="L1453" s="192">
        <v>45808</v>
      </c>
      <c r="M1453" s="165">
        <f t="shared" si="48"/>
        <v>82.428571428571431</v>
      </c>
      <c r="N1453" s="191">
        <v>0</v>
      </c>
      <c r="O1453" s="175" t="s">
        <v>4151</v>
      </c>
      <c r="P1453" s="53">
        <f t="shared" si="49"/>
        <v>0</v>
      </c>
      <c r="Q1453" s="166" t="str">
        <f>IF(ISNUMBER(P1453),IF(P1453=100%,"CUMPLIDA",IF(AND(ISNUMBER(L1453),ISNUMBER(CGR!$P$4)), IF(L1453&lt;CGR!$P$4,"INCUMPLIDA","PROCESO"), "VERIFICAR FECHA")),"SIN VALOR AVANCE")</f>
        <v>PROCESO</v>
      </c>
    </row>
    <row r="1454" spans="1:17" ht="135.75">
      <c r="A1454" s="169" t="s">
        <v>19</v>
      </c>
      <c r="B1454" s="460" t="s">
        <v>13</v>
      </c>
      <c r="C1454" s="645"/>
      <c r="D1454" s="645"/>
      <c r="E1454" s="643"/>
      <c r="F1454" s="643"/>
      <c r="G1454" s="52" t="s">
        <v>1363</v>
      </c>
      <c r="H1454" s="163" t="s">
        <v>258</v>
      </c>
      <c r="I1454" s="163" t="s">
        <v>259</v>
      </c>
      <c r="J1454" s="168">
        <v>8</v>
      </c>
      <c r="K1454" s="192">
        <v>45809</v>
      </c>
      <c r="L1454" s="192">
        <v>46568</v>
      </c>
      <c r="M1454" s="165">
        <f t="shared" si="48"/>
        <v>108.42857142857143</v>
      </c>
      <c r="N1454" s="191">
        <v>0</v>
      </c>
      <c r="O1454" s="175" t="s">
        <v>4157</v>
      </c>
      <c r="P1454" s="53">
        <f t="shared" si="49"/>
        <v>0</v>
      </c>
      <c r="Q1454" s="166" t="str">
        <f>IF(ISNUMBER(P1454),IF(P1454=100%,"CUMPLIDA",IF(AND(ISNUMBER(L1454),ISNUMBER(CGR!$P$4)), IF(L1454&lt;CGR!$P$4,"INCUMPLIDA","PROCESO"), "VERIFICAR FECHA")),"SIN VALOR AVANCE")</f>
        <v>PROCESO</v>
      </c>
    </row>
    <row r="1455" spans="1:17" ht="240.75">
      <c r="A1455" s="169" t="s">
        <v>19</v>
      </c>
      <c r="B1455" s="460" t="s">
        <v>13</v>
      </c>
      <c r="C1455" s="645"/>
      <c r="D1455" s="645"/>
      <c r="E1455" s="643"/>
      <c r="F1455" s="643"/>
      <c r="G1455" s="52" t="s">
        <v>1364</v>
      </c>
      <c r="H1455" s="163" t="s">
        <v>261</v>
      </c>
      <c r="I1455" s="163" t="s">
        <v>262</v>
      </c>
      <c r="J1455" s="168">
        <v>1</v>
      </c>
      <c r="K1455" s="192">
        <v>45809</v>
      </c>
      <c r="L1455" s="192">
        <v>46568</v>
      </c>
      <c r="M1455" s="165">
        <f t="shared" si="48"/>
        <v>108.42857142857143</v>
      </c>
      <c r="N1455" s="191">
        <v>0</v>
      </c>
      <c r="O1455" s="175" t="s">
        <v>4158</v>
      </c>
      <c r="P1455" s="53">
        <f t="shared" si="49"/>
        <v>0</v>
      </c>
      <c r="Q1455" s="166" t="str">
        <f>IF(ISNUMBER(P1455),IF(P1455=100%,"CUMPLIDA",IF(AND(ISNUMBER(L1455),ISNUMBER(CGR!$P$4)), IF(L1455&lt;CGR!$P$4,"INCUMPLIDA","PROCESO"), "VERIFICAR FECHA")),"SIN VALOR AVANCE")</f>
        <v>PROCESO</v>
      </c>
    </row>
    <row r="1456" spans="1:17" ht="375.75">
      <c r="A1456" s="169" t="s">
        <v>19</v>
      </c>
      <c r="B1456" s="460" t="s">
        <v>13</v>
      </c>
      <c r="C1456" s="645"/>
      <c r="D1456" s="645"/>
      <c r="E1456" s="643"/>
      <c r="F1456" s="643"/>
      <c r="G1456" s="52" t="s">
        <v>1365</v>
      </c>
      <c r="H1456" s="163" t="s">
        <v>264</v>
      </c>
      <c r="I1456" s="163" t="s">
        <v>265</v>
      </c>
      <c r="J1456" s="168">
        <v>2</v>
      </c>
      <c r="K1456" s="192">
        <v>45809</v>
      </c>
      <c r="L1456" s="192">
        <v>46568</v>
      </c>
      <c r="M1456" s="165">
        <f t="shared" si="48"/>
        <v>108.42857142857143</v>
      </c>
      <c r="N1456" s="191">
        <v>0</v>
      </c>
      <c r="O1456" s="175" t="s">
        <v>4151</v>
      </c>
      <c r="P1456" s="53">
        <f t="shared" si="49"/>
        <v>0</v>
      </c>
      <c r="Q1456" s="166" t="str">
        <f>IF(ISNUMBER(P1456),IF(P1456=100%,"CUMPLIDA",IF(AND(ISNUMBER(L1456),ISNUMBER(CGR!$P$4)), IF(L1456&lt;CGR!$P$4,"INCUMPLIDA","PROCESO"), "VERIFICAR FECHA")),"SIN VALOR AVANCE")</f>
        <v>PROCESO</v>
      </c>
    </row>
    <row r="1457" spans="1:17" ht="330.75">
      <c r="A1457" s="169" t="s">
        <v>19</v>
      </c>
      <c r="B1457" s="460" t="s">
        <v>13</v>
      </c>
      <c r="C1457" s="645"/>
      <c r="D1457" s="645"/>
      <c r="E1457" s="643"/>
      <c r="F1457" s="643"/>
      <c r="G1457" s="52" t="s">
        <v>4159</v>
      </c>
      <c r="H1457" s="163" t="s">
        <v>4160</v>
      </c>
      <c r="I1457" s="163" t="s">
        <v>4161</v>
      </c>
      <c r="J1457" s="467">
        <v>1</v>
      </c>
      <c r="K1457" s="190">
        <v>45474</v>
      </c>
      <c r="L1457" s="190">
        <v>45716</v>
      </c>
      <c r="M1457" s="165">
        <f t="shared" si="48"/>
        <v>34.571428571428569</v>
      </c>
      <c r="N1457" s="468">
        <v>1</v>
      </c>
      <c r="O1457" s="175" t="s">
        <v>4162</v>
      </c>
      <c r="P1457" s="53">
        <f t="shared" si="49"/>
        <v>1</v>
      </c>
      <c r="Q1457" s="166" t="str">
        <f>IF(ISNUMBER(P1457),IF(P1457=100%,"CUMPLIDA",IF(AND(ISNUMBER(L1457),ISNUMBER(CGR!$P$4)), IF(L1457&lt;CGR!$P$4,"INCUMPLIDA","PROCESO"), "VERIFICAR FECHA")),"SIN VALOR AVANCE")</f>
        <v>CUMPLIDA</v>
      </c>
    </row>
    <row r="1458" spans="1:17" ht="180.75">
      <c r="A1458" s="169" t="s">
        <v>19</v>
      </c>
      <c r="B1458" s="460" t="s">
        <v>13</v>
      </c>
      <c r="C1458" s="645" t="s">
        <v>3432</v>
      </c>
      <c r="D1458" s="645" t="s">
        <v>3956</v>
      </c>
      <c r="E1458" s="643" t="s">
        <v>4163</v>
      </c>
      <c r="F1458" s="643" t="s">
        <v>4164</v>
      </c>
      <c r="G1458" s="52" t="s">
        <v>4165</v>
      </c>
      <c r="H1458" s="163" t="s">
        <v>4166</v>
      </c>
      <c r="I1458" s="163" t="s">
        <v>4167</v>
      </c>
      <c r="J1458" s="164">
        <v>3</v>
      </c>
      <c r="K1458" s="65">
        <v>45474</v>
      </c>
      <c r="L1458" s="65">
        <v>45565</v>
      </c>
      <c r="M1458" s="165">
        <f t="shared" si="48"/>
        <v>13</v>
      </c>
      <c r="N1458" s="191">
        <v>3</v>
      </c>
      <c r="O1458" s="163" t="s">
        <v>4168</v>
      </c>
      <c r="P1458" s="53">
        <f t="shared" si="49"/>
        <v>1</v>
      </c>
      <c r="Q1458" s="166" t="str">
        <f>IF(ISNUMBER(P1458),IF(P1458=100%,"CUMPLIDA",IF(AND(ISNUMBER(L1458),ISNUMBER(CGR!$P$4)), IF(L1458&lt;CGR!$P$4,"INCUMPLIDA","PROCESO"), "VERIFICAR FECHA")),"SIN VALOR AVANCE")</f>
        <v>CUMPLIDA</v>
      </c>
    </row>
    <row r="1459" spans="1:17" ht="135.75">
      <c r="A1459" s="169" t="s">
        <v>19</v>
      </c>
      <c r="B1459" s="460" t="s">
        <v>13</v>
      </c>
      <c r="C1459" s="645"/>
      <c r="D1459" s="645"/>
      <c r="E1459" s="643"/>
      <c r="F1459" s="643"/>
      <c r="G1459" s="52" t="s">
        <v>4169</v>
      </c>
      <c r="H1459" s="163" t="s">
        <v>4170</v>
      </c>
      <c r="I1459" s="163" t="s">
        <v>4171</v>
      </c>
      <c r="J1459" s="164">
        <v>4</v>
      </c>
      <c r="K1459" s="65">
        <v>45505</v>
      </c>
      <c r="L1459" s="65">
        <v>45716</v>
      </c>
      <c r="M1459" s="165">
        <f t="shared" si="48"/>
        <v>30.142857142857142</v>
      </c>
      <c r="N1459" s="191">
        <v>0</v>
      </c>
      <c r="O1459" s="163" t="s">
        <v>4172</v>
      </c>
      <c r="P1459" s="53">
        <f t="shared" si="49"/>
        <v>0</v>
      </c>
      <c r="Q1459" s="166" t="str">
        <f>IF(ISNUMBER(P1459),IF(P1459=100%,"CUMPLIDA",IF(AND(ISNUMBER(L1459),ISNUMBER(CGR!$P$4)), IF(L1459&lt;CGR!$P$4,"INCUMPLIDA","PROCESO"), "VERIFICAR FECHA")),"SIN VALOR AVANCE")</f>
        <v>PROCESO</v>
      </c>
    </row>
    <row r="1460" spans="1:17" ht="150">
      <c r="A1460" s="169" t="s">
        <v>19</v>
      </c>
      <c r="B1460" s="460" t="s">
        <v>13</v>
      </c>
      <c r="C1460" s="645"/>
      <c r="D1460" s="645"/>
      <c r="E1460" s="643"/>
      <c r="F1460" s="643"/>
      <c r="G1460" s="643" t="s">
        <v>4173</v>
      </c>
      <c r="H1460" s="163" t="s">
        <v>4174</v>
      </c>
      <c r="I1460" s="163" t="s">
        <v>4175</v>
      </c>
      <c r="J1460" s="164">
        <v>12</v>
      </c>
      <c r="K1460" s="65">
        <v>45474</v>
      </c>
      <c r="L1460" s="65">
        <v>45838</v>
      </c>
      <c r="M1460" s="165">
        <f t="shared" si="48"/>
        <v>52</v>
      </c>
      <c r="N1460" s="191">
        <v>5</v>
      </c>
      <c r="O1460" s="163" t="s">
        <v>4176</v>
      </c>
      <c r="P1460" s="53">
        <f t="shared" si="49"/>
        <v>0.41666666666666669</v>
      </c>
      <c r="Q1460" s="166" t="str">
        <f>IF(ISNUMBER(P1460),IF(P1460=100%,"CUMPLIDA",IF(AND(ISNUMBER(L1460),ISNUMBER(CGR!$P$4)), IF(L1460&lt;CGR!$P$4,"INCUMPLIDA","PROCESO"), "VERIFICAR FECHA")),"SIN VALOR AVANCE")</f>
        <v>PROCESO</v>
      </c>
    </row>
    <row r="1461" spans="1:17" ht="180">
      <c r="A1461" s="169" t="s">
        <v>19</v>
      </c>
      <c r="B1461" s="460" t="s">
        <v>13</v>
      </c>
      <c r="C1461" s="645"/>
      <c r="D1461" s="645"/>
      <c r="E1461" s="643"/>
      <c r="F1461" s="643"/>
      <c r="G1461" s="643"/>
      <c r="H1461" s="163" t="s">
        <v>4177</v>
      </c>
      <c r="I1461" s="163" t="s">
        <v>4178</v>
      </c>
      <c r="J1461" s="164">
        <v>6</v>
      </c>
      <c r="K1461" s="65">
        <v>45566</v>
      </c>
      <c r="L1461" s="65">
        <v>45930</v>
      </c>
      <c r="M1461" s="165">
        <f t="shared" si="48"/>
        <v>52</v>
      </c>
      <c r="N1461" s="191">
        <v>2</v>
      </c>
      <c r="O1461" s="163" t="s">
        <v>4176</v>
      </c>
      <c r="P1461" s="53">
        <f t="shared" si="49"/>
        <v>0.33333333333333331</v>
      </c>
      <c r="Q1461" s="166" t="str">
        <f>IF(ISNUMBER(P1461),IF(P1461=100%,"CUMPLIDA",IF(AND(ISNUMBER(L1461),ISNUMBER(CGR!$P$4)), IF(L1461&lt;CGR!$P$4,"INCUMPLIDA","PROCESO"), "VERIFICAR FECHA")),"SIN VALOR AVANCE")</f>
        <v>PROCESO</v>
      </c>
    </row>
    <row r="1462" spans="1:17" ht="165">
      <c r="A1462" s="169" t="s">
        <v>19</v>
      </c>
      <c r="B1462" s="460" t="s">
        <v>13</v>
      </c>
      <c r="C1462" s="645"/>
      <c r="D1462" s="645"/>
      <c r="E1462" s="643"/>
      <c r="F1462" s="643"/>
      <c r="G1462" s="643"/>
      <c r="H1462" s="163" t="s">
        <v>4179</v>
      </c>
      <c r="I1462" s="163" t="s">
        <v>4178</v>
      </c>
      <c r="J1462" s="164">
        <v>6</v>
      </c>
      <c r="K1462" s="65">
        <v>45566</v>
      </c>
      <c r="L1462" s="65">
        <v>45930</v>
      </c>
      <c r="M1462" s="165">
        <f t="shared" si="48"/>
        <v>52</v>
      </c>
      <c r="N1462" s="191">
        <v>2</v>
      </c>
      <c r="O1462" s="163" t="s">
        <v>4176</v>
      </c>
      <c r="P1462" s="53">
        <f t="shared" si="49"/>
        <v>0.33333333333333331</v>
      </c>
      <c r="Q1462" s="166" t="str">
        <f>IF(ISNUMBER(P1462),IF(P1462=100%,"CUMPLIDA",IF(AND(ISNUMBER(L1462),ISNUMBER(CGR!$P$4)), IF(L1462&lt;CGR!$P$4,"INCUMPLIDA","PROCESO"), "VERIFICAR FECHA")),"SIN VALOR AVANCE")</f>
        <v>PROCESO</v>
      </c>
    </row>
    <row r="1463" spans="1:17" ht="240">
      <c r="A1463" s="169" t="s">
        <v>19</v>
      </c>
      <c r="B1463" s="460" t="s">
        <v>13</v>
      </c>
      <c r="C1463" s="642" t="s">
        <v>4180</v>
      </c>
      <c r="D1463" s="650" t="s">
        <v>4181</v>
      </c>
      <c r="E1463" s="647" t="s">
        <v>4182</v>
      </c>
      <c r="F1463" s="647" t="s">
        <v>4183</v>
      </c>
      <c r="G1463" s="172" t="s">
        <v>4184</v>
      </c>
      <c r="H1463" s="512" t="s">
        <v>4185</v>
      </c>
      <c r="I1463" s="163" t="s">
        <v>4186</v>
      </c>
      <c r="J1463" s="168">
        <v>1</v>
      </c>
      <c r="K1463" s="65">
        <v>45672</v>
      </c>
      <c r="L1463" s="194">
        <v>45748</v>
      </c>
      <c r="M1463" s="165">
        <f t="shared" si="48"/>
        <v>10.857142857142858</v>
      </c>
      <c r="N1463" s="164">
        <v>0</v>
      </c>
      <c r="O1463" s="163" t="s">
        <v>4187</v>
      </c>
      <c r="P1463" s="53">
        <f t="shared" si="49"/>
        <v>0</v>
      </c>
      <c r="Q1463" s="166" t="str">
        <f>IF(ISNUMBER(P1463),IF(P1463=100%,"CUMPLIDA",IF(AND(ISNUMBER(L1463),ISNUMBER(CGR!$P$4)), IF(L1463&lt;CGR!$P$4,"INCUMPLIDA","PROCESO"), "VERIFICAR FECHA")),"SIN VALOR AVANCE")</f>
        <v>PROCESO</v>
      </c>
    </row>
    <row r="1464" spans="1:17" ht="225">
      <c r="A1464" s="169" t="s">
        <v>19</v>
      </c>
      <c r="B1464" s="460" t="s">
        <v>13</v>
      </c>
      <c r="C1464" s="642"/>
      <c r="D1464" s="650"/>
      <c r="E1464" s="647"/>
      <c r="F1464" s="647" t="s">
        <v>4183</v>
      </c>
      <c r="G1464" s="172" t="s">
        <v>4188</v>
      </c>
      <c r="H1464" s="512" t="s">
        <v>4189</v>
      </c>
      <c r="I1464" s="163" t="s">
        <v>4190</v>
      </c>
      <c r="J1464" s="168">
        <v>2</v>
      </c>
      <c r="K1464" s="65">
        <v>45672</v>
      </c>
      <c r="L1464" s="65">
        <v>46037</v>
      </c>
      <c r="M1464" s="165">
        <f t="shared" si="48"/>
        <v>52.142857142857146</v>
      </c>
      <c r="N1464" s="164">
        <v>0</v>
      </c>
      <c r="O1464" s="163" t="s">
        <v>4187</v>
      </c>
      <c r="P1464" s="53">
        <f t="shared" si="49"/>
        <v>0</v>
      </c>
      <c r="Q1464" s="166" t="str">
        <f>IF(ISNUMBER(P1464),IF(P1464=100%,"CUMPLIDA",IF(AND(ISNUMBER(L1464),ISNUMBER(CGR!$P$4)), IF(L1464&lt;CGR!$P$4,"INCUMPLIDA","PROCESO"), "VERIFICAR FECHA")),"SIN VALOR AVANCE")</f>
        <v>PROCESO</v>
      </c>
    </row>
    <row r="1465" spans="1:17" ht="120">
      <c r="A1465" s="169" t="s">
        <v>19</v>
      </c>
      <c r="B1465" s="460" t="s">
        <v>13</v>
      </c>
      <c r="C1465" s="642"/>
      <c r="D1465" s="650"/>
      <c r="E1465" s="647"/>
      <c r="F1465" s="647" t="s">
        <v>4183</v>
      </c>
      <c r="G1465" s="52" t="s">
        <v>4191</v>
      </c>
      <c r="H1465" s="163" t="s">
        <v>4191</v>
      </c>
      <c r="I1465" s="163" t="s">
        <v>1288</v>
      </c>
      <c r="J1465" s="467">
        <v>1</v>
      </c>
      <c r="K1465" s="65">
        <v>45691</v>
      </c>
      <c r="L1465" s="65">
        <v>46055</v>
      </c>
      <c r="M1465" s="165">
        <f t="shared" si="48"/>
        <v>52</v>
      </c>
      <c r="N1465" s="461">
        <v>0</v>
      </c>
      <c r="O1465" s="163" t="s">
        <v>4192</v>
      </c>
      <c r="P1465" s="53">
        <f t="shared" si="49"/>
        <v>0</v>
      </c>
      <c r="Q1465" s="166" t="str">
        <f>IF(ISNUMBER(P1465),IF(P1465=100%,"CUMPLIDA",IF(AND(ISNUMBER(L1465),ISNUMBER(CGR!$P$4)), IF(L1465&lt;CGR!$P$4,"INCUMPLIDA","PROCESO"), "VERIFICAR FECHA")),"SIN VALOR AVANCE")</f>
        <v>PROCESO</v>
      </c>
    </row>
    <row r="1466" spans="1:17" ht="225">
      <c r="A1466" s="169" t="s">
        <v>19</v>
      </c>
      <c r="B1466" s="460" t="s">
        <v>13</v>
      </c>
      <c r="C1466" s="642" t="s">
        <v>4180</v>
      </c>
      <c r="D1466" s="650" t="s">
        <v>4181</v>
      </c>
      <c r="E1466" s="643" t="s">
        <v>4193</v>
      </c>
      <c r="F1466" s="643" t="s">
        <v>4194</v>
      </c>
      <c r="G1466" s="469" t="s">
        <v>4195</v>
      </c>
      <c r="H1466" s="539" t="s">
        <v>4196</v>
      </c>
      <c r="I1466" s="171" t="s">
        <v>4197</v>
      </c>
      <c r="J1466" s="164">
        <v>2</v>
      </c>
      <c r="K1466" s="65">
        <v>45691</v>
      </c>
      <c r="L1466" s="65">
        <v>46055</v>
      </c>
      <c r="M1466" s="165">
        <f t="shared" si="48"/>
        <v>52</v>
      </c>
      <c r="N1466" s="164">
        <v>0</v>
      </c>
      <c r="O1466" s="163" t="s">
        <v>4198</v>
      </c>
      <c r="P1466" s="53">
        <f t="shared" si="49"/>
        <v>0</v>
      </c>
      <c r="Q1466" s="166" t="str">
        <f>IF(ISNUMBER(P1466),IF(P1466=100%,"CUMPLIDA",IF(AND(ISNUMBER(L1466),ISNUMBER(CGR!$P$4)), IF(L1466&lt;CGR!$P$4,"INCUMPLIDA","PROCESO"), "VERIFICAR FECHA")),"SIN VALOR AVANCE")</f>
        <v>PROCESO</v>
      </c>
    </row>
    <row r="1467" spans="1:17" ht="135">
      <c r="A1467" s="169" t="s">
        <v>19</v>
      </c>
      <c r="B1467" s="460" t="s">
        <v>13</v>
      </c>
      <c r="C1467" s="642"/>
      <c r="D1467" s="650"/>
      <c r="E1467" s="643"/>
      <c r="F1467" s="643" t="s">
        <v>4194</v>
      </c>
      <c r="G1467" s="469" t="s">
        <v>4199</v>
      </c>
      <c r="H1467" s="539" t="s">
        <v>4199</v>
      </c>
      <c r="I1467" s="540" t="s">
        <v>4200</v>
      </c>
      <c r="J1467" s="168">
        <v>1</v>
      </c>
      <c r="K1467" s="65">
        <v>45691</v>
      </c>
      <c r="L1467" s="65">
        <v>45869</v>
      </c>
      <c r="M1467" s="165">
        <f t="shared" si="48"/>
        <v>25.428571428571427</v>
      </c>
      <c r="N1467" s="164">
        <v>0</v>
      </c>
      <c r="O1467" s="163" t="s">
        <v>4201</v>
      </c>
      <c r="P1467" s="53">
        <f t="shared" si="49"/>
        <v>0</v>
      </c>
      <c r="Q1467" s="166" t="str">
        <f>IF(ISNUMBER(P1467),IF(P1467=100%,"CUMPLIDA",IF(AND(ISNUMBER(L1467),ISNUMBER(CGR!$P$4)), IF(L1467&lt;CGR!$P$4,"INCUMPLIDA","PROCESO"), "VERIFICAR FECHA")),"SIN VALOR AVANCE")</f>
        <v>PROCESO</v>
      </c>
    </row>
    <row r="1468" spans="1:17" ht="240">
      <c r="A1468" s="169" t="s">
        <v>19</v>
      </c>
      <c r="B1468" s="460" t="s">
        <v>13</v>
      </c>
      <c r="C1468" s="642"/>
      <c r="D1468" s="650"/>
      <c r="E1468" s="643"/>
      <c r="F1468" s="643" t="s">
        <v>4194</v>
      </c>
      <c r="G1468" s="647" t="s">
        <v>4202</v>
      </c>
      <c r="H1468" s="512" t="s">
        <v>4203</v>
      </c>
      <c r="I1468" s="163" t="s">
        <v>4204</v>
      </c>
      <c r="J1468" s="168">
        <v>1</v>
      </c>
      <c r="K1468" s="194">
        <v>45691</v>
      </c>
      <c r="L1468" s="194">
        <v>46055</v>
      </c>
      <c r="M1468" s="165">
        <f t="shared" si="48"/>
        <v>52</v>
      </c>
      <c r="N1468" s="164">
        <v>0</v>
      </c>
      <c r="O1468" s="163" t="s">
        <v>4205</v>
      </c>
      <c r="P1468" s="53">
        <f t="shared" si="49"/>
        <v>0</v>
      </c>
      <c r="Q1468" s="166" t="str">
        <f>IF(ISNUMBER(P1468),IF(P1468=100%,"CUMPLIDA",IF(AND(ISNUMBER(L1468),ISNUMBER(CGR!$P$4)), IF(L1468&lt;CGR!$P$4,"INCUMPLIDA","PROCESO"), "VERIFICAR FECHA")),"SIN VALOR AVANCE")</f>
        <v>PROCESO</v>
      </c>
    </row>
    <row r="1469" spans="1:17" ht="270">
      <c r="A1469" s="169" t="s">
        <v>19</v>
      </c>
      <c r="B1469" s="460" t="s">
        <v>13</v>
      </c>
      <c r="C1469" s="642"/>
      <c r="D1469" s="650"/>
      <c r="E1469" s="643"/>
      <c r="F1469" s="643" t="s">
        <v>4194</v>
      </c>
      <c r="G1469" s="647"/>
      <c r="H1469" s="512" t="s">
        <v>4206</v>
      </c>
      <c r="I1469" s="163" t="s">
        <v>4207</v>
      </c>
      <c r="J1469" s="168">
        <v>8</v>
      </c>
      <c r="K1469" s="194">
        <v>45689</v>
      </c>
      <c r="L1469" s="194">
        <v>46054</v>
      </c>
      <c r="M1469" s="165">
        <f t="shared" si="48"/>
        <v>52.142857142857146</v>
      </c>
      <c r="N1469" s="164">
        <v>0</v>
      </c>
      <c r="O1469" s="163" t="s">
        <v>4205</v>
      </c>
      <c r="P1469" s="53">
        <f t="shared" si="49"/>
        <v>0</v>
      </c>
      <c r="Q1469" s="166" t="str">
        <f>IF(ISNUMBER(P1469),IF(P1469=100%,"CUMPLIDA",IF(AND(ISNUMBER(L1469),ISNUMBER(CGR!$P$4)), IF(L1469&lt;CGR!$P$4,"INCUMPLIDA","PROCESO"), "VERIFICAR FECHA")),"SIN VALOR AVANCE")</f>
        <v>PROCESO</v>
      </c>
    </row>
    <row r="1470" spans="1:17" ht="270">
      <c r="A1470" s="169" t="s">
        <v>19</v>
      </c>
      <c r="B1470" s="460" t="s">
        <v>13</v>
      </c>
      <c r="C1470" s="642" t="s">
        <v>4180</v>
      </c>
      <c r="D1470" s="650" t="s">
        <v>4181</v>
      </c>
      <c r="E1470" s="643" t="s">
        <v>4208</v>
      </c>
      <c r="F1470" s="643" t="s">
        <v>4209</v>
      </c>
      <c r="G1470" s="469" t="s">
        <v>4195</v>
      </c>
      <c r="H1470" s="539" t="s">
        <v>4196</v>
      </c>
      <c r="I1470" s="539" t="s">
        <v>4197</v>
      </c>
      <c r="J1470" s="164">
        <v>2</v>
      </c>
      <c r="K1470" s="65">
        <v>45691</v>
      </c>
      <c r="L1470" s="65">
        <v>46055</v>
      </c>
      <c r="M1470" s="165">
        <f t="shared" si="48"/>
        <v>52</v>
      </c>
      <c r="N1470" s="164">
        <v>0</v>
      </c>
      <c r="O1470" s="163" t="s">
        <v>4210</v>
      </c>
      <c r="P1470" s="53">
        <f t="shared" si="49"/>
        <v>0</v>
      </c>
      <c r="Q1470" s="166" t="str">
        <f>IF(ISNUMBER(P1470),IF(P1470=100%,"CUMPLIDA",IF(AND(ISNUMBER(L1470),ISNUMBER(CGR!$P$4)), IF(L1470&lt;CGR!$P$4,"INCUMPLIDA","PROCESO"), "VERIFICAR FECHA")),"SIN VALOR AVANCE")</f>
        <v>PROCESO</v>
      </c>
    </row>
    <row r="1471" spans="1:17" ht="150">
      <c r="A1471" s="169" t="s">
        <v>19</v>
      </c>
      <c r="B1471" s="460" t="s">
        <v>13</v>
      </c>
      <c r="C1471" s="642"/>
      <c r="D1471" s="650"/>
      <c r="E1471" s="643"/>
      <c r="F1471" s="643" t="s">
        <v>4209</v>
      </c>
      <c r="G1471" s="469" t="s">
        <v>4199</v>
      </c>
      <c r="H1471" s="539" t="s">
        <v>4199</v>
      </c>
      <c r="I1471" s="539" t="s">
        <v>4200</v>
      </c>
      <c r="J1471" s="168">
        <v>1</v>
      </c>
      <c r="K1471" s="65">
        <v>45691</v>
      </c>
      <c r="L1471" s="65">
        <v>46081</v>
      </c>
      <c r="M1471" s="165">
        <f t="shared" si="48"/>
        <v>55.714285714285715</v>
      </c>
      <c r="N1471" s="164">
        <v>0</v>
      </c>
      <c r="O1471" s="163" t="s">
        <v>4211</v>
      </c>
      <c r="P1471" s="53">
        <f t="shared" si="49"/>
        <v>0</v>
      </c>
      <c r="Q1471" s="166" t="str">
        <f>IF(ISNUMBER(P1471),IF(P1471=100%,"CUMPLIDA",IF(AND(ISNUMBER(L1471),ISNUMBER(CGR!$P$4)), IF(L1471&lt;CGR!$P$4,"INCUMPLIDA","PROCESO"), "VERIFICAR FECHA")),"SIN VALOR AVANCE")</f>
        <v>PROCESO</v>
      </c>
    </row>
    <row r="1472" spans="1:17" ht="270">
      <c r="A1472" s="169" t="s">
        <v>19</v>
      </c>
      <c r="B1472" s="460" t="s">
        <v>13</v>
      </c>
      <c r="C1472" s="642"/>
      <c r="D1472" s="650"/>
      <c r="E1472" s="643"/>
      <c r="F1472" s="643" t="s">
        <v>4209</v>
      </c>
      <c r="G1472" s="52" t="s">
        <v>4212</v>
      </c>
      <c r="H1472" s="512" t="s">
        <v>4206</v>
      </c>
      <c r="I1472" s="163" t="s">
        <v>4207</v>
      </c>
      <c r="J1472" s="168">
        <v>8</v>
      </c>
      <c r="K1472" s="194">
        <v>45691</v>
      </c>
      <c r="L1472" s="194">
        <v>46055</v>
      </c>
      <c r="M1472" s="165">
        <f t="shared" si="48"/>
        <v>52</v>
      </c>
      <c r="N1472" s="164">
        <v>0</v>
      </c>
      <c r="O1472" s="163" t="s">
        <v>4205</v>
      </c>
      <c r="P1472" s="53">
        <f t="shared" si="49"/>
        <v>0</v>
      </c>
      <c r="Q1472" s="166" t="str">
        <f>IF(ISNUMBER(P1472),IF(P1472=100%,"CUMPLIDA",IF(AND(ISNUMBER(L1472),ISNUMBER(CGR!$P$4)), IF(L1472&lt;CGR!$P$4,"INCUMPLIDA","PROCESO"), "VERIFICAR FECHA")),"SIN VALOR AVANCE")</f>
        <v>PROCESO</v>
      </c>
    </row>
    <row r="1473" spans="1:17" ht="120">
      <c r="A1473" s="169" t="s">
        <v>19</v>
      </c>
      <c r="B1473" s="460" t="s">
        <v>13</v>
      </c>
      <c r="C1473" s="642"/>
      <c r="D1473" s="650"/>
      <c r="E1473" s="643"/>
      <c r="F1473" s="643" t="s">
        <v>4209</v>
      </c>
      <c r="G1473" s="52" t="s">
        <v>4191</v>
      </c>
      <c r="H1473" s="163" t="s">
        <v>4213</v>
      </c>
      <c r="I1473" s="163" t="s">
        <v>1288</v>
      </c>
      <c r="J1473" s="467">
        <v>1</v>
      </c>
      <c r="K1473" s="65">
        <v>45691</v>
      </c>
      <c r="L1473" s="65">
        <v>46055</v>
      </c>
      <c r="M1473" s="165">
        <f t="shared" si="48"/>
        <v>52</v>
      </c>
      <c r="N1473" s="461">
        <v>0</v>
      </c>
      <c r="O1473" s="163" t="s">
        <v>4192</v>
      </c>
      <c r="P1473" s="53">
        <f t="shared" si="49"/>
        <v>0</v>
      </c>
      <c r="Q1473" s="166" t="str">
        <f>IF(ISNUMBER(P1473),IF(P1473=100%,"CUMPLIDA",IF(AND(ISNUMBER(L1473),ISNUMBER(CGR!$P$4)), IF(L1473&lt;CGR!$P$4,"INCUMPLIDA","PROCESO"), "VERIFICAR FECHA")),"SIN VALOR AVANCE")</f>
        <v>PROCESO</v>
      </c>
    </row>
    <row r="1474" spans="1:17" ht="165">
      <c r="A1474" s="169" t="s">
        <v>19</v>
      </c>
      <c r="B1474" s="460" t="s">
        <v>13</v>
      </c>
      <c r="C1474" s="642" t="s">
        <v>4180</v>
      </c>
      <c r="D1474" s="650" t="s">
        <v>4181</v>
      </c>
      <c r="E1474" s="643" t="s">
        <v>4214</v>
      </c>
      <c r="F1474" s="660" t="s">
        <v>4215</v>
      </c>
      <c r="G1474" s="469" t="s">
        <v>4216</v>
      </c>
      <c r="H1474" s="539" t="s">
        <v>4216</v>
      </c>
      <c r="I1474" s="171" t="s">
        <v>4197</v>
      </c>
      <c r="J1474" s="461">
        <v>1</v>
      </c>
      <c r="K1474" s="65">
        <v>45691</v>
      </c>
      <c r="L1474" s="65">
        <v>46081</v>
      </c>
      <c r="M1474" s="165">
        <f t="shared" si="48"/>
        <v>55.714285714285715</v>
      </c>
      <c r="N1474" s="461">
        <v>0</v>
      </c>
      <c r="O1474" s="163" t="s">
        <v>4217</v>
      </c>
      <c r="P1474" s="53">
        <f t="shared" si="49"/>
        <v>0</v>
      </c>
      <c r="Q1474" s="166" t="str">
        <f>IF(ISNUMBER(P1474),IF(P1474=100%,"CUMPLIDA",IF(AND(ISNUMBER(L1474),ISNUMBER(CGR!$P$4)), IF(L1474&lt;CGR!$P$4,"INCUMPLIDA","PROCESO"), "VERIFICAR FECHA")),"SIN VALOR AVANCE")</f>
        <v>PROCESO</v>
      </c>
    </row>
    <row r="1475" spans="1:17" ht="90">
      <c r="A1475" s="169" t="s">
        <v>19</v>
      </c>
      <c r="B1475" s="460" t="s">
        <v>13</v>
      </c>
      <c r="C1475" s="642"/>
      <c r="D1475" s="650"/>
      <c r="E1475" s="643"/>
      <c r="F1475" s="660"/>
      <c r="G1475" s="469" t="s">
        <v>4199</v>
      </c>
      <c r="H1475" s="539" t="s">
        <v>4199</v>
      </c>
      <c r="I1475" s="540" t="s">
        <v>4200</v>
      </c>
      <c r="J1475" s="168">
        <v>1</v>
      </c>
      <c r="K1475" s="65">
        <v>45691</v>
      </c>
      <c r="L1475" s="65">
        <v>46081</v>
      </c>
      <c r="M1475" s="165">
        <f t="shared" si="48"/>
        <v>55.714285714285715</v>
      </c>
      <c r="N1475" s="164">
        <v>0</v>
      </c>
      <c r="O1475" s="163" t="s">
        <v>4218</v>
      </c>
      <c r="P1475" s="53">
        <f t="shared" si="49"/>
        <v>0</v>
      </c>
      <c r="Q1475" s="166" t="str">
        <f>IF(ISNUMBER(P1475),IF(P1475=100%,"CUMPLIDA",IF(AND(ISNUMBER(L1475),ISNUMBER(CGR!$P$4)), IF(L1475&lt;CGR!$P$4,"INCUMPLIDA","PROCESO"), "VERIFICAR FECHA")),"SIN VALOR AVANCE")</f>
        <v>PROCESO</v>
      </c>
    </row>
    <row r="1476" spans="1:17" ht="270">
      <c r="A1476" s="169" t="s">
        <v>19</v>
      </c>
      <c r="B1476" s="460" t="s">
        <v>13</v>
      </c>
      <c r="C1476" s="642" t="s">
        <v>4180</v>
      </c>
      <c r="D1476" s="650" t="s">
        <v>4219</v>
      </c>
      <c r="E1476" s="643" t="s">
        <v>4220</v>
      </c>
      <c r="F1476" s="643" t="s">
        <v>4221</v>
      </c>
      <c r="G1476" s="469" t="s">
        <v>4195</v>
      </c>
      <c r="H1476" s="539" t="s">
        <v>4196</v>
      </c>
      <c r="I1476" s="171" t="s">
        <v>4197</v>
      </c>
      <c r="J1476" s="164">
        <v>2</v>
      </c>
      <c r="K1476" s="65">
        <v>45691</v>
      </c>
      <c r="L1476" s="65">
        <v>46055</v>
      </c>
      <c r="M1476" s="165">
        <f t="shared" ref="M1476:M1486" si="50">(L1476-K1476)/7</f>
        <v>52</v>
      </c>
      <c r="N1476" s="164">
        <v>0</v>
      </c>
      <c r="O1476" s="163" t="s">
        <v>4210</v>
      </c>
      <c r="P1476" s="53">
        <f t="shared" si="49"/>
        <v>0</v>
      </c>
      <c r="Q1476" s="166" t="str">
        <f>IF(ISNUMBER(P1476),IF(P1476=100%,"CUMPLIDA",IF(AND(ISNUMBER(L1476),ISNUMBER(CGR!$P$4)), IF(L1476&lt;CGR!$P$4,"INCUMPLIDA","PROCESO"), "VERIFICAR FECHA")),"SIN VALOR AVANCE")</f>
        <v>PROCESO</v>
      </c>
    </row>
    <row r="1477" spans="1:17" ht="180">
      <c r="A1477" s="169" t="s">
        <v>19</v>
      </c>
      <c r="B1477" s="460" t="s">
        <v>13</v>
      </c>
      <c r="C1477" s="642"/>
      <c r="D1477" s="650"/>
      <c r="E1477" s="643"/>
      <c r="F1477" s="643" t="s">
        <v>4221</v>
      </c>
      <c r="G1477" s="469" t="s">
        <v>4199</v>
      </c>
      <c r="H1477" s="539" t="s">
        <v>4199</v>
      </c>
      <c r="I1477" s="540" t="s">
        <v>4200</v>
      </c>
      <c r="J1477" s="168">
        <v>1</v>
      </c>
      <c r="K1477" s="65">
        <v>45691</v>
      </c>
      <c r="L1477" s="65">
        <v>46081</v>
      </c>
      <c r="M1477" s="165">
        <f t="shared" si="50"/>
        <v>55.714285714285715</v>
      </c>
      <c r="N1477" s="164">
        <v>0</v>
      </c>
      <c r="O1477" s="163" t="s">
        <v>4222</v>
      </c>
      <c r="P1477" s="53">
        <f t="shared" si="49"/>
        <v>0</v>
      </c>
      <c r="Q1477" s="166" t="str">
        <f>IF(ISNUMBER(P1477),IF(P1477=100%,"CUMPLIDA",IF(AND(ISNUMBER(L1477),ISNUMBER(CGR!$P$4)), IF(L1477&lt;CGR!$P$4,"INCUMPLIDA","PROCESO"), "VERIFICAR FECHA")),"SIN VALOR AVANCE")</f>
        <v>PROCESO</v>
      </c>
    </row>
    <row r="1478" spans="1:17" ht="270">
      <c r="A1478" s="169" t="s">
        <v>19</v>
      </c>
      <c r="B1478" s="460" t="s">
        <v>13</v>
      </c>
      <c r="C1478" s="642"/>
      <c r="D1478" s="650"/>
      <c r="E1478" s="643"/>
      <c r="F1478" s="643" t="s">
        <v>4221</v>
      </c>
      <c r="G1478" s="52" t="s">
        <v>4212</v>
      </c>
      <c r="H1478" s="512" t="s">
        <v>4206</v>
      </c>
      <c r="I1478" s="163" t="s">
        <v>4223</v>
      </c>
      <c r="J1478" s="168">
        <v>8</v>
      </c>
      <c r="K1478" s="194">
        <v>45691</v>
      </c>
      <c r="L1478" s="194">
        <v>46055</v>
      </c>
      <c r="M1478" s="165">
        <f t="shared" si="50"/>
        <v>52</v>
      </c>
      <c r="N1478" s="164">
        <v>0</v>
      </c>
      <c r="O1478" s="163" t="s">
        <v>4205</v>
      </c>
      <c r="P1478" s="53">
        <f t="shared" si="49"/>
        <v>0</v>
      </c>
      <c r="Q1478" s="166" t="str">
        <f>IF(ISNUMBER(P1478),IF(P1478=100%,"CUMPLIDA",IF(AND(ISNUMBER(L1478),ISNUMBER(CGR!$P$4)), IF(L1478&lt;CGR!$P$4,"INCUMPLIDA","PROCESO"), "VERIFICAR FECHA")),"SIN VALOR AVANCE")</f>
        <v>PROCESO</v>
      </c>
    </row>
    <row r="1479" spans="1:17" ht="120">
      <c r="A1479" s="169" t="s">
        <v>19</v>
      </c>
      <c r="B1479" s="460" t="s">
        <v>13</v>
      </c>
      <c r="C1479" s="642"/>
      <c r="D1479" s="650"/>
      <c r="E1479" s="643"/>
      <c r="F1479" s="643" t="s">
        <v>4221</v>
      </c>
      <c r="G1479" s="52" t="s">
        <v>4191</v>
      </c>
      <c r="H1479" s="163" t="s">
        <v>4213</v>
      </c>
      <c r="I1479" s="163" t="s">
        <v>1288</v>
      </c>
      <c r="J1479" s="467">
        <v>1</v>
      </c>
      <c r="K1479" s="65">
        <v>45691</v>
      </c>
      <c r="L1479" s="65">
        <v>46055</v>
      </c>
      <c r="M1479" s="165">
        <f t="shared" si="50"/>
        <v>52</v>
      </c>
      <c r="N1479" s="461">
        <v>0</v>
      </c>
      <c r="O1479" s="163" t="s">
        <v>4192</v>
      </c>
      <c r="P1479" s="53">
        <f t="shared" si="49"/>
        <v>0</v>
      </c>
      <c r="Q1479" s="166" t="str">
        <f>IF(ISNUMBER(P1479),IF(P1479=100%,"CUMPLIDA",IF(AND(ISNUMBER(L1479),ISNUMBER(CGR!$P$4)), IF(L1479&lt;CGR!$P$4,"INCUMPLIDA","PROCESO"), "VERIFICAR FECHA")),"SIN VALOR AVANCE")</f>
        <v>PROCESO</v>
      </c>
    </row>
    <row r="1480" spans="1:17" ht="240">
      <c r="A1480" s="169" t="s">
        <v>19</v>
      </c>
      <c r="B1480" s="460" t="s">
        <v>13</v>
      </c>
      <c r="C1480" s="642" t="s">
        <v>4180</v>
      </c>
      <c r="D1480" s="645" t="s">
        <v>4224</v>
      </c>
      <c r="E1480" s="643" t="s">
        <v>4225</v>
      </c>
      <c r="F1480" s="643" t="s">
        <v>4226</v>
      </c>
      <c r="G1480" s="469" t="s">
        <v>4227</v>
      </c>
      <c r="H1480" s="539" t="s">
        <v>4228</v>
      </c>
      <c r="I1480" s="163" t="s">
        <v>4229</v>
      </c>
      <c r="J1480" s="164">
        <v>1</v>
      </c>
      <c r="K1480" s="65">
        <v>45691</v>
      </c>
      <c r="L1480" s="65">
        <v>46055</v>
      </c>
      <c r="M1480" s="165">
        <f t="shared" si="50"/>
        <v>52</v>
      </c>
      <c r="N1480" s="164">
        <v>0</v>
      </c>
      <c r="O1480" s="163" t="s">
        <v>4205</v>
      </c>
      <c r="P1480" s="53">
        <f t="shared" si="49"/>
        <v>0</v>
      </c>
      <c r="Q1480" s="166" t="str">
        <f>IF(ISNUMBER(P1480),IF(P1480=100%,"CUMPLIDA",IF(AND(ISNUMBER(L1480),ISNUMBER(CGR!$P$4)), IF(L1480&lt;CGR!$P$4,"INCUMPLIDA","PROCESO"), "VERIFICAR FECHA")),"SIN VALOR AVANCE")</f>
        <v>PROCESO</v>
      </c>
    </row>
    <row r="1481" spans="1:17" ht="270">
      <c r="A1481" s="169" t="s">
        <v>19</v>
      </c>
      <c r="B1481" s="460" t="s">
        <v>13</v>
      </c>
      <c r="C1481" s="642"/>
      <c r="D1481" s="645"/>
      <c r="E1481" s="643"/>
      <c r="F1481" s="643" t="s">
        <v>4226</v>
      </c>
      <c r="G1481" s="52" t="s">
        <v>4212</v>
      </c>
      <c r="H1481" s="512" t="s">
        <v>4206</v>
      </c>
      <c r="I1481" s="541" t="s">
        <v>4207</v>
      </c>
      <c r="J1481" s="168">
        <v>8</v>
      </c>
      <c r="K1481" s="194">
        <v>45691</v>
      </c>
      <c r="L1481" s="194">
        <v>46055</v>
      </c>
      <c r="M1481" s="165">
        <f t="shared" si="50"/>
        <v>52</v>
      </c>
      <c r="N1481" s="164">
        <v>0</v>
      </c>
      <c r="O1481" s="163" t="s">
        <v>4205</v>
      </c>
      <c r="P1481" s="53">
        <f t="shared" si="49"/>
        <v>0</v>
      </c>
      <c r="Q1481" s="166" t="str">
        <f>IF(ISNUMBER(P1481),IF(P1481=100%,"CUMPLIDA",IF(AND(ISNUMBER(L1481),ISNUMBER(CGR!$P$4)), IF(L1481&lt;CGR!$P$4,"INCUMPLIDA","PROCESO"), "VERIFICAR FECHA")),"SIN VALOR AVANCE")</f>
        <v>PROCESO</v>
      </c>
    </row>
    <row r="1482" spans="1:17" ht="120">
      <c r="A1482" s="169" t="s">
        <v>19</v>
      </c>
      <c r="B1482" s="460" t="s">
        <v>13</v>
      </c>
      <c r="C1482" s="642"/>
      <c r="D1482" s="645"/>
      <c r="E1482" s="643"/>
      <c r="F1482" s="643" t="s">
        <v>4226</v>
      </c>
      <c r="G1482" s="52" t="s">
        <v>4191</v>
      </c>
      <c r="H1482" s="163" t="s">
        <v>4213</v>
      </c>
      <c r="I1482" s="163" t="s">
        <v>1288</v>
      </c>
      <c r="J1482" s="467">
        <v>1</v>
      </c>
      <c r="K1482" s="65">
        <v>45691</v>
      </c>
      <c r="L1482" s="65">
        <v>46055</v>
      </c>
      <c r="M1482" s="165">
        <f t="shared" si="50"/>
        <v>52</v>
      </c>
      <c r="N1482" s="461">
        <v>0</v>
      </c>
      <c r="O1482" s="163" t="s">
        <v>4192</v>
      </c>
      <c r="P1482" s="53">
        <f t="shared" si="49"/>
        <v>0</v>
      </c>
      <c r="Q1482" s="166" t="str">
        <f>IF(ISNUMBER(P1482),IF(P1482=100%,"CUMPLIDA",IF(AND(ISNUMBER(L1482),ISNUMBER(CGR!$P$4)), IF(L1482&lt;CGR!$P$4,"INCUMPLIDA","PROCESO"), "VERIFICAR FECHA")),"SIN VALOR AVANCE")</f>
        <v>PROCESO</v>
      </c>
    </row>
    <row r="1483" spans="1:17" ht="409.5">
      <c r="A1483" s="169" t="s">
        <v>19</v>
      </c>
      <c r="B1483" s="460" t="s">
        <v>13</v>
      </c>
      <c r="C1483" s="167" t="s">
        <v>4180</v>
      </c>
      <c r="D1483" s="115" t="s">
        <v>4230</v>
      </c>
      <c r="E1483" s="52" t="s">
        <v>4231</v>
      </c>
      <c r="F1483" s="52" t="s">
        <v>4232</v>
      </c>
      <c r="G1483" s="52" t="s">
        <v>4233</v>
      </c>
      <c r="H1483" s="537" t="s">
        <v>4234</v>
      </c>
      <c r="I1483" s="163" t="s">
        <v>4235</v>
      </c>
      <c r="J1483" s="164">
        <v>1</v>
      </c>
      <c r="K1483" s="65">
        <v>45691</v>
      </c>
      <c r="L1483" s="65">
        <v>46081</v>
      </c>
      <c r="M1483" s="165">
        <f t="shared" si="50"/>
        <v>55.714285714285715</v>
      </c>
      <c r="N1483" s="164">
        <v>0</v>
      </c>
      <c r="O1483" s="163" t="s">
        <v>4236</v>
      </c>
      <c r="P1483" s="53">
        <f t="shared" si="49"/>
        <v>0</v>
      </c>
      <c r="Q1483" s="166" t="str">
        <f>IF(ISNUMBER(P1483),IF(P1483=100%,"CUMPLIDA",IF(AND(ISNUMBER(L1483),ISNUMBER(CGR!$P$4)), IF(L1483&lt;CGR!$P$4,"INCUMPLIDA","PROCESO"), "VERIFICAR FECHA")),"SIN VALOR AVANCE")</f>
        <v>PROCESO</v>
      </c>
    </row>
    <row r="1484" spans="1:17" ht="165">
      <c r="A1484" s="470" t="s">
        <v>12</v>
      </c>
      <c r="B1484" s="195" t="s">
        <v>14</v>
      </c>
      <c r="C1484" s="609" t="s">
        <v>67</v>
      </c>
      <c r="D1484" s="609" t="s">
        <v>68</v>
      </c>
      <c r="E1484" s="196" t="s">
        <v>69</v>
      </c>
      <c r="F1484" s="608" t="s">
        <v>70</v>
      </c>
      <c r="G1484" s="196" t="s">
        <v>71</v>
      </c>
      <c r="H1484" s="515" t="s">
        <v>72</v>
      </c>
      <c r="I1484" s="515" t="s">
        <v>73</v>
      </c>
      <c r="J1484" s="197">
        <v>4</v>
      </c>
      <c r="K1484" s="198">
        <v>43101</v>
      </c>
      <c r="L1484" s="198">
        <v>43465</v>
      </c>
      <c r="M1484" s="199">
        <f t="shared" si="50"/>
        <v>52</v>
      </c>
      <c r="N1484" s="200">
        <v>1</v>
      </c>
      <c r="O1484" s="515" t="s">
        <v>74</v>
      </c>
      <c r="P1484" s="200">
        <f t="shared" ref="P1484:P1547" si="51">IF(B1484="ITRC",N1484,N1484/J1484)</f>
        <v>1</v>
      </c>
      <c r="Q1484" s="201" t="str" cm="1">
        <f t="array" aca="1" ref="Q1484" ca="1">IF(ISNUMBER(P1484),IF(P1484=100%,"CUMPLIDA",IF(AND(ISNUMBER(L1484),ISNUMBER(INDIRECT("FECHA_"&amp;$B1484,1))), IF(L1484&lt;=INDIRECT("FECHA_"&amp;$B1484,1),"INCUMPLIDA","PROCESO"), "VERIFICAR FECHA")),"SIN VALOR AVANCE")</f>
        <v>CUMPLIDA</v>
      </c>
    </row>
    <row r="1485" spans="1:17" ht="210">
      <c r="A1485" s="470" t="s">
        <v>12</v>
      </c>
      <c r="B1485" s="195" t="s">
        <v>14</v>
      </c>
      <c r="C1485" s="609"/>
      <c r="D1485" s="609"/>
      <c r="E1485" s="196" t="s">
        <v>75</v>
      </c>
      <c r="F1485" s="608"/>
      <c r="G1485" s="196" t="s">
        <v>76</v>
      </c>
      <c r="H1485" s="515" t="s">
        <v>77</v>
      </c>
      <c r="I1485" s="515" t="s">
        <v>78</v>
      </c>
      <c r="J1485" s="197">
        <v>10</v>
      </c>
      <c r="K1485" s="198">
        <v>43101</v>
      </c>
      <c r="L1485" s="198">
        <v>43465</v>
      </c>
      <c r="M1485" s="199">
        <f t="shared" si="50"/>
        <v>52</v>
      </c>
      <c r="N1485" s="200">
        <v>1</v>
      </c>
      <c r="O1485" s="515" t="s">
        <v>74</v>
      </c>
      <c r="P1485" s="200">
        <f t="shared" si="51"/>
        <v>1</v>
      </c>
      <c r="Q1485" s="201" t="str" cm="1">
        <f t="array" aca="1" ref="Q1485" ca="1">IF(ISNUMBER(P1485),IF(P1485=100%,"CUMPLIDA",IF(AND(ISNUMBER(L1485),ISNUMBER(INDIRECT("FECHA_"&amp;$B1485,1))), IF(L1485&lt;=INDIRECT("FECHA_"&amp;$B1485,1),"INCUMPLIDA","PROCESO"), "VERIFICAR FECHA")),"SIN VALOR AVANCE")</f>
        <v>CUMPLIDA</v>
      </c>
    </row>
    <row r="1486" spans="1:17" ht="180">
      <c r="A1486" s="470" t="s">
        <v>12</v>
      </c>
      <c r="B1486" s="195" t="s">
        <v>14</v>
      </c>
      <c r="C1486" s="609"/>
      <c r="D1486" s="609"/>
      <c r="E1486" s="196" t="s">
        <v>79</v>
      </c>
      <c r="F1486" s="608"/>
      <c r="G1486" s="196" t="s">
        <v>80</v>
      </c>
      <c r="H1486" s="515" t="s">
        <v>81</v>
      </c>
      <c r="I1486" s="515" t="s">
        <v>82</v>
      </c>
      <c r="J1486" s="200">
        <v>1</v>
      </c>
      <c r="K1486" s="198">
        <v>43009</v>
      </c>
      <c r="L1486" s="198">
        <v>43465</v>
      </c>
      <c r="M1486" s="199">
        <f t="shared" si="50"/>
        <v>65.142857142857139</v>
      </c>
      <c r="N1486" s="200">
        <v>1</v>
      </c>
      <c r="O1486" s="515" t="s">
        <v>74</v>
      </c>
      <c r="P1486" s="200">
        <f t="shared" si="51"/>
        <v>1</v>
      </c>
      <c r="Q1486" s="201" t="str" cm="1">
        <f t="array" aca="1" ref="Q1486" ca="1">IF(ISNUMBER(P1486),IF(P1486=100%,"CUMPLIDA",IF(AND(ISNUMBER(L1486),ISNUMBER(INDIRECT("FECHA_"&amp;$B1486,1))), IF(L1486&lt;=INDIRECT("FECHA_"&amp;$B1486,1),"INCUMPLIDA","PROCESO"), "VERIFICAR FECHA")),"SIN VALOR AVANCE")</f>
        <v>CUMPLIDA</v>
      </c>
    </row>
    <row r="1487" spans="1:17" ht="105.75">
      <c r="A1487" s="470" t="s">
        <v>12</v>
      </c>
      <c r="B1487" s="195" t="s">
        <v>14</v>
      </c>
      <c r="C1487" s="609"/>
      <c r="D1487" s="609"/>
      <c r="E1487" s="196" t="s">
        <v>83</v>
      </c>
      <c r="F1487" s="608"/>
      <c r="G1487" s="196" t="s">
        <v>84</v>
      </c>
      <c r="H1487" s="515" t="s">
        <v>85</v>
      </c>
      <c r="I1487" s="515" t="s">
        <v>86</v>
      </c>
      <c r="J1487" s="200">
        <v>1</v>
      </c>
      <c r="K1487" s="198">
        <v>43018</v>
      </c>
      <c r="L1487" s="198">
        <v>43383</v>
      </c>
      <c r="M1487" s="199">
        <f>(L1487-K1487)/7</f>
        <v>52.142857142857146</v>
      </c>
      <c r="N1487" s="200">
        <v>1</v>
      </c>
      <c r="O1487" s="515" t="s">
        <v>87</v>
      </c>
      <c r="P1487" s="200">
        <f t="shared" si="51"/>
        <v>1</v>
      </c>
      <c r="Q1487" s="201" t="str" cm="1">
        <f t="array" aca="1" ref="Q1487" ca="1">IF(ISNUMBER(P1487),IF(P1487=100%,"CUMPLIDA",IF(AND(ISNUMBER(L1487),ISNUMBER(INDIRECT("FECHA_"&amp;$B1487,1))), IF(L1487&lt;=INDIRECT("FECHA_"&amp;$B1487,1),"INCUMPLIDA","PROCESO"), "VERIFICAR FECHA")),"SIN VALOR AVANCE")</f>
        <v>CUMPLIDA</v>
      </c>
    </row>
    <row r="1488" spans="1:17" ht="165">
      <c r="A1488" s="470" t="s">
        <v>12</v>
      </c>
      <c r="B1488" s="195" t="s">
        <v>14</v>
      </c>
      <c r="C1488" s="609"/>
      <c r="D1488" s="609"/>
      <c r="E1488" s="196" t="s">
        <v>88</v>
      </c>
      <c r="F1488" s="608"/>
      <c r="G1488" s="196" t="s">
        <v>89</v>
      </c>
      <c r="H1488" s="515" t="s">
        <v>90</v>
      </c>
      <c r="I1488" s="515" t="s">
        <v>91</v>
      </c>
      <c r="J1488" s="200">
        <v>0.05</v>
      </c>
      <c r="K1488" s="198">
        <v>43040</v>
      </c>
      <c r="L1488" s="198">
        <v>43434</v>
      </c>
      <c r="M1488" s="199">
        <f>(L1488-K1488)/7</f>
        <v>56.285714285714285</v>
      </c>
      <c r="N1488" s="200">
        <v>1</v>
      </c>
      <c r="O1488" s="515" t="s">
        <v>92</v>
      </c>
      <c r="P1488" s="200">
        <f t="shared" si="51"/>
        <v>1</v>
      </c>
      <c r="Q1488" s="201" t="str" cm="1">
        <f t="array" aca="1" ref="Q1488" ca="1">IF(ISNUMBER(P1488),IF(P1488=100%,"CUMPLIDA",IF(AND(ISNUMBER(L1488),ISNUMBER(INDIRECT("FECHA_"&amp;$B1488,1))), IF(L1488&lt;=INDIRECT("FECHA_"&amp;$B1488,1),"INCUMPLIDA","PROCESO"), "VERIFICAR FECHA")),"SIN VALOR AVANCE")</f>
        <v>CUMPLIDA</v>
      </c>
    </row>
    <row r="1489" spans="1:17" ht="150">
      <c r="A1489" s="470" t="s">
        <v>12</v>
      </c>
      <c r="B1489" s="195" t="s">
        <v>14</v>
      </c>
      <c r="C1489" s="609"/>
      <c r="D1489" s="609"/>
      <c r="E1489" s="196" t="s">
        <v>93</v>
      </c>
      <c r="F1489" s="608"/>
      <c r="G1489" s="196" t="s">
        <v>94</v>
      </c>
      <c r="H1489" s="515" t="s">
        <v>95</v>
      </c>
      <c r="I1489" s="515" t="s">
        <v>96</v>
      </c>
      <c r="J1489" s="197">
        <v>1</v>
      </c>
      <c r="K1489" s="198">
        <v>43040</v>
      </c>
      <c r="L1489" s="198">
        <v>43099</v>
      </c>
      <c r="M1489" s="199">
        <f t="shared" ref="M1489:M1552" si="52">(L1489-K1489)/7</f>
        <v>8.4285714285714288</v>
      </c>
      <c r="N1489" s="200">
        <v>1</v>
      </c>
      <c r="O1489" s="515" t="s">
        <v>97</v>
      </c>
      <c r="P1489" s="200">
        <f t="shared" si="51"/>
        <v>1</v>
      </c>
      <c r="Q1489" s="201" t="str" cm="1">
        <f t="array" aca="1" ref="Q1489" ca="1">IF(ISNUMBER(P1489),IF(P1489=100%,"CUMPLIDA",IF(AND(ISNUMBER(L1489),ISNUMBER(INDIRECT("FECHA_"&amp;$B1489,1))), IF(L1489&lt;=INDIRECT("FECHA_"&amp;$B1489,1),"INCUMPLIDA","PROCESO"), "VERIFICAR FECHA")),"SIN VALOR AVANCE")</f>
        <v>CUMPLIDA</v>
      </c>
    </row>
    <row r="1490" spans="1:17" ht="165">
      <c r="A1490" s="470" t="s">
        <v>12</v>
      </c>
      <c r="B1490" s="195" t="s">
        <v>14</v>
      </c>
      <c r="C1490" s="609"/>
      <c r="D1490" s="609"/>
      <c r="E1490" s="196" t="s">
        <v>98</v>
      </c>
      <c r="F1490" s="608"/>
      <c r="G1490" s="196" t="s">
        <v>99</v>
      </c>
      <c r="H1490" s="515" t="s">
        <v>100</v>
      </c>
      <c r="I1490" s="515" t="s">
        <v>101</v>
      </c>
      <c r="J1490" s="197">
        <v>3</v>
      </c>
      <c r="K1490" s="198">
        <v>43059</v>
      </c>
      <c r="L1490" s="198">
        <v>43190</v>
      </c>
      <c r="M1490" s="199">
        <f t="shared" si="52"/>
        <v>18.714285714285715</v>
      </c>
      <c r="N1490" s="200">
        <v>1</v>
      </c>
      <c r="O1490" s="515" t="s">
        <v>102</v>
      </c>
      <c r="P1490" s="200">
        <f t="shared" si="51"/>
        <v>1</v>
      </c>
      <c r="Q1490" s="201" t="str" cm="1">
        <f t="array" aca="1" ref="Q1490" ca="1">IF(ISNUMBER(P1490),IF(P1490=100%,"CUMPLIDA",IF(AND(ISNUMBER(L1490),ISNUMBER(INDIRECT("FECHA_"&amp;$B1490,1))), IF(L1490&lt;=INDIRECT("FECHA_"&amp;$B1490,1),"INCUMPLIDA","PROCESO"), "VERIFICAR FECHA")),"SIN VALOR AVANCE")</f>
        <v>CUMPLIDA</v>
      </c>
    </row>
    <row r="1491" spans="1:17" ht="105">
      <c r="A1491" s="470" t="s">
        <v>12</v>
      </c>
      <c r="B1491" s="195" t="s">
        <v>14</v>
      </c>
      <c r="C1491" s="609"/>
      <c r="D1491" s="609"/>
      <c r="E1491" s="196" t="s">
        <v>103</v>
      </c>
      <c r="F1491" s="608"/>
      <c r="G1491" s="196" t="s">
        <v>104</v>
      </c>
      <c r="H1491" s="515" t="s">
        <v>105</v>
      </c>
      <c r="I1491" s="515" t="s">
        <v>106</v>
      </c>
      <c r="J1491" s="197">
        <v>1</v>
      </c>
      <c r="K1491" s="198">
        <v>43031</v>
      </c>
      <c r="L1491" s="198">
        <v>43035</v>
      </c>
      <c r="M1491" s="199">
        <f t="shared" si="52"/>
        <v>0.5714285714285714</v>
      </c>
      <c r="N1491" s="200">
        <v>1</v>
      </c>
      <c r="O1491" s="515" t="s">
        <v>102</v>
      </c>
      <c r="P1491" s="200">
        <f t="shared" si="51"/>
        <v>1</v>
      </c>
      <c r="Q1491" s="201" t="str" cm="1">
        <f t="array" aca="1" ref="Q1491" ca="1">IF(ISNUMBER(P1491),IF(P1491=100%,"CUMPLIDA",IF(AND(ISNUMBER(L1491),ISNUMBER(INDIRECT("FECHA_"&amp;$B1491,1))), IF(L1491&lt;=INDIRECT("FECHA_"&amp;$B1491,1),"INCUMPLIDA","PROCESO"), "VERIFICAR FECHA")),"SIN VALOR AVANCE")</f>
        <v>CUMPLIDA</v>
      </c>
    </row>
    <row r="1492" spans="1:17" ht="105.75">
      <c r="A1492" s="470" t="s">
        <v>12</v>
      </c>
      <c r="B1492" s="195" t="s">
        <v>14</v>
      </c>
      <c r="C1492" s="609"/>
      <c r="D1492" s="609"/>
      <c r="E1492" s="196" t="s">
        <v>107</v>
      </c>
      <c r="F1492" s="608"/>
      <c r="G1492" s="196" t="s">
        <v>108</v>
      </c>
      <c r="H1492" s="515" t="s">
        <v>109</v>
      </c>
      <c r="I1492" s="515" t="s">
        <v>110</v>
      </c>
      <c r="J1492" s="197">
        <v>2</v>
      </c>
      <c r="K1492" s="198">
        <v>43101</v>
      </c>
      <c r="L1492" s="198">
        <v>43311</v>
      </c>
      <c r="M1492" s="199">
        <f t="shared" si="52"/>
        <v>30</v>
      </c>
      <c r="N1492" s="200">
        <v>1</v>
      </c>
      <c r="O1492" s="515" t="s">
        <v>111</v>
      </c>
      <c r="P1492" s="200">
        <f t="shared" si="51"/>
        <v>1</v>
      </c>
      <c r="Q1492" s="201" t="str" cm="1">
        <f t="array" aca="1" ref="Q1492" ca="1">IF(ISNUMBER(P1492),IF(P1492=100%,"CUMPLIDA",IF(AND(ISNUMBER(L1492),ISNUMBER(INDIRECT("FECHA_"&amp;$B1492,1))), IF(L1492&lt;=INDIRECT("FECHA_"&amp;$B1492,1),"INCUMPLIDA","PROCESO"), "VERIFICAR FECHA")),"SIN VALOR AVANCE")</f>
        <v>CUMPLIDA</v>
      </c>
    </row>
    <row r="1493" spans="1:17" ht="270">
      <c r="A1493" s="470" t="s">
        <v>12</v>
      </c>
      <c r="B1493" s="195" t="s">
        <v>14</v>
      </c>
      <c r="C1493" s="609" t="s">
        <v>112</v>
      </c>
      <c r="D1493" s="609" t="s">
        <v>113</v>
      </c>
      <c r="E1493" s="608" t="s">
        <v>114</v>
      </c>
      <c r="F1493" s="608" t="s">
        <v>115</v>
      </c>
      <c r="G1493" s="196" t="s">
        <v>116</v>
      </c>
      <c r="H1493" s="515" t="s">
        <v>117</v>
      </c>
      <c r="I1493" s="515" t="s">
        <v>118</v>
      </c>
      <c r="J1493" s="197">
        <v>5</v>
      </c>
      <c r="K1493" s="198">
        <v>43101</v>
      </c>
      <c r="L1493" s="198">
        <v>43465</v>
      </c>
      <c r="M1493" s="199">
        <f t="shared" si="52"/>
        <v>52</v>
      </c>
      <c r="N1493" s="200">
        <v>1</v>
      </c>
      <c r="O1493" s="515" t="s">
        <v>74</v>
      </c>
      <c r="P1493" s="200">
        <f t="shared" si="51"/>
        <v>1</v>
      </c>
      <c r="Q1493" s="201" t="str" cm="1">
        <f t="array" aca="1" ref="Q1493" ca="1">IF(ISNUMBER(P1493),IF(P1493=100%,"CUMPLIDA",IF(AND(ISNUMBER(L1493),ISNUMBER(INDIRECT("FECHA_"&amp;$B1493,1))), IF(L1493&lt;=INDIRECT("FECHA_"&amp;$B1493,1),"INCUMPLIDA","PROCESO"), "VERIFICAR FECHA")),"SIN VALOR AVANCE")</f>
        <v>CUMPLIDA</v>
      </c>
    </row>
    <row r="1494" spans="1:17" ht="120.75">
      <c r="A1494" s="470" t="s">
        <v>12</v>
      </c>
      <c r="B1494" s="195" t="s">
        <v>14</v>
      </c>
      <c r="C1494" s="609"/>
      <c r="D1494" s="609"/>
      <c r="E1494" s="608"/>
      <c r="F1494" s="608"/>
      <c r="G1494" s="196" t="s">
        <v>119</v>
      </c>
      <c r="H1494" s="515" t="s">
        <v>117</v>
      </c>
      <c r="I1494" s="515" t="s">
        <v>120</v>
      </c>
      <c r="J1494" s="200">
        <v>1</v>
      </c>
      <c r="K1494" s="198">
        <v>43040</v>
      </c>
      <c r="L1494" s="198">
        <v>43281</v>
      </c>
      <c r="M1494" s="199">
        <f t="shared" si="52"/>
        <v>34.428571428571431</v>
      </c>
      <c r="N1494" s="200">
        <v>1</v>
      </c>
      <c r="O1494" s="515" t="s">
        <v>121</v>
      </c>
      <c r="P1494" s="200">
        <f t="shared" si="51"/>
        <v>1</v>
      </c>
      <c r="Q1494" s="201" t="str" cm="1">
        <f t="array" aca="1" ref="Q1494" ca="1">IF(ISNUMBER(P1494),IF(P1494=100%,"CUMPLIDA",IF(AND(ISNUMBER(L1494),ISNUMBER(INDIRECT("FECHA_"&amp;$B1494,1))), IF(L1494&lt;=INDIRECT("FECHA_"&amp;$B1494,1),"INCUMPLIDA","PROCESO"), "VERIFICAR FECHA")),"SIN VALOR AVANCE")</f>
        <v>CUMPLIDA</v>
      </c>
    </row>
    <row r="1495" spans="1:17" ht="180">
      <c r="A1495" s="470" t="s">
        <v>12</v>
      </c>
      <c r="B1495" s="195" t="s">
        <v>14</v>
      </c>
      <c r="C1495" s="609"/>
      <c r="D1495" s="609"/>
      <c r="E1495" s="608"/>
      <c r="F1495" s="608"/>
      <c r="G1495" s="196" t="s">
        <v>122</v>
      </c>
      <c r="H1495" s="515" t="s">
        <v>123</v>
      </c>
      <c r="I1495" s="515" t="s">
        <v>124</v>
      </c>
      <c r="J1495" s="197">
        <v>20</v>
      </c>
      <c r="K1495" s="198">
        <v>43101</v>
      </c>
      <c r="L1495" s="198">
        <v>43465</v>
      </c>
      <c r="M1495" s="199">
        <f t="shared" si="52"/>
        <v>52</v>
      </c>
      <c r="N1495" s="200">
        <v>1</v>
      </c>
      <c r="O1495" s="515" t="s">
        <v>121</v>
      </c>
      <c r="P1495" s="200">
        <f t="shared" si="51"/>
        <v>1</v>
      </c>
      <c r="Q1495" s="201" t="str" cm="1">
        <f t="array" aca="1" ref="Q1495" ca="1">IF(ISNUMBER(P1495),IF(P1495=100%,"CUMPLIDA",IF(AND(ISNUMBER(L1495),ISNUMBER(INDIRECT("FECHA_"&amp;$B1495,1))), IF(L1495&lt;=INDIRECT("FECHA_"&amp;$B1495,1),"INCUMPLIDA","PROCESO"), "VERIFICAR FECHA")),"SIN VALOR AVANCE")</f>
        <v>CUMPLIDA</v>
      </c>
    </row>
    <row r="1496" spans="1:17" ht="150">
      <c r="A1496" s="470" t="s">
        <v>12</v>
      </c>
      <c r="B1496" s="195" t="s">
        <v>14</v>
      </c>
      <c r="C1496" s="609"/>
      <c r="D1496" s="609"/>
      <c r="E1496" s="608" t="s">
        <v>125</v>
      </c>
      <c r="F1496" s="608"/>
      <c r="G1496" s="196" t="s">
        <v>126</v>
      </c>
      <c r="H1496" s="515" t="s">
        <v>127</v>
      </c>
      <c r="I1496" s="515" t="s">
        <v>128</v>
      </c>
      <c r="J1496" s="197">
        <v>1</v>
      </c>
      <c r="K1496" s="198">
        <v>43028</v>
      </c>
      <c r="L1496" s="198">
        <v>43059</v>
      </c>
      <c r="M1496" s="199">
        <f t="shared" si="52"/>
        <v>4.4285714285714288</v>
      </c>
      <c r="N1496" s="200">
        <v>1</v>
      </c>
      <c r="O1496" s="515" t="s">
        <v>74</v>
      </c>
      <c r="P1496" s="200">
        <f t="shared" si="51"/>
        <v>1</v>
      </c>
      <c r="Q1496" s="201" t="str" cm="1">
        <f t="array" aca="1" ref="Q1496" ca="1">IF(ISNUMBER(P1496),IF(P1496=100%,"CUMPLIDA",IF(AND(ISNUMBER(L1496),ISNUMBER(INDIRECT("FECHA_"&amp;$B1496,1))), IF(L1496&lt;=INDIRECT("FECHA_"&amp;$B1496,1),"INCUMPLIDA","PROCESO"), "VERIFICAR FECHA")),"SIN VALOR AVANCE")</f>
        <v>CUMPLIDA</v>
      </c>
    </row>
    <row r="1497" spans="1:17" ht="255">
      <c r="A1497" s="470" t="s">
        <v>12</v>
      </c>
      <c r="B1497" s="195" t="s">
        <v>14</v>
      </c>
      <c r="C1497" s="609"/>
      <c r="D1497" s="609"/>
      <c r="E1497" s="608"/>
      <c r="F1497" s="608"/>
      <c r="G1497" s="196" t="s">
        <v>129</v>
      </c>
      <c r="H1497" s="515" t="s">
        <v>130</v>
      </c>
      <c r="I1497" s="515" t="s">
        <v>131</v>
      </c>
      <c r="J1497" s="197">
        <v>1</v>
      </c>
      <c r="K1497" s="198">
        <v>42979</v>
      </c>
      <c r="L1497" s="198">
        <v>43099</v>
      </c>
      <c r="M1497" s="199">
        <f t="shared" si="52"/>
        <v>17.142857142857142</v>
      </c>
      <c r="N1497" s="200">
        <v>1</v>
      </c>
      <c r="O1497" s="515" t="s">
        <v>132</v>
      </c>
      <c r="P1497" s="200">
        <f t="shared" si="51"/>
        <v>1</v>
      </c>
      <c r="Q1497" s="201" t="str" cm="1">
        <f t="array" aca="1" ref="Q1497" ca="1">IF(ISNUMBER(P1497),IF(P1497=100%,"CUMPLIDA",IF(AND(ISNUMBER(L1497),ISNUMBER(INDIRECT("FECHA_"&amp;$B1497,1))), IF(L1497&lt;=INDIRECT("FECHA_"&amp;$B1497,1),"INCUMPLIDA","PROCESO"), "VERIFICAR FECHA")),"SIN VALOR AVANCE")</f>
        <v>CUMPLIDA</v>
      </c>
    </row>
    <row r="1498" spans="1:17" ht="120.75">
      <c r="A1498" s="470" t="s">
        <v>12</v>
      </c>
      <c r="B1498" s="195" t="s">
        <v>14</v>
      </c>
      <c r="C1498" s="609"/>
      <c r="D1498" s="609"/>
      <c r="E1498" s="608"/>
      <c r="F1498" s="608"/>
      <c r="G1498" s="196" t="s">
        <v>133</v>
      </c>
      <c r="H1498" s="515" t="s">
        <v>134</v>
      </c>
      <c r="I1498" s="515" t="s">
        <v>135</v>
      </c>
      <c r="J1498" s="197">
        <v>1</v>
      </c>
      <c r="K1498" s="198">
        <v>43020</v>
      </c>
      <c r="L1498" s="198">
        <v>43038</v>
      </c>
      <c r="M1498" s="199">
        <f t="shared" si="52"/>
        <v>2.5714285714285716</v>
      </c>
      <c r="N1498" s="200">
        <v>1</v>
      </c>
      <c r="O1498" s="515" t="s">
        <v>136</v>
      </c>
      <c r="P1498" s="200">
        <f t="shared" si="51"/>
        <v>1</v>
      </c>
      <c r="Q1498" s="201" t="str" cm="1">
        <f t="array" aca="1" ref="Q1498" ca="1">IF(ISNUMBER(P1498),IF(P1498=100%,"CUMPLIDA",IF(AND(ISNUMBER(L1498),ISNUMBER(INDIRECT("FECHA_"&amp;$B1498,1))), IF(L1498&lt;=INDIRECT("FECHA_"&amp;$B1498,1),"INCUMPLIDA","PROCESO"), "VERIFICAR FECHA")),"SIN VALOR AVANCE")</f>
        <v>CUMPLIDA</v>
      </c>
    </row>
    <row r="1499" spans="1:17" ht="120.75">
      <c r="A1499" s="470" t="s">
        <v>12</v>
      </c>
      <c r="B1499" s="195" t="s">
        <v>14</v>
      </c>
      <c r="C1499" s="609"/>
      <c r="D1499" s="609"/>
      <c r="E1499" s="608" t="s">
        <v>137</v>
      </c>
      <c r="F1499" s="608"/>
      <c r="G1499" s="196" t="s">
        <v>138</v>
      </c>
      <c r="H1499" s="515" t="s">
        <v>139</v>
      </c>
      <c r="I1499" s="515" t="s">
        <v>135</v>
      </c>
      <c r="J1499" s="197">
        <v>1</v>
      </c>
      <c r="K1499" s="198">
        <v>43040</v>
      </c>
      <c r="L1499" s="198">
        <v>43069</v>
      </c>
      <c r="M1499" s="199">
        <f t="shared" si="52"/>
        <v>4.1428571428571432</v>
      </c>
      <c r="N1499" s="200">
        <v>1</v>
      </c>
      <c r="O1499" s="515" t="s">
        <v>74</v>
      </c>
      <c r="P1499" s="200">
        <f t="shared" si="51"/>
        <v>1</v>
      </c>
      <c r="Q1499" s="201" t="str" cm="1">
        <f t="array" aca="1" ref="Q1499" ca="1">IF(ISNUMBER(P1499),IF(P1499=100%,"CUMPLIDA",IF(AND(ISNUMBER(L1499),ISNUMBER(INDIRECT("FECHA_"&amp;$B1499,1))), IF(L1499&lt;=INDIRECT("FECHA_"&amp;$B1499,1),"INCUMPLIDA","PROCESO"), "VERIFICAR FECHA")),"SIN VALOR AVANCE")</f>
        <v>CUMPLIDA</v>
      </c>
    </row>
    <row r="1500" spans="1:17" ht="120.75">
      <c r="A1500" s="470" t="s">
        <v>12</v>
      </c>
      <c r="B1500" s="195" t="s">
        <v>14</v>
      </c>
      <c r="C1500" s="609"/>
      <c r="D1500" s="609"/>
      <c r="E1500" s="608"/>
      <c r="F1500" s="608"/>
      <c r="G1500" s="196" t="s">
        <v>140</v>
      </c>
      <c r="H1500" s="515" t="s">
        <v>139</v>
      </c>
      <c r="I1500" s="515" t="s">
        <v>141</v>
      </c>
      <c r="J1500" s="197">
        <v>1</v>
      </c>
      <c r="K1500" s="198">
        <v>42979</v>
      </c>
      <c r="L1500" s="198">
        <v>43038</v>
      </c>
      <c r="M1500" s="199">
        <f t="shared" si="52"/>
        <v>8.4285714285714288</v>
      </c>
      <c r="N1500" s="200">
        <v>1</v>
      </c>
      <c r="O1500" s="515" t="s">
        <v>74</v>
      </c>
      <c r="P1500" s="200">
        <f t="shared" si="51"/>
        <v>1</v>
      </c>
      <c r="Q1500" s="201" t="str" cm="1">
        <f t="array" aca="1" ref="Q1500" ca="1">IF(ISNUMBER(P1500),IF(P1500=100%,"CUMPLIDA",IF(AND(ISNUMBER(L1500),ISNUMBER(INDIRECT("FECHA_"&amp;$B1500,1))), IF(L1500&lt;=INDIRECT("FECHA_"&amp;$B1500,1),"INCUMPLIDA","PROCESO"), "VERIFICAR FECHA")),"SIN VALOR AVANCE")</f>
        <v>CUMPLIDA</v>
      </c>
    </row>
    <row r="1501" spans="1:17" ht="120.75">
      <c r="A1501" s="470" t="s">
        <v>12</v>
      </c>
      <c r="B1501" s="195" t="s">
        <v>14</v>
      </c>
      <c r="C1501" s="609"/>
      <c r="D1501" s="609"/>
      <c r="E1501" s="608"/>
      <c r="F1501" s="608"/>
      <c r="G1501" s="618" t="s">
        <v>142</v>
      </c>
      <c r="H1501" s="612" t="s">
        <v>143</v>
      </c>
      <c r="I1501" s="515" t="s">
        <v>144</v>
      </c>
      <c r="J1501" s="197">
        <v>1</v>
      </c>
      <c r="K1501" s="198">
        <v>43021</v>
      </c>
      <c r="L1501" s="198">
        <v>43039</v>
      </c>
      <c r="M1501" s="199">
        <f t="shared" si="52"/>
        <v>2.5714285714285716</v>
      </c>
      <c r="N1501" s="200">
        <v>1</v>
      </c>
      <c r="O1501" s="515" t="s">
        <v>74</v>
      </c>
      <c r="P1501" s="200">
        <f t="shared" si="51"/>
        <v>1</v>
      </c>
      <c r="Q1501" s="201" t="str" cm="1">
        <f t="array" aca="1" ref="Q1501" ca="1">IF(ISNUMBER(P1501),IF(P1501=100%,"CUMPLIDA",IF(AND(ISNUMBER(L1501),ISNUMBER(INDIRECT("FECHA_"&amp;$B1501,1))), IF(L1501&lt;=INDIRECT("FECHA_"&amp;$B1501,1),"INCUMPLIDA","PROCESO"), "VERIFICAR FECHA")),"SIN VALOR AVANCE")</f>
        <v>CUMPLIDA</v>
      </c>
    </row>
    <row r="1502" spans="1:17" ht="150.75">
      <c r="A1502" s="470" t="s">
        <v>12</v>
      </c>
      <c r="B1502" s="195" t="s">
        <v>14</v>
      </c>
      <c r="C1502" s="609"/>
      <c r="D1502" s="609"/>
      <c r="E1502" s="608" t="s">
        <v>145</v>
      </c>
      <c r="F1502" s="608"/>
      <c r="G1502" s="618"/>
      <c r="H1502" s="612"/>
      <c r="I1502" s="515" t="s">
        <v>146</v>
      </c>
      <c r="J1502" s="197">
        <v>1</v>
      </c>
      <c r="K1502" s="198">
        <v>43040</v>
      </c>
      <c r="L1502" s="198">
        <v>43100</v>
      </c>
      <c r="M1502" s="199">
        <f t="shared" si="52"/>
        <v>8.5714285714285712</v>
      </c>
      <c r="N1502" s="200">
        <v>1</v>
      </c>
      <c r="O1502" s="515" t="s">
        <v>147</v>
      </c>
      <c r="P1502" s="200">
        <f t="shared" si="51"/>
        <v>1</v>
      </c>
      <c r="Q1502" s="201" t="str" cm="1">
        <f t="array" aca="1" ref="Q1502" ca="1">IF(ISNUMBER(P1502),IF(P1502=100%,"CUMPLIDA",IF(AND(ISNUMBER(L1502),ISNUMBER(INDIRECT("FECHA_"&amp;$B1502,1))), IF(L1502&lt;=INDIRECT("FECHA_"&amp;$B1502,1),"INCUMPLIDA","PROCESO"), "VERIFICAR FECHA")),"SIN VALOR AVANCE")</f>
        <v>CUMPLIDA</v>
      </c>
    </row>
    <row r="1503" spans="1:17" ht="150.75">
      <c r="A1503" s="470" t="s">
        <v>12</v>
      </c>
      <c r="B1503" s="195" t="s">
        <v>14</v>
      </c>
      <c r="C1503" s="609"/>
      <c r="D1503" s="609"/>
      <c r="E1503" s="608"/>
      <c r="F1503" s="608"/>
      <c r="G1503" s="196" t="s">
        <v>148</v>
      </c>
      <c r="H1503" s="515" t="s">
        <v>149</v>
      </c>
      <c r="I1503" s="515" t="s">
        <v>150</v>
      </c>
      <c r="J1503" s="197">
        <v>1</v>
      </c>
      <c r="K1503" s="198">
        <v>43009</v>
      </c>
      <c r="L1503" s="198">
        <v>43830</v>
      </c>
      <c r="M1503" s="199">
        <f t="shared" si="52"/>
        <v>117.28571428571429</v>
      </c>
      <c r="N1503" s="200">
        <v>1</v>
      </c>
      <c r="O1503" s="515" t="s">
        <v>147</v>
      </c>
      <c r="P1503" s="200">
        <f t="shared" si="51"/>
        <v>1</v>
      </c>
      <c r="Q1503" s="201" t="str" cm="1">
        <f t="array" aca="1" ref="Q1503" ca="1">IF(ISNUMBER(P1503),IF(P1503=100%,"CUMPLIDA",IF(AND(ISNUMBER(L1503),ISNUMBER(INDIRECT("FECHA_"&amp;$B1503,1))), IF(L1503&lt;=INDIRECT("FECHA_"&amp;$B1503,1),"INCUMPLIDA","PROCESO"), "VERIFICAR FECHA")),"SIN VALOR AVANCE")</f>
        <v>CUMPLIDA</v>
      </c>
    </row>
    <row r="1504" spans="1:17" ht="165">
      <c r="A1504" s="470" t="s">
        <v>12</v>
      </c>
      <c r="B1504" s="195" t="s">
        <v>14</v>
      </c>
      <c r="C1504" s="609"/>
      <c r="D1504" s="609"/>
      <c r="E1504" s="608"/>
      <c r="F1504" s="608"/>
      <c r="G1504" s="196" t="s">
        <v>151</v>
      </c>
      <c r="H1504" s="515" t="s">
        <v>152</v>
      </c>
      <c r="I1504" s="515" t="s">
        <v>153</v>
      </c>
      <c r="J1504" s="197">
        <v>1</v>
      </c>
      <c r="K1504" s="198">
        <v>44013</v>
      </c>
      <c r="L1504" s="198">
        <v>44195</v>
      </c>
      <c r="M1504" s="199">
        <f t="shared" si="52"/>
        <v>26</v>
      </c>
      <c r="N1504" s="200">
        <v>1</v>
      </c>
      <c r="O1504" s="515" t="s">
        <v>147</v>
      </c>
      <c r="P1504" s="200">
        <f t="shared" si="51"/>
        <v>1</v>
      </c>
      <c r="Q1504" s="201" t="str" cm="1">
        <f t="array" aca="1" ref="Q1504" ca="1">IF(ISNUMBER(P1504),IF(P1504=100%,"CUMPLIDA",IF(AND(ISNUMBER(L1504),ISNUMBER(INDIRECT("FECHA_"&amp;$B1504,1))), IF(L1504&lt;=INDIRECT("FECHA_"&amp;$B1504,1),"INCUMPLIDA","PROCESO"), "VERIFICAR FECHA")),"SIN VALOR AVANCE")</f>
        <v>CUMPLIDA</v>
      </c>
    </row>
    <row r="1505" spans="1:17" ht="225.75">
      <c r="A1505" s="470" t="s">
        <v>12</v>
      </c>
      <c r="B1505" s="195" t="s">
        <v>14</v>
      </c>
      <c r="C1505" s="609"/>
      <c r="D1505" s="609"/>
      <c r="E1505" s="608"/>
      <c r="F1505" s="608"/>
      <c r="G1505" s="196" t="s">
        <v>154</v>
      </c>
      <c r="H1505" s="515" t="s">
        <v>155</v>
      </c>
      <c r="I1505" s="515" t="s">
        <v>156</v>
      </c>
      <c r="J1505" s="197">
        <v>1</v>
      </c>
      <c r="K1505" s="202">
        <v>45931</v>
      </c>
      <c r="L1505" s="202">
        <v>45991</v>
      </c>
      <c r="M1505" s="199">
        <f t="shared" si="52"/>
        <v>8.5714285714285712</v>
      </c>
      <c r="N1505" s="200">
        <v>0</v>
      </c>
      <c r="O1505" s="515" t="s">
        <v>157</v>
      </c>
      <c r="P1505" s="200">
        <f t="shared" si="51"/>
        <v>0</v>
      </c>
      <c r="Q1505" s="201" t="str" cm="1">
        <f t="array" aca="1" ref="Q1505" ca="1">IF(ISNUMBER(P1505),IF(P1505=100%,"CUMPLIDA",IF(AND(ISNUMBER(L1505),ISNUMBER(INDIRECT("FECHA_"&amp;$B1505,1))), IF(L1505&lt;=INDIRECT("FECHA_"&amp;$B1505,1),"INCUMPLIDA","PROCESO"), "VERIFICAR FECHA")),"SIN VALOR AVANCE")</f>
        <v>PROCESO</v>
      </c>
    </row>
    <row r="1506" spans="1:17" ht="225.75">
      <c r="A1506" s="470" t="s">
        <v>12</v>
      </c>
      <c r="B1506" s="195" t="s">
        <v>14</v>
      </c>
      <c r="C1506" s="609"/>
      <c r="D1506" s="609"/>
      <c r="E1506" s="608"/>
      <c r="F1506" s="608"/>
      <c r="G1506" s="196" t="s">
        <v>158</v>
      </c>
      <c r="H1506" s="515" t="s">
        <v>159</v>
      </c>
      <c r="I1506" s="515" t="s">
        <v>160</v>
      </c>
      <c r="J1506" s="197">
        <v>1</v>
      </c>
      <c r="K1506" s="202">
        <v>45992</v>
      </c>
      <c r="L1506" s="202">
        <v>46081</v>
      </c>
      <c r="M1506" s="199">
        <f t="shared" si="52"/>
        <v>12.714285714285714</v>
      </c>
      <c r="N1506" s="200">
        <v>0</v>
      </c>
      <c r="O1506" s="515" t="s">
        <v>157</v>
      </c>
      <c r="P1506" s="200">
        <f t="shared" si="51"/>
        <v>0</v>
      </c>
      <c r="Q1506" s="201" t="str" cm="1">
        <f t="array" aca="1" ref="Q1506" ca="1">IF(ISNUMBER(P1506),IF(P1506=100%,"CUMPLIDA",IF(AND(ISNUMBER(L1506),ISNUMBER(INDIRECT("FECHA_"&amp;$B1506,1))), IF(L1506&lt;=INDIRECT("FECHA_"&amp;$B1506,1),"INCUMPLIDA","PROCESO"), "VERIFICAR FECHA")),"SIN VALOR AVANCE")</f>
        <v>PROCESO</v>
      </c>
    </row>
    <row r="1507" spans="1:17" ht="225.75">
      <c r="A1507" s="470" t="s">
        <v>12</v>
      </c>
      <c r="B1507" s="195" t="s">
        <v>14</v>
      </c>
      <c r="C1507" s="609"/>
      <c r="D1507" s="609"/>
      <c r="E1507" s="608"/>
      <c r="F1507" s="608"/>
      <c r="G1507" s="196" t="s">
        <v>161</v>
      </c>
      <c r="H1507" s="515" t="s">
        <v>162</v>
      </c>
      <c r="I1507" s="515" t="s">
        <v>163</v>
      </c>
      <c r="J1507" s="197">
        <v>5</v>
      </c>
      <c r="K1507" s="202">
        <v>46113</v>
      </c>
      <c r="L1507" s="202">
        <v>46568</v>
      </c>
      <c r="M1507" s="199">
        <f t="shared" si="52"/>
        <v>65</v>
      </c>
      <c r="N1507" s="200">
        <v>0</v>
      </c>
      <c r="O1507" s="515" t="s">
        <v>157</v>
      </c>
      <c r="P1507" s="200">
        <f t="shared" si="51"/>
        <v>0</v>
      </c>
      <c r="Q1507" s="201" t="str" cm="1">
        <f t="array" aca="1" ref="Q1507" ca="1">IF(ISNUMBER(P1507),IF(P1507=100%,"CUMPLIDA",IF(AND(ISNUMBER(L1507),ISNUMBER(INDIRECT("FECHA_"&amp;$B1507,1))), IF(L1507&lt;=INDIRECT("FECHA_"&amp;$B1507,1),"INCUMPLIDA","PROCESO"), "VERIFICAR FECHA")),"SIN VALOR AVANCE")</f>
        <v>PROCESO</v>
      </c>
    </row>
    <row r="1508" spans="1:17" ht="225.75">
      <c r="A1508" s="470" t="s">
        <v>12</v>
      </c>
      <c r="B1508" s="195" t="s">
        <v>14</v>
      </c>
      <c r="C1508" s="609"/>
      <c r="D1508" s="609"/>
      <c r="E1508" s="608"/>
      <c r="F1508" s="608"/>
      <c r="G1508" s="196" t="s">
        <v>164</v>
      </c>
      <c r="H1508" s="515" t="s">
        <v>165</v>
      </c>
      <c r="I1508" s="515" t="s">
        <v>166</v>
      </c>
      <c r="J1508" s="197">
        <v>3</v>
      </c>
      <c r="K1508" s="202">
        <v>46296</v>
      </c>
      <c r="L1508" s="202">
        <v>46568</v>
      </c>
      <c r="M1508" s="199">
        <f t="shared" si="52"/>
        <v>38.857142857142854</v>
      </c>
      <c r="N1508" s="200">
        <v>0</v>
      </c>
      <c r="O1508" s="515" t="s">
        <v>157</v>
      </c>
      <c r="P1508" s="200">
        <f t="shared" si="51"/>
        <v>0</v>
      </c>
      <c r="Q1508" s="201" t="str" cm="1">
        <f t="array" aca="1" ref="Q1508" ca="1">IF(ISNUMBER(P1508),IF(P1508=100%,"CUMPLIDA",IF(AND(ISNUMBER(L1508),ISNUMBER(INDIRECT("FECHA_"&amp;$B1508,1))), IF(L1508&lt;=INDIRECT("FECHA_"&amp;$B1508,1),"INCUMPLIDA","PROCESO"), "VERIFICAR FECHA")),"SIN VALOR AVANCE")</f>
        <v>PROCESO</v>
      </c>
    </row>
    <row r="1509" spans="1:17" ht="225.75">
      <c r="A1509" s="470" t="s">
        <v>12</v>
      </c>
      <c r="B1509" s="195" t="s">
        <v>14</v>
      </c>
      <c r="C1509" s="609"/>
      <c r="D1509" s="609"/>
      <c r="E1509" s="608" t="s">
        <v>167</v>
      </c>
      <c r="F1509" s="608"/>
      <c r="G1509" s="196" t="s">
        <v>168</v>
      </c>
      <c r="H1509" s="515" t="s">
        <v>169</v>
      </c>
      <c r="I1509" s="515" t="s">
        <v>170</v>
      </c>
      <c r="J1509" s="197">
        <v>40</v>
      </c>
      <c r="K1509" s="198">
        <v>45047</v>
      </c>
      <c r="L1509" s="198">
        <v>45199</v>
      </c>
      <c r="M1509" s="199">
        <f t="shared" si="52"/>
        <v>21.714285714285715</v>
      </c>
      <c r="N1509" s="200">
        <v>1</v>
      </c>
      <c r="O1509" s="515" t="s">
        <v>157</v>
      </c>
      <c r="P1509" s="200">
        <f t="shared" si="51"/>
        <v>1</v>
      </c>
      <c r="Q1509" s="201" t="str" cm="1">
        <f t="array" aca="1" ref="Q1509" ca="1">IF(ISNUMBER(P1509),IF(P1509=100%,"CUMPLIDA",IF(AND(ISNUMBER(L1509),ISNUMBER(INDIRECT("FECHA_"&amp;$B1509,1))), IF(L1509&lt;=INDIRECT("FECHA_"&amp;$B1509,1),"INCUMPLIDA","PROCESO"), "VERIFICAR FECHA")),"SIN VALOR AVANCE")</f>
        <v>CUMPLIDA</v>
      </c>
    </row>
    <row r="1510" spans="1:17" ht="270.75">
      <c r="A1510" s="470" t="s">
        <v>12</v>
      </c>
      <c r="B1510" s="195" t="s">
        <v>14</v>
      </c>
      <c r="C1510" s="609"/>
      <c r="D1510" s="609"/>
      <c r="E1510" s="608"/>
      <c r="F1510" s="608"/>
      <c r="G1510" s="196" t="s">
        <v>171</v>
      </c>
      <c r="H1510" s="515" t="s">
        <v>169</v>
      </c>
      <c r="I1510" s="515" t="s">
        <v>170</v>
      </c>
      <c r="J1510" s="197">
        <v>40</v>
      </c>
      <c r="K1510" s="198">
        <v>45047</v>
      </c>
      <c r="L1510" s="198">
        <v>45199</v>
      </c>
      <c r="M1510" s="199">
        <f t="shared" si="52"/>
        <v>21.714285714285715</v>
      </c>
      <c r="N1510" s="200">
        <v>1</v>
      </c>
      <c r="O1510" s="515" t="s">
        <v>172</v>
      </c>
      <c r="P1510" s="200">
        <f t="shared" si="51"/>
        <v>1</v>
      </c>
      <c r="Q1510" s="201" t="str" cm="1">
        <f t="array" aca="1" ref="Q1510" ca="1">IF(ISNUMBER(P1510),IF(P1510=100%,"CUMPLIDA",IF(AND(ISNUMBER(L1510),ISNUMBER(INDIRECT("FECHA_"&amp;$B1510,1))), IF(L1510&lt;=INDIRECT("FECHA_"&amp;$B1510,1),"INCUMPLIDA","PROCESO"), "VERIFICAR FECHA")),"SIN VALOR AVANCE")</f>
        <v>CUMPLIDA</v>
      </c>
    </row>
    <row r="1511" spans="1:17" ht="270.75">
      <c r="A1511" s="470" t="s">
        <v>12</v>
      </c>
      <c r="B1511" s="195" t="s">
        <v>14</v>
      </c>
      <c r="C1511" s="609"/>
      <c r="D1511" s="609"/>
      <c r="E1511" s="608" t="s">
        <v>173</v>
      </c>
      <c r="F1511" s="608"/>
      <c r="G1511" s="196" t="s">
        <v>174</v>
      </c>
      <c r="H1511" s="515" t="s">
        <v>169</v>
      </c>
      <c r="I1511" s="515" t="s">
        <v>175</v>
      </c>
      <c r="J1511" s="197">
        <v>1</v>
      </c>
      <c r="K1511" s="198">
        <v>45047</v>
      </c>
      <c r="L1511" s="198">
        <v>45199</v>
      </c>
      <c r="M1511" s="199">
        <f t="shared" si="52"/>
        <v>21.714285714285715</v>
      </c>
      <c r="N1511" s="200">
        <v>1</v>
      </c>
      <c r="O1511" s="515" t="s">
        <v>172</v>
      </c>
      <c r="P1511" s="200">
        <f t="shared" si="51"/>
        <v>1</v>
      </c>
      <c r="Q1511" s="201" t="str" cm="1">
        <f t="array" aca="1" ref="Q1511" ca="1">IF(ISNUMBER(P1511),IF(P1511=100%,"CUMPLIDA",IF(AND(ISNUMBER(L1511),ISNUMBER(INDIRECT("FECHA_"&amp;$B1511,1))), IF(L1511&lt;=INDIRECT("FECHA_"&amp;$B1511,1),"INCUMPLIDA","PROCESO"), "VERIFICAR FECHA")),"SIN VALOR AVANCE")</f>
        <v>CUMPLIDA</v>
      </c>
    </row>
    <row r="1512" spans="1:17" ht="210">
      <c r="A1512" s="470" t="s">
        <v>12</v>
      </c>
      <c r="B1512" s="195" t="s">
        <v>14</v>
      </c>
      <c r="C1512" s="609"/>
      <c r="D1512" s="609"/>
      <c r="E1512" s="608"/>
      <c r="F1512" s="608"/>
      <c r="G1512" s="196" t="s">
        <v>176</v>
      </c>
      <c r="H1512" s="515" t="s">
        <v>177</v>
      </c>
      <c r="I1512" s="515" t="s">
        <v>178</v>
      </c>
      <c r="J1512" s="197">
        <v>3</v>
      </c>
      <c r="K1512" s="198">
        <v>43009</v>
      </c>
      <c r="L1512" s="198">
        <v>43374</v>
      </c>
      <c r="M1512" s="199">
        <f t="shared" si="52"/>
        <v>52.142857142857146</v>
      </c>
      <c r="N1512" s="200">
        <v>1</v>
      </c>
      <c r="O1512" s="515" t="s">
        <v>179</v>
      </c>
      <c r="P1512" s="200">
        <f t="shared" si="51"/>
        <v>1</v>
      </c>
      <c r="Q1512" s="201" t="str" cm="1">
        <f t="array" aca="1" ref="Q1512" ca="1">IF(ISNUMBER(P1512),IF(P1512=100%,"CUMPLIDA",IF(AND(ISNUMBER(L1512),ISNUMBER(INDIRECT("FECHA_"&amp;$B1512,1))), IF(L1512&lt;=INDIRECT("FECHA_"&amp;$B1512,1),"INCUMPLIDA","PROCESO"), "VERIFICAR FECHA")),"SIN VALOR AVANCE")</f>
        <v>CUMPLIDA</v>
      </c>
    </row>
    <row r="1513" spans="1:17" ht="150.75">
      <c r="A1513" s="470" t="s">
        <v>12</v>
      </c>
      <c r="B1513" s="195" t="s">
        <v>14</v>
      </c>
      <c r="C1513" s="609"/>
      <c r="D1513" s="609"/>
      <c r="E1513" s="608"/>
      <c r="F1513" s="608"/>
      <c r="G1513" s="196" t="s">
        <v>180</v>
      </c>
      <c r="H1513" s="515" t="s">
        <v>181</v>
      </c>
      <c r="I1513" s="516" t="s">
        <v>182</v>
      </c>
      <c r="J1513" s="197">
        <v>1</v>
      </c>
      <c r="K1513" s="198">
        <v>42948</v>
      </c>
      <c r="L1513" s="198">
        <v>43100</v>
      </c>
      <c r="M1513" s="199">
        <f t="shared" si="52"/>
        <v>21.714285714285715</v>
      </c>
      <c r="N1513" s="200">
        <v>1</v>
      </c>
      <c r="O1513" s="515" t="s">
        <v>183</v>
      </c>
      <c r="P1513" s="200">
        <f t="shared" si="51"/>
        <v>1</v>
      </c>
      <c r="Q1513" s="201" t="str" cm="1">
        <f t="array" aca="1" ref="Q1513" ca="1">IF(ISNUMBER(P1513),IF(P1513=100%,"CUMPLIDA",IF(AND(ISNUMBER(L1513),ISNUMBER(INDIRECT("FECHA_"&amp;$B1513,1))), IF(L1513&lt;=INDIRECT("FECHA_"&amp;$B1513,1),"INCUMPLIDA","PROCESO"), "VERIFICAR FECHA")),"SIN VALOR AVANCE")</f>
        <v>CUMPLIDA</v>
      </c>
    </row>
    <row r="1514" spans="1:17" ht="120.75">
      <c r="A1514" s="470" t="s">
        <v>12</v>
      </c>
      <c r="B1514" s="195" t="s">
        <v>14</v>
      </c>
      <c r="C1514" s="609"/>
      <c r="D1514" s="609"/>
      <c r="E1514" s="608"/>
      <c r="F1514" s="608"/>
      <c r="G1514" s="196" t="s">
        <v>184</v>
      </c>
      <c r="H1514" s="515" t="s">
        <v>185</v>
      </c>
      <c r="I1514" s="516" t="s">
        <v>186</v>
      </c>
      <c r="J1514" s="197">
        <v>1</v>
      </c>
      <c r="K1514" s="198">
        <v>42979</v>
      </c>
      <c r="L1514" s="198">
        <v>43344</v>
      </c>
      <c r="M1514" s="199">
        <f t="shared" si="52"/>
        <v>52.142857142857146</v>
      </c>
      <c r="N1514" s="200">
        <v>1</v>
      </c>
      <c r="O1514" s="515" t="s">
        <v>187</v>
      </c>
      <c r="P1514" s="200">
        <f t="shared" si="51"/>
        <v>1</v>
      </c>
      <c r="Q1514" s="201" t="str" cm="1">
        <f t="array" aca="1" ref="Q1514" ca="1">IF(ISNUMBER(P1514),IF(P1514=100%,"CUMPLIDA",IF(AND(ISNUMBER(L1514),ISNUMBER(INDIRECT("FECHA_"&amp;$B1514,1))), IF(L1514&lt;=INDIRECT("FECHA_"&amp;$B1514,1),"INCUMPLIDA","PROCESO"), "VERIFICAR FECHA")),"SIN VALOR AVANCE")</f>
        <v>CUMPLIDA</v>
      </c>
    </row>
    <row r="1515" spans="1:17" ht="135">
      <c r="A1515" s="470" t="s">
        <v>12</v>
      </c>
      <c r="B1515" s="195" t="s">
        <v>14</v>
      </c>
      <c r="C1515" s="609"/>
      <c r="D1515" s="609"/>
      <c r="E1515" s="608"/>
      <c r="F1515" s="608"/>
      <c r="G1515" s="196" t="s">
        <v>188</v>
      </c>
      <c r="H1515" s="515" t="s">
        <v>189</v>
      </c>
      <c r="I1515" s="516" t="s">
        <v>190</v>
      </c>
      <c r="J1515" s="200">
        <v>1</v>
      </c>
      <c r="K1515" s="198">
        <v>43101</v>
      </c>
      <c r="L1515" s="198">
        <v>43465</v>
      </c>
      <c r="M1515" s="199">
        <f t="shared" si="52"/>
        <v>52</v>
      </c>
      <c r="N1515" s="200">
        <v>1</v>
      </c>
      <c r="O1515" s="515" t="s">
        <v>191</v>
      </c>
      <c r="P1515" s="200">
        <f t="shared" si="51"/>
        <v>1</v>
      </c>
      <c r="Q1515" s="201" t="str" cm="1">
        <f t="array" aca="1" ref="Q1515" ca="1">IF(ISNUMBER(P1515),IF(P1515=100%,"CUMPLIDA",IF(AND(ISNUMBER(L1515),ISNUMBER(INDIRECT("FECHA_"&amp;$B1515,1))), IF(L1515&lt;=INDIRECT("FECHA_"&amp;$B1515,1),"INCUMPLIDA","PROCESO"), "VERIFICAR FECHA")),"SIN VALOR AVANCE")</f>
        <v>CUMPLIDA</v>
      </c>
    </row>
    <row r="1516" spans="1:17" ht="105.75">
      <c r="A1516" s="470" t="s">
        <v>12</v>
      </c>
      <c r="B1516" s="195" t="s">
        <v>14</v>
      </c>
      <c r="C1516" s="609"/>
      <c r="D1516" s="609"/>
      <c r="E1516" s="608"/>
      <c r="F1516" s="608"/>
      <c r="G1516" s="196" t="s">
        <v>192</v>
      </c>
      <c r="H1516" s="515" t="s">
        <v>193</v>
      </c>
      <c r="I1516" s="516" t="s">
        <v>194</v>
      </c>
      <c r="J1516" s="197">
        <v>6</v>
      </c>
      <c r="K1516" s="198">
        <v>43009</v>
      </c>
      <c r="L1516" s="198">
        <v>43374</v>
      </c>
      <c r="M1516" s="199">
        <f t="shared" si="52"/>
        <v>52.142857142857146</v>
      </c>
      <c r="N1516" s="200">
        <v>1</v>
      </c>
      <c r="O1516" s="515" t="s">
        <v>195</v>
      </c>
      <c r="P1516" s="200">
        <f t="shared" si="51"/>
        <v>1</v>
      </c>
      <c r="Q1516" s="201" t="str" cm="1">
        <f t="array" aca="1" ref="Q1516" ca="1">IF(ISNUMBER(P1516),IF(P1516=100%,"CUMPLIDA",IF(AND(ISNUMBER(L1516),ISNUMBER(INDIRECT("FECHA_"&amp;$B1516,1))), IF(L1516&lt;=INDIRECT("FECHA_"&amp;$B1516,1),"INCUMPLIDA","PROCESO"), "VERIFICAR FECHA")),"SIN VALOR AVANCE")</f>
        <v>CUMPLIDA</v>
      </c>
    </row>
    <row r="1517" spans="1:17" ht="120.75">
      <c r="A1517" s="470" t="s">
        <v>12</v>
      </c>
      <c r="B1517" s="195" t="s">
        <v>14</v>
      </c>
      <c r="C1517" s="609"/>
      <c r="D1517" s="609"/>
      <c r="E1517" s="608"/>
      <c r="F1517" s="608"/>
      <c r="G1517" s="196" t="s">
        <v>196</v>
      </c>
      <c r="H1517" s="515" t="s">
        <v>139</v>
      </c>
      <c r="I1517" s="516" t="s">
        <v>197</v>
      </c>
      <c r="J1517" s="200">
        <v>1</v>
      </c>
      <c r="K1517" s="198">
        <v>43344</v>
      </c>
      <c r="L1517" s="198">
        <v>43830</v>
      </c>
      <c r="M1517" s="199">
        <f t="shared" si="52"/>
        <v>69.428571428571431</v>
      </c>
      <c r="N1517" s="200">
        <v>1</v>
      </c>
      <c r="O1517" s="515" t="s">
        <v>74</v>
      </c>
      <c r="P1517" s="200">
        <f t="shared" si="51"/>
        <v>1</v>
      </c>
      <c r="Q1517" s="201" t="str" cm="1">
        <f t="array" aca="1" ref="Q1517" ca="1">IF(ISNUMBER(P1517),IF(P1517=100%,"CUMPLIDA",IF(AND(ISNUMBER(L1517),ISNUMBER(INDIRECT("FECHA_"&amp;$B1517,1))), IF(L1517&lt;=INDIRECT("FECHA_"&amp;$B1517,1),"INCUMPLIDA","PROCESO"), "VERIFICAR FECHA")),"SIN VALOR AVANCE")</f>
        <v>CUMPLIDA</v>
      </c>
    </row>
    <row r="1518" spans="1:17" ht="135.75">
      <c r="A1518" s="470" t="s">
        <v>12</v>
      </c>
      <c r="B1518" s="195" t="s">
        <v>14</v>
      </c>
      <c r="C1518" s="609" t="s">
        <v>198</v>
      </c>
      <c r="D1518" s="609" t="s">
        <v>199</v>
      </c>
      <c r="E1518" s="608" t="s">
        <v>200</v>
      </c>
      <c r="F1518" s="608" t="s">
        <v>201</v>
      </c>
      <c r="G1518" s="196" t="s">
        <v>202</v>
      </c>
      <c r="H1518" s="515" t="s">
        <v>203</v>
      </c>
      <c r="I1518" s="515" t="s">
        <v>204</v>
      </c>
      <c r="J1518" s="554">
        <v>6432363831</v>
      </c>
      <c r="K1518" s="198">
        <v>43040</v>
      </c>
      <c r="L1518" s="198">
        <v>44316</v>
      </c>
      <c r="M1518" s="199">
        <f t="shared" si="52"/>
        <v>182.28571428571428</v>
      </c>
      <c r="N1518" s="200">
        <v>1</v>
      </c>
      <c r="O1518" s="515" t="s">
        <v>205</v>
      </c>
      <c r="P1518" s="200">
        <f t="shared" si="51"/>
        <v>1</v>
      </c>
      <c r="Q1518" s="201" t="str" cm="1">
        <f t="array" aca="1" ref="Q1518" ca="1">IF(ISNUMBER(P1518),IF(P1518=100%,"CUMPLIDA",IF(AND(ISNUMBER(L1518),ISNUMBER(INDIRECT("FECHA_"&amp;$B1518,1))), IF(L1518&lt;=INDIRECT("FECHA_"&amp;$B1518,1),"INCUMPLIDA","PROCESO"), "VERIFICAR FECHA")),"SIN VALOR AVANCE")</f>
        <v>CUMPLIDA</v>
      </c>
    </row>
    <row r="1519" spans="1:17" ht="135.75">
      <c r="A1519" s="470" t="s">
        <v>12</v>
      </c>
      <c r="B1519" s="195" t="s">
        <v>14</v>
      </c>
      <c r="C1519" s="609"/>
      <c r="D1519" s="609"/>
      <c r="E1519" s="608"/>
      <c r="F1519" s="608"/>
      <c r="G1519" s="196" t="s">
        <v>206</v>
      </c>
      <c r="H1519" s="515" t="s">
        <v>203</v>
      </c>
      <c r="I1519" s="515" t="s">
        <v>204</v>
      </c>
      <c r="J1519" s="554">
        <v>43631471</v>
      </c>
      <c r="K1519" s="198">
        <v>43040</v>
      </c>
      <c r="L1519" s="198">
        <v>43434</v>
      </c>
      <c r="M1519" s="199">
        <f t="shared" si="52"/>
        <v>56.285714285714285</v>
      </c>
      <c r="N1519" s="200">
        <v>1</v>
      </c>
      <c r="O1519" s="515" t="s">
        <v>207</v>
      </c>
      <c r="P1519" s="200">
        <f t="shared" si="51"/>
        <v>1</v>
      </c>
      <c r="Q1519" s="201" t="str" cm="1">
        <f t="array" aca="1" ref="Q1519" ca="1">IF(ISNUMBER(P1519),IF(P1519=100%,"CUMPLIDA",IF(AND(ISNUMBER(L1519),ISNUMBER(INDIRECT("FECHA_"&amp;$B1519,1))), IF(L1519&lt;=INDIRECT("FECHA_"&amp;$B1519,1),"INCUMPLIDA","PROCESO"), "VERIFICAR FECHA")),"SIN VALOR AVANCE")</f>
        <v>CUMPLIDA</v>
      </c>
    </row>
    <row r="1520" spans="1:17" ht="165.75">
      <c r="A1520" s="470" t="s">
        <v>12</v>
      </c>
      <c r="B1520" s="195" t="s">
        <v>14</v>
      </c>
      <c r="C1520" s="609"/>
      <c r="D1520" s="609"/>
      <c r="E1520" s="608"/>
      <c r="F1520" s="608"/>
      <c r="G1520" s="196" t="s">
        <v>208</v>
      </c>
      <c r="H1520" s="515" t="s">
        <v>203</v>
      </c>
      <c r="I1520" s="515" t="s">
        <v>204</v>
      </c>
      <c r="J1520" s="554">
        <v>11623780528.950001</v>
      </c>
      <c r="K1520" s="198">
        <v>43040</v>
      </c>
      <c r="L1520" s="202">
        <v>45657</v>
      </c>
      <c r="M1520" s="199">
        <f t="shared" si="52"/>
        <v>373.85714285714283</v>
      </c>
      <c r="N1520" s="200">
        <v>1</v>
      </c>
      <c r="O1520" s="515" t="s">
        <v>209</v>
      </c>
      <c r="P1520" s="200">
        <f t="shared" si="51"/>
        <v>1</v>
      </c>
      <c r="Q1520" s="201" t="str" cm="1">
        <f t="array" aca="1" ref="Q1520" ca="1">IF(ISNUMBER(P1520),IF(P1520=100%,"CUMPLIDA",IF(AND(ISNUMBER(L1520),ISNUMBER(INDIRECT("FECHA_"&amp;$B1520,1))), IF(L1520&lt;=INDIRECT("FECHA_"&amp;$B1520,1),"INCUMPLIDA","PROCESO"), "VERIFICAR FECHA")),"SIN VALOR AVANCE")</f>
        <v>CUMPLIDA</v>
      </c>
    </row>
    <row r="1521" spans="1:17" ht="135.75">
      <c r="A1521" s="470" t="s">
        <v>12</v>
      </c>
      <c r="B1521" s="195" t="s">
        <v>14</v>
      </c>
      <c r="C1521" s="609"/>
      <c r="D1521" s="609"/>
      <c r="E1521" s="608"/>
      <c r="F1521" s="608"/>
      <c r="G1521" s="196" t="s">
        <v>210</v>
      </c>
      <c r="H1521" s="515" t="s">
        <v>203</v>
      </c>
      <c r="I1521" s="515" t="s">
        <v>204</v>
      </c>
      <c r="J1521" s="554">
        <v>1251159219</v>
      </c>
      <c r="K1521" s="198">
        <v>43040</v>
      </c>
      <c r="L1521" s="202">
        <v>45777</v>
      </c>
      <c r="M1521" s="199">
        <f t="shared" si="52"/>
        <v>391</v>
      </c>
      <c r="N1521" s="200">
        <v>0.92730000000000001</v>
      </c>
      <c r="O1521" s="515" t="s">
        <v>211</v>
      </c>
      <c r="P1521" s="200">
        <f t="shared" si="51"/>
        <v>0.92730000000000001</v>
      </c>
      <c r="Q1521" s="201" t="str" cm="1">
        <f t="array" aca="1" ref="Q1521" ca="1">IF(ISNUMBER(P1521),IF(P1521=100%,"CUMPLIDA",IF(AND(ISNUMBER(L1521),ISNUMBER(INDIRECT("FECHA_"&amp;$B1521,1))), IF(L1521&lt;=INDIRECT("FECHA_"&amp;$B1521,1),"INCUMPLIDA","PROCESO"), "VERIFICAR FECHA")),"SIN VALOR AVANCE")</f>
        <v>PROCESO</v>
      </c>
    </row>
    <row r="1522" spans="1:17" ht="120.75">
      <c r="A1522" s="470" t="s">
        <v>12</v>
      </c>
      <c r="B1522" s="195" t="s">
        <v>14</v>
      </c>
      <c r="C1522" s="609"/>
      <c r="D1522" s="609"/>
      <c r="E1522" s="608"/>
      <c r="F1522" s="608"/>
      <c r="G1522" s="196" t="s">
        <v>212</v>
      </c>
      <c r="H1522" s="515" t="s">
        <v>213</v>
      </c>
      <c r="I1522" s="515" t="s">
        <v>214</v>
      </c>
      <c r="J1522" s="197">
        <v>42</v>
      </c>
      <c r="K1522" s="198">
        <v>42948</v>
      </c>
      <c r="L1522" s="198">
        <v>43100</v>
      </c>
      <c r="M1522" s="199">
        <f t="shared" si="52"/>
        <v>21.714285714285715</v>
      </c>
      <c r="N1522" s="200">
        <v>1</v>
      </c>
      <c r="O1522" s="515" t="s">
        <v>74</v>
      </c>
      <c r="P1522" s="200">
        <f t="shared" si="51"/>
        <v>1</v>
      </c>
      <c r="Q1522" s="201" t="str" cm="1">
        <f t="array" aca="1" ref="Q1522" ca="1">IF(ISNUMBER(P1522),IF(P1522=100%,"CUMPLIDA",IF(AND(ISNUMBER(L1522),ISNUMBER(INDIRECT("FECHA_"&amp;$B1522,1))), IF(L1522&lt;=INDIRECT("FECHA_"&amp;$B1522,1),"INCUMPLIDA","PROCESO"), "VERIFICAR FECHA")),"SIN VALOR AVANCE")</f>
        <v>CUMPLIDA</v>
      </c>
    </row>
    <row r="1523" spans="1:17" ht="120.75">
      <c r="A1523" s="470" t="s">
        <v>12</v>
      </c>
      <c r="B1523" s="195" t="s">
        <v>14</v>
      </c>
      <c r="C1523" s="609"/>
      <c r="D1523" s="609"/>
      <c r="E1523" s="608"/>
      <c r="F1523" s="608"/>
      <c r="G1523" s="196" t="s">
        <v>215</v>
      </c>
      <c r="H1523" s="515" t="s">
        <v>216</v>
      </c>
      <c r="I1523" s="515" t="s">
        <v>217</v>
      </c>
      <c r="J1523" s="197">
        <v>42</v>
      </c>
      <c r="K1523" s="198">
        <v>42948</v>
      </c>
      <c r="L1523" s="198">
        <v>43281</v>
      </c>
      <c r="M1523" s="199">
        <f t="shared" si="52"/>
        <v>47.571428571428569</v>
      </c>
      <c r="N1523" s="200">
        <v>1</v>
      </c>
      <c r="O1523" s="515" t="s">
        <v>74</v>
      </c>
      <c r="P1523" s="200">
        <f t="shared" si="51"/>
        <v>1</v>
      </c>
      <c r="Q1523" s="201" t="str" cm="1">
        <f t="array" aca="1" ref="Q1523" ca="1">IF(ISNUMBER(P1523),IF(P1523=100%,"CUMPLIDA",IF(AND(ISNUMBER(L1523),ISNUMBER(INDIRECT("FECHA_"&amp;$B1523,1))), IF(L1523&lt;=INDIRECT("FECHA_"&amp;$B1523,1),"INCUMPLIDA","PROCESO"), "VERIFICAR FECHA")),"SIN VALOR AVANCE")</f>
        <v>CUMPLIDA</v>
      </c>
    </row>
    <row r="1524" spans="1:17" ht="120.75">
      <c r="A1524" s="470" t="s">
        <v>12</v>
      </c>
      <c r="B1524" s="195" t="s">
        <v>14</v>
      </c>
      <c r="C1524" s="609"/>
      <c r="D1524" s="609"/>
      <c r="E1524" s="608"/>
      <c r="F1524" s="608"/>
      <c r="G1524" s="196" t="s">
        <v>218</v>
      </c>
      <c r="H1524" s="515" t="s">
        <v>219</v>
      </c>
      <c r="I1524" s="515" t="s">
        <v>220</v>
      </c>
      <c r="J1524" s="200">
        <v>1</v>
      </c>
      <c r="K1524" s="198">
        <v>43101</v>
      </c>
      <c r="L1524" s="198">
        <v>43465</v>
      </c>
      <c r="M1524" s="199">
        <f t="shared" si="52"/>
        <v>52</v>
      </c>
      <c r="N1524" s="200">
        <v>1</v>
      </c>
      <c r="O1524" s="515" t="s">
        <v>221</v>
      </c>
      <c r="P1524" s="200">
        <f t="shared" si="51"/>
        <v>1</v>
      </c>
      <c r="Q1524" s="201" t="str" cm="1">
        <f t="array" aca="1" ref="Q1524" ca="1">IF(ISNUMBER(P1524),IF(P1524=100%,"CUMPLIDA",IF(AND(ISNUMBER(L1524),ISNUMBER(INDIRECT("FECHA_"&amp;$B1524,1))), IF(L1524&lt;=INDIRECT("FECHA_"&amp;$B1524,1),"INCUMPLIDA","PROCESO"), "VERIFICAR FECHA")),"SIN VALOR AVANCE")</f>
        <v>CUMPLIDA</v>
      </c>
    </row>
    <row r="1525" spans="1:17" ht="120.75">
      <c r="A1525" s="470" t="s">
        <v>12</v>
      </c>
      <c r="B1525" s="195" t="s">
        <v>14</v>
      </c>
      <c r="C1525" s="609" t="s">
        <v>222</v>
      </c>
      <c r="D1525" s="609" t="s">
        <v>68</v>
      </c>
      <c r="E1525" s="608" t="s">
        <v>223</v>
      </c>
      <c r="F1525" s="608" t="s">
        <v>224</v>
      </c>
      <c r="G1525" s="196" t="s">
        <v>225</v>
      </c>
      <c r="H1525" s="515" t="s">
        <v>226</v>
      </c>
      <c r="I1525" s="515" t="s">
        <v>227</v>
      </c>
      <c r="J1525" s="197">
        <v>1</v>
      </c>
      <c r="K1525" s="198">
        <v>44454</v>
      </c>
      <c r="L1525" s="198">
        <v>44561</v>
      </c>
      <c r="M1525" s="199">
        <f t="shared" si="52"/>
        <v>15.285714285714286</v>
      </c>
      <c r="N1525" s="200">
        <v>1</v>
      </c>
      <c r="O1525" s="515" t="s">
        <v>228</v>
      </c>
      <c r="P1525" s="200">
        <f t="shared" si="51"/>
        <v>1</v>
      </c>
      <c r="Q1525" s="201" t="str" cm="1">
        <f t="array" aca="1" ref="Q1525" ca="1">IF(ISNUMBER(P1525),IF(P1525=100%,"CUMPLIDA",IF(AND(ISNUMBER(L1525),ISNUMBER(INDIRECT("FECHA_"&amp;$B1525,1))), IF(L1525&lt;=INDIRECT("FECHA_"&amp;$B1525,1),"INCUMPLIDA","PROCESO"), "VERIFICAR FECHA")),"SIN VALOR AVANCE")</f>
        <v>CUMPLIDA</v>
      </c>
    </row>
    <row r="1526" spans="1:17" ht="240">
      <c r="A1526" s="470" t="s">
        <v>12</v>
      </c>
      <c r="B1526" s="195" t="s">
        <v>14</v>
      </c>
      <c r="C1526" s="609"/>
      <c r="D1526" s="609"/>
      <c r="E1526" s="608"/>
      <c r="F1526" s="608"/>
      <c r="G1526" s="196" t="s">
        <v>229</v>
      </c>
      <c r="H1526" s="515" t="s">
        <v>230</v>
      </c>
      <c r="I1526" s="515" t="s">
        <v>231</v>
      </c>
      <c r="J1526" s="197">
        <v>3</v>
      </c>
      <c r="K1526" s="198">
        <v>44470</v>
      </c>
      <c r="L1526" s="198">
        <v>44865</v>
      </c>
      <c r="M1526" s="199">
        <f t="shared" si="52"/>
        <v>56.428571428571431</v>
      </c>
      <c r="N1526" s="200">
        <v>1</v>
      </c>
      <c r="O1526" s="515" t="s">
        <v>228</v>
      </c>
      <c r="P1526" s="200">
        <f t="shared" si="51"/>
        <v>1</v>
      </c>
      <c r="Q1526" s="201" t="str" cm="1">
        <f t="array" aca="1" ref="Q1526" ca="1">IF(ISNUMBER(P1526),IF(P1526=100%,"CUMPLIDA",IF(AND(ISNUMBER(L1526),ISNUMBER(INDIRECT("FECHA_"&amp;$B1526,1))), IF(L1526&lt;=INDIRECT("FECHA_"&amp;$B1526,1),"INCUMPLIDA","PROCESO"), "VERIFICAR FECHA")),"SIN VALOR AVANCE")</f>
        <v>CUMPLIDA</v>
      </c>
    </row>
    <row r="1527" spans="1:17" ht="120.75">
      <c r="A1527" s="470" t="s">
        <v>12</v>
      </c>
      <c r="B1527" s="195" t="s">
        <v>14</v>
      </c>
      <c r="C1527" s="609"/>
      <c r="D1527" s="609"/>
      <c r="E1527" s="608"/>
      <c r="F1527" s="608"/>
      <c r="G1527" s="196" t="s">
        <v>232</v>
      </c>
      <c r="H1527" s="515" t="s">
        <v>233</v>
      </c>
      <c r="I1527" s="515" t="s">
        <v>234</v>
      </c>
      <c r="J1527" s="197">
        <v>1</v>
      </c>
      <c r="K1527" s="198">
        <v>45231</v>
      </c>
      <c r="L1527" s="198">
        <v>45504</v>
      </c>
      <c r="M1527" s="199">
        <f t="shared" si="52"/>
        <v>39</v>
      </c>
      <c r="N1527" s="200">
        <v>1</v>
      </c>
      <c r="O1527" s="515" t="s">
        <v>235</v>
      </c>
      <c r="P1527" s="200">
        <f t="shared" si="51"/>
        <v>1</v>
      </c>
      <c r="Q1527" s="201" t="str" cm="1">
        <f t="array" aca="1" ref="Q1527" ca="1">IF(ISNUMBER(P1527),IF(P1527=100%,"CUMPLIDA",IF(AND(ISNUMBER(L1527),ISNUMBER(INDIRECT("FECHA_"&amp;$B1527,1))), IF(L1527&lt;=INDIRECT("FECHA_"&amp;$B1527,1),"INCUMPLIDA","PROCESO"), "VERIFICAR FECHA")),"SIN VALOR AVANCE")</f>
        <v>CUMPLIDA</v>
      </c>
    </row>
    <row r="1528" spans="1:17" ht="180.75">
      <c r="A1528" s="470" t="s">
        <v>12</v>
      </c>
      <c r="B1528" s="195" t="s">
        <v>14</v>
      </c>
      <c r="C1528" s="609"/>
      <c r="D1528" s="609"/>
      <c r="E1528" s="608"/>
      <c r="F1528" s="608"/>
      <c r="G1528" s="196" t="s">
        <v>236</v>
      </c>
      <c r="H1528" s="515" t="s">
        <v>237</v>
      </c>
      <c r="I1528" s="515" t="s">
        <v>238</v>
      </c>
      <c r="J1528" s="197">
        <v>1</v>
      </c>
      <c r="K1528" s="202">
        <v>45323</v>
      </c>
      <c r="L1528" s="202">
        <v>45747</v>
      </c>
      <c r="M1528" s="199">
        <f t="shared" si="52"/>
        <v>60.571428571428569</v>
      </c>
      <c r="N1528" s="200">
        <v>1</v>
      </c>
      <c r="O1528" s="526" t="s">
        <v>239</v>
      </c>
      <c r="P1528" s="200">
        <f t="shared" si="51"/>
        <v>1</v>
      </c>
      <c r="Q1528" s="201" t="str" cm="1">
        <f t="array" aca="1" ref="Q1528" ca="1">IF(ISNUMBER(P1528),IF(P1528=100%,"CUMPLIDA",IF(AND(ISNUMBER(L1528),ISNUMBER(INDIRECT("FECHA_"&amp;$B1528,1))), IF(L1528&lt;=INDIRECT("FECHA_"&amp;$B1528,1),"INCUMPLIDA","PROCESO"), "VERIFICAR FECHA")),"SIN VALOR AVANCE")</f>
        <v>CUMPLIDA</v>
      </c>
    </row>
    <row r="1529" spans="1:17" ht="165.75">
      <c r="A1529" s="470" t="s">
        <v>12</v>
      </c>
      <c r="B1529" s="195" t="s">
        <v>14</v>
      </c>
      <c r="C1529" s="609"/>
      <c r="D1529" s="609"/>
      <c r="E1529" s="608"/>
      <c r="F1529" s="608"/>
      <c r="G1529" s="196" t="s">
        <v>240</v>
      </c>
      <c r="H1529" s="515" t="s">
        <v>241</v>
      </c>
      <c r="I1529" s="515" t="s">
        <v>242</v>
      </c>
      <c r="J1529" s="197">
        <v>1</v>
      </c>
      <c r="K1529" s="202">
        <v>45323</v>
      </c>
      <c r="L1529" s="202">
        <v>45747</v>
      </c>
      <c r="M1529" s="199">
        <f t="shared" si="52"/>
        <v>60.571428571428569</v>
      </c>
      <c r="N1529" s="200">
        <v>1</v>
      </c>
      <c r="O1529" s="526" t="s">
        <v>243</v>
      </c>
      <c r="P1529" s="200">
        <f t="shared" si="51"/>
        <v>1</v>
      </c>
      <c r="Q1529" s="201" t="str" cm="1">
        <f t="array" aca="1" ref="Q1529" ca="1">IF(ISNUMBER(P1529),IF(P1529=100%,"CUMPLIDA",IF(AND(ISNUMBER(L1529),ISNUMBER(INDIRECT("FECHA_"&amp;$B1529,1))), IF(L1529&lt;=INDIRECT("FECHA_"&amp;$B1529,1),"INCUMPLIDA","PROCESO"), "VERIFICAR FECHA")),"SIN VALOR AVANCE")</f>
        <v>CUMPLIDA</v>
      </c>
    </row>
    <row r="1530" spans="1:17" ht="165.75">
      <c r="A1530" s="470" t="s">
        <v>12</v>
      </c>
      <c r="B1530" s="195" t="s">
        <v>14</v>
      </c>
      <c r="C1530" s="609"/>
      <c r="D1530" s="609"/>
      <c r="E1530" s="608"/>
      <c r="F1530" s="608"/>
      <c r="G1530" s="196" t="s">
        <v>244</v>
      </c>
      <c r="H1530" s="515" t="s">
        <v>245</v>
      </c>
      <c r="I1530" s="515" t="s">
        <v>246</v>
      </c>
      <c r="J1530" s="197">
        <v>1</v>
      </c>
      <c r="K1530" s="202">
        <v>45231</v>
      </c>
      <c r="L1530" s="202">
        <v>45747</v>
      </c>
      <c r="M1530" s="199">
        <f t="shared" si="52"/>
        <v>73.714285714285708</v>
      </c>
      <c r="N1530" s="200">
        <v>1</v>
      </c>
      <c r="O1530" s="526" t="s">
        <v>243</v>
      </c>
      <c r="P1530" s="200">
        <f t="shared" si="51"/>
        <v>1</v>
      </c>
      <c r="Q1530" s="201" t="str" cm="1">
        <f t="array" aca="1" ref="Q1530" ca="1">IF(ISNUMBER(P1530),IF(P1530=100%,"CUMPLIDA",IF(AND(ISNUMBER(L1530),ISNUMBER(INDIRECT("FECHA_"&amp;$B1530,1))), IF(L1530&lt;=INDIRECT("FECHA_"&amp;$B1530,1),"INCUMPLIDA","PROCESO"), "VERIFICAR FECHA")),"SIN VALOR AVANCE")</f>
        <v>CUMPLIDA</v>
      </c>
    </row>
    <row r="1531" spans="1:17" ht="180.75">
      <c r="A1531" s="470" t="s">
        <v>12</v>
      </c>
      <c r="B1531" s="195" t="s">
        <v>14</v>
      </c>
      <c r="C1531" s="609"/>
      <c r="D1531" s="609"/>
      <c r="E1531" s="608"/>
      <c r="F1531" s="608"/>
      <c r="G1531" s="196" t="s">
        <v>247</v>
      </c>
      <c r="H1531" s="515" t="s">
        <v>248</v>
      </c>
      <c r="I1531" s="515" t="s">
        <v>249</v>
      </c>
      <c r="J1531" s="197">
        <v>1</v>
      </c>
      <c r="K1531" s="202">
        <v>45323</v>
      </c>
      <c r="L1531" s="202">
        <v>45747</v>
      </c>
      <c r="M1531" s="199">
        <f t="shared" si="52"/>
        <v>60.571428571428569</v>
      </c>
      <c r="N1531" s="200">
        <v>1</v>
      </c>
      <c r="O1531" s="526" t="s">
        <v>239</v>
      </c>
      <c r="P1531" s="200">
        <f t="shared" si="51"/>
        <v>1</v>
      </c>
      <c r="Q1531" s="201" t="str" cm="1">
        <f t="array" aca="1" ref="Q1531" ca="1">IF(ISNUMBER(P1531),IF(P1531=100%,"CUMPLIDA",IF(AND(ISNUMBER(L1531),ISNUMBER(INDIRECT("FECHA_"&amp;$B1531,1))), IF(L1531&lt;=INDIRECT("FECHA_"&amp;$B1531,1),"INCUMPLIDA","PROCESO"), "VERIFICAR FECHA")),"SIN VALOR AVANCE")</f>
        <v>CUMPLIDA</v>
      </c>
    </row>
    <row r="1532" spans="1:17" ht="165.75">
      <c r="A1532" s="470" t="s">
        <v>12</v>
      </c>
      <c r="B1532" s="195" t="s">
        <v>14</v>
      </c>
      <c r="C1532" s="609"/>
      <c r="D1532" s="609"/>
      <c r="E1532" s="608"/>
      <c r="F1532" s="608"/>
      <c r="G1532" s="196" t="s">
        <v>250</v>
      </c>
      <c r="H1532" s="515" t="s">
        <v>251</v>
      </c>
      <c r="I1532" s="515" t="s">
        <v>252</v>
      </c>
      <c r="J1532" s="197">
        <v>1</v>
      </c>
      <c r="K1532" s="202">
        <v>45231</v>
      </c>
      <c r="L1532" s="202">
        <v>45747</v>
      </c>
      <c r="M1532" s="199">
        <f t="shared" si="52"/>
        <v>73.714285714285708</v>
      </c>
      <c r="N1532" s="200">
        <v>1</v>
      </c>
      <c r="O1532" s="526" t="s">
        <v>243</v>
      </c>
      <c r="P1532" s="200">
        <f t="shared" si="51"/>
        <v>1</v>
      </c>
      <c r="Q1532" s="201" t="str" cm="1">
        <f t="array" aca="1" ref="Q1532" ca="1">IF(ISNUMBER(P1532),IF(P1532=100%,"CUMPLIDA",IF(AND(ISNUMBER(L1532),ISNUMBER(INDIRECT("FECHA_"&amp;$B1532,1))), IF(L1532&lt;=INDIRECT("FECHA_"&amp;$B1532,1),"INCUMPLIDA","PROCESO"), "VERIFICAR FECHA")),"SIN VALOR AVANCE")</f>
        <v>CUMPLIDA</v>
      </c>
    </row>
    <row r="1533" spans="1:17" ht="345.75">
      <c r="A1533" s="470" t="s">
        <v>12</v>
      </c>
      <c r="B1533" s="195" t="s">
        <v>14</v>
      </c>
      <c r="C1533" s="609"/>
      <c r="D1533" s="609"/>
      <c r="E1533" s="608"/>
      <c r="F1533" s="608"/>
      <c r="G1533" s="196" t="s">
        <v>253</v>
      </c>
      <c r="H1533" s="515" t="s">
        <v>254</v>
      </c>
      <c r="I1533" s="515" t="s">
        <v>255</v>
      </c>
      <c r="J1533" s="197">
        <v>1</v>
      </c>
      <c r="K1533" s="202">
        <v>45231</v>
      </c>
      <c r="L1533" s="202">
        <v>45808</v>
      </c>
      <c r="M1533" s="199">
        <f t="shared" si="52"/>
        <v>82.428571428571431</v>
      </c>
      <c r="N1533" s="200">
        <v>0</v>
      </c>
      <c r="O1533" s="526" t="s">
        <v>256</v>
      </c>
      <c r="P1533" s="200">
        <f t="shared" si="51"/>
        <v>0</v>
      </c>
      <c r="Q1533" s="201" t="str" cm="1">
        <f t="array" aca="1" ref="Q1533" ca="1">IF(ISNUMBER(P1533),IF(P1533=100%,"CUMPLIDA",IF(AND(ISNUMBER(L1533),ISNUMBER(INDIRECT("FECHA_"&amp;$B1533,1))), IF(L1533&lt;=INDIRECT("FECHA_"&amp;$B1533,1),"INCUMPLIDA","PROCESO"), "VERIFICAR FECHA")),"SIN VALOR AVANCE")</f>
        <v>PROCESO</v>
      </c>
    </row>
    <row r="1534" spans="1:17" ht="120.75">
      <c r="A1534" s="470" t="s">
        <v>12</v>
      </c>
      <c r="B1534" s="195" t="s">
        <v>14</v>
      </c>
      <c r="C1534" s="609"/>
      <c r="D1534" s="609"/>
      <c r="E1534" s="608"/>
      <c r="F1534" s="608"/>
      <c r="G1534" s="196" t="s">
        <v>257</v>
      </c>
      <c r="H1534" s="515" t="s">
        <v>258</v>
      </c>
      <c r="I1534" s="515" t="s">
        <v>259</v>
      </c>
      <c r="J1534" s="197">
        <v>7</v>
      </c>
      <c r="K1534" s="202">
        <v>46024</v>
      </c>
      <c r="L1534" s="202">
        <v>46660</v>
      </c>
      <c r="M1534" s="199">
        <f t="shared" si="52"/>
        <v>90.857142857142861</v>
      </c>
      <c r="N1534" s="200">
        <v>0</v>
      </c>
      <c r="O1534" s="515" t="s">
        <v>235</v>
      </c>
      <c r="P1534" s="200">
        <f t="shared" si="51"/>
        <v>0</v>
      </c>
      <c r="Q1534" s="201" t="str" cm="1">
        <f t="array" aca="1" ref="Q1534" ca="1">IF(ISNUMBER(P1534),IF(P1534=100%,"CUMPLIDA",IF(AND(ISNUMBER(L1534),ISNUMBER(INDIRECT("FECHA_"&amp;$B1534,1))), IF(L1534&lt;=INDIRECT("FECHA_"&amp;$B1534,1),"INCUMPLIDA","PROCESO"), "VERIFICAR FECHA")),"SIN VALOR AVANCE")</f>
        <v>PROCESO</v>
      </c>
    </row>
    <row r="1535" spans="1:17" ht="180.75">
      <c r="A1535" s="470" t="s">
        <v>12</v>
      </c>
      <c r="B1535" s="195" t="s">
        <v>14</v>
      </c>
      <c r="C1535" s="609"/>
      <c r="D1535" s="609"/>
      <c r="E1535" s="608"/>
      <c r="F1535" s="608"/>
      <c r="G1535" s="196" t="s">
        <v>260</v>
      </c>
      <c r="H1535" s="515" t="s">
        <v>261</v>
      </c>
      <c r="I1535" s="515" t="s">
        <v>262</v>
      </c>
      <c r="J1535" s="197">
        <v>1</v>
      </c>
      <c r="K1535" s="202">
        <v>46024</v>
      </c>
      <c r="L1535" s="202">
        <v>46660</v>
      </c>
      <c r="M1535" s="199">
        <f t="shared" si="52"/>
        <v>90.857142857142861</v>
      </c>
      <c r="N1535" s="200">
        <v>0</v>
      </c>
      <c r="O1535" s="526" t="s">
        <v>239</v>
      </c>
      <c r="P1535" s="200">
        <f t="shared" si="51"/>
        <v>0</v>
      </c>
      <c r="Q1535" s="201" t="str" cm="1">
        <f t="array" aca="1" ref="Q1535" ca="1">IF(ISNUMBER(P1535),IF(P1535=100%,"CUMPLIDA",IF(AND(ISNUMBER(L1535),ISNUMBER(INDIRECT("FECHA_"&amp;$B1535,1))), IF(L1535&lt;=INDIRECT("FECHA_"&amp;$B1535,1),"INCUMPLIDA","PROCESO"), "VERIFICAR FECHA")),"SIN VALOR AVANCE")</f>
        <v>PROCESO</v>
      </c>
    </row>
    <row r="1536" spans="1:17" ht="345.75">
      <c r="A1536" s="470" t="s">
        <v>12</v>
      </c>
      <c r="B1536" s="195" t="s">
        <v>14</v>
      </c>
      <c r="C1536" s="609"/>
      <c r="D1536" s="609"/>
      <c r="E1536" s="608"/>
      <c r="F1536" s="608"/>
      <c r="G1536" s="196" t="s">
        <v>263</v>
      </c>
      <c r="H1536" s="515" t="s">
        <v>264</v>
      </c>
      <c r="I1536" s="515" t="s">
        <v>265</v>
      </c>
      <c r="J1536" s="197">
        <v>2</v>
      </c>
      <c r="K1536" s="202">
        <v>46024</v>
      </c>
      <c r="L1536" s="202">
        <v>46660</v>
      </c>
      <c r="M1536" s="199">
        <f t="shared" si="52"/>
        <v>90.857142857142861</v>
      </c>
      <c r="N1536" s="200">
        <v>0</v>
      </c>
      <c r="O1536" s="526" t="s">
        <v>256</v>
      </c>
      <c r="P1536" s="200">
        <f t="shared" si="51"/>
        <v>0</v>
      </c>
      <c r="Q1536" s="201" t="str" cm="1">
        <f t="array" aca="1" ref="Q1536" ca="1">IF(ISNUMBER(P1536),IF(P1536=100%,"CUMPLIDA",IF(AND(ISNUMBER(L1536),ISNUMBER(INDIRECT("FECHA_"&amp;$B1536,1))), IF(L1536&lt;=INDIRECT("FECHA_"&amp;$B1536,1),"INCUMPLIDA","PROCESO"), "VERIFICAR FECHA")),"SIN VALOR AVANCE")</f>
        <v>PROCESO</v>
      </c>
    </row>
    <row r="1537" spans="1:17" ht="165">
      <c r="A1537" s="470" t="s">
        <v>12</v>
      </c>
      <c r="B1537" s="195" t="s">
        <v>14</v>
      </c>
      <c r="C1537" s="609"/>
      <c r="D1537" s="609"/>
      <c r="E1537" s="608"/>
      <c r="F1537" s="608"/>
      <c r="G1537" s="196" t="s">
        <v>266</v>
      </c>
      <c r="H1537" s="515" t="s">
        <v>267</v>
      </c>
      <c r="I1537" s="515" t="s">
        <v>227</v>
      </c>
      <c r="J1537" s="197">
        <v>1</v>
      </c>
      <c r="K1537" s="198">
        <v>44454</v>
      </c>
      <c r="L1537" s="198">
        <v>44561</v>
      </c>
      <c r="M1537" s="199">
        <f t="shared" si="52"/>
        <v>15.285714285714286</v>
      </c>
      <c r="N1537" s="200">
        <v>1</v>
      </c>
      <c r="O1537" s="515" t="s">
        <v>268</v>
      </c>
      <c r="P1537" s="200">
        <f t="shared" si="51"/>
        <v>1</v>
      </c>
      <c r="Q1537" s="201" t="str" cm="1">
        <f t="array" aca="1" ref="Q1537" ca="1">IF(ISNUMBER(P1537),IF(P1537=100%,"CUMPLIDA",IF(AND(ISNUMBER(L1537),ISNUMBER(INDIRECT("FECHA_"&amp;$B1537,1))), IF(L1537&lt;=INDIRECT("FECHA_"&amp;$B1537,1),"INCUMPLIDA","PROCESO"), "VERIFICAR FECHA")),"SIN VALOR AVANCE")</f>
        <v>CUMPLIDA</v>
      </c>
    </row>
    <row r="1538" spans="1:17" ht="330">
      <c r="A1538" s="470" t="s">
        <v>12</v>
      </c>
      <c r="B1538" s="195" t="s">
        <v>14</v>
      </c>
      <c r="C1538" s="609"/>
      <c r="D1538" s="609"/>
      <c r="E1538" s="608"/>
      <c r="F1538" s="608"/>
      <c r="G1538" s="196" t="s">
        <v>269</v>
      </c>
      <c r="H1538" s="515" t="s">
        <v>270</v>
      </c>
      <c r="I1538" s="515" t="s">
        <v>231</v>
      </c>
      <c r="J1538" s="197">
        <v>3</v>
      </c>
      <c r="K1538" s="198">
        <v>44470</v>
      </c>
      <c r="L1538" s="198">
        <v>44865</v>
      </c>
      <c r="M1538" s="199">
        <f t="shared" si="52"/>
        <v>56.428571428571431</v>
      </c>
      <c r="N1538" s="200">
        <v>1</v>
      </c>
      <c r="O1538" s="515" t="s">
        <v>268</v>
      </c>
      <c r="P1538" s="200">
        <f t="shared" si="51"/>
        <v>1</v>
      </c>
      <c r="Q1538" s="201" t="str" cm="1">
        <f t="array" aca="1" ref="Q1538" ca="1">IF(ISNUMBER(P1538),IF(P1538=100%,"CUMPLIDA",IF(AND(ISNUMBER(L1538),ISNUMBER(INDIRECT("FECHA_"&amp;$B1538,1))), IF(L1538&lt;=INDIRECT("FECHA_"&amp;$B1538,1),"INCUMPLIDA","PROCESO"), "VERIFICAR FECHA")),"SIN VALOR AVANCE")</f>
        <v>CUMPLIDA</v>
      </c>
    </row>
    <row r="1539" spans="1:17" ht="240">
      <c r="A1539" s="470" t="s">
        <v>12</v>
      </c>
      <c r="B1539" s="195" t="s">
        <v>14</v>
      </c>
      <c r="C1539" s="609"/>
      <c r="D1539" s="609"/>
      <c r="E1539" s="608"/>
      <c r="F1539" s="608"/>
      <c r="G1539" s="196" t="s">
        <v>271</v>
      </c>
      <c r="H1539" s="515" t="s">
        <v>272</v>
      </c>
      <c r="I1539" s="515" t="s">
        <v>273</v>
      </c>
      <c r="J1539" s="197">
        <v>6</v>
      </c>
      <c r="K1539" s="198">
        <v>44470</v>
      </c>
      <c r="L1539" s="198">
        <v>44651</v>
      </c>
      <c r="M1539" s="199">
        <f t="shared" si="52"/>
        <v>25.857142857142858</v>
      </c>
      <c r="N1539" s="200">
        <v>1</v>
      </c>
      <c r="O1539" s="515" t="s">
        <v>268</v>
      </c>
      <c r="P1539" s="200">
        <f t="shared" si="51"/>
        <v>1</v>
      </c>
      <c r="Q1539" s="201" t="str" cm="1">
        <f t="array" aca="1" ref="Q1539" ca="1">IF(ISNUMBER(P1539),IF(P1539=100%,"CUMPLIDA",IF(AND(ISNUMBER(L1539),ISNUMBER(INDIRECT("FECHA_"&amp;$B1539,1))), IF(L1539&lt;=INDIRECT("FECHA_"&amp;$B1539,1),"INCUMPLIDA","PROCESO"), "VERIFICAR FECHA")),"SIN VALOR AVANCE")</f>
        <v>CUMPLIDA</v>
      </c>
    </row>
    <row r="1540" spans="1:17" ht="315">
      <c r="A1540" s="470" t="s">
        <v>12</v>
      </c>
      <c r="B1540" s="195" t="s">
        <v>14</v>
      </c>
      <c r="C1540" s="609"/>
      <c r="D1540" s="609"/>
      <c r="E1540" s="608"/>
      <c r="F1540" s="608"/>
      <c r="G1540" s="196" t="s">
        <v>274</v>
      </c>
      <c r="H1540" s="515" t="s">
        <v>275</v>
      </c>
      <c r="I1540" s="515" t="s">
        <v>276</v>
      </c>
      <c r="J1540" s="197">
        <v>1</v>
      </c>
      <c r="K1540" s="198">
        <v>44470</v>
      </c>
      <c r="L1540" s="198">
        <v>44742</v>
      </c>
      <c r="M1540" s="199">
        <f t="shared" si="52"/>
        <v>38.857142857142854</v>
      </c>
      <c r="N1540" s="200">
        <v>1</v>
      </c>
      <c r="O1540" s="515" t="s">
        <v>277</v>
      </c>
      <c r="P1540" s="200">
        <f t="shared" si="51"/>
        <v>1</v>
      </c>
      <c r="Q1540" s="201" t="str" cm="1">
        <f t="array" aca="1" ref="Q1540" ca="1">IF(ISNUMBER(P1540),IF(P1540=100%,"CUMPLIDA",IF(AND(ISNUMBER(L1540),ISNUMBER(INDIRECT("FECHA_"&amp;$B1540,1))), IF(L1540&lt;=INDIRECT("FECHA_"&amp;$B1540,1),"INCUMPLIDA","PROCESO"), "VERIFICAR FECHA")),"SIN VALOR AVANCE")</f>
        <v>CUMPLIDA</v>
      </c>
    </row>
    <row r="1541" spans="1:17" ht="135">
      <c r="A1541" s="470" t="s">
        <v>12</v>
      </c>
      <c r="B1541" s="195" t="s">
        <v>14</v>
      </c>
      <c r="C1541" s="609"/>
      <c r="D1541" s="609"/>
      <c r="E1541" s="608"/>
      <c r="F1541" s="608"/>
      <c r="G1541" s="196" t="s">
        <v>278</v>
      </c>
      <c r="H1541" s="515" t="s">
        <v>279</v>
      </c>
      <c r="I1541" s="515" t="s">
        <v>227</v>
      </c>
      <c r="J1541" s="197">
        <v>1</v>
      </c>
      <c r="K1541" s="198">
        <v>44454</v>
      </c>
      <c r="L1541" s="198">
        <v>44561</v>
      </c>
      <c r="M1541" s="199">
        <f t="shared" si="52"/>
        <v>15.285714285714286</v>
      </c>
      <c r="N1541" s="200">
        <v>1</v>
      </c>
      <c r="O1541" s="515" t="s">
        <v>228</v>
      </c>
      <c r="P1541" s="200">
        <f t="shared" si="51"/>
        <v>1</v>
      </c>
      <c r="Q1541" s="201" t="str" cm="1">
        <f t="array" aca="1" ref="Q1541" ca="1">IF(ISNUMBER(P1541),IF(P1541=100%,"CUMPLIDA",IF(AND(ISNUMBER(L1541),ISNUMBER(INDIRECT("FECHA_"&amp;$B1541,1))), IF(L1541&lt;=INDIRECT("FECHA_"&amp;$B1541,1),"INCUMPLIDA","PROCESO"), "VERIFICAR FECHA")),"SIN VALOR AVANCE")</f>
        <v>CUMPLIDA</v>
      </c>
    </row>
    <row r="1542" spans="1:17" ht="120.75">
      <c r="A1542" s="470" t="s">
        <v>12</v>
      </c>
      <c r="B1542" s="195" t="s">
        <v>14</v>
      </c>
      <c r="C1542" s="609"/>
      <c r="D1542" s="609"/>
      <c r="E1542" s="608"/>
      <c r="F1542" s="608"/>
      <c r="G1542" s="196" t="s">
        <v>280</v>
      </c>
      <c r="H1542" s="515" t="s">
        <v>279</v>
      </c>
      <c r="I1542" s="515" t="s">
        <v>227</v>
      </c>
      <c r="J1542" s="197">
        <v>1</v>
      </c>
      <c r="K1542" s="198">
        <v>44454</v>
      </c>
      <c r="L1542" s="198">
        <v>44561</v>
      </c>
      <c r="M1542" s="199">
        <f t="shared" si="52"/>
        <v>15.285714285714286</v>
      </c>
      <c r="N1542" s="200">
        <v>1</v>
      </c>
      <c r="O1542" s="515" t="s">
        <v>228</v>
      </c>
      <c r="P1542" s="200">
        <f t="shared" si="51"/>
        <v>1</v>
      </c>
      <c r="Q1542" s="201" t="str" cm="1">
        <f t="array" aca="1" ref="Q1542" ca="1">IF(ISNUMBER(P1542),IF(P1542=100%,"CUMPLIDA",IF(AND(ISNUMBER(L1542),ISNUMBER(INDIRECT("FECHA_"&amp;$B1542,1))), IF(L1542&lt;=INDIRECT("FECHA_"&amp;$B1542,1),"INCUMPLIDA","PROCESO"), "VERIFICAR FECHA")),"SIN VALOR AVANCE")</f>
        <v>CUMPLIDA</v>
      </c>
    </row>
    <row r="1543" spans="1:17" ht="180.75">
      <c r="A1543" s="278" t="s">
        <v>22</v>
      </c>
      <c r="B1543" s="203" t="s">
        <v>14</v>
      </c>
      <c r="C1543" s="616" t="s">
        <v>281</v>
      </c>
      <c r="D1543" s="616" t="s">
        <v>68</v>
      </c>
      <c r="E1543" s="617" t="s">
        <v>282</v>
      </c>
      <c r="F1543" s="617" t="s">
        <v>283</v>
      </c>
      <c r="G1543" s="608" t="s">
        <v>284</v>
      </c>
      <c r="H1543" s="515" t="s">
        <v>285</v>
      </c>
      <c r="I1543" s="515" t="s">
        <v>286</v>
      </c>
      <c r="J1543" s="197">
        <v>1</v>
      </c>
      <c r="K1543" s="198">
        <v>44440</v>
      </c>
      <c r="L1543" s="198">
        <v>44530</v>
      </c>
      <c r="M1543" s="199">
        <f t="shared" si="52"/>
        <v>12.857142857142858</v>
      </c>
      <c r="N1543" s="200">
        <v>1</v>
      </c>
      <c r="O1543" s="515" t="s">
        <v>287</v>
      </c>
      <c r="P1543" s="200">
        <f t="shared" si="51"/>
        <v>1</v>
      </c>
      <c r="Q1543" s="201" t="str" cm="1">
        <f t="array" aca="1" ref="Q1543" ca="1">IF(ISNUMBER(P1543),IF(P1543=100%,"CUMPLIDA",IF(AND(ISNUMBER(L1543),ISNUMBER(INDIRECT("FECHA_"&amp;$B1543,1))), IF(L1543&lt;=INDIRECT("FECHA_"&amp;$B1543,1),"INCUMPLIDA","PROCESO"), "VERIFICAR FECHA")),"SIN VALOR AVANCE")</f>
        <v>CUMPLIDA</v>
      </c>
    </row>
    <row r="1544" spans="1:17" ht="105.75">
      <c r="A1544" s="278" t="s">
        <v>22</v>
      </c>
      <c r="B1544" s="203" t="s">
        <v>14</v>
      </c>
      <c r="C1544" s="616"/>
      <c r="D1544" s="616"/>
      <c r="E1544" s="617"/>
      <c r="F1544" s="617"/>
      <c r="G1544" s="608"/>
      <c r="H1544" s="515" t="s">
        <v>288</v>
      </c>
      <c r="I1544" s="515" t="s">
        <v>289</v>
      </c>
      <c r="J1544" s="197">
        <v>1</v>
      </c>
      <c r="K1544" s="198">
        <v>44531</v>
      </c>
      <c r="L1544" s="198">
        <v>44561</v>
      </c>
      <c r="M1544" s="199">
        <f t="shared" si="52"/>
        <v>4.2857142857142856</v>
      </c>
      <c r="N1544" s="200">
        <v>1</v>
      </c>
      <c r="O1544" s="515" t="s">
        <v>290</v>
      </c>
      <c r="P1544" s="200">
        <f t="shared" si="51"/>
        <v>1</v>
      </c>
      <c r="Q1544" s="201" t="str" cm="1">
        <f t="array" aca="1" ref="Q1544" ca="1">IF(ISNUMBER(P1544),IF(P1544=100%,"CUMPLIDA",IF(AND(ISNUMBER(L1544),ISNUMBER(INDIRECT("FECHA_"&amp;$B1544,1))), IF(L1544&lt;=INDIRECT("FECHA_"&amp;$B1544,1),"INCUMPLIDA","PROCESO"), "VERIFICAR FECHA")),"SIN VALOR AVANCE")</f>
        <v>CUMPLIDA</v>
      </c>
    </row>
    <row r="1545" spans="1:17" ht="105.75">
      <c r="A1545" s="278" t="s">
        <v>22</v>
      </c>
      <c r="B1545" s="203" t="s">
        <v>14</v>
      </c>
      <c r="C1545" s="616"/>
      <c r="D1545" s="616"/>
      <c r="E1545" s="617"/>
      <c r="F1545" s="617"/>
      <c r="G1545" s="608" t="s">
        <v>291</v>
      </c>
      <c r="H1545" s="515" t="s">
        <v>292</v>
      </c>
      <c r="I1545" s="515" t="s">
        <v>293</v>
      </c>
      <c r="J1545" s="197">
        <v>1</v>
      </c>
      <c r="K1545" s="198">
        <v>44531</v>
      </c>
      <c r="L1545" s="198">
        <v>44712</v>
      </c>
      <c r="M1545" s="199">
        <f t="shared" si="52"/>
        <v>25.857142857142858</v>
      </c>
      <c r="N1545" s="200">
        <v>1</v>
      </c>
      <c r="O1545" s="515" t="s">
        <v>290</v>
      </c>
      <c r="P1545" s="200">
        <f t="shared" si="51"/>
        <v>1</v>
      </c>
      <c r="Q1545" s="201" t="str" cm="1">
        <f t="array" aca="1" ref="Q1545" ca="1">IF(ISNUMBER(P1545),IF(P1545=100%,"CUMPLIDA",IF(AND(ISNUMBER(L1545),ISNUMBER(INDIRECT("FECHA_"&amp;$B1545,1))), IF(L1545&lt;=INDIRECT("FECHA_"&amp;$B1545,1),"INCUMPLIDA","PROCESO"), "VERIFICAR FECHA")),"SIN VALOR AVANCE")</f>
        <v>CUMPLIDA</v>
      </c>
    </row>
    <row r="1546" spans="1:17" ht="105.75">
      <c r="A1546" s="278" t="s">
        <v>22</v>
      </c>
      <c r="B1546" s="203" t="s">
        <v>14</v>
      </c>
      <c r="C1546" s="616"/>
      <c r="D1546" s="616"/>
      <c r="E1546" s="617" t="s">
        <v>294</v>
      </c>
      <c r="F1546" s="617"/>
      <c r="G1546" s="608"/>
      <c r="H1546" s="515" t="s">
        <v>295</v>
      </c>
      <c r="I1546" s="515" t="s">
        <v>296</v>
      </c>
      <c r="J1546" s="197">
        <v>1</v>
      </c>
      <c r="K1546" s="198">
        <v>44713</v>
      </c>
      <c r="L1546" s="198">
        <v>45289</v>
      </c>
      <c r="M1546" s="199">
        <f t="shared" si="52"/>
        <v>82.285714285714292</v>
      </c>
      <c r="N1546" s="200">
        <v>1</v>
      </c>
      <c r="O1546" s="515" t="s">
        <v>290</v>
      </c>
      <c r="P1546" s="200">
        <f t="shared" si="51"/>
        <v>1</v>
      </c>
      <c r="Q1546" s="201" t="str" cm="1">
        <f t="array" aca="1" ref="Q1546" ca="1">IF(ISNUMBER(P1546),IF(P1546=100%,"CUMPLIDA",IF(AND(ISNUMBER(L1546),ISNUMBER(INDIRECT("FECHA_"&amp;$B1546,1))), IF(L1546&lt;=INDIRECT("FECHA_"&amp;$B1546,1),"INCUMPLIDA","PROCESO"), "VERIFICAR FECHA")),"SIN VALOR AVANCE")</f>
        <v>CUMPLIDA</v>
      </c>
    </row>
    <row r="1547" spans="1:17" ht="135">
      <c r="A1547" s="278" t="s">
        <v>22</v>
      </c>
      <c r="B1547" s="203" t="s">
        <v>14</v>
      </c>
      <c r="C1547" s="616"/>
      <c r="D1547" s="616"/>
      <c r="E1547" s="617"/>
      <c r="F1547" s="617"/>
      <c r="G1547" s="196" t="s">
        <v>297</v>
      </c>
      <c r="H1547" s="515" t="s">
        <v>298</v>
      </c>
      <c r="I1547" s="515" t="s">
        <v>259</v>
      </c>
      <c r="J1547" s="197">
        <v>6</v>
      </c>
      <c r="K1547" s="198">
        <v>44805</v>
      </c>
      <c r="L1547" s="198">
        <v>45289</v>
      </c>
      <c r="M1547" s="199">
        <f t="shared" si="52"/>
        <v>69.142857142857139</v>
      </c>
      <c r="N1547" s="200">
        <v>1</v>
      </c>
      <c r="O1547" s="515" t="s">
        <v>290</v>
      </c>
      <c r="P1547" s="200">
        <f t="shared" si="51"/>
        <v>1</v>
      </c>
      <c r="Q1547" s="201" t="str" cm="1">
        <f t="array" aca="1" ref="Q1547" ca="1">IF(ISNUMBER(P1547),IF(P1547=100%,"CUMPLIDA",IF(AND(ISNUMBER(L1547),ISNUMBER(INDIRECT("FECHA_"&amp;$B1547,1))), IF(L1547&lt;=INDIRECT("FECHA_"&amp;$B1547,1),"INCUMPLIDA","PROCESO"), "VERIFICAR FECHA")),"SIN VALOR AVANCE")</f>
        <v>CUMPLIDA</v>
      </c>
    </row>
    <row r="1548" spans="1:17" ht="150.75">
      <c r="A1548" s="278" t="s">
        <v>22</v>
      </c>
      <c r="B1548" s="203" t="s">
        <v>14</v>
      </c>
      <c r="C1548" s="616"/>
      <c r="D1548" s="616"/>
      <c r="E1548" s="617"/>
      <c r="F1548" s="617"/>
      <c r="G1548" s="608" t="s">
        <v>299</v>
      </c>
      <c r="H1548" s="515" t="s">
        <v>285</v>
      </c>
      <c r="I1548" s="515" t="s">
        <v>286</v>
      </c>
      <c r="J1548" s="197">
        <v>1</v>
      </c>
      <c r="K1548" s="198">
        <v>44440</v>
      </c>
      <c r="L1548" s="198">
        <v>44530</v>
      </c>
      <c r="M1548" s="199">
        <f t="shared" si="52"/>
        <v>12.857142857142858</v>
      </c>
      <c r="N1548" s="200">
        <v>1</v>
      </c>
      <c r="O1548" s="515" t="s">
        <v>300</v>
      </c>
      <c r="P1548" s="200">
        <f t="shared" ref="P1548:P1611" si="53">IF(B1548="ITRC",N1548,N1548/J1548)</f>
        <v>1</v>
      </c>
      <c r="Q1548" s="201" t="str" cm="1">
        <f t="array" aca="1" ref="Q1548" ca="1">IF(ISNUMBER(P1548),IF(P1548=100%,"CUMPLIDA",IF(AND(ISNUMBER(L1548),ISNUMBER(INDIRECT("FECHA_"&amp;$B1548,1))), IF(L1548&lt;=INDIRECT("FECHA_"&amp;$B1548,1),"INCUMPLIDA","PROCESO"), "VERIFICAR FECHA")),"SIN VALOR AVANCE")</f>
        <v>CUMPLIDA</v>
      </c>
    </row>
    <row r="1549" spans="1:17" ht="105.75">
      <c r="A1549" s="278" t="s">
        <v>22</v>
      </c>
      <c r="B1549" s="203" t="s">
        <v>14</v>
      </c>
      <c r="C1549" s="616"/>
      <c r="D1549" s="616"/>
      <c r="E1549" s="617" t="s">
        <v>301</v>
      </c>
      <c r="F1549" s="617"/>
      <c r="G1549" s="608"/>
      <c r="H1549" s="515" t="s">
        <v>288</v>
      </c>
      <c r="I1549" s="515" t="s">
        <v>289</v>
      </c>
      <c r="J1549" s="197">
        <v>1</v>
      </c>
      <c r="K1549" s="198">
        <v>44531</v>
      </c>
      <c r="L1549" s="198">
        <v>44561</v>
      </c>
      <c r="M1549" s="199">
        <f t="shared" si="52"/>
        <v>4.2857142857142856</v>
      </c>
      <c r="N1549" s="200">
        <v>1</v>
      </c>
      <c r="O1549" s="515" t="s">
        <v>290</v>
      </c>
      <c r="P1549" s="200">
        <f t="shared" si="53"/>
        <v>1</v>
      </c>
      <c r="Q1549" s="201" t="str" cm="1">
        <f t="array" aca="1" ref="Q1549" ca="1">IF(ISNUMBER(P1549),IF(P1549=100%,"CUMPLIDA",IF(AND(ISNUMBER(L1549),ISNUMBER(INDIRECT("FECHA_"&amp;$B1549,1))), IF(L1549&lt;=INDIRECT("FECHA_"&amp;$B1549,1),"INCUMPLIDA","PROCESO"), "VERIFICAR FECHA")),"SIN VALOR AVANCE")</f>
        <v>CUMPLIDA</v>
      </c>
    </row>
    <row r="1550" spans="1:17" ht="150.75">
      <c r="A1550" s="278" t="s">
        <v>22</v>
      </c>
      <c r="B1550" s="203" t="s">
        <v>14</v>
      </c>
      <c r="C1550" s="616"/>
      <c r="D1550" s="616"/>
      <c r="E1550" s="617"/>
      <c r="F1550" s="617"/>
      <c r="G1550" s="608" t="s">
        <v>302</v>
      </c>
      <c r="H1550" s="515" t="s">
        <v>285</v>
      </c>
      <c r="I1550" s="515" t="s">
        <v>286</v>
      </c>
      <c r="J1550" s="197">
        <v>1</v>
      </c>
      <c r="K1550" s="198">
        <v>44440</v>
      </c>
      <c r="L1550" s="198">
        <v>44530</v>
      </c>
      <c r="M1550" s="199">
        <f t="shared" si="52"/>
        <v>12.857142857142858</v>
      </c>
      <c r="N1550" s="200">
        <v>1</v>
      </c>
      <c r="O1550" s="515" t="s">
        <v>300</v>
      </c>
      <c r="P1550" s="200">
        <f t="shared" si="53"/>
        <v>1</v>
      </c>
      <c r="Q1550" s="201" t="str" cm="1">
        <f t="array" aca="1" ref="Q1550" ca="1">IF(ISNUMBER(P1550),IF(P1550=100%,"CUMPLIDA",IF(AND(ISNUMBER(L1550),ISNUMBER(INDIRECT("FECHA_"&amp;$B1550,1))), IF(L1550&lt;=INDIRECT("FECHA_"&amp;$B1550,1),"INCUMPLIDA","PROCESO"), "VERIFICAR FECHA")),"SIN VALOR AVANCE")</f>
        <v>CUMPLIDA</v>
      </c>
    </row>
    <row r="1551" spans="1:17" ht="105.75">
      <c r="A1551" s="278" t="s">
        <v>22</v>
      </c>
      <c r="B1551" s="203" t="s">
        <v>14</v>
      </c>
      <c r="C1551" s="616"/>
      <c r="D1551" s="616"/>
      <c r="E1551" s="617"/>
      <c r="F1551" s="617"/>
      <c r="G1551" s="608"/>
      <c r="H1551" s="515" t="s">
        <v>288</v>
      </c>
      <c r="I1551" s="515" t="s">
        <v>289</v>
      </c>
      <c r="J1551" s="197">
        <v>1</v>
      </c>
      <c r="K1551" s="198">
        <v>44531</v>
      </c>
      <c r="L1551" s="198">
        <v>44561</v>
      </c>
      <c r="M1551" s="199">
        <f t="shared" si="52"/>
        <v>4.2857142857142856</v>
      </c>
      <c r="N1551" s="200">
        <v>1</v>
      </c>
      <c r="O1551" s="515" t="s">
        <v>290</v>
      </c>
      <c r="P1551" s="200">
        <f t="shared" si="53"/>
        <v>1</v>
      </c>
      <c r="Q1551" s="201" t="str" cm="1">
        <f t="array" aca="1" ref="Q1551" ca="1">IF(ISNUMBER(P1551),IF(P1551=100%,"CUMPLIDA",IF(AND(ISNUMBER(L1551),ISNUMBER(INDIRECT("FECHA_"&amp;$B1551,1))), IF(L1551&lt;=INDIRECT("FECHA_"&amp;$B1551,1),"INCUMPLIDA","PROCESO"), "VERIFICAR FECHA")),"SIN VALOR AVANCE")</f>
        <v>CUMPLIDA</v>
      </c>
    </row>
    <row r="1552" spans="1:17" ht="270">
      <c r="A1552" s="278" t="s">
        <v>22</v>
      </c>
      <c r="B1552" s="203" t="s">
        <v>14</v>
      </c>
      <c r="C1552" s="616"/>
      <c r="D1552" s="616"/>
      <c r="E1552" s="617" t="s">
        <v>303</v>
      </c>
      <c r="F1552" s="617"/>
      <c r="G1552" s="196" t="s">
        <v>304</v>
      </c>
      <c r="H1552" s="515" t="s">
        <v>305</v>
      </c>
      <c r="I1552" s="515" t="s">
        <v>306</v>
      </c>
      <c r="J1552" s="197">
        <v>1</v>
      </c>
      <c r="K1552" s="198">
        <v>44440</v>
      </c>
      <c r="L1552" s="198">
        <v>44651</v>
      </c>
      <c r="M1552" s="199">
        <f t="shared" si="52"/>
        <v>30.142857142857142</v>
      </c>
      <c r="N1552" s="200">
        <v>1</v>
      </c>
      <c r="O1552" s="515" t="s">
        <v>307</v>
      </c>
      <c r="P1552" s="200">
        <f t="shared" si="53"/>
        <v>1</v>
      </c>
      <c r="Q1552" s="201" t="str" cm="1">
        <f t="array" aca="1" ref="Q1552" ca="1">IF(ISNUMBER(P1552),IF(P1552=100%,"CUMPLIDA",IF(AND(ISNUMBER(L1552),ISNUMBER(INDIRECT("FECHA_"&amp;$B1552,1))), IF(L1552&lt;=INDIRECT("FECHA_"&amp;$B1552,1),"INCUMPLIDA","PROCESO"), "VERIFICAR FECHA")),"SIN VALOR AVANCE")</f>
        <v>CUMPLIDA</v>
      </c>
    </row>
    <row r="1553" spans="1:17" ht="105.75">
      <c r="A1553" s="278" t="s">
        <v>22</v>
      </c>
      <c r="B1553" s="203" t="s">
        <v>14</v>
      </c>
      <c r="C1553" s="616"/>
      <c r="D1553" s="616"/>
      <c r="E1553" s="617"/>
      <c r="F1553" s="617"/>
      <c r="G1553" s="608" t="s">
        <v>308</v>
      </c>
      <c r="H1553" s="515" t="s">
        <v>309</v>
      </c>
      <c r="I1553" s="515" t="s">
        <v>286</v>
      </c>
      <c r="J1553" s="197">
        <v>1</v>
      </c>
      <c r="K1553" s="198">
        <v>44440</v>
      </c>
      <c r="L1553" s="198">
        <v>44592</v>
      </c>
      <c r="M1553" s="199">
        <f t="shared" ref="M1553:M1616" si="54">(L1553-K1553)/7</f>
        <v>21.714285714285715</v>
      </c>
      <c r="N1553" s="200">
        <v>1</v>
      </c>
      <c r="O1553" s="515" t="s">
        <v>290</v>
      </c>
      <c r="P1553" s="200">
        <f t="shared" si="53"/>
        <v>1</v>
      </c>
      <c r="Q1553" s="201" t="str" cm="1">
        <f t="array" aca="1" ref="Q1553" ca="1">IF(ISNUMBER(P1553),IF(P1553=100%,"CUMPLIDA",IF(AND(ISNUMBER(L1553),ISNUMBER(INDIRECT("FECHA_"&amp;$B1553,1))), IF(L1553&lt;=INDIRECT("FECHA_"&amp;$B1553,1),"INCUMPLIDA","PROCESO"), "VERIFICAR FECHA")),"SIN VALOR AVANCE")</f>
        <v>CUMPLIDA</v>
      </c>
    </row>
    <row r="1554" spans="1:17" ht="105.75">
      <c r="A1554" s="278" t="s">
        <v>22</v>
      </c>
      <c r="B1554" s="203" t="s">
        <v>14</v>
      </c>
      <c r="C1554" s="616"/>
      <c r="D1554" s="616"/>
      <c r="E1554" s="617"/>
      <c r="F1554" s="617"/>
      <c r="G1554" s="608"/>
      <c r="H1554" s="515" t="s">
        <v>310</v>
      </c>
      <c r="I1554" s="515" t="s">
        <v>289</v>
      </c>
      <c r="J1554" s="197">
        <v>1</v>
      </c>
      <c r="K1554" s="198">
        <v>44593</v>
      </c>
      <c r="L1554" s="198">
        <v>44621</v>
      </c>
      <c r="M1554" s="199">
        <f t="shared" si="54"/>
        <v>4</v>
      </c>
      <c r="N1554" s="200">
        <v>1</v>
      </c>
      <c r="O1554" s="515" t="s">
        <v>290</v>
      </c>
      <c r="P1554" s="200">
        <f t="shared" si="53"/>
        <v>1</v>
      </c>
      <c r="Q1554" s="201" t="str" cm="1">
        <f t="array" aca="1" ref="Q1554" ca="1">IF(ISNUMBER(P1554),IF(P1554=100%,"CUMPLIDA",IF(AND(ISNUMBER(L1554),ISNUMBER(INDIRECT("FECHA_"&amp;$B1554,1))), IF(L1554&lt;=INDIRECT("FECHA_"&amp;$B1554,1),"INCUMPLIDA","PROCESO"), "VERIFICAR FECHA")),"SIN VALOR AVANCE")</f>
        <v>CUMPLIDA</v>
      </c>
    </row>
    <row r="1555" spans="1:17" ht="90">
      <c r="A1555" s="278" t="s">
        <v>21</v>
      </c>
      <c r="B1555" s="203" t="s">
        <v>14</v>
      </c>
      <c r="C1555" s="609" t="s">
        <v>311</v>
      </c>
      <c r="D1555" s="609" t="s">
        <v>312</v>
      </c>
      <c r="E1555" s="608" t="s">
        <v>313</v>
      </c>
      <c r="F1555" s="608" t="s">
        <v>314</v>
      </c>
      <c r="G1555" s="196" t="s">
        <v>315</v>
      </c>
      <c r="H1555" s="515" t="s">
        <v>316</v>
      </c>
      <c r="I1555" s="515" t="s">
        <v>317</v>
      </c>
      <c r="J1555" s="204">
        <v>1</v>
      </c>
      <c r="K1555" s="198">
        <v>44593</v>
      </c>
      <c r="L1555" s="198">
        <v>44743</v>
      </c>
      <c r="M1555" s="199">
        <f t="shared" si="54"/>
        <v>21.428571428571427</v>
      </c>
      <c r="N1555" s="200">
        <v>1</v>
      </c>
      <c r="O1555" s="515" t="s">
        <v>318</v>
      </c>
      <c r="P1555" s="200">
        <f t="shared" si="53"/>
        <v>1</v>
      </c>
      <c r="Q1555" s="201" t="str" cm="1">
        <f t="array" aca="1" ref="Q1555" ca="1">IF(ISNUMBER(P1555),IF(P1555=100%,"CUMPLIDA",IF(AND(ISNUMBER(L1555),ISNUMBER(INDIRECT("FECHA_"&amp;$B1555,1))), IF(L1555&lt;=INDIRECT("FECHA_"&amp;$B1555,1),"INCUMPLIDA","PROCESO"), "VERIFICAR FECHA")),"SIN VALOR AVANCE")</f>
        <v>CUMPLIDA</v>
      </c>
    </row>
    <row r="1556" spans="1:17" ht="120">
      <c r="A1556" s="278" t="s">
        <v>21</v>
      </c>
      <c r="B1556" s="203" t="s">
        <v>14</v>
      </c>
      <c r="C1556" s="609"/>
      <c r="D1556" s="609"/>
      <c r="E1556" s="608"/>
      <c r="F1556" s="608"/>
      <c r="G1556" s="196" t="s">
        <v>319</v>
      </c>
      <c r="H1556" s="515" t="s">
        <v>320</v>
      </c>
      <c r="I1556" s="515" t="s">
        <v>321</v>
      </c>
      <c r="J1556" s="204">
        <v>1</v>
      </c>
      <c r="K1556" s="198">
        <v>44756</v>
      </c>
      <c r="L1556" s="198">
        <v>44926</v>
      </c>
      <c r="M1556" s="199">
        <f t="shared" si="54"/>
        <v>24.285714285714285</v>
      </c>
      <c r="N1556" s="200">
        <v>1</v>
      </c>
      <c r="O1556" s="515" t="s">
        <v>318</v>
      </c>
      <c r="P1556" s="200">
        <f t="shared" si="53"/>
        <v>1</v>
      </c>
      <c r="Q1556" s="201" t="str" cm="1">
        <f t="array" aca="1" ref="Q1556" ca="1">IF(ISNUMBER(P1556),IF(P1556=100%,"CUMPLIDA",IF(AND(ISNUMBER(L1556),ISNUMBER(INDIRECT("FECHA_"&amp;$B1556,1))), IF(L1556&lt;=INDIRECT("FECHA_"&amp;$B1556,1),"INCUMPLIDA","PROCESO"), "VERIFICAR FECHA")),"SIN VALOR AVANCE")</f>
        <v>CUMPLIDA</v>
      </c>
    </row>
    <row r="1557" spans="1:17" ht="105">
      <c r="A1557" s="278" t="s">
        <v>21</v>
      </c>
      <c r="B1557" s="203" t="s">
        <v>14</v>
      </c>
      <c r="C1557" s="609"/>
      <c r="D1557" s="609"/>
      <c r="E1557" s="608"/>
      <c r="F1557" s="608"/>
      <c r="G1557" s="196" t="s">
        <v>322</v>
      </c>
      <c r="H1557" s="515" t="s">
        <v>323</v>
      </c>
      <c r="I1557" s="515" t="s">
        <v>324</v>
      </c>
      <c r="J1557" s="204">
        <v>4</v>
      </c>
      <c r="K1557" s="198">
        <v>44593</v>
      </c>
      <c r="L1557" s="198">
        <v>44957</v>
      </c>
      <c r="M1557" s="199">
        <f t="shared" si="54"/>
        <v>52</v>
      </c>
      <c r="N1557" s="200">
        <v>1</v>
      </c>
      <c r="O1557" s="515" t="s">
        <v>318</v>
      </c>
      <c r="P1557" s="200">
        <f t="shared" si="53"/>
        <v>1</v>
      </c>
      <c r="Q1557" s="201" t="str" cm="1">
        <f t="array" aca="1" ref="Q1557" ca="1">IF(ISNUMBER(P1557),IF(P1557=100%,"CUMPLIDA",IF(AND(ISNUMBER(L1557),ISNUMBER(INDIRECT("FECHA_"&amp;$B1557,1))), IF(L1557&lt;=INDIRECT("FECHA_"&amp;$B1557,1),"INCUMPLIDA","PROCESO"), "VERIFICAR FECHA")),"SIN VALOR AVANCE")</f>
        <v>CUMPLIDA</v>
      </c>
    </row>
    <row r="1558" spans="1:17" ht="90">
      <c r="A1558" s="278" t="s">
        <v>21</v>
      </c>
      <c r="B1558" s="203" t="s">
        <v>14</v>
      </c>
      <c r="C1558" s="609"/>
      <c r="D1558" s="609"/>
      <c r="E1558" s="608"/>
      <c r="F1558" s="608"/>
      <c r="G1558" s="196" t="s">
        <v>325</v>
      </c>
      <c r="H1558" s="515" t="s">
        <v>326</v>
      </c>
      <c r="I1558" s="515" t="s">
        <v>327</v>
      </c>
      <c r="J1558" s="204">
        <v>1</v>
      </c>
      <c r="K1558" s="198">
        <v>44562</v>
      </c>
      <c r="L1558" s="198">
        <v>44651</v>
      </c>
      <c r="M1558" s="199">
        <f t="shared" si="54"/>
        <v>12.714285714285714</v>
      </c>
      <c r="N1558" s="200">
        <v>1</v>
      </c>
      <c r="O1558" s="515" t="s">
        <v>318</v>
      </c>
      <c r="P1558" s="200">
        <f t="shared" si="53"/>
        <v>1</v>
      </c>
      <c r="Q1558" s="201" t="str" cm="1">
        <f t="array" aca="1" ref="Q1558" ca="1">IF(ISNUMBER(P1558),IF(P1558=100%,"CUMPLIDA",IF(AND(ISNUMBER(L1558),ISNUMBER(INDIRECT("FECHA_"&amp;$B1558,1))), IF(L1558&lt;=INDIRECT("FECHA_"&amp;$B1558,1),"INCUMPLIDA","PROCESO"), "VERIFICAR FECHA")),"SIN VALOR AVANCE")</f>
        <v>CUMPLIDA</v>
      </c>
    </row>
    <row r="1559" spans="1:17" ht="90">
      <c r="A1559" s="278" t="s">
        <v>21</v>
      </c>
      <c r="B1559" s="203" t="s">
        <v>14</v>
      </c>
      <c r="C1559" s="609"/>
      <c r="D1559" s="609"/>
      <c r="E1559" s="608"/>
      <c r="F1559" s="608"/>
      <c r="G1559" s="196" t="s">
        <v>328</v>
      </c>
      <c r="H1559" s="515" t="s">
        <v>329</v>
      </c>
      <c r="I1559" s="515" t="s">
        <v>327</v>
      </c>
      <c r="J1559" s="204">
        <v>1</v>
      </c>
      <c r="K1559" s="198">
        <v>44562</v>
      </c>
      <c r="L1559" s="198">
        <v>44651</v>
      </c>
      <c r="M1559" s="199">
        <f t="shared" si="54"/>
        <v>12.714285714285714</v>
      </c>
      <c r="N1559" s="200">
        <v>1</v>
      </c>
      <c r="O1559" s="515" t="s">
        <v>318</v>
      </c>
      <c r="P1559" s="200">
        <f t="shared" si="53"/>
        <v>1</v>
      </c>
      <c r="Q1559" s="201" t="str" cm="1">
        <f t="array" aca="1" ref="Q1559" ca="1">IF(ISNUMBER(P1559),IF(P1559=100%,"CUMPLIDA",IF(AND(ISNUMBER(L1559),ISNUMBER(INDIRECT("FECHA_"&amp;$B1559,1))), IF(L1559&lt;=INDIRECT("FECHA_"&amp;$B1559,1),"INCUMPLIDA","PROCESO"), "VERIFICAR FECHA")),"SIN VALOR AVANCE")</f>
        <v>CUMPLIDA</v>
      </c>
    </row>
    <row r="1560" spans="1:17" ht="75">
      <c r="A1560" s="278" t="s">
        <v>21</v>
      </c>
      <c r="B1560" s="203" t="s">
        <v>14</v>
      </c>
      <c r="C1560" s="609"/>
      <c r="D1560" s="609"/>
      <c r="E1560" s="608"/>
      <c r="F1560" s="608"/>
      <c r="G1560" s="196" t="s">
        <v>330</v>
      </c>
      <c r="H1560" s="515" t="s">
        <v>331</v>
      </c>
      <c r="I1560" s="515" t="s">
        <v>332</v>
      </c>
      <c r="J1560" s="204">
        <v>3</v>
      </c>
      <c r="K1560" s="198">
        <v>44593</v>
      </c>
      <c r="L1560" s="198">
        <v>44742</v>
      </c>
      <c r="M1560" s="199">
        <f t="shared" si="54"/>
        <v>21.285714285714285</v>
      </c>
      <c r="N1560" s="200">
        <v>1</v>
      </c>
      <c r="O1560" s="515" t="s">
        <v>318</v>
      </c>
      <c r="P1560" s="200">
        <f t="shared" si="53"/>
        <v>1</v>
      </c>
      <c r="Q1560" s="201" t="str" cm="1">
        <f t="array" aca="1" ref="Q1560" ca="1">IF(ISNUMBER(P1560),IF(P1560=100%,"CUMPLIDA",IF(AND(ISNUMBER(L1560),ISNUMBER(INDIRECT("FECHA_"&amp;$B1560,1))), IF(L1560&lt;=INDIRECT("FECHA_"&amp;$B1560,1),"INCUMPLIDA","PROCESO"), "VERIFICAR FECHA")),"SIN VALOR AVANCE")</f>
        <v>CUMPLIDA</v>
      </c>
    </row>
    <row r="1561" spans="1:17" ht="105">
      <c r="A1561" s="278" t="s">
        <v>21</v>
      </c>
      <c r="B1561" s="203" t="s">
        <v>14</v>
      </c>
      <c r="C1561" s="609"/>
      <c r="D1561" s="609"/>
      <c r="E1561" s="608"/>
      <c r="F1561" s="608"/>
      <c r="G1561" s="196" t="s">
        <v>333</v>
      </c>
      <c r="H1561" s="515" t="s">
        <v>334</v>
      </c>
      <c r="I1561" s="515" t="s">
        <v>335</v>
      </c>
      <c r="J1561" s="204">
        <v>1</v>
      </c>
      <c r="K1561" s="198">
        <v>44562</v>
      </c>
      <c r="L1561" s="198">
        <v>44592</v>
      </c>
      <c r="M1561" s="199">
        <f t="shared" si="54"/>
        <v>4.2857142857142856</v>
      </c>
      <c r="N1561" s="200">
        <v>1</v>
      </c>
      <c r="O1561" s="515" t="s">
        <v>318</v>
      </c>
      <c r="P1561" s="200">
        <f t="shared" si="53"/>
        <v>1</v>
      </c>
      <c r="Q1561" s="201" t="str" cm="1">
        <f t="array" aca="1" ref="Q1561" ca="1">IF(ISNUMBER(P1561),IF(P1561=100%,"CUMPLIDA",IF(AND(ISNUMBER(L1561),ISNUMBER(INDIRECT("FECHA_"&amp;$B1561,1))), IF(L1561&lt;=INDIRECT("FECHA_"&amp;$B1561,1),"INCUMPLIDA","PROCESO"), "VERIFICAR FECHA")),"SIN VALOR AVANCE")</f>
        <v>CUMPLIDA</v>
      </c>
    </row>
    <row r="1562" spans="1:17" ht="105">
      <c r="A1562" s="278" t="s">
        <v>21</v>
      </c>
      <c r="B1562" s="203" t="s">
        <v>14</v>
      </c>
      <c r="C1562" s="609"/>
      <c r="D1562" s="609"/>
      <c r="E1562" s="608"/>
      <c r="F1562" s="608"/>
      <c r="G1562" s="196" t="s">
        <v>336</v>
      </c>
      <c r="H1562" s="515" t="s">
        <v>337</v>
      </c>
      <c r="I1562" s="515" t="s">
        <v>338</v>
      </c>
      <c r="J1562" s="204">
        <v>3</v>
      </c>
      <c r="K1562" s="198">
        <v>44566</v>
      </c>
      <c r="L1562" s="198">
        <v>45046</v>
      </c>
      <c r="M1562" s="199">
        <f t="shared" si="54"/>
        <v>68.571428571428569</v>
      </c>
      <c r="N1562" s="200">
        <v>1</v>
      </c>
      <c r="O1562" s="515" t="s">
        <v>318</v>
      </c>
      <c r="P1562" s="200">
        <f t="shared" si="53"/>
        <v>1</v>
      </c>
      <c r="Q1562" s="201" t="str" cm="1">
        <f t="array" aca="1" ref="Q1562" ca="1">IF(ISNUMBER(P1562),IF(P1562=100%,"CUMPLIDA",IF(AND(ISNUMBER(L1562),ISNUMBER(INDIRECT("FECHA_"&amp;$B1562,1))), IF(L1562&lt;=INDIRECT("FECHA_"&amp;$B1562,1),"INCUMPLIDA","PROCESO"), "VERIFICAR FECHA")),"SIN VALOR AVANCE")</f>
        <v>CUMPLIDA</v>
      </c>
    </row>
    <row r="1563" spans="1:17" ht="120">
      <c r="A1563" s="278" t="s">
        <v>21</v>
      </c>
      <c r="B1563" s="203" t="s">
        <v>14</v>
      </c>
      <c r="C1563" s="609" t="s">
        <v>339</v>
      </c>
      <c r="D1563" s="609" t="s">
        <v>312</v>
      </c>
      <c r="E1563" s="608" t="s">
        <v>340</v>
      </c>
      <c r="F1563" s="608" t="s">
        <v>341</v>
      </c>
      <c r="G1563" s="196" t="s">
        <v>342</v>
      </c>
      <c r="H1563" s="515" t="s">
        <v>343</v>
      </c>
      <c r="I1563" s="515" t="s">
        <v>344</v>
      </c>
      <c r="J1563" s="204">
        <v>1</v>
      </c>
      <c r="K1563" s="198">
        <v>44621</v>
      </c>
      <c r="L1563" s="198">
        <v>44666</v>
      </c>
      <c r="M1563" s="199">
        <f t="shared" si="54"/>
        <v>6.4285714285714288</v>
      </c>
      <c r="N1563" s="200">
        <v>1</v>
      </c>
      <c r="O1563" s="515" t="s">
        <v>345</v>
      </c>
      <c r="P1563" s="200">
        <f t="shared" si="53"/>
        <v>1</v>
      </c>
      <c r="Q1563" s="201" t="str" cm="1">
        <f t="array" aca="1" ref="Q1563" ca="1">IF(ISNUMBER(P1563),IF(P1563=100%,"CUMPLIDA",IF(AND(ISNUMBER(L1563),ISNUMBER(INDIRECT("FECHA_"&amp;$B1563,1))), IF(L1563&lt;=INDIRECT("FECHA_"&amp;$B1563,1),"INCUMPLIDA","PROCESO"), "VERIFICAR FECHA")),"SIN VALOR AVANCE")</f>
        <v>CUMPLIDA</v>
      </c>
    </row>
    <row r="1564" spans="1:17" ht="210">
      <c r="A1564" s="278" t="s">
        <v>21</v>
      </c>
      <c r="B1564" s="203" t="s">
        <v>14</v>
      </c>
      <c r="C1564" s="609"/>
      <c r="D1564" s="609"/>
      <c r="E1564" s="608"/>
      <c r="F1564" s="608"/>
      <c r="G1564" s="196" t="s">
        <v>346</v>
      </c>
      <c r="H1564" s="515" t="s">
        <v>347</v>
      </c>
      <c r="I1564" s="515" t="s">
        <v>348</v>
      </c>
      <c r="J1564" s="204">
        <v>2</v>
      </c>
      <c r="K1564" s="198">
        <v>44681</v>
      </c>
      <c r="L1564" s="198">
        <v>44864</v>
      </c>
      <c r="M1564" s="199">
        <f t="shared" si="54"/>
        <v>26.142857142857142</v>
      </c>
      <c r="N1564" s="200">
        <v>1</v>
      </c>
      <c r="O1564" s="515" t="s">
        <v>345</v>
      </c>
      <c r="P1564" s="200">
        <f t="shared" si="53"/>
        <v>1</v>
      </c>
      <c r="Q1564" s="201" t="str" cm="1">
        <f t="array" aca="1" ref="Q1564" ca="1">IF(ISNUMBER(P1564),IF(P1564=100%,"CUMPLIDA",IF(AND(ISNUMBER(L1564),ISNUMBER(INDIRECT("FECHA_"&amp;$B1564,1))), IF(L1564&lt;=INDIRECT("FECHA_"&amp;$B1564,1),"INCUMPLIDA","PROCESO"), "VERIFICAR FECHA")),"SIN VALOR AVANCE")</f>
        <v>CUMPLIDA</v>
      </c>
    </row>
    <row r="1565" spans="1:17" ht="120">
      <c r="A1565" s="278" t="s">
        <v>21</v>
      </c>
      <c r="B1565" s="203" t="s">
        <v>14</v>
      </c>
      <c r="C1565" s="609"/>
      <c r="D1565" s="609"/>
      <c r="E1565" s="608"/>
      <c r="F1565" s="608"/>
      <c r="G1565" s="196" t="s">
        <v>349</v>
      </c>
      <c r="H1565" s="515" t="s">
        <v>350</v>
      </c>
      <c r="I1565" s="515" t="s">
        <v>351</v>
      </c>
      <c r="J1565" s="204">
        <v>1</v>
      </c>
      <c r="K1565" s="198">
        <v>44612</v>
      </c>
      <c r="L1565" s="198">
        <v>44711</v>
      </c>
      <c r="M1565" s="199">
        <f t="shared" si="54"/>
        <v>14.142857142857142</v>
      </c>
      <c r="N1565" s="200">
        <v>1</v>
      </c>
      <c r="O1565" s="515" t="s">
        <v>352</v>
      </c>
      <c r="P1565" s="200">
        <f t="shared" si="53"/>
        <v>1</v>
      </c>
      <c r="Q1565" s="201" t="str" cm="1">
        <f t="array" aca="1" ref="Q1565" ca="1">IF(ISNUMBER(P1565),IF(P1565=100%,"CUMPLIDA",IF(AND(ISNUMBER(L1565),ISNUMBER(INDIRECT("FECHA_"&amp;$B1565,1))), IF(L1565&lt;=INDIRECT("FECHA_"&amp;$B1565,1),"INCUMPLIDA","PROCESO"), "VERIFICAR FECHA")),"SIN VALOR AVANCE")</f>
        <v>CUMPLIDA</v>
      </c>
    </row>
    <row r="1566" spans="1:17" ht="165">
      <c r="A1566" s="278" t="s">
        <v>21</v>
      </c>
      <c r="B1566" s="203" t="s">
        <v>14</v>
      </c>
      <c r="C1566" s="609"/>
      <c r="D1566" s="609"/>
      <c r="E1566" s="608"/>
      <c r="F1566" s="608"/>
      <c r="G1566" s="196" t="s">
        <v>353</v>
      </c>
      <c r="H1566" s="515" t="s">
        <v>354</v>
      </c>
      <c r="I1566" s="515" t="s">
        <v>355</v>
      </c>
      <c r="J1566" s="204">
        <v>9</v>
      </c>
      <c r="K1566" s="198">
        <v>44713</v>
      </c>
      <c r="L1566" s="198">
        <v>44804</v>
      </c>
      <c r="M1566" s="199">
        <f t="shared" si="54"/>
        <v>13</v>
      </c>
      <c r="N1566" s="200">
        <v>1</v>
      </c>
      <c r="O1566" s="515" t="s">
        <v>356</v>
      </c>
      <c r="P1566" s="200">
        <f t="shared" si="53"/>
        <v>1</v>
      </c>
      <c r="Q1566" s="201" t="str" cm="1">
        <f t="array" aca="1" ref="Q1566" ca="1">IF(ISNUMBER(P1566),IF(P1566=100%,"CUMPLIDA",IF(AND(ISNUMBER(L1566),ISNUMBER(INDIRECT("FECHA_"&amp;$B1566,1))), IF(L1566&lt;=INDIRECT("FECHA_"&amp;$B1566,1),"INCUMPLIDA","PROCESO"), "VERIFICAR FECHA")),"SIN VALOR AVANCE")</f>
        <v>CUMPLIDA</v>
      </c>
    </row>
    <row r="1567" spans="1:17" ht="120.75">
      <c r="A1567" s="278" t="s">
        <v>21</v>
      </c>
      <c r="B1567" s="203" t="s">
        <v>14</v>
      </c>
      <c r="C1567" s="609"/>
      <c r="D1567" s="609"/>
      <c r="E1567" s="608"/>
      <c r="F1567" s="608"/>
      <c r="G1567" s="196" t="s">
        <v>357</v>
      </c>
      <c r="H1567" s="515" t="s">
        <v>358</v>
      </c>
      <c r="I1567" s="515" t="s">
        <v>348</v>
      </c>
      <c r="J1567" s="204">
        <v>2</v>
      </c>
      <c r="K1567" s="198">
        <v>44681</v>
      </c>
      <c r="L1567" s="198">
        <v>44788</v>
      </c>
      <c r="M1567" s="199">
        <f t="shared" si="54"/>
        <v>15.285714285714286</v>
      </c>
      <c r="N1567" s="200">
        <v>1</v>
      </c>
      <c r="O1567" s="515" t="s">
        <v>359</v>
      </c>
      <c r="P1567" s="200">
        <f t="shared" si="53"/>
        <v>1</v>
      </c>
      <c r="Q1567" s="201" t="str" cm="1">
        <f t="array" aca="1" ref="Q1567" ca="1">IF(ISNUMBER(P1567),IF(P1567=100%,"CUMPLIDA",IF(AND(ISNUMBER(L1567),ISNUMBER(INDIRECT("FECHA_"&amp;$B1567,1))), IF(L1567&lt;=INDIRECT("FECHA_"&amp;$B1567,1),"INCUMPLIDA","PROCESO"), "VERIFICAR FECHA")),"SIN VALOR AVANCE")</f>
        <v>CUMPLIDA</v>
      </c>
    </row>
    <row r="1568" spans="1:17" ht="120.75">
      <c r="A1568" s="278" t="s">
        <v>21</v>
      </c>
      <c r="B1568" s="203" t="s">
        <v>14</v>
      </c>
      <c r="C1568" s="609"/>
      <c r="D1568" s="609"/>
      <c r="E1568" s="608" t="s">
        <v>360</v>
      </c>
      <c r="F1568" s="608"/>
      <c r="G1568" s="196" t="s">
        <v>361</v>
      </c>
      <c r="H1568" s="515" t="s">
        <v>362</v>
      </c>
      <c r="I1568" s="515" t="s">
        <v>363</v>
      </c>
      <c r="J1568" s="204">
        <v>1</v>
      </c>
      <c r="K1568" s="198">
        <v>44602</v>
      </c>
      <c r="L1568" s="198">
        <v>44635</v>
      </c>
      <c r="M1568" s="199">
        <f t="shared" si="54"/>
        <v>4.7142857142857144</v>
      </c>
      <c r="N1568" s="200">
        <v>1</v>
      </c>
      <c r="O1568" s="515" t="s">
        <v>364</v>
      </c>
      <c r="P1568" s="200">
        <f t="shared" si="53"/>
        <v>1</v>
      </c>
      <c r="Q1568" s="201" t="str" cm="1">
        <f t="array" aca="1" ref="Q1568" ca="1">IF(ISNUMBER(P1568),IF(P1568=100%,"CUMPLIDA",IF(AND(ISNUMBER(L1568),ISNUMBER(INDIRECT("FECHA_"&amp;$B1568,1))), IF(L1568&lt;=INDIRECT("FECHA_"&amp;$B1568,1),"INCUMPLIDA","PROCESO"), "VERIFICAR FECHA")),"SIN VALOR AVANCE")</f>
        <v>CUMPLIDA</v>
      </c>
    </row>
    <row r="1569" spans="1:17" ht="90">
      <c r="A1569" s="278" t="s">
        <v>21</v>
      </c>
      <c r="B1569" s="203" t="s">
        <v>14</v>
      </c>
      <c r="C1569" s="609"/>
      <c r="D1569" s="609"/>
      <c r="E1569" s="608"/>
      <c r="F1569" s="608"/>
      <c r="G1569" s="196" t="s">
        <v>365</v>
      </c>
      <c r="H1569" s="515" t="s">
        <v>366</v>
      </c>
      <c r="I1569" s="515" t="s">
        <v>367</v>
      </c>
      <c r="J1569" s="204">
        <v>1</v>
      </c>
      <c r="K1569" s="198">
        <v>44636</v>
      </c>
      <c r="L1569" s="198">
        <v>44895</v>
      </c>
      <c r="M1569" s="199">
        <f t="shared" si="54"/>
        <v>37</v>
      </c>
      <c r="N1569" s="200">
        <v>1</v>
      </c>
      <c r="O1569" s="515" t="s">
        <v>368</v>
      </c>
      <c r="P1569" s="200">
        <f t="shared" si="53"/>
        <v>1</v>
      </c>
      <c r="Q1569" s="201" t="str" cm="1">
        <f t="array" aca="1" ref="Q1569" ca="1">IF(ISNUMBER(P1569),IF(P1569=100%,"CUMPLIDA",IF(AND(ISNUMBER(L1569),ISNUMBER(INDIRECT("FECHA_"&amp;$B1569,1))), IF(L1569&lt;=INDIRECT("FECHA_"&amp;$B1569,1),"INCUMPLIDA","PROCESO"), "VERIFICAR FECHA")),"SIN VALOR AVANCE")</f>
        <v>CUMPLIDA</v>
      </c>
    </row>
    <row r="1570" spans="1:17" ht="135">
      <c r="A1570" s="278" t="s">
        <v>21</v>
      </c>
      <c r="B1570" s="203" t="s">
        <v>14</v>
      </c>
      <c r="C1570" s="609"/>
      <c r="D1570" s="609"/>
      <c r="E1570" s="608"/>
      <c r="F1570" s="608"/>
      <c r="G1570" s="196" t="s">
        <v>369</v>
      </c>
      <c r="H1570" s="515" t="s">
        <v>370</v>
      </c>
      <c r="I1570" s="515" t="s">
        <v>371</v>
      </c>
      <c r="J1570" s="204">
        <v>2</v>
      </c>
      <c r="K1570" s="198">
        <v>44757</v>
      </c>
      <c r="L1570" s="198">
        <v>44972</v>
      </c>
      <c r="M1570" s="199">
        <f t="shared" si="54"/>
        <v>30.714285714285715</v>
      </c>
      <c r="N1570" s="200">
        <v>1</v>
      </c>
      <c r="O1570" s="515" t="s">
        <v>345</v>
      </c>
      <c r="P1570" s="200">
        <f t="shared" si="53"/>
        <v>1</v>
      </c>
      <c r="Q1570" s="201" t="str" cm="1">
        <f t="array" aca="1" ref="Q1570" ca="1">IF(ISNUMBER(P1570),IF(P1570=100%,"CUMPLIDA",IF(AND(ISNUMBER(L1570),ISNUMBER(INDIRECT("FECHA_"&amp;$B1570,1))), IF(L1570&lt;=INDIRECT("FECHA_"&amp;$B1570,1),"INCUMPLIDA","PROCESO"), "VERIFICAR FECHA")),"SIN VALOR AVANCE")</f>
        <v>CUMPLIDA</v>
      </c>
    </row>
    <row r="1571" spans="1:17" ht="165.75">
      <c r="A1571" s="278" t="s">
        <v>21</v>
      </c>
      <c r="B1571" s="203" t="s">
        <v>14</v>
      </c>
      <c r="C1571" s="609"/>
      <c r="D1571" s="609"/>
      <c r="E1571" s="608"/>
      <c r="F1571" s="608"/>
      <c r="G1571" s="196" t="s">
        <v>372</v>
      </c>
      <c r="H1571" s="515" t="s">
        <v>373</v>
      </c>
      <c r="I1571" s="515" t="s">
        <v>374</v>
      </c>
      <c r="J1571" s="204">
        <v>9</v>
      </c>
      <c r="K1571" s="198">
        <v>44773</v>
      </c>
      <c r="L1571" s="198">
        <v>44834</v>
      </c>
      <c r="M1571" s="199">
        <f t="shared" si="54"/>
        <v>8.7142857142857135</v>
      </c>
      <c r="N1571" s="200">
        <v>1</v>
      </c>
      <c r="O1571" s="515" t="s">
        <v>375</v>
      </c>
      <c r="P1571" s="200">
        <f t="shared" si="53"/>
        <v>1</v>
      </c>
      <c r="Q1571" s="201" t="str" cm="1">
        <f t="array" aca="1" ref="Q1571" ca="1">IF(ISNUMBER(P1571),IF(P1571=100%,"CUMPLIDA",IF(AND(ISNUMBER(L1571),ISNUMBER(INDIRECT("FECHA_"&amp;$B1571,1))), IF(L1571&lt;=INDIRECT("FECHA_"&amp;$B1571,1),"INCUMPLIDA","PROCESO"), "VERIFICAR FECHA")),"SIN VALOR AVANCE")</f>
        <v>CUMPLIDA</v>
      </c>
    </row>
    <row r="1572" spans="1:17" ht="120">
      <c r="A1572" s="278" t="s">
        <v>21</v>
      </c>
      <c r="B1572" s="203" t="s">
        <v>14</v>
      </c>
      <c r="C1572" s="609"/>
      <c r="D1572" s="609"/>
      <c r="E1572" s="608"/>
      <c r="F1572" s="608"/>
      <c r="G1572" s="196" t="s">
        <v>376</v>
      </c>
      <c r="H1572" s="515" t="s">
        <v>377</v>
      </c>
      <c r="I1572" s="515" t="s">
        <v>378</v>
      </c>
      <c r="J1572" s="204">
        <v>2</v>
      </c>
      <c r="K1572" s="198">
        <v>44621</v>
      </c>
      <c r="L1572" s="198">
        <v>44712</v>
      </c>
      <c r="M1572" s="199">
        <f t="shared" si="54"/>
        <v>13</v>
      </c>
      <c r="N1572" s="200">
        <v>1</v>
      </c>
      <c r="O1572" s="515" t="s">
        <v>345</v>
      </c>
      <c r="P1572" s="200">
        <f t="shared" si="53"/>
        <v>1</v>
      </c>
      <c r="Q1572" s="201" t="str" cm="1">
        <f t="array" aca="1" ref="Q1572" ca="1">IF(ISNUMBER(P1572),IF(P1572=100%,"CUMPLIDA",IF(AND(ISNUMBER(L1572),ISNUMBER(INDIRECT("FECHA_"&amp;$B1572,1))), IF(L1572&lt;=INDIRECT("FECHA_"&amp;$B1572,1),"INCUMPLIDA","PROCESO"), "VERIFICAR FECHA")),"SIN VALOR AVANCE")</f>
        <v>CUMPLIDA</v>
      </c>
    </row>
    <row r="1573" spans="1:17" ht="105">
      <c r="A1573" s="278" t="s">
        <v>21</v>
      </c>
      <c r="B1573" s="203" t="s">
        <v>14</v>
      </c>
      <c r="C1573" s="609"/>
      <c r="D1573" s="609"/>
      <c r="E1573" s="608"/>
      <c r="F1573" s="608"/>
      <c r="G1573" s="196" t="s">
        <v>379</v>
      </c>
      <c r="H1573" s="515" t="s">
        <v>380</v>
      </c>
      <c r="I1573" s="515" t="s">
        <v>381</v>
      </c>
      <c r="J1573" s="204">
        <v>1</v>
      </c>
      <c r="K1573" s="198">
        <v>44621</v>
      </c>
      <c r="L1573" s="198">
        <v>44666</v>
      </c>
      <c r="M1573" s="199">
        <f t="shared" si="54"/>
        <v>6.4285714285714288</v>
      </c>
      <c r="N1573" s="200">
        <v>1</v>
      </c>
      <c r="O1573" s="515" t="s">
        <v>345</v>
      </c>
      <c r="P1573" s="200">
        <f t="shared" si="53"/>
        <v>1</v>
      </c>
      <c r="Q1573" s="201" t="str" cm="1">
        <f t="array" aca="1" ref="Q1573" ca="1">IF(ISNUMBER(P1573),IF(P1573=100%,"CUMPLIDA",IF(AND(ISNUMBER(L1573),ISNUMBER(INDIRECT("FECHA_"&amp;$B1573,1))), IF(L1573&lt;=INDIRECT("FECHA_"&amp;$B1573,1),"INCUMPLIDA","PROCESO"), "VERIFICAR FECHA")),"SIN VALOR AVANCE")</f>
        <v>CUMPLIDA</v>
      </c>
    </row>
    <row r="1574" spans="1:17" ht="165">
      <c r="A1574" s="278" t="s">
        <v>21</v>
      </c>
      <c r="B1574" s="203" t="s">
        <v>14</v>
      </c>
      <c r="C1574" s="609" t="s">
        <v>382</v>
      </c>
      <c r="D1574" s="609" t="s">
        <v>312</v>
      </c>
      <c r="E1574" s="608" t="s">
        <v>383</v>
      </c>
      <c r="F1574" s="608" t="s">
        <v>384</v>
      </c>
      <c r="G1574" s="196" t="s">
        <v>385</v>
      </c>
      <c r="H1574" s="515" t="s">
        <v>386</v>
      </c>
      <c r="I1574" s="515" t="s">
        <v>387</v>
      </c>
      <c r="J1574" s="204">
        <v>1</v>
      </c>
      <c r="K1574" s="198">
        <v>44712</v>
      </c>
      <c r="L1574" s="198">
        <v>44925</v>
      </c>
      <c r="M1574" s="199">
        <f t="shared" si="54"/>
        <v>30.428571428571427</v>
      </c>
      <c r="N1574" s="200">
        <v>1</v>
      </c>
      <c r="O1574" s="515" t="s">
        <v>388</v>
      </c>
      <c r="P1574" s="200">
        <f t="shared" si="53"/>
        <v>1</v>
      </c>
      <c r="Q1574" s="201" t="str" cm="1">
        <f t="array" aca="1" ref="Q1574" ca="1">IF(ISNUMBER(P1574),IF(P1574=100%,"CUMPLIDA",IF(AND(ISNUMBER(L1574),ISNUMBER(INDIRECT("FECHA_"&amp;$B1574,1))), IF(L1574&lt;=INDIRECT("FECHA_"&amp;$B1574,1),"INCUMPLIDA","PROCESO"), "VERIFICAR FECHA")),"SIN VALOR AVANCE")</f>
        <v>CUMPLIDA</v>
      </c>
    </row>
    <row r="1575" spans="1:17" ht="60">
      <c r="A1575" s="278" t="s">
        <v>21</v>
      </c>
      <c r="B1575" s="203" t="s">
        <v>14</v>
      </c>
      <c r="C1575" s="609"/>
      <c r="D1575" s="609"/>
      <c r="E1575" s="608"/>
      <c r="F1575" s="608"/>
      <c r="G1575" s="196" t="s">
        <v>389</v>
      </c>
      <c r="H1575" s="515" t="s">
        <v>390</v>
      </c>
      <c r="I1575" s="515" t="s">
        <v>391</v>
      </c>
      <c r="J1575" s="204">
        <v>1</v>
      </c>
      <c r="K1575" s="198">
        <v>44713</v>
      </c>
      <c r="L1575" s="198">
        <v>44926</v>
      </c>
      <c r="M1575" s="199">
        <f t="shared" si="54"/>
        <v>30.428571428571427</v>
      </c>
      <c r="N1575" s="200">
        <v>1</v>
      </c>
      <c r="O1575" s="515" t="s">
        <v>392</v>
      </c>
      <c r="P1575" s="200">
        <f t="shared" si="53"/>
        <v>1</v>
      </c>
      <c r="Q1575" s="201" t="str" cm="1">
        <f t="array" aca="1" ref="Q1575" ca="1">IF(ISNUMBER(P1575),IF(P1575=100%,"CUMPLIDA",IF(AND(ISNUMBER(L1575),ISNUMBER(INDIRECT("FECHA_"&amp;$B1575,1))), IF(L1575&lt;=INDIRECT("FECHA_"&amp;$B1575,1),"INCUMPLIDA","PROCESO"), "VERIFICAR FECHA")),"SIN VALOR AVANCE")</f>
        <v>CUMPLIDA</v>
      </c>
    </row>
    <row r="1576" spans="1:17" ht="150">
      <c r="A1576" s="278" t="s">
        <v>21</v>
      </c>
      <c r="B1576" s="203" t="s">
        <v>14</v>
      </c>
      <c r="C1576" s="609"/>
      <c r="D1576" s="609"/>
      <c r="E1576" s="608"/>
      <c r="F1576" s="608"/>
      <c r="G1576" s="196" t="s">
        <v>393</v>
      </c>
      <c r="H1576" s="515" t="s">
        <v>394</v>
      </c>
      <c r="I1576" s="515" t="s">
        <v>395</v>
      </c>
      <c r="J1576" s="204">
        <v>6</v>
      </c>
      <c r="K1576" s="198">
        <v>44713</v>
      </c>
      <c r="L1576" s="198">
        <v>44926</v>
      </c>
      <c r="M1576" s="199">
        <f t="shared" si="54"/>
        <v>30.428571428571427</v>
      </c>
      <c r="N1576" s="200">
        <v>1</v>
      </c>
      <c r="O1576" s="515" t="s">
        <v>396</v>
      </c>
      <c r="P1576" s="200">
        <f t="shared" si="53"/>
        <v>1</v>
      </c>
      <c r="Q1576" s="201" t="str" cm="1">
        <f t="array" aca="1" ref="Q1576" ca="1">IF(ISNUMBER(P1576),IF(P1576=100%,"CUMPLIDA",IF(AND(ISNUMBER(L1576),ISNUMBER(INDIRECT("FECHA_"&amp;$B1576,1))), IF(L1576&lt;=INDIRECT("FECHA_"&amp;$B1576,1),"INCUMPLIDA","PROCESO"), "VERIFICAR FECHA")),"SIN VALOR AVANCE")</f>
        <v>CUMPLIDA</v>
      </c>
    </row>
    <row r="1577" spans="1:17" ht="105">
      <c r="A1577" s="278" t="s">
        <v>21</v>
      </c>
      <c r="B1577" s="203" t="s">
        <v>14</v>
      </c>
      <c r="C1577" s="609"/>
      <c r="D1577" s="609"/>
      <c r="E1577" s="608"/>
      <c r="F1577" s="608"/>
      <c r="G1577" s="196" t="s">
        <v>397</v>
      </c>
      <c r="H1577" s="515" t="s">
        <v>398</v>
      </c>
      <c r="I1577" s="515" t="s">
        <v>399</v>
      </c>
      <c r="J1577" s="204">
        <v>1</v>
      </c>
      <c r="K1577" s="198">
        <v>44712</v>
      </c>
      <c r="L1577" s="198">
        <v>44834</v>
      </c>
      <c r="M1577" s="199">
        <f t="shared" si="54"/>
        <v>17.428571428571427</v>
      </c>
      <c r="N1577" s="200">
        <v>1</v>
      </c>
      <c r="O1577" s="515" t="s">
        <v>400</v>
      </c>
      <c r="P1577" s="200">
        <f t="shared" si="53"/>
        <v>1</v>
      </c>
      <c r="Q1577" s="201" t="str" cm="1">
        <f t="array" aca="1" ref="Q1577" ca="1">IF(ISNUMBER(P1577),IF(P1577=100%,"CUMPLIDA",IF(AND(ISNUMBER(L1577),ISNUMBER(INDIRECT("FECHA_"&amp;$B1577,1))), IF(L1577&lt;=INDIRECT("FECHA_"&amp;$B1577,1),"INCUMPLIDA","PROCESO"), "VERIFICAR FECHA")),"SIN VALOR AVANCE")</f>
        <v>CUMPLIDA</v>
      </c>
    </row>
    <row r="1578" spans="1:17" ht="120">
      <c r="A1578" s="278" t="s">
        <v>21</v>
      </c>
      <c r="B1578" s="203" t="s">
        <v>14</v>
      </c>
      <c r="C1578" s="609"/>
      <c r="D1578" s="609"/>
      <c r="E1578" s="608" t="s">
        <v>401</v>
      </c>
      <c r="F1578" s="608"/>
      <c r="G1578" s="196" t="s">
        <v>402</v>
      </c>
      <c r="H1578" s="515" t="s">
        <v>403</v>
      </c>
      <c r="I1578" s="515" t="s">
        <v>404</v>
      </c>
      <c r="J1578" s="204">
        <v>1</v>
      </c>
      <c r="K1578" s="198">
        <v>44727</v>
      </c>
      <c r="L1578" s="198">
        <v>44849</v>
      </c>
      <c r="M1578" s="199">
        <f t="shared" si="54"/>
        <v>17.428571428571427</v>
      </c>
      <c r="N1578" s="200">
        <v>1</v>
      </c>
      <c r="O1578" s="515" t="s">
        <v>400</v>
      </c>
      <c r="P1578" s="200">
        <f t="shared" si="53"/>
        <v>1</v>
      </c>
      <c r="Q1578" s="201" t="str" cm="1">
        <f t="array" aca="1" ref="Q1578" ca="1">IF(ISNUMBER(P1578),IF(P1578=100%,"CUMPLIDA",IF(AND(ISNUMBER(L1578),ISNUMBER(INDIRECT("FECHA_"&amp;$B1578,1))), IF(L1578&lt;=INDIRECT("FECHA_"&amp;$B1578,1),"INCUMPLIDA","PROCESO"), "VERIFICAR FECHA")),"SIN VALOR AVANCE")</f>
        <v>CUMPLIDA</v>
      </c>
    </row>
    <row r="1579" spans="1:17" ht="60">
      <c r="A1579" s="278" t="s">
        <v>21</v>
      </c>
      <c r="B1579" s="203" t="s">
        <v>14</v>
      </c>
      <c r="C1579" s="609"/>
      <c r="D1579" s="609"/>
      <c r="E1579" s="608"/>
      <c r="F1579" s="608"/>
      <c r="G1579" s="196" t="s">
        <v>405</v>
      </c>
      <c r="H1579" s="515" t="s">
        <v>406</v>
      </c>
      <c r="I1579" s="515" t="s">
        <v>407</v>
      </c>
      <c r="J1579" s="204">
        <v>1</v>
      </c>
      <c r="K1579" s="198">
        <v>44743</v>
      </c>
      <c r="L1579" s="198">
        <v>44865</v>
      </c>
      <c r="M1579" s="199">
        <f t="shared" si="54"/>
        <v>17.428571428571427</v>
      </c>
      <c r="N1579" s="200">
        <v>1</v>
      </c>
      <c r="O1579" s="515" t="s">
        <v>396</v>
      </c>
      <c r="P1579" s="200">
        <f t="shared" si="53"/>
        <v>1</v>
      </c>
      <c r="Q1579" s="201" t="str" cm="1">
        <f t="array" aca="1" ref="Q1579" ca="1">IF(ISNUMBER(P1579),IF(P1579=100%,"CUMPLIDA",IF(AND(ISNUMBER(L1579),ISNUMBER(INDIRECT("FECHA_"&amp;$B1579,1))), IF(L1579&lt;=INDIRECT("FECHA_"&amp;$B1579,1),"INCUMPLIDA","PROCESO"), "VERIFICAR FECHA")),"SIN VALOR AVANCE")</f>
        <v>CUMPLIDA</v>
      </c>
    </row>
    <row r="1580" spans="1:17" ht="75">
      <c r="A1580" s="278" t="s">
        <v>21</v>
      </c>
      <c r="B1580" s="203" t="s">
        <v>14</v>
      </c>
      <c r="C1580" s="609"/>
      <c r="D1580" s="609"/>
      <c r="E1580" s="608"/>
      <c r="F1580" s="608"/>
      <c r="G1580" s="196" t="s">
        <v>408</v>
      </c>
      <c r="H1580" s="515" t="s">
        <v>409</v>
      </c>
      <c r="I1580" s="515" t="s">
        <v>410</v>
      </c>
      <c r="J1580" s="204">
        <v>2</v>
      </c>
      <c r="K1580" s="198">
        <v>44713</v>
      </c>
      <c r="L1580" s="198">
        <v>44926</v>
      </c>
      <c r="M1580" s="199">
        <f t="shared" si="54"/>
        <v>30.428571428571427</v>
      </c>
      <c r="N1580" s="200">
        <v>1</v>
      </c>
      <c r="O1580" s="515" t="s">
        <v>411</v>
      </c>
      <c r="P1580" s="200">
        <f t="shared" si="53"/>
        <v>1</v>
      </c>
      <c r="Q1580" s="201" t="str" cm="1">
        <f t="array" aca="1" ref="Q1580" ca="1">IF(ISNUMBER(P1580),IF(P1580=100%,"CUMPLIDA",IF(AND(ISNUMBER(L1580),ISNUMBER(INDIRECT("FECHA_"&amp;$B1580,1))), IF(L1580&lt;=INDIRECT("FECHA_"&amp;$B1580,1),"INCUMPLIDA","PROCESO"), "VERIFICAR FECHA")),"SIN VALOR AVANCE")</f>
        <v>CUMPLIDA</v>
      </c>
    </row>
    <row r="1581" spans="1:17" ht="120">
      <c r="A1581" s="278" t="s">
        <v>21</v>
      </c>
      <c r="B1581" s="203" t="s">
        <v>14</v>
      </c>
      <c r="C1581" s="609"/>
      <c r="D1581" s="609"/>
      <c r="E1581" s="608"/>
      <c r="F1581" s="608"/>
      <c r="G1581" s="196" t="s">
        <v>412</v>
      </c>
      <c r="H1581" s="515" t="s">
        <v>412</v>
      </c>
      <c r="I1581" s="515" t="s">
        <v>413</v>
      </c>
      <c r="J1581" s="204">
        <v>1</v>
      </c>
      <c r="K1581" s="198">
        <v>44713</v>
      </c>
      <c r="L1581" s="198">
        <v>44926</v>
      </c>
      <c r="M1581" s="199">
        <f t="shared" si="54"/>
        <v>30.428571428571427</v>
      </c>
      <c r="N1581" s="200">
        <v>1</v>
      </c>
      <c r="O1581" s="515" t="s">
        <v>411</v>
      </c>
      <c r="P1581" s="200">
        <f t="shared" si="53"/>
        <v>1</v>
      </c>
      <c r="Q1581" s="201" t="str" cm="1">
        <f t="array" aca="1" ref="Q1581" ca="1">IF(ISNUMBER(P1581),IF(P1581=100%,"CUMPLIDA",IF(AND(ISNUMBER(L1581),ISNUMBER(INDIRECT("FECHA_"&amp;$B1581,1))), IF(L1581&lt;=INDIRECT("FECHA_"&amp;$B1581,1),"INCUMPLIDA","PROCESO"), "VERIFICAR FECHA")),"SIN VALOR AVANCE")</f>
        <v>CUMPLIDA</v>
      </c>
    </row>
    <row r="1582" spans="1:17" ht="255">
      <c r="A1582" s="278" t="s">
        <v>23</v>
      </c>
      <c r="B1582" s="203" t="s">
        <v>14</v>
      </c>
      <c r="C1582" s="609" t="s">
        <v>414</v>
      </c>
      <c r="D1582" s="609" t="s">
        <v>312</v>
      </c>
      <c r="E1582" s="608" t="s">
        <v>415</v>
      </c>
      <c r="F1582" s="608" t="s">
        <v>416</v>
      </c>
      <c r="G1582" s="205" t="s">
        <v>417</v>
      </c>
      <c r="H1582" s="515" t="s">
        <v>418</v>
      </c>
      <c r="I1582" s="515" t="s">
        <v>419</v>
      </c>
      <c r="J1582" s="204">
        <v>1</v>
      </c>
      <c r="K1582" s="198">
        <v>45184</v>
      </c>
      <c r="L1582" s="198">
        <v>45260</v>
      </c>
      <c r="M1582" s="199">
        <f t="shared" si="54"/>
        <v>10.857142857142858</v>
      </c>
      <c r="N1582" s="200">
        <v>1</v>
      </c>
      <c r="O1582" s="515" t="s">
        <v>420</v>
      </c>
      <c r="P1582" s="200">
        <f t="shared" si="53"/>
        <v>1</v>
      </c>
      <c r="Q1582" s="201" t="str" cm="1">
        <f t="array" aca="1" ref="Q1582" ca="1">IF(ISNUMBER(P1582),IF(P1582=100%,"CUMPLIDA",IF(AND(ISNUMBER(L1582),ISNUMBER(INDIRECT("FECHA_"&amp;$B1582,1))), IF(L1582&lt;=INDIRECT("FECHA_"&amp;$B1582,1),"INCUMPLIDA","PROCESO"), "VERIFICAR FECHA")),"SIN VALOR AVANCE")</f>
        <v>CUMPLIDA</v>
      </c>
    </row>
    <row r="1583" spans="1:17" ht="210">
      <c r="A1583" s="278" t="s">
        <v>23</v>
      </c>
      <c r="B1583" s="203" t="s">
        <v>14</v>
      </c>
      <c r="C1583" s="609"/>
      <c r="D1583" s="609"/>
      <c r="E1583" s="608"/>
      <c r="F1583" s="608"/>
      <c r="G1583" s="205" t="s">
        <v>421</v>
      </c>
      <c r="H1583" s="515" t="s">
        <v>422</v>
      </c>
      <c r="I1583" s="515" t="s">
        <v>423</v>
      </c>
      <c r="J1583" s="204">
        <v>3</v>
      </c>
      <c r="K1583" s="198">
        <v>45292</v>
      </c>
      <c r="L1583" s="198">
        <v>45838</v>
      </c>
      <c r="M1583" s="199">
        <f t="shared" si="54"/>
        <v>78</v>
      </c>
      <c r="N1583" s="200">
        <v>0.9</v>
      </c>
      <c r="O1583" s="515" t="s">
        <v>424</v>
      </c>
      <c r="P1583" s="200">
        <f t="shared" si="53"/>
        <v>0.9</v>
      </c>
      <c r="Q1583" s="201" t="str" cm="1">
        <f t="array" aca="1" ref="Q1583" ca="1">IF(ISNUMBER(P1583),IF(P1583=100%,"CUMPLIDA",IF(AND(ISNUMBER(L1583),ISNUMBER(INDIRECT("FECHA_"&amp;$B1583,1))), IF(L1583&lt;=INDIRECT("FECHA_"&amp;$B1583,1),"INCUMPLIDA","PROCESO"), "VERIFICAR FECHA")),"SIN VALOR AVANCE")</f>
        <v>PROCESO</v>
      </c>
    </row>
    <row r="1584" spans="1:17" ht="257.25">
      <c r="A1584" s="278" t="s">
        <v>23</v>
      </c>
      <c r="B1584" s="203" t="s">
        <v>14</v>
      </c>
      <c r="C1584" s="609"/>
      <c r="D1584" s="609"/>
      <c r="E1584" s="608"/>
      <c r="F1584" s="608"/>
      <c r="G1584" s="205" t="s">
        <v>425</v>
      </c>
      <c r="H1584" s="515" t="s">
        <v>426</v>
      </c>
      <c r="I1584" s="515" t="s">
        <v>427</v>
      </c>
      <c r="J1584" s="204">
        <v>2</v>
      </c>
      <c r="K1584" s="198">
        <v>45260</v>
      </c>
      <c r="L1584" s="198">
        <v>45337</v>
      </c>
      <c r="M1584" s="199">
        <f t="shared" si="54"/>
        <v>11</v>
      </c>
      <c r="N1584" s="200">
        <v>1</v>
      </c>
      <c r="O1584" s="515" t="s">
        <v>428</v>
      </c>
      <c r="P1584" s="200">
        <f t="shared" si="53"/>
        <v>1</v>
      </c>
      <c r="Q1584" s="201" t="str" cm="1">
        <f t="array" aca="1" ref="Q1584" ca="1">IF(ISNUMBER(P1584),IF(P1584=100%,"CUMPLIDA",IF(AND(ISNUMBER(L1584),ISNUMBER(INDIRECT("FECHA_"&amp;$B1584,1))), IF(L1584&lt;=INDIRECT("FECHA_"&amp;$B1584,1),"INCUMPLIDA","PROCESO"), "VERIFICAR FECHA")),"SIN VALOR AVANCE")</f>
        <v>CUMPLIDA</v>
      </c>
    </row>
    <row r="1585" spans="1:17" ht="210">
      <c r="A1585" s="278" t="s">
        <v>23</v>
      </c>
      <c r="B1585" s="203" t="s">
        <v>14</v>
      </c>
      <c r="C1585" s="609"/>
      <c r="D1585" s="609"/>
      <c r="E1585" s="608" t="s">
        <v>429</v>
      </c>
      <c r="F1585" s="608"/>
      <c r="G1585" s="205" t="s">
        <v>430</v>
      </c>
      <c r="H1585" s="515" t="s">
        <v>418</v>
      </c>
      <c r="I1585" s="515" t="s">
        <v>419</v>
      </c>
      <c r="J1585" s="204">
        <v>1</v>
      </c>
      <c r="K1585" s="198">
        <v>45184</v>
      </c>
      <c r="L1585" s="198">
        <v>45260</v>
      </c>
      <c r="M1585" s="199">
        <f t="shared" si="54"/>
        <v>10.857142857142858</v>
      </c>
      <c r="N1585" s="200">
        <v>1</v>
      </c>
      <c r="O1585" s="515" t="s">
        <v>420</v>
      </c>
      <c r="P1585" s="200">
        <f t="shared" si="53"/>
        <v>1</v>
      </c>
      <c r="Q1585" s="201" t="str" cm="1">
        <f t="array" aca="1" ref="Q1585" ca="1">IF(ISNUMBER(P1585),IF(P1585=100%,"CUMPLIDA",IF(AND(ISNUMBER(L1585),ISNUMBER(INDIRECT("FECHA_"&amp;$B1585,1))), IF(L1585&lt;=INDIRECT("FECHA_"&amp;$B1585,1),"INCUMPLIDA","PROCESO"), "VERIFICAR FECHA")),"SIN VALOR AVANCE")</f>
        <v>CUMPLIDA</v>
      </c>
    </row>
    <row r="1586" spans="1:17" ht="165">
      <c r="A1586" s="278" t="s">
        <v>23</v>
      </c>
      <c r="B1586" s="203" t="s">
        <v>14</v>
      </c>
      <c r="C1586" s="609"/>
      <c r="D1586" s="609"/>
      <c r="E1586" s="608"/>
      <c r="F1586" s="608"/>
      <c r="G1586" s="205" t="s">
        <v>431</v>
      </c>
      <c r="H1586" s="515" t="s">
        <v>432</v>
      </c>
      <c r="I1586" s="515" t="s">
        <v>433</v>
      </c>
      <c r="J1586" s="204">
        <v>3</v>
      </c>
      <c r="K1586" s="198">
        <v>45292</v>
      </c>
      <c r="L1586" s="198">
        <v>45838</v>
      </c>
      <c r="M1586" s="199">
        <f t="shared" si="54"/>
        <v>78</v>
      </c>
      <c r="N1586" s="200">
        <v>0.9</v>
      </c>
      <c r="O1586" s="515" t="s">
        <v>424</v>
      </c>
      <c r="P1586" s="200">
        <f t="shared" si="53"/>
        <v>0.9</v>
      </c>
      <c r="Q1586" s="201" t="str" cm="1">
        <f t="array" aca="1" ref="Q1586" ca="1">IF(ISNUMBER(P1586),IF(P1586=100%,"CUMPLIDA",IF(AND(ISNUMBER(L1586),ISNUMBER(INDIRECT("FECHA_"&amp;$B1586,1))), IF(L1586&lt;=INDIRECT("FECHA_"&amp;$B1586,1),"INCUMPLIDA","PROCESO"), "VERIFICAR FECHA")),"SIN VALOR AVANCE")</f>
        <v>PROCESO</v>
      </c>
    </row>
    <row r="1587" spans="1:17" ht="257.25">
      <c r="A1587" s="278" t="s">
        <v>23</v>
      </c>
      <c r="B1587" s="203" t="s">
        <v>14</v>
      </c>
      <c r="C1587" s="609"/>
      <c r="D1587" s="609"/>
      <c r="E1587" s="608"/>
      <c r="F1587" s="608"/>
      <c r="G1587" s="205" t="s">
        <v>434</v>
      </c>
      <c r="H1587" s="515" t="s">
        <v>426</v>
      </c>
      <c r="I1587" s="515" t="s">
        <v>427</v>
      </c>
      <c r="J1587" s="204">
        <v>2</v>
      </c>
      <c r="K1587" s="198">
        <v>45260</v>
      </c>
      <c r="L1587" s="198">
        <v>45337</v>
      </c>
      <c r="M1587" s="199">
        <f t="shared" si="54"/>
        <v>11</v>
      </c>
      <c r="N1587" s="200">
        <v>1</v>
      </c>
      <c r="O1587" s="515" t="s">
        <v>428</v>
      </c>
      <c r="P1587" s="200">
        <f t="shared" si="53"/>
        <v>1</v>
      </c>
      <c r="Q1587" s="201" t="str" cm="1">
        <f t="array" aca="1" ref="Q1587" ca="1">IF(ISNUMBER(P1587),IF(P1587=100%,"CUMPLIDA",IF(AND(ISNUMBER(L1587),ISNUMBER(INDIRECT("FECHA_"&amp;$B1587,1))), IF(L1587&lt;=INDIRECT("FECHA_"&amp;$B1587,1),"INCUMPLIDA","PROCESO"), "VERIFICAR FECHA")),"SIN VALOR AVANCE")</f>
        <v>CUMPLIDA</v>
      </c>
    </row>
    <row r="1588" spans="1:17" ht="210">
      <c r="A1588" s="278" t="s">
        <v>23</v>
      </c>
      <c r="B1588" s="203" t="s">
        <v>14</v>
      </c>
      <c r="C1588" s="609"/>
      <c r="D1588" s="609"/>
      <c r="E1588" s="608" t="s">
        <v>435</v>
      </c>
      <c r="F1588" s="608"/>
      <c r="G1588" s="205" t="s">
        <v>430</v>
      </c>
      <c r="H1588" s="515" t="s">
        <v>418</v>
      </c>
      <c r="I1588" s="515" t="s">
        <v>419</v>
      </c>
      <c r="J1588" s="204">
        <v>1</v>
      </c>
      <c r="K1588" s="198">
        <v>45184</v>
      </c>
      <c r="L1588" s="198">
        <v>45260</v>
      </c>
      <c r="M1588" s="199">
        <f t="shared" si="54"/>
        <v>10.857142857142858</v>
      </c>
      <c r="N1588" s="200">
        <v>1</v>
      </c>
      <c r="O1588" s="515" t="s">
        <v>420</v>
      </c>
      <c r="P1588" s="200">
        <f t="shared" si="53"/>
        <v>1</v>
      </c>
      <c r="Q1588" s="201" t="str" cm="1">
        <f t="array" aca="1" ref="Q1588" ca="1">IF(ISNUMBER(P1588),IF(P1588=100%,"CUMPLIDA",IF(AND(ISNUMBER(L1588),ISNUMBER(INDIRECT("FECHA_"&amp;$B1588,1))), IF(L1588&lt;=INDIRECT("FECHA_"&amp;$B1588,1),"INCUMPLIDA","PROCESO"), "VERIFICAR FECHA")),"SIN VALOR AVANCE")</f>
        <v>CUMPLIDA</v>
      </c>
    </row>
    <row r="1589" spans="1:17" ht="165">
      <c r="A1589" s="278" t="s">
        <v>23</v>
      </c>
      <c r="B1589" s="203" t="s">
        <v>14</v>
      </c>
      <c r="C1589" s="609"/>
      <c r="D1589" s="609"/>
      <c r="E1589" s="608"/>
      <c r="F1589" s="608"/>
      <c r="G1589" s="205" t="s">
        <v>431</v>
      </c>
      <c r="H1589" s="515" t="s">
        <v>422</v>
      </c>
      <c r="I1589" s="515" t="s">
        <v>433</v>
      </c>
      <c r="J1589" s="204">
        <v>3</v>
      </c>
      <c r="K1589" s="198">
        <v>45292</v>
      </c>
      <c r="L1589" s="198">
        <v>45838</v>
      </c>
      <c r="M1589" s="199">
        <f t="shared" si="54"/>
        <v>78</v>
      </c>
      <c r="N1589" s="200">
        <v>0.9</v>
      </c>
      <c r="O1589" s="515" t="s">
        <v>424</v>
      </c>
      <c r="P1589" s="200">
        <f t="shared" si="53"/>
        <v>0.9</v>
      </c>
      <c r="Q1589" s="201" t="str" cm="1">
        <f t="array" aca="1" ref="Q1589" ca="1">IF(ISNUMBER(P1589),IF(P1589=100%,"CUMPLIDA",IF(AND(ISNUMBER(L1589),ISNUMBER(INDIRECT("FECHA_"&amp;$B1589,1))), IF(L1589&lt;=INDIRECT("FECHA_"&amp;$B1589,1),"INCUMPLIDA","PROCESO"), "VERIFICAR FECHA")),"SIN VALOR AVANCE")</f>
        <v>PROCESO</v>
      </c>
    </row>
    <row r="1590" spans="1:17" ht="257.25">
      <c r="A1590" s="278" t="s">
        <v>23</v>
      </c>
      <c r="B1590" s="203" t="s">
        <v>14</v>
      </c>
      <c r="C1590" s="609"/>
      <c r="D1590" s="609"/>
      <c r="E1590" s="608"/>
      <c r="F1590" s="608"/>
      <c r="G1590" s="205" t="s">
        <v>434</v>
      </c>
      <c r="H1590" s="515" t="s">
        <v>426</v>
      </c>
      <c r="I1590" s="515" t="s">
        <v>427</v>
      </c>
      <c r="J1590" s="204">
        <v>2</v>
      </c>
      <c r="K1590" s="198">
        <v>45260</v>
      </c>
      <c r="L1590" s="198">
        <v>45337</v>
      </c>
      <c r="M1590" s="199">
        <f t="shared" si="54"/>
        <v>11</v>
      </c>
      <c r="N1590" s="200">
        <v>1</v>
      </c>
      <c r="O1590" s="515" t="s">
        <v>428</v>
      </c>
      <c r="P1590" s="200">
        <f t="shared" si="53"/>
        <v>1</v>
      </c>
      <c r="Q1590" s="201" t="str" cm="1">
        <f t="array" aca="1" ref="Q1590" ca="1">IF(ISNUMBER(P1590),IF(P1590=100%,"CUMPLIDA",IF(AND(ISNUMBER(L1590),ISNUMBER(INDIRECT("FECHA_"&amp;$B1590,1))), IF(L1590&lt;=INDIRECT("FECHA_"&amp;$B1590,1),"INCUMPLIDA","PROCESO"), "VERIFICAR FECHA")),"SIN VALOR AVANCE")</f>
        <v>CUMPLIDA</v>
      </c>
    </row>
    <row r="1591" spans="1:17" ht="255">
      <c r="A1591" s="278" t="s">
        <v>23</v>
      </c>
      <c r="B1591" s="203" t="s">
        <v>14</v>
      </c>
      <c r="C1591" s="609"/>
      <c r="D1591" s="609"/>
      <c r="E1591" s="608" t="s">
        <v>436</v>
      </c>
      <c r="F1591" s="608"/>
      <c r="G1591" s="196" t="s">
        <v>417</v>
      </c>
      <c r="H1591" s="515" t="s">
        <v>418</v>
      </c>
      <c r="I1591" s="515" t="s">
        <v>419</v>
      </c>
      <c r="J1591" s="204">
        <v>1</v>
      </c>
      <c r="K1591" s="198">
        <v>45184</v>
      </c>
      <c r="L1591" s="198">
        <v>45260</v>
      </c>
      <c r="M1591" s="199">
        <f t="shared" si="54"/>
        <v>10.857142857142858</v>
      </c>
      <c r="N1591" s="200">
        <v>1</v>
      </c>
      <c r="O1591" s="515" t="s">
        <v>420</v>
      </c>
      <c r="P1591" s="200">
        <f t="shared" si="53"/>
        <v>1</v>
      </c>
      <c r="Q1591" s="201" t="str" cm="1">
        <f t="array" aca="1" ref="Q1591" ca="1">IF(ISNUMBER(P1591),IF(P1591=100%,"CUMPLIDA",IF(AND(ISNUMBER(L1591),ISNUMBER(INDIRECT("FECHA_"&amp;$B1591,1))), IF(L1591&lt;=INDIRECT("FECHA_"&amp;$B1591,1),"INCUMPLIDA","PROCESO"), "VERIFICAR FECHA")),"SIN VALOR AVANCE")</f>
        <v>CUMPLIDA</v>
      </c>
    </row>
    <row r="1592" spans="1:17" ht="210">
      <c r="A1592" s="278" t="s">
        <v>23</v>
      </c>
      <c r="B1592" s="203" t="s">
        <v>14</v>
      </c>
      <c r="C1592" s="609"/>
      <c r="D1592" s="609"/>
      <c r="E1592" s="608"/>
      <c r="F1592" s="608"/>
      <c r="G1592" s="205" t="s">
        <v>437</v>
      </c>
      <c r="H1592" s="515" t="s">
        <v>422</v>
      </c>
      <c r="I1592" s="515" t="s">
        <v>433</v>
      </c>
      <c r="J1592" s="204">
        <v>3</v>
      </c>
      <c r="K1592" s="198">
        <v>45292</v>
      </c>
      <c r="L1592" s="198">
        <v>45838</v>
      </c>
      <c r="M1592" s="199">
        <f t="shared" si="54"/>
        <v>78</v>
      </c>
      <c r="N1592" s="200">
        <v>0.9</v>
      </c>
      <c r="O1592" s="515" t="s">
        <v>424</v>
      </c>
      <c r="P1592" s="200">
        <f t="shared" si="53"/>
        <v>0.9</v>
      </c>
      <c r="Q1592" s="201" t="str" cm="1">
        <f t="array" aca="1" ref="Q1592" ca="1">IF(ISNUMBER(P1592),IF(P1592=100%,"CUMPLIDA",IF(AND(ISNUMBER(L1592),ISNUMBER(INDIRECT("FECHA_"&amp;$B1592,1))), IF(L1592&lt;=INDIRECT("FECHA_"&amp;$B1592,1),"INCUMPLIDA","PROCESO"), "VERIFICAR FECHA")),"SIN VALOR AVANCE")</f>
        <v>PROCESO</v>
      </c>
    </row>
    <row r="1593" spans="1:17" ht="257.25">
      <c r="A1593" s="278" t="s">
        <v>23</v>
      </c>
      <c r="B1593" s="203" t="s">
        <v>14</v>
      </c>
      <c r="C1593" s="609"/>
      <c r="D1593" s="609"/>
      <c r="E1593" s="608"/>
      <c r="F1593" s="608"/>
      <c r="G1593" s="205" t="s">
        <v>425</v>
      </c>
      <c r="H1593" s="515" t="s">
        <v>426</v>
      </c>
      <c r="I1593" s="515" t="s">
        <v>427</v>
      </c>
      <c r="J1593" s="204">
        <v>2</v>
      </c>
      <c r="K1593" s="198">
        <v>45260</v>
      </c>
      <c r="L1593" s="198">
        <v>45337</v>
      </c>
      <c r="M1593" s="199">
        <f t="shared" si="54"/>
        <v>11</v>
      </c>
      <c r="N1593" s="200">
        <v>1</v>
      </c>
      <c r="O1593" s="515" t="s">
        <v>428</v>
      </c>
      <c r="P1593" s="200">
        <f t="shared" si="53"/>
        <v>1</v>
      </c>
      <c r="Q1593" s="201" t="str" cm="1">
        <f t="array" aca="1" ref="Q1593" ca="1">IF(ISNUMBER(P1593),IF(P1593=100%,"CUMPLIDA",IF(AND(ISNUMBER(L1593),ISNUMBER(INDIRECT("FECHA_"&amp;$B1593,1))), IF(L1593&lt;=INDIRECT("FECHA_"&amp;$B1593,1),"INCUMPLIDA","PROCESO"), "VERIFICAR FECHA")),"SIN VALOR AVANCE")</f>
        <v>CUMPLIDA</v>
      </c>
    </row>
    <row r="1594" spans="1:17" ht="255">
      <c r="A1594" s="278" t="s">
        <v>23</v>
      </c>
      <c r="B1594" s="203" t="s">
        <v>14</v>
      </c>
      <c r="C1594" s="609"/>
      <c r="D1594" s="609"/>
      <c r="E1594" s="608" t="s">
        <v>438</v>
      </c>
      <c r="F1594" s="608"/>
      <c r="G1594" s="196" t="s">
        <v>417</v>
      </c>
      <c r="H1594" s="515" t="s">
        <v>418</v>
      </c>
      <c r="I1594" s="515" t="s">
        <v>419</v>
      </c>
      <c r="J1594" s="204">
        <v>1</v>
      </c>
      <c r="K1594" s="198">
        <v>45184</v>
      </c>
      <c r="L1594" s="198">
        <v>45260</v>
      </c>
      <c r="M1594" s="199">
        <f t="shared" si="54"/>
        <v>10.857142857142858</v>
      </c>
      <c r="N1594" s="200">
        <v>1</v>
      </c>
      <c r="O1594" s="515" t="s">
        <v>420</v>
      </c>
      <c r="P1594" s="200">
        <f t="shared" si="53"/>
        <v>1</v>
      </c>
      <c r="Q1594" s="201" t="str" cm="1">
        <f t="array" aca="1" ref="Q1594" ca="1">IF(ISNUMBER(P1594),IF(P1594=100%,"CUMPLIDA",IF(AND(ISNUMBER(L1594),ISNUMBER(INDIRECT("FECHA_"&amp;$B1594,1))), IF(L1594&lt;=INDIRECT("FECHA_"&amp;$B1594,1),"INCUMPLIDA","PROCESO"), "VERIFICAR FECHA")),"SIN VALOR AVANCE")</f>
        <v>CUMPLIDA</v>
      </c>
    </row>
    <row r="1595" spans="1:17" ht="210">
      <c r="A1595" s="278" t="s">
        <v>23</v>
      </c>
      <c r="B1595" s="203" t="s">
        <v>14</v>
      </c>
      <c r="C1595" s="609"/>
      <c r="D1595" s="609"/>
      <c r="E1595" s="608"/>
      <c r="F1595" s="608"/>
      <c r="G1595" s="205" t="s">
        <v>437</v>
      </c>
      <c r="H1595" s="515" t="s">
        <v>422</v>
      </c>
      <c r="I1595" s="515" t="s">
        <v>433</v>
      </c>
      <c r="J1595" s="204">
        <v>3</v>
      </c>
      <c r="K1595" s="198">
        <v>45292</v>
      </c>
      <c r="L1595" s="198">
        <v>45838</v>
      </c>
      <c r="M1595" s="199">
        <f t="shared" si="54"/>
        <v>78</v>
      </c>
      <c r="N1595" s="200">
        <v>0.9</v>
      </c>
      <c r="O1595" s="515" t="s">
        <v>424</v>
      </c>
      <c r="P1595" s="200">
        <f t="shared" si="53"/>
        <v>0.9</v>
      </c>
      <c r="Q1595" s="201" t="str" cm="1">
        <f t="array" aca="1" ref="Q1595" ca="1">IF(ISNUMBER(P1595),IF(P1595=100%,"CUMPLIDA",IF(AND(ISNUMBER(L1595),ISNUMBER(INDIRECT("FECHA_"&amp;$B1595,1))), IF(L1595&lt;=INDIRECT("FECHA_"&amp;$B1595,1),"INCUMPLIDA","PROCESO"), "VERIFICAR FECHA")),"SIN VALOR AVANCE")</f>
        <v>PROCESO</v>
      </c>
    </row>
    <row r="1596" spans="1:17" ht="257.25">
      <c r="A1596" s="278" t="s">
        <v>23</v>
      </c>
      <c r="B1596" s="203" t="s">
        <v>14</v>
      </c>
      <c r="C1596" s="609"/>
      <c r="D1596" s="609"/>
      <c r="E1596" s="608"/>
      <c r="F1596" s="608"/>
      <c r="G1596" s="205" t="s">
        <v>425</v>
      </c>
      <c r="H1596" s="515" t="s">
        <v>426</v>
      </c>
      <c r="I1596" s="515" t="s">
        <v>427</v>
      </c>
      <c r="J1596" s="204">
        <v>2</v>
      </c>
      <c r="K1596" s="198">
        <v>45260</v>
      </c>
      <c r="L1596" s="198">
        <v>45337</v>
      </c>
      <c r="M1596" s="199">
        <f t="shared" si="54"/>
        <v>11</v>
      </c>
      <c r="N1596" s="200">
        <v>1</v>
      </c>
      <c r="O1596" s="515" t="s">
        <v>428</v>
      </c>
      <c r="P1596" s="200">
        <f t="shared" si="53"/>
        <v>1</v>
      </c>
      <c r="Q1596" s="201" t="str" cm="1">
        <f t="array" aca="1" ref="Q1596" ca="1">IF(ISNUMBER(P1596),IF(P1596=100%,"CUMPLIDA",IF(AND(ISNUMBER(L1596),ISNUMBER(INDIRECT("FECHA_"&amp;$B1596,1))), IF(L1596&lt;=INDIRECT("FECHA_"&amp;$B1596,1),"INCUMPLIDA","PROCESO"), "VERIFICAR FECHA")),"SIN VALOR AVANCE")</f>
        <v>CUMPLIDA</v>
      </c>
    </row>
    <row r="1597" spans="1:17" ht="255">
      <c r="A1597" s="278" t="s">
        <v>23</v>
      </c>
      <c r="B1597" s="203" t="s">
        <v>14</v>
      </c>
      <c r="C1597" s="609"/>
      <c r="D1597" s="609"/>
      <c r="E1597" s="608" t="s">
        <v>439</v>
      </c>
      <c r="F1597" s="608"/>
      <c r="G1597" s="196" t="s">
        <v>417</v>
      </c>
      <c r="H1597" s="515" t="s">
        <v>418</v>
      </c>
      <c r="I1597" s="515" t="s">
        <v>419</v>
      </c>
      <c r="J1597" s="204">
        <v>1</v>
      </c>
      <c r="K1597" s="198">
        <v>45184</v>
      </c>
      <c r="L1597" s="198">
        <v>45260</v>
      </c>
      <c r="M1597" s="199">
        <f t="shared" si="54"/>
        <v>10.857142857142858</v>
      </c>
      <c r="N1597" s="200">
        <v>1</v>
      </c>
      <c r="O1597" s="515" t="s">
        <v>420</v>
      </c>
      <c r="P1597" s="200">
        <f t="shared" si="53"/>
        <v>1</v>
      </c>
      <c r="Q1597" s="201" t="str" cm="1">
        <f t="array" aca="1" ref="Q1597" ca="1">IF(ISNUMBER(P1597),IF(P1597=100%,"CUMPLIDA",IF(AND(ISNUMBER(L1597),ISNUMBER(INDIRECT("FECHA_"&amp;$B1597,1))), IF(L1597&lt;=INDIRECT("FECHA_"&amp;$B1597,1),"INCUMPLIDA","PROCESO"), "VERIFICAR FECHA")),"SIN VALOR AVANCE")</f>
        <v>CUMPLIDA</v>
      </c>
    </row>
    <row r="1598" spans="1:17" ht="210">
      <c r="A1598" s="278" t="s">
        <v>23</v>
      </c>
      <c r="B1598" s="203" t="s">
        <v>14</v>
      </c>
      <c r="C1598" s="609"/>
      <c r="D1598" s="609"/>
      <c r="E1598" s="608"/>
      <c r="F1598" s="608"/>
      <c r="G1598" s="205" t="s">
        <v>437</v>
      </c>
      <c r="H1598" s="515" t="s">
        <v>422</v>
      </c>
      <c r="I1598" s="515" t="s">
        <v>433</v>
      </c>
      <c r="J1598" s="204">
        <v>3</v>
      </c>
      <c r="K1598" s="198">
        <v>45292</v>
      </c>
      <c r="L1598" s="198">
        <v>45838</v>
      </c>
      <c r="M1598" s="199">
        <f t="shared" si="54"/>
        <v>78</v>
      </c>
      <c r="N1598" s="200">
        <v>0.9</v>
      </c>
      <c r="O1598" s="515" t="s">
        <v>424</v>
      </c>
      <c r="P1598" s="200">
        <f t="shared" si="53"/>
        <v>0.9</v>
      </c>
      <c r="Q1598" s="201" t="str" cm="1">
        <f t="array" aca="1" ref="Q1598" ca="1">IF(ISNUMBER(P1598),IF(P1598=100%,"CUMPLIDA",IF(AND(ISNUMBER(L1598),ISNUMBER(INDIRECT("FECHA_"&amp;$B1598,1))), IF(L1598&lt;=INDIRECT("FECHA_"&amp;$B1598,1),"INCUMPLIDA","PROCESO"), "VERIFICAR FECHA")),"SIN VALOR AVANCE")</f>
        <v>PROCESO</v>
      </c>
    </row>
    <row r="1599" spans="1:17" ht="257.25">
      <c r="A1599" s="278" t="s">
        <v>23</v>
      </c>
      <c r="B1599" s="203" t="s">
        <v>14</v>
      </c>
      <c r="C1599" s="609"/>
      <c r="D1599" s="609"/>
      <c r="E1599" s="608"/>
      <c r="F1599" s="608"/>
      <c r="G1599" s="205" t="s">
        <v>425</v>
      </c>
      <c r="H1599" s="515" t="s">
        <v>426</v>
      </c>
      <c r="I1599" s="515" t="s">
        <v>427</v>
      </c>
      <c r="J1599" s="204">
        <v>2</v>
      </c>
      <c r="K1599" s="198">
        <v>45260</v>
      </c>
      <c r="L1599" s="198">
        <v>45337</v>
      </c>
      <c r="M1599" s="199">
        <f t="shared" si="54"/>
        <v>11</v>
      </c>
      <c r="N1599" s="200">
        <v>1</v>
      </c>
      <c r="O1599" s="515" t="s">
        <v>428</v>
      </c>
      <c r="P1599" s="200">
        <f t="shared" si="53"/>
        <v>1</v>
      </c>
      <c r="Q1599" s="201" t="str" cm="1">
        <f t="array" aca="1" ref="Q1599" ca="1">IF(ISNUMBER(P1599),IF(P1599=100%,"CUMPLIDA",IF(AND(ISNUMBER(L1599),ISNUMBER(INDIRECT("FECHA_"&amp;$B1599,1))), IF(L1599&lt;=INDIRECT("FECHA_"&amp;$B1599,1),"INCUMPLIDA","PROCESO"), "VERIFICAR FECHA")),"SIN VALOR AVANCE")</f>
        <v>CUMPLIDA</v>
      </c>
    </row>
    <row r="1600" spans="1:17" ht="240">
      <c r="A1600" s="278" t="s">
        <v>23</v>
      </c>
      <c r="B1600" s="203" t="s">
        <v>14</v>
      </c>
      <c r="C1600" s="609"/>
      <c r="D1600" s="609"/>
      <c r="E1600" s="608" t="s">
        <v>440</v>
      </c>
      <c r="F1600" s="608"/>
      <c r="G1600" s="205" t="s">
        <v>441</v>
      </c>
      <c r="H1600" s="515" t="s">
        <v>442</v>
      </c>
      <c r="I1600" s="515" t="s">
        <v>443</v>
      </c>
      <c r="J1600" s="204">
        <v>2</v>
      </c>
      <c r="K1600" s="198">
        <v>45201</v>
      </c>
      <c r="L1600" s="198">
        <v>45280</v>
      </c>
      <c r="M1600" s="199">
        <f t="shared" si="54"/>
        <v>11.285714285714286</v>
      </c>
      <c r="N1600" s="200">
        <v>1</v>
      </c>
      <c r="O1600" s="515" t="s">
        <v>444</v>
      </c>
      <c r="P1600" s="200">
        <f t="shared" si="53"/>
        <v>1</v>
      </c>
      <c r="Q1600" s="201" t="str" cm="1">
        <f t="array" aca="1" ref="Q1600" ca="1">IF(ISNUMBER(P1600),IF(P1600=100%,"CUMPLIDA",IF(AND(ISNUMBER(L1600),ISNUMBER(INDIRECT("FECHA_"&amp;$B1600,1))), IF(L1600&lt;=INDIRECT("FECHA_"&amp;$B1600,1),"INCUMPLIDA","PROCESO"), "VERIFICAR FECHA")),"SIN VALOR AVANCE")</f>
        <v>CUMPLIDA</v>
      </c>
    </row>
    <row r="1601" spans="1:17" ht="120">
      <c r="A1601" s="278" t="s">
        <v>23</v>
      </c>
      <c r="B1601" s="203" t="s">
        <v>14</v>
      </c>
      <c r="C1601" s="609"/>
      <c r="D1601" s="609"/>
      <c r="E1601" s="608"/>
      <c r="F1601" s="608"/>
      <c r="G1601" s="205" t="s">
        <v>445</v>
      </c>
      <c r="H1601" s="515" t="s">
        <v>446</v>
      </c>
      <c r="I1601" s="515" t="s">
        <v>447</v>
      </c>
      <c r="J1601" s="204">
        <v>4</v>
      </c>
      <c r="K1601" s="198">
        <v>45201</v>
      </c>
      <c r="L1601" s="198">
        <v>45596</v>
      </c>
      <c r="M1601" s="199">
        <f t="shared" si="54"/>
        <v>56.428571428571431</v>
      </c>
      <c r="N1601" s="200">
        <v>1</v>
      </c>
      <c r="O1601" s="515" t="s">
        <v>444</v>
      </c>
      <c r="P1601" s="200">
        <f t="shared" si="53"/>
        <v>1</v>
      </c>
      <c r="Q1601" s="201" t="str" cm="1">
        <f t="array" aca="1" ref="Q1601" ca="1">IF(ISNUMBER(P1601),IF(P1601=100%,"CUMPLIDA",IF(AND(ISNUMBER(L1601),ISNUMBER(INDIRECT("FECHA_"&amp;$B1601,1))), IF(L1601&lt;=INDIRECT("FECHA_"&amp;$B1601,1),"INCUMPLIDA","PROCESO"), "VERIFICAR FECHA")),"SIN VALOR AVANCE")</f>
        <v>CUMPLIDA</v>
      </c>
    </row>
    <row r="1602" spans="1:17" ht="120">
      <c r="A1602" s="278" t="s">
        <v>23</v>
      </c>
      <c r="B1602" s="203" t="s">
        <v>14</v>
      </c>
      <c r="C1602" s="609"/>
      <c r="D1602" s="609"/>
      <c r="E1602" s="205" t="s">
        <v>448</v>
      </c>
      <c r="F1602" s="608"/>
      <c r="G1602" s="205" t="s">
        <v>445</v>
      </c>
      <c r="H1602" s="515" t="s">
        <v>446</v>
      </c>
      <c r="I1602" s="515" t="s">
        <v>447</v>
      </c>
      <c r="J1602" s="204">
        <v>4</v>
      </c>
      <c r="K1602" s="198">
        <v>45201</v>
      </c>
      <c r="L1602" s="198">
        <v>45596</v>
      </c>
      <c r="M1602" s="199">
        <f t="shared" si="54"/>
        <v>56.428571428571431</v>
      </c>
      <c r="N1602" s="200">
        <v>1</v>
      </c>
      <c r="O1602" s="515" t="s">
        <v>444</v>
      </c>
      <c r="P1602" s="200">
        <f t="shared" si="53"/>
        <v>1</v>
      </c>
      <c r="Q1602" s="201" t="str" cm="1">
        <f t="array" aca="1" ref="Q1602" ca="1">IF(ISNUMBER(P1602),IF(P1602=100%,"CUMPLIDA",IF(AND(ISNUMBER(L1602),ISNUMBER(INDIRECT("FECHA_"&amp;$B1602,1))), IF(L1602&lt;=INDIRECT("FECHA_"&amp;$B1602,1),"INCUMPLIDA","PROCESO"), "VERIFICAR FECHA")),"SIN VALOR AVANCE")</f>
        <v>CUMPLIDA</v>
      </c>
    </row>
    <row r="1603" spans="1:17" ht="195">
      <c r="A1603" s="278" t="s">
        <v>18</v>
      </c>
      <c r="B1603" s="203" t="s">
        <v>14</v>
      </c>
      <c r="C1603" s="609" t="s">
        <v>449</v>
      </c>
      <c r="D1603" s="615" t="s">
        <v>68</v>
      </c>
      <c r="E1603" s="608" t="s">
        <v>450</v>
      </c>
      <c r="F1603" s="608" t="s">
        <v>451</v>
      </c>
      <c r="G1603" s="608" t="s">
        <v>452</v>
      </c>
      <c r="H1603" s="515" t="s">
        <v>453</v>
      </c>
      <c r="I1603" s="515" t="s">
        <v>454</v>
      </c>
      <c r="J1603" s="204">
        <v>1</v>
      </c>
      <c r="K1603" s="198">
        <v>44075</v>
      </c>
      <c r="L1603" s="198">
        <v>44256</v>
      </c>
      <c r="M1603" s="199">
        <f t="shared" si="54"/>
        <v>25.857142857142858</v>
      </c>
      <c r="N1603" s="200">
        <v>1</v>
      </c>
      <c r="O1603" s="515" t="s">
        <v>455</v>
      </c>
      <c r="P1603" s="200">
        <f t="shared" si="53"/>
        <v>1</v>
      </c>
      <c r="Q1603" s="201" t="str" cm="1">
        <f t="array" aca="1" ref="Q1603" ca="1">IF(ISNUMBER(P1603),IF(P1603=100%,"CUMPLIDA",IF(AND(ISNUMBER(L1603),ISNUMBER(INDIRECT("FECHA_"&amp;$B1603,1))), IF(L1603&lt;=INDIRECT("FECHA_"&amp;$B1603,1),"INCUMPLIDA","PROCESO"), "VERIFICAR FECHA")),"SIN VALOR AVANCE")</f>
        <v>CUMPLIDA</v>
      </c>
    </row>
    <row r="1604" spans="1:17" ht="195">
      <c r="A1604" s="278" t="s">
        <v>18</v>
      </c>
      <c r="B1604" s="203" t="s">
        <v>14</v>
      </c>
      <c r="C1604" s="609"/>
      <c r="D1604" s="615"/>
      <c r="E1604" s="608"/>
      <c r="F1604" s="608"/>
      <c r="G1604" s="608"/>
      <c r="H1604" s="515" t="s">
        <v>453</v>
      </c>
      <c r="I1604" s="515" t="s">
        <v>454</v>
      </c>
      <c r="J1604" s="204">
        <v>1</v>
      </c>
      <c r="K1604" s="198">
        <v>44075</v>
      </c>
      <c r="L1604" s="198">
        <v>44256</v>
      </c>
      <c r="M1604" s="199">
        <f t="shared" si="54"/>
        <v>25.857142857142858</v>
      </c>
      <c r="N1604" s="200">
        <v>1</v>
      </c>
      <c r="O1604" s="515" t="s">
        <v>456</v>
      </c>
      <c r="P1604" s="200">
        <f t="shared" si="53"/>
        <v>1</v>
      </c>
      <c r="Q1604" s="201" t="str" cm="1">
        <f t="array" aca="1" ref="Q1604" ca="1">IF(ISNUMBER(P1604),IF(P1604=100%,"CUMPLIDA",IF(AND(ISNUMBER(L1604),ISNUMBER(INDIRECT("FECHA_"&amp;$B1604,1))), IF(L1604&lt;=INDIRECT("FECHA_"&amp;$B1604,1),"INCUMPLIDA","PROCESO"), "VERIFICAR FECHA")),"SIN VALOR AVANCE")</f>
        <v>CUMPLIDA</v>
      </c>
    </row>
    <row r="1605" spans="1:17" ht="195">
      <c r="A1605" s="278" t="s">
        <v>18</v>
      </c>
      <c r="B1605" s="203" t="s">
        <v>14</v>
      </c>
      <c r="C1605" s="609"/>
      <c r="D1605" s="615"/>
      <c r="E1605" s="608"/>
      <c r="F1605" s="608"/>
      <c r="G1605" s="608"/>
      <c r="H1605" s="515" t="s">
        <v>453</v>
      </c>
      <c r="I1605" s="515" t="s">
        <v>454</v>
      </c>
      <c r="J1605" s="204">
        <v>1</v>
      </c>
      <c r="K1605" s="198">
        <v>44075</v>
      </c>
      <c r="L1605" s="198">
        <v>44256</v>
      </c>
      <c r="M1605" s="199">
        <f t="shared" si="54"/>
        <v>25.857142857142858</v>
      </c>
      <c r="N1605" s="200">
        <v>1</v>
      </c>
      <c r="O1605" s="515" t="s">
        <v>457</v>
      </c>
      <c r="P1605" s="200">
        <f t="shared" si="53"/>
        <v>1</v>
      </c>
      <c r="Q1605" s="201" t="str" cm="1">
        <f t="array" aca="1" ref="Q1605" ca="1">IF(ISNUMBER(P1605),IF(P1605=100%,"CUMPLIDA",IF(AND(ISNUMBER(L1605),ISNUMBER(INDIRECT("FECHA_"&amp;$B1605,1))), IF(L1605&lt;=INDIRECT("FECHA_"&amp;$B1605,1),"INCUMPLIDA","PROCESO"), "VERIFICAR FECHA")),"SIN VALOR AVANCE")</f>
        <v>CUMPLIDA</v>
      </c>
    </row>
    <row r="1606" spans="1:17" ht="195">
      <c r="A1606" s="278" t="s">
        <v>18</v>
      </c>
      <c r="B1606" s="203" t="s">
        <v>14</v>
      </c>
      <c r="C1606" s="609"/>
      <c r="D1606" s="615"/>
      <c r="E1606" s="608" t="s">
        <v>458</v>
      </c>
      <c r="F1606" s="608"/>
      <c r="G1606" s="608"/>
      <c r="H1606" s="515" t="s">
        <v>453</v>
      </c>
      <c r="I1606" s="515" t="s">
        <v>454</v>
      </c>
      <c r="J1606" s="204">
        <v>1</v>
      </c>
      <c r="K1606" s="198">
        <v>44075</v>
      </c>
      <c r="L1606" s="198">
        <v>44256</v>
      </c>
      <c r="M1606" s="199">
        <f t="shared" si="54"/>
        <v>25.857142857142858</v>
      </c>
      <c r="N1606" s="200">
        <v>1</v>
      </c>
      <c r="O1606" s="515" t="s">
        <v>459</v>
      </c>
      <c r="P1606" s="200">
        <f t="shared" si="53"/>
        <v>1</v>
      </c>
      <c r="Q1606" s="201" t="str" cm="1">
        <f t="array" aca="1" ref="Q1606" ca="1">IF(ISNUMBER(P1606),IF(P1606=100%,"CUMPLIDA",IF(AND(ISNUMBER(L1606),ISNUMBER(INDIRECT("FECHA_"&amp;$B1606,1))), IF(L1606&lt;=INDIRECT("FECHA_"&amp;$B1606,1),"INCUMPLIDA","PROCESO"), "VERIFICAR FECHA")),"SIN VALOR AVANCE")</f>
        <v>CUMPLIDA</v>
      </c>
    </row>
    <row r="1607" spans="1:17" ht="165.75">
      <c r="A1607" s="278" t="s">
        <v>18</v>
      </c>
      <c r="B1607" s="203" t="s">
        <v>14</v>
      </c>
      <c r="C1607" s="609"/>
      <c r="D1607" s="615"/>
      <c r="E1607" s="608"/>
      <c r="F1607" s="608"/>
      <c r="G1607" s="196" t="s">
        <v>460</v>
      </c>
      <c r="H1607" s="515" t="s">
        <v>461</v>
      </c>
      <c r="I1607" s="515" t="s">
        <v>462</v>
      </c>
      <c r="J1607" s="204">
        <v>3</v>
      </c>
      <c r="K1607" s="198">
        <v>44067</v>
      </c>
      <c r="L1607" s="198">
        <v>44196</v>
      </c>
      <c r="M1607" s="199">
        <f t="shared" si="54"/>
        <v>18.428571428571427</v>
      </c>
      <c r="N1607" s="200">
        <v>1</v>
      </c>
      <c r="O1607" s="515" t="s">
        <v>463</v>
      </c>
      <c r="P1607" s="200">
        <f t="shared" si="53"/>
        <v>1</v>
      </c>
      <c r="Q1607" s="201" t="str" cm="1">
        <f t="array" aca="1" ref="Q1607" ca="1">IF(ISNUMBER(P1607),IF(P1607=100%,"CUMPLIDA",IF(AND(ISNUMBER(L1607),ISNUMBER(INDIRECT("FECHA_"&amp;$B1607,1))), IF(L1607&lt;=INDIRECT("FECHA_"&amp;$B1607,1),"INCUMPLIDA","PROCESO"), "VERIFICAR FECHA")),"SIN VALOR AVANCE")</f>
        <v>CUMPLIDA</v>
      </c>
    </row>
    <row r="1608" spans="1:17" ht="345">
      <c r="A1608" s="278" t="s">
        <v>18</v>
      </c>
      <c r="B1608" s="203" t="s">
        <v>14</v>
      </c>
      <c r="C1608" s="609"/>
      <c r="D1608" s="615"/>
      <c r="E1608" s="608"/>
      <c r="F1608" s="608"/>
      <c r="G1608" s="196" t="s">
        <v>464</v>
      </c>
      <c r="H1608" s="515" t="s">
        <v>465</v>
      </c>
      <c r="I1608" s="515" t="s">
        <v>466</v>
      </c>
      <c r="J1608" s="204">
        <v>2</v>
      </c>
      <c r="K1608" s="198">
        <v>44105</v>
      </c>
      <c r="L1608" s="198">
        <v>44316</v>
      </c>
      <c r="M1608" s="199">
        <f t="shared" si="54"/>
        <v>30.142857142857142</v>
      </c>
      <c r="N1608" s="200">
        <v>1</v>
      </c>
      <c r="O1608" s="515" t="s">
        <v>467</v>
      </c>
      <c r="P1608" s="200">
        <f t="shared" si="53"/>
        <v>1</v>
      </c>
      <c r="Q1608" s="201" t="str" cm="1">
        <f t="array" aca="1" ref="Q1608" ca="1">IF(ISNUMBER(P1608),IF(P1608=100%,"CUMPLIDA",IF(AND(ISNUMBER(L1608),ISNUMBER(INDIRECT("FECHA_"&amp;$B1608,1))), IF(L1608&lt;=INDIRECT("FECHA_"&amp;$B1608,1),"INCUMPLIDA","PROCESO"), "VERIFICAR FECHA")),"SIN VALOR AVANCE")</f>
        <v>CUMPLIDA</v>
      </c>
    </row>
    <row r="1609" spans="1:17" ht="195">
      <c r="A1609" s="278" t="s">
        <v>18</v>
      </c>
      <c r="B1609" s="203" t="s">
        <v>14</v>
      </c>
      <c r="C1609" s="609"/>
      <c r="D1609" s="615"/>
      <c r="E1609" s="608"/>
      <c r="F1609" s="608"/>
      <c r="G1609" s="196" t="s">
        <v>468</v>
      </c>
      <c r="H1609" s="515" t="s">
        <v>469</v>
      </c>
      <c r="I1609" s="515" t="s">
        <v>470</v>
      </c>
      <c r="J1609" s="204">
        <v>1</v>
      </c>
      <c r="K1609" s="198">
        <v>44105</v>
      </c>
      <c r="L1609" s="198">
        <v>44195</v>
      </c>
      <c r="M1609" s="199">
        <f t="shared" si="54"/>
        <v>12.857142857142858</v>
      </c>
      <c r="N1609" s="200">
        <v>1</v>
      </c>
      <c r="O1609" s="515" t="s">
        <v>471</v>
      </c>
      <c r="P1609" s="200">
        <f t="shared" si="53"/>
        <v>1</v>
      </c>
      <c r="Q1609" s="201" t="str" cm="1">
        <f t="array" aca="1" ref="Q1609" ca="1">IF(ISNUMBER(P1609),IF(P1609=100%,"CUMPLIDA",IF(AND(ISNUMBER(L1609),ISNUMBER(INDIRECT("FECHA_"&amp;$B1609,1))), IF(L1609&lt;=INDIRECT("FECHA_"&amp;$B1609,1),"INCUMPLIDA","PROCESO"), "VERIFICAR FECHA")),"SIN VALOR AVANCE")</f>
        <v>CUMPLIDA</v>
      </c>
    </row>
    <row r="1610" spans="1:17" ht="120">
      <c r="A1610" s="278" t="s">
        <v>18</v>
      </c>
      <c r="B1610" s="203" t="s">
        <v>14</v>
      </c>
      <c r="C1610" s="609"/>
      <c r="D1610" s="615"/>
      <c r="E1610" s="608"/>
      <c r="F1610" s="608"/>
      <c r="G1610" s="608" t="s">
        <v>472</v>
      </c>
      <c r="H1610" s="515" t="s">
        <v>473</v>
      </c>
      <c r="I1610" s="515" t="s">
        <v>474</v>
      </c>
      <c r="J1610" s="204">
        <v>1</v>
      </c>
      <c r="K1610" s="198">
        <v>44105</v>
      </c>
      <c r="L1610" s="198">
        <v>44134</v>
      </c>
      <c r="M1610" s="199">
        <f t="shared" si="54"/>
        <v>4.1428571428571432</v>
      </c>
      <c r="N1610" s="200">
        <v>1</v>
      </c>
      <c r="O1610" s="515" t="s">
        <v>475</v>
      </c>
      <c r="P1610" s="200">
        <f t="shared" si="53"/>
        <v>1</v>
      </c>
      <c r="Q1610" s="201" t="str" cm="1">
        <f t="array" aca="1" ref="Q1610" ca="1">IF(ISNUMBER(P1610),IF(P1610=100%,"CUMPLIDA",IF(AND(ISNUMBER(L1610),ISNUMBER(INDIRECT("FECHA_"&amp;$B1610,1))), IF(L1610&lt;=INDIRECT("FECHA_"&amp;$B1610,1),"INCUMPLIDA","PROCESO"), "VERIFICAR FECHA")),"SIN VALOR AVANCE")</f>
        <v>CUMPLIDA</v>
      </c>
    </row>
    <row r="1611" spans="1:17" ht="180.75">
      <c r="A1611" s="278" t="s">
        <v>18</v>
      </c>
      <c r="B1611" s="203" t="s">
        <v>14</v>
      </c>
      <c r="C1611" s="609"/>
      <c r="D1611" s="615"/>
      <c r="E1611" s="608" t="s">
        <v>476</v>
      </c>
      <c r="F1611" s="608"/>
      <c r="G1611" s="608"/>
      <c r="H1611" s="515" t="s">
        <v>473</v>
      </c>
      <c r="I1611" s="515" t="s">
        <v>477</v>
      </c>
      <c r="J1611" s="204">
        <v>1</v>
      </c>
      <c r="K1611" s="198">
        <v>44166</v>
      </c>
      <c r="L1611" s="198">
        <v>44195</v>
      </c>
      <c r="M1611" s="199">
        <f t="shared" si="54"/>
        <v>4.1428571428571432</v>
      </c>
      <c r="N1611" s="200">
        <v>1</v>
      </c>
      <c r="O1611" s="515" t="s">
        <v>456</v>
      </c>
      <c r="P1611" s="200">
        <f t="shared" si="53"/>
        <v>1</v>
      </c>
      <c r="Q1611" s="201" t="str" cm="1">
        <f t="array" aca="1" ref="Q1611" ca="1">IF(ISNUMBER(P1611),IF(P1611=100%,"CUMPLIDA",IF(AND(ISNUMBER(L1611),ISNUMBER(INDIRECT("FECHA_"&amp;$B1611,1))), IF(L1611&lt;=INDIRECT("FECHA_"&amp;$B1611,1),"INCUMPLIDA","PROCESO"), "VERIFICAR FECHA")),"SIN VALOR AVANCE")</f>
        <v>CUMPLIDA</v>
      </c>
    </row>
    <row r="1612" spans="1:17" ht="180.75">
      <c r="A1612" s="278" t="s">
        <v>18</v>
      </c>
      <c r="B1612" s="203" t="s">
        <v>14</v>
      </c>
      <c r="C1612" s="609"/>
      <c r="D1612" s="615"/>
      <c r="E1612" s="608"/>
      <c r="F1612" s="608"/>
      <c r="G1612" s="608"/>
      <c r="H1612" s="515" t="s">
        <v>473</v>
      </c>
      <c r="I1612" s="515" t="s">
        <v>478</v>
      </c>
      <c r="J1612" s="204">
        <v>1</v>
      </c>
      <c r="K1612" s="198">
        <v>44166</v>
      </c>
      <c r="L1612" s="198">
        <v>44195</v>
      </c>
      <c r="M1612" s="199">
        <f t="shared" si="54"/>
        <v>4.1428571428571432</v>
      </c>
      <c r="N1612" s="200">
        <v>1</v>
      </c>
      <c r="O1612" s="515" t="s">
        <v>456</v>
      </c>
      <c r="P1612" s="200">
        <f t="shared" ref="P1612:P1675" si="55">IF(B1612="ITRC",N1612,N1612/J1612)</f>
        <v>1</v>
      </c>
      <c r="Q1612" s="201" t="str" cm="1">
        <f t="array" aca="1" ref="Q1612" ca="1">IF(ISNUMBER(P1612),IF(P1612=100%,"CUMPLIDA",IF(AND(ISNUMBER(L1612),ISNUMBER(INDIRECT("FECHA_"&amp;$B1612,1))), IF(L1612&lt;=INDIRECT("FECHA_"&amp;$B1612,1),"INCUMPLIDA","PROCESO"), "VERIFICAR FECHA")),"SIN VALOR AVANCE")</f>
        <v>CUMPLIDA</v>
      </c>
    </row>
    <row r="1613" spans="1:17" ht="135.75">
      <c r="A1613" s="278" t="s">
        <v>18</v>
      </c>
      <c r="B1613" s="203" t="s">
        <v>14</v>
      </c>
      <c r="C1613" s="609"/>
      <c r="D1613" s="615"/>
      <c r="E1613" s="608"/>
      <c r="F1613" s="608"/>
      <c r="G1613" s="608"/>
      <c r="H1613" s="515" t="s">
        <v>473</v>
      </c>
      <c r="I1613" s="515" t="s">
        <v>479</v>
      </c>
      <c r="J1613" s="204">
        <v>1</v>
      </c>
      <c r="K1613" s="198">
        <v>44166</v>
      </c>
      <c r="L1613" s="198">
        <v>44195</v>
      </c>
      <c r="M1613" s="199">
        <f t="shared" si="54"/>
        <v>4.1428571428571432</v>
      </c>
      <c r="N1613" s="200">
        <v>1</v>
      </c>
      <c r="O1613" s="515" t="s">
        <v>480</v>
      </c>
      <c r="P1613" s="200">
        <f t="shared" si="55"/>
        <v>1</v>
      </c>
      <c r="Q1613" s="201" t="str" cm="1">
        <f t="array" aca="1" ref="Q1613" ca="1">IF(ISNUMBER(P1613),IF(P1613=100%,"CUMPLIDA",IF(AND(ISNUMBER(L1613),ISNUMBER(INDIRECT("FECHA_"&amp;$B1613,1))), IF(L1613&lt;=INDIRECT("FECHA_"&amp;$B1613,1),"INCUMPLIDA","PROCESO"), "VERIFICAR FECHA")),"SIN VALOR AVANCE")</f>
        <v>CUMPLIDA</v>
      </c>
    </row>
    <row r="1614" spans="1:17" ht="270">
      <c r="A1614" s="278" t="s">
        <v>18</v>
      </c>
      <c r="B1614" s="203" t="s">
        <v>14</v>
      </c>
      <c r="C1614" s="609" t="s">
        <v>481</v>
      </c>
      <c r="D1614" s="609" t="s">
        <v>312</v>
      </c>
      <c r="E1614" s="608" t="s">
        <v>482</v>
      </c>
      <c r="F1614" s="608" t="s">
        <v>483</v>
      </c>
      <c r="G1614" s="196" t="s">
        <v>484</v>
      </c>
      <c r="H1614" s="515" t="s">
        <v>485</v>
      </c>
      <c r="I1614" s="515" t="s">
        <v>486</v>
      </c>
      <c r="J1614" s="204">
        <v>4</v>
      </c>
      <c r="K1614" s="198">
        <v>44805</v>
      </c>
      <c r="L1614" s="198">
        <v>45168</v>
      </c>
      <c r="M1614" s="199">
        <f t="shared" si="54"/>
        <v>51.857142857142854</v>
      </c>
      <c r="N1614" s="200">
        <v>1</v>
      </c>
      <c r="O1614" s="515" t="s">
        <v>487</v>
      </c>
      <c r="P1614" s="200">
        <f t="shared" si="55"/>
        <v>1</v>
      </c>
      <c r="Q1614" s="201" t="str" cm="1">
        <f t="array" aca="1" ref="Q1614" ca="1">IF(ISNUMBER(P1614),IF(P1614=100%,"CUMPLIDA",IF(AND(ISNUMBER(L1614),ISNUMBER(INDIRECT("FECHA_"&amp;$B1614,1))), IF(L1614&lt;=INDIRECT("FECHA_"&amp;$B1614,1),"INCUMPLIDA","PROCESO"), "VERIFICAR FECHA")),"SIN VALOR AVANCE")</f>
        <v>CUMPLIDA</v>
      </c>
    </row>
    <row r="1615" spans="1:17" ht="105">
      <c r="A1615" s="278" t="s">
        <v>18</v>
      </c>
      <c r="B1615" s="203" t="s">
        <v>14</v>
      </c>
      <c r="C1615" s="609"/>
      <c r="D1615" s="609"/>
      <c r="E1615" s="608"/>
      <c r="F1615" s="608"/>
      <c r="G1615" s="608" t="s">
        <v>488</v>
      </c>
      <c r="H1615" s="515" t="s">
        <v>489</v>
      </c>
      <c r="I1615" s="515" t="s">
        <v>490</v>
      </c>
      <c r="J1615" s="204">
        <v>1</v>
      </c>
      <c r="K1615" s="198">
        <v>44805</v>
      </c>
      <c r="L1615" s="198">
        <v>44926</v>
      </c>
      <c r="M1615" s="199">
        <f t="shared" si="54"/>
        <v>17.285714285714285</v>
      </c>
      <c r="N1615" s="200">
        <v>1</v>
      </c>
      <c r="O1615" s="515" t="s">
        <v>491</v>
      </c>
      <c r="P1615" s="200">
        <f t="shared" si="55"/>
        <v>1</v>
      </c>
      <c r="Q1615" s="201" t="str" cm="1">
        <f t="array" aca="1" ref="Q1615" ca="1">IF(ISNUMBER(P1615),IF(P1615=100%,"CUMPLIDA",IF(AND(ISNUMBER(L1615),ISNUMBER(INDIRECT("FECHA_"&amp;$B1615,1))), IF(L1615&lt;=INDIRECT("FECHA_"&amp;$B1615,1),"INCUMPLIDA","PROCESO"), "VERIFICAR FECHA")),"SIN VALOR AVANCE")</f>
        <v>CUMPLIDA</v>
      </c>
    </row>
    <row r="1616" spans="1:17" ht="105.75">
      <c r="A1616" s="278" t="s">
        <v>18</v>
      </c>
      <c r="B1616" s="203" t="s">
        <v>14</v>
      </c>
      <c r="C1616" s="609"/>
      <c r="D1616" s="609"/>
      <c r="E1616" s="608"/>
      <c r="F1616" s="608"/>
      <c r="G1616" s="608"/>
      <c r="H1616" s="515" t="s">
        <v>492</v>
      </c>
      <c r="I1616" s="515" t="s">
        <v>490</v>
      </c>
      <c r="J1616" s="204">
        <v>1</v>
      </c>
      <c r="K1616" s="198">
        <v>44805</v>
      </c>
      <c r="L1616" s="198">
        <v>44926</v>
      </c>
      <c r="M1616" s="199">
        <f t="shared" si="54"/>
        <v>17.285714285714285</v>
      </c>
      <c r="N1616" s="200">
        <v>1</v>
      </c>
      <c r="O1616" s="515" t="s">
        <v>487</v>
      </c>
      <c r="P1616" s="200">
        <f t="shared" si="55"/>
        <v>1</v>
      </c>
      <c r="Q1616" s="201" t="str" cm="1">
        <f t="array" aca="1" ref="Q1616" ca="1">IF(ISNUMBER(P1616),IF(P1616=100%,"CUMPLIDA",IF(AND(ISNUMBER(L1616),ISNUMBER(INDIRECT("FECHA_"&amp;$B1616,1))), IF(L1616&lt;=INDIRECT("FECHA_"&amp;$B1616,1),"INCUMPLIDA","PROCESO"), "VERIFICAR FECHA")),"SIN VALOR AVANCE")</f>
        <v>CUMPLIDA</v>
      </c>
    </row>
    <row r="1617" spans="1:17" ht="75.75">
      <c r="A1617" s="278" t="s">
        <v>18</v>
      </c>
      <c r="B1617" s="203" t="s">
        <v>14</v>
      </c>
      <c r="C1617" s="609"/>
      <c r="D1617" s="609"/>
      <c r="E1617" s="608"/>
      <c r="F1617" s="608"/>
      <c r="G1617" s="196" t="s">
        <v>493</v>
      </c>
      <c r="H1617" s="515" t="s">
        <v>494</v>
      </c>
      <c r="I1617" s="515" t="s">
        <v>495</v>
      </c>
      <c r="J1617" s="200">
        <v>1</v>
      </c>
      <c r="K1617" s="198">
        <v>44835</v>
      </c>
      <c r="L1617" s="198">
        <v>45199</v>
      </c>
      <c r="M1617" s="199">
        <f t="shared" ref="M1617:M1680" si="56">(L1617-K1617)/7</f>
        <v>52</v>
      </c>
      <c r="N1617" s="200">
        <v>1</v>
      </c>
      <c r="O1617" s="515" t="s">
        <v>491</v>
      </c>
      <c r="P1617" s="200">
        <f t="shared" si="55"/>
        <v>1</v>
      </c>
      <c r="Q1617" s="201" t="str" cm="1">
        <f t="array" aca="1" ref="Q1617" ca="1">IF(ISNUMBER(P1617),IF(P1617=100%,"CUMPLIDA",IF(AND(ISNUMBER(L1617),ISNUMBER(INDIRECT("FECHA_"&amp;$B1617,1))), IF(L1617&lt;=INDIRECT("FECHA_"&amp;$B1617,1),"INCUMPLIDA","PROCESO"), "VERIFICAR FECHA")),"SIN VALOR AVANCE")</f>
        <v>CUMPLIDA</v>
      </c>
    </row>
    <row r="1618" spans="1:17" ht="180">
      <c r="A1618" s="278" t="s">
        <v>18</v>
      </c>
      <c r="B1618" s="203" t="s">
        <v>14</v>
      </c>
      <c r="C1618" s="609"/>
      <c r="D1618" s="609"/>
      <c r="E1618" s="608" t="s">
        <v>496</v>
      </c>
      <c r="F1618" s="608"/>
      <c r="G1618" s="196" t="s">
        <v>497</v>
      </c>
      <c r="H1618" s="515" t="s">
        <v>498</v>
      </c>
      <c r="I1618" s="515" t="s">
        <v>499</v>
      </c>
      <c r="J1618" s="204">
        <v>3</v>
      </c>
      <c r="K1618" s="198">
        <v>44805</v>
      </c>
      <c r="L1618" s="198">
        <v>44895</v>
      </c>
      <c r="M1618" s="199">
        <f t="shared" si="56"/>
        <v>12.857142857142858</v>
      </c>
      <c r="N1618" s="200">
        <v>1</v>
      </c>
      <c r="O1618" s="515" t="s">
        <v>487</v>
      </c>
      <c r="P1618" s="200">
        <f t="shared" si="55"/>
        <v>1</v>
      </c>
      <c r="Q1618" s="201" t="str" cm="1">
        <f t="array" aca="1" ref="Q1618" ca="1">IF(ISNUMBER(P1618),IF(P1618=100%,"CUMPLIDA",IF(AND(ISNUMBER(L1618),ISNUMBER(INDIRECT("FECHA_"&amp;$B1618,1))), IF(L1618&lt;=INDIRECT("FECHA_"&amp;$B1618,1),"INCUMPLIDA","PROCESO"), "VERIFICAR FECHA")),"SIN VALOR AVANCE")</f>
        <v>CUMPLIDA</v>
      </c>
    </row>
    <row r="1619" spans="1:17" ht="105.75">
      <c r="A1619" s="278" t="s">
        <v>18</v>
      </c>
      <c r="B1619" s="203" t="s">
        <v>14</v>
      </c>
      <c r="C1619" s="609"/>
      <c r="D1619" s="609"/>
      <c r="E1619" s="608"/>
      <c r="F1619" s="608"/>
      <c r="G1619" s="196" t="s">
        <v>488</v>
      </c>
      <c r="H1619" s="515" t="s">
        <v>500</v>
      </c>
      <c r="I1619" s="515" t="s">
        <v>490</v>
      </c>
      <c r="J1619" s="204">
        <v>1</v>
      </c>
      <c r="K1619" s="198">
        <v>44805</v>
      </c>
      <c r="L1619" s="198">
        <v>44926</v>
      </c>
      <c r="M1619" s="199">
        <f t="shared" si="56"/>
        <v>17.285714285714285</v>
      </c>
      <c r="N1619" s="200">
        <v>1</v>
      </c>
      <c r="O1619" s="515" t="s">
        <v>487</v>
      </c>
      <c r="P1619" s="200">
        <f t="shared" si="55"/>
        <v>1</v>
      </c>
      <c r="Q1619" s="201" t="str" cm="1">
        <f t="array" aca="1" ref="Q1619" ca="1">IF(ISNUMBER(P1619),IF(P1619=100%,"CUMPLIDA",IF(AND(ISNUMBER(L1619),ISNUMBER(INDIRECT("FECHA_"&amp;$B1619,1))), IF(L1619&lt;=INDIRECT("FECHA_"&amp;$B1619,1),"INCUMPLIDA","PROCESO"), "VERIFICAR FECHA")),"SIN VALOR AVANCE")</f>
        <v>CUMPLIDA</v>
      </c>
    </row>
    <row r="1620" spans="1:17" ht="180">
      <c r="A1620" s="278" t="s">
        <v>18</v>
      </c>
      <c r="B1620" s="203" t="s">
        <v>14</v>
      </c>
      <c r="C1620" s="609"/>
      <c r="D1620" s="609"/>
      <c r="E1620" s="608"/>
      <c r="F1620" s="608"/>
      <c r="G1620" s="196" t="s">
        <v>501</v>
      </c>
      <c r="H1620" s="515" t="s">
        <v>502</v>
      </c>
      <c r="I1620" s="515" t="s">
        <v>503</v>
      </c>
      <c r="J1620" s="200">
        <v>1</v>
      </c>
      <c r="K1620" s="198">
        <v>44835</v>
      </c>
      <c r="L1620" s="198">
        <v>44956</v>
      </c>
      <c r="M1620" s="199">
        <f t="shared" si="56"/>
        <v>17.285714285714285</v>
      </c>
      <c r="N1620" s="200">
        <v>1</v>
      </c>
      <c r="O1620" s="515" t="s">
        <v>487</v>
      </c>
      <c r="P1620" s="200">
        <f t="shared" si="55"/>
        <v>1</v>
      </c>
      <c r="Q1620" s="201" t="str" cm="1">
        <f t="array" aca="1" ref="Q1620" ca="1">IF(ISNUMBER(P1620),IF(P1620=100%,"CUMPLIDA",IF(AND(ISNUMBER(L1620),ISNUMBER(INDIRECT("FECHA_"&amp;$B1620,1))), IF(L1620&lt;=INDIRECT("FECHA_"&amp;$B1620,1),"INCUMPLIDA","PROCESO"), "VERIFICAR FECHA")),"SIN VALOR AVANCE")</f>
        <v>CUMPLIDA</v>
      </c>
    </row>
    <row r="1621" spans="1:17" ht="180">
      <c r="A1621" s="278" t="s">
        <v>18</v>
      </c>
      <c r="B1621" s="203" t="s">
        <v>14</v>
      </c>
      <c r="C1621" s="609"/>
      <c r="D1621" s="609"/>
      <c r="E1621" s="608"/>
      <c r="F1621" s="608"/>
      <c r="G1621" s="196" t="s">
        <v>504</v>
      </c>
      <c r="H1621" s="515" t="s">
        <v>505</v>
      </c>
      <c r="I1621" s="515" t="s">
        <v>506</v>
      </c>
      <c r="J1621" s="204">
        <v>4</v>
      </c>
      <c r="K1621" s="198">
        <v>44835</v>
      </c>
      <c r="L1621" s="198">
        <v>44956</v>
      </c>
      <c r="M1621" s="199">
        <f t="shared" si="56"/>
        <v>17.285714285714285</v>
      </c>
      <c r="N1621" s="200">
        <v>1</v>
      </c>
      <c r="O1621" s="515" t="s">
        <v>487</v>
      </c>
      <c r="P1621" s="200">
        <f t="shared" si="55"/>
        <v>1</v>
      </c>
      <c r="Q1621" s="201" t="str" cm="1">
        <f t="array" aca="1" ref="Q1621" ca="1">IF(ISNUMBER(P1621),IF(P1621=100%,"CUMPLIDA",IF(AND(ISNUMBER(L1621),ISNUMBER(INDIRECT("FECHA_"&amp;$B1621,1))), IF(L1621&lt;=INDIRECT("FECHA_"&amp;$B1621,1),"INCUMPLIDA","PROCESO"), "VERIFICAR FECHA")),"SIN VALOR AVANCE")</f>
        <v>CUMPLIDA</v>
      </c>
    </row>
    <row r="1622" spans="1:17" ht="105">
      <c r="A1622" s="278" t="s">
        <v>18</v>
      </c>
      <c r="B1622" s="203" t="s">
        <v>14</v>
      </c>
      <c r="C1622" s="609"/>
      <c r="D1622" s="609"/>
      <c r="E1622" s="608"/>
      <c r="F1622" s="608"/>
      <c r="G1622" s="196" t="s">
        <v>507</v>
      </c>
      <c r="H1622" s="515" t="s">
        <v>508</v>
      </c>
      <c r="I1622" s="515" t="s">
        <v>96</v>
      </c>
      <c r="J1622" s="204">
        <v>1</v>
      </c>
      <c r="K1622" s="198">
        <v>44805</v>
      </c>
      <c r="L1622" s="198">
        <v>44926</v>
      </c>
      <c r="M1622" s="199">
        <f t="shared" si="56"/>
        <v>17.285714285714285</v>
      </c>
      <c r="N1622" s="200">
        <v>1</v>
      </c>
      <c r="O1622" s="515" t="s">
        <v>491</v>
      </c>
      <c r="P1622" s="200">
        <f t="shared" si="55"/>
        <v>1</v>
      </c>
      <c r="Q1622" s="201" t="str" cm="1">
        <f t="array" aca="1" ref="Q1622" ca="1">IF(ISNUMBER(P1622),IF(P1622=100%,"CUMPLIDA",IF(AND(ISNUMBER(L1622),ISNUMBER(INDIRECT("FECHA_"&amp;$B1622,1))), IF(L1622&lt;=INDIRECT("FECHA_"&amp;$B1622,1),"INCUMPLIDA","PROCESO"), "VERIFICAR FECHA")),"SIN VALOR AVANCE")</f>
        <v>CUMPLIDA</v>
      </c>
    </row>
    <row r="1623" spans="1:17" ht="120">
      <c r="A1623" s="278" t="s">
        <v>18</v>
      </c>
      <c r="B1623" s="203" t="s">
        <v>14</v>
      </c>
      <c r="C1623" s="609" t="s">
        <v>509</v>
      </c>
      <c r="D1623" s="609" t="s">
        <v>312</v>
      </c>
      <c r="E1623" s="611" t="s">
        <v>510</v>
      </c>
      <c r="F1623" s="608" t="s">
        <v>511</v>
      </c>
      <c r="G1623" s="205" t="s">
        <v>512</v>
      </c>
      <c r="H1623" s="517" t="s">
        <v>513</v>
      </c>
      <c r="I1623" s="517" t="s">
        <v>514</v>
      </c>
      <c r="J1623" s="204">
        <v>1</v>
      </c>
      <c r="K1623" s="198">
        <v>44927</v>
      </c>
      <c r="L1623" s="198">
        <v>45054</v>
      </c>
      <c r="M1623" s="199">
        <f t="shared" si="56"/>
        <v>18.142857142857142</v>
      </c>
      <c r="N1623" s="200">
        <v>1</v>
      </c>
      <c r="O1623" s="515" t="s">
        <v>491</v>
      </c>
      <c r="P1623" s="200">
        <f t="shared" si="55"/>
        <v>1</v>
      </c>
      <c r="Q1623" s="201" t="str" cm="1">
        <f t="array" aca="1" ref="Q1623" ca="1">IF(ISNUMBER(P1623),IF(P1623=100%,"CUMPLIDA",IF(AND(ISNUMBER(L1623),ISNUMBER(INDIRECT("FECHA_"&amp;$B1623,1))), IF(L1623&lt;=INDIRECT("FECHA_"&amp;$B1623,1),"INCUMPLIDA","PROCESO"), "VERIFICAR FECHA")),"SIN VALOR AVANCE")</f>
        <v>CUMPLIDA</v>
      </c>
    </row>
    <row r="1624" spans="1:17" ht="210.75">
      <c r="A1624" s="278" t="s">
        <v>18</v>
      </c>
      <c r="B1624" s="203" t="s">
        <v>14</v>
      </c>
      <c r="C1624" s="609"/>
      <c r="D1624" s="609"/>
      <c r="E1624" s="611"/>
      <c r="F1624" s="608"/>
      <c r="G1624" s="205" t="s">
        <v>515</v>
      </c>
      <c r="H1624" s="517" t="s">
        <v>516</v>
      </c>
      <c r="I1624" s="517" t="s">
        <v>517</v>
      </c>
      <c r="J1624" s="204">
        <v>4</v>
      </c>
      <c r="K1624" s="198">
        <v>44927</v>
      </c>
      <c r="L1624" s="198">
        <v>45291</v>
      </c>
      <c r="M1624" s="199">
        <f t="shared" si="56"/>
        <v>52</v>
      </c>
      <c r="N1624" s="200">
        <v>1</v>
      </c>
      <c r="O1624" s="515" t="s">
        <v>518</v>
      </c>
      <c r="P1624" s="200">
        <f t="shared" si="55"/>
        <v>1</v>
      </c>
      <c r="Q1624" s="201" t="str" cm="1">
        <f t="array" aca="1" ref="Q1624" ca="1">IF(ISNUMBER(P1624),IF(P1624=100%,"CUMPLIDA",IF(AND(ISNUMBER(L1624),ISNUMBER(INDIRECT("FECHA_"&amp;$B1624,1))), IF(L1624&lt;=INDIRECT("FECHA_"&amp;$B1624,1),"INCUMPLIDA","PROCESO"), "VERIFICAR FECHA")),"SIN VALOR AVANCE")</f>
        <v>CUMPLIDA</v>
      </c>
    </row>
    <row r="1625" spans="1:17" ht="150">
      <c r="A1625" s="278" t="s">
        <v>18</v>
      </c>
      <c r="B1625" s="203" t="s">
        <v>14</v>
      </c>
      <c r="C1625" s="609"/>
      <c r="D1625" s="609"/>
      <c r="E1625" s="611" t="s">
        <v>519</v>
      </c>
      <c r="F1625" s="608"/>
      <c r="G1625" s="205" t="s">
        <v>520</v>
      </c>
      <c r="H1625" s="517" t="s">
        <v>521</v>
      </c>
      <c r="I1625" s="517" t="s">
        <v>522</v>
      </c>
      <c r="J1625" s="204">
        <v>1</v>
      </c>
      <c r="K1625" s="198">
        <v>44927</v>
      </c>
      <c r="L1625" s="198">
        <v>45054</v>
      </c>
      <c r="M1625" s="199">
        <f t="shared" si="56"/>
        <v>18.142857142857142</v>
      </c>
      <c r="N1625" s="200">
        <v>1</v>
      </c>
      <c r="O1625" s="515" t="s">
        <v>491</v>
      </c>
      <c r="P1625" s="200">
        <f t="shared" si="55"/>
        <v>1</v>
      </c>
      <c r="Q1625" s="201" t="str" cm="1">
        <f t="array" aca="1" ref="Q1625" ca="1">IF(ISNUMBER(P1625),IF(P1625=100%,"CUMPLIDA",IF(AND(ISNUMBER(L1625),ISNUMBER(INDIRECT("FECHA_"&amp;$B1625,1))), IF(L1625&lt;=INDIRECT("FECHA_"&amp;$B1625,1),"INCUMPLIDA","PROCESO"), "VERIFICAR FECHA")),"SIN VALOR AVANCE")</f>
        <v>CUMPLIDA</v>
      </c>
    </row>
    <row r="1626" spans="1:17" ht="210.75">
      <c r="A1626" s="278" t="s">
        <v>18</v>
      </c>
      <c r="B1626" s="203" t="s">
        <v>14</v>
      </c>
      <c r="C1626" s="609"/>
      <c r="D1626" s="609"/>
      <c r="E1626" s="611"/>
      <c r="F1626" s="608"/>
      <c r="G1626" s="205" t="s">
        <v>515</v>
      </c>
      <c r="H1626" s="517" t="s">
        <v>523</v>
      </c>
      <c r="I1626" s="517" t="s">
        <v>517</v>
      </c>
      <c r="J1626" s="204">
        <v>4</v>
      </c>
      <c r="K1626" s="198">
        <v>44927</v>
      </c>
      <c r="L1626" s="198">
        <v>45291</v>
      </c>
      <c r="M1626" s="199">
        <f t="shared" si="56"/>
        <v>52</v>
      </c>
      <c r="N1626" s="200">
        <v>1</v>
      </c>
      <c r="O1626" s="515" t="s">
        <v>518</v>
      </c>
      <c r="P1626" s="200">
        <f t="shared" si="55"/>
        <v>1</v>
      </c>
      <c r="Q1626" s="201" t="str" cm="1">
        <f t="array" aca="1" ref="Q1626" ca="1">IF(ISNUMBER(P1626),IF(P1626=100%,"CUMPLIDA",IF(AND(ISNUMBER(L1626),ISNUMBER(INDIRECT("FECHA_"&amp;$B1626,1))), IF(L1626&lt;=INDIRECT("FECHA_"&amp;$B1626,1),"INCUMPLIDA","PROCESO"), "VERIFICAR FECHA")),"SIN VALOR AVANCE")</f>
        <v>CUMPLIDA</v>
      </c>
    </row>
    <row r="1627" spans="1:17" ht="75.75">
      <c r="A1627" s="278" t="s">
        <v>18</v>
      </c>
      <c r="B1627" s="203" t="s">
        <v>14</v>
      </c>
      <c r="C1627" s="609"/>
      <c r="D1627" s="609"/>
      <c r="E1627" s="611" t="s">
        <v>524</v>
      </c>
      <c r="F1627" s="608"/>
      <c r="G1627" s="205" t="s">
        <v>525</v>
      </c>
      <c r="H1627" s="517" t="s">
        <v>526</v>
      </c>
      <c r="I1627" s="517" t="s">
        <v>522</v>
      </c>
      <c r="J1627" s="204">
        <v>1</v>
      </c>
      <c r="K1627" s="198">
        <v>44927</v>
      </c>
      <c r="L1627" s="198">
        <v>45054</v>
      </c>
      <c r="M1627" s="199">
        <f t="shared" si="56"/>
        <v>18.142857142857142</v>
      </c>
      <c r="N1627" s="200">
        <v>1</v>
      </c>
      <c r="O1627" s="515" t="s">
        <v>491</v>
      </c>
      <c r="P1627" s="200">
        <f t="shared" si="55"/>
        <v>1</v>
      </c>
      <c r="Q1627" s="201" t="str" cm="1">
        <f t="array" aca="1" ref="Q1627" ca="1">IF(ISNUMBER(P1627),IF(P1627=100%,"CUMPLIDA",IF(AND(ISNUMBER(L1627),ISNUMBER(INDIRECT("FECHA_"&amp;$B1627,1))), IF(L1627&lt;=INDIRECT("FECHA_"&amp;$B1627,1),"INCUMPLIDA","PROCESO"), "VERIFICAR FECHA")),"SIN VALOR AVANCE")</f>
        <v>CUMPLIDA</v>
      </c>
    </row>
    <row r="1628" spans="1:17" ht="210.75">
      <c r="A1628" s="278" t="s">
        <v>18</v>
      </c>
      <c r="B1628" s="203" t="s">
        <v>14</v>
      </c>
      <c r="C1628" s="609"/>
      <c r="D1628" s="609"/>
      <c r="E1628" s="611"/>
      <c r="F1628" s="608"/>
      <c r="G1628" s="205" t="s">
        <v>527</v>
      </c>
      <c r="H1628" s="517" t="s">
        <v>526</v>
      </c>
      <c r="I1628" s="517" t="s">
        <v>528</v>
      </c>
      <c r="J1628" s="204">
        <v>2</v>
      </c>
      <c r="K1628" s="198">
        <v>44927</v>
      </c>
      <c r="L1628" s="198">
        <v>45291</v>
      </c>
      <c r="M1628" s="199">
        <f t="shared" si="56"/>
        <v>52</v>
      </c>
      <c r="N1628" s="200">
        <v>1</v>
      </c>
      <c r="O1628" s="515" t="s">
        <v>518</v>
      </c>
      <c r="P1628" s="200">
        <f t="shared" si="55"/>
        <v>1</v>
      </c>
      <c r="Q1628" s="201" t="str" cm="1">
        <f t="array" aca="1" ref="Q1628" ca="1">IF(ISNUMBER(P1628),IF(P1628=100%,"CUMPLIDA",IF(AND(ISNUMBER(L1628),ISNUMBER(INDIRECT("FECHA_"&amp;$B1628,1))), IF(L1628&lt;=INDIRECT("FECHA_"&amp;$B1628,1),"INCUMPLIDA","PROCESO"), "VERIFICAR FECHA")),"SIN VALOR AVANCE")</f>
        <v>CUMPLIDA</v>
      </c>
    </row>
    <row r="1629" spans="1:17" ht="150">
      <c r="A1629" s="278" t="s">
        <v>18</v>
      </c>
      <c r="B1629" s="203" t="s">
        <v>14</v>
      </c>
      <c r="C1629" s="609"/>
      <c r="D1629" s="609"/>
      <c r="E1629" s="611" t="s">
        <v>529</v>
      </c>
      <c r="F1629" s="608"/>
      <c r="G1629" s="205" t="s">
        <v>530</v>
      </c>
      <c r="H1629" s="517" t="s">
        <v>531</v>
      </c>
      <c r="I1629" s="517" t="s">
        <v>522</v>
      </c>
      <c r="J1629" s="204">
        <v>1</v>
      </c>
      <c r="K1629" s="198">
        <v>44927</v>
      </c>
      <c r="L1629" s="198">
        <v>45054</v>
      </c>
      <c r="M1629" s="199">
        <f t="shared" si="56"/>
        <v>18.142857142857142</v>
      </c>
      <c r="N1629" s="200">
        <v>1</v>
      </c>
      <c r="O1629" s="515" t="s">
        <v>491</v>
      </c>
      <c r="P1629" s="200">
        <f t="shared" si="55"/>
        <v>1</v>
      </c>
      <c r="Q1629" s="201" t="str" cm="1">
        <f t="array" aca="1" ref="Q1629" ca="1">IF(ISNUMBER(P1629),IF(P1629=100%,"CUMPLIDA",IF(AND(ISNUMBER(L1629),ISNUMBER(INDIRECT("FECHA_"&amp;$B1629,1))), IF(L1629&lt;=INDIRECT("FECHA_"&amp;$B1629,1),"INCUMPLIDA","PROCESO"), "VERIFICAR FECHA")),"SIN VALOR AVANCE")</f>
        <v>CUMPLIDA</v>
      </c>
    </row>
    <row r="1630" spans="1:17" ht="210.75">
      <c r="A1630" s="278" t="s">
        <v>18</v>
      </c>
      <c r="B1630" s="203" t="s">
        <v>14</v>
      </c>
      <c r="C1630" s="609"/>
      <c r="D1630" s="609"/>
      <c r="E1630" s="611"/>
      <c r="F1630" s="608"/>
      <c r="G1630" s="205" t="s">
        <v>515</v>
      </c>
      <c r="H1630" s="517" t="s">
        <v>523</v>
      </c>
      <c r="I1630" s="517" t="s">
        <v>517</v>
      </c>
      <c r="J1630" s="204">
        <v>4</v>
      </c>
      <c r="K1630" s="198">
        <v>44927</v>
      </c>
      <c r="L1630" s="198">
        <v>45291</v>
      </c>
      <c r="M1630" s="199">
        <f t="shared" si="56"/>
        <v>52</v>
      </c>
      <c r="N1630" s="200">
        <v>1</v>
      </c>
      <c r="O1630" s="515" t="s">
        <v>518</v>
      </c>
      <c r="P1630" s="200">
        <f t="shared" si="55"/>
        <v>1</v>
      </c>
      <c r="Q1630" s="201" t="str" cm="1">
        <f t="array" aca="1" ref="Q1630" ca="1">IF(ISNUMBER(P1630),IF(P1630=100%,"CUMPLIDA",IF(AND(ISNUMBER(L1630),ISNUMBER(INDIRECT("FECHA_"&amp;$B1630,1))), IF(L1630&lt;=INDIRECT("FECHA_"&amp;$B1630,1),"INCUMPLIDA","PROCESO"), "VERIFICAR FECHA")),"SIN VALOR AVANCE")</f>
        <v>CUMPLIDA</v>
      </c>
    </row>
    <row r="1631" spans="1:17" ht="270">
      <c r="A1631" s="278" t="s">
        <v>18</v>
      </c>
      <c r="B1631" s="203" t="s">
        <v>14</v>
      </c>
      <c r="C1631" s="609"/>
      <c r="D1631" s="609"/>
      <c r="E1631" s="205" t="s">
        <v>532</v>
      </c>
      <c r="F1631" s="608"/>
      <c r="G1631" s="205" t="s">
        <v>533</v>
      </c>
      <c r="H1631" s="517" t="s">
        <v>534</v>
      </c>
      <c r="I1631" s="517" t="s">
        <v>535</v>
      </c>
      <c r="J1631" s="204">
        <v>1</v>
      </c>
      <c r="K1631" s="198">
        <v>44927</v>
      </c>
      <c r="L1631" s="198">
        <v>45046</v>
      </c>
      <c r="M1631" s="199">
        <f t="shared" si="56"/>
        <v>17</v>
      </c>
      <c r="N1631" s="200">
        <v>1</v>
      </c>
      <c r="O1631" s="515" t="s">
        <v>491</v>
      </c>
      <c r="P1631" s="200">
        <f t="shared" si="55"/>
        <v>1</v>
      </c>
      <c r="Q1631" s="201" t="str" cm="1">
        <f t="array" aca="1" ref="Q1631" ca="1">IF(ISNUMBER(P1631),IF(P1631=100%,"CUMPLIDA",IF(AND(ISNUMBER(L1631),ISNUMBER(INDIRECT("FECHA_"&amp;$B1631,1))), IF(L1631&lt;=INDIRECT("FECHA_"&amp;$B1631,1),"INCUMPLIDA","PROCESO"), "VERIFICAR FECHA")),"SIN VALOR AVANCE")</f>
        <v>CUMPLIDA</v>
      </c>
    </row>
    <row r="1632" spans="1:17" ht="135">
      <c r="A1632" s="278" t="s">
        <v>18</v>
      </c>
      <c r="B1632" s="203" t="s">
        <v>14</v>
      </c>
      <c r="C1632" s="609" t="s">
        <v>536</v>
      </c>
      <c r="D1632" s="609" t="s">
        <v>312</v>
      </c>
      <c r="E1632" s="608" t="s">
        <v>537</v>
      </c>
      <c r="F1632" s="608" t="s">
        <v>538</v>
      </c>
      <c r="G1632" s="205" t="s">
        <v>539</v>
      </c>
      <c r="H1632" s="517" t="s">
        <v>540</v>
      </c>
      <c r="I1632" s="517" t="s">
        <v>541</v>
      </c>
      <c r="J1632" s="204">
        <v>1</v>
      </c>
      <c r="K1632" s="198">
        <v>45040</v>
      </c>
      <c r="L1632" s="198">
        <v>45169</v>
      </c>
      <c r="M1632" s="199">
        <f t="shared" si="56"/>
        <v>18.428571428571427</v>
      </c>
      <c r="N1632" s="200">
        <v>1</v>
      </c>
      <c r="O1632" s="515" t="s">
        <v>542</v>
      </c>
      <c r="P1632" s="200">
        <f t="shared" si="55"/>
        <v>1</v>
      </c>
      <c r="Q1632" s="201" t="str" cm="1">
        <f t="array" aca="1" ref="Q1632" ca="1">IF(ISNUMBER(P1632),IF(P1632=100%,"CUMPLIDA",IF(AND(ISNUMBER(L1632),ISNUMBER(INDIRECT("FECHA_"&amp;$B1632,1))), IF(L1632&lt;=INDIRECT("FECHA_"&amp;$B1632,1),"INCUMPLIDA","PROCESO"), "VERIFICAR FECHA")),"SIN VALOR AVANCE")</f>
        <v>CUMPLIDA</v>
      </c>
    </row>
    <row r="1633" spans="1:17" ht="195">
      <c r="A1633" s="278" t="s">
        <v>18</v>
      </c>
      <c r="B1633" s="203" t="s">
        <v>14</v>
      </c>
      <c r="C1633" s="609"/>
      <c r="D1633" s="609"/>
      <c r="E1633" s="608"/>
      <c r="F1633" s="608"/>
      <c r="G1633" s="205" t="s">
        <v>543</v>
      </c>
      <c r="H1633" s="515" t="s">
        <v>544</v>
      </c>
      <c r="I1633" s="517" t="s">
        <v>545</v>
      </c>
      <c r="J1633" s="204">
        <v>1</v>
      </c>
      <c r="K1633" s="198">
        <v>45170</v>
      </c>
      <c r="L1633" s="198">
        <v>45260</v>
      </c>
      <c r="M1633" s="199">
        <f t="shared" si="56"/>
        <v>12.857142857142858</v>
      </c>
      <c r="N1633" s="200">
        <v>1</v>
      </c>
      <c r="O1633" s="515" t="s">
        <v>542</v>
      </c>
      <c r="P1633" s="200">
        <f t="shared" si="55"/>
        <v>1</v>
      </c>
      <c r="Q1633" s="201" t="str" cm="1">
        <f t="array" aca="1" ref="Q1633" ca="1">IF(ISNUMBER(P1633),IF(P1633=100%,"CUMPLIDA",IF(AND(ISNUMBER(L1633),ISNUMBER(INDIRECT("FECHA_"&amp;$B1633,1))), IF(L1633&lt;=INDIRECT("FECHA_"&amp;$B1633,1),"INCUMPLIDA","PROCESO"), "VERIFICAR FECHA")),"SIN VALOR AVANCE")</f>
        <v>CUMPLIDA</v>
      </c>
    </row>
    <row r="1634" spans="1:17" ht="135.75">
      <c r="A1634" s="278" t="s">
        <v>18</v>
      </c>
      <c r="B1634" s="203" t="s">
        <v>14</v>
      </c>
      <c r="C1634" s="609"/>
      <c r="D1634" s="609"/>
      <c r="E1634" s="608"/>
      <c r="F1634" s="608"/>
      <c r="G1634" s="205" t="s">
        <v>546</v>
      </c>
      <c r="H1634" s="517" t="s">
        <v>547</v>
      </c>
      <c r="I1634" s="517" t="s">
        <v>548</v>
      </c>
      <c r="J1634" s="204">
        <v>1</v>
      </c>
      <c r="K1634" s="198">
        <v>45170</v>
      </c>
      <c r="L1634" s="198">
        <v>45260</v>
      </c>
      <c r="M1634" s="199">
        <f t="shared" si="56"/>
        <v>12.857142857142858</v>
      </c>
      <c r="N1634" s="200">
        <v>1</v>
      </c>
      <c r="O1634" s="515" t="s">
        <v>549</v>
      </c>
      <c r="P1634" s="200">
        <f t="shared" si="55"/>
        <v>1</v>
      </c>
      <c r="Q1634" s="201" t="str" cm="1">
        <f t="array" aca="1" ref="Q1634" ca="1">IF(ISNUMBER(P1634),IF(P1634=100%,"CUMPLIDA",IF(AND(ISNUMBER(L1634),ISNUMBER(INDIRECT("FECHA_"&amp;$B1634,1))), IF(L1634&lt;=INDIRECT("FECHA_"&amp;$B1634,1),"INCUMPLIDA","PROCESO"), "VERIFICAR FECHA")),"SIN VALOR AVANCE")</f>
        <v>CUMPLIDA</v>
      </c>
    </row>
    <row r="1635" spans="1:17" ht="210">
      <c r="A1635" s="278" t="s">
        <v>18</v>
      </c>
      <c r="B1635" s="203" t="s">
        <v>14</v>
      </c>
      <c r="C1635" s="609"/>
      <c r="D1635" s="609"/>
      <c r="E1635" s="608"/>
      <c r="F1635" s="608"/>
      <c r="G1635" s="205" t="s">
        <v>550</v>
      </c>
      <c r="H1635" s="517" t="s">
        <v>551</v>
      </c>
      <c r="I1635" s="517" t="s">
        <v>552</v>
      </c>
      <c r="J1635" s="204">
        <v>1</v>
      </c>
      <c r="K1635" s="198">
        <v>44930</v>
      </c>
      <c r="L1635" s="198">
        <v>45291</v>
      </c>
      <c r="M1635" s="199">
        <f t="shared" si="56"/>
        <v>51.571428571428569</v>
      </c>
      <c r="N1635" s="200">
        <v>1</v>
      </c>
      <c r="O1635" s="515" t="s">
        <v>553</v>
      </c>
      <c r="P1635" s="200">
        <f t="shared" si="55"/>
        <v>1</v>
      </c>
      <c r="Q1635" s="201" t="str" cm="1">
        <f t="array" aca="1" ref="Q1635" ca="1">IF(ISNUMBER(P1635),IF(P1635=100%,"CUMPLIDA",IF(AND(ISNUMBER(L1635),ISNUMBER(INDIRECT("FECHA_"&amp;$B1635,1))), IF(L1635&lt;=INDIRECT("FECHA_"&amp;$B1635,1),"INCUMPLIDA","PROCESO"), "VERIFICAR FECHA")),"SIN VALOR AVANCE")</f>
        <v>CUMPLIDA</v>
      </c>
    </row>
    <row r="1636" spans="1:17" ht="135">
      <c r="A1636" s="278" t="s">
        <v>18</v>
      </c>
      <c r="B1636" s="203" t="s">
        <v>14</v>
      </c>
      <c r="C1636" s="609"/>
      <c r="D1636" s="609"/>
      <c r="E1636" s="611" t="s">
        <v>554</v>
      </c>
      <c r="F1636" s="608"/>
      <c r="G1636" s="205" t="s">
        <v>539</v>
      </c>
      <c r="H1636" s="517" t="s">
        <v>540</v>
      </c>
      <c r="I1636" s="515" t="s">
        <v>541</v>
      </c>
      <c r="J1636" s="204">
        <v>1</v>
      </c>
      <c r="K1636" s="198">
        <v>45040</v>
      </c>
      <c r="L1636" s="198">
        <v>45169</v>
      </c>
      <c r="M1636" s="199">
        <f t="shared" si="56"/>
        <v>18.428571428571427</v>
      </c>
      <c r="N1636" s="200">
        <v>1</v>
      </c>
      <c r="O1636" s="515" t="s">
        <v>542</v>
      </c>
      <c r="P1636" s="200">
        <f t="shared" si="55"/>
        <v>1</v>
      </c>
      <c r="Q1636" s="201" t="str" cm="1">
        <f t="array" aca="1" ref="Q1636" ca="1">IF(ISNUMBER(P1636),IF(P1636=100%,"CUMPLIDA",IF(AND(ISNUMBER(L1636),ISNUMBER(INDIRECT("FECHA_"&amp;$B1636,1))), IF(L1636&lt;=INDIRECT("FECHA_"&amp;$B1636,1),"INCUMPLIDA","PROCESO"), "VERIFICAR FECHA")),"SIN VALOR AVANCE")</f>
        <v>CUMPLIDA</v>
      </c>
    </row>
    <row r="1637" spans="1:17" ht="75.75">
      <c r="A1637" s="278" t="s">
        <v>18</v>
      </c>
      <c r="B1637" s="203" t="s">
        <v>14</v>
      </c>
      <c r="C1637" s="609"/>
      <c r="D1637" s="609"/>
      <c r="E1637" s="611"/>
      <c r="F1637" s="608"/>
      <c r="G1637" s="205" t="s">
        <v>543</v>
      </c>
      <c r="H1637" s="517" t="s">
        <v>544</v>
      </c>
      <c r="I1637" s="515" t="s">
        <v>545</v>
      </c>
      <c r="J1637" s="204">
        <v>1</v>
      </c>
      <c r="K1637" s="198">
        <v>45170</v>
      </c>
      <c r="L1637" s="198">
        <v>45260</v>
      </c>
      <c r="M1637" s="199">
        <f t="shared" si="56"/>
        <v>12.857142857142858</v>
      </c>
      <c r="N1637" s="200">
        <v>1</v>
      </c>
      <c r="O1637" s="515" t="s">
        <v>542</v>
      </c>
      <c r="P1637" s="200">
        <f t="shared" si="55"/>
        <v>1</v>
      </c>
      <c r="Q1637" s="201" t="str" cm="1">
        <f t="array" aca="1" ref="Q1637" ca="1">IF(ISNUMBER(P1637),IF(P1637=100%,"CUMPLIDA",IF(AND(ISNUMBER(L1637),ISNUMBER(INDIRECT("FECHA_"&amp;$B1637,1))), IF(L1637&lt;=INDIRECT("FECHA_"&amp;$B1637,1),"INCUMPLIDA","PROCESO"), "VERIFICAR FECHA")),"SIN VALOR AVANCE")</f>
        <v>CUMPLIDA</v>
      </c>
    </row>
    <row r="1638" spans="1:17" ht="135.75">
      <c r="A1638" s="278" t="s">
        <v>18</v>
      </c>
      <c r="B1638" s="203" t="s">
        <v>14</v>
      </c>
      <c r="C1638" s="609"/>
      <c r="D1638" s="609"/>
      <c r="E1638" s="611"/>
      <c r="F1638" s="608"/>
      <c r="G1638" s="205" t="s">
        <v>546</v>
      </c>
      <c r="H1638" s="517" t="s">
        <v>547</v>
      </c>
      <c r="I1638" s="515" t="s">
        <v>548</v>
      </c>
      <c r="J1638" s="204">
        <v>1</v>
      </c>
      <c r="K1638" s="198">
        <v>45170</v>
      </c>
      <c r="L1638" s="198">
        <v>45260</v>
      </c>
      <c r="M1638" s="199">
        <f t="shared" si="56"/>
        <v>12.857142857142858</v>
      </c>
      <c r="N1638" s="200">
        <v>1</v>
      </c>
      <c r="O1638" s="515" t="s">
        <v>549</v>
      </c>
      <c r="P1638" s="200">
        <f t="shared" si="55"/>
        <v>1</v>
      </c>
      <c r="Q1638" s="201" t="str" cm="1">
        <f t="array" aca="1" ref="Q1638" ca="1">IF(ISNUMBER(P1638),IF(P1638=100%,"CUMPLIDA",IF(AND(ISNUMBER(L1638),ISNUMBER(INDIRECT("FECHA_"&amp;$B1638,1))), IF(L1638&lt;=INDIRECT("FECHA_"&amp;$B1638,1),"INCUMPLIDA","PROCESO"), "VERIFICAR FECHA")),"SIN VALOR AVANCE")</f>
        <v>CUMPLIDA</v>
      </c>
    </row>
    <row r="1639" spans="1:17" ht="120.75">
      <c r="A1639" s="278" t="s">
        <v>18</v>
      </c>
      <c r="B1639" s="203" t="s">
        <v>14</v>
      </c>
      <c r="C1639" s="609" t="s">
        <v>555</v>
      </c>
      <c r="D1639" s="609" t="s">
        <v>312</v>
      </c>
      <c r="E1639" s="611" t="s">
        <v>556</v>
      </c>
      <c r="F1639" s="608" t="s">
        <v>557</v>
      </c>
      <c r="G1639" s="608" t="s">
        <v>558</v>
      </c>
      <c r="H1639" s="517" t="s">
        <v>559</v>
      </c>
      <c r="I1639" s="517" t="s">
        <v>560</v>
      </c>
      <c r="J1639" s="204">
        <v>1</v>
      </c>
      <c r="K1639" s="198">
        <v>45139</v>
      </c>
      <c r="L1639" s="198">
        <v>45350</v>
      </c>
      <c r="M1639" s="199">
        <f t="shared" si="56"/>
        <v>30.142857142857142</v>
      </c>
      <c r="N1639" s="200">
        <v>1</v>
      </c>
      <c r="O1639" s="515" t="s">
        <v>561</v>
      </c>
      <c r="P1639" s="200">
        <f t="shared" si="55"/>
        <v>1</v>
      </c>
      <c r="Q1639" s="201" t="str" cm="1">
        <f t="array" aca="1" ref="Q1639" ca="1">IF(ISNUMBER(P1639),IF(P1639=100%,"CUMPLIDA",IF(AND(ISNUMBER(L1639),ISNUMBER(INDIRECT("FECHA_"&amp;$B1639,1))), IF(L1639&lt;=INDIRECT("FECHA_"&amp;$B1639,1),"INCUMPLIDA","PROCESO"), "VERIFICAR FECHA")),"SIN VALOR AVANCE")</f>
        <v>CUMPLIDA</v>
      </c>
    </row>
    <row r="1640" spans="1:17" ht="120.75">
      <c r="A1640" s="278" t="s">
        <v>18</v>
      </c>
      <c r="B1640" s="203" t="s">
        <v>14</v>
      </c>
      <c r="C1640" s="609"/>
      <c r="D1640" s="609"/>
      <c r="E1640" s="611"/>
      <c r="F1640" s="608"/>
      <c r="G1640" s="608"/>
      <c r="H1640" s="517" t="s">
        <v>562</v>
      </c>
      <c r="I1640" s="517" t="s">
        <v>560</v>
      </c>
      <c r="J1640" s="204">
        <v>1</v>
      </c>
      <c r="K1640" s="198">
        <v>45139</v>
      </c>
      <c r="L1640" s="198">
        <v>45350</v>
      </c>
      <c r="M1640" s="199">
        <f t="shared" si="56"/>
        <v>30.142857142857142</v>
      </c>
      <c r="N1640" s="200">
        <v>1</v>
      </c>
      <c r="O1640" s="515" t="s">
        <v>561</v>
      </c>
      <c r="P1640" s="200">
        <f t="shared" si="55"/>
        <v>1</v>
      </c>
      <c r="Q1640" s="201" t="str" cm="1">
        <f t="array" aca="1" ref="Q1640" ca="1">IF(ISNUMBER(P1640),IF(P1640=100%,"CUMPLIDA",IF(AND(ISNUMBER(L1640),ISNUMBER(INDIRECT("FECHA_"&amp;$B1640,1))), IF(L1640&lt;=INDIRECT("FECHA_"&amp;$B1640,1),"INCUMPLIDA","PROCESO"), "VERIFICAR FECHA")),"SIN VALOR AVANCE")</f>
        <v>CUMPLIDA</v>
      </c>
    </row>
    <row r="1641" spans="1:17" ht="120.75">
      <c r="A1641" s="278" t="s">
        <v>18</v>
      </c>
      <c r="B1641" s="203" t="s">
        <v>14</v>
      </c>
      <c r="C1641" s="609"/>
      <c r="D1641" s="609"/>
      <c r="E1641" s="611"/>
      <c r="F1641" s="608"/>
      <c r="G1641" s="205" t="s">
        <v>563</v>
      </c>
      <c r="H1641" s="517" t="s">
        <v>564</v>
      </c>
      <c r="I1641" s="517" t="s">
        <v>565</v>
      </c>
      <c r="J1641" s="204">
        <v>1</v>
      </c>
      <c r="K1641" s="198">
        <v>45139</v>
      </c>
      <c r="L1641" s="198">
        <v>45350</v>
      </c>
      <c r="M1641" s="199">
        <f t="shared" si="56"/>
        <v>30.142857142857142</v>
      </c>
      <c r="N1641" s="200">
        <v>1</v>
      </c>
      <c r="O1641" s="515" t="s">
        <v>561</v>
      </c>
      <c r="P1641" s="200">
        <f t="shared" si="55"/>
        <v>1</v>
      </c>
      <c r="Q1641" s="201" t="str" cm="1">
        <f t="array" aca="1" ref="Q1641" ca="1">IF(ISNUMBER(P1641),IF(P1641=100%,"CUMPLIDA",IF(AND(ISNUMBER(L1641),ISNUMBER(INDIRECT("FECHA_"&amp;$B1641,1))), IF(L1641&lt;=INDIRECT("FECHA_"&amp;$B1641,1),"INCUMPLIDA","PROCESO"), "VERIFICAR FECHA")),"SIN VALOR AVANCE")</f>
        <v>CUMPLIDA</v>
      </c>
    </row>
    <row r="1642" spans="1:17" ht="285">
      <c r="A1642" s="278" t="s">
        <v>18</v>
      </c>
      <c r="B1642" s="203" t="s">
        <v>14</v>
      </c>
      <c r="C1642" s="609"/>
      <c r="D1642" s="609"/>
      <c r="E1642" s="205" t="s">
        <v>566</v>
      </c>
      <c r="F1642" s="608"/>
      <c r="G1642" s="205" t="s">
        <v>567</v>
      </c>
      <c r="H1642" s="515" t="s">
        <v>568</v>
      </c>
      <c r="I1642" s="515" t="s">
        <v>560</v>
      </c>
      <c r="J1642" s="204">
        <v>1</v>
      </c>
      <c r="K1642" s="198">
        <v>45139</v>
      </c>
      <c r="L1642" s="198">
        <v>45350</v>
      </c>
      <c r="M1642" s="199">
        <f t="shared" si="56"/>
        <v>30.142857142857142</v>
      </c>
      <c r="N1642" s="200">
        <v>1</v>
      </c>
      <c r="O1642" s="515" t="s">
        <v>561</v>
      </c>
      <c r="P1642" s="200">
        <f t="shared" si="55"/>
        <v>1</v>
      </c>
      <c r="Q1642" s="201" t="str" cm="1">
        <f t="array" aca="1" ref="Q1642" ca="1">IF(ISNUMBER(P1642),IF(P1642=100%,"CUMPLIDA",IF(AND(ISNUMBER(L1642),ISNUMBER(INDIRECT("FECHA_"&amp;$B1642,1))), IF(L1642&lt;=INDIRECT("FECHA_"&amp;$B1642,1),"INCUMPLIDA","PROCESO"), "VERIFICAR FECHA")),"SIN VALOR AVANCE")</f>
        <v>CUMPLIDA</v>
      </c>
    </row>
    <row r="1643" spans="1:17" ht="120.75">
      <c r="A1643" s="278" t="s">
        <v>18</v>
      </c>
      <c r="B1643" s="203" t="s">
        <v>14</v>
      </c>
      <c r="C1643" s="609"/>
      <c r="D1643" s="609"/>
      <c r="E1643" s="611" t="s">
        <v>569</v>
      </c>
      <c r="F1643" s="608"/>
      <c r="G1643" s="608" t="s">
        <v>570</v>
      </c>
      <c r="H1643" s="517" t="s">
        <v>559</v>
      </c>
      <c r="I1643" s="515" t="s">
        <v>560</v>
      </c>
      <c r="J1643" s="204">
        <v>1</v>
      </c>
      <c r="K1643" s="198">
        <v>45139</v>
      </c>
      <c r="L1643" s="198">
        <v>45350</v>
      </c>
      <c r="M1643" s="199">
        <f t="shared" si="56"/>
        <v>30.142857142857142</v>
      </c>
      <c r="N1643" s="200">
        <v>1</v>
      </c>
      <c r="O1643" s="515" t="s">
        <v>561</v>
      </c>
      <c r="P1643" s="200">
        <f t="shared" si="55"/>
        <v>1</v>
      </c>
      <c r="Q1643" s="201" t="str" cm="1">
        <f t="array" aca="1" ref="Q1643" ca="1">IF(ISNUMBER(P1643),IF(P1643=100%,"CUMPLIDA",IF(AND(ISNUMBER(L1643),ISNUMBER(INDIRECT("FECHA_"&amp;$B1643,1))), IF(L1643&lt;=INDIRECT("FECHA_"&amp;$B1643,1),"INCUMPLIDA","PROCESO"), "VERIFICAR FECHA")),"SIN VALOR AVANCE")</f>
        <v>CUMPLIDA</v>
      </c>
    </row>
    <row r="1644" spans="1:17" ht="120.75">
      <c r="A1644" s="278" t="s">
        <v>18</v>
      </c>
      <c r="B1644" s="203" t="s">
        <v>14</v>
      </c>
      <c r="C1644" s="609"/>
      <c r="D1644" s="609"/>
      <c r="E1644" s="611"/>
      <c r="F1644" s="608"/>
      <c r="G1644" s="608"/>
      <c r="H1644" s="517" t="s">
        <v>562</v>
      </c>
      <c r="I1644" s="515" t="s">
        <v>560</v>
      </c>
      <c r="J1644" s="204">
        <v>1</v>
      </c>
      <c r="K1644" s="198">
        <v>45139</v>
      </c>
      <c r="L1644" s="198">
        <v>45350</v>
      </c>
      <c r="M1644" s="199">
        <f t="shared" si="56"/>
        <v>30.142857142857142</v>
      </c>
      <c r="N1644" s="200">
        <v>1</v>
      </c>
      <c r="O1644" s="515" t="s">
        <v>561</v>
      </c>
      <c r="P1644" s="200">
        <f t="shared" si="55"/>
        <v>1</v>
      </c>
      <c r="Q1644" s="201" t="str" cm="1">
        <f t="array" aca="1" ref="Q1644" ca="1">IF(ISNUMBER(P1644),IF(P1644=100%,"CUMPLIDA",IF(AND(ISNUMBER(L1644),ISNUMBER(INDIRECT("FECHA_"&amp;$B1644,1))), IF(L1644&lt;=INDIRECT("FECHA_"&amp;$B1644,1),"INCUMPLIDA","PROCESO"), "VERIFICAR FECHA")),"SIN VALOR AVANCE")</f>
        <v>CUMPLIDA</v>
      </c>
    </row>
    <row r="1645" spans="1:17" ht="120.75">
      <c r="A1645" s="278" t="s">
        <v>18</v>
      </c>
      <c r="B1645" s="203" t="s">
        <v>14</v>
      </c>
      <c r="C1645" s="609"/>
      <c r="D1645" s="609"/>
      <c r="E1645" s="611"/>
      <c r="F1645" s="608"/>
      <c r="G1645" s="205" t="s">
        <v>563</v>
      </c>
      <c r="H1645" s="517" t="s">
        <v>564</v>
      </c>
      <c r="I1645" s="515" t="s">
        <v>571</v>
      </c>
      <c r="J1645" s="204">
        <v>1</v>
      </c>
      <c r="K1645" s="198">
        <v>45139</v>
      </c>
      <c r="L1645" s="198">
        <v>45350</v>
      </c>
      <c r="M1645" s="199">
        <f t="shared" si="56"/>
        <v>30.142857142857142</v>
      </c>
      <c r="N1645" s="200">
        <v>1</v>
      </c>
      <c r="O1645" s="515" t="s">
        <v>561</v>
      </c>
      <c r="P1645" s="200">
        <f t="shared" si="55"/>
        <v>1</v>
      </c>
      <c r="Q1645" s="201" t="str" cm="1">
        <f t="array" aca="1" ref="Q1645" ca="1">IF(ISNUMBER(P1645),IF(P1645=100%,"CUMPLIDA",IF(AND(ISNUMBER(L1645),ISNUMBER(INDIRECT("FECHA_"&amp;$B1645,1))), IF(L1645&lt;=INDIRECT("FECHA_"&amp;$B1645,1),"INCUMPLIDA","PROCESO"), "VERIFICAR FECHA")),"SIN VALOR AVANCE")</f>
        <v>CUMPLIDA</v>
      </c>
    </row>
    <row r="1646" spans="1:17" ht="240">
      <c r="A1646" s="278" t="s">
        <v>18</v>
      </c>
      <c r="B1646" s="203" t="s">
        <v>14</v>
      </c>
      <c r="C1646" s="609"/>
      <c r="D1646" s="609"/>
      <c r="E1646" s="205" t="s">
        <v>572</v>
      </c>
      <c r="F1646" s="608"/>
      <c r="G1646" s="205" t="s">
        <v>573</v>
      </c>
      <c r="H1646" s="517" t="s">
        <v>574</v>
      </c>
      <c r="I1646" s="515" t="s">
        <v>575</v>
      </c>
      <c r="J1646" s="204">
        <v>1</v>
      </c>
      <c r="K1646" s="198">
        <v>45139</v>
      </c>
      <c r="L1646" s="198">
        <v>45291</v>
      </c>
      <c r="M1646" s="199">
        <f t="shared" si="56"/>
        <v>21.714285714285715</v>
      </c>
      <c r="N1646" s="200">
        <v>1</v>
      </c>
      <c r="O1646" s="515" t="s">
        <v>576</v>
      </c>
      <c r="P1646" s="200">
        <f t="shared" si="55"/>
        <v>1</v>
      </c>
      <c r="Q1646" s="201" t="str" cm="1">
        <f t="array" aca="1" ref="Q1646" ca="1">IF(ISNUMBER(P1646),IF(P1646=100%,"CUMPLIDA",IF(AND(ISNUMBER(L1646),ISNUMBER(INDIRECT("FECHA_"&amp;$B1646,1))), IF(L1646&lt;=INDIRECT("FECHA_"&amp;$B1646,1),"INCUMPLIDA","PROCESO"), "VERIFICAR FECHA")),"SIN VALOR AVANCE")</f>
        <v>CUMPLIDA</v>
      </c>
    </row>
    <row r="1647" spans="1:17" ht="165">
      <c r="A1647" s="278" t="s">
        <v>18</v>
      </c>
      <c r="B1647" s="203" t="s">
        <v>14</v>
      </c>
      <c r="C1647" s="609"/>
      <c r="D1647" s="609"/>
      <c r="E1647" s="205" t="s">
        <v>577</v>
      </c>
      <c r="F1647" s="608"/>
      <c r="G1647" s="205" t="s">
        <v>578</v>
      </c>
      <c r="H1647" s="515" t="s">
        <v>579</v>
      </c>
      <c r="I1647" s="515" t="s">
        <v>580</v>
      </c>
      <c r="J1647" s="204">
        <v>1</v>
      </c>
      <c r="K1647" s="198">
        <v>45139</v>
      </c>
      <c r="L1647" s="198">
        <v>45350</v>
      </c>
      <c r="M1647" s="199">
        <f t="shared" si="56"/>
        <v>30.142857142857142</v>
      </c>
      <c r="N1647" s="200">
        <v>1</v>
      </c>
      <c r="O1647" s="515" t="s">
        <v>561</v>
      </c>
      <c r="P1647" s="200">
        <f t="shared" si="55"/>
        <v>1</v>
      </c>
      <c r="Q1647" s="201" t="str" cm="1">
        <f t="array" aca="1" ref="Q1647" ca="1">IF(ISNUMBER(P1647),IF(P1647=100%,"CUMPLIDA",IF(AND(ISNUMBER(L1647),ISNUMBER(INDIRECT("FECHA_"&amp;$B1647,1))), IF(L1647&lt;=INDIRECT("FECHA_"&amp;$B1647,1),"INCUMPLIDA","PROCESO"), "VERIFICAR FECHA")),"SIN VALOR AVANCE")</f>
        <v>CUMPLIDA</v>
      </c>
    </row>
    <row r="1648" spans="1:17" ht="409.5">
      <c r="A1648" s="278" t="s">
        <v>18</v>
      </c>
      <c r="B1648" s="203" t="s">
        <v>14</v>
      </c>
      <c r="C1648" s="609" t="s">
        <v>581</v>
      </c>
      <c r="D1648" s="609" t="s">
        <v>312</v>
      </c>
      <c r="E1648" s="608" t="s">
        <v>582</v>
      </c>
      <c r="F1648" s="608" t="s">
        <v>583</v>
      </c>
      <c r="G1648" s="196" t="s">
        <v>584</v>
      </c>
      <c r="H1648" s="515" t="s">
        <v>585</v>
      </c>
      <c r="I1648" s="515" t="s">
        <v>586</v>
      </c>
      <c r="J1648" s="204">
        <v>1</v>
      </c>
      <c r="K1648" s="198">
        <v>44805</v>
      </c>
      <c r="L1648" s="198">
        <v>44834</v>
      </c>
      <c r="M1648" s="199">
        <f t="shared" si="56"/>
        <v>4.1428571428571432</v>
      </c>
      <c r="N1648" s="200">
        <v>1</v>
      </c>
      <c r="O1648" s="515" t="s">
        <v>587</v>
      </c>
      <c r="P1648" s="200">
        <f t="shared" si="55"/>
        <v>1</v>
      </c>
      <c r="Q1648" s="201" t="str" cm="1">
        <f t="array" aca="1" ref="Q1648" ca="1">IF(ISNUMBER(P1648),IF(P1648=100%,"CUMPLIDA",IF(AND(ISNUMBER(L1648),ISNUMBER(INDIRECT("FECHA_"&amp;$B1648,1))), IF(L1648&lt;=INDIRECT("FECHA_"&amp;$B1648,1),"INCUMPLIDA","PROCESO"), "VERIFICAR FECHA")),"SIN VALOR AVANCE")</f>
        <v>CUMPLIDA</v>
      </c>
    </row>
    <row r="1649" spans="1:17" ht="240">
      <c r="A1649" s="278" t="s">
        <v>18</v>
      </c>
      <c r="B1649" s="203" t="s">
        <v>14</v>
      </c>
      <c r="C1649" s="609"/>
      <c r="D1649" s="609"/>
      <c r="E1649" s="608"/>
      <c r="F1649" s="608"/>
      <c r="G1649" s="196" t="s">
        <v>588</v>
      </c>
      <c r="H1649" s="515" t="s">
        <v>589</v>
      </c>
      <c r="I1649" s="515" t="s">
        <v>590</v>
      </c>
      <c r="J1649" s="204">
        <v>6</v>
      </c>
      <c r="K1649" s="198">
        <v>44835</v>
      </c>
      <c r="L1649" s="198">
        <v>45016</v>
      </c>
      <c r="M1649" s="199">
        <f t="shared" si="56"/>
        <v>25.857142857142858</v>
      </c>
      <c r="N1649" s="200">
        <v>1</v>
      </c>
      <c r="O1649" s="515" t="s">
        <v>591</v>
      </c>
      <c r="P1649" s="200">
        <f t="shared" si="55"/>
        <v>1</v>
      </c>
      <c r="Q1649" s="201" t="str" cm="1">
        <f t="array" aca="1" ref="Q1649" ca="1">IF(ISNUMBER(P1649),IF(P1649=100%,"CUMPLIDA",IF(AND(ISNUMBER(L1649),ISNUMBER(INDIRECT("FECHA_"&amp;$B1649,1))), IF(L1649&lt;=INDIRECT("FECHA_"&amp;$B1649,1),"INCUMPLIDA","PROCESO"), "VERIFICAR FECHA")),"SIN VALOR AVANCE")</f>
        <v>CUMPLIDA</v>
      </c>
    </row>
    <row r="1650" spans="1:17" ht="225">
      <c r="A1650" s="278" t="s">
        <v>18</v>
      </c>
      <c r="B1650" s="203" t="s">
        <v>14</v>
      </c>
      <c r="C1650" s="609"/>
      <c r="D1650" s="609"/>
      <c r="E1650" s="608"/>
      <c r="F1650" s="608"/>
      <c r="G1650" s="196" t="s">
        <v>592</v>
      </c>
      <c r="H1650" s="515" t="s">
        <v>593</v>
      </c>
      <c r="I1650" s="515" t="s">
        <v>594</v>
      </c>
      <c r="J1650" s="200">
        <v>1</v>
      </c>
      <c r="K1650" s="198">
        <v>44805</v>
      </c>
      <c r="L1650" s="198">
        <v>45291</v>
      </c>
      <c r="M1650" s="199">
        <f t="shared" si="56"/>
        <v>69.428571428571431</v>
      </c>
      <c r="N1650" s="200">
        <v>1</v>
      </c>
      <c r="O1650" s="515" t="s">
        <v>595</v>
      </c>
      <c r="P1650" s="200">
        <f t="shared" si="55"/>
        <v>1</v>
      </c>
      <c r="Q1650" s="201" t="str" cm="1">
        <f t="array" aca="1" ref="Q1650" ca="1">IF(ISNUMBER(P1650),IF(P1650=100%,"CUMPLIDA",IF(AND(ISNUMBER(L1650),ISNUMBER(INDIRECT("FECHA_"&amp;$B1650,1))), IF(L1650&lt;=INDIRECT("FECHA_"&amp;$B1650,1),"INCUMPLIDA","PROCESO"), "VERIFICAR FECHA")),"SIN VALOR AVANCE")</f>
        <v>CUMPLIDA</v>
      </c>
    </row>
    <row r="1651" spans="1:17" ht="225">
      <c r="A1651" s="278" t="s">
        <v>18</v>
      </c>
      <c r="B1651" s="203" t="s">
        <v>14</v>
      </c>
      <c r="C1651" s="609"/>
      <c r="D1651" s="609"/>
      <c r="E1651" s="608" t="s">
        <v>596</v>
      </c>
      <c r="F1651" s="608"/>
      <c r="G1651" s="196" t="s">
        <v>592</v>
      </c>
      <c r="H1651" s="515" t="s">
        <v>593</v>
      </c>
      <c r="I1651" s="515" t="s">
        <v>597</v>
      </c>
      <c r="J1651" s="200">
        <v>1</v>
      </c>
      <c r="K1651" s="198">
        <v>45108</v>
      </c>
      <c r="L1651" s="198">
        <v>45473</v>
      </c>
      <c r="M1651" s="199">
        <f t="shared" si="56"/>
        <v>52.142857142857146</v>
      </c>
      <c r="N1651" s="200">
        <v>1</v>
      </c>
      <c r="O1651" s="515" t="s">
        <v>595</v>
      </c>
      <c r="P1651" s="200">
        <f t="shared" si="55"/>
        <v>1</v>
      </c>
      <c r="Q1651" s="201" t="str" cm="1">
        <f t="array" aca="1" ref="Q1651" ca="1">IF(ISNUMBER(P1651),IF(P1651=100%,"CUMPLIDA",IF(AND(ISNUMBER(L1651),ISNUMBER(INDIRECT("FECHA_"&amp;$B1651,1))), IF(L1651&lt;=INDIRECT("FECHA_"&amp;$B1651,1),"INCUMPLIDA","PROCESO"), "VERIFICAR FECHA")),"SIN VALOR AVANCE")</f>
        <v>CUMPLIDA</v>
      </c>
    </row>
    <row r="1652" spans="1:17" ht="300">
      <c r="A1652" s="278" t="s">
        <v>18</v>
      </c>
      <c r="B1652" s="203" t="s">
        <v>14</v>
      </c>
      <c r="C1652" s="609"/>
      <c r="D1652" s="609"/>
      <c r="E1652" s="608"/>
      <c r="F1652" s="608"/>
      <c r="G1652" s="196" t="s">
        <v>484</v>
      </c>
      <c r="H1652" s="515" t="s">
        <v>598</v>
      </c>
      <c r="I1652" s="515" t="s">
        <v>486</v>
      </c>
      <c r="J1652" s="204">
        <v>4</v>
      </c>
      <c r="K1652" s="198">
        <v>44805</v>
      </c>
      <c r="L1652" s="198">
        <v>45168</v>
      </c>
      <c r="M1652" s="199">
        <f t="shared" si="56"/>
        <v>51.857142857142854</v>
      </c>
      <c r="N1652" s="200">
        <v>1</v>
      </c>
      <c r="O1652" s="515" t="s">
        <v>595</v>
      </c>
      <c r="P1652" s="200">
        <f t="shared" si="55"/>
        <v>1</v>
      </c>
      <c r="Q1652" s="201" t="str" cm="1">
        <f t="array" aca="1" ref="Q1652" ca="1">IF(ISNUMBER(P1652),IF(P1652=100%,"CUMPLIDA",IF(AND(ISNUMBER(L1652),ISNUMBER(INDIRECT("FECHA_"&amp;$B1652,1))), IF(L1652&lt;=INDIRECT("FECHA_"&amp;$B1652,1),"INCUMPLIDA","PROCESO"), "VERIFICAR FECHA")),"SIN VALOR AVANCE")</f>
        <v>CUMPLIDA</v>
      </c>
    </row>
    <row r="1653" spans="1:17" ht="180">
      <c r="A1653" s="278" t="s">
        <v>18</v>
      </c>
      <c r="B1653" s="203" t="s">
        <v>14</v>
      </c>
      <c r="C1653" s="609"/>
      <c r="D1653" s="609"/>
      <c r="E1653" s="608"/>
      <c r="F1653" s="608"/>
      <c r="G1653" s="196" t="s">
        <v>501</v>
      </c>
      <c r="H1653" s="515" t="s">
        <v>502</v>
      </c>
      <c r="I1653" s="515" t="s">
        <v>503</v>
      </c>
      <c r="J1653" s="200">
        <v>1</v>
      </c>
      <c r="K1653" s="198">
        <v>44835</v>
      </c>
      <c r="L1653" s="198">
        <v>44956</v>
      </c>
      <c r="M1653" s="199">
        <f t="shared" si="56"/>
        <v>17.285714285714285</v>
      </c>
      <c r="N1653" s="200">
        <v>1</v>
      </c>
      <c r="O1653" s="515" t="s">
        <v>595</v>
      </c>
      <c r="P1653" s="200">
        <f t="shared" si="55"/>
        <v>1</v>
      </c>
      <c r="Q1653" s="201" t="str" cm="1">
        <f t="array" aca="1" ref="Q1653" ca="1">IF(ISNUMBER(P1653),IF(P1653=100%,"CUMPLIDA",IF(AND(ISNUMBER(L1653),ISNUMBER(INDIRECT("FECHA_"&amp;$B1653,1))), IF(L1653&lt;=INDIRECT("FECHA_"&amp;$B1653,1),"INCUMPLIDA","PROCESO"), "VERIFICAR FECHA")),"SIN VALOR AVANCE")</f>
        <v>CUMPLIDA</v>
      </c>
    </row>
    <row r="1654" spans="1:17" ht="180">
      <c r="A1654" s="278" t="s">
        <v>18</v>
      </c>
      <c r="B1654" s="203" t="s">
        <v>14</v>
      </c>
      <c r="C1654" s="609"/>
      <c r="D1654" s="609"/>
      <c r="E1654" s="608" t="s">
        <v>599</v>
      </c>
      <c r="F1654" s="608"/>
      <c r="G1654" s="196" t="s">
        <v>504</v>
      </c>
      <c r="H1654" s="515" t="s">
        <v>600</v>
      </c>
      <c r="I1654" s="515" t="s">
        <v>506</v>
      </c>
      <c r="J1654" s="204">
        <v>4</v>
      </c>
      <c r="K1654" s="198">
        <v>44835</v>
      </c>
      <c r="L1654" s="198">
        <v>44956</v>
      </c>
      <c r="M1654" s="199">
        <f t="shared" si="56"/>
        <v>17.285714285714285</v>
      </c>
      <c r="N1654" s="200">
        <v>1</v>
      </c>
      <c r="O1654" s="515" t="s">
        <v>595</v>
      </c>
      <c r="P1654" s="200">
        <f t="shared" si="55"/>
        <v>1</v>
      </c>
      <c r="Q1654" s="201" t="str" cm="1">
        <f t="array" aca="1" ref="Q1654" ca="1">IF(ISNUMBER(P1654),IF(P1654=100%,"CUMPLIDA",IF(AND(ISNUMBER(L1654),ISNUMBER(INDIRECT("FECHA_"&amp;$B1654,1))), IF(L1654&lt;=INDIRECT("FECHA_"&amp;$B1654,1),"INCUMPLIDA","PROCESO"), "VERIFICAR FECHA")),"SIN VALOR AVANCE")</f>
        <v>CUMPLIDA</v>
      </c>
    </row>
    <row r="1655" spans="1:17" ht="165">
      <c r="A1655" s="278" t="s">
        <v>18</v>
      </c>
      <c r="B1655" s="203" t="s">
        <v>14</v>
      </c>
      <c r="C1655" s="609"/>
      <c r="D1655" s="609"/>
      <c r="E1655" s="608"/>
      <c r="F1655" s="608"/>
      <c r="G1655" s="196" t="s">
        <v>601</v>
      </c>
      <c r="H1655" s="515" t="s">
        <v>602</v>
      </c>
      <c r="I1655" s="515" t="s">
        <v>603</v>
      </c>
      <c r="J1655" s="204">
        <v>1</v>
      </c>
      <c r="K1655" s="198">
        <v>44805</v>
      </c>
      <c r="L1655" s="198">
        <v>44865</v>
      </c>
      <c r="M1655" s="199">
        <f t="shared" si="56"/>
        <v>8.5714285714285712</v>
      </c>
      <c r="N1655" s="200">
        <v>1</v>
      </c>
      <c r="O1655" s="515" t="s">
        <v>604</v>
      </c>
      <c r="P1655" s="200">
        <f t="shared" si="55"/>
        <v>1</v>
      </c>
      <c r="Q1655" s="201" t="str" cm="1">
        <f t="array" aca="1" ref="Q1655" ca="1">IF(ISNUMBER(P1655),IF(P1655=100%,"CUMPLIDA",IF(AND(ISNUMBER(L1655),ISNUMBER(INDIRECT("FECHA_"&amp;$B1655,1))), IF(L1655&lt;=INDIRECT("FECHA_"&amp;$B1655,1),"INCUMPLIDA","PROCESO"), "VERIFICAR FECHA")),"SIN VALOR AVANCE")</f>
        <v>CUMPLIDA</v>
      </c>
    </row>
    <row r="1656" spans="1:17" ht="105">
      <c r="A1656" s="278" t="s">
        <v>18</v>
      </c>
      <c r="B1656" s="203" t="s">
        <v>14</v>
      </c>
      <c r="C1656" s="609"/>
      <c r="D1656" s="609"/>
      <c r="E1656" s="608"/>
      <c r="F1656" s="608"/>
      <c r="G1656" s="196" t="s">
        <v>605</v>
      </c>
      <c r="H1656" s="515" t="s">
        <v>606</v>
      </c>
      <c r="I1656" s="515" t="s">
        <v>607</v>
      </c>
      <c r="J1656" s="204">
        <v>2</v>
      </c>
      <c r="K1656" s="198">
        <v>44805</v>
      </c>
      <c r="L1656" s="198">
        <v>44834</v>
      </c>
      <c r="M1656" s="199">
        <f t="shared" si="56"/>
        <v>4.1428571428571432</v>
      </c>
      <c r="N1656" s="200">
        <v>1</v>
      </c>
      <c r="O1656" s="515" t="s">
        <v>608</v>
      </c>
      <c r="P1656" s="200">
        <f t="shared" si="55"/>
        <v>1</v>
      </c>
      <c r="Q1656" s="201" t="str" cm="1">
        <f t="array" aca="1" ref="Q1656" ca="1">IF(ISNUMBER(P1656),IF(P1656=100%,"CUMPLIDA",IF(AND(ISNUMBER(L1656),ISNUMBER(INDIRECT("FECHA_"&amp;$B1656,1))), IF(L1656&lt;=INDIRECT("FECHA_"&amp;$B1656,1),"INCUMPLIDA","PROCESO"), "VERIFICAR FECHA")),"SIN VALOR AVANCE")</f>
        <v>CUMPLIDA</v>
      </c>
    </row>
    <row r="1657" spans="1:17" ht="409.5">
      <c r="A1657" s="278" t="s">
        <v>18</v>
      </c>
      <c r="B1657" s="203" t="s">
        <v>14</v>
      </c>
      <c r="C1657" s="609" t="s">
        <v>609</v>
      </c>
      <c r="D1657" s="609" t="s">
        <v>312</v>
      </c>
      <c r="E1657" s="196" t="s">
        <v>610</v>
      </c>
      <c r="F1657" s="608" t="s">
        <v>611</v>
      </c>
      <c r="G1657" s="196" t="s">
        <v>612</v>
      </c>
      <c r="H1657" s="515" t="s">
        <v>613</v>
      </c>
      <c r="I1657" s="515" t="s">
        <v>614</v>
      </c>
      <c r="J1657" s="200">
        <v>1</v>
      </c>
      <c r="K1657" s="198">
        <v>45292</v>
      </c>
      <c r="L1657" s="198">
        <v>45657</v>
      </c>
      <c r="M1657" s="199">
        <f t="shared" si="56"/>
        <v>52.142857142857146</v>
      </c>
      <c r="N1657" s="200">
        <v>1</v>
      </c>
      <c r="O1657" s="515" t="s">
        <v>615</v>
      </c>
      <c r="P1657" s="200">
        <f t="shared" si="55"/>
        <v>1</v>
      </c>
      <c r="Q1657" s="201" t="str" cm="1">
        <f t="array" aca="1" ref="Q1657" ca="1">IF(ISNUMBER(P1657),IF(P1657=100%,"CUMPLIDA",IF(AND(ISNUMBER(L1657),ISNUMBER(INDIRECT("FECHA_"&amp;$B1657,1))), IF(L1657&lt;=INDIRECT("FECHA_"&amp;$B1657,1),"INCUMPLIDA","PROCESO"), "VERIFICAR FECHA")),"SIN VALOR AVANCE")</f>
        <v>CUMPLIDA</v>
      </c>
    </row>
    <row r="1658" spans="1:17" ht="165">
      <c r="A1658" s="278" t="s">
        <v>18</v>
      </c>
      <c r="B1658" s="203" t="s">
        <v>14</v>
      </c>
      <c r="C1658" s="609"/>
      <c r="D1658" s="609"/>
      <c r="E1658" s="196" t="s">
        <v>616</v>
      </c>
      <c r="F1658" s="608"/>
      <c r="G1658" s="196" t="s">
        <v>617</v>
      </c>
      <c r="H1658" s="515" t="s">
        <v>618</v>
      </c>
      <c r="I1658" s="515" t="s">
        <v>619</v>
      </c>
      <c r="J1658" s="204">
        <v>1</v>
      </c>
      <c r="K1658" s="198">
        <v>45292</v>
      </c>
      <c r="L1658" s="198">
        <v>45382</v>
      </c>
      <c r="M1658" s="199">
        <f t="shared" si="56"/>
        <v>12.857142857142858</v>
      </c>
      <c r="N1658" s="200">
        <v>1</v>
      </c>
      <c r="O1658" s="515" t="s">
        <v>615</v>
      </c>
      <c r="P1658" s="200">
        <f t="shared" si="55"/>
        <v>1</v>
      </c>
      <c r="Q1658" s="201" t="str" cm="1">
        <f t="array" aca="1" ref="Q1658" ca="1">IF(ISNUMBER(P1658),IF(P1658=100%,"CUMPLIDA",IF(AND(ISNUMBER(L1658),ISNUMBER(INDIRECT("FECHA_"&amp;$B1658,1))), IF(L1658&lt;=INDIRECT("FECHA_"&amp;$B1658,1),"INCUMPLIDA","PROCESO"), "VERIFICAR FECHA")),"SIN VALOR AVANCE")</f>
        <v>CUMPLIDA</v>
      </c>
    </row>
    <row r="1659" spans="1:17" ht="225.75">
      <c r="A1659" s="278" t="s">
        <v>18</v>
      </c>
      <c r="B1659" s="203" t="s">
        <v>14</v>
      </c>
      <c r="C1659" s="609" t="s">
        <v>620</v>
      </c>
      <c r="D1659" s="609" t="s">
        <v>312</v>
      </c>
      <c r="E1659" s="608" t="s">
        <v>621</v>
      </c>
      <c r="F1659" s="608" t="s">
        <v>622</v>
      </c>
      <c r="G1659" s="196" t="s">
        <v>623</v>
      </c>
      <c r="H1659" s="515" t="s">
        <v>624</v>
      </c>
      <c r="I1659" s="515" t="s">
        <v>625</v>
      </c>
      <c r="J1659" s="197">
        <v>1</v>
      </c>
      <c r="K1659" s="198">
        <v>44501</v>
      </c>
      <c r="L1659" s="198">
        <v>44592</v>
      </c>
      <c r="M1659" s="199">
        <f t="shared" si="56"/>
        <v>13</v>
      </c>
      <c r="N1659" s="200">
        <v>1</v>
      </c>
      <c r="O1659" s="515" t="s">
        <v>626</v>
      </c>
      <c r="P1659" s="200">
        <f t="shared" si="55"/>
        <v>1</v>
      </c>
      <c r="Q1659" s="201" t="str" cm="1">
        <f t="array" aca="1" ref="Q1659" ca="1">IF(ISNUMBER(P1659),IF(P1659=100%,"CUMPLIDA",IF(AND(ISNUMBER(L1659),ISNUMBER(INDIRECT("FECHA_"&amp;$B1659,1))), IF(L1659&lt;=INDIRECT("FECHA_"&amp;$B1659,1),"INCUMPLIDA","PROCESO"), "VERIFICAR FECHA")),"SIN VALOR AVANCE")</f>
        <v>CUMPLIDA</v>
      </c>
    </row>
    <row r="1660" spans="1:17" ht="150.75">
      <c r="A1660" s="278" t="s">
        <v>18</v>
      </c>
      <c r="B1660" s="203" t="s">
        <v>14</v>
      </c>
      <c r="C1660" s="609"/>
      <c r="D1660" s="609"/>
      <c r="E1660" s="608"/>
      <c r="F1660" s="608"/>
      <c r="G1660" s="196" t="s">
        <v>627</v>
      </c>
      <c r="H1660" s="515" t="s">
        <v>628</v>
      </c>
      <c r="I1660" s="515" t="s">
        <v>629</v>
      </c>
      <c r="J1660" s="197">
        <v>6</v>
      </c>
      <c r="K1660" s="198">
        <v>44501</v>
      </c>
      <c r="L1660" s="198">
        <v>44681</v>
      </c>
      <c r="M1660" s="199">
        <f t="shared" si="56"/>
        <v>25.714285714285715</v>
      </c>
      <c r="N1660" s="200">
        <v>1</v>
      </c>
      <c r="O1660" s="515" t="s">
        <v>630</v>
      </c>
      <c r="P1660" s="200">
        <f t="shared" si="55"/>
        <v>1</v>
      </c>
      <c r="Q1660" s="201" t="str" cm="1">
        <f t="array" aca="1" ref="Q1660" ca="1">IF(ISNUMBER(P1660),IF(P1660=100%,"CUMPLIDA",IF(AND(ISNUMBER(L1660),ISNUMBER(INDIRECT("FECHA_"&amp;$B1660,1))), IF(L1660&lt;=INDIRECT("FECHA_"&amp;$B1660,1),"INCUMPLIDA","PROCESO"), "VERIFICAR FECHA")),"SIN VALOR AVANCE")</f>
        <v>CUMPLIDA</v>
      </c>
    </row>
    <row r="1661" spans="1:17" ht="195.75">
      <c r="A1661" s="278" t="s">
        <v>18</v>
      </c>
      <c r="B1661" s="203" t="s">
        <v>14</v>
      </c>
      <c r="C1661" s="609"/>
      <c r="D1661" s="609"/>
      <c r="E1661" s="608"/>
      <c r="F1661" s="608"/>
      <c r="G1661" s="196" t="s">
        <v>631</v>
      </c>
      <c r="H1661" s="515" t="s">
        <v>632</v>
      </c>
      <c r="I1661" s="515" t="s">
        <v>625</v>
      </c>
      <c r="J1661" s="197">
        <v>1</v>
      </c>
      <c r="K1661" s="198">
        <v>44501</v>
      </c>
      <c r="L1661" s="198">
        <v>44681</v>
      </c>
      <c r="M1661" s="199">
        <f t="shared" si="56"/>
        <v>25.714285714285715</v>
      </c>
      <c r="N1661" s="200">
        <v>1</v>
      </c>
      <c r="O1661" s="515" t="s">
        <v>633</v>
      </c>
      <c r="P1661" s="200">
        <f t="shared" si="55"/>
        <v>1</v>
      </c>
      <c r="Q1661" s="201" t="str" cm="1">
        <f t="array" aca="1" ref="Q1661" ca="1">IF(ISNUMBER(P1661),IF(P1661=100%,"CUMPLIDA",IF(AND(ISNUMBER(L1661),ISNUMBER(INDIRECT("FECHA_"&amp;$B1661,1))), IF(L1661&lt;=INDIRECT("FECHA_"&amp;$B1661,1),"INCUMPLIDA","PROCESO"), "VERIFICAR FECHA")),"SIN VALOR AVANCE")</f>
        <v>CUMPLIDA</v>
      </c>
    </row>
    <row r="1662" spans="1:17" ht="150.75">
      <c r="A1662" s="278" t="s">
        <v>18</v>
      </c>
      <c r="B1662" s="203" t="s">
        <v>14</v>
      </c>
      <c r="C1662" s="609"/>
      <c r="D1662" s="609"/>
      <c r="E1662" s="608" t="s">
        <v>634</v>
      </c>
      <c r="F1662" s="608"/>
      <c r="G1662" s="196" t="s">
        <v>635</v>
      </c>
      <c r="H1662" s="515" t="s">
        <v>636</v>
      </c>
      <c r="I1662" s="515" t="s">
        <v>625</v>
      </c>
      <c r="J1662" s="197">
        <v>1</v>
      </c>
      <c r="K1662" s="198">
        <v>44501</v>
      </c>
      <c r="L1662" s="198">
        <v>44592</v>
      </c>
      <c r="M1662" s="199">
        <f t="shared" si="56"/>
        <v>13</v>
      </c>
      <c r="N1662" s="200">
        <v>1</v>
      </c>
      <c r="O1662" s="515" t="s">
        <v>637</v>
      </c>
      <c r="P1662" s="200">
        <f t="shared" si="55"/>
        <v>1</v>
      </c>
      <c r="Q1662" s="201" t="str" cm="1">
        <f t="array" aca="1" ref="Q1662" ca="1">IF(ISNUMBER(P1662),IF(P1662=100%,"CUMPLIDA",IF(AND(ISNUMBER(L1662),ISNUMBER(INDIRECT("FECHA_"&amp;$B1662,1))), IF(L1662&lt;=INDIRECT("FECHA_"&amp;$B1662,1),"INCUMPLIDA","PROCESO"), "VERIFICAR FECHA")),"SIN VALOR AVANCE")</f>
        <v>CUMPLIDA</v>
      </c>
    </row>
    <row r="1663" spans="1:17" ht="255.75">
      <c r="A1663" s="278" t="s">
        <v>18</v>
      </c>
      <c r="B1663" s="203" t="s">
        <v>14</v>
      </c>
      <c r="C1663" s="609"/>
      <c r="D1663" s="609"/>
      <c r="E1663" s="608"/>
      <c r="F1663" s="608"/>
      <c r="G1663" s="196" t="s">
        <v>638</v>
      </c>
      <c r="H1663" s="515" t="s">
        <v>639</v>
      </c>
      <c r="I1663" s="515" t="s">
        <v>640</v>
      </c>
      <c r="J1663" s="197">
        <v>2</v>
      </c>
      <c r="K1663" s="198">
        <v>44501</v>
      </c>
      <c r="L1663" s="198">
        <v>44681</v>
      </c>
      <c r="M1663" s="199">
        <f t="shared" si="56"/>
        <v>25.714285714285715</v>
      </c>
      <c r="N1663" s="200">
        <v>1</v>
      </c>
      <c r="O1663" s="515" t="s">
        <v>641</v>
      </c>
      <c r="P1663" s="200">
        <f t="shared" si="55"/>
        <v>1</v>
      </c>
      <c r="Q1663" s="201" t="str" cm="1">
        <f t="array" aca="1" ref="Q1663" ca="1">IF(ISNUMBER(P1663),IF(P1663=100%,"CUMPLIDA",IF(AND(ISNUMBER(L1663),ISNUMBER(INDIRECT("FECHA_"&amp;$B1663,1))), IF(L1663&lt;=INDIRECT("FECHA_"&amp;$B1663,1),"INCUMPLIDA","PROCESO"), "VERIFICAR FECHA")),"SIN VALOR AVANCE")</f>
        <v>CUMPLIDA</v>
      </c>
    </row>
    <row r="1664" spans="1:17" ht="105.75">
      <c r="A1664" s="278" t="s">
        <v>18</v>
      </c>
      <c r="B1664" s="203" t="s">
        <v>14</v>
      </c>
      <c r="C1664" s="609"/>
      <c r="D1664" s="609"/>
      <c r="E1664" s="608"/>
      <c r="F1664" s="608"/>
      <c r="G1664" s="196" t="s">
        <v>642</v>
      </c>
      <c r="H1664" s="515" t="s">
        <v>643</v>
      </c>
      <c r="I1664" s="515" t="s">
        <v>644</v>
      </c>
      <c r="J1664" s="197">
        <v>1</v>
      </c>
      <c r="K1664" s="198">
        <v>44501</v>
      </c>
      <c r="L1664" s="198">
        <v>44681</v>
      </c>
      <c r="M1664" s="199">
        <f t="shared" si="56"/>
        <v>25.714285714285715</v>
      </c>
      <c r="N1664" s="200">
        <v>1</v>
      </c>
      <c r="O1664" s="515" t="s">
        <v>645</v>
      </c>
      <c r="P1664" s="200">
        <f t="shared" si="55"/>
        <v>1</v>
      </c>
      <c r="Q1664" s="201" t="str" cm="1">
        <f t="array" aca="1" ref="Q1664" ca="1">IF(ISNUMBER(P1664),IF(P1664=100%,"CUMPLIDA",IF(AND(ISNUMBER(L1664),ISNUMBER(INDIRECT("FECHA_"&amp;$B1664,1))), IF(L1664&lt;=INDIRECT("FECHA_"&amp;$B1664,1),"INCUMPLIDA","PROCESO"), "VERIFICAR FECHA")),"SIN VALOR AVANCE")</f>
        <v>CUMPLIDA</v>
      </c>
    </row>
    <row r="1665" spans="1:17" ht="210.75">
      <c r="A1665" s="278" t="s">
        <v>18</v>
      </c>
      <c r="B1665" s="203" t="s">
        <v>14</v>
      </c>
      <c r="C1665" s="609" t="s">
        <v>646</v>
      </c>
      <c r="D1665" s="609" t="s">
        <v>647</v>
      </c>
      <c r="E1665" s="608" t="s">
        <v>648</v>
      </c>
      <c r="F1665" s="608" t="s">
        <v>649</v>
      </c>
      <c r="G1665" s="196" t="s">
        <v>650</v>
      </c>
      <c r="H1665" s="515" t="s">
        <v>651</v>
      </c>
      <c r="I1665" s="515" t="s">
        <v>652</v>
      </c>
      <c r="J1665" s="197">
        <v>12</v>
      </c>
      <c r="K1665" s="198">
        <v>44501</v>
      </c>
      <c r="L1665" s="198">
        <v>44804</v>
      </c>
      <c r="M1665" s="199">
        <f t="shared" si="56"/>
        <v>43.285714285714285</v>
      </c>
      <c r="N1665" s="200">
        <v>1</v>
      </c>
      <c r="O1665" s="515" t="s">
        <v>653</v>
      </c>
      <c r="P1665" s="200">
        <f t="shared" si="55"/>
        <v>1</v>
      </c>
      <c r="Q1665" s="201" t="str" cm="1">
        <f t="array" aca="1" ref="Q1665" ca="1">IF(ISNUMBER(P1665),IF(P1665=100%,"CUMPLIDA",IF(AND(ISNUMBER(L1665),ISNUMBER(INDIRECT("FECHA_"&amp;$B1665,1))), IF(L1665&lt;=INDIRECT("FECHA_"&amp;$B1665,1),"INCUMPLIDA","PROCESO"), "VERIFICAR FECHA")),"SIN VALOR AVANCE")</f>
        <v>CUMPLIDA</v>
      </c>
    </row>
    <row r="1666" spans="1:17" ht="195.75">
      <c r="A1666" s="278" t="s">
        <v>18</v>
      </c>
      <c r="B1666" s="203" t="s">
        <v>14</v>
      </c>
      <c r="C1666" s="609"/>
      <c r="D1666" s="609"/>
      <c r="E1666" s="608"/>
      <c r="F1666" s="608"/>
      <c r="G1666" s="196" t="s">
        <v>654</v>
      </c>
      <c r="H1666" s="515" t="s">
        <v>655</v>
      </c>
      <c r="I1666" s="515" t="s">
        <v>656</v>
      </c>
      <c r="J1666" s="197">
        <v>8</v>
      </c>
      <c r="K1666" s="198">
        <v>44501</v>
      </c>
      <c r="L1666" s="198">
        <v>44682</v>
      </c>
      <c r="M1666" s="199">
        <f t="shared" si="56"/>
        <v>25.857142857142858</v>
      </c>
      <c r="N1666" s="200">
        <v>1</v>
      </c>
      <c r="O1666" s="515" t="s">
        <v>657</v>
      </c>
      <c r="P1666" s="200">
        <f t="shared" si="55"/>
        <v>1</v>
      </c>
      <c r="Q1666" s="201" t="str" cm="1">
        <f t="array" aca="1" ref="Q1666" ca="1">IF(ISNUMBER(P1666),IF(P1666=100%,"CUMPLIDA",IF(AND(ISNUMBER(L1666),ISNUMBER(INDIRECT("FECHA_"&amp;$B1666,1))), IF(L1666&lt;=INDIRECT("FECHA_"&amp;$B1666,1),"INCUMPLIDA","PROCESO"), "VERIFICAR FECHA")),"SIN VALOR AVANCE")</f>
        <v>CUMPLIDA</v>
      </c>
    </row>
    <row r="1667" spans="1:17" ht="120.75">
      <c r="A1667" s="278" t="s">
        <v>18</v>
      </c>
      <c r="B1667" s="203" t="s">
        <v>14</v>
      </c>
      <c r="C1667" s="609"/>
      <c r="D1667" s="609"/>
      <c r="E1667" s="608"/>
      <c r="F1667" s="608"/>
      <c r="G1667" s="608" t="s">
        <v>658</v>
      </c>
      <c r="H1667" s="515" t="s">
        <v>659</v>
      </c>
      <c r="I1667" s="515" t="s">
        <v>660</v>
      </c>
      <c r="J1667" s="197">
        <v>1</v>
      </c>
      <c r="K1667" s="198">
        <v>44562</v>
      </c>
      <c r="L1667" s="198">
        <v>44620</v>
      </c>
      <c r="M1667" s="199">
        <f t="shared" si="56"/>
        <v>8.2857142857142865</v>
      </c>
      <c r="N1667" s="200">
        <v>1</v>
      </c>
      <c r="O1667" s="515" t="s">
        <v>661</v>
      </c>
      <c r="P1667" s="200">
        <f t="shared" si="55"/>
        <v>1</v>
      </c>
      <c r="Q1667" s="201" t="str" cm="1">
        <f t="array" aca="1" ref="Q1667" ca="1">IF(ISNUMBER(P1667),IF(P1667=100%,"CUMPLIDA",IF(AND(ISNUMBER(L1667),ISNUMBER(INDIRECT("FECHA_"&amp;$B1667,1))), IF(L1667&lt;=INDIRECT("FECHA_"&amp;$B1667,1),"INCUMPLIDA","PROCESO"), "VERIFICAR FECHA")),"SIN VALOR AVANCE")</f>
        <v>CUMPLIDA</v>
      </c>
    </row>
    <row r="1668" spans="1:17" ht="120.75">
      <c r="A1668" s="278" t="s">
        <v>18</v>
      </c>
      <c r="B1668" s="203" t="s">
        <v>14</v>
      </c>
      <c r="C1668" s="609"/>
      <c r="D1668" s="609"/>
      <c r="E1668" s="608"/>
      <c r="F1668" s="608"/>
      <c r="G1668" s="608"/>
      <c r="H1668" s="515" t="s">
        <v>662</v>
      </c>
      <c r="I1668" s="515" t="s">
        <v>663</v>
      </c>
      <c r="J1668" s="197">
        <v>1</v>
      </c>
      <c r="K1668" s="198">
        <v>44621</v>
      </c>
      <c r="L1668" s="198">
        <v>44681</v>
      </c>
      <c r="M1668" s="199">
        <f t="shared" si="56"/>
        <v>8.5714285714285712</v>
      </c>
      <c r="N1668" s="200">
        <v>1</v>
      </c>
      <c r="O1668" s="515" t="s">
        <v>661</v>
      </c>
      <c r="P1668" s="200">
        <f t="shared" si="55"/>
        <v>1</v>
      </c>
      <c r="Q1668" s="201" t="str" cm="1">
        <f t="array" aca="1" ref="Q1668" ca="1">IF(ISNUMBER(P1668),IF(P1668=100%,"CUMPLIDA",IF(AND(ISNUMBER(L1668),ISNUMBER(INDIRECT("FECHA_"&amp;$B1668,1))), IF(L1668&lt;=INDIRECT("FECHA_"&amp;$B1668,1),"INCUMPLIDA","PROCESO"), "VERIFICAR FECHA")),"SIN VALOR AVANCE")</f>
        <v>CUMPLIDA</v>
      </c>
    </row>
    <row r="1669" spans="1:17" ht="120.75">
      <c r="A1669" s="278" t="s">
        <v>18</v>
      </c>
      <c r="B1669" s="203" t="s">
        <v>14</v>
      </c>
      <c r="C1669" s="609"/>
      <c r="D1669" s="609"/>
      <c r="E1669" s="608"/>
      <c r="F1669" s="608"/>
      <c r="G1669" s="608"/>
      <c r="H1669" s="515" t="s">
        <v>664</v>
      </c>
      <c r="I1669" s="515" t="s">
        <v>665</v>
      </c>
      <c r="J1669" s="197">
        <v>1</v>
      </c>
      <c r="K1669" s="198">
        <v>44682</v>
      </c>
      <c r="L1669" s="198">
        <v>44803</v>
      </c>
      <c r="M1669" s="199">
        <f t="shared" si="56"/>
        <v>17.285714285714285</v>
      </c>
      <c r="N1669" s="200">
        <v>1</v>
      </c>
      <c r="O1669" s="515" t="s">
        <v>661</v>
      </c>
      <c r="P1669" s="200">
        <f t="shared" si="55"/>
        <v>1</v>
      </c>
      <c r="Q1669" s="201" t="str" cm="1">
        <f t="array" aca="1" ref="Q1669" ca="1">IF(ISNUMBER(P1669),IF(P1669=100%,"CUMPLIDA",IF(AND(ISNUMBER(L1669),ISNUMBER(INDIRECT("FECHA_"&amp;$B1669,1))), IF(L1669&lt;=INDIRECT("FECHA_"&amp;$B1669,1),"INCUMPLIDA","PROCESO"), "VERIFICAR FECHA")),"SIN VALOR AVANCE")</f>
        <v>CUMPLIDA</v>
      </c>
    </row>
    <row r="1670" spans="1:17" ht="120.75">
      <c r="A1670" s="278" t="s">
        <v>18</v>
      </c>
      <c r="B1670" s="203" t="s">
        <v>14</v>
      </c>
      <c r="C1670" s="609"/>
      <c r="D1670" s="609"/>
      <c r="E1670" s="608"/>
      <c r="F1670" s="608"/>
      <c r="G1670" s="608" t="s">
        <v>666</v>
      </c>
      <c r="H1670" s="515" t="s">
        <v>667</v>
      </c>
      <c r="I1670" s="515" t="s">
        <v>668</v>
      </c>
      <c r="J1670" s="197">
        <v>1</v>
      </c>
      <c r="K1670" s="198">
        <v>44531</v>
      </c>
      <c r="L1670" s="198">
        <v>44561</v>
      </c>
      <c r="M1670" s="199">
        <f t="shared" si="56"/>
        <v>4.2857142857142856</v>
      </c>
      <c r="N1670" s="200">
        <v>1</v>
      </c>
      <c r="O1670" s="515" t="s">
        <v>669</v>
      </c>
      <c r="P1670" s="200">
        <f t="shared" si="55"/>
        <v>1</v>
      </c>
      <c r="Q1670" s="201" t="str" cm="1">
        <f t="array" aca="1" ref="Q1670" ca="1">IF(ISNUMBER(P1670),IF(P1670=100%,"CUMPLIDA",IF(AND(ISNUMBER(L1670),ISNUMBER(INDIRECT("FECHA_"&amp;$B1670,1))), IF(L1670&lt;=INDIRECT("FECHA_"&amp;$B1670,1),"INCUMPLIDA","PROCESO"), "VERIFICAR FECHA")),"SIN VALOR AVANCE")</f>
        <v>CUMPLIDA</v>
      </c>
    </row>
    <row r="1671" spans="1:17" ht="120.75">
      <c r="A1671" s="278" t="s">
        <v>18</v>
      </c>
      <c r="B1671" s="203" t="s">
        <v>14</v>
      </c>
      <c r="C1671" s="609"/>
      <c r="D1671" s="609"/>
      <c r="E1671" s="608"/>
      <c r="F1671" s="608"/>
      <c r="G1671" s="608"/>
      <c r="H1671" s="515" t="s">
        <v>670</v>
      </c>
      <c r="I1671" s="515" t="s">
        <v>671</v>
      </c>
      <c r="J1671" s="197">
        <v>2</v>
      </c>
      <c r="K1671" s="198">
        <v>44564</v>
      </c>
      <c r="L1671" s="198">
        <v>44592</v>
      </c>
      <c r="M1671" s="199">
        <f t="shared" si="56"/>
        <v>4</v>
      </c>
      <c r="N1671" s="200">
        <v>1</v>
      </c>
      <c r="O1671" s="515" t="s">
        <v>669</v>
      </c>
      <c r="P1671" s="200">
        <f t="shared" si="55"/>
        <v>1</v>
      </c>
      <c r="Q1671" s="201" t="str" cm="1">
        <f t="array" aca="1" ref="Q1671" ca="1">IF(ISNUMBER(P1671),IF(P1671=100%,"CUMPLIDA",IF(AND(ISNUMBER(L1671),ISNUMBER(INDIRECT("FECHA_"&amp;$B1671,1))), IF(L1671&lt;=INDIRECT("FECHA_"&amp;$B1671,1),"INCUMPLIDA","PROCESO"), "VERIFICAR FECHA")),"SIN VALOR AVANCE")</f>
        <v>CUMPLIDA</v>
      </c>
    </row>
    <row r="1672" spans="1:17" ht="120.75">
      <c r="A1672" s="278" t="s">
        <v>18</v>
      </c>
      <c r="B1672" s="203" t="s">
        <v>14</v>
      </c>
      <c r="C1672" s="609"/>
      <c r="D1672" s="609"/>
      <c r="E1672" s="608"/>
      <c r="F1672" s="608"/>
      <c r="G1672" s="196" t="s">
        <v>672</v>
      </c>
      <c r="H1672" s="515" t="s">
        <v>673</v>
      </c>
      <c r="I1672" s="515" t="s">
        <v>674</v>
      </c>
      <c r="J1672" s="197">
        <v>1</v>
      </c>
      <c r="K1672" s="198">
        <v>44564</v>
      </c>
      <c r="L1672" s="198">
        <v>44773</v>
      </c>
      <c r="M1672" s="199">
        <f t="shared" si="56"/>
        <v>29.857142857142858</v>
      </c>
      <c r="N1672" s="200">
        <v>1</v>
      </c>
      <c r="O1672" s="515" t="s">
        <v>669</v>
      </c>
      <c r="P1672" s="200">
        <f t="shared" si="55"/>
        <v>1</v>
      </c>
      <c r="Q1672" s="201" t="str" cm="1">
        <f t="array" aca="1" ref="Q1672" ca="1">IF(ISNUMBER(P1672),IF(P1672=100%,"CUMPLIDA",IF(AND(ISNUMBER(L1672),ISNUMBER(INDIRECT("FECHA_"&amp;$B1672,1))), IF(L1672&lt;=INDIRECT("FECHA_"&amp;$B1672,1),"INCUMPLIDA","PROCESO"), "VERIFICAR FECHA")),"SIN VALOR AVANCE")</f>
        <v>CUMPLIDA</v>
      </c>
    </row>
    <row r="1673" spans="1:17" ht="180">
      <c r="A1673" s="278" t="s">
        <v>18</v>
      </c>
      <c r="B1673" s="203" t="s">
        <v>14</v>
      </c>
      <c r="C1673" s="609" t="s">
        <v>675</v>
      </c>
      <c r="D1673" s="609" t="s">
        <v>676</v>
      </c>
      <c r="E1673" s="608" t="s">
        <v>677</v>
      </c>
      <c r="F1673" s="608" t="s">
        <v>678</v>
      </c>
      <c r="G1673" s="196" t="s">
        <v>679</v>
      </c>
      <c r="H1673" s="515" t="s">
        <v>680</v>
      </c>
      <c r="I1673" s="515" t="s">
        <v>681</v>
      </c>
      <c r="J1673" s="200">
        <v>1</v>
      </c>
      <c r="K1673" s="198">
        <v>45566</v>
      </c>
      <c r="L1673" s="198">
        <v>45838</v>
      </c>
      <c r="M1673" s="199">
        <f t="shared" si="56"/>
        <v>38.857142857142854</v>
      </c>
      <c r="N1673" s="200">
        <v>0.6</v>
      </c>
      <c r="O1673" s="526" t="s">
        <v>682</v>
      </c>
      <c r="P1673" s="200">
        <f t="shared" si="55"/>
        <v>0.6</v>
      </c>
      <c r="Q1673" s="201" t="str" cm="1">
        <f t="array" aca="1" ref="Q1673" ca="1">IF(ISNUMBER(P1673),IF(P1673=100%,"CUMPLIDA",IF(AND(ISNUMBER(L1673),ISNUMBER(INDIRECT("FECHA_"&amp;$B1673,1))), IF(L1673&lt;=INDIRECT("FECHA_"&amp;$B1673,1),"INCUMPLIDA","PROCESO"), "VERIFICAR FECHA")),"SIN VALOR AVANCE")</f>
        <v>PROCESO</v>
      </c>
    </row>
    <row r="1674" spans="1:17" ht="285">
      <c r="A1674" s="278" t="s">
        <v>18</v>
      </c>
      <c r="B1674" s="203" t="s">
        <v>14</v>
      </c>
      <c r="C1674" s="609"/>
      <c r="D1674" s="609"/>
      <c r="E1674" s="608"/>
      <c r="F1674" s="608"/>
      <c r="G1674" s="196" t="s">
        <v>683</v>
      </c>
      <c r="H1674" s="515" t="s">
        <v>684</v>
      </c>
      <c r="I1674" s="515" t="s">
        <v>685</v>
      </c>
      <c r="J1674" s="197">
        <v>15</v>
      </c>
      <c r="K1674" s="198">
        <v>45566</v>
      </c>
      <c r="L1674" s="198">
        <v>45657</v>
      </c>
      <c r="M1674" s="199">
        <f t="shared" si="56"/>
        <v>13</v>
      </c>
      <c r="N1674" s="200">
        <v>1</v>
      </c>
      <c r="O1674" s="526" t="s">
        <v>686</v>
      </c>
      <c r="P1674" s="200">
        <f t="shared" si="55"/>
        <v>1</v>
      </c>
      <c r="Q1674" s="201" t="str" cm="1">
        <f t="array" aca="1" ref="Q1674" ca="1">IF(ISNUMBER(P1674),IF(P1674=100%,"CUMPLIDA",IF(AND(ISNUMBER(L1674),ISNUMBER(INDIRECT("FECHA_"&amp;$B1674,1))), IF(L1674&lt;=INDIRECT("FECHA_"&amp;$B1674,1),"INCUMPLIDA","PROCESO"), "VERIFICAR FECHA")),"SIN VALOR AVANCE")</f>
        <v>CUMPLIDA</v>
      </c>
    </row>
    <row r="1675" spans="1:17" ht="315">
      <c r="A1675" s="278" t="s">
        <v>18</v>
      </c>
      <c r="B1675" s="203" t="s">
        <v>14</v>
      </c>
      <c r="C1675" s="609"/>
      <c r="D1675" s="609"/>
      <c r="E1675" s="608"/>
      <c r="F1675" s="608"/>
      <c r="G1675" s="196" t="s">
        <v>687</v>
      </c>
      <c r="H1675" s="515" t="s">
        <v>688</v>
      </c>
      <c r="I1675" s="515" t="s">
        <v>689</v>
      </c>
      <c r="J1675" s="200">
        <v>1</v>
      </c>
      <c r="K1675" s="198">
        <v>45566</v>
      </c>
      <c r="L1675" s="198">
        <v>45657</v>
      </c>
      <c r="M1675" s="199">
        <f t="shared" si="56"/>
        <v>13</v>
      </c>
      <c r="N1675" s="200">
        <v>1</v>
      </c>
      <c r="O1675" s="526" t="s">
        <v>690</v>
      </c>
      <c r="P1675" s="200">
        <f t="shared" si="55"/>
        <v>1</v>
      </c>
      <c r="Q1675" s="201" t="str" cm="1">
        <f t="array" aca="1" ref="Q1675" ca="1">IF(ISNUMBER(P1675),IF(P1675=100%,"CUMPLIDA",IF(AND(ISNUMBER(L1675),ISNUMBER(INDIRECT("FECHA_"&amp;$B1675,1))), IF(L1675&lt;=INDIRECT("FECHA_"&amp;$B1675,1),"INCUMPLIDA","PROCESO"), "VERIFICAR FECHA")),"SIN VALOR AVANCE")</f>
        <v>CUMPLIDA</v>
      </c>
    </row>
    <row r="1676" spans="1:17" ht="360">
      <c r="A1676" s="278" t="s">
        <v>18</v>
      </c>
      <c r="B1676" s="203" t="s">
        <v>14</v>
      </c>
      <c r="C1676" s="609"/>
      <c r="D1676" s="609"/>
      <c r="E1676" s="205" t="s">
        <v>691</v>
      </c>
      <c r="F1676" s="608"/>
      <c r="G1676" s="196" t="s">
        <v>692</v>
      </c>
      <c r="H1676" s="515" t="s">
        <v>693</v>
      </c>
      <c r="I1676" s="515" t="s">
        <v>694</v>
      </c>
      <c r="J1676" s="197">
        <v>5</v>
      </c>
      <c r="K1676" s="198">
        <v>45566</v>
      </c>
      <c r="L1676" s="198">
        <v>45657</v>
      </c>
      <c r="M1676" s="199">
        <f t="shared" si="56"/>
        <v>13</v>
      </c>
      <c r="N1676" s="200">
        <v>1</v>
      </c>
      <c r="O1676" s="515" t="s">
        <v>695</v>
      </c>
      <c r="P1676" s="200">
        <f t="shared" ref="P1676:P1710" si="57">IF(B1676="ITRC",N1676,N1676/J1676)</f>
        <v>1</v>
      </c>
      <c r="Q1676" s="201" t="str" cm="1">
        <f t="array" aca="1" ref="Q1676" ca="1">IF(ISNUMBER(P1676),IF(P1676=100%,"CUMPLIDA",IF(AND(ISNUMBER(L1676),ISNUMBER(INDIRECT("FECHA_"&amp;$B1676,1))), IF(L1676&lt;=INDIRECT("FECHA_"&amp;$B1676,1),"INCUMPLIDA","PROCESO"), "VERIFICAR FECHA")),"SIN VALOR AVANCE")</f>
        <v>CUMPLIDA</v>
      </c>
    </row>
    <row r="1677" spans="1:17" ht="360">
      <c r="A1677" s="278" t="s">
        <v>18</v>
      </c>
      <c r="B1677" s="203" t="s">
        <v>14</v>
      </c>
      <c r="C1677" s="609"/>
      <c r="D1677" s="609"/>
      <c r="E1677" s="205" t="s">
        <v>696</v>
      </c>
      <c r="F1677" s="608"/>
      <c r="G1677" s="196" t="s">
        <v>692</v>
      </c>
      <c r="H1677" s="515" t="s">
        <v>693</v>
      </c>
      <c r="I1677" s="515" t="s">
        <v>694</v>
      </c>
      <c r="J1677" s="197">
        <v>5</v>
      </c>
      <c r="K1677" s="198">
        <v>45566</v>
      </c>
      <c r="L1677" s="198">
        <v>45657</v>
      </c>
      <c r="M1677" s="199">
        <f t="shared" si="56"/>
        <v>13</v>
      </c>
      <c r="N1677" s="200">
        <v>1</v>
      </c>
      <c r="O1677" s="515" t="s">
        <v>695</v>
      </c>
      <c r="P1677" s="200">
        <f t="shared" si="57"/>
        <v>1</v>
      </c>
      <c r="Q1677" s="201" t="str" cm="1">
        <f t="array" aca="1" ref="Q1677" ca="1">IF(ISNUMBER(P1677),IF(P1677=100%,"CUMPLIDA",IF(AND(ISNUMBER(L1677),ISNUMBER(INDIRECT("FECHA_"&amp;$B1677,1))), IF(L1677&lt;=INDIRECT("FECHA_"&amp;$B1677,1),"INCUMPLIDA","PROCESO"), "VERIFICAR FECHA")),"SIN VALOR AVANCE")</f>
        <v>CUMPLIDA</v>
      </c>
    </row>
    <row r="1678" spans="1:17" ht="165">
      <c r="A1678" s="278" t="s">
        <v>18</v>
      </c>
      <c r="B1678" s="203" t="s">
        <v>14</v>
      </c>
      <c r="C1678" s="609"/>
      <c r="D1678" s="609"/>
      <c r="E1678" s="608" t="s">
        <v>697</v>
      </c>
      <c r="F1678" s="608"/>
      <c r="G1678" s="196" t="s">
        <v>698</v>
      </c>
      <c r="H1678" s="515" t="s">
        <v>699</v>
      </c>
      <c r="I1678" s="515" t="s">
        <v>681</v>
      </c>
      <c r="J1678" s="200">
        <v>1</v>
      </c>
      <c r="K1678" s="198">
        <v>45566</v>
      </c>
      <c r="L1678" s="198">
        <v>45838</v>
      </c>
      <c r="M1678" s="199">
        <f t="shared" si="56"/>
        <v>38.857142857142854</v>
      </c>
      <c r="N1678" s="200">
        <v>0.6</v>
      </c>
      <c r="O1678" s="515" t="s">
        <v>695</v>
      </c>
      <c r="P1678" s="200">
        <f t="shared" si="57"/>
        <v>0.6</v>
      </c>
      <c r="Q1678" s="201" t="str" cm="1">
        <f t="array" aca="1" ref="Q1678" ca="1">IF(ISNUMBER(P1678),IF(P1678=100%,"CUMPLIDA",IF(AND(ISNUMBER(L1678),ISNUMBER(INDIRECT("FECHA_"&amp;$B1678,1))), IF(L1678&lt;=INDIRECT("FECHA_"&amp;$B1678,1),"INCUMPLIDA","PROCESO"), "VERIFICAR FECHA")),"SIN VALOR AVANCE")</f>
        <v>PROCESO</v>
      </c>
    </row>
    <row r="1679" spans="1:17" ht="285">
      <c r="A1679" s="278" t="s">
        <v>18</v>
      </c>
      <c r="B1679" s="203" t="s">
        <v>14</v>
      </c>
      <c r="C1679" s="609"/>
      <c r="D1679" s="609"/>
      <c r="E1679" s="608"/>
      <c r="F1679" s="608"/>
      <c r="G1679" s="196" t="s">
        <v>700</v>
      </c>
      <c r="H1679" s="515" t="s">
        <v>684</v>
      </c>
      <c r="I1679" s="515" t="s">
        <v>685</v>
      </c>
      <c r="J1679" s="197">
        <v>15</v>
      </c>
      <c r="K1679" s="198">
        <v>45566</v>
      </c>
      <c r="L1679" s="198">
        <v>45657</v>
      </c>
      <c r="M1679" s="199">
        <f t="shared" si="56"/>
        <v>13</v>
      </c>
      <c r="N1679" s="200">
        <v>1</v>
      </c>
      <c r="O1679" s="526" t="s">
        <v>686</v>
      </c>
      <c r="P1679" s="200">
        <f t="shared" si="57"/>
        <v>1</v>
      </c>
      <c r="Q1679" s="201" t="str" cm="1">
        <f t="array" aca="1" ref="Q1679" ca="1">IF(ISNUMBER(P1679),IF(P1679=100%,"CUMPLIDA",IF(AND(ISNUMBER(L1679),ISNUMBER(INDIRECT("FECHA_"&amp;$B1679,1))), IF(L1679&lt;=INDIRECT("FECHA_"&amp;$B1679,1),"INCUMPLIDA","PROCESO"), "VERIFICAR FECHA")),"SIN VALOR AVANCE")</f>
        <v>CUMPLIDA</v>
      </c>
    </row>
    <row r="1680" spans="1:17" ht="315">
      <c r="A1680" s="278" t="s">
        <v>18</v>
      </c>
      <c r="B1680" s="203" t="s">
        <v>14</v>
      </c>
      <c r="C1680" s="609"/>
      <c r="D1680" s="609"/>
      <c r="E1680" s="608"/>
      <c r="F1680" s="608"/>
      <c r="G1680" s="196" t="s">
        <v>687</v>
      </c>
      <c r="H1680" s="515" t="s">
        <v>688</v>
      </c>
      <c r="I1680" s="515" t="s">
        <v>689</v>
      </c>
      <c r="J1680" s="200">
        <v>1</v>
      </c>
      <c r="K1680" s="198">
        <v>45566</v>
      </c>
      <c r="L1680" s="198">
        <v>45657</v>
      </c>
      <c r="M1680" s="199">
        <f t="shared" si="56"/>
        <v>13</v>
      </c>
      <c r="N1680" s="200">
        <v>1</v>
      </c>
      <c r="O1680" s="526" t="s">
        <v>690</v>
      </c>
      <c r="P1680" s="200">
        <f t="shared" si="57"/>
        <v>1</v>
      </c>
      <c r="Q1680" s="201" t="str" cm="1">
        <f t="array" aca="1" ref="Q1680" ca="1">IF(ISNUMBER(P1680),IF(P1680=100%,"CUMPLIDA",IF(AND(ISNUMBER(L1680),ISNUMBER(INDIRECT("FECHA_"&amp;$B1680,1))), IF(L1680&lt;=INDIRECT("FECHA_"&amp;$B1680,1),"INCUMPLIDA","PROCESO"), "VERIFICAR FECHA")),"SIN VALOR AVANCE")</f>
        <v>CUMPLIDA</v>
      </c>
    </row>
    <row r="1681" spans="1:17" ht="360">
      <c r="A1681" s="278" t="s">
        <v>18</v>
      </c>
      <c r="B1681" s="203" t="s">
        <v>14</v>
      </c>
      <c r="C1681" s="609"/>
      <c r="D1681" s="609"/>
      <c r="E1681" s="608"/>
      <c r="F1681" s="608"/>
      <c r="G1681" s="196" t="s">
        <v>692</v>
      </c>
      <c r="H1681" s="515" t="s">
        <v>693</v>
      </c>
      <c r="I1681" s="515" t="s">
        <v>694</v>
      </c>
      <c r="J1681" s="197">
        <v>5</v>
      </c>
      <c r="K1681" s="198">
        <v>45566</v>
      </c>
      <c r="L1681" s="198">
        <v>45657</v>
      </c>
      <c r="M1681" s="199">
        <f t="shared" ref="M1681:M1744" si="58">(L1681-K1681)/7</f>
        <v>13</v>
      </c>
      <c r="N1681" s="200">
        <v>1</v>
      </c>
      <c r="O1681" s="515" t="s">
        <v>695</v>
      </c>
      <c r="P1681" s="200">
        <f t="shared" si="57"/>
        <v>1</v>
      </c>
      <c r="Q1681" s="201" t="str" cm="1">
        <f t="array" aca="1" ref="Q1681" ca="1">IF(ISNUMBER(P1681),IF(P1681=100%,"CUMPLIDA",IF(AND(ISNUMBER(L1681),ISNUMBER(INDIRECT("FECHA_"&amp;$B1681,1))), IF(L1681&lt;=INDIRECT("FECHA_"&amp;$B1681,1),"INCUMPLIDA","PROCESO"), "VERIFICAR FECHA")),"SIN VALOR AVANCE")</f>
        <v>CUMPLIDA</v>
      </c>
    </row>
    <row r="1682" spans="1:17" ht="345">
      <c r="A1682" s="278" t="s">
        <v>18</v>
      </c>
      <c r="B1682" s="203" t="s">
        <v>14</v>
      </c>
      <c r="C1682" s="609" t="s">
        <v>701</v>
      </c>
      <c r="D1682" s="609" t="s">
        <v>702</v>
      </c>
      <c r="E1682" s="608" t="s">
        <v>703</v>
      </c>
      <c r="F1682" s="608" t="s">
        <v>704</v>
      </c>
      <c r="G1682" s="196" t="s">
        <v>705</v>
      </c>
      <c r="H1682" s="515" t="s">
        <v>706</v>
      </c>
      <c r="I1682" s="515" t="s">
        <v>707</v>
      </c>
      <c r="J1682" s="197">
        <v>5</v>
      </c>
      <c r="K1682" s="198">
        <v>45566</v>
      </c>
      <c r="L1682" s="198">
        <v>45657</v>
      </c>
      <c r="M1682" s="199">
        <f t="shared" si="58"/>
        <v>13</v>
      </c>
      <c r="N1682" s="200">
        <v>1</v>
      </c>
      <c r="O1682" s="515" t="s">
        <v>695</v>
      </c>
      <c r="P1682" s="200">
        <f t="shared" si="57"/>
        <v>1</v>
      </c>
      <c r="Q1682" s="201" t="str" cm="1">
        <f t="array" aca="1" ref="Q1682" ca="1">IF(ISNUMBER(P1682),IF(P1682=100%,"CUMPLIDA",IF(AND(ISNUMBER(L1682),ISNUMBER(INDIRECT("FECHA_"&amp;$B1682,1))), IF(L1682&lt;=INDIRECT("FECHA_"&amp;$B1682,1),"INCUMPLIDA","PROCESO"), "VERIFICAR FECHA")),"SIN VALOR AVANCE")</f>
        <v>CUMPLIDA</v>
      </c>
    </row>
    <row r="1683" spans="1:17" ht="345">
      <c r="A1683" s="278" t="s">
        <v>18</v>
      </c>
      <c r="B1683" s="203" t="s">
        <v>14</v>
      </c>
      <c r="C1683" s="609"/>
      <c r="D1683" s="609"/>
      <c r="E1683" s="608"/>
      <c r="F1683" s="608"/>
      <c r="G1683" s="196" t="s">
        <v>705</v>
      </c>
      <c r="H1683" s="515" t="s">
        <v>693</v>
      </c>
      <c r="I1683" s="515" t="s">
        <v>707</v>
      </c>
      <c r="J1683" s="197">
        <v>5</v>
      </c>
      <c r="K1683" s="198">
        <v>45566</v>
      </c>
      <c r="L1683" s="198">
        <v>45657</v>
      </c>
      <c r="M1683" s="199">
        <f t="shared" si="58"/>
        <v>13</v>
      </c>
      <c r="N1683" s="200">
        <v>1</v>
      </c>
      <c r="O1683" s="515" t="s">
        <v>695</v>
      </c>
      <c r="P1683" s="200">
        <f t="shared" si="57"/>
        <v>1</v>
      </c>
      <c r="Q1683" s="201" t="str" cm="1">
        <f t="array" aca="1" ref="Q1683" ca="1">IF(ISNUMBER(P1683),IF(P1683=100%,"CUMPLIDA",IF(AND(ISNUMBER(L1683),ISNUMBER(INDIRECT("FECHA_"&amp;$B1683,1))), IF(L1683&lt;=INDIRECT("FECHA_"&amp;$B1683,1),"INCUMPLIDA","PROCESO"), "VERIFICAR FECHA")),"SIN VALOR AVANCE")</f>
        <v>CUMPLIDA</v>
      </c>
    </row>
    <row r="1684" spans="1:17" ht="345">
      <c r="A1684" s="278" t="s">
        <v>18</v>
      </c>
      <c r="B1684" s="203" t="s">
        <v>14</v>
      </c>
      <c r="C1684" s="609"/>
      <c r="D1684" s="609"/>
      <c r="E1684" s="608"/>
      <c r="F1684" s="608"/>
      <c r="G1684" s="196" t="s">
        <v>708</v>
      </c>
      <c r="H1684" s="515" t="s">
        <v>706</v>
      </c>
      <c r="I1684" s="515" t="s">
        <v>707</v>
      </c>
      <c r="J1684" s="197">
        <v>5</v>
      </c>
      <c r="K1684" s="198">
        <v>45566</v>
      </c>
      <c r="L1684" s="198">
        <v>45657</v>
      </c>
      <c r="M1684" s="199">
        <f t="shared" si="58"/>
        <v>13</v>
      </c>
      <c r="N1684" s="200">
        <v>1</v>
      </c>
      <c r="O1684" s="515" t="s">
        <v>695</v>
      </c>
      <c r="P1684" s="200">
        <f t="shared" si="57"/>
        <v>1</v>
      </c>
      <c r="Q1684" s="201" t="str" cm="1">
        <f t="array" aca="1" ref="Q1684" ca="1">IF(ISNUMBER(P1684),IF(P1684=100%,"CUMPLIDA",IF(AND(ISNUMBER(L1684),ISNUMBER(INDIRECT("FECHA_"&amp;$B1684,1))), IF(L1684&lt;=INDIRECT("FECHA_"&amp;$B1684,1),"INCUMPLIDA","PROCESO"), "VERIFICAR FECHA")),"SIN VALOR AVANCE")</f>
        <v>CUMPLIDA</v>
      </c>
    </row>
    <row r="1685" spans="1:17" ht="345">
      <c r="A1685" s="278" t="s">
        <v>18</v>
      </c>
      <c r="B1685" s="203" t="s">
        <v>14</v>
      </c>
      <c r="C1685" s="609"/>
      <c r="D1685" s="609"/>
      <c r="E1685" s="608"/>
      <c r="F1685" s="608"/>
      <c r="G1685" s="196" t="s">
        <v>705</v>
      </c>
      <c r="H1685" s="515" t="s">
        <v>706</v>
      </c>
      <c r="I1685" s="515" t="s">
        <v>707</v>
      </c>
      <c r="J1685" s="197">
        <v>5</v>
      </c>
      <c r="K1685" s="198">
        <v>45566</v>
      </c>
      <c r="L1685" s="198">
        <v>45657</v>
      </c>
      <c r="M1685" s="199">
        <f t="shared" si="58"/>
        <v>13</v>
      </c>
      <c r="N1685" s="200">
        <v>1</v>
      </c>
      <c r="O1685" s="515" t="s">
        <v>695</v>
      </c>
      <c r="P1685" s="200">
        <f t="shared" si="57"/>
        <v>1</v>
      </c>
      <c r="Q1685" s="201" t="str" cm="1">
        <f t="array" aca="1" ref="Q1685" ca="1">IF(ISNUMBER(P1685),IF(P1685=100%,"CUMPLIDA",IF(AND(ISNUMBER(L1685),ISNUMBER(INDIRECT("FECHA_"&amp;$B1685,1))), IF(L1685&lt;=INDIRECT("FECHA_"&amp;$B1685,1),"INCUMPLIDA","PROCESO"), "VERIFICAR FECHA")),"SIN VALOR AVANCE")</f>
        <v>CUMPLIDA</v>
      </c>
    </row>
    <row r="1686" spans="1:17" ht="345">
      <c r="A1686" s="278" t="s">
        <v>18</v>
      </c>
      <c r="B1686" s="203" t="s">
        <v>14</v>
      </c>
      <c r="C1686" s="609"/>
      <c r="D1686" s="609"/>
      <c r="E1686" s="608" t="s">
        <v>709</v>
      </c>
      <c r="F1686" s="608"/>
      <c r="G1686" s="196" t="s">
        <v>705</v>
      </c>
      <c r="H1686" s="515" t="s">
        <v>706</v>
      </c>
      <c r="I1686" s="515" t="s">
        <v>707</v>
      </c>
      <c r="J1686" s="197">
        <v>5</v>
      </c>
      <c r="K1686" s="198">
        <v>45566</v>
      </c>
      <c r="L1686" s="198">
        <v>45657</v>
      </c>
      <c r="M1686" s="199">
        <f t="shared" si="58"/>
        <v>13</v>
      </c>
      <c r="N1686" s="200">
        <v>1</v>
      </c>
      <c r="O1686" s="515" t="s">
        <v>695</v>
      </c>
      <c r="P1686" s="200">
        <f t="shared" si="57"/>
        <v>1</v>
      </c>
      <c r="Q1686" s="201" t="str" cm="1">
        <f t="array" aca="1" ref="Q1686" ca="1">IF(ISNUMBER(P1686),IF(P1686=100%,"CUMPLIDA",IF(AND(ISNUMBER(L1686),ISNUMBER(INDIRECT("FECHA_"&amp;$B1686,1))), IF(L1686&lt;=INDIRECT("FECHA_"&amp;$B1686,1),"INCUMPLIDA","PROCESO"), "VERIFICAR FECHA")),"SIN VALOR AVANCE")</f>
        <v>CUMPLIDA</v>
      </c>
    </row>
    <row r="1687" spans="1:17" ht="345">
      <c r="A1687" s="278" t="s">
        <v>18</v>
      </c>
      <c r="B1687" s="203" t="s">
        <v>14</v>
      </c>
      <c r="C1687" s="609"/>
      <c r="D1687" s="609"/>
      <c r="E1687" s="608"/>
      <c r="F1687" s="608"/>
      <c r="G1687" s="196" t="s">
        <v>710</v>
      </c>
      <c r="H1687" s="515" t="s">
        <v>706</v>
      </c>
      <c r="I1687" s="515" t="s">
        <v>707</v>
      </c>
      <c r="J1687" s="197">
        <v>5</v>
      </c>
      <c r="K1687" s="198">
        <v>45566</v>
      </c>
      <c r="L1687" s="198">
        <v>45657</v>
      </c>
      <c r="M1687" s="199">
        <f t="shared" si="58"/>
        <v>13</v>
      </c>
      <c r="N1687" s="200">
        <v>1</v>
      </c>
      <c r="O1687" s="515" t="s">
        <v>695</v>
      </c>
      <c r="P1687" s="200">
        <f t="shared" si="57"/>
        <v>1</v>
      </c>
      <c r="Q1687" s="201" t="str" cm="1">
        <f t="array" aca="1" ref="Q1687" ca="1">IF(ISNUMBER(P1687),IF(P1687=100%,"CUMPLIDA",IF(AND(ISNUMBER(L1687),ISNUMBER(INDIRECT("FECHA_"&amp;$B1687,1))), IF(L1687&lt;=INDIRECT("FECHA_"&amp;$B1687,1),"INCUMPLIDA","PROCESO"), "VERIFICAR FECHA")),"SIN VALOR AVANCE")</f>
        <v>CUMPLIDA</v>
      </c>
    </row>
    <row r="1688" spans="1:17" ht="345">
      <c r="A1688" s="278" t="s">
        <v>18</v>
      </c>
      <c r="B1688" s="203" t="s">
        <v>14</v>
      </c>
      <c r="C1688" s="609"/>
      <c r="D1688" s="609"/>
      <c r="E1688" s="608"/>
      <c r="F1688" s="608"/>
      <c r="G1688" s="196" t="s">
        <v>705</v>
      </c>
      <c r="H1688" s="515" t="s">
        <v>706</v>
      </c>
      <c r="I1688" s="515" t="s">
        <v>707</v>
      </c>
      <c r="J1688" s="197">
        <v>5</v>
      </c>
      <c r="K1688" s="198">
        <v>45566</v>
      </c>
      <c r="L1688" s="198">
        <v>45657</v>
      </c>
      <c r="M1688" s="199">
        <f t="shared" si="58"/>
        <v>13</v>
      </c>
      <c r="N1688" s="200">
        <v>1</v>
      </c>
      <c r="O1688" s="515" t="s">
        <v>695</v>
      </c>
      <c r="P1688" s="200">
        <f t="shared" si="57"/>
        <v>1</v>
      </c>
      <c r="Q1688" s="201" t="str" cm="1">
        <f t="array" aca="1" ref="Q1688" ca="1">IF(ISNUMBER(P1688),IF(P1688=100%,"CUMPLIDA",IF(AND(ISNUMBER(L1688),ISNUMBER(INDIRECT("FECHA_"&amp;$B1688,1))), IF(L1688&lt;=INDIRECT("FECHA_"&amp;$B1688,1),"INCUMPLIDA","PROCESO"), "VERIFICAR FECHA")),"SIN VALOR AVANCE")</f>
        <v>CUMPLIDA</v>
      </c>
    </row>
    <row r="1689" spans="1:17" ht="345">
      <c r="A1689" s="278" t="s">
        <v>18</v>
      </c>
      <c r="B1689" s="203" t="s">
        <v>14</v>
      </c>
      <c r="C1689" s="609"/>
      <c r="D1689" s="609"/>
      <c r="E1689" s="608" t="s">
        <v>711</v>
      </c>
      <c r="F1689" s="608"/>
      <c r="G1689" s="196" t="s">
        <v>705</v>
      </c>
      <c r="H1689" s="515" t="s">
        <v>706</v>
      </c>
      <c r="I1689" s="515" t="s">
        <v>707</v>
      </c>
      <c r="J1689" s="197">
        <v>5</v>
      </c>
      <c r="K1689" s="198">
        <v>45566</v>
      </c>
      <c r="L1689" s="198">
        <v>45657</v>
      </c>
      <c r="M1689" s="199">
        <f t="shared" si="58"/>
        <v>13</v>
      </c>
      <c r="N1689" s="200">
        <v>1</v>
      </c>
      <c r="O1689" s="515" t="s">
        <v>695</v>
      </c>
      <c r="P1689" s="200">
        <f t="shared" si="57"/>
        <v>1</v>
      </c>
      <c r="Q1689" s="201" t="str" cm="1">
        <f t="array" aca="1" ref="Q1689" ca="1">IF(ISNUMBER(P1689),IF(P1689=100%,"CUMPLIDA",IF(AND(ISNUMBER(L1689),ISNUMBER(INDIRECT("FECHA_"&amp;$B1689,1))), IF(L1689&lt;=INDIRECT("FECHA_"&amp;$B1689,1),"INCUMPLIDA","PROCESO"), "VERIFICAR FECHA")),"SIN VALOR AVANCE")</f>
        <v>CUMPLIDA</v>
      </c>
    </row>
    <row r="1690" spans="1:17" ht="345">
      <c r="A1690" s="278" t="s">
        <v>18</v>
      </c>
      <c r="B1690" s="203" t="s">
        <v>14</v>
      </c>
      <c r="C1690" s="609"/>
      <c r="D1690" s="609"/>
      <c r="E1690" s="608"/>
      <c r="F1690" s="608"/>
      <c r="G1690" s="196" t="s">
        <v>705</v>
      </c>
      <c r="H1690" s="515" t="s">
        <v>706</v>
      </c>
      <c r="I1690" s="515" t="s">
        <v>707</v>
      </c>
      <c r="J1690" s="197">
        <v>5</v>
      </c>
      <c r="K1690" s="198">
        <v>45566</v>
      </c>
      <c r="L1690" s="198">
        <v>45657</v>
      </c>
      <c r="M1690" s="199">
        <f t="shared" si="58"/>
        <v>13</v>
      </c>
      <c r="N1690" s="200">
        <v>1</v>
      </c>
      <c r="O1690" s="515" t="s">
        <v>695</v>
      </c>
      <c r="P1690" s="200">
        <f t="shared" si="57"/>
        <v>1</v>
      </c>
      <c r="Q1690" s="201" t="str" cm="1">
        <f t="array" aca="1" ref="Q1690" ca="1">IF(ISNUMBER(P1690),IF(P1690=100%,"CUMPLIDA",IF(AND(ISNUMBER(L1690),ISNUMBER(INDIRECT("FECHA_"&amp;$B1690,1))), IF(L1690&lt;=INDIRECT("FECHA_"&amp;$B1690,1),"INCUMPLIDA","PROCESO"), "VERIFICAR FECHA")),"SIN VALOR AVANCE")</f>
        <v>CUMPLIDA</v>
      </c>
    </row>
    <row r="1691" spans="1:17" ht="345">
      <c r="A1691" s="278" t="s">
        <v>18</v>
      </c>
      <c r="B1691" s="203" t="s">
        <v>14</v>
      </c>
      <c r="C1691" s="609"/>
      <c r="D1691" s="609"/>
      <c r="E1691" s="608"/>
      <c r="F1691" s="608"/>
      <c r="G1691" s="196" t="s">
        <v>705</v>
      </c>
      <c r="H1691" s="515" t="s">
        <v>706</v>
      </c>
      <c r="I1691" s="515" t="s">
        <v>707</v>
      </c>
      <c r="J1691" s="197">
        <v>5</v>
      </c>
      <c r="K1691" s="198">
        <v>45566</v>
      </c>
      <c r="L1691" s="198">
        <v>45657</v>
      </c>
      <c r="M1691" s="199">
        <f t="shared" si="58"/>
        <v>13</v>
      </c>
      <c r="N1691" s="200">
        <v>1</v>
      </c>
      <c r="O1691" s="515" t="s">
        <v>695</v>
      </c>
      <c r="P1691" s="200">
        <f t="shared" si="57"/>
        <v>1</v>
      </c>
      <c r="Q1691" s="201" t="str" cm="1">
        <f t="array" aca="1" ref="Q1691" ca="1">IF(ISNUMBER(P1691),IF(P1691=100%,"CUMPLIDA",IF(AND(ISNUMBER(L1691),ISNUMBER(INDIRECT("FECHA_"&amp;$B1691,1))), IF(L1691&lt;=INDIRECT("FECHA_"&amp;$B1691,1),"INCUMPLIDA","PROCESO"), "VERIFICAR FECHA")),"SIN VALOR AVANCE")</f>
        <v>CUMPLIDA</v>
      </c>
    </row>
    <row r="1692" spans="1:17" ht="345">
      <c r="A1692" s="278" t="s">
        <v>18</v>
      </c>
      <c r="B1692" s="203" t="s">
        <v>14</v>
      </c>
      <c r="C1692" s="609"/>
      <c r="D1692" s="609"/>
      <c r="E1692" s="608" t="s">
        <v>712</v>
      </c>
      <c r="F1692" s="608"/>
      <c r="G1692" s="196" t="s">
        <v>705</v>
      </c>
      <c r="H1692" s="515" t="s">
        <v>693</v>
      </c>
      <c r="I1692" s="515" t="s">
        <v>694</v>
      </c>
      <c r="J1692" s="197">
        <v>5</v>
      </c>
      <c r="K1692" s="198">
        <v>45566</v>
      </c>
      <c r="L1692" s="198">
        <v>45657</v>
      </c>
      <c r="M1692" s="199">
        <f t="shared" si="58"/>
        <v>13</v>
      </c>
      <c r="N1692" s="200">
        <v>1</v>
      </c>
      <c r="O1692" s="515" t="s">
        <v>695</v>
      </c>
      <c r="P1692" s="200">
        <f t="shared" si="57"/>
        <v>1</v>
      </c>
      <c r="Q1692" s="201" t="str" cm="1">
        <f t="array" aca="1" ref="Q1692" ca="1">IF(ISNUMBER(P1692),IF(P1692=100%,"CUMPLIDA",IF(AND(ISNUMBER(L1692),ISNUMBER(INDIRECT("FECHA_"&amp;$B1692,1))), IF(L1692&lt;=INDIRECT("FECHA_"&amp;$B1692,1),"INCUMPLIDA","PROCESO"), "VERIFICAR FECHA")),"SIN VALOR AVANCE")</f>
        <v>CUMPLIDA</v>
      </c>
    </row>
    <row r="1693" spans="1:17" ht="345">
      <c r="A1693" s="278" t="s">
        <v>18</v>
      </c>
      <c r="B1693" s="203" t="s">
        <v>14</v>
      </c>
      <c r="C1693" s="609"/>
      <c r="D1693" s="609"/>
      <c r="E1693" s="608"/>
      <c r="F1693" s="608"/>
      <c r="G1693" s="196" t="s">
        <v>705</v>
      </c>
      <c r="H1693" s="515" t="s">
        <v>693</v>
      </c>
      <c r="I1693" s="515" t="s">
        <v>694</v>
      </c>
      <c r="J1693" s="197">
        <v>5</v>
      </c>
      <c r="K1693" s="198">
        <v>45566</v>
      </c>
      <c r="L1693" s="198">
        <v>45657</v>
      </c>
      <c r="M1693" s="199">
        <f t="shared" si="58"/>
        <v>13</v>
      </c>
      <c r="N1693" s="200">
        <v>1</v>
      </c>
      <c r="O1693" s="515" t="s">
        <v>695</v>
      </c>
      <c r="P1693" s="200">
        <f t="shared" si="57"/>
        <v>1</v>
      </c>
      <c r="Q1693" s="201" t="str" cm="1">
        <f t="array" aca="1" ref="Q1693" ca="1">IF(ISNUMBER(P1693),IF(P1693=100%,"CUMPLIDA",IF(AND(ISNUMBER(L1693),ISNUMBER(INDIRECT("FECHA_"&amp;$B1693,1))), IF(L1693&lt;=INDIRECT("FECHA_"&amp;$B1693,1),"INCUMPLIDA","PROCESO"), "VERIFICAR FECHA")),"SIN VALOR AVANCE")</f>
        <v>CUMPLIDA</v>
      </c>
    </row>
    <row r="1694" spans="1:17" ht="345">
      <c r="A1694" s="278" t="s">
        <v>18</v>
      </c>
      <c r="B1694" s="203" t="s">
        <v>14</v>
      </c>
      <c r="C1694" s="609"/>
      <c r="D1694" s="609"/>
      <c r="E1694" s="608"/>
      <c r="F1694" s="608"/>
      <c r="G1694" s="196" t="s">
        <v>705</v>
      </c>
      <c r="H1694" s="515" t="s">
        <v>693</v>
      </c>
      <c r="I1694" s="515" t="s">
        <v>694</v>
      </c>
      <c r="J1694" s="197">
        <v>5</v>
      </c>
      <c r="K1694" s="198">
        <v>45566</v>
      </c>
      <c r="L1694" s="198">
        <v>45657</v>
      </c>
      <c r="M1694" s="199">
        <f t="shared" si="58"/>
        <v>13</v>
      </c>
      <c r="N1694" s="200">
        <v>1</v>
      </c>
      <c r="O1694" s="515" t="s">
        <v>695</v>
      </c>
      <c r="P1694" s="200">
        <f t="shared" si="57"/>
        <v>1</v>
      </c>
      <c r="Q1694" s="201" t="str" cm="1">
        <f t="array" aca="1" ref="Q1694" ca="1">IF(ISNUMBER(P1694),IF(P1694=100%,"CUMPLIDA",IF(AND(ISNUMBER(L1694),ISNUMBER(INDIRECT("FECHA_"&amp;$B1694,1))), IF(L1694&lt;=INDIRECT("FECHA_"&amp;$B1694,1),"INCUMPLIDA","PROCESO"), "VERIFICAR FECHA")),"SIN VALOR AVANCE")</f>
        <v>CUMPLIDA</v>
      </c>
    </row>
    <row r="1695" spans="1:17" ht="345">
      <c r="A1695" s="278" t="s">
        <v>18</v>
      </c>
      <c r="B1695" s="203" t="s">
        <v>14</v>
      </c>
      <c r="C1695" s="609"/>
      <c r="D1695" s="609"/>
      <c r="E1695" s="608" t="s">
        <v>713</v>
      </c>
      <c r="F1695" s="608"/>
      <c r="G1695" s="196" t="s">
        <v>705</v>
      </c>
      <c r="H1695" s="515" t="s">
        <v>693</v>
      </c>
      <c r="I1695" s="515" t="s">
        <v>694</v>
      </c>
      <c r="J1695" s="197">
        <v>5</v>
      </c>
      <c r="K1695" s="198">
        <v>45566</v>
      </c>
      <c r="L1695" s="198">
        <v>45657</v>
      </c>
      <c r="M1695" s="199">
        <f t="shared" si="58"/>
        <v>13</v>
      </c>
      <c r="N1695" s="200">
        <v>1</v>
      </c>
      <c r="O1695" s="515" t="s">
        <v>695</v>
      </c>
      <c r="P1695" s="200">
        <f t="shared" si="57"/>
        <v>1</v>
      </c>
      <c r="Q1695" s="201" t="str" cm="1">
        <f t="array" aca="1" ref="Q1695" ca="1">IF(ISNUMBER(P1695),IF(P1695=100%,"CUMPLIDA",IF(AND(ISNUMBER(L1695),ISNUMBER(INDIRECT("FECHA_"&amp;$B1695,1))), IF(L1695&lt;=INDIRECT("FECHA_"&amp;$B1695,1),"INCUMPLIDA","PROCESO"), "VERIFICAR FECHA")),"SIN VALOR AVANCE")</f>
        <v>CUMPLIDA</v>
      </c>
    </row>
    <row r="1696" spans="1:17" ht="345">
      <c r="A1696" s="278" t="s">
        <v>18</v>
      </c>
      <c r="B1696" s="203" t="s">
        <v>14</v>
      </c>
      <c r="C1696" s="609"/>
      <c r="D1696" s="609"/>
      <c r="E1696" s="608"/>
      <c r="F1696" s="608"/>
      <c r="G1696" s="196" t="s">
        <v>705</v>
      </c>
      <c r="H1696" s="515" t="s">
        <v>693</v>
      </c>
      <c r="I1696" s="515" t="s">
        <v>694</v>
      </c>
      <c r="J1696" s="197">
        <v>5</v>
      </c>
      <c r="K1696" s="198">
        <v>45566</v>
      </c>
      <c r="L1696" s="198">
        <v>45657</v>
      </c>
      <c r="M1696" s="199">
        <f t="shared" si="58"/>
        <v>13</v>
      </c>
      <c r="N1696" s="200">
        <v>1</v>
      </c>
      <c r="O1696" s="515" t="s">
        <v>695</v>
      </c>
      <c r="P1696" s="200">
        <f t="shared" si="57"/>
        <v>1</v>
      </c>
      <c r="Q1696" s="201" t="str" cm="1">
        <f t="array" aca="1" ref="Q1696" ca="1">IF(ISNUMBER(P1696),IF(P1696=100%,"CUMPLIDA",IF(AND(ISNUMBER(L1696),ISNUMBER(INDIRECT("FECHA_"&amp;$B1696,1))), IF(L1696&lt;=INDIRECT("FECHA_"&amp;$B1696,1),"INCUMPLIDA","PROCESO"), "VERIFICAR FECHA")),"SIN VALOR AVANCE")</f>
        <v>CUMPLIDA</v>
      </c>
    </row>
    <row r="1697" spans="1:17" ht="345">
      <c r="A1697" s="278" t="s">
        <v>18</v>
      </c>
      <c r="B1697" s="203" t="s">
        <v>14</v>
      </c>
      <c r="C1697" s="609"/>
      <c r="D1697" s="609"/>
      <c r="E1697" s="608"/>
      <c r="F1697" s="608"/>
      <c r="G1697" s="196" t="s">
        <v>705</v>
      </c>
      <c r="H1697" s="515" t="s">
        <v>693</v>
      </c>
      <c r="I1697" s="515" t="s">
        <v>694</v>
      </c>
      <c r="J1697" s="197">
        <v>5</v>
      </c>
      <c r="K1697" s="198">
        <v>45566</v>
      </c>
      <c r="L1697" s="198">
        <v>45657</v>
      </c>
      <c r="M1697" s="199">
        <f t="shared" si="58"/>
        <v>13</v>
      </c>
      <c r="N1697" s="200">
        <v>1</v>
      </c>
      <c r="O1697" s="515" t="s">
        <v>695</v>
      </c>
      <c r="P1697" s="200">
        <f t="shared" si="57"/>
        <v>1</v>
      </c>
      <c r="Q1697" s="201" t="str" cm="1">
        <f t="array" aca="1" ref="Q1697" ca="1">IF(ISNUMBER(P1697),IF(P1697=100%,"CUMPLIDA",IF(AND(ISNUMBER(L1697),ISNUMBER(INDIRECT("FECHA_"&amp;$B1697,1))), IF(L1697&lt;=INDIRECT("FECHA_"&amp;$B1697,1),"INCUMPLIDA","PROCESO"), "VERIFICAR FECHA")),"SIN VALOR AVANCE")</f>
        <v>CUMPLIDA</v>
      </c>
    </row>
    <row r="1698" spans="1:17" ht="270.75">
      <c r="A1698" s="278" t="s">
        <v>18</v>
      </c>
      <c r="B1698" s="203" t="s">
        <v>14</v>
      </c>
      <c r="C1698" s="609"/>
      <c r="D1698" s="609"/>
      <c r="E1698" s="608" t="s">
        <v>714</v>
      </c>
      <c r="F1698" s="608"/>
      <c r="G1698" s="542" t="s">
        <v>4383</v>
      </c>
      <c r="H1698" s="543" t="s">
        <v>4384</v>
      </c>
      <c r="I1698" s="515" t="s">
        <v>4386</v>
      </c>
      <c r="J1698" s="197">
        <v>1</v>
      </c>
      <c r="K1698" s="544">
        <v>45566</v>
      </c>
      <c r="L1698" s="544">
        <v>45868</v>
      </c>
      <c r="M1698" s="199">
        <f t="shared" si="58"/>
        <v>43.142857142857146</v>
      </c>
      <c r="N1698" s="200">
        <v>0.3</v>
      </c>
      <c r="O1698" s="515" t="s">
        <v>715</v>
      </c>
      <c r="P1698" s="200">
        <f t="shared" si="57"/>
        <v>0.3</v>
      </c>
      <c r="Q1698" s="201" t="str" cm="1">
        <f t="array" aca="1" ref="Q1698" ca="1">IF(ISNUMBER(P1698),IF(P1698=100%,"CUMPLIDA",IF(AND(ISNUMBER(L1698),ISNUMBER(INDIRECT("FECHA_"&amp;$B1698,1))), IF(L1698&lt;=INDIRECT("FECHA_"&amp;$B1698,1),"INCUMPLIDA","PROCESO"), "VERIFICAR FECHA")),"SIN VALOR AVANCE")</f>
        <v>PROCESO</v>
      </c>
    </row>
    <row r="1699" spans="1:17" ht="105.75">
      <c r="A1699" s="278" t="s">
        <v>18</v>
      </c>
      <c r="B1699" s="203" t="s">
        <v>14</v>
      </c>
      <c r="C1699" s="609"/>
      <c r="D1699" s="609"/>
      <c r="E1699" s="608"/>
      <c r="F1699" s="608"/>
      <c r="G1699" s="542" t="s">
        <v>4382</v>
      </c>
      <c r="H1699" s="543" t="s">
        <v>4385</v>
      </c>
      <c r="I1699" s="515" t="s">
        <v>4387</v>
      </c>
      <c r="J1699" s="197">
        <v>1</v>
      </c>
      <c r="K1699" s="544">
        <v>45868</v>
      </c>
      <c r="L1699" s="544">
        <v>45991</v>
      </c>
      <c r="M1699" s="199">
        <f t="shared" si="58"/>
        <v>17.571428571428573</v>
      </c>
      <c r="N1699" s="200">
        <v>0.3</v>
      </c>
      <c r="O1699" s="515" t="s">
        <v>715</v>
      </c>
      <c r="P1699" s="200">
        <f t="shared" si="57"/>
        <v>0.3</v>
      </c>
      <c r="Q1699" s="201" t="str" cm="1">
        <f t="array" aca="1" ref="Q1699" ca="1">IF(ISNUMBER(P1699),IF(P1699=100%,"CUMPLIDA",IF(AND(ISNUMBER(L1699),ISNUMBER(INDIRECT("FECHA_"&amp;$B1699,1))), IF(L1699&lt;=INDIRECT("FECHA_"&amp;$B1699,1),"INCUMPLIDA","PROCESO"), "VERIFICAR FECHA")),"SIN VALOR AVANCE")</f>
        <v>PROCESO</v>
      </c>
    </row>
    <row r="1700" spans="1:17" ht="165">
      <c r="A1700" s="278" t="s">
        <v>18</v>
      </c>
      <c r="B1700" s="203" t="s">
        <v>14</v>
      </c>
      <c r="C1700" s="609"/>
      <c r="D1700" s="609"/>
      <c r="E1700" s="608" t="s">
        <v>716</v>
      </c>
      <c r="F1700" s="608"/>
      <c r="G1700" s="196" t="s">
        <v>717</v>
      </c>
      <c r="H1700" s="515" t="s">
        <v>718</v>
      </c>
      <c r="I1700" s="515" t="s">
        <v>719</v>
      </c>
      <c r="J1700" s="197">
        <v>1</v>
      </c>
      <c r="K1700" s="198">
        <v>45566</v>
      </c>
      <c r="L1700" s="198">
        <v>45657</v>
      </c>
      <c r="M1700" s="199">
        <f t="shared" si="58"/>
        <v>13</v>
      </c>
      <c r="N1700" s="200">
        <v>1</v>
      </c>
      <c r="O1700" s="515" t="s">
        <v>720</v>
      </c>
      <c r="P1700" s="200">
        <f t="shared" si="57"/>
        <v>1</v>
      </c>
      <c r="Q1700" s="201" t="str" cm="1">
        <f t="array" aca="1" ref="Q1700" ca="1">IF(ISNUMBER(P1700),IF(P1700=100%,"CUMPLIDA",IF(AND(ISNUMBER(L1700),ISNUMBER(INDIRECT("FECHA_"&amp;$B1700,1))), IF(L1700&lt;=INDIRECT("FECHA_"&amp;$B1700,1),"INCUMPLIDA","PROCESO"), "VERIFICAR FECHA")),"SIN VALOR AVANCE")</f>
        <v>CUMPLIDA</v>
      </c>
    </row>
    <row r="1701" spans="1:17" ht="345">
      <c r="A1701" s="278" t="s">
        <v>18</v>
      </c>
      <c r="B1701" s="203" t="s">
        <v>14</v>
      </c>
      <c r="C1701" s="609"/>
      <c r="D1701" s="609"/>
      <c r="E1701" s="608"/>
      <c r="F1701" s="608"/>
      <c r="G1701" s="196" t="s">
        <v>705</v>
      </c>
      <c r="H1701" s="515" t="s">
        <v>693</v>
      </c>
      <c r="I1701" s="515" t="s">
        <v>694</v>
      </c>
      <c r="J1701" s="197">
        <v>5</v>
      </c>
      <c r="K1701" s="198">
        <v>45566</v>
      </c>
      <c r="L1701" s="198">
        <v>45657</v>
      </c>
      <c r="M1701" s="199">
        <f t="shared" si="58"/>
        <v>13</v>
      </c>
      <c r="N1701" s="200">
        <v>1</v>
      </c>
      <c r="O1701" s="515" t="s">
        <v>695</v>
      </c>
      <c r="P1701" s="200">
        <f t="shared" si="57"/>
        <v>1</v>
      </c>
      <c r="Q1701" s="201" t="str" cm="1">
        <f t="array" aca="1" ref="Q1701" ca="1">IF(ISNUMBER(P1701),IF(P1701=100%,"CUMPLIDA",IF(AND(ISNUMBER(L1701),ISNUMBER(INDIRECT("FECHA_"&amp;$B1701,1))), IF(L1701&lt;=INDIRECT("FECHA_"&amp;$B1701,1),"INCUMPLIDA","PROCESO"), "VERIFICAR FECHA")),"SIN VALOR AVANCE")</f>
        <v>CUMPLIDA</v>
      </c>
    </row>
    <row r="1702" spans="1:17" ht="345">
      <c r="A1702" s="278" t="s">
        <v>18</v>
      </c>
      <c r="B1702" s="203" t="s">
        <v>14</v>
      </c>
      <c r="C1702" s="609"/>
      <c r="D1702" s="609"/>
      <c r="E1702" s="608"/>
      <c r="F1702" s="608"/>
      <c r="G1702" s="196" t="s">
        <v>705</v>
      </c>
      <c r="H1702" s="515" t="s">
        <v>693</v>
      </c>
      <c r="I1702" s="515" t="s">
        <v>694</v>
      </c>
      <c r="J1702" s="197">
        <v>5</v>
      </c>
      <c r="K1702" s="198">
        <v>45566</v>
      </c>
      <c r="L1702" s="198">
        <v>45657</v>
      </c>
      <c r="M1702" s="199">
        <f t="shared" si="58"/>
        <v>13</v>
      </c>
      <c r="N1702" s="200">
        <v>1</v>
      </c>
      <c r="O1702" s="515" t="s">
        <v>695</v>
      </c>
      <c r="P1702" s="200">
        <f t="shared" si="57"/>
        <v>1</v>
      </c>
      <c r="Q1702" s="201" t="str" cm="1">
        <f t="array" aca="1" ref="Q1702" ca="1">IF(ISNUMBER(P1702),IF(P1702=100%,"CUMPLIDA",IF(AND(ISNUMBER(L1702),ISNUMBER(INDIRECT("FECHA_"&amp;$B1702,1))), IF(L1702&lt;=INDIRECT("FECHA_"&amp;$B1702,1),"INCUMPLIDA","PROCESO"), "VERIFICAR FECHA")),"SIN VALOR AVANCE")</f>
        <v>CUMPLIDA</v>
      </c>
    </row>
    <row r="1703" spans="1:17" ht="345">
      <c r="A1703" s="278" t="s">
        <v>18</v>
      </c>
      <c r="B1703" s="203" t="s">
        <v>14</v>
      </c>
      <c r="C1703" s="609"/>
      <c r="D1703" s="609"/>
      <c r="E1703" s="608" t="s">
        <v>721</v>
      </c>
      <c r="F1703" s="608"/>
      <c r="G1703" s="196" t="s">
        <v>705</v>
      </c>
      <c r="H1703" s="515" t="s">
        <v>693</v>
      </c>
      <c r="I1703" s="515" t="s">
        <v>694</v>
      </c>
      <c r="J1703" s="197">
        <v>5</v>
      </c>
      <c r="K1703" s="198">
        <v>45566</v>
      </c>
      <c r="L1703" s="198">
        <v>45657</v>
      </c>
      <c r="M1703" s="199">
        <f t="shared" si="58"/>
        <v>13</v>
      </c>
      <c r="N1703" s="200">
        <v>1</v>
      </c>
      <c r="O1703" s="515" t="s">
        <v>695</v>
      </c>
      <c r="P1703" s="200">
        <f t="shared" si="57"/>
        <v>1</v>
      </c>
      <c r="Q1703" s="201" t="str" cm="1">
        <f t="array" aca="1" ref="Q1703" ca="1">IF(ISNUMBER(P1703),IF(P1703=100%,"CUMPLIDA",IF(AND(ISNUMBER(L1703),ISNUMBER(INDIRECT("FECHA_"&amp;$B1703,1))), IF(L1703&lt;=INDIRECT("FECHA_"&amp;$B1703,1),"INCUMPLIDA","PROCESO"), "VERIFICAR FECHA")),"SIN VALOR AVANCE")</f>
        <v>CUMPLIDA</v>
      </c>
    </row>
    <row r="1704" spans="1:17" ht="345">
      <c r="A1704" s="278" t="s">
        <v>18</v>
      </c>
      <c r="B1704" s="203" t="s">
        <v>14</v>
      </c>
      <c r="C1704" s="609"/>
      <c r="D1704" s="609"/>
      <c r="E1704" s="608"/>
      <c r="F1704" s="608"/>
      <c r="G1704" s="196" t="s">
        <v>705</v>
      </c>
      <c r="H1704" s="515" t="s">
        <v>693</v>
      </c>
      <c r="I1704" s="515" t="s">
        <v>694</v>
      </c>
      <c r="J1704" s="197">
        <v>5</v>
      </c>
      <c r="K1704" s="198">
        <v>45566</v>
      </c>
      <c r="L1704" s="198">
        <v>45657</v>
      </c>
      <c r="M1704" s="199">
        <f t="shared" si="58"/>
        <v>13</v>
      </c>
      <c r="N1704" s="200">
        <v>1</v>
      </c>
      <c r="O1704" s="515" t="s">
        <v>695</v>
      </c>
      <c r="P1704" s="200">
        <f t="shared" si="57"/>
        <v>1</v>
      </c>
      <c r="Q1704" s="201" t="str" cm="1">
        <f t="array" aca="1" ref="Q1704" ca="1">IF(ISNUMBER(P1704),IF(P1704=100%,"CUMPLIDA",IF(AND(ISNUMBER(L1704),ISNUMBER(INDIRECT("FECHA_"&amp;$B1704,1))), IF(L1704&lt;=INDIRECT("FECHA_"&amp;$B1704,1),"INCUMPLIDA","PROCESO"), "VERIFICAR FECHA")),"SIN VALOR AVANCE")</f>
        <v>CUMPLIDA</v>
      </c>
    </row>
    <row r="1705" spans="1:17" ht="345">
      <c r="A1705" s="278" t="s">
        <v>18</v>
      </c>
      <c r="B1705" s="203" t="s">
        <v>14</v>
      </c>
      <c r="C1705" s="609"/>
      <c r="D1705" s="609"/>
      <c r="E1705" s="608"/>
      <c r="F1705" s="608"/>
      <c r="G1705" s="196" t="s">
        <v>705</v>
      </c>
      <c r="H1705" s="515" t="s">
        <v>693</v>
      </c>
      <c r="I1705" s="515" t="s">
        <v>694</v>
      </c>
      <c r="J1705" s="197">
        <v>5</v>
      </c>
      <c r="K1705" s="198">
        <v>45566</v>
      </c>
      <c r="L1705" s="198">
        <v>45657</v>
      </c>
      <c r="M1705" s="199">
        <f t="shared" si="58"/>
        <v>13</v>
      </c>
      <c r="N1705" s="200">
        <v>1</v>
      </c>
      <c r="O1705" s="515" t="s">
        <v>695</v>
      </c>
      <c r="P1705" s="200">
        <f t="shared" si="57"/>
        <v>1</v>
      </c>
      <c r="Q1705" s="201" t="str" cm="1">
        <f t="array" aca="1" ref="Q1705" ca="1">IF(ISNUMBER(P1705),IF(P1705=100%,"CUMPLIDA",IF(AND(ISNUMBER(L1705),ISNUMBER(INDIRECT("FECHA_"&amp;$B1705,1))), IF(L1705&lt;=INDIRECT("FECHA_"&amp;$B1705,1),"INCUMPLIDA","PROCESO"), "VERIFICAR FECHA")),"SIN VALOR AVANCE")</f>
        <v>CUMPLIDA</v>
      </c>
    </row>
    <row r="1706" spans="1:17" ht="345">
      <c r="A1706" s="278" t="s">
        <v>18</v>
      </c>
      <c r="B1706" s="203" t="s">
        <v>14</v>
      </c>
      <c r="C1706" s="609"/>
      <c r="D1706" s="609"/>
      <c r="E1706" s="608"/>
      <c r="F1706" s="608"/>
      <c r="G1706" s="196" t="s">
        <v>705</v>
      </c>
      <c r="H1706" s="515" t="s">
        <v>693</v>
      </c>
      <c r="I1706" s="515" t="s">
        <v>694</v>
      </c>
      <c r="J1706" s="197">
        <v>5</v>
      </c>
      <c r="K1706" s="198">
        <v>45566</v>
      </c>
      <c r="L1706" s="198">
        <v>45657</v>
      </c>
      <c r="M1706" s="199">
        <f t="shared" si="58"/>
        <v>13</v>
      </c>
      <c r="N1706" s="200">
        <v>1</v>
      </c>
      <c r="O1706" s="515" t="s">
        <v>695</v>
      </c>
      <c r="P1706" s="200">
        <f t="shared" si="57"/>
        <v>1</v>
      </c>
      <c r="Q1706" s="201" t="str" cm="1">
        <f t="array" aca="1" ref="Q1706" ca="1">IF(ISNUMBER(P1706),IF(P1706=100%,"CUMPLIDA",IF(AND(ISNUMBER(L1706),ISNUMBER(INDIRECT("FECHA_"&amp;$B1706,1))), IF(L1706&lt;=INDIRECT("FECHA_"&amp;$B1706,1),"INCUMPLIDA","PROCESO"), "VERIFICAR FECHA")),"SIN VALOR AVANCE")</f>
        <v>CUMPLIDA</v>
      </c>
    </row>
    <row r="1707" spans="1:17" ht="180">
      <c r="A1707" s="278" t="s">
        <v>18</v>
      </c>
      <c r="B1707" s="203" t="s">
        <v>14</v>
      </c>
      <c r="C1707" s="609" t="s">
        <v>722</v>
      </c>
      <c r="D1707" s="609" t="s">
        <v>723</v>
      </c>
      <c r="E1707" s="196" t="s">
        <v>724</v>
      </c>
      <c r="F1707" s="608" t="s">
        <v>725</v>
      </c>
      <c r="G1707" s="611" t="s">
        <v>726</v>
      </c>
      <c r="H1707" s="515" t="s">
        <v>727</v>
      </c>
      <c r="I1707" s="515" t="s">
        <v>728</v>
      </c>
      <c r="J1707" s="197">
        <v>1</v>
      </c>
      <c r="K1707" s="198">
        <v>45548</v>
      </c>
      <c r="L1707" s="260">
        <v>45925</v>
      </c>
      <c r="M1707" s="199">
        <f t="shared" si="58"/>
        <v>53.857142857142854</v>
      </c>
      <c r="N1707" s="200">
        <v>0.8</v>
      </c>
      <c r="O1707" s="515" t="s">
        <v>729</v>
      </c>
      <c r="P1707" s="200">
        <f t="shared" si="57"/>
        <v>0.8</v>
      </c>
      <c r="Q1707" s="201" t="str" cm="1">
        <f t="array" aca="1" ref="Q1707" ca="1">IF(ISNUMBER(P1707),IF(P1707=100%,"CUMPLIDA",IF(AND(ISNUMBER(L1707),ISNUMBER(INDIRECT("FECHA_"&amp;$B1707,1))), IF(L1707&lt;=INDIRECT("FECHA_"&amp;$B1707,1),"INCUMPLIDA","PROCESO"), "VERIFICAR FECHA")),"SIN VALOR AVANCE")</f>
        <v>PROCESO</v>
      </c>
    </row>
    <row r="1708" spans="1:17" ht="255">
      <c r="A1708" s="278" t="s">
        <v>18</v>
      </c>
      <c r="B1708" s="203" t="s">
        <v>14</v>
      </c>
      <c r="C1708" s="609"/>
      <c r="D1708" s="609"/>
      <c r="E1708" s="196" t="s">
        <v>751</v>
      </c>
      <c r="F1708" s="608"/>
      <c r="G1708" s="611"/>
      <c r="H1708" s="515" t="s">
        <v>730</v>
      </c>
      <c r="I1708" s="515" t="s">
        <v>731</v>
      </c>
      <c r="J1708" s="197">
        <v>1</v>
      </c>
      <c r="K1708" s="198">
        <v>45597</v>
      </c>
      <c r="L1708" s="260">
        <v>45925</v>
      </c>
      <c r="M1708" s="199">
        <f t="shared" si="58"/>
        <v>46.857142857142854</v>
      </c>
      <c r="N1708" s="200">
        <v>0.8</v>
      </c>
      <c r="O1708" s="515" t="s">
        <v>732</v>
      </c>
      <c r="P1708" s="200">
        <f t="shared" si="57"/>
        <v>0.8</v>
      </c>
      <c r="Q1708" s="201" t="str" cm="1">
        <f t="array" aca="1" ref="Q1708" ca="1">IF(ISNUMBER(P1708),IF(P1708=100%,"CUMPLIDA",IF(AND(ISNUMBER(L1708),ISNUMBER(INDIRECT("FECHA_"&amp;$B1708,1))), IF(L1708&lt;=INDIRECT("FECHA_"&amp;$B1708,1),"INCUMPLIDA","PROCESO"), "VERIFICAR FECHA")),"SIN VALOR AVANCE")</f>
        <v>PROCESO</v>
      </c>
    </row>
    <row r="1709" spans="1:17" ht="75.75">
      <c r="A1709" s="278" t="s">
        <v>18</v>
      </c>
      <c r="B1709" s="203" t="s">
        <v>14</v>
      </c>
      <c r="C1709" s="609"/>
      <c r="D1709" s="609"/>
      <c r="E1709" s="196" t="s">
        <v>762</v>
      </c>
      <c r="F1709" s="608"/>
      <c r="G1709" s="611"/>
      <c r="H1709" s="515" t="s">
        <v>733</v>
      </c>
      <c r="I1709" s="515" t="s">
        <v>734</v>
      </c>
      <c r="J1709" s="197">
        <v>1</v>
      </c>
      <c r="K1709" s="198">
        <v>45566</v>
      </c>
      <c r="L1709" s="260">
        <v>45925</v>
      </c>
      <c r="M1709" s="199">
        <f t="shared" si="58"/>
        <v>51.285714285714285</v>
      </c>
      <c r="N1709" s="200">
        <v>0.8</v>
      </c>
      <c r="O1709" s="515" t="s">
        <v>735</v>
      </c>
      <c r="P1709" s="200">
        <f t="shared" si="57"/>
        <v>0.8</v>
      </c>
      <c r="Q1709" s="201" t="str" cm="1">
        <f t="array" aca="1" ref="Q1709" ca="1">IF(ISNUMBER(P1709),IF(P1709=100%,"CUMPLIDA",IF(AND(ISNUMBER(L1709),ISNUMBER(INDIRECT("FECHA_"&amp;$B1709,1))), IF(L1709&lt;=INDIRECT("FECHA_"&amp;$B1709,1),"INCUMPLIDA","PROCESO"), "VERIFICAR FECHA")),"SIN VALOR AVANCE")</f>
        <v>PROCESO</v>
      </c>
    </row>
    <row r="1710" spans="1:17" ht="165">
      <c r="A1710" s="278" t="s">
        <v>18</v>
      </c>
      <c r="B1710" s="203" t="s">
        <v>14</v>
      </c>
      <c r="C1710" s="609"/>
      <c r="D1710" s="609"/>
      <c r="E1710" s="613" t="s">
        <v>763</v>
      </c>
      <c r="F1710" s="608"/>
      <c r="G1710" s="608" t="s">
        <v>736</v>
      </c>
      <c r="H1710" s="515" t="s">
        <v>737</v>
      </c>
      <c r="I1710" s="515" t="s">
        <v>738</v>
      </c>
      <c r="J1710" s="197">
        <v>1</v>
      </c>
      <c r="K1710" s="198">
        <v>45658</v>
      </c>
      <c r="L1710" s="198">
        <v>45992</v>
      </c>
      <c r="M1710" s="199">
        <f t="shared" si="58"/>
        <v>47.714285714285715</v>
      </c>
      <c r="N1710" s="200">
        <v>0.5</v>
      </c>
      <c r="O1710" s="515" t="s">
        <v>739</v>
      </c>
      <c r="P1710" s="200">
        <f t="shared" si="57"/>
        <v>0.5</v>
      </c>
      <c r="Q1710" s="201" t="str" cm="1">
        <f t="array" aca="1" ref="Q1710" ca="1">IF(ISNUMBER(P1710),IF(P1710=100%,"CUMPLIDA",IF(AND(ISNUMBER(L1710),ISNUMBER(INDIRECT("FECHA_"&amp;$B1710,1))), IF(L1710&lt;=INDIRECT("FECHA_"&amp;$B1710,1),"INCUMPLIDA","PROCESO"), "VERIFICAR FECHA")),"SIN VALOR AVANCE")</f>
        <v>PROCESO</v>
      </c>
    </row>
    <row r="1711" spans="1:17" ht="75.75">
      <c r="A1711" s="278" t="s">
        <v>18</v>
      </c>
      <c r="B1711" s="203" t="s">
        <v>14</v>
      </c>
      <c r="C1711" s="609"/>
      <c r="D1711" s="609"/>
      <c r="E1711" s="614"/>
      <c r="F1711" s="608"/>
      <c r="G1711" s="608"/>
      <c r="H1711" s="515" t="s">
        <v>740</v>
      </c>
      <c r="I1711" s="515" t="s">
        <v>741</v>
      </c>
      <c r="J1711" s="197">
        <v>1</v>
      </c>
      <c r="K1711" s="198">
        <v>45717</v>
      </c>
      <c r="L1711" s="198">
        <v>45992</v>
      </c>
      <c r="M1711" s="199">
        <f t="shared" si="58"/>
        <v>39.285714285714285</v>
      </c>
      <c r="N1711" s="200">
        <v>0.5</v>
      </c>
      <c r="O1711" s="515" t="s">
        <v>742</v>
      </c>
      <c r="P1711" s="200">
        <f>IF(B1711="ITRC",N1711,N1711/J1711)</f>
        <v>0.5</v>
      </c>
      <c r="Q1711" s="201" t="str" cm="1">
        <f t="array" aca="1" ref="Q1711" ca="1">IF(ISNUMBER(P1711),IF(P1711=100%,"CUMPLIDA",IF(AND(ISNUMBER(L1711),ISNUMBER(INDIRECT("FECHA_"&amp;$B1711,1))), IF(L1711&lt;=INDIRECT("FECHA_"&amp;$B1711,1),"INCUMPLIDA","PROCESO"), "VERIFICAR FECHA")),"SIN VALOR AVANCE")</f>
        <v>PROCESO</v>
      </c>
    </row>
    <row r="1712" spans="1:17" ht="105">
      <c r="A1712" s="278" t="s">
        <v>18</v>
      </c>
      <c r="B1712" s="203" t="s">
        <v>14</v>
      </c>
      <c r="C1712" s="609"/>
      <c r="D1712" s="609"/>
      <c r="E1712" s="608" t="s">
        <v>764</v>
      </c>
      <c r="F1712" s="608"/>
      <c r="G1712" s="608" t="s">
        <v>743</v>
      </c>
      <c r="H1712" s="515" t="s">
        <v>744</v>
      </c>
      <c r="I1712" s="516" t="s">
        <v>745</v>
      </c>
      <c r="J1712" s="197">
        <v>1</v>
      </c>
      <c r="K1712" s="198">
        <v>45748</v>
      </c>
      <c r="L1712" s="198">
        <v>46022</v>
      </c>
      <c r="M1712" s="199">
        <f t="shared" si="58"/>
        <v>39.142857142857146</v>
      </c>
      <c r="N1712" s="200">
        <v>0</v>
      </c>
      <c r="O1712" s="515" t="s">
        <v>746</v>
      </c>
      <c r="P1712" s="200">
        <f t="shared" ref="P1712:P1775" si="59">IF(B1712="ITRC",N1712,N1712/J1712)</f>
        <v>0</v>
      </c>
      <c r="Q1712" s="201" t="str" cm="1">
        <f t="array" aca="1" ref="Q1712" ca="1">IF(ISNUMBER(P1712),IF(P1712=100%,"CUMPLIDA",IF(AND(ISNUMBER(L1712),ISNUMBER(INDIRECT("FECHA_"&amp;$B1712,1))), IF(L1712&lt;=INDIRECT("FECHA_"&amp;$B1712,1),"INCUMPLIDA","PROCESO"), "VERIFICAR FECHA")),"SIN VALOR AVANCE")</f>
        <v>PROCESO</v>
      </c>
    </row>
    <row r="1713" spans="1:17" ht="135.75">
      <c r="A1713" s="278" t="s">
        <v>18</v>
      </c>
      <c r="B1713" s="203" t="s">
        <v>14</v>
      </c>
      <c r="C1713" s="609"/>
      <c r="D1713" s="609"/>
      <c r="E1713" s="608" t="s">
        <v>764</v>
      </c>
      <c r="F1713" s="608"/>
      <c r="G1713" s="608"/>
      <c r="H1713" s="515" t="s">
        <v>747</v>
      </c>
      <c r="I1713" s="515" t="s">
        <v>748</v>
      </c>
      <c r="J1713" s="197">
        <v>1</v>
      </c>
      <c r="K1713" s="198">
        <v>45839</v>
      </c>
      <c r="L1713" s="198">
        <v>46022</v>
      </c>
      <c r="M1713" s="199">
        <f t="shared" si="58"/>
        <v>26.142857142857142</v>
      </c>
      <c r="N1713" s="200">
        <v>0</v>
      </c>
      <c r="O1713" s="515" t="s">
        <v>739</v>
      </c>
      <c r="P1713" s="200">
        <f t="shared" si="59"/>
        <v>0</v>
      </c>
      <c r="Q1713" s="201" t="str" cm="1">
        <f t="array" aca="1" ref="Q1713" ca="1">IF(ISNUMBER(P1713),IF(P1713=100%,"CUMPLIDA",IF(AND(ISNUMBER(L1713),ISNUMBER(INDIRECT("FECHA_"&amp;$B1713,1))), IF(L1713&lt;=INDIRECT("FECHA_"&amp;$B1713,1),"INCUMPLIDA","PROCESO"), "VERIFICAR FECHA")),"SIN VALOR AVANCE")</f>
        <v>PROCESO</v>
      </c>
    </row>
    <row r="1714" spans="1:17" ht="195">
      <c r="A1714" s="278" t="s">
        <v>18</v>
      </c>
      <c r="B1714" s="203" t="s">
        <v>14</v>
      </c>
      <c r="C1714" s="609"/>
      <c r="D1714" s="609"/>
      <c r="E1714" s="608" t="s">
        <v>765</v>
      </c>
      <c r="F1714" s="608"/>
      <c r="G1714" s="608"/>
      <c r="H1714" s="515" t="s">
        <v>749</v>
      </c>
      <c r="I1714" s="515" t="s">
        <v>750</v>
      </c>
      <c r="J1714" s="197">
        <v>1</v>
      </c>
      <c r="K1714" s="198">
        <v>45870</v>
      </c>
      <c r="L1714" s="198">
        <v>46022</v>
      </c>
      <c r="M1714" s="199">
        <f t="shared" si="58"/>
        <v>21.714285714285715</v>
      </c>
      <c r="N1714" s="200">
        <v>0</v>
      </c>
      <c r="O1714" s="515" t="s">
        <v>742</v>
      </c>
      <c r="P1714" s="200">
        <f t="shared" si="59"/>
        <v>0</v>
      </c>
      <c r="Q1714" s="201" t="str" cm="1">
        <f t="array" aca="1" ref="Q1714" ca="1">IF(ISNUMBER(P1714),IF(P1714=100%,"CUMPLIDA",IF(AND(ISNUMBER(L1714),ISNUMBER(INDIRECT("FECHA_"&amp;$B1714,1))), IF(L1714&lt;=INDIRECT("FECHA_"&amp;$B1714,1),"INCUMPLIDA","PROCESO"), "VERIFICAR FECHA")),"SIN VALOR AVANCE")</f>
        <v>PROCESO</v>
      </c>
    </row>
    <row r="1715" spans="1:17" ht="135.75">
      <c r="A1715" s="278" t="s">
        <v>18</v>
      </c>
      <c r="B1715" s="203" t="s">
        <v>14</v>
      </c>
      <c r="C1715" s="609"/>
      <c r="D1715" s="609"/>
      <c r="E1715" s="608"/>
      <c r="F1715" s="608"/>
      <c r="G1715" s="608" t="s">
        <v>752</v>
      </c>
      <c r="H1715" s="515" t="s">
        <v>753</v>
      </c>
      <c r="I1715" s="612" t="s">
        <v>754</v>
      </c>
      <c r="J1715" s="197">
        <v>1</v>
      </c>
      <c r="K1715" s="198">
        <v>45536</v>
      </c>
      <c r="L1715" s="198">
        <v>45734</v>
      </c>
      <c r="M1715" s="199">
        <f t="shared" si="58"/>
        <v>28.285714285714285</v>
      </c>
      <c r="N1715" s="200">
        <v>1</v>
      </c>
      <c r="O1715" s="515" t="s">
        <v>729</v>
      </c>
      <c r="P1715" s="200">
        <f t="shared" si="59"/>
        <v>1</v>
      </c>
      <c r="Q1715" s="201" t="str" cm="1">
        <f t="array" aca="1" ref="Q1715" ca="1">IF(ISNUMBER(P1715),IF(P1715=100%,"CUMPLIDA",IF(AND(ISNUMBER(L1715),ISNUMBER(INDIRECT("FECHA_"&amp;$B1715,1))), IF(L1715&lt;=INDIRECT("FECHA_"&amp;$B1715,1),"INCUMPLIDA","PROCESO"), "VERIFICAR FECHA")),"SIN VALOR AVANCE")</f>
        <v>CUMPLIDA</v>
      </c>
    </row>
    <row r="1716" spans="1:17" ht="135.75">
      <c r="A1716" s="278" t="s">
        <v>18</v>
      </c>
      <c r="B1716" s="203" t="s">
        <v>14</v>
      </c>
      <c r="C1716" s="609"/>
      <c r="D1716" s="609"/>
      <c r="E1716" s="608" t="s">
        <v>766</v>
      </c>
      <c r="F1716" s="608"/>
      <c r="G1716" s="608"/>
      <c r="H1716" s="515" t="s">
        <v>755</v>
      </c>
      <c r="I1716" s="612"/>
      <c r="J1716" s="197">
        <v>1</v>
      </c>
      <c r="K1716" s="198">
        <v>45643</v>
      </c>
      <c r="L1716" s="198">
        <v>45734</v>
      </c>
      <c r="M1716" s="199">
        <f t="shared" si="58"/>
        <v>13</v>
      </c>
      <c r="N1716" s="200">
        <v>1</v>
      </c>
      <c r="O1716" s="515" t="s">
        <v>729</v>
      </c>
      <c r="P1716" s="200">
        <f t="shared" si="59"/>
        <v>1</v>
      </c>
      <c r="Q1716" s="201" t="str" cm="1">
        <f t="array" aca="1" ref="Q1716" ca="1">IF(ISNUMBER(P1716),IF(P1716=100%,"CUMPLIDA",IF(AND(ISNUMBER(L1716),ISNUMBER(INDIRECT("FECHA_"&amp;$B1716,1))), IF(L1716&lt;=INDIRECT("FECHA_"&amp;$B1716,1),"INCUMPLIDA","PROCESO"), "VERIFICAR FECHA")),"SIN VALOR AVANCE")</f>
        <v>CUMPLIDA</v>
      </c>
    </row>
    <row r="1717" spans="1:17" ht="135.75">
      <c r="A1717" s="278" t="s">
        <v>18</v>
      </c>
      <c r="B1717" s="203" t="s">
        <v>14</v>
      </c>
      <c r="C1717" s="609"/>
      <c r="D1717" s="609"/>
      <c r="E1717" s="608"/>
      <c r="F1717" s="608"/>
      <c r="G1717" s="608"/>
      <c r="H1717" s="515" t="s">
        <v>756</v>
      </c>
      <c r="I1717" s="612"/>
      <c r="J1717" s="197">
        <v>1</v>
      </c>
      <c r="K1717" s="198">
        <v>45536</v>
      </c>
      <c r="L1717" s="198">
        <v>45734</v>
      </c>
      <c r="M1717" s="199">
        <f t="shared" si="58"/>
        <v>28.285714285714285</v>
      </c>
      <c r="N1717" s="200">
        <v>1</v>
      </c>
      <c r="O1717" s="515" t="s">
        <v>729</v>
      </c>
      <c r="P1717" s="200">
        <f t="shared" si="59"/>
        <v>1</v>
      </c>
      <c r="Q1717" s="201" t="str" cm="1">
        <f t="array" aca="1" ref="Q1717" ca="1">IF(ISNUMBER(P1717),IF(P1717=100%,"CUMPLIDA",IF(AND(ISNUMBER(L1717),ISNUMBER(INDIRECT("FECHA_"&amp;$B1717,1))), IF(L1717&lt;=INDIRECT("FECHA_"&amp;$B1717,1),"INCUMPLIDA","PROCESO"), "VERIFICAR FECHA")),"SIN VALOR AVANCE")</f>
        <v>CUMPLIDA</v>
      </c>
    </row>
    <row r="1718" spans="1:17" ht="150">
      <c r="A1718" s="278" t="s">
        <v>18</v>
      </c>
      <c r="B1718" s="203" t="s">
        <v>14</v>
      </c>
      <c r="C1718" s="609"/>
      <c r="D1718" s="609"/>
      <c r="E1718" s="608" t="s">
        <v>767</v>
      </c>
      <c r="F1718" s="608"/>
      <c r="G1718" s="608"/>
      <c r="H1718" s="515" t="s">
        <v>757</v>
      </c>
      <c r="I1718" s="515" t="s">
        <v>758</v>
      </c>
      <c r="J1718" s="197">
        <v>1</v>
      </c>
      <c r="K1718" s="198">
        <v>45643</v>
      </c>
      <c r="L1718" s="198">
        <v>45734</v>
      </c>
      <c r="M1718" s="199">
        <f t="shared" si="58"/>
        <v>13</v>
      </c>
      <c r="N1718" s="200">
        <v>1</v>
      </c>
      <c r="O1718" s="515" t="s">
        <v>759</v>
      </c>
      <c r="P1718" s="200">
        <f t="shared" si="59"/>
        <v>1</v>
      </c>
      <c r="Q1718" s="201" t="str" cm="1">
        <f t="array" aca="1" ref="Q1718" ca="1">IF(ISNUMBER(P1718),IF(P1718=100%,"CUMPLIDA",IF(AND(ISNUMBER(L1718),ISNUMBER(INDIRECT("FECHA_"&amp;$B1718,1))), IF(L1718&lt;=INDIRECT("FECHA_"&amp;$B1718,1),"INCUMPLIDA","PROCESO"), "VERIFICAR FECHA")),"SIN VALOR AVANCE")</f>
        <v>CUMPLIDA</v>
      </c>
    </row>
    <row r="1719" spans="1:17" ht="330">
      <c r="A1719" s="278" t="s">
        <v>18</v>
      </c>
      <c r="B1719" s="203" t="s">
        <v>14</v>
      </c>
      <c r="C1719" s="609"/>
      <c r="D1719" s="609"/>
      <c r="E1719" s="608"/>
      <c r="F1719" s="608"/>
      <c r="G1719" s="608"/>
      <c r="H1719" s="515" t="s">
        <v>760</v>
      </c>
      <c r="I1719" s="517" t="s">
        <v>761</v>
      </c>
      <c r="J1719" s="197">
        <v>1</v>
      </c>
      <c r="K1719" s="198">
        <v>45717</v>
      </c>
      <c r="L1719" s="198">
        <v>45734</v>
      </c>
      <c r="M1719" s="199">
        <f t="shared" si="58"/>
        <v>2.4285714285714284</v>
      </c>
      <c r="N1719" s="200">
        <v>1</v>
      </c>
      <c r="O1719" s="515" t="s">
        <v>735</v>
      </c>
      <c r="P1719" s="200">
        <f t="shared" si="59"/>
        <v>1</v>
      </c>
      <c r="Q1719" s="201" t="str" cm="1">
        <f t="array" aca="1" ref="Q1719" ca="1">IF(ISNUMBER(P1719),IF(P1719=100%,"CUMPLIDA",IF(AND(ISNUMBER(L1719),ISNUMBER(INDIRECT("FECHA_"&amp;$B1719,1))), IF(L1719&lt;=INDIRECT("FECHA_"&amp;$B1719,1),"INCUMPLIDA","PROCESO"), "VERIFICAR FECHA")),"SIN VALOR AVANCE")</f>
        <v>CUMPLIDA</v>
      </c>
    </row>
    <row r="1720" spans="1:17" ht="345.75">
      <c r="A1720" s="278" t="s">
        <v>19</v>
      </c>
      <c r="B1720" s="195" t="s">
        <v>14</v>
      </c>
      <c r="C1720" s="609" t="s">
        <v>768</v>
      </c>
      <c r="D1720" s="609" t="s">
        <v>312</v>
      </c>
      <c r="E1720" s="608" t="s">
        <v>769</v>
      </c>
      <c r="F1720" s="608" t="s">
        <v>770</v>
      </c>
      <c r="G1720" s="608" t="s">
        <v>771</v>
      </c>
      <c r="H1720" s="515" t="s">
        <v>772</v>
      </c>
      <c r="I1720" s="515" t="s">
        <v>773</v>
      </c>
      <c r="J1720" s="204">
        <v>1</v>
      </c>
      <c r="K1720" s="198">
        <v>43570</v>
      </c>
      <c r="L1720" s="198">
        <v>43830</v>
      </c>
      <c r="M1720" s="199">
        <f t="shared" si="58"/>
        <v>37.142857142857146</v>
      </c>
      <c r="N1720" s="200">
        <v>1</v>
      </c>
      <c r="O1720" s="525" t="s">
        <v>774</v>
      </c>
      <c r="P1720" s="200">
        <f t="shared" si="59"/>
        <v>1</v>
      </c>
      <c r="Q1720" s="201" t="str" cm="1">
        <f t="array" aca="1" ref="Q1720" ca="1">IF(ISNUMBER(P1720),IF(P1720=100%,"CUMPLIDA",IF(AND(ISNUMBER(L1720),ISNUMBER(INDIRECT("FECHA_"&amp;$B1720,1))), IF(L1720&lt;=INDIRECT("FECHA_"&amp;$B1720,1),"INCUMPLIDA","PROCESO"), "VERIFICAR FECHA")),"SIN VALOR AVANCE")</f>
        <v>CUMPLIDA</v>
      </c>
    </row>
    <row r="1721" spans="1:17" ht="345.75">
      <c r="A1721" s="278" t="s">
        <v>19</v>
      </c>
      <c r="B1721" s="195" t="s">
        <v>14</v>
      </c>
      <c r="C1721" s="609"/>
      <c r="D1721" s="609"/>
      <c r="E1721" s="608"/>
      <c r="F1721" s="608"/>
      <c r="G1721" s="608"/>
      <c r="H1721" s="515" t="s">
        <v>775</v>
      </c>
      <c r="I1721" s="515" t="s">
        <v>776</v>
      </c>
      <c r="J1721" s="204">
        <v>1</v>
      </c>
      <c r="K1721" s="198">
        <v>43570</v>
      </c>
      <c r="L1721" s="198">
        <v>43830</v>
      </c>
      <c r="M1721" s="199">
        <f t="shared" si="58"/>
        <v>37.142857142857146</v>
      </c>
      <c r="N1721" s="200">
        <v>1</v>
      </c>
      <c r="O1721" s="525" t="s">
        <v>774</v>
      </c>
      <c r="P1721" s="200">
        <f t="shared" si="59"/>
        <v>1</v>
      </c>
      <c r="Q1721" s="201" t="str" cm="1">
        <f t="array" aca="1" ref="Q1721" ca="1">IF(ISNUMBER(P1721),IF(P1721=100%,"CUMPLIDA",IF(AND(ISNUMBER(L1721),ISNUMBER(INDIRECT("FECHA_"&amp;$B1721,1))), IF(L1721&lt;=INDIRECT("FECHA_"&amp;$B1721,1),"INCUMPLIDA","PROCESO"), "VERIFICAR FECHA")),"SIN VALOR AVANCE")</f>
        <v>CUMPLIDA</v>
      </c>
    </row>
    <row r="1722" spans="1:17" ht="405.75">
      <c r="A1722" s="278" t="s">
        <v>19</v>
      </c>
      <c r="B1722" s="195" t="s">
        <v>14</v>
      </c>
      <c r="C1722" s="609"/>
      <c r="D1722" s="609"/>
      <c r="E1722" s="608"/>
      <c r="F1722" s="608"/>
      <c r="G1722" s="608"/>
      <c r="H1722" s="515" t="s">
        <v>777</v>
      </c>
      <c r="I1722" s="515" t="s">
        <v>778</v>
      </c>
      <c r="J1722" s="204">
        <v>1</v>
      </c>
      <c r="K1722" s="198">
        <v>43570</v>
      </c>
      <c r="L1722" s="198">
        <v>43830</v>
      </c>
      <c r="M1722" s="199">
        <f t="shared" si="58"/>
        <v>37.142857142857146</v>
      </c>
      <c r="N1722" s="200">
        <v>1</v>
      </c>
      <c r="O1722" s="525" t="s">
        <v>779</v>
      </c>
      <c r="P1722" s="200">
        <f t="shared" si="59"/>
        <v>1</v>
      </c>
      <c r="Q1722" s="201" t="str" cm="1">
        <f t="array" aca="1" ref="Q1722" ca="1">IF(ISNUMBER(P1722),IF(P1722=100%,"CUMPLIDA",IF(AND(ISNUMBER(L1722),ISNUMBER(INDIRECT("FECHA_"&amp;$B1722,1))), IF(L1722&lt;=INDIRECT("FECHA_"&amp;$B1722,1),"INCUMPLIDA","PROCESO"), "VERIFICAR FECHA")),"SIN VALOR AVANCE")</f>
        <v>CUMPLIDA</v>
      </c>
    </row>
    <row r="1723" spans="1:17" ht="405.75">
      <c r="A1723" s="278" t="s">
        <v>19</v>
      </c>
      <c r="B1723" s="195" t="s">
        <v>14</v>
      </c>
      <c r="C1723" s="609"/>
      <c r="D1723" s="609"/>
      <c r="E1723" s="608"/>
      <c r="F1723" s="608"/>
      <c r="G1723" s="608" t="s">
        <v>780</v>
      </c>
      <c r="H1723" s="515" t="s">
        <v>781</v>
      </c>
      <c r="I1723" s="515" t="s">
        <v>782</v>
      </c>
      <c r="J1723" s="204">
        <v>2</v>
      </c>
      <c r="K1723" s="198">
        <v>43570</v>
      </c>
      <c r="L1723" s="198">
        <v>43830</v>
      </c>
      <c r="M1723" s="199">
        <f t="shared" si="58"/>
        <v>37.142857142857146</v>
      </c>
      <c r="N1723" s="200">
        <v>1</v>
      </c>
      <c r="O1723" s="525" t="s">
        <v>779</v>
      </c>
      <c r="P1723" s="200">
        <f t="shared" si="59"/>
        <v>1</v>
      </c>
      <c r="Q1723" s="201" t="str" cm="1">
        <f t="array" aca="1" ref="Q1723" ca="1">IF(ISNUMBER(P1723),IF(P1723=100%,"CUMPLIDA",IF(AND(ISNUMBER(L1723),ISNUMBER(INDIRECT("FECHA_"&amp;$B1723,1))), IF(L1723&lt;=INDIRECT("FECHA_"&amp;$B1723,1),"INCUMPLIDA","PROCESO"), "VERIFICAR FECHA")),"SIN VALOR AVANCE")</f>
        <v>CUMPLIDA</v>
      </c>
    </row>
    <row r="1724" spans="1:17" ht="405.75">
      <c r="A1724" s="278" t="s">
        <v>19</v>
      </c>
      <c r="B1724" s="195" t="s">
        <v>14</v>
      </c>
      <c r="C1724" s="609"/>
      <c r="D1724" s="609"/>
      <c r="E1724" s="608"/>
      <c r="F1724" s="608"/>
      <c r="G1724" s="608"/>
      <c r="H1724" s="515" t="s">
        <v>783</v>
      </c>
      <c r="I1724" s="515" t="s">
        <v>776</v>
      </c>
      <c r="J1724" s="204">
        <v>1</v>
      </c>
      <c r="K1724" s="198">
        <v>43570</v>
      </c>
      <c r="L1724" s="198">
        <v>43830</v>
      </c>
      <c r="M1724" s="199">
        <f t="shared" si="58"/>
        <v>37.142857142857146</v>
      </c>
      <c r="N1724" s="200">
        <v>1</v>
      </c>
      <c r="O1724" s="525" t="s">
        <v>779</v>
      </c>
      <c r="P1724" s="200">
        <f t="shared" si="59"/>
        <v>1</v>
      </c>
      <c r="Q1724" s="201" t="str" cm="1">
        <f t="array" aca="1" ref="Q1724" ca="1">IF(ISNUMBER(P1724),IF(P1724=100%,"CUMPLIDA",IF(AND(ISNUMBER(L1724),ISNUMBER(INDIRECT("FECHA_"&amp;$B1724,1))), IF(L1724&lt;=INDIRECT("FECHA_"&amp;$B1724,1),"INCUMPLIDA","PROCESO"), "VERIFICAR FECHA")),"SIN VALOR AVANCE")</f>
        <v>CUMPLIDA</v>
      </c>
    </row>
    <row r="1725" spans="1:17" ht="405.75">
      <c r="A1725" s="278" t="s">
        <v>19</v>
      </c>
      <c r="B1725" s="195" t="s">
        <v>14</v>
      </c>
      <c r="C1725" s="609"/>
      <c r="D1725" s="609"/>
      <c r="E1725" s="608"/>
      <c r="F1725" s="608"/>
      <c r="G1725" s="608"/>
      <c r="H1725" s="515" t="s">
        <v>784</v>
      </c>
      <c r="I1725" s="515" t="s">
        <v>785</v>
      </c>
      <c r="J1725" s="204">
        <v>1</v>
      </c>
      <c r="K1725" s="198">
        <v>43570</v>
      </c>
      <c r="L1725" s="198">
        <v>43830</v>
      </c>
      <c r="M1725" s="199">
        <f t="shared" si="58"/>
        <v>37.142857142857146</v>
      </c>
      <c r="N1725" s="200">
        <v>1</v>
      </c>
      <c r="O1725" s="525" t="s">
        <v>779</v>
      </c>
      <c r="P1725" s="200">
        <f t="shared" si="59"/>
        <v>1</v>
      </c>
      <c r="Q1725" s="201" t="str" cm="1">
        <f t="array" aca="1" ref="Q1725" ca="1">IF(ISNUMBER(P1725),IF(P1725=100%,"CUMPLIDA",IF(AND(ISNUMBER(L1725),ISNUMBER(INDIRECT("FECHA_"&amp;$B1725,1))), IF(L1725&lt;=INDIRECT("FECHA_"&amp;$B1725,1),"INCUMPLIDA","PROCESO"), "VERIFICAR FECHA")),"SIN VALOR AVANCE")</f>
        <v>CUMPLIDA</v>
      </c>
    </row>
    <row r="1726" spans="1:17" ht="345.75">
      <c r="A1726" s="278" t="s">
        <v>19</v>
      </c>
      <c r="B1726" s="195" t="s">
        <v>14</v>
      </c>
      <c r="C1726" s="609"/>
      <c r="D1726" s="609"/>
      <c r="E1726" s="608"/>
      <c r="F1726" s="608"/>
      <c r="G1726" s="608" t="s">
        <v>786</v>
      </c>
      <c r="H1726" s="515" t="s">
        <v>787</v>
      </c>
      <c r="I1726" s="515" t="s">
        <v>788</v>
      </c>
      <c r="J1726" s="204">
        <v>22</v>
      </c>
      <c r="K1726" s="198">
        <v>43570</v>
      </c>
      <c r="L1726" s="198">
        <v>44196</v>
      </c>
      <c r="M1726" s="199">
        <f t="shared" si="58"/>
        <v>89.428571428571431</v>
      </c>
      <c r="N1726" s="200">
        <v>1</v>
      </c>
      <c r="O1726" s="525" t="s">
        <v>774</v>
      </c>
      <c r="P1726" s="200">
        <f t="shared" si="59"/>
        <v>1</v>
      </c>
      <c r="Q1726" s="201" t="str" cm="1">
        <f t="array" aca="1" ref="Q1726" ca="1">IF(ISNUMBER(P1726),IF(P1726=100%,"CUMPLIDA",IF(AND(ISNUMBER(L1726),ISNUMBER(INDIRECT("FECHA_"&amp;$B1726,1))), IF(L1726&lt;=INDIRECT("FECHA_"&amp;$B1726,1),"INCUMPLIDA","PROCESO"), "VERIFICAR FECHA")),"SIN VALOR AVANCE")</f>
        <v>CUMPLIDA</v>
      </c>
    </row>
    <row r="1727" spans="1:17" ht="405.75">
      <c r="A1727" s="278" t="s">
        <v>19</v>
      </c>
      <c r="B1727" s="195" t="s">
        <v>14</v>
      </c>
      <c r="C1727" s="609"/>
      <c r="D1727" s="609"/>
      <c r="E1727" s="608"/>
      <c r="F1727" s="608"/>
      <c r="G1727" s="608"/>
      <c r="H1727" s="515" t="s">
        <v>789</v>
      </c>
      <c r="I1727" s="515" t="s">
        <v>788</v>
      </c>
      <c r="J1727" s="204">
        <v>28</v>
      </c>
      <c r="K1727" s="198">
        <v>43570</v>
      </c>
      <c r="L1727" s="198">
        <v>44196</v>
      </c>
      <c r="M1727" s="199">
        <f t="shared" si="58"/>
        <v>89.428571428571431</v>
      </c>
      <c r="N1727" s="200">
        <v>1</v>
      </c>
      <c r="O1727" s="525" t="s">
        <v>779</v>
      </c>
      <c r="P1727" s="200">
        <f t="shared" si="59"/>
        <v>1</v>
      </c>
      <c r="Q1727" s="201" t="str" cm="1">
        <f t="array" aca="1" ref="Q1727" ca="1">IF(ISNUMBER(P1727),IF(P1727=100%,"CUMPLIDA",IF(AND(ISNUMBER(L1727),ISNUMBER(INDIRECT("FECHA_"&amp;$B1727,1))), IF(L1727&lt;=INDIRECT("FECHA_"&amp;$B1727,1),"INCUMPLIDA","PROCESO"), "VERIFICAR FECHA")),"SIN VALOR AVANCE")</f>
        <v>CUMPLIDA</v>
      </c>
    </row>
    <row r="1728" spans="1:17" ht="405.75">
      <c r="A1728" s="278" t="s">
        <v>19</v>
      </c>
      <c r="B1728" s="195" t="s">
        <v>14</v>
      </c>
      <c r="C1728" s="609"/>
      <c r="D1728" s="609"/>
      <c r="E1728" s="608"/>
      <c r="F1728" s="608"/>
      <c r="G1728" s="608"/>
      <c r="H1728" s="515" t="s">
        <v>790</v>
      </c>
      <c r="I1728" s="515" t="s">
        <v>788</v>
      </c>
      <c r="J1728" s="204">
        <v>27</v>
      </c>
      <c r="K1728" s="198">
        <v>43570</v>
      </c>
      <c r="L1728" s="198">
        <v>44196</v>
      </c>
      <c r="M1728" s="199">
        <f t="shared" si="58"/>
        <v>89.428571428571431</v>
      </c>
      <c r="N1728" s="200">
        <v>1</v>
      </c>
      <c r="O1728" s="525" t="s">
        <v>779</v>
      </c>
      <c r="P1728" s="200">
        <f t="shared" si="59"/>
        <v>1</v>
      </c>
      <c r="Q1728" s="201" t="str" cm="1">
        <f t="array" aca="1" ref="Q1728" ca="1">IF(ISNUMBER(P1728),IF(P1728=100%,"CUMPLIDA",IF(AND(ISNUMBER(L1728),ISNUMBER(INDIRECT("FECHA_"&amp;$B1728,1))), IF(L1728&lt;=INDIRECT("FECHA_"&amp;$B1728,1),"INCUMPLIDA","PROCESO"), "VERIFICAR FECHA")),"SIN VALOR AVANCE")</f>
        <v>CUMPLIDA</v>
      </c>
    </row>
    <row r="1729" spans="1:17" ht="405.75">
      <c r="A1729" s="278" t="s">
        <v>19</v>
      </c>
      <c r="B1729" s="195" t="s">
        <v>14</v>
      </c>
      <c r="C1729" s="609"/>
      <c r="D1729" s="609"/>
      <c r="E1729" s="608"/>
      <c r="F1729" s="608"/>
      <c r="G1729" s="608" t="s">
        <v>791</v>
      </c>
      <c r="H1729" s="515" t="s">
        <v>792</v>
      </c>
      <c r="I1729" s="515" t="s">
        <v>788</v>
      </c>
      <c r="J1729" s="204">
        <v>22</v>
      </c>
      <c r="K1729" s="198">
        <v>43570</v>
      </c>
      <c r="L1729" s="198">
        <v>44196</v>
      </c>
      <c r="M1729" s="199">
        <f t="shared" si="58"/>
        <v>89.428571428571431</v>
      </c>
      <c r="N1729" s="200">
        <v>1</v>
      </c>
      <c r="O1729" s="525" t="s">
        <v>779</v>
      </c>
      <c r="P1729" s="200">
        <f t="shared" si="59"/>
        <v>1</v>
      </c>
      <c r="Q1729" s="201" t="str" cm="1">
        <f t="array" aca="1" ref="Q1729" ca="1">IF(ISNUMBER(P1729),IF(P1729=100%,"CUMPLIDA",IF(AND(ISNUMBER(L1729),ISNUMBER(INDIRECT("FECHA_"&amp;$B1729,1))), IF(L1729&lt;=INDIRECT("FECHA_"&amp;$B1729,1),"INCUMPLIDA","PROCESO"), "VERIFICAR FECHA")),"SIN VALOR AVANCE")</f>
        <v>CUMPLIDA</v>
      </c>
    </row>
    <row r="1730" spans="1:17" ht="405.75">
      <c r="A1730" s="278" t="s">
        <v>19</v>
      </c>
      <c r="B1730" s="195" t="s">
        <v>14</v>
      </c>
      <c r="C1730" s="609"/>
      <c r="D1730" s="609"/>
      <c r="E1730" s="608"/>
      <c r="F1730" s="608"/>
      <c r="G1730" s="608"/>
      <c r="H1730" s="515" t="s">
        <v>793</v>
      </c>
      <c r="I1730" s="515" t="s">
        <v>788</v>
      </c>
      <c r="J1730" s="204">
        <v>28</v>
      </c>
      <c r="K1730" s="198">
        <v>43570</v>
      </c>
      <c r="L1730" s="198">
        <v>44196</v>
      </c>
      <c r="M1730" s="199">
        <f t="shared" si="58"/>
        <v>89.428571428571431</v>
      </c>
      <c r="N1730" s="200">
        <v>1</v>
      </c>
      <c r="O1730" s="525" t="s">
        <v>779</v>
      </c>
      <c r="P1730" s="200">
        <f t="shared" si="59"/>
        <v>1</v>
      </c>
      <c r="Q1730" s="201" t="str" cm="1">
        <f t="array" aca="1" ref="Q1730" ca="1">IF(ISNUMBER(P1730),IF(P1730=100%,"CUMPLIDA",IF(AND(ISNUMBER(L1730),ISNUMBER(INDIRECT("FECHA_"&amp;$B1730,1))), IF(L1730&lt;=INDIRECT("FECHA_"&amp;$B1730,1),"INCUMPLIDA","PROCESO"), "VERIFICAR FECHA")),"SIN VALOR AVANCE")</f>
        <v>CUMPLIDA</v>
      </c>
    </row>
    <row r="1731" spans="1:17" ht="405.75">
      <c r="A1731" s="278" t="s">
        <v>19</v>
      </c>
      <c r="B1731" s="195" t="s">
        <v>14</v>
      </c>
      <c r="C1731" s="609"/>
      <c r="D1731" s="609"/>
      <c r="E1731" s="608"/>
      <c r="F1731" s="608"/>
      <c r="G1731" s="608"/>
      <c r="H1731" s="515" t="s">
        <v>794</v>
      </c>
      <c r="I1731" s="515" t="s">
        <v>788</v>
      </c>
      <c r="J1731" s="204">
        <v>27</v>
      </c>
      <c r="K1731" s="198">
        <v>43570</v>
      </c>
      <c r="L1731" s="198">
        <v>44196</v>
      </c>
      <c r="M1731" s="199">
        <f t="shared" si="58"/>
        <v>89.428571428571431</v>
      </c>
      <c r="N1731" s="200">
        <v>1</v>
      </c>
      <c r="O1731" s="525" t="s">
        <v>779</v>
      </c>
      <c r="P1731" s="200">
        <f t="shared" si="59"/>
        <v>1</v>
      </c>
      <c r="Q1731" s="201" t="str" cm="1">
        <f t="array" aca="1" ref="Q1731" ca="1">IF(ISNUMBER(P1731),IF(P1731=100%,"CUMPLIDA",IF(AND(ISNUMBER(L1731),ISNUMBER(INDIRECT("FECHA_"&amp;$B1731,1))), IF(L1731&lt;=INDIRECT("FECHA_"&amp;$B1731,1),"INCUMPLIDA","PROCESO"), "VERIFICAR FECHA")),"SIN VALOR AVANCE")</f>
        <v>CUMPLIDA</v>
      </c>
    </row>
    <row r="1732" spans="1:17" ht="405.75">
      <c r="A1732" s="278" t="s">
        <v>19</v>
      </c>
      <c r="B1732" s="195" t="s">
        <v>14</v>
      </c>
      <c r="C1732" s="609"/>
      <c r="D1732" s="609"/>
      <c r="E1732" s="608"/>
      <c r="F1732" s="608"/>
      <c r="G1732" s="608" t="s">
        <v>795</v>
      </c>
      <c r="H1732" s="515" t="s">
        <v>796</v>
      </c>
      <c r="I1732" s="515" t="s">
        <v>788</v>
      </c>
      <c r="J1732" s="204">
        <v>22</v>
      </c>
      <c r="K1732" s="198">
        <v>43570</v>
      </c>
      <c r="L1732" s="198">
        <v>44196</v>
      </c>
      <c r="M1732" s="199">
        <f t="shared" si="58"/>
        <v>89.428571428571431</v>
      </c>
      <c r="N1732" s="200">
        <v>1</v>
      </c>
      <c r="O1732" s="525" t="s">
        <v>779</v>
      </c>
      <c r="P1732" s="200">
        <f t="shared" si="59"/>
        <v>1</v>
      </c>
      <c r="Q1732" s="201" t="str" cm="1">
        <f t="array" aca="1" ref="Q1732" ca="1">IF(ISNUMBER(P1732),IF(P1732=100%,"CUMPLIDA",IF(AND(ISNUMBER(L1732),ISNUMBER(INDIRECT("FECHA_"&amp;$B1732,1))), IF(L1732&lt;=INDIRECT("FECHA_"&amp;$B1732,1),"INCUMPLIDA","PROCESO"), "VERIFICAR FECHA")),"SIN VALOR AVANCE")</f>
        <v>CUMPLIDA</v>
      </c>
    </row>
    <row r="1733" spans="1:17" ht="405.75">
      <c r="A1733" s="278" t="s">
        <v>19</v>
      </c>
      <c r="B1733" s="195" t="s">
        <v>14</v>
      </c>
      <c r="C1733" s="609"/>
      <c r="D1733" s="609"/>
      <c r="E1733" s="608"/>
      <c r="F1733" s="608"/>
      <c r="G1733" s="608"/>
      <c r="H1733" s="515" t="s">
        <v>797</v>
      </c>
      <c r="I1733" s="515" t="s">
        <v>788</v>
      </c>
      <c r="J1733" s="204">
        <v>28</v>
      </c>
      <c r="K1733" s="198">
        <v>43570</v>
      </c>
      <c r="L1733" s="198">
        <v>44196</v>
      </c>
      <c r="M1733" s="199">
        <f t="shared" si="58"/>
        <v>89.428571428571431</v>
      </c>
      <c r="N1733" s="200">
        <v>1</v>
      </c>
      <c r="O1733" s="525" t="s">
        <v>779</v>
      </c>
      <c r="P1733" s="200">
        <f t="shared" si="59"/>
        <v>1</v>
      </c>
      <c r="Q1733" s="201" t="str" cm="1">
        <f t="array" aca="1" ref="Q1733" ca="1">IF(ISNUMBER(P1733),IF(P1733=100%,"CUMPLIDA",IF(AND(ISNUMBER(L1733),ISNUMBER(INDIRECT("FECHA_"&amp;$B1733,1))), IF(L1733&lt;=INDIRECT("FECHA_"&amp;$B1733,1),"INCUMPLIDA","PROCESO"), "VERIFICAR FECHA")),"SIN VALOR AVANCE")</f>
        <v>CUMPLIDA</v>
      </c>
    </row>
    <row r="1734" spans="1:17" ht="405.75">
      <c r="A1734" s="278" t="s">
        <v>19</v>
      </c>
      <c r="B1734" s="195" t="s">
        <v>14</v>
      </c>
      <c r="C1734" s="609"/>
      <c r="D1734" s="609"/>
      <c r="E1734" s="608"/>
      <c r="F1734" s="608"/>
      <c r="G1734" s="608"/>
      <c r="H1734" s="515" t="s">
        <v>798</v>
      </c>
      <c r="I1734" s="515" t="s">
        <v>788</v>
      </c>
      <c r="J1734" s="204">
        <v>27</v>
      </c>
      <c r="K1734" s="198">
        <v>43570</v>
      </c>
      <c r="L1734" s="198">
        <v>44196</v>
      </c>
      <c r="M1734" s="199">
        <f t="shared" si="58"/>
        <v>89.428571428571431</v>
      </c>
      <c r="N1734" s="200">
        <v>1</v>
      </c>
      <c r="O1734" s="525" t="s">
        <v>779</v>
      </c>
      <c r="P1734" s="200">
        <f t="shared" si="59"/>
        <v>1</v>
      </c>
      <c r="Q1734" s="201" t="str" cm="1">
        <f t="array" aca="1" ref="Q1734" ca="1">IF(ISNUMBER(P1734),IF(P1734=100%,"CUMPLIDA",IF(AND(ISNUMBER(L1734),ISNUMBER(INDIRECT("FECHA_"&amp;$B1734,1))), IF(L1734&lt;=INDIRECT("FECHA_"&amp;$B1734,1),"INCUMPLIDA","PROCESO"), "VERIFICAR FECHA")),"SIN VALOR AVANCE")</f>
        <v>CUMPLIDA</v>
      </c>
    </row>
    <row r="1735" spans="1:17" ht="405.75">
      <c r="A1735" s="278" t="s">
        <v>19</v>
      </c>
      <c r="B1735" s="195" t="s">
        <v>14</v>
      </c>
      <c r="C1735" s="609"/>
      <c r="D1735" s="609"/>
      <c r="E1735" s="608"/>
      <c r="F1735" s="608"/>
      <c r="G1735" s="608" t="s">
        <v>799</v>
      </c>
      <c r="H1735" s="515" t="s">
        <v>800</v>
      </c>
      <c r="I1735" s="515" t="s">
        <v>801</v>
      </c>
      <c r="J1735" s="204">
        <v>1</v>
      </c>
      <c r="K1735" s="198">
        <v>43570</v>
      </c>
      <c r="L1735" s="198">
        <v>43830</v>
      </c>
      <c r="M1735" s="199">
        <f t="shared" si="58"/>
        <v>37.142857142857146</v>
      </c>
      <c r="N1735" s="200">
        <v>1</v>
      </c>
      <c r="O1735" s="525" t="s">
        <v>779</v>
      </c>
      <c r="P1735" s="200">
        <f t="shared" si="59"/>
        <v>1</v>
      </c>
      <c r="Q1735" s="201" t="str" cm="1">
        <f t="array" aca="1" ref="Q1735" ca="1">IF(ISNUMBER(P1735),IF(P1735=100%,"CUMPLIDA",IF(AND(ISNUMBER(L1735),ISNUMBER(INDIRECT("FECHA_"&amp;$B1735,1))), IF(L1735&lt;=INDIRECT("FECHA_"&amp;$B1735,1),"INCUMPLIDA","PROCESO"), "VERIFICAR FECHA")),"SIN VALOR AVANCE")</f>
        <v>CUMPLIDA</v>
      </c>
    </row>
    <row r="1736" spans="1:17" ht="405.75">
      <c r="A1736" s="278" t="s">
        <v>19</v>
      </c>
      <c r="B1736" s="195" t="s">
        <v>14</v>
      </c>
      <c r="C1736" s="609"/>
      <c r="D1736" s="609"/>
      <c r="E1736" s="608"/>
      <c r="F1736" s="608"/>
      <c r="G1736" s="608"/>
      <c r="H1736" s="515" t="s">
        <v>802</v>
      </c>
      <c r="I1736" s="515" t="s">
        <v>803</v>
      </c>
      <c r="J1736" s="204">
        <v>1</v>
      </c>
      <c r="K1736" s="198">
        <v>43570</v>
      </c>
      <c r="L1736" s="198">
        <v>43830</v>
      </c>
      <c r="M1736" s="199">
        <f t="shared" si="58"/>
        <v>37.142857142857146</v>
      </c>
      <c r="N1736" s="200">
        <v>1</v>
      </c>
      <c r="O1736" s="525" t="s">
        <v>779</v>
      </c>
      <c r="P1736" s="200">
        <f t="shared" si="59"/>
        <v>1</v>
      </c>
      <c r="Q1736" s="201" t="str" cm="1">
        <f t="array" aca="1" ref="Q1736" ca="1">IF(ISNUMBER(P1736),IF(P1736=100%,"CUMPLIDA",IF(AND(ISNUMBER(L1736),ISNUMBER(INDIRECT("FECHA_"&amp;$B1736,1))), IF(L1736&lt;=INDIRECT("FECHA_"&amp;$B1736,1),"INCUMPLIDA","PROCESO"), "VERIFICAR FECHA")),"SIN VALOR AVANCE")</f>
        <v>CUMPLIDA</v>
      </c>
    </row>
    <row r="1737" spans="1:17" ht="405.75">
      <c r="A1737" s="278" t="s">
        <v>19</v>
      </c>
      <c r="B1737" s="195" t="s">
        <v>14</v>
      </c>
      <c r="C1737" s="609"/>
      <c r="D1737" s="609"/>
      <c r="E1737" s="608"/>
      <c r="F1737" s="608"/>
      <c r="G1737" s="608"/>
      <c r="H1737" s="515" t="s">
        <v>804</v>
      </c>
      <c r="I1737" s="515" t="s">
        <v>805</v>
      </c>
      <c r="J1737" s="204">
        <v>1</v>
      </c>
      <c r="K1737" s="198">
        <v>43570</v>
      </c>
      <c r="L1737" s="198">
        <v>43830</v>
      </c>
      <c r="M1737" s="199">
        <f t="shared" si="58"/>
        <v>37.142857142857146</v>
      </c>
      <c r="N1737" s="200">
        <v>1</v>
      </c>
      <c r="O1737" s="525" t="s">
        <v>779</v>
      </c>
      <c r="P1737" s="200">
        <f t="shared" si="59"/>
        <v>1</v>
      </c>
      <c r="Q1737" s="201" t="str" cm="1">
        <f t="array" aca="1" ref="Q1737" ca="1">IF(ISNUMBER(P1737),IF(P1737=100%,"CUMPLIDA",IF(AND(ISNUMBER(L1737),ISNUMBER(INDIRECT("FECHA_"&amp;$B1737,1))), IF(L1737&lt;=INDIRECT("FECHA_"&amp;$B1737,1),"INCUMPLIDA","PROCESO"), "VERIFICAR FECHA")),"SIN VALOR AVANCE")</f>
        <v>CUMPLIDA</v>
      </c>
    </row>
    <row r="1738" spans="1:17" ht="405.75">
      <c r="A1738" s="278" t="s">
        <v>19</v>
      </c>
      <c r="B1738" s="195" t="s">
        <v>14</v>
      </c>
      <c r="C1738" s="609"/>
      <c r="D1738" s="609"/>
      <c r="E1738" s="608"/>
      <c r="F1738" s="608"/>
      <c r="G1738" s="608" t="s">
        <v>806</v>
      </c>
      <c r="H1738" s="515" t="s">
        <v>772</v>
      </c>
      <c r="I1738" s="515" t="s">
        <v>773</v>
      </c>
      <c r="J1738" s="204">
        <v>1</v>
      </c>
      <c r="K1738" s="198">
        <v>43570</v>
      </c>
      <c r="L1738" s="198">
        <v>43830</v>
      </c>
      <c r="M1738" s="199">
        <f t="shared" si="58"/>
        <v>37.142857142857146</v>
      </c>
      <c r="N1738" s="200">
        <v>1</v>
      </c>
      <c r="O1738" s="525" t="s">
        <v>779</v>
      </c>
      <c r="P1738" s="200">
        <f t="shared" si="59"/>
        <v>1</v>
      </c>
      <c r="Q1738" s="201" t="str" cm="1">
        <f t="array" aca="1" ref="Q1738" ca="1">IF(ISNUMBER(P1738),IF(P1738=100%,"CUMPLIDA",IF(AND(ISNUMBER(L1738),ISNUMBER(INDIRECT("FECHA_"&amp;$B1738,1))), IF(L1738&lt;=INDIRECT("FECHA_"&amp;$B1738,1),"INCUMPLIDA","PROCESO"), "VERIFICAR FECHA")),"SIN VALOR AVANCE")</f>
        <v>CUMPLIDA</v>
      </c>
    </row>
    <row r="1739" spans="1:17" ht="405.75">
      <c r="A1739" s="278" t="s">
        <v>19</v>
      </c>
      <c r="B1739" s="195" t="s">
        <v>14</v>
      </c>
      <c r="C1739" s="609"/>
      <c r="D1739" s="609"/>
      <c r="E1739" s="608"/>
      <c r="F1739" s="608"/>
      <c r="G1739" s="608"/>
      <c r="H1739" s="515" t="s">
        <v>775</v>
      </c>
      <c r="I1739" s="515" t="s">
        <v>776</v>
      </c>
      <c r="J1739" s="204">
        <v>1</v>
      </c>
      <c r="K1739" s="198">
        <v>43570</v>
      </c>
      <c r="L1739" s="198">
        <v>43830</v>
      </c>
      <c r="M1739" s="199">
        <f t="shared" si="58"/>
        <v>37.142857142857146</v>
      </c>
      <c r="N1739" s="200">
        <v>1</v>
      </c>
      <c r="O1739" s="525" t="s">
        <v>779</v>
      </c>
      <c r="P1739" s="200">
        <f t="shared" si="59"/>
        <v>1</v>
      </c>
      <c r="Q1739" s="201" t="str" cm="1">
        <f t="array" aca="1" ref="Q1739" ca="1">IF(ISNUMBER(P1739),IF(P1739=100%,"CUMPLIDA",IF(AND(ISNUMBER(L1739),ISNUMBER(INDIRECT("FECHA_"&amp;$B1739,1))), IF(L1739&lt;=INDIRECT("FECHA_"&amp;$B1739,1),"INCUMPLIDA","PROCESO"), "VERIFICAR FECHA")),"SIN VALOR AVANCE")</f>
        <v>CUMPLIDA</v>
      </c>
    </row>
    <row r="1740" spans="1:17" ht="405.75">
      <c r="A1740" s="278" t="s">
        <v>19</v>
      </c>
      <c r="B1740" s="195" t="s">
        <v>14</v>
      </c>
      <c r="C1740" s="609"/>
      <c r="D1740" s="609"/>
      <c r="E1740" s="608"/>
      <c r="F1740" s="608"/>
      <c r="G1740" s="608"/>
      <c r="H1740" s="515" t="s">
        <v>777</v>
      </c>
      <c r="I1740" s="515" t="s">
        <v>778</v>
      </c>
      <c r="J1740" s="204">
        <v>1</v>
      </c>
      <c r="K1740" s="198">
        <v>43570</v>
      </c>
      <c r="L1740" s="198">
        <v>43830</v>
      </c>
      <c r="M1740" s="199">
        <f t="shared" si="58"/>
        <v>37.142857142857146</v>
      </c>
      <c r="N1740" s="200">
        <v>1</v>
      </c>
      <c r="O1740" s="525" t="s">
        <v>779</v>
      </c>
      <c r="P1740" s="200">
        <f t="shared" si="59"/>
        <v>1</v>
      </c>
      <c r="Q1740" s="201" t="str" cm="1">
        <f t="array" aca="1" ref="Q1740" ca="1">IF(ISNUMBER(P1740),IF(P1740=100%,"CUMPLIDA",IF(AND(ISNUMBER(L1740),ISNUMBER(INDIRECT("FECHA_"&amp;$B1740,1))), IF(L1740&lt;=INDIRECT("FECHA_"&amp;$B1740,1),"INCUMPLIDA","PROCESO"), "VERIFICAR FECHA")),"SIN VALOR AVANCE")</f>
        <v>CUMPLIDA</v>
      </c>
    </row>
    <row r="1741" spans="1:17" ht="45.75">
      <c r="A1741" s="278" t="s">
        <v>19</v>
      </c>
      <c r="B1741" s="203" t="s">
        <v>14</v>
      </c>
      <c r="C1741" s="609" t="s">
        <v>807</v>
      </c>
      <c r="D1741" s="609" t="s">
        <v>68</v>
      </c>
      <c r="E1741" s="608" t="s">
        <v>808</v>
      </c>
      <c r="F1741" s="608" t="s">
        <v>809</v>
      </c>
      <c r="G1741" s="196" t="s">
        <v>810</v>
      </c>
      <c r="H1741" s="515" t="s">
        <v>811</v>
      </c>
      <c r="I1741" s="515" t="s">
        <v>234</v>
      </c>
      <c r="J1741" s="204">
        <v>1</v>
      </c>
      <c r="K1741" s="198">
        <v>45231</v>
      </c>
      <c r="L1741" s="198">
        <v>45504</v>
      </c>
      <c r="M1741" s="199">
        <f t="shared" si="58"/>
        <v>39</v>
      </c>
      <c r="N1741" s="200">
        <v>1</v>
      </c>
      <c r="O1741" s="515" t="s">
        <v>812</v>
      </c>
      <c r="P1741" s="200">
        <f t="shared" si="59"/>
        <v>1</v>
      </c>
      <c r="Q1741" s="201" t="str" cm="1">
        <f t="array" aca="1" ref="Q1741" ca="1">IF(ISNUMBER(P1741),IF(P1741=100%,"CUMPLIDA",IF(AND(ISNUMBER(L1741),ISNUMBER(INDIRECT("FECHA_"&amp;$B1741,1))), IF(L1741&lt;=INDIRECT("FECHA_"&amp;$B1741,1),"INCUMPLIDA","PROCESO"), "VERIFICAR FECHA")),"SIN VALOR AVANCE")</f>
        <v>CUMPLIDA</v>
      </c>
    </row>
    <row r="1742" spans="1:17" ht="120.75">
      <c r="A1742" s="278" t="s">
        <v>19</v>
      </c>
      <c r="B1742" s="203" t="s">
        <v>14</v>
      </c>
      <c r="C1742" s="609"/>
      <c r="D1742" s="609"/>
      <c r="E1742" s="608"/>
      <c r="F1742" s="608"/>
      <c r="G1742" s="196" t="s">
        <v>813</v>
      </c>
      <c r="H1742" s="515" t="s">
        <v>237</v>
      </c>
      <c r="I1742" s="515" t="s">
        <v>238</v>
      </c>
      <c r="J1742" s="204">
        <v>1</v>
      </c>
      <c r="K1742" s="198">
        <v>45323</v>
      </c>
      <c r="L1742" s="198">
        <v>45747</v>
      </c>
      <c r="M1742" s="199">
        <f t="shared" si="58"/>
        <v>60.571428571428569</v>
      </c>
      <c r="N1742" s="200">
        <v>1</v>
      </c>
      <c r="O1742" s="515" t="s">
        <v>814</v>
      </c>
      <c r="P1742" s="200">
        <f t="shared" si="59"/>
        <v>1</v>
      </c>
      <c r="Q1742" s="201" t="str" cm="1">
        <f t="array" aca="1" ref="Q1742" ca="1">IF(ISNUMBER(P1742),IF(P1742=100%,"CUMPLIDA",IF(AND(ISNUMBER(L1742),ISNUMBER(INDIRECT("FECHA_"&amp;$B1742,1))), IF(L1742&lt;=INDIRECT("FECHA_"&amp;$B1742,1),"INCUMPLIDA","PROCESO"), "VERIFICAR FECHA")),"SIN VALOR AVANCE")</f>
        <v>CUMPLIDA</v>
      </c>
    </row>
    <row r="1743" spans="1:17" ht="45.75">
      <c r="A1743" s="278" t="s">
        <v>19</v>
      </c>
      <c r="B1743" s="203" t="s">
        <v>14</v>
      </c>
      <c r="C1743" s="609"/>
      <c r="D1743" s="609"/>
      <c r="E1743" s="608"/>
      <c r="F1743" s="608"/>
      <c r="G1743" s="196" t="s">
        <v>815</v>
      </c>
      <c r="H1743" s="515" t="s">
        <v>241</v>
      </c>
      <c r="I1743" s="515" t="s">
        <v>242</v>
      </c>
      <c r="J1743" s="204">
        <v>1</v>
      </c>
      <c r="K1743" s="198">
        <v>45323</v>
      </c>
      <c r="L1743" s="198">
        <v>45747</v>
      </c>
      <c r="M1743" s="199">
        <f t="shared" si="58"/>
        <v>60.571428571428569</v>
      </c>
      <c r="N1743" s="200">
        <v>1</v>
      </c>
      <c r="O1743" s="515" t="s">
        <v>812</v>
      </c>
      <c r="P1743" s="200">
        <f t="shared" si="59"/>
        <v>1</v>
      </c>
      <c r="Q1743" s="201" t="str" cm="1">
        <f t="array" aca="1" ref="Q1743" ca="1">IF(ISNUMBER(P1743),IF(P1743=100%,"CUMPLIDA",IF(AND(ISNUMBER(L1743),ISNUMBER(INDIRECT("FECHA_"&amp;$B1743,1))), IF(L1743&lt;=INDIRECT("FECHA_"&amp;$B1743,1),"INCUMPLIDA","PROCESO"), "VERIFICAR FECHA")),"SIN VALOR AVANCE")</f>
        <v>CUMPLIDA</v>
      </c>
    </row>
    <row r="1744" spans="1:17" ht="45.75">
      <c r="A1744" s="278" t="s">
        <v>19</v>
      </c>
      <c r="B1744" s="203" t="s">
        <v>14</v>
      </c>
      <c r="C1744" s="609"/>
      <c r="D1744" s="609"/>
      <c r="E1744" s="608"/>
      <c r="F1744" s="608"/>
      <c r="G1744" s="196" t="s">
        <v>816</v>
      </c>
      <c r="H1744" s="515" t="s">
        <v>245</v>
      </c>
      <c r="I1744" s="515" t="s">
        <v>246</v>
      </c>
      <c r="J1744" s="204">
        <v>1</v>
      </c>
      <c r="K1744" s="198">
        <v>45231</v>
      </c>
      <c r="L1744" s="198">
        <v>45747</v>
      </c>
      <c r="M1744" s="199">
        <f t="shared" si="58"/>
        <v>73.714285714285708</v>
      </c>
      <c r="N1744" s="200">
        <v>1</v>
      </c>
      <c r="O1744" s="515" t="s">
        <v>812</v>
      </c>
      <c r="P1744" s="200">
        <f t="shared" si="59"/>
        <v>1</v>
      </c>
      <c r="Q1744" s="201" t="str" cm="1">
        <f t="array" aca="1" ref="Q1744" ca="1">IF(ISNUMBER(P1744),IF(P1744=100%,"CUMPLIDA",IF(AND(ISNUMBER(L1744),ISNUMBER(INDIRECT("FECHA_"&amp;$B1744,1))), IF(L1744&lt;=INDIRECT("FECHA_"&amp;$B1744,1),"INCUMPLIDA","PROCESO"), "VERIFICAR FECHA")),"SIN VALOR AVANCE")</f>
        <v>CUMPLIDA</v>
      </c>
    </row>
    <row r="1745" spans="1:17" ht="120.75">
      <c r="A1745" s="278" t="s">
        <v>19</v>
      </c>
      <c r="B1745" s="203" t="s">
        <v>14</v>
      </c>
      <c r="C1745" s="609"/>
      <c r="D1745" s="609"/>
      <c r="E1745" s="608"/>
      <c r="F1745" s="608"/>
      <c r="G1745" s="196" t="s">
        <v>817</v>
      </c>
      <c r="H1745" s="515" t="s">
        <v>248</v>
      </c>
      <c r="I1745" s="515" t="s">
        <v>249</v>
      </c>
      <c r="J1745" s="204">
        <v>1</v>
      </c>
      <c r="K1745" s="198">
        <v>45323</v>
      </c>
      <c r="L1745" s="198">
        <v>45747</v>
      </c>
      <c r="M1745" s="199">
        <f t="shared" ref="M1745:M1808" si="60">(L1745-K1745)/7</f>
        <v>60.571428571428569</v>
      </c>
      <c r="N1745" s="200">
        <v>1</v>
      </c>
      <c r="O1745" s="515" t="s">
        <v>814</v>
      </c>
      <c r="P1745" s="200">
        <f t="shared" si="59"/>
        <v>1</v>
      </c>
      <c r="Q1745" s="201" t="str" cm="1">
        <f t="array" aca="1" ref="Q1745" ca="1">IF(ISNUMBER(P1745),IF(P1745=100%,"CUMPLIDA",IF(AND(ISNUMBER(L1745),ISNUMBER(INDIRECT("FECHA_"&amp;$B1745,1))), IF(L1745&lt;=INDIRECT("FECHA_"&amp;$B1745,1),"INCUMPLIDA","PROCESO"), "VERIFICAR FECHA")),"SIN VALOR AVANCE")</f>
        <v>CUMPLIDA</v>
      </c>
    </row>
    <row r="1746" spans="1:17" ht="45.75">
      <c r="A1746" s="278" t="s">
        <v>19</v>
      </c>
      <c r="B1746" s="203" t="s">
        <v>14</v>
      </c>
      <c r="C1746" s="609"/>
      <c r="D1746" s="609"/>
      <c r="E1746" s="608"/>
      <c r="F1746" s="608"/>
      <c r="G1746" s="196" t="s">
        <v>818</v>
      </c>
      <c r="H1746" s="515" t="s">
        <v>251</v>
      </c>
      <c r="I1746" s="515" t="s">
        <v>252</v>
      </c>
      <c r="J1746" s="204">
        <v>1</v>
      </c>
      <c r="K1746" s="198">
        <v>45231</v>
      </c>
      <c r="L1746" s="198">
        <v>45747</v>
      </c>
      <c r="M1746" s="199">
        <f t="shared" si="60"/>
        <v>73.714285714285708</v>
      </c>
      <c r="N1746" s="200">
        <v>1</v>
      </c>
      <c r="O1746" s="515" t="s">
        <v>812</v>
      </c>
      <c r="P1746" s="200">
        <f t="shared" si="59"/>
        <v>1</v>
      </c>
      <c r="Q1746" s="201" t="str" cm="1">
        <f t="array" aca="1" ref="Q1746" ca="1">IF(ISNUMBER(P1746),IF(P1746=100%,"CUMPLIDA",IF(AND(ISNUMBER(L1746),ISNUMBER(INDIRECT("FECHA_"&amp;$B1746,1))), IF(L1746&lt;=INDIRECT("FECHA_"&amp;$B1746,1),"INCUMPLIDA","PROCESO"), "VERIFICAR FECHA")),"SIN VALOR AVANCE")</f>
        <v>CUMPLIDA</v>
      </c>
    </row>
    <row r="1747" spans="1:17" ht="165.75">
      <c r="A1747" s="278" t="s">
        <v>19</v>
      </c>
      <c r="B1747" s="203" t="s">
        <v>14</v>
      </c>
      <c r="C1747" s="609"/>
      <c r="D1747" s="609"/>
      <c r="E1747" s="608"/>
      <c r="F1747" s="608"/>
      <c r="G1747" s="196" t="s">
        <v>819</v>
      </c>
      <c r="H1747" s="515" t="s">
        <v>254</v>
      </c>
      <c r="I1747" s="515" t="s">
        <v>255</v>
      </c>
      <c r="J1747" s="204">
        <v>1</v>
      </c>
      <c r="K1747" s="198">
        <v>45231</v>
      </c>
      <c r="L1747" s="198">
        <v>45808</v>
      </c>
      <c r="M1747" s="199">
        <f t="shared" si="60"/>
        <v>82.428571428571431</v>
      </c>
      <c r="N1747" s="200">
        <v>0</v>
      </c>
      <c r="O1747" s="515" t="s">
        <v>820</v>
      </c>
      <c r="P1747" s="200">
        <f t="shared" si="59"/>
        <v>0</v>
      </c>
      <c r="Q1747" s="201" t="str" cm="1">
        <f t="array" aca="1" ref="Q1747" ca="1">IF(ISNUMBER(P1747),IF(P1747=100%,"CUMPLIDA",IF(AND(ISNUMBER(L1747),ISNUMBER(INDIRECT("FECHA_"&amp;$B1747,1))), IF(L1747&lt;=INDIRECT("FECHA_"&amp;$B1747,1),"INCUMPLIDA","PROCESO"), "VERIFICAR FECHA")),"SIN VALOR AVANCE")</f>
        <v>PROCESO</v>
      </c>
    </row>
    <row r="1748" spans="1:17" ht="45.75">
      <c r="A1748" s="278" t="s">
        <v>19</v>
      </c>
      <c r="B1748" s="203" t="s">
        <v>14</v>
      </c>
      <c r="C1748" s="609"/>
      <c r="D1748" s="609"/>
      <c r="E1748" s="608"/>
      <c r="F1748" s="608"/>
      <c r="G1748" s="196" t="s">
        <v>821</v>
      </c>
      <c r="H1748" s="515" t="s">
        <v>258</v>
      </c>
      <c r="I1748" s="515" t="s">
        <v>259</v>
      </c>
      <c r="J1748" s="204">
        <v>10</v>
      </c>
      <c r="K1748" s="198">
        <v>45809</v>
      </c>
      <c r="L1748" s="198">
        <v>46752</v>
      </c>
      <c r="M1748" s="199">
        <f t="shared" si="60"/>
        <v>134.71428571428572</v>
      </c>
      <c r="N1748" s="200">
        <v>0</v>
      </c>
      <c r="O1748" s="515" t="s">
        <v>812</v>
      </c>
      <c r="P1748" s="200">
        <f t="shared" si="59"/>
        <v>0</v>
      </c>
      <c r="Q1748" s="201" t="str" cm="1">
        <f t="array" aca="1" ref="Q1748" ca="1">IF(ISNUMBER(P1748),IF(P1748=100%,"CUMPLIDA",IF(AND(ISNUMBER(L1748),ISNUMBER(INDIRECT("FECHA_"&amp;$B1748,1))), IF(L1748&lt;=INDIRECT("FECHA_"&amp;$B1748,1),"INCUMPLIDA","PROCESO"), "VERIFICAR FECHA")),"SIN VALOR AVANCE")</f>
        <v>PROCESO</v>
      </c>
    </row>
    <row r="1749" spans="1:17" ht="120.75">
      <c r="A1749" s="278" t="s">
        <v>19</v>
      </c>
      <c r="B1749" s="203" t="s">
        <v>14</v>
      </c>
      <c r="C1749" s="609"/>
      <c r="D1749" s="609"/>
      <c r="E1749" s="608"/>
      <c r="F1749" s="608"/>
      <c r="G1749" s="196" t="s">
        <v>822</v>
      </c>
      <c r="H1749" s="515" t="s">
        <v>261</v>
      </c>
      <c r="I1749" s="515" t="s">
        <v>262</v>
      </c>
      <c r="J1749" s="204">
        <v>1</v>
      </c>
      <c r="K1749" s="198">
        <v>45809</v>
      </c>
      <c r="L1749" s="198">
        <v>46752</v>
      </c>
      <c r="M1749" s="199">
        <f t="shared" si="60"/>
        <v>134.71428571428572</v>
      </c>
      <c r="N1749" s="200">
        <v>0</v>
      </c>
      <c r="O1749" s="515" t="s">
        <v>814</v>
      </c>
      <c r="P1749" s="200">
        <f t="shared" si="59"/>
        <v>0</v>
      </c>
      <c r="Q1749" s="201" t="str" cm="1">
        <f t="array" aca="1" ref="Q1749" ca="1">IF(ISNUMBER(P1749),IF(P1749=100%,"CUMPLIDA",IF(AND(ISNUMBER(L1749),ISNUMBER(INDIRECT("FECHA_"&amp;$B1749,1))), IF(L1749&lt;=INDIRECT("FECHA_"&amp;$B1749,1),"INCUMPLIDA","PROCESO"), "VERIFICAR FECHA")),"SIN VALOR AVANCE")</f>
        <v>PROCESO</v>
      </c>
    </row>
    <row r="1750" spans="1:17" ht="165.75">
      <c r="A1750" s="278" t="s">
        <v>19</v>
      </c>
      <c r="B1750" s="203" t="s">
        <v>14</v>
      </c>
      <c r="C1750" s="609"/>
      <c r="D1750" s="609"/>
      <c r="E1750" s="608"/>
      <c r="F1750" s="608"/>
      <c r="G1750" s="196" t="s">
        <v>823</v>
      </c>
      <c r="H1750" s="515" t="s">
        <v>264</v>
      </c>
      <c r="I1750" s="515" t="s">
        <v>265</v>
      </c>
      <c r="J1750" s="204">
        <v>2</v>
      </c>
      <c r="K1750" s="198">
        <v>45809</v>
      </c>
      <c r="L1750" s="198">
        <v>46752</v>
      </c>
      <c r="M1750" s="199">
        <f t="shared" si="60"/>
        <v>134.71428571428572</v>
      </c>
      <c r="N1750" s="200">
        <v>0</v>
      </c>
      <c r="O1750" s="515" t="s">
        <v>820</v>
      </c>
      <c r="P1750" s="200">
        <f t="shared" si="59"/>
        <v>0</v>
      </c>
      <c r="Q1750" s="201" t="str" cm="1">
        <f t="array" aca="1" ref="Q1750" ca="1">IF(ISNUMBER(P1750),IF(P1750=100%,"CUMPLIDA",IF(AND(ISNUMBER(L1750),ISNUMBER(INDIRECT("FECHA_"&amp;$B1750,1))), IF(L1750&lt;=INDIRECT("FECHA_"&amp;$B1750,1),"INCUMPLIDA","PROCESO"), "VERIFICAR FECHA")),"SIN VALOR AVANCE")</f>
        <v>PROCESO</v>
      </c>
    </row>
    <row r="1751" spans="1:17" ht="120">
      <c r="A1751" s="278" t="s">
        <v>19</v>
      </c>
      <c r="B1751" s="203" t="s">
        <v>14</v>
      </c>
      <c r="C1751" s="609"/>
      <c r="D1751" s="609"/>
      <c r="E1751" s="608" t="s">
        <v>824</v>
      </c>
      <c r="F1751" s="608"/>
      <c r="G1751" s="196" t="s">
        <v>825</v>
      </c>
      <c r="H1751" s="515" t="s">
        <v>826</v>
      </c>
      <c r="I1751" s="515" t="s">
        <v>827</v>
      </c>
      <c r="J1751" s="204">
        <v>1</v>
      </c>
      <c r="K1751" s="198">
        <v>43862</v>
      </c>
      <c r="L1751" s="198">
        <v>43982</v>
      </c>
      <c r="M1751" s="199">
        <f t="shared" si="60"/>
        <v>17.142857142857142</v>
      </c>
      <c r="N1751" s="200">
        <v>1</v>
      </c>
      <c r="O1751" s="515" t="s">
        <v>828</v>
      </c>
      <c r="P1751" s="200">
        <f t="shared" si="59"/>
        <v>1</v>
      </c>
      <c r="Q1751" s="201" t="str" cm="1">
        <f t="array" aca="1" ref="Q1751" ca="1">IF(ISNUMBER(P1751),IF(P1751=100%,"CUMPLIDA",IF(AND(ISNUMBER(L1751),ISNUMBER(INDIRECT("FECHA_"&amp;$B1751,1))), IF(L1751&lt;=INDIRECT("FECHA_"&amp;$B1751,1),"INCUMPLIDA","PROCESO"), "VERIFICAR FECHA")),"SIN VALOR AVANCE")</f>
        <v>CUMPLIDA</v>
      </c>
    </row>
    <row r="1752" spans="1:17" ht="180.75">
      <c r="A1752" s="278" t="s">
        <v>19</v>
      </c>
      <c r="B1752" s="203" t="s">
        <v>14</v>
      </c>
      <c r="C1752" s="609"/>
      <c r="D1752" s="609"/>
      <c r="E1752" s="608"/>
      <c r="F1752" s="608"/>
      <c r="G1752" s="196" t="s">
        <v>829</v>
      </c>
      <c r="H1752" s="515" t="s">
        <v>830</v>
      </c>
      <c r="I1752" s="515" t="s">
        <v>831</v>
      </c>
      <c r="J1752" s="204">
        <v>1</v>
      </c>
      <c r="K1752" s="198">
        <v>43983</v>
      </c>
      <c r="L1752" s="198">
        <v>44043</v>
      </c>
      <c r="M1752" s="199">
        <f t="shared" si="60"/>
        <v>8.5714285714285712</v>
      </c>
      <c r="N1752" s="200">
        <v>1</v>
      </c>
      <c r="O1752" s="515" t="s">
        <v>832</v>
      </c>
      <c r="P1752" s="200">
        <f t="shared" si="59"/>
        <v>1</v>
      </c>
      <c r="Q1752" s="201" t="str" cm="1">
        <f t="array" aca="1" ref="Q1752" ca="1">IF(ISNUMBER(P1752),IF(P1752=100%,"CUMPLIDA",IF(AND(ISNUMBER(L1752),ISNUMBER(INDIRECT("FECHA_"&amp;$B1752,1))), IF(L1752&lt;=INDIRECT("FECHA_"&amp;$B1752,1),"INCUMPLIDA","PROCESO"), "VERIFICAR FECHA")),"SIN VALOR AVANCE")</f>
        <v>CUMPLIDA</v>
      </c>
    </row>
    <row r="1753" spans="1:17" ht="165.75">
      <c r="A1753" s="278" t="s">
        <v>19</v>
      </c>
      <c r="B1753" s="203" t="s">
        <v>14</v>
      </c>
      <c r="C1753" s="609"/>
      <c r="D1753" s="609"/>
      <c r="E1753" s="608" t="s">
        <v>833</v>
      </c>
      <c r="F1753" s="608"/>
      <c r="G1753" s="196" t="s">
        <v>834</v>
      </c>
      <c r="H1753" s="515" t="s">
        <v>835</v>
      </c>
      <c r="I1753" s="515" t="s">
        <v>836</v>
      </c>
      <c r="J1753" s="204">
        <v>1</v>
      </c>
      <c r="K1753" s="198">
        <v>44044</v>
      </c>
      <c r="L1753" s="198">
        <v>44196</v>
      </c>
      <c r="M1753" s="199">
        <f t="shared" si="60"/>
        <v>21.714285714285715</v>
      </c>
      <c r="N1753" s="200">
        <v>1</v>
      </c>
      <c r="O1753" s="515" t="s">
        <v>820</v>
      </c>
      <c r="P1753" s="200">
        <f t="shared" si="59"/>
        <v>1</v>
      </c>
      <c r="Q1753" s="201" t="str" cm="1">
        <f t="array" aca="1" ref="Q1753" ca="1">IF(ISNUMBER(P1753),IF(P1753=100%,"CUMPLIDA",IF(AND(ISNUMBER(L1753),ISNUMBER(INDIRECT("FECHA_"&amp;$B1753,1))), IF(L1753&lt;=INDIRECT("FECHA_"&amp;$B1753,1),"INCUMPLIDA","PROCESO"), "VERIFICAR FECHA")),"SIN VALOR AVANCE")</f>
        <v>CUMPLIDA</v>
      </c>
    </row>
    <row r="1754" spans="1:17" ht="165.75">
      <c r="A1754" s="278" t="s">
        <v>19</v>
      </c>
      <c r="B1754" s="203" t="s">
        <v>14</v>
      </c>
      <c r="C1754" s="609"/>
      <c r="D1754" s="609"/>
      <c r="E1754" s="608"/>
      <c r="F1754" s="608"/>
      <c r="G1754" s="196" t="s">
        <v>837</v>
      </c>
      <c r="H1754" s="515" t="s">
        <v>838</v>
      </c>
      <c r="I1754" s="515" t="s">
        <v>831</v>
      </c>
      <c r="J1754" s="204">
        <v>3</v>
      </c>
      <c r="K1754" s="198">
        <v>44197</v>
      </c>
      <c r="L1754" s="198">
        <v>44469</v>
      </c>
      <c r="M1754" s="199">
        <f t="shared" si="60"/>
        <v>38.857142857142854</v>
      </c>
      <c r="N1754" s="200">
        <v>1</v>
      </c>
      <c r="O1754" s="515" t="s">
        <v>820</v>
      </c>
      <c r="P1754" s="200">
        <f t="shared" si="59"/>
        <v>1</v>
      </c>
      <c r="Q1754" s="201" t="str" cm="1">
        <f t="array" aca="1" ref="Q1754" ca="1">IF(ISNUMBER(P1754),IF(P1754=100%,"CUMPLIDA",IF(AND(ISNUMBER(L1754),ISNUMBER(INDIRECT("FECHA_"&amp;$B1754,1))), IF(L1754&lt;=INDIRECT("FECHA_"&amp;$B1754,1),"INCUMPLIDA","PROCESO"), "VERIFICAR FECHA")),"SIN VALOR AVANCE")</f>
        <v>CUMPLIDA</v>
      </c>
    </row>
    <row r="1755" spans="1:17" ht="180">
      <c r="A1755" s="278" t="s">
        <v>19</v>
      </c>
      <c r="B1755" s="203" t="s">
        <v>14</v>
      </c>
      <c r="C1755" s="609" t="s">
        <v>839</v>
      </c>
      <c r="D1755" s="609" t="s">
        <v>840</v>
      </c>
      <c r="E1755" s="608" t="s">
        <v>841</v>
      </c>
      <c r="F1755" s="608" t="s">
        <v>842</v>
      </c>
      <c r="G1755" s="196" t="s">
        <v>843</v>
      </c>
      <c r="H1755" s="515" t="s">
        <v>844</v>
      </c>
      <c r="I1755" s="515" t="s">
        <v>845</v>
      </c>
      <c r="J1755" s="204">
        <v>1</v>
      </c>
      <c r="K1755" s="198">
        <v>44242</v>
      </c>
      <c r="L1755" s="198">
        <v>44561</v>
      </c>
      <c r="M1755" s="199">
        <f t="shared" si="60"/>
        <v>45.571428571428569</v>
      </c>
      <c r="N1755" s="200">
        <v>1</v>
      </c>
      <c r="O1755" s="515" t="s">
        <v>846</v>
      </c>
      <c r="P1755" s="200">
        <f t="shared" si="59"/>
        <v>1</v>
      </c>
      <c r="Q1755" s="201" t="str" cm="1">
        <f t="array" aca="1" ref="Q1755" ca="1">IF(ISNUMBER(P1755),IF(P1755=100%,"CUMPLIDA",IF(AND(ISNUMBER(L1755),ISNUMBER(INDIRECT("FECHA_"&amp;$B1755,1))), IF(L1755&lt;=INDIRECT("FECHA_"&amp;$B1755,1),"INCUMPLIDA","PROCESO"), "VERIFICAR FECHA")),"SIN VALOR AVANCE")</f>
        <v>CUMPLIDA</v>
      </c>
    </row>
    <row r="1756" spans="1:17" ht="165.75">
      <c r="A1756" s="278" t="s">
        <v>19</v>
      </c>
      <c r="B1756" s="203" t="s">
        <v>14</v>
      </c>
      <c r="C1756" s="609"/>
      <c r="D1756" s="609"/>
      <c r="E1756" s="608"/>
      <c r="F1756" s="608"/>
      <c r="G1756" s="196" t="s">
        <v>847</v>
      </c>
      <c r="H1756" s="515" t="s">
        <v>848</v>
      </c>
      <c r="I1756" s="515" t="s">
        <v>849</v>
      </c>
      <c r="J1756" s="204">
        <v>1</v>
      </c>
      <c r="K1756" s="198">
        <v>44242</v>
      </c>
      <c r="L1756" s="198">
        <v>44285</v>
      </c>
      <c r="M1756" s="199">
        <f t="shared" si="60"/>
        <v>6.1428571428571432</v>
      </c>
      <c r="N1756" s="200">
        <v>1</v>
      </c>
      <c r="O1756" s="515" t="s">
        <v>846</v>
      </c>
      <c r="P1756" s="200">
        <f t="shared" si="59"/>
        <v>1</v>
      </c>
      <c r="Q1756" s="201" t="str" cm="1">
        <f t="array" aca="1" ref="Q1756" ca="1">IF(ISNUMBER(P1756),IF(P1756=100%,"CUMPLIDA",IF(AND(ISNUMBER(L1756),ISNUMBER(INDIRECT("FECHA_"&amp;$B1756,1))), IF(L1756&lt;=INDIRECT("FECHA_"&amp;$B1756,1),"INCUMPLIDA","PROCESO"), "VERIFICAR FECHA")),"SIN VALOR AVANCE")</f>
        <v>CUMPLIDA</v>
      </c>
    </row>
    <row r="1757" spans="1:17" ht="240.75">
      <c r="A1757" s="278" t="s">
        <v>19</v>
      </c>
      <c r="B1757" s="203" t="s">
        <v>14</v>
      </c>
      <c r="C1757" s="609"/>
      <c r="D1757" s="609"/>
      <c r="E1757" s="608" t="s">
        <v>850</v>
      </c>
      <c r="F1757" s="608"/>
      <c r="G1757" s="196" t="s">
        <v>851</v>
      </c>
      <c r="H1757" s="515" t="s">
        <v>852</v>
      </c>
      <c r="I1757" s="515" t="s">
        <v>853</v>
      </c>
      <c r="J1757" s="204">
        <v>1</v>
      </c>
      <c r="K1757" s="198">
        <v>44228</v>
      </c>
      <c r="L1757" s="198">
        <v>44286</v>
      </c>
      <c r="M1757" s="199">
        <f t="shared" si="60"/>
        <v>8.2857142857142865</v>
      </c>
      <c r="N1757" s="200">
        <v>1</v>
      </c>
      <c r="O1757" s="515" t="s">
        <v>854</v>
      </c>
      <c r="P1757" s="200">
        <f t="shared" si="59"/>
        <v>1</v>
      </c>
      <c r="Q1757" s="201" t="str" cm="1">
        <f t="array" aca="1" ref="Q1757" ca="1">IF(ISNUMBER(P1757),IF(P1757=100%,"CUMPLIDA",IF(AND(ISNUMBER(L1757),ISNUMBER(INDIRECT("FECHA_"&amp;$B1757,1))), IF(L1757&lt;=INDIRECT("FECHA_"&amp;$B1757,1),"INCUMPLIDA","PROCESO"), "VERIFICAR FECHA")),"SIN VALOR AVANCE")</f>
        <v>CUMPLIDA</v>
      </c>
    </row>
    <row r="1758" spans="1:17" ht="240.75">
      <c r="A1758" s="278" t="s">
        <v>19</v>
      </c>
      <c r="B1758" s="203" t="s">
        <v>14</v>
      </c>
      <c r="C1758" s="609"/>
      <c r="D1758" s="609"/>
      <c r="E1758" s="608"/>
      <c r="F1758" s="608"/>
      <c r="G1758" s="196" t="s">
        <v>855</v>
      </c>
      <c r="H1758" s="515" t="s">
        <v>852</v>
      </c>
      <c r="I1758" s="515" t="s">
        <v>853</v>
      </c>
      <c r="J1758" s="204">
        <v>1</v>
      </c>
      <c r="K1758" s="198">
        <v>44228</v>
      </c>
      <c r="L1758" s="198">
        <v>44286</v>
      </c>
      <c r="M1758" s="199">
        <f t="shared" si="60"/>
        <v>8.2857142857142865</v>
      </c>
      <c r="N1758" s="200">
        <v>1</v>
      </c>
      <c r="O1758" s="515" t="s">
        <v>854</v>
      </c>
      <c r="P1758" s="200">
        <f t="shared" si="59"/>
        <v>1</v>
      </c>
      <c r="Q1758" s="201" t="str" cm="1">
        <f t="array" aca="1" ref="Q1758" ca="1">IF(ISNUMBER(P1758),IF(P1758=100%,"CUMPLIDA",IF(AND(ISNUMBER(L1758),ISNUMBER(INDIRECT("FECHA_"&amp;$B1758,1))), IF(L1758&lt;=INDIRECT("FECHA_"&amp;$B1758,1),"INCUMPLIDA","PROCESO"), "VERIFICAR FECHA")),"SIN VALOR AVANCE")</f>
        <v>CUMPLIDA</v>
      </c>
    </row>
    <row r="1759" spans="1:17" ht="360">
      <c r="A1759" s="278" t="s">
        <v>19</v>
      </c>
      <c r="B1759" s="203" t="s">
        <v>14</v>
      </c>
      <c r="C1759" s="609"/>
      <c r="D1759" s="609"/>
      <c r="E1759" s="608" t="s">
        <v>856</v>
      </c>
      <c r="F1759" s="608"/>
      <c r="G1759" s="196" t="s">
        <v>857</v>
      </c>
      <c r="H1759" s="515" t="s">
        <v>858</v>
      </c>
      <c r="I1759" s="515" t="s">
        <v>859</v>
      </c>
      <c r="J1759" s="204">
        <v>1</v>
      </c>
      <c r="K1759" s="198">
        <v>44286</v>
      </c>
      <c r="L1759" s="198">
        <v>44561</v>
      </c>
      <c r="M1759" s="199">
        <f t="shared" si="60"/>
        <v>39.285714285714285</v>
      </c>
      <c r="N1759" s="200">
        <v>1</v>
      </c>
      <c r="O1759" s="515" t="s">
        <v>854</v>
      </c>
      <c r="P1759" s="200">
        <f t="shared" si="59"/>
        <v>1</v>
      </c>
      <c r="Q1759" s="201" t="str" cm="1">
        <f t="array" aca="1" ref="Q1759" ca="1">IF(ISNUMBER(P1759),IF(P1759=100%,"CUMPLIDA",IF(AND(ISNUMBER(L1759),ISNUMBER(INDIRECT("FECHA_"&amp;$B1759,1))), IF(L1759&lt;=INDIRECT("FECHA_"&amp;$B1759,1),"INCUMPLIDA","PROCESO"), "VERIFICAR FECHA")),"SIN VALOR AVANCE")</f>
        <v>CUMPLIDA</v>
      </c>
    </row>
    <row r="1760" spans="1:17" ht="270">
      <c r="A1760" s="278" t="s">
        <v>19</v>
      </c>
      <c r="B1760" s="203" t="s">
        <v>14</v>
      </c>
      <c r="C1760" s="609"/>
      <c r="D1760" s="609"/>
      <c r="E1760" s="608"/>
      <c r="F1760" s="608"/>
      <c r="G1760" s="196" t="s">
        <v>860</v>
      </c>
      <c r="H1760" s="515" t="s">
        <v>861</v>
      </c>
      <c r="I1760" s="515" t="s">
        <v>862</v>
      </c>
      <c r="J1760" s="204">
        <v>1</v>
      </c>
      <c r="K1760" s="198">
        <v>44286</v>
      </c>
      <c r="L1760" s="198">
        <v>44561</v>
      </c>
      <c r="M1760" s="199">
        <f t="shared" si="60"/>
        <v>39.285714285714285</v>
      </c>
      <c r="N1760" s="200">
        <v>1</v>
      </c>
      <c r="O1760" s="515" t="s">
        <v>854</v>
      </c>
      <c r="P1760" s="200">
        <f t="shared" si="59"/>
        <v>1</v>
      </c>
      <c r="Q1760" s="201" t="str" cm="1">
        <f t="array" aca="1" ref="Q1760" ca="1">IF(ISNUMBER(P1760),IF(P1760=100%,"CUMPLIDA",IF(AND(ISNUMBER(L1760),ISNUMBER(INDIRECT("FECHA_"&amp;$B1760,1))), IF(L1760&lt;=INDIRECT("FECHA_"&amp;$B1760,1),"INCUMPLIDA","PROCESO"), "VERIFICAR FECHA")),"SIN VALOR AVANCE")</f>
        <v>CUMPLIDA</v>
      </c>
    </row>
    <row r="1761" spans="1:17" ht="345">
      <c r="A1761" s="278" t="s">
        <v>19</v>
      </c>
      <c r="B1761" s="203" t="s">
        <v>14</v>
      </c>
      <c r="C1761" s="609"/>
      <c r="D1761" s="609"/>
      <c r="E1761" s="608" t="s">
        <v>863</v>
      </c>
      <c r="F1761" s="608"/>
      <c r="G1761" s="196" t="s">
        <v>864</v>
      </c>
      <c r="H1761" s="515" t="s">
        <v>865</v>
      </c>
      <c r="I1761" s="515" t="s">
        <v>866</v>
      </c>
      <c r="J1761" s="204">
        <v>2</v>
      </c>
      <c r="K1761" s="198">
        <v>44256</v>
      </c>
      <c r="L1761" s="198">
        <v>44439</v>
      </c>
      <c r="M1761" s="199">
        <f t="shared" si="60"/>
        <v>26.142857142857142</v>
      </c>
      <c r="N1761" s="200">
        <v>1</v>
      </c>
      <c r="O1761" s="515" t="s">
        <v>854</v>
      </c>
      <c r="P1761" s="200">
        <f t="shared" si="59"/>
        <v>1</v>
      </c>
      <c r="Q1761" s="201" t="str" cm="1">
        <f t="array" aca="1" ref="Q1761" ca="1">IF(ISNUMBER(P1761),IF(P1761=100%,"CUMPLIDA",IF(AND(ISNUMBER(L1761),ISNUMBER(INDIRECT("FECHA_"&amp;$B1761,1))), IF(L1761&lt;=INDIRECT("FECHA_"&amp;$B1761,1),"INCUMPLIDA","PROCESO"), "VERIFICAR FECHA")),"SIN VALOR AVANCE")</f>
        <v>CUMPLIDA</v>
      </c>
    </row>
    <row r="1762" spans="1:17" ht="240.75">
      <c r="A1762" s="278" t="s">
        <v>19</v>
      </c>
      <c r="B1762" s="203" t="s">
        <v>14</v>
      </c>
      <c r="C1762" s="609"/>
      <c r="D1762" s="609"/>
      <c r="E1762" s="608"/>
      <c r="F1762" s="608"/>
      <c r="G1762" s="196" t="s">
        <v>867</v>
      </c>
      <c r="H1762" s="515" t="s">
        <v>868</v>
      </c>
      <c r="I1762" s="515" t="s">
        <v>869</v>
      </c>
      <c r="J1762" s="204">
        <v>2</v>
      </c>
      <c r="K1762" s="198">
        <v>44256</v>
      </c>
      <c r="L1762" s="198">
        <v>44439</v>
      </c>
      <c r="M1762" s="199">
        <f t="shared" si="60"/>
        <v>26.142857142857142</v>
      </c>
      <c r="N1762" s="200">
        <v>1</v>
      </c>
      <c r="O1762" s="515" t="s">
        <v>854</v>
      </c>
      <c r="P1762" s="200">
        <f t="shared" si="59"/>
        <v>1</v>
      </c>
      <c r="Q1762" s="201" t="str" cm="1">
        <f t="array" aca="1" ref="Q1762" ca="1">IF(ISNUMBER(P1762),IF(P1762=100%,"CUMPLIDA",IF(AND(ISNUMBER(L1762),ISNUMBER(INDIRECT("FECHA_"&amp;$B1762,1))), IF(L1762&lt;=INDIRECT("FECHA_"&amp;$B1762,1),"INCUMPLIDA","PROCESO"), "VERIFICAR FECHA")),"SIN VALOR AVANCE")</f>
        <v>CUMPLIDA</v>
      </c>
    </row>
    <row r="1763" spans="1:17" ht="135">
      <c r="A1763" s="278" t="s">
        <v>19</v>
      </c>
      <c r="B1763" s="203" t="s">
        <v>14</v>
      </c>
      <c r="C1763" s="609"/>
      <c r="D1763" s="609"/>
      <c r="E1763" s="608" t="s">
        <v>870</v>
      </c>
      <c r="F1763" s="608"/>
      <c r="G1763" s="196" t="s">
        <v>871</v>
      </c>
      <c r="H1763" s="515" t="s">
        <v>872</v>
      </c>
      <c r="I1763" s="515" t="s">
        <v>873</v>
      </c>
      <c r="J1763" s="204">
        <v>1</v>
      </c>
      <c r="K1763" s="198">
        <v>44228</v>
      </c>
      <c r="L1763" s="198">
        <v>44316</v>
      </c>
      <c r="M1763" s="199">
        <f t="shared" si="60"/>
        <v>12.571428571428571</v>
      </c>
      <c r="N1763" s="200">
        <v>1</v>
      </c>
      <c r="O1763" s="515" t="s">
        <v>874</v>
      </c>
      <c r="P1763" s="200">
        <f t="shared" si="59"/>
        <v>1</v>
      </c>
      <c r="Q1763" s="201" t="str" cm="1">
        <f t="array" aca="1" ref="Q1763" ca="1">IF(ISNUMBER(P1763),IF(P1763=100%,"CUMPLIDA",IF(AND(ISNUMBER(L1763),ISNUMBER(INDIRECT("FECHA_"&amp;$B1763,1))), IF(L1763&lt;=INDIRECT("FECHA_"&amp;$B1763,1),"INCUMPLIDA","PROCESO"), "VERIFICAR FECHA")),"SIN VALOR AVANCE")</f>
        <v>CUMPLIDA</v>
      </c>
    </row>
    <row r="1764" spans="1:17" ht="270">
      <c r="A1764" s="278" t="s">
        <v>19</v>
      </c>
      <c r="B1764" s="203" t="s">
        <v>14</v>
      </c>
      <c r="C1764" s="609"/>
      <c r="D1764" s="609"/>
      <c r="E1764" s="608"/>
      <c r="F1764" s="608"/>
      <c r="G1764" s="196" t="s">
        <v>875</v>
      </c>
      <c r="H1764" s="515" t="s">
        <v>876</v>
      </c>
      <c r="I1764" s="515" t="s">
        <v>877</v>
      </c>
      <c r="J1764" s="204">
        <v>1</v>
      </c>
      <c r="K1764" s="198">
        <v>44228</v>
      </c>
      <c r="L1764" s="198">
        <v>44316</v>
      </c>
      <c r="M1764" s="199">
        <f t="shared" si="60"/>
        <v>12.571428571428571</v>
      </c>
      <c r="N1764" s="200">
        <v>1</v>
      </c>
      <c r="O1764" s="515" t="s">
        <v>874</v>
      </c>
      <c r="P1764" s="200">
        <f t="shared" si="59"/>
        <v>1</v>
      </c>
      <c r="Q1764" s="201" t="str" cm="1">
        <f t="array" aca="1" ref="Q1764" ca="1">IF(ISNUMBER(P1764),IF(P1764=100%,"CUMPLIDA",IF(AND(ISNUMBER(L1764),ISNUMBER(INDIRECT("FECHA_"&amp;$B1764,1))), IF(L1764&lt;=INDIRECT("FECHA_"&amp;$B1764,1),"INCUMPLIDA","PROCESO"), "VERIFICAR FECHA")),"SIN VALOR AVANCE")</f>
        <v>CUMPLIDA</v>
      </c>
    </row>
    <row r="1765" spans="1:17" ht="330">
      <c r="A1765" s="278" t="s">
        <v>19</v>
      </c>
      <c r="B1765" s="203" t="s">
        <v>14</v>
      </c>
      <c r="C1765" s="609"/>
      <c r="D1765" s="609"/>
      <c r="E1765" s="196" t="s">
        <v>878</v>
      </c>
      <c r="F1765" s="608"/>
      <c r="G1765" s="196" t="s">
        <v>879</v>
      </c>
      <c r="H1765" s="515" t="s">
        <v>880</v>
      </c>
      <c r="I1765" s="515" t="s">
        <v>881</v>
      </c>
      <c r="J1765" s="204">
        <v>1</v>
      </c>
      <c r="K1765" s="198">
        <v>44256</v>
      </c>
      <c r="L1765" s="198">
        <v>44412</v>
      </c>
      <c r="M1765" s="199">
        <f t="shared" si="60"/>
        <v>22.285714285714285</v>
      </c>
      <c r="N1765" s="200">
        <v>1</v>
      </c>
      <c r="O1765" s="515" t="s">
        <v>882</v>
      </c>
      <c r="P1765" s="200">
        <f t="shared" si="59"/>
        <v>1</v>
      </c>
      <c r="Q1765" s="201" t="str" cm="1">
        <f t="array" aca="1" ref="Q1765" ca="1">IF(ISNUMBER(P1765),IF(P1765=100%,"CUMPLIDA",IF(AND(ISNUMBER(L1765),ISNUMBER(INDIRECT("FECHA_"&amp;$B1765,1))), IF(L1765&lt;=INDIRECT("FECHA_"&amp;$B1765,1),"INCUMPLIDA","PROCESO"), "VERIFICAR FECHA")),"SIN VALOR AVANCE")</f>
        <v>CUMPLIDA</v>
      </c>
    </row>
    <row r="1766" spans="1:17" ht="90">
      <c r="A1766" s="278" t="s">
        <v>19</v>
      </c>
      <c r="B1766" s="203" t="s">
        <v>14</v>
      </c>
      <c r="C1766" s="609"/>
      <c r="D1766" s="609"/>
      <c r="E1766" s="608" t="s">
        <v>883</v>
      </c>
      <c r="F1766" s="608"/>
      <c r="G1766" s="196" t="s">
        <v>884</v>
      </c>
      <c r="H1766" s="515" t="s">
        <v>885</v>
      </c>
      <c r="I1766" s="515" t="s">
        <v>886</v>
      </c>
      <c r="J1766" s="204">
        <v>1</v>
      </c>
      <c r="K1766" s="198">
        <v>44409</v>
      </c>
      <c r="L1766" s="198">
        <v>44592</v>
      </c>
      <c r="M1766" s="199">
        <f t="shared" si="60"/>
        <v>26.142857142857142</v>
      </c>
      <c r="N1766" s="200">
        <v>1</v>
      </c>
      <c r="O1766" s="515" t="s">
        <v>887</v>
      </c>
      <c r="P1766" s="200">
        <f t="shared" si="59"/>
        <v>1</v>
      </c>
      <c r="Q1766" s="201" t="str" cm="1">
        <f t="array" aca="1" ref="Q1766" ca="1">IF(ISNUMBER(P1766),IF(P1766=100%,"CUMPLIDA",IF(AND(ISNUMBER(L1766),ISNUMBER(INDIRECT("FECHA_"&amp;$B1766,1))), IF(L1766&lt;=INDIRECT("FECHA_"&amp;$B1766,1),"INCUMPLIDA","PROCESO"), "VERIFICAR FECHA")),"SIN VALOR AVANCE")</f>
        <v>CUMPLIDA</v>
      </c>
    </row>
    <row r="1767" spans="1:17" ht="375">
      <c r="A1767" s="278" t="s">
        <v>19</v>
      </c>
      <c r="B1767" s="203" t="s">
        <v>14</v>
      </c>
      <c r="C1767" s="609"/>
      <c r="D1767" s="609"/>
      <c r="E1767" s="608"/>
      <c r="F1767" s="608"/>
      <c r="G1767" s="196" t="s">
        <v>888</v>
      </c>
      <c r="H1767" s="515" t="s">
        <v>889</v>
      </c>
      <c r="I1767" s="515" t="s">
        <v>890</v>
      </c>
      <c r="J1767" s="204">
        <v>1</v>
      </c>
      <c r="K1767" s="198">
        <v>44228</v>
      </c>
      <c r="L1767" s="198">
        <v>44286</v>
      </c>
      <c r="M1767" s="199">
        <f t="shared" si="60"/>
        <v>8.2857142857142865</v>
      </c>
      <c r="N1767" s="200">
        <v>1</v>
      </c>
      <c r="O1767" s="515" t="s">
        <v>874</v>
      </c>
      <c r="P1767" s="200">
        <f t="shared" si="59"/>
        <v>1</v>
      </c>
      <c r="Q1767" s="201" t="str" cm="1">
        <f t="array" aca="1" ref="Q1767" ca="1">IF(ISNUMBER(P1767),IF(P1767=100%,"CUMPLIDA",IF(AND(ISNUMBER(L1767),ISNUMBER(INDIRECT("FECHA_"&amp;$B1767,1))), IF(L1767&lt;=INDIRECT("FECHA_"&amp;$B1767,1),"INCUMPLIDA","PROCESO"), "VERIFICAR FECHA")),"SIN VALOR AVANCE")</f>
        <v>CUMPLIDA</v>
      </c>
    </row>
    <row r="1768" spans="1:17" ht="330">
      <c r="A1768" s="278" t="s">
        <v>19</v>
      </c>
      <c r="B1768" s="203" t="s">
        <v>14</v>
      </c>
      <c r="C1768" s="609"/>
      <c r="D1768" s="609"/>
      <c r="E1768" s="608"/>
      <c r="F1768" s="608"/>
      <c r="G1768" s="196" t="s">
        <v>891</v>
      </c>
      <c r="H1768" s="515" t="s">
        <v>892</v>
      </c>
      <c r="I1768" s="515" t="s">
        <v>893</v>
      </c>
      <c r="J1768" s="204">
        <v>1</v>
      </c>
      <c r="K1768" s="198">
        <v>44287</v>
      </c>
      <c r="L1768" s="198">
        <v>44439</v>
      </c>
      <c r="M1768" s="199">
        <f t="shared" si="60"/>
        <v>21.714285714285715</v>
      </c>
      <c r="N1768" s="200">
        <v>1</v>
      </c>
      <c r="O1768" s="515" t="s">
        <v>874</v>
      </c>
      <c r="P1768" s="200">
        <f t="shared" si="59"/>
        <v>1</v>
      </c>
      <c r="Q1768" s="201" t="str" cm="1">
        <f t="array" aca="1" ref="Q1768" ca="1">IF(ISNUMBER(P1768),IF(P1768=100%,"CUMPLIDA",IF(AND(ISNUMBER(L1768),ISNUMBER(INDIRECT("FECHA_"&amp;$B1768,1))), IF(L1768&lt;=INDIRECT("FECHA_"&amp;$B1768,1),"INCUMPLIDA","PROCESO"), "VERIFICAR FECHA")),"SIN VALOR AVANCE")</f>
        <v>CUMPLIDA</v>
      </c>
    </row>
    <row r="1769" spans="1:17" ht="165">
      <c r="A1769" s="278" t="s">
        <v>19</v>
      </c>
      <c r="B1769" s="203" t="s">
        <v>14</v>
      </c>
      <c r="C1769" s="609"/>
      <c r="D1769" s="609"/>
      <c r="E1769" s="608" t="s">
        <v>894</v>
      </c>
      <c r="F1769" s="608"/>
      <c r="G1769" s="196" t="s">
        <v>895</v>
      </c>
      <c r="H1769" s="515" t="s">
        <v>896</v>
      </c>
      <c r="I1769" s="515" t="s">
        <v>773</v>
      </c>
      <c r="J1769" s="204">
        <v>1</v>
      </c>
      <c r="K1769" s="198">
        <v>44228</v>
      </c>
      <c r="L1769" s="198">
        <v>44377</v>
      </c>
      <c r="M1769" s="199">
        <f t="shared" si="60"/>
        <v>21.285714285714285</v>
      </c>
      <c r="N1769" s="200">
        <v>1</v>
      </c>
      <c r="O1769" s="515" t="s">
        <v>874</v>
      </c>
      <c r="P1769" s="200">
        <f t="shared" si="59"/>
        <v>1</v>
      </c>
      <c r="Q1769" s="201" t="str" cm="1">
        <f t="array" aca="1" ref="Q1769" ca="1">IF(ISNUMBER(P1769),IF(P1769=100%,"CUMPLIDA",IF(AND(ISNUMBER(L1769),ISNUMBER(INDIRECT("FECHA_"&amp;$B1769,1))), IF(L1769&lt;=INDIRECT("FECHA_"&amp;$B1769,1),"INCUMPLIDA","PROCESO"), "VERIFICAR FECHA")),"SIN VALOR AVANCE")</f>
        <v>CUMPLIDA</v>
      </c>
    </row>
    <row r="1770" spans="1:17" ht="409.5">
      <c r="A1770" s="278" t="s">
        <v>19</v>
      </c>
      <c r="B1770" s="203" t="s">
        <v>14</v>
      </c>
      <c r="C1770" s="609"/>
      <c r="D1770" s="609"/>
      <c r="E1770" s="608"/>
      <c r="F1770" s="608"/>
      <c r="G1770" s="196" t="s">
        <v>897</v>
      </c>
      <c r="H1770" s="515" t="s">
        <v>898</v>
      </c>
      <c r="I1770" s="515" t="s">
        <v>899</v>
      </c>
      <c r="J1770" s="204">
        <v>1</v>
      </c>
      <c r="K1770" s="198">
        <v>44378</v>
      </c>
      <c r="L1770" s="198">
        <v>44681</v>
      </c>
      <c r="M1770" s="199">
        <f t="shared" si="60"/>
        <v>43.285714285714285</v>
      </c>
      <c r="N1770" s="200">
        <v>1</v>
      </c>
      <c r="O1770" s="515" t="s">
        <v>900</v>
      </c>
      <c r="P1770" s="200">
        <f t="shared" si="59"/>
        <v>1</v>
      </c>
      <c r="Q1770" s="201" t="str" cm="1">
        <f t="array" aca="1" ref="Q1770" ca="1">IF(ISNUMBER(P1770),IF(P1770=100%,"CUMPLIDA",IF(AND(ISNUMBER(L1770),ISNUMBER(INDIRECT("FECHA_"&amp;$B1770,1))), IF(L1770&lt;=INDIRECT("FECHA_"&amp;$B1770,1),"INCUMPLIDA","PROCESO"), "VERIFICAR FECHA")),"SIN VALOR AVANCE")</f>
        <v>CUMPLIDA</v>
      </c>
    </row>
    <row r="1771" spans="1:17" ht="255">
      <c r="A1771" s="278" t="s">
        <v>19</v>
      </c>
      <c r="B1771" s="203" t="s">
        <v>14</v>
      </c>
      <c r="C1771" s="609"/>
      <c r="D1771" s="609"/>
      <c r="E1771" s="608" t="s">
        <v>901</v>
      </c>
      <c r="F1771" s="608"/>
      <c r="G1771" s="196" t="s">
        <v>902</v>
      </c>
      <c r="H1771" s="515" t="s">
        <v>903</v>
      </c>
      <c r="I1771" s="515" t="s">
        <v>904</v>
      </c>
      <c r="J1771" s="204">
        <v>1</v>
      </c>
      <c r="K1771" s="198">
        <v>44378</v>
      </c>
      <c r="L1771" s="198">
        <v>44408</v>
      </c>
      <c r="M1771" s="199">
        <f t="shared" si="60"/>
        <v>4.2857142857142856</v>
      </c>
      <c r="N1771" s="200">
        <v>1</v>
      </c>
      <c r="O1771" s="515" t="s">
        <v>874</v>
      </c>
      <c r="P1771" s="200">
        <f t="shared" si="59"/>
        <v>1</v>
      </c>
      <c r="Q1771" s="201" t="str" cm="1">
        <f t="array" aca="1" ref="Q1771" ca="1">IF(ISNUMBER(P1771),IF(P1771=100%,"CUMPLIDA",IF(AND(ISNUMBER(L1771),ISNUMBER(INDIRECT("FECHA_"&amp;$B1771,1))), IF(L1771&lt;=INDIRECT("FECHA_"&amp;$B1771,1),"INCUMPLIDA","PROCESO"), "VERIFICAR FECHA")),"SIN VALOR AVANCE")</f>
        <v>CUMPLIDA</v>
      </c>
    </row>
    <row r="1772" spans="1:17" ht="315">
      <c r="A1772" s="278" t="s">
        <v>19</v>
      </c>
      <c r="B1772" s="203" t="s">
        <v>14</v>
      </c>
      <c r="C1772" s="609"/>
      <c r="D1772" s="609"/>
      <c r="E1772" s="608"/>
      <c r="F1772" s="608"/>
      <c r="G1772" s="196" t="s">
        <v>905</v>
      </c>
      <c r="H1772" s="515" t="s">
        <v>906</v>
      </c>
      <c r="I1772" s="515" t="s">
        <v>907</v>
      </c>
      <c r="J1772" s="204">
        <v>6</v>
      </c>
      <c r="K1772" s="198">
        <v>44256</v>
      </c>
      <c r="L1772" s="198">
        <v>44408</v>
      </c>
      <c r="M1772" s="199">
        <f t="shared" si="60"/>
        <v>21.714285714285715</v>
      </c>
      <c r="N1772" s="200">
        <v>1</v>
      </c>
      <c r="O1772" s="515" t="s">
        <v>882</v>
      </c>
      <c r="P1772" s="200">
        <f t="shared" si="59"/>
        <v>1</v>
      </c>
      <c r="Q1772" s="201" t="str" cm="1">
        <f t="array" aca="1" ref="Q1772" ca="1">IF(ISNUMBER(P1772),IF(P1772=100%,"CUMPLIDA",IF(AND(ISNUMBER(L1772),ISNUMBER(INDIRECT("FECHA_"&amp;$B1772,1))), IF(L1772&lt;=INDIRECT("FECHA_"&amp;$B1772,1),"INCUMPLIDA","PROCESO"), "VERIFICAR FECHA")),"SIN VALOR AVANCE")</f>
        <v>CUMPLIDA</v>
      </c>
    </row>
    <row r="1773" spans="1:17" ht="135.75">
      <c r="A1773" s="278" t="s">
        <v>19</v>
      </c>
      <c r="B1773" s="203" t="s">
        <v>14</v>
      </c>
      <c r="C1773" s="609"/>
      <c r="D1773" s="609"/>
      <c r="E1773" s="608" t="s">
        <v>908</v>
      </c>
      <c r="F1773" s="608"/>
      <c r="G1773" s="196" t="s">
        <v>909</v>
      </c>
      <c r="H1773" s="515" t="s">
        <v>811</v>
      </c>
      <c r="I1773" s="515" t="s">
        <v>234</v>
      </c>
      <c r="J1773" s="204">
        <v>1</v>
      </c>
      <c r="K1773" s="198">
        <v>45231</v>
      </c>
      <c r="L1773" s="198">
        <v>45504</v>
      </c>
      <c r="M1773" s="199">
        <f t="shared" si="60"/>
        <v>39</v>
      </c>
      <c r="N1773" s="200">
        <v>1</v>
      </c>
      <c r="O1773" s="515" t="s">
        <v>910</v>
      </c>
      <c r="P1773" s="200">
        <f t="shared" si="59"/>
        <v>1</v>
      </c>
      <c r="Q1773" s="201" t="str" cm="1">
        <f t="array" aca="1" ref="Q1773" ca="1">IF(ISNUMBER(P1773),IF(P1773=100%,"CUMPLIDA",IF(AND(ISNUMBER(L1773),ISNUMBER(INDIRECT("FECHA_"&amp;$B1773,1))), IF(L1773&lt;=INDIRECT("FECHA_"&amp;$B1773,1),"INCUMPLIDA","PROCESO"), "VERIFICAR FECHA")),"SIN VALOR AVANCE")</f>
        <v>CUMPLIDA</v>
      </c>
    </row>
    <row r="1774" spans="1:17" ht="135.75">
      <c r="A1774" s="278" t="s">
        <v>19</v>
      </c>
      <c r="B1774" s="203" t="s">
        <v>14</v>
      </c>
      <c r="C1774" s="609"/>
      <c r="D1774" s="609"/>
      <c r="E1774" s="608"/>
      <c r="F1774" s="608"/>
      <c r="G1774" s="196" t="s">
        <v>911</v>
      </c>
      <c r="H1774" s="515" t="s">
        <v>237</v>
      </c>
      <c r="I1774" s="515" t="s">
        <v>238</v>
      </c>
      <c r="J1774" s="204">
        <v>1</v>
      </c>
      <c r="K1774" s="198">
        <v>45323</v>
      </c>
      <c r="L1774" s="198">
        <v>45747</v>
      </c>
      <c r="M1774" s="199">
        <f t="shared" si="60"/>
        <v>60.571428571428569</v>
      </c>
      <c r="N1774" s="200">
        <v>1</v>
      </c>
      <c r="O1774" s="515" t="s">
        <v>912</v>
      </c>
      <c r="P1774" s="200">
        <f t="shared" si="59"/>
        <v>1</v>
      </c>
      <c r="Q1774" s="201" t="str" cm="1">
        <f t="array" aca="1" ref="Q1774" ca="1">IF(ISNUMBER(P1774),IF(P1774=100%,"CUMPLIDA",IF(AND(ISNUMBER(L1774),ISNUMBER(INDIRECT("FECHA_"&amp;$B1774,1))), IF(L1774&lt;=INDIRECT("FECHA_"&amp;$B1774,1),"INCUMPLIDA","PROCESO"), "VERIFICAR FECHA")),"SIN VALOR AVANCE")</f>
        <v>CUMPLIDA</v>
      </c>
    </row>
    <row r="1775" spans="1:17" ht="75.75">
      <c r="A1775" s="278" t="s">
        <v>19</v>
      </c>
      <c r="B1775" s="203" t="s">
        <v>14</v>
      </c>
      <c r="C1775" s="609"/>
      <c r="D1775" s="609"/>
      <c r="E1775" s="608" t="s">
        <v>913</v>
      </c>
      <c r="F1775" s="608"/>
      <c r="G1775" s="196" t="s">
        <v>914</v>
      </c>
      <c r="H1775" s="515" t="s">
        <v>241</v>
      </c>
      <c r="I1775" s="515" t="s">
        <v>242</v>
      </c>
      <c r="J1775" s="204">
        <v>1</v>
      </c>
      <c r="K1775" s="198">
        <v>45323</v>
      </c>
      <c r="L1775" s="198">
        <v>45747</v>
      </c>
      <c r="M1775" s="199">
        <f t="shared" si="60"/>
        <v>60.571428571428569</v>
      </c>
      <c r="N1775" s="200">
        <v>1</v>
      </c>
      <c r="O1775" s="515" t="s">
        <v>915</v>
      </c>
      <c r="P1775" s="200">
        <f t="shared" si="59"/>
        <v>1</v>
      </c>
      <c r="Q1775" s="201" t="str" cm="1">
        <f t="array" aca="1" ref="Q1775" ca="1">IF(ISNUMBER(P1775),IF(P1775=100%,"CUMPLIDA",IF(AND(ISNUMBER(L1775),ISNUMBER(INDIRECT("FECHA_"&amp;$B1775,1))), IF(L1775&lt;=INDIRECT("FECHA_"&amp;$B1775,1),"INCUMPLIDA","PROCESO"), "VERIFICAR FECHA")),"SIN VALOR AVANCE")</f>
        <v>CUMPLIDA</v>
      </c>
    </row>
    <row r="1776" spans="1:17" ht="75.75">
      <c r="A1776" s="278" t="s">
        <v>19</v>
      </c>
      <c r="B1776" s="203" t="s">
        <v>14</v>
      </c>
      <c r="C1776" s="609"/>
      <c r="D1776" s="609"/>
      <c r="E1776" s="608"/>
      <c r="F1776" s="608"/>
      <c r="G1776" s="196" t="s">
        <v>916</v>
      </c>
      <c r="H1776" s="515" t="s">
        <v>245</v>
      </c>
      <c r="I1776" s="515" t="s">
        <v>246</v>
      </c>
      <c r="J1776" s="204">
        <v>1</v>
      </c>
      <c r="K1776" s="198">
        <v>45231</v>
      </c>
      <c r="L1776" s="198">
        <v>45747</v>
      </c>
      <c r="M1776" s="199">
        <f t="shared" si="60"/>
        <v>73.714285714285708</v>
      </c>
      <c r="N1776" s="200">
        <v>1</v>
      </c>
      <c r="O1776" s="515" t="s">
        <v>915</v>
      </c>
      <c r="P1776" s="200">
        <f t="shared" ref="P1776:P1820" si="61">IF(B1776="ITRC",N1776,N1776/J1776)</f>
        <v>1</v>
      </c>
      <c r="Q1776" s="201" t="str" cm="1">
        <f t="array" aca="1" ref="Q1776" ca="1">IF(ISNUMBER(P1776),IF(P1776=100%,"CUMPLIDA",IF(AND(ISNUMBER(L1776),ISNUMBER(INDIRECT("FECHA_"&amp;$B1776,1))), IF(L1776&lt;=INDIRECT("FECHA_"&amp;$B1776,1),"INCUMPLIDA","PROCESO"), "VERIFICAR FECHA")),"SIN VALOR AVANCE")</f>
        <v>CUMPLIDA</v>
      </c>
    </row>
    <row r="1777" spans="1:17" ht="135.75">
      <c r="A1777" s="278" t="s">
        <v>19</v>
      </c>
      <c r="B1777" s="203" t="s">
        <v>14</v>
      </c>
      <c r="C1777" s="609"/>
      <c r="D1777" s="609"/>
      <c r="E1777" s="608"/>
      <c r="F1777" s="608"/>
      <c r="G1777" s="196" t="s">
        <v>917</v>
      </c>
      <c r="H1777" s="515" t="s">
        <v>248</v>
      </c>
      <c r="I1777" s="515" t="s">
        <v>249</v>
      </c>
      <c r="J1777" s="204">
        <v>1</v>
      </c>
      <c r="K1777" s="198">
        <v>45323</v>
      </c>
      <c r="L1777" s="198">
        <v>45747</v>
      </c>
      <c r="M1777" s="199">
        <f t="shared" si="60"/>
        <v>60.571428571428569</v>
      </c>
      <c r="N1777" s="200">
        <v>1</v>
      </c>
      <c r="O1777" s="515" t="s">
        <v>912</v>
      </c>
      <c r="P1777" s="200">
        <f t="shared" si="61"/>
        <v>1</v>
      </c>
      <c r="Q1777" s="201" t="str" cm="1">
        <f t="array" aca="1" ref="Q1777" ca="1">IF(ISNUMBER(P1777),IF(P1777=100%,"CUMPLIDA",IF(AND(ISNUMBER(L1777),ISNUMBER(INDIRECT("FECHA_"&amp;$B1777,1))), IF(L1777&lt;=INDIRECT("FECHA_"&amp;$B1777,1),"INCUMPLIDA","PROCESO"), "VERIFICAR FECHA")),"SIN VALOR AVANCE")</f>
        <v>CUMPLIDA</v>
      </c>
    </row>
    <row r="1778" spans="1:17" ht="75.75">
      <c r="A1778" s="278" t="s">
        <v>19</v>
      </c>
      <c r="B1778" s="203" t="s">
        <v>14</v>
      </c>
      <c r="C1778" s="609"/>
      <c r="D1778" s="609"/>
      <c r="E1778" s="608"/>
      <c r="F1778" s="608"/>
      <c r="G1778" s="196" t="s">
        <v>918</v>
      </c>
      <c r="H1778" s="515" t="s">
        <v>251</v>
      </c>
      <c r="I1778" s="515" t="s">
        <v>252</v>
      </c>
      <c r="J1778" s="204">
        <v>1</v>
      </c>
      <c r="K1778" s="273">
        <v>45231</v>
      </c>
      <c r="L1778" s="273">
        <v>45747</v>
      </c>
      <c r="M1778" s="199">
        <f t="shared" si="60"/>
        <v>73.714285714285708</v>
      </c>
      <c r="N1778" s="200">
        <v>1</v>
      </c>
      <c r="O1778" s="515" t="s">
        <v>915</v>
      </c>
      <c r="P1778" s="200">
        <f t="shared" si="61"/>
        <v>1</v>
      </c>
      <c r="Q1778" s="201" t="str" cm="1">
        <f t="array" aca="1" ref="Q1778" ca="1">IF(ISNUMBER(P1778),IF(P1778=100%,"CUMPLIDA",IF(AND(ISNUMBER(L1778),ISNUMBER(INDIRECT("FECHA_"&amp;$B1778,1))), IF(L1778&lt;=INDIRECT("FECHA_"&amp;$B1778,1),"INCUMPLIDA","PROCESO"), "VERIFICAR FECHA")),"SIN VALOR AVANCE")</f>
        <v>CUMPLIDA</v>
      </c>
    </row>
    <row r="1779" spans="1:17" ht="180.75">
      <c r="A1779" s="278" t="s">
        <v>19</v>
      </c>
      <c r="B1779" s="203" t="s">
        <v>14</v>
      </c>
      <c r="C1779" s="609"/>
      <c r="D1779" s="609"/>
      <c r="E1779" s="608"/>
      <c r="F1779" s="608"/>
      <c r="G1779" s="196" t="s">
        <v>919</v>
      </c>
      <c r="H1779" s="515" t="s">
        <v>254</v>
      </c>
      <c r="I1779" s="515" t="s">
        <v>255</v>
      </c>
      <c r="J1779" s="204">
        <v>1</v>
      </c>
      <c r="K1779" s="273">
        <v>45231</v>
      </c>
      <c r="L1779" s="273">
        <v>45808</v>
      </c>
      <c r="M1779" s="199">
        <f t="shared" si="60"/>
        <v>82.428571428571431</v>
      </c>
      <c r="N1779" s="200">
        <v>0</v>
      </c>
      <c r="O1779" s="515" t="s">
        <v>920</v>
      </c>
      <c r="P1779" s="200">
        <f t="shared" si="61"/>
        <v>0</v>
      </c>
      <c r="Q1779" s="201" t="str" cm="1">
        <f t="array" aca="1" ref="Q1779" ca="1">IF(ISNUMBER(P1779),IF(P1779=100%,"CUMPLIDA",IF(AND(ISNUMBER(L1779),ISNUMBER(INDIRECT("FECHA_"&amp;$B1779,1))), IF(L1779&lt;=INDIRECT("FECHA_"&amp;$B1779,1),"INCUMPLIDA","PROCESO"), "VERIFICAR FECHA")),"SIN VALOR AVANCE")</f>
        <v>PROCESO</v>
      </c>
    </row>
    <row r="1780" spans="1:17" ht="315">
      <c r="A1780" s="278" t="s">
        <v>19</v>
      </c>
      <c r="B1780" s="203" t="s">
        <v>14</v>
      </c>
      <c r="C1780" s="609"/>
      <c r="D1780" s="609"/>
      <c r="E1780" s="196" t="s">
        <v>921</v>
      </c>
      <c r="F1780" s="608"/>
      <c r="G1780" s="196" t="s">
        <v>922</v>
      </c>
      <c r="H1780" s="515" t="s">
        <v>258</v>
      </c>
      <c r="I1780" s="515" t="s">
        <v>259</v>
      </c>
      <c r="J1780" s="204">
        <v>8</v>
      </c>
      <c r="K1780" s="273">
        <v>45839</v>
      </c>
      <c r="L1780" s="273">
        <v>46568</v>
      </c>
      <c r="M1780" s="199">
        <f t="shared" si="60"/>
        <v>104.14285714285714</v>
      </c>
      <c r="N1780" s="200">
        <v>0</v>
      </c>
      <c r="O1780" s="515" t="s">
        <v>915</v>
      </c>
      <c r="P1780" s="200">
        <f t="shared" si="61"/>
        <v>0</v>
      </c>
      <c r="Q1780" s="201" t="str" cm="1">
        <f t="array" aca="1" ref="Q1780" ca="1">IF(ISNUMBER(P1780),IF(P1780=100%,"CUMPLIDA",IF(AND(ISNUMBER(L1780),ISNUMBER(INDIRECT("FECHA_"&amp;$B1780,1))), IF(L1780&lt;=INDIRECT("FECHA_"&amp;$B1780,1),"INCUMPLIDA","PROCESO"), "VERIFICAR FECHA")),"SIN VALOR AVANCE")</f>
        <v>PROCESO</v>
      </c>
    </row>
    <row r="1781" spans="1:17" ht="135.75">
      <c r="A1781" s="278" t="s">
        <v>19</v>
      </c>
      <c r="B1781" s="203" t="s">
        <v>14</v>
      </c>
      <c r="C1781" s="609"/>
      <c r="D1781" s="609"/>
      <c r="E1781" s="196" t="s">
        <v>923</v>
      </c>
      <c r="F1781" s="608"/>
      <c r="G1781" s="196" t="s">
        <v>924</v>
      </c>
      <c r="H1781" s="515" t="s">
        <v>261</v>
      </c>
      <c r="I1781" s="515" t="s">
        <v>262</v>
      </c>
      <c r="J1781" s="204">
        <v>1</v>
      </c>
      <c r="K1781" s="273">
        <v>45839</v>
      </c>
      <c r="L1781" s="273">
        <v>46568</v>
      </c>
      <c r="M1781" s="199">
        <f t="shared" si="60"/>
        <v>104.14285714285714</v>
      </c>
      <c r="N1781" s="200">
        <v>0</v>
      </c>
      <c r="O1781" s="515" t="s">
        <v>912</v>
      </c>
      <c r="P1781" s="200">
        <f t="shared" si="61"/>
        <v>0</v>
      </c>
      <c r="Q1781" s="201" t="str" cm="1">
        <f t="array" aca="1" ref="Q1781" ca="1">IF(ISNUMBER(P1781),IF(P1781=100%,"CUMPLIDA",IF(AND(ISNUMBER(L1781),ISNUMBER(INDIRECT("FECHA_"&amp;$B1781,1))), IF(L1781&lt;=INDIRECT("FECHA_"&amp;$B1781,1),"INCUMPLIDA","PROCESO"), "VERIFICAR FECHA")),"SIN VALOR AVANCE")</f>
        <v>PROCESO</v>
      </c>
    </row>
    <row r="1782" spans="1:17" ht="180.75">
      <c r="A1782" s="278" t="s">
        <v>19</v>
      </c>
      <c r="B1782" s="203" t="s">
        <v>14</v>
      </c>
      <c r="C1782" s="609"/>
      <c r="D1782" s="609"/>
      <c r="E1782" s="608" t="s">
        <v>925</v>
      </c>
      <c r="F1782" s="608"/>
      <c r="G1782" s="196" t="s">
        <v>926</v>
      </c>
      <c r="H1782" s="515" t="s">
        <v>264</v>
      </c>
      <c r="I1782" s="515" t="s">
        <v>265</v>
      </c>
      <c r="J1782" s="204">
        <v>2</v>
      </c>
      <c r="K1782" s="273">
        <v>45839</v>
      </c>
      <c r="L1782" s="273">
        <v>46568</v>
      </c>
      <c r="M1782" s="199">
        <f t="shared" si="60"/>
        <v>104.14285714285714</v>
      </c>
      <c r="N1782" s="200">
        <v>0</v>
      </c>
      <c r="O1782" s="515" t="s">
        <v>920</v>
      </c>
      <c r="P1782" s="200">
        <f t="shared" si="61"/>
        <v>0</v>
      </c>
      <c r="Q1782" s="201" t="str" cm="1">
        <f t="array" aca="1" ref="Q1782" ca="1">IF(ISNUMBER(P1782),IF(P1782=100%,"CUMPLIDA",IF(AND(ISNUMBER(L1782),ISNUMBER(INDIRECT("FECHA_"&amp;$B1782,1))), IF(L1782&lt;=INDIRECT("FECHA_"&amp;$B1782,1),"INCUMPLIDA","PROCESO"), "VERIFICAR FECHA")),"SIN VALOR AVANCE")</f>
        <v>PROCESO</v>
      </c>
    </row>
    <row r="1783" spans="1:17" ht="60">
      <c r="A1783" s="278" t="s">
        <v>19</v>
      </c>
      <c r="B1783" s="203" t="s">
        <v>14</v>
      </c>
      <c r="C1783" s="609"/>
      <c r="D1783" s="609"/>
      <c r="E1783" s="608"/>
      <c r="F1783" s="608"/>
      <c r="G1783" s="196" t="s">
        <v>927</v>
      </c>
      <c r="H1783" s="518" t="s">
        <v>928</v>
      </c>
      <c r="I1783" s="518" t="s">
        <v>929</v>
      </c>
      <c r="J1783" s="204">
        <v>35</v>
      </c>
      <c r="K1783" s="260">
        <v>45061</v>
      </c>
      <c r="L1783" s="260">
        <v>45275</v>
      </c>
      <c r="M1783" s="199">
        <f t="shared" si="60"/>
        <v>30.571428571428573</v>
      </c>
      <c r="N1783" s="200">
        <v>1</v>
      </c>
      <c r="O1783" s="515" t="s">
        <v>930</v>
      </c>
      <c r="P1783" s="200">
        <f t="shared" si="61"/>
        <v>1</v>
      </c>
      <c r="Q1783" s="201" t="str" cm="1">
        <f t="array" aca="1" ref="Q1783" ca="1">IF(ISNUMBER(P1783),IF(P1783=100%,"CUMPLIDA",IF(AND(ISNUMBER(L1783),ISNUMBER(INDIRECT("FECHA_"&amp;$B1783,1))), IF(L1783&lt;=INDIRECT("FECHA_"&amp;$B1783,1),"INCUMPLIDA","PROCESO"), "VERIFICAR FECHA")),"SIN VALOR AVANCE")</f>
        <v>CUMPLIDA</v>
      </c>
    </row>
    <row r="1784" spans="1:17" ht="90">
      <c r="A1784" s="278" t="s">
        <v>19</v>
      </c>
      <c r="B1784" s="203" t="s">
        <v>14</v>
      </c>
      <c r="C1784" s="609"/>
      <c r="D1784" s="609"/>
      <c r="E1784" s="608"/>
      <c r="F1784" s="608"/>
      <c r="G1784" s="211" t="s">
        <v>931</v>
      </c>
      <c r="H1784" s="518" t="s">
        <v>932</v>
      </c>
      <c r="I1784" s="518" t="s">
        <v>933</v>
      </c>
      <c r="J1784" s="204">
        <v>1</v>
      </c>
      <c r="K1784" s="260">
        <v>44774</v>
      </c>
      <c r="L1784" s="260">
        <v>46387</v>
      </c>
      <c r="M1784" s="199">
        <f t="shared" si="60"/>
        <v>230.42857142857142</v>
      </c>
      <c r="N1784" s="200">
        <v>0</v>
      </c>
      <c r="O1784" s="515" t="s">
        <v>915</v>
      </c>
      <c r="P1784" s="200">
        <f t="shared" si="61"/>
        <v>0</v>
      </c>
      <c r="Q1784" s="201" t="str" cm="1">
        <f t="array" aca="1" ref="Q1784" ca="1">IF(ISNUMBER(P1784),IF(P1784=100%,"CUMPLIDA",IF(AND(ISNUMBER(L1784),ISNUMBER(INDIRECT("FECHA_"&amp;$B1784,1))), IF(L1784&lt;=INDIRECT("FECHA_"&amp;$B1784,1),"INCUMPLIDA","PROCESO"), "VERIFICAR FECHA")),"SIN VALOR AVANCE")</f>
        <v>PROCESO</v>
      </c>
    </row>
    <row r="1785" spans="1:17" ht="300">
      <c r="A1785" s="278" t="s">
        <v>19</v>
      </c>
      <c r="B1785" s="203" t="s">
        <v>14</v>
      </c>
      <c r="C1785" s="609" t="s">
        <v>934</v>
      </c>
      <c r="D1785" s="609" t="s">
        <v>312</v>
      </c>
      <c r="E1785" s="608" t="s">
        <v>935</v>
      </c>
      <c r="F1785" s="608" t="s">
        <v>936</v>
      </c>
      <c r="G1785" s="196" t="s">
        <v>937</v>
      </c>
      <c r="H1785" s="515" t="s">
        <v>938</v>
      </c>
      <c r="I1785" s="515" t="s">
        <v>939</v>
      </c>
      <c r="J1785" s="204">
        <v>1</v>
      </c>
      <c r="K1785" s="198">
        <v>44228</v>
      </c>
      <c r="L1785" s="198">
        <v>44561</v>
      </c>
      <c r="M1785" s="199">
        <f t="shared" si="60"/>
        <v>47.571428571428569</v>
      </c>
      <c r="N1785" s="200">
        <v>1</v>
      </c>
      <c r="O1785" s="515" t="s">
        <v>940</v>
      </c>
      <c r="P1785" s="200">
        <f t="shared" si="61"/>
        <v>1</v>
      </c>
      <c r="Q1785" s="201" t="str" cm="1">
        <f t="array" aca="1" ref="Q1785" ca="1">IF(ISNUMBER(P1785),IF(P1785=100%,"CUMPLIDA",IF(AND(ISNUMBER(L1785),ISNUMBER(INDIRECT("FECHA_"&amp;$B1785,1))), IF(L1785&lt;=INDIRECT("FECHA_"&amp;$B1785,1),"INCUMPLIDA","PROCESO"), "VERIFICAR FECHA")),"SIN VALOR AVANCE")</f>
        <v>CUMPLIDA</v>
      </c>
    </row>
    <row r="1786" spans="1:17" ht="225">
      <c r="A1786" s="278" t="s">
        <v>19</v>
      </c>
      <c r="B1786" s="203" t="s">
        <v>14</v>
      </c>
      <c r="C1786" s="609"/>
      <c r="D1786" s="609"/>
      <c r="E1786" s="608"/>
      <c r="F1786" s="608"/>
      <c r="G1786" s="196" t="s">
        <v>941</v>
      </c>
      <c r="H1786" s="515" t="s">
        <v>942</v>
      </c>
      <c r="I1786" s="515" t="s">
        <v>943</v>
      </c>
      <c r="J1786" s="204">
        <v>1</v>
      </c>
      <c r="K1786" s="198">
        <v>44228</v>
      </c>
      <c r="L1786" s="198">
        <v>44316</v>
      </c>
      <c r="M1786" s="199">
        <f t="shared" si="60"/>
        <v>12.571428571428571</v>
      </c>
      <c r="N1786" s="200">
        <v>1</v>
      </c>
      <c r="O1786" s="515" t="s">
        <v>940</v>
      </c>
      <c r="P1786" s="200">
        <f t="shared" si="61"/>
        <v>1</v>
      </c>
      <c r="Q1786" s="201" t="str" cm="1">
        <f t="array" aca="1" ref="Q1786" ca="1">IF(ISNUMBER(P1786),IF(P1786=100%,"CUMPLIDA",IF(AND(ISNUMBER(L1786),ISNUMBER(INDIRECT("FECHA_"&amp;$B1786,1))), IF(L1786&lt;=INDIRECT("FECHA_"&amp;$B1786,1),"INCUMPLIDA","PROCESO"), "VERIFICAR FECHA")),"SIN VALOR AVANCE")</f>
        <v>CUMPLIDA</v>
      </c>
    </row>
    <row r="1787" spans="1:17" ht="330">
      <c r="A1787" s="278" t="s">
        <v>19</v>
      </c>
      <c r="B1787" s="203" t="s">
        <v>14</v>
      </c>
      <c r="C1787" s="609"/>
      <c r="D1787" s="609"/>
      <c r="E1787" s="608" t="s">
        <v>944</v>
      </c>
      <c r="F1787" s="608"/>
      <c r="G1787" s="196" t="s">
        <v>945</v>
      </c>
      <c r="H1787" s="515" t="s">
        <v>938</v>
      </c>
      <c r="I1787" s="515" t="s">
        <v>946</v>
      </c>
      <c r="J1787" s="204">
        <v>1</v>
      </c>
      <c r="K1787" s="198">
        <v>44228</v>
      </c>
      <c r="L1787" s="198">
        <v>44561</v>
      </c>
      <c r="M1787" s="199">
        <f t="shared" si="60"/>
        <v>47.571428571428569</v>
      </c>
      <c r="N1787" s="200">
        <v>1</v>
      </c>
      <c r="O1787" s="515" t="s">
        <v>940</v>
      </c>
      <c r="P1787" s="200">
        <f t="shared" si="61"/>
        <v>1</v>
      </c>
      <c r="Q1787" s="201" t="str" cm="1">
        <f t="array" aca="1" ref="Q1787" ca="1">IF(ISNUMBER(P1787),IF(P1787=100%,"CUMPLIDA",IF(AND(ISNUMBER(L1787),ISNUMBER(INDIRECT("FECHA_"&amp;$B1787,1))), IF(L1787&lt;=INDIRECT("FECHA_"&amp;$B1787,1),"INCUMPLIDA","PROCESO"), "VERIFICAR FECHA")),"SIN VALOR AVANCE")</f>
        <v>CUMPLIDA</v>
      </c>
    </row>
    <row r="1788" spans="1:17" ht="150.75">
      <c r="A1788" s="278" t="s">
        <v>19</v>
      </c>
      <c r="B1788" s="203" t="s">
        <v>14</v>
      </c>
      <c r="C1788" s="609"/>
      <c r="D1788" s="609"/>
      <c r="E1788" s="608"/>
      <c r="F1788" s="608"/>
      <c r="G1788" s="608" t="s">
        <v>947</v>
      </c>
      <c r="H1788" s="515" t="s">
        <v>948</v>
      </c>
      <c r="I1788" s="515" t="s">
        <v>949</v>
      </c>
      <c r="J1788" s="204">
        <v>6</v>
      </c>
      <c r="K1788" s="198">
        <v>44256</v>
      </c>
      <c r="L1788" s="198">
        <v>44440</v>
      </c>
      <c r="M1788" s="199">
        <f t="shared" si="60"/>
        <v>26.285714285714285</v>
      </c>
      <c r="N1788" s="200">
        <v>1</v>
      </c>
      <c r="O1788" s="515" t="s">
        <v>940</v>
      </c>
      <c r="P1788" s="200">
        <f t="shared" si="61"/>
        <v>1</v>
      </c>
      <c r="Q1788" s="201" t="str" cm="1">
        <f t="array" aca="1" ref="Q1788" ca="1">IF(ISNUMBER(P1788),IF(P1788=100%,"CUMPLIDA",IF(AND(ISNUMBER(L1788),ISNUMBER(INDIRECT("FECHA_"&amp;$B1788,1))), IF(L1788&lt;=INDIRECT("FECHA_"&amp;$B1788,1),"INCUMPLIDA","PROCESO"), "VERIFICAR FECHA")),"SIN VALOR AVANCE")</f>
        <v>CUMPLIDA</v>
      </c>
    </row>
    <row r="1789" spans="1:17" ht="150.75">
      <c r="A1789" s="278" t="s">
        <v>19</v>
      </c>
      <c r="B1789" s="203" t="s">
        <v>14</v>
      </c>
      <c r="C1789" s="609"/>
      <c r="D1789" s="609"/>
      <c r="E1789" s="196" t="s">
        <v>950</v>
      </c>
      <c r="F1789" s="608"/>
      <c r="G1789" s="608"/>
      <c r="H1789" s="515" t="s">
        <v>951</v>
      </c>
      <c r="I1789" s="515" t="s">
        <v>952</v>
      </c>
      <c r="J1789" s="204">
        <v>2</v>
      </c>
      <c r="K1789" s="198">
        <v>44256</v>
      </c>
      <c r="L1789" s="198">
        <v>44440</v>
      </c>
      <c r="M1789" s="199">
        <f t="shared" si="60"/>
        <v>26.285714285714285</v>
      </c>
      <c r="N1789" s="200">
        <v>1</v>
      </c>
      <c r="O1789" s="515" t="s">
        <v>940</v>
      </c>
      <c r="P1789" s="200">
        <f t="shared" si="61"/>
        <v>1</v>
      </c>
      <c r="Q1789" s="201" t="str" cm="1">
        <f t="array" aca="1" ref="Q1789" ca="1">IF(ISNUMBER(P1789),IF(P1789=100%,"CUMPLIDA",IF(AND(ISNUMBER(L1789),ISNUMBER(INDIRECT("FECHA_"&amp;$B1789,1))), IF(L1789&lt;=INDIRECT("FECHA_"&amp;$B1789,1),"INCUMPLIDA","PROCESO"), "VERIFICAR FECHA")),"SIN VALOR AVANCE")</f>
        <v>CUMPLIDA</v>
      </c>
    </row>
    <row r="1790" spans="1:17" ht="255">
      <c r="A1790" s="278" t="s">
        <v>19</v>
      </c>
      <c r="B1790" s="203" t="s">
        <v>14</v>
      </c>
      <c r="C1790" s="609"/>
      <c r="D1790" s="609"/>
      <c r="E1790" s="196" t="s">
        <v>953</v>
      </c>
      <c r="F1790" s="608"/>
      <c r="G1790" s="196" t="s">
        <v>954</v>
      </c>
      <c r="H1790" s="515" t="s">
        <v>955</v>
      </c>
      <c r="I1790" s="515" t="s">
        <v>227</v>
      </c>
      <c r="J1790" s="204">
        <v>1</v>
      </c>
      <c r="K1790" s="198">
        <v>44228</v>
      </c>
      <c r="L1790" s="198">
        <v>44316</v>
      </c>
      <c r="M1790" s="199">
        <f t="shared" si="60"/>
        <v>12.571428571428571</v>
      </c>
      <c r="N1790" s="200">
        <v>1</v>
      </c>
      <c r="O1790" s="515" t="s">
        <v>940</v>
      </c>
      <c r="P1790" s="200">
        <f t="shared" si="61"/>
        <v>1</v>
      </c>
      <c r="Q1790" s="201" t="str" cm="1">
        <f t="array" aca="1" ref="Q1790" ca="1">IF(ISNUMBER(P1790),IF(P1790=100%,"CUMPLIDA",IF(AND(ISNUMBER(L1790),ISNUMBER(INDIRECT("FECHA_"&amp;$B1790,1))), IF(L1790&lt;=INDIRECT("FECHA_"&amp;$B1790,1),"INCUMPLIDA","PROCESO"), "VERIFICAR FECHA")),"SIN VALOR AVANCE")</f>
        <v>CUMPLIDA</v>
      </c>
    </row>
    <row r="1791" spans="1:17" ht="270">
      <c r="A1791" s="278" t="s">
        <v>19</v>
      </c>
      <c r="B1791" s="203" t="s">
        <v>14</v>
      </c>
      <c r="C1791" s="609" t="s">
        <v>956</v>
      </c>
      <c r="D1791" s="609" t="s">
        <v>957</v>
      </c>
      <c r="E1791" s="608" t="s">
        <v>958</v>
      </c>
      <c r="F1791" s="608" t="s">
        <v>959</v>
      </c>
      <c r="G1791" s="196" t="s">
        <v>960</v>
      </c>
      <c r="H1791" s="515" t="s">
        <v>961</v>
      </c>
      <c r="I1791" s="515" t="s">
        <v>227</v>
      </c>
      <c r="J1791" s="204">
        <v>6</v>
      </c>
      <c r="K1791" s="198">
        <v>44378</v>
      </c>
      <c r="L1791" s="198">
        <v>44469</v>
      </c>
      <c r="M1791" s="199">
        <f t="shared" si="60"/>
        <v>13</v>
      </c>
      <c r="N1791" s="200">
        <v>1</v>
      </c>
      <c r="O1791" s="545" t="s">
        <v>962</v>
      </c>
      <c r="P1791" s="200">
        <f t="shared" si="61"/>
        <v>1</v>
      </c>
      <c r="Q1791" s="201" t="str" cm="1">
        <f t="array" aca="1" ref="Q1791" ca="1">IF(ISNUMBER(P1791),IF(P1791=100%,"CUMPLIDA",IF(AND(ISNUMBER(L1791),ISNUMBER(INDIRECT("FECHA_"&amp;$B1791,1))), IF(L1791&lt;=INDIRECT("FECHA_"&amp;$B1791,1),"INCUMPLIDA","PROCESO"), "VERIFICAR FECHA")),"SIN VALOR AVANCE")</f>
        <v>CUMPLIDA</v>
      </c>
    </row>
    <row r="1792" spans="1:17" ht="270">
      <c r="A1792" s="278" t="s">
        <v>19</v>
      </c>
      <c r="B1792" s="203" t="s">
        <v>14</v>
      </c>
      <c r="C1792" s="609"/>
      <c r="D1792" s="609"/>
      <c r="E1792" s="608"/>
      <c r="F1792" s="608"/>
      <c r="G1792" s="196" t="s">
        <v>963</v>
      </c>
      <c r="H1792" s="515" t="s">
        <v>964</v>
      </c>
      <c r="I1792" s="515" t="s">
        <v>965</v>
      </c>
      <c r="J1792" s="204">
        <v>12</v>
      </c>
      <c r="K1792" s="198">
        <v>44378</v>
      </c>
      <c r="L1792" s="198">
        <v>44742</v>
      </c>
      <c r="M1792" s="199">
        <f t="shared" si="60"/>
        <v>52</v>
      </c>
      <c r="N1792" s="200">
        <v>1</v>
      </c>
      <c r="O1792" s="545" t="s">
        <v>966</v>
      </c>
      <c r="P1792" s="200">
        <f t="shared" si="61"/>
        <v>1</v>
      </c>
      <c r="Q1792" s="201" t="str" cm="1">
        <f t="array" aca="1" ref="Q1792" ca="1">IF(ISNUMBER(P1792),IF(P1792=100%,"CUMPLIDA",IF(AND(ISNUMBER(L1792),ISNUMBER(INDIRECT("FECHA_"&amp;$B1792,1))), IF(L1792&lt;=INDIRECT("FECHA_"&amp;$B1792,1),"INCUMPLIDA","PROCESO"), "VERIFICAR FECHA")),"SIN VALOR AVANCE")</f>
        <v>CUMPLIDA</v>
      </c>
    </row>
    <row r="1793" spans="1:17" ht="180.75">
      <c r="A1793" s="278" t="s">
        <v>19</v>
      </c>
      <c r="B1793" s="203" t="s">
        <v>14</v>
      </c>
      <c r="C1793" s="609"/>
      <c r="D1793" s="609"/>
      <c r="E1793" s="608"/>
      <c r="F1793" s="608"/>
      <c r="G1793" s="196" t="s">
        <v>967</v>
      </c>
      <c r="H1793" s="515" t="s">
        <v>968</v>
      </c>
      <c r="I1793" s="515" t="s">
        <v>969</v>
      </c>
      <c r="J1793" s="204">
        <v>1</v>
      </c>
      <c r="K1793" s="198">
        <v>45231</v>
      </c>
      <c r="L1793" s="198">
        <v>45504</v>
      </c>
      <c r="M1793" s="199">
        <f t="shared" si="60"/>
        <v>39</v>
      </c>
      <c r="N1793" s="200">
        <v>1</v>
      </c>
      <c r="O1793" s="515" t="s">
        <v>970</v>
      </c>
      <c r="P1793" s="200">
        <f t="shared" si="61"/>
        <v>1</v>
      </c>
      <c r="Q1793" s="201" t="str" cm="1">
        <f t="array" aca="1" ref="Q1793" ca="1">IF(ISNUMBER(P1793),IF(P1793=100%,"CUMPLIDA",IF(AND(ISNUMBER(L1793),ISNUMBER(INDIRECT("FECHA_"&amp;$B1793,1))), IF(L1793&lt;=INDIRECT("FECHA_"&amp;$B1793,1),"INCUMPLIDA","PROCESO"), "VERIFICAR FECHA")),"SIN VALOR AVANCE")</f>
        <v>CUMPLIDA</v>
      </c>
    </row>
    <row r="1794" spans="1:17" ht="180.75">
      <c r="A1794" s="278" t="s">
        <v>19</v>
      </c>
      <c r="B1794" s="203" t="s">
        <v>14</v>
      </c>
      <c r="C1794" s="609"/>
      <c r="D1794" s="609"/>
      <c r="E1794" s="608"/>
      <c r="F1794" s="608"/>
      <c r="G1794" s="196" t="s">
        <v>236</v>
      </c>
      <c r="H1794" s="515" t="s">
        <v>237</v>
      </c>
      <c r="I1794" s="515" t="s">
        <v>238</v>
      </c>
      <c r="J1794" s="204">
        <v>1</v>
      </c>
      <c r="K1794" s="202">
        <v>45323</v>
      </c>
      <c r="L1794" s="202">
        <v>45747</v>
      </c>
      <c r="M1794" s="199">
        <f t="shared" si="60"/>
        <v>60.571428571428569</v>
      </c>
      <c r="N1794" s="200">
        <v>1</v>
      </c>
      <c r="O1794" s="526" t="s">
        <v>971</v>
      </c>
      <c r="P1794" s="200">
        <f t="shared" si="61"/>
        <v>1</v>
      </c>
      <c r="Q1794" s="201" t="str" cm="1">
        <f t="array" aca="1" ref="Q1794" ca="1">IF(ISNUMBER(P1794),IF(P1794=100%,"CUMPLIDA",IF(AND(ISNUMBER(L1794),ISNUMBER(INDIRECT("FECHA_"&amp;$B1794,1))), IF(L1794&lt;=INDIRECT("FECHA_"&amp;$B1794,1),"INCUMPLIDA","PROCESO"), "VERIFICAR FECHA")),"SIN VALOR AVANCE")</f>
        <v>CUMPLIDA</v>
      </c>
    </row>
    <row r="1795" spans="1:17" ht="165.75">
      <c r="A1795" s="278" t="s">
        <v>19</v>
      </c>
      <c r="B1795" s="203" t="s">
        <v>14</v>
      </c>
      <c r="C1795" s="609"/>
      <c r="D1795" s="609"/>
      <c r="E1795" s="608"/>
      <c r="F1795" s="608"/>
      <c r="G1795" s="196" t="s">
        <v>240</v>
      </c>
      <c r="H1795" s="515" t="s">
        <v>241</v>
      </c>
      <c r="I1795" s="515" t="s">
        <v>242</v>
      </c>
      <c r="J1795" s="204">
        <v>1</v>
      </c>
      <c r="K1795" s="202">
        <v>45323</v>
      </c>
      <c r="L1795" s="202">
        <v>45747</v>
      </c>
      <c r="M1795" s="199">
        <f t="shared" si="60"/>
        <v>60.571428571428569</v>
      </c>
      <c r="N1795" s="200">
        <v>1</v>
      </c>
      <c r="O1795" s="526" t="s">
        <v>972</v>
      </c>
      <c r="P1795" s="200">
        <f t="shared" si="61"/>
        <v>1</v>
      </c>
      <c r="Q1795" s="201" t="str" cm="1">
        <f t="array" aca="1" ref="Q1795" ca="1">IF(ISNUMBER(P1795),IF(P1795=100%,"CUMPLIDA",IF(AND(ISNUMBER(L1795),ISNUMBER(INDIRECT("FECHA_"&amp;$B1795,1))), IF(L1795&lt;=INDIRECT("FECHA_"&amp;$B1795,1),"INCUMPLIDA","PROCESO"), "VERIFICAR FECHA")),"SIN VALOR AVANCE")</f>
        <v>CUMPLIDA</v>
      </c>
    </row>
    <row r="1796" spans="1:17" ht="165.75">
      <c r="A1796" s="278" t="s">
        <v>19</v>
      </c>
      <c r="B1796" s="203" t="s">
        <v>14</v>
      </c>
      <c r="C1796" s="609"/>
      <c r="D1796" s="609"/>
      <c r="E1796" s="608"/>
      <c r="F1796" s="608"/>
      <c r="G1796" s="196" t="s">
        <v>244</v>
      </c>
      <c r="H1796" s="515" t="s">
        <v>245</v>
      </c>
      <c r="I1796" s="515" t="s">
        <v>246</v>
      </c>
      <c r="J1796" s="204">
        <v>1</v>
      </c>
      <c r="K1796" s="202">
        <v>45231</v>
      </c>
      <c r="L1796" s="202">
        <v>45747</v>
      </c>
      <c r="M1796" s="199">
        <f t="shared" si="60"/>
        <v>73.714285714285708</v>
      </c>
      <c r="N1796" s="200">
        <v>1</v>
      </c>
      <c r="O1796" s="526" t="s">
        <v>972</v>
      </c>
      <c r="P1796" s="200">
        <f t="shared" si="61"/>
        <v>1</v>
      </c>
      <c r="Q1796" s="201" t="str" cm="1">
        <f t="array" aca="1" ref="Q1796" ca="1">IF(ISNUMBER(P1796),IF(P1796=100%,"CUMPLIDA",IF(AND(ISNUMBER(L1796),ISNUMBER(INDIRECT("FECHA_"&amp;$B1796,1))), IF(L1796&lt;=INDIRECT("FECHA_"&amp;$B1796,1),"INCUMPLIDA","PROCESO"), "VERIFICAR FECHA")),"SIN VALOR AVANCE")</f>
        <v>CUMPLIDA</v>
      </c>
    </row>
    <row r="1797" spans="1:17" ht="180.75">
      <c r="A1797" s="278" t="s">
        <v>19</v>
      </c>
      <c r="B1797" s="203" t="s">
        <v>14</v>
      </c>
      <c r="C1797" s="609"/>
      <c r="D1797" s="609"/>
      <c r="E1797" s="608"/>
      <c r="F1797" s="608"/>
      <c r="G1797" s="196" t="s">
        <v>247</v>
      </c>
      <c r="H1797" s="515" t="s">
        <v>248</v>
      </c>
      <c r="I1797" s="515" t="s">
        <v>249</v>
      </c>
      <c r="J1797" s="204">
        <v>1</v>
      </c>
      <c r="K1797" s="202">
        <v>45323</v>
      </c>
      <c r="L1797" s="202">
        <v>45747</v>
      </c>
      <c r="M1797" s="199">
        <f t="shared" si="60"/>
        <v>60.571428571428569</v>
      </c>
      <c r="N1797" s="200">
        <v>1</v>
      </c>
      <c r="O1797" s="526" t="s">
        <v>971</v>
      </c>
      <c r="P1797" s="200">
        <f t="shared" si="61"/>
        <v>1</v>
      </c>
      <c r="Q1797" s="201" t="str" cm="1">
        <f t="array" aca="1" ref="Q1797" ca="1">IF(ISNUMBER(P1797),IF(P1797=100%,"CUMPLIDA",IF(AND(ISNUMBER(L1797),ISNUMBER(INDIRECT("FECHA_"&amp;$B1797,1))), IF(L1797&lt;=INDIRECT("FECHA_"&amp;$B1797,1),"INCUMPLIDA","PROCESO"), "VERIFICAR FECHA")),"SIN VALOR AVANCE")</f>
        <v>CUMPLIDA</v>
      </c>
    </row>
    <row r="1798" spans="1:17" ht="165.75">
      <c r="A1798" s="278" t="s">
        <v>19</v>
      </c>
      <c r="B1798" s="203" t="s">
        <v>14</v>
      </c>
      <c r="C1798" s="609"/>
      <c r="D1798" s="609"/>
      <c r="E1798" s="608"/>
      <c r="F1798" s="608"/>
      <c r="G1798" s="196" t="s">
        <v>250</v>
      </c>
      <c r="H1798" s="515" t="s">
        <v>251</v>
      </c>
      <c r="I1798" s="515" t="s">
        <v>252</v>
      </c>
      <c r="J1798" s="204">
        <v>1</v>
      </c>
      <c r="K1798" s="202">
        <v>45231</v>
      </c>
      <c r="L1798" s="202">
        <v>45747</v>
      </c>
      <c r="M1798" s="199">
        <f t="shared" si="60"/>
        <v>73.714285714285708</v>
      </c>
      <c r="N1798" s="200">
        <v>1</v>
      </c>
      <c r="O1798" s="526" t="s">
        <v>972</v>
      </c>
      <c r="P1798" s="200">
        <f t="shared" si="61"/>
        <v>1</v>
      </c>
      <c r="Q1798" s="201" t="str" cm="1">
        <f t="array" aca="1" ref="Q1798" ca="1">IF(ISNUMBER(P1798),IF(P1798=100%,"CUMPLIDA",IF(AND(ISNUMBER(L1798),ISNUMBER(INDIRECT("FECHA_"&amp;$B1798,1))), IF(L1798&lt;=INDIRECT("FECHA_"&amp;$B1798,1),"INCUMPLIDA","PROCESO"), "VERIFICAR FECHA")),"SIN VALOR AVANCE")</f>
        <v>CUMPLIDA</v>
      </c>
    </row>
    <row r="1799" spans="1:17" ht="345.75">
      <c r="A1799" s="278" t="s">
        <v>19</v>
      </c>
      <c r="B1799" s="203" t="s">
        <v>14</v>
      </c>
      <c r="C1799" s="609"/>
      <c r="D1799" s="609"/>
      <c r="E1799" s="608"/>
      <c r="F1799" s="608"/>
      <c r="G1799" s="196" t="s">
        <v>253</v>
      </c>
      <c r="H1799" s="515" t="s">
        <v>254</v>
      </c>
      <c r="I1799" s="515" t="s">
        <v>255</v>
      </c>
      <c r="J1799" s="204">
        <v>1</v>
      </c>
      <c r="K1799" s="202">
        <v>45231</v>
      </c>
      <c r="L1799" s="202">
        <v>45808</v>
      </c>
      <c r="M1799" s="199">
        <f t="shared" si="60"/>
        <v>82.428571428571431</v>
      </c>
      <c r="N1799" s="200">
        <v>0</v>
      </c>
      <c r="O1799" s="515" t="s">
        <v>973</v>
      </c>
      <c r="P1799" s="200">
        <f t="shared" si="61"/>
        <v>0</v>
      </c>
      <c r="Q1799" s="201" t="str" cm="1">
        <f t="array" aca="1" ref="Q1799" ca="1">IF(ISNUMBER(P1799),IF(P1799=100%,"CUMPLIDA",IF(AND(ISNUMBER(L1799),ISNUMBER(INDIRECT("FECHA_"&amp;$B1799,1))), IF(L1799&lt;=INDIRECT("FECHA_"&amp;$B1799,1),"INCUMPLIDA","PROCESO"), "VERIFICAR FECHA")),"SIN VALOR AVANCE")</f>
        <v>PROCESO</v>
      </c>
    </row>
    <row r="1800" spans="1:17" ht="165.75">
      <c r="A1800" s="278" t="s">
        <v>19</v>
      </c>
      <c r="B1800" s="203" t="s">
        <v>14</v>
      </c>
      <c r="C1800" s="609"/>
      <c r="D1800" s="609"/>
      <c r="E1800" s="608"/>
      <c r="F1800" s="608"/>
      <c r="G1800" s="196" t="s">
        <v>257</v>
      </c>
      <c r="H1800" s="515" t="s">
        <v>258</v>
      </c>
      <c r="I1800" s="515" t="s">
        <v>259</v>
      </c>
      <c r="J1800" s="204">
        <v>7</v>
      </c>
      <c r="K1800" s="202">
        <v>46024</v>
      </c>
      <c r="L1800" s="202">
        <v>46660</v>
      </c>
      <c r="M1800" s="199">
        <f t="shared" si="60"/>
        <v>90.857142857142861</v>
      </c>
      <c r="N1800" s="200">
        <v>0</v>
      </c>
      <c r="O1800" s="526" t="s">
        <v>972</v>
      </c>
      <c r="P1800" s="200">
        <f t="shared" si="61"/>
        <v>0</v>
      </c>
      <c r="Q1800" s="201" t="str" cm="1">
        <f t="array" aca="1" ref="Q1800" ca="1">IF(ISNUMBER(P1800),IF(P1800=100%,"CUMPLIDA",IF(AND(ISNUMBER(L1800),ISNUMBER(INDIRECT("FECHA_"&amp;$B1800,1))), IF(L1800&lt;=INDIRECT("FECHA_"&amp;$B1800,1),"INCUMPLIDA","PROCESO"), "VERIFICAR FECHA")),"SIN VALOR AVANCE")</f>
        <v>PROCESO</v>
      </c>
    </row>
    <row r="1801" spans="1:17" ht="180.75">
      <c r="A1801" s="278" t="s">
        <v>19</v>
      </c>
      <c r="B1801" s="203" t="s">
        <v>14</v>
      </c>
      <c r="C1801" s="609"/>
      <c r="D1801" s="609"/>
      <c r="E1801" s="608"/>
      <c r="F1801" s="608"/>
      <c r="G1801" s="196" t="s">
        <v>260</v>
      </c>
      <c r="H1801" s="515" t="s">
        <v>261</v>
      </c>
      <c r="I1801" s="515" t="s">
        <v>262</v>
      </c>
      <c r="J1801" s="204">
        <v>1</v>
      </c>
      <c r="K1801" s="202">
        <v>46024</v>
      </c>
      <c r="L1801" s="202">
        <v>46660</v>
      </c>
      <c r="M1801" s="199">
        <f t="shared" si="60"/>
        <v>90.857142857142861</v>
      </c>
      <c r="N1801" s="200">
        <v>0</v>
      </c>
      <c r="O1801" s="526" t="s">
        <v>971</v>
      </c>
      <c r="P1801" s="200">
        <f t="shared" si="61"/>
        <v>0</v>
      </c>
      <c r="Q1801" s="201" t="str" cm="1">
        <f t="array" aca="1" ref="Q1801" ca="1">IF(ISNUMBER(P1801),IF(P1801=100%,"CUMPLIDA",IF(AND(ISNUMBER(L1801),ISNUMBER(INDIRECT("FECHA_"&amp;$B1801,1))), IF(L1801&lt;=INDIRECT("FECHA_"&amp;$B1801,1),"INCUMPLIDA","PROCESO"), "VERIFICAR FECHA")),"SIN VALOR AVANCE")</f>
        <v>PROCESO</v>
      </c>
    </row>
    <row r="1802" spans="1:17" ht="345.75">
      <c r="A1802" s="278" t="s">
        <v>19</v>
      </c>
      <c r="B1802" s="203" t="s">
        <v>14</v>
      </c>
      <c r="C1802" s="609"/>
      <c r="D1802" s="609"/>
      <c r="E1802" s="608"/>
      <c r="F1802" s="608"/>
      <c r="G1802" s="196" t="s">
        <v>263</v>
      </c>
      <c r="H1802" s="515" t="s">
        <v>264</v>
      </c>
      <c r="I1802" s="515" t="s">
        <v>265</v>
      </c>
      <c r="J1802" s="204">
        <v>2</v>
      </c>
      <c r="K1802" s="202">
        <v>46024</v>
      </c>
      <c r="L1802" s="202">
        <v>46660</v>
      </c>
      <c r="M1802" s="199">
        <f t="shared" si="60"/>
        <v>90.857142857142861</v>
      </c>
      <c r="N1802" s="200">
        <v>0</v>
      </c>
      <c r="O1802" s="515" t="s">
        <v>973</v>
      </c>
      <c r="P1802" s="200">
        <f t="shared" si="61"/>
        <v>0</v>
      </c>
      <c r="Q1802" s="201" t="str" cm="1">
        <f t="array" aca="1" ref="Q1802" ca="1">IF(ISNUMBER(P1802),IF(P1802=100%,"CUMPLIDA",IF(AND(ISNUMBER(L1802),ISNUMBER(INDIRECT("FECHA_"&amp;$B1802,1))), IF(L1802&lt;=INDIRECT("FECHA_"&amp;$B1802,1),"INCUMPLIDA","PROCESO"), "VERIFICAR FECHA")),"SIN VALOR AVANCE")</f>
        <v>PROCESO</v>
      </c>
    </row>
    <row r="1803" spans="1:17" ht="330">
      <c r="A1803" s="278" t="s">
        <v>19</v>
      </c>
      <c r="B1803" s="203" t="s">
        <v>14</v>
      </c>
      <c r="C1803" s="609"/>
      <c r="D1803" s="609"/>
      <c r="E1803" s="608"/>
      <c r="F1803" s="608"/>
      <c r="G1803" s="196" t="s">
        <v>974</v>
      </c>
      <c r="H1803" s="515" t="s">
        <v>975</v>
      </c>
      <c r="I1803" s="515" t="s">
        <v>976</v>
      </c>
      <c r="J1803" s="204">
        <v>12</v>
      </c>
      <c r="K1803" s="198">
        <v>44378</v>
      </c>
      <c r="L1803" s="198">
        <v>44742</v>
      </c>
      <c r="M1803" s="199">
        <f t="shared" si="60"/>
        <v>52</v>
      </c>
      <c r="N1803" s="200">
        <v>1</v>
      </c>
      <c r="O1803" s="545" t="s">
        <v>977</v>
      </c>
      <c r="P1803" s="200">
        <f t="shared" si="61"/>
        <v>1</v>
      </c>
      <c r="Q1803" s="201" t="str" cm="1">
        <f t="array" aca="1" ref="Q1803" ca="1">IF(ISNUMBER(P1803),IF(P1803=100%,"CUMPLIDA",IF(AND(ISNUMBER(L1803),ISNUMBER(INDIRECT("FECHA_"&amp;$B1803,1))), IF(L1803&lt;=INDIRECT("FECHA_"&amp;$B1803,1),"INCUMPLIDA","PROCESO"), "VERIFICAR FECHA")),"SIN VALOR AVANCE")</f>
        <v>CUMPLIDA</v>
      </c>
    </row>
    <row r="1804" spans="1:17" ht="90">
      <c r="A1804" s="278" t="s">
        <v>19</v>
      </c>
      <c r="B1804" s="203" t="s">
        <v>14</v>
      </c>
      <c r="C1804" s="609" t="s">
        <v>978</v>
      </c>
      <c r="D1804" s="609" t="s">
        <v>312</v>
      </c>
      <c r="E1804" s="608" t="s">
        <v>979</v>
      </c>
      <c r="F1804" s="608" t="s">
        <v>980</v>
      </c>
      <c r="G1804" s="608" t="s">
        <v>981</v>
      </c>
      <c r="H1804" s="515" t="s">
        <v>982</v>
      </c>
      <c r="I1804" s="515" t="s">
        <v>983</v>
      </c>
      <c r="J1804" s="204">
        <v>1</v>
      </c>
      <c r="K1804" s="198">
        <v>44621</v>
      </c>
      <c r="L1804" s="198">
        <v>44804</v>
      </c>
      <c r="M1804" s="199">
        <f t="shared" si="60"/>
        <v>26.142857142857142</v>
      </c>
      <c r="N1804" s="200">
        <v>1</v>
      </c>
      <c r="O1804" s="515" t="s">
        <v>984</v>
      </c>
      <c r="P1804" s="200">
        <f t="shared" si="61"/>
        <v>1</v>
      </c>
      <c r="Q1804" s="201" t="str" cm="1">
        <f t="array" aca="1" ref="Q1804" ca="1">IF(ISNUMBER(P1804),IF(P1804=100%,"CUMPLIDA",IF(AND(ISNUMBER(L1804),ISNUMBER(INDIRECT("FECHA_"&amp;$B1804,1))), IF(L1804&lt;=INDIRECT("FECHA_"&amp;$B1804,1),"INCUMPLIDA","PROCESO"), "VERIFICAR FECHA")),"SIN VALOR AVANCE")</f>
        <v>CUMPLIDA</v>
      </c>
    </row>
    <row r="1805" spans="1:17" ht="135">
      <c r="A1805" s="278" t="s">
        <v>19</v>
      </c>
      <c r="B1805" s="203" t="s">
        <v>14</v>
      </c>
      <c r="C1805" s="609"/>
      <c r="D1805" s="609"/>
      <c r="E1805" s="608"/>
      <c r="F1805" s="608"/>
      <c r="G1805" s="608"/>
      <c r="H1805" s="515" t="s">
        <v>985</v>
      </c>
      <c r="I1805" s="515" t="s">
        <v>986</v>
      </c>
      <c r="J1805" s="204">
        <v>1</v>
      </c>
      <c r="K1805" s="198">
        <v>44774</v>
      </c>
      <c r="L1805" s="198">
        <v>44834</v>
      </c>
      <c r="M1805" s="199">
        <f t="shared" si="60"/>
        <v>8.5714285714285712</v>
      </c>
      <c r="N1805" s="200">
        <v>1</v>
      </c>
      <c r="O1805" s="515" t="s">
        <v>984</v>
      </c>
      <c r="P1805" s="200">
        <f t="shared" si="61"/>
        <v>1</v>
      </c>
      <c r="Q1805" s="201" t="str" cm="1">
        <f t="array" aca="1" ref="Q1805" ca="1">IF(ISNUMBER(P1805),IF(P1805=100%,"CUMPLIDA",IF(AND(ISNUMBER(L1805),ISNUMBER(INDIRECT("FECHA_"&amp;$B1805,1))), IF(L1805&lt;=INDIRECT("FECHA_"&amp;$B1805,1),"INCUMPLIDA","PROCESO"), "VERIFICAR FECHA")),"SIN VALOR AVANCE")</f>
        <v>CUMPLIDA</v>
      </c>
    </row>
    <row r="1806" spans="1:17" ht="405">
      <c r="A1806" s="278" t="s">
        <v>19</v>
      </c>
      <c r="B1806" s="203" t="s">
        <v>14</v>
      </c>
      <c r="C1806" s="609"/>
      <c r="D1806" s="609"/>
      <c r="E1806" s="608"/>
      <c r="F1806" s="608"/>
      <c r="G1806" s="196" t="s">
        <v>987</v>
      </c>
      <c r="H1806" s="515" t="s">
        <v>985</v>
      </c>
      <c r="I1806" s="515" t="s">
        <v>988</v>
      </c>
      <c r="J1806" s="204">
        <v>11</v>
      </c>
      <c r="K1806" s="198">
        <v>44621</v>
      </c>
      <c r="L1806" s="198">
        <v>44773</v>
      </c>
      <c r="M1806" s="199">
        <f t="shared" si="60"/>
        <v>21.714285714285715</v>
      </c>
      <c r="N1806" s="200">
        <v>1</v>
      </c>
      <c r="O1806" s="515" t="s">
        <v>984</v>
      </c>
      <c r="P1806" s="200">
        <f t="shared" si="61"/>
        <v>1</v>
      </c>
      <c r="Q1806" s="201" t="str" cm="1">
        <f t="array" aca="1" ref="Q1806" ca="1">IF(ISNUMBER(P1806),IF(P1806=100%,"CUMPLIDA",IF(AND(ISNUMBER(L1806),ISNUMBER(INDIRECT("FECHA_"&amp;$B1806,1))), IF(L1806&lt;=INDIRECT("FECHA_"&amp;$B1806,1),"INCUMPLIDA","PROCESO"), "VERIFICAR FECHA")),"SIN VALOR AVANCE")</f>
        <v>CUMPLIDA</v>
      </c>
    </row>
    <row r="1807" spans="1:17" ht="75.75">
      <c r="A1807" s="278" t="s">
        <v>19</v>
      </c>
      <c r="B1807" s="203" t="s">
        <v>14</v>
      </c>
      <c r="C1807" s="609"/>
      <c r="D1807" s="609"/>
      <c r="E1807" s="608"/>
      <c r="F1807" s="608"/>
      <c r="G1807" s="196" t="s">
        <v>232</v>
      </c>
      <c r="H1807" s="515" t="s">
        <v>811</v>
      </c>
      <c r="I1807" s="515" t="s">
        <v>234</v>
      </c>
      <c r="J1807" s="204">
        <v>1</v>
      </c>
      <c r="K1807" s="198">
        <v>45231</v>
      </c>
      <c r="L1807" s="198">
        <v>45504</v>
      </c>
      <c r="M1807" s="199">
        <f t="shared" si="60"/>
        <v>39</v>
      </c>
      <c r="N1807" s="200">
        <v>1</v>
      </c>
      <c r="O1807" s="515" t="s">
        <v>989</v>
      </c>
      <c r="P1807" s="200">
        <f t="shared" si="61"/>
        <v>1</v>
      </c>
      <c r="Q1807" s="201" t="str" cm="1">
        <f t="array" aca="1" ref="Q1807" ca="1">IF(ISNUMBER(P1807),IF(P1807=100%,"CUMPLIDA",IF(AND(ISNUMBER(L1807),ISNUMBER(INDIRECT("FECHA_"&amp;$B1807,1))), IF(L1807&lt;=INDIRECT("FECHA_"&amp;$B1807,1),"INCUMPLIDA","PROCESO"), "VERIFICAR FECHA")),"SIN VALOR AVANCE")</f>
        <v>CUMPLIDA</v>
      </c>
    </row>
    <row r="1808" spans="1:17" ht="315.75">
      <c r="A1808" s="278" t="s">
        <v>19</v>
      </c>
      <c r="B1808" s="203" t="s">
        <v>14</v>
      </c>
      <c r="C1808" s="609"/>
      <c r="D1808" s="609"/>
      <c r="E1808" s="608"/>
      <c r="F1808" s="608"/>
      <c r="G1808" s="196" t="s">
        <v>236</v>
      </c>
      <c r="H1808" s="515" t="s">
        <v>990</v>
      </c>
      <c r="I1808" s="515" t="s">
        <v>238</v>
      </c>
      <c r="J1808" s="204">
        <v>1</v>
      </c>
      <c r="K1808" s="202">
        <v>45323</v>
      </c>
      <c r="L1808" s="202">
        <v>45747</v>
      </c>
      <c r="M1808" s="199">
        <f t="shared" si="60"/>
        <v>60.571428571428569</v>
      </c>
      <c r="N1808" s="200">
        <v>1</v>
      </c>
      <c r="O1808" s="515" t="s">
        <v>991</v>
      </c>
      <c r="P1808" s="200">
        <f t="shared" si="61"/>
        <v>1</v>
      </c>
      <c r="Q1808" s="201" t="str" cm="1">
        <f t="array" aca="1" ref="Q1808" ca="1">IF(ISNUMBER(P1808),IF(P1808=100%,"CUMPLIDA",IF(AND(ISNUMBER(L1808),ISNUMBER(INDIRECT("FECHA_"&amp;$B1808,1))), IF(L1808&lt;=INDIRECT("FECHA_"&amp;$B1808,1),"INCUMPLIDA","PROCESO"), "VERIFICAR FECHA")),"SIN VALOR AVANCE")</f>
        <v>CUMPLIDA</v>
      </c>
    </row>
    <row r="1809" spans="1:17" ht="75.75">
      <c r="A1809" s="278" t="s">
        <v>19</v>
      </c>
      <c r="B1809" s="203" t="s">
        <v>14</v>
      </c>
      <c r="C1809" s="609"/>
      <c r="D1809" s="609"/>
      <c r="E1809" s="608" t="s">
        <v>992</v>
      </c>
      <c r="F1809" s="608"/>
      <c r="G1809" s="196" t="s">
        <v>240</v>
      </c>
      <c r="H1809" s="515" t="s">
        <v>241</v>
      </c>
      <c r="I1809" s="515" t="s">
        <v>242</v>
      </c>
      <c r="J1809" s="204">
        <v>1</v>
      </c>
      <c r="K1809" s="202">
        <v>45323</v>
      </c>
      <c r="L1809" s="202">
        <v>45747</v>
      </c>
      <c r="M1809" s="199">
        <f t="shared" ref="M1809:M1811" si="62">(L1809-K1809)/7</f>
        <v>60.571428571428569</v>
      </c>
      <c r="N1809" s="200">
        <v>1</v>
      </c>
      <c r="O1809" s="515" t="s">
        <v>989</v>
      </c>
      <c r="P1809" s="200">
        <f t="shared" si="61"/>
        <v>1</v>
      </c>
      <c r="Q1809" s="201" t="str" cm="1">
        <f t="array" aca="1" ref="Q1809" ca="1">IF(ISNUMBER(P1809),IF(P1809=100%,"CUMPLIDA",IF(AND(ISNUMBER(L1809),ISNUMBER(INDIRECT("FECHA_"&amp;$B1809,1))), IF(L1809&lt;=INDIRECT("FECHA_"&amp;$B1809,1),"INCUMPLIDA","PROCESO"), "VERIFICAR FECHA")),"SIN VALOR AVANCE")</f>
        <v>CUMPLIDA</v>
      </c>
    </row>
    <row r="1810" spans="1:17" ht="75.75">
      <c r="A1810" s="278" t="s">
        <v>19</v>
      </c>
      <c r="B1810" s="203" t="s">
        <v>14</v>
      </c>
      <c r="C1810" s="609"/>
      <c r="D1810" s="609"/>
      <c r="E1810" s="608"/>
      <c r="F1810" s="608"/>
      <c r="G1810" s="196" t="s">
        <v>244</v>
      </c>
      <c r="H1810" s="515" t="s">
        <v>245</v>
      </c>
      <c r="I1810" s="515" t="s">
        <v>246</v>
      </c>
      <c r="J1810" s="204">
        <v>1</v>
      </c>
      <c r="K1810" s="202">
        <v>45231</v>
      </c>
      <c r="L1810" s="202">
        <v>45747</v>
      </c>
      <c r="M1810" s="199">
        <f t="shared" si="62"/>
        <v>73.714285714285708</v>
      </c>
      <c r="N1810" s="200">
        <v>1</v>
      </c>
      <c r="O1810" s="515" t="s">
        <v>989</v>
      </c>
      <c r="P1810" s="200">
        <f t="shared" si="61"/>
        <v>1</v>
      </c>
      <c r="Q1810" s="201" t="str" cm="1">
        <f t="array" aca="1" ref="Q1810" ca="1">IF(ISNUMBER(P1810),IF(P1810=100%,"CUMPLIDA",IF(AND(ISNUMBER(L1810),ISNUMBER(INDIRECT("FECHA_"&amp;$B1810,1))), IF(L1810&lt;=INDIRECT("FECHA_"&amp;$B1810,1),"INCUMPLIDA","PROCESO"), "VERIFICAR FECHA")),"SIN VALOR AVANCE")</f>
        <v>CUMPLIDA</v>
      </c>
    </row>
    <row r="1811" spans="1:17" ht="315.75">
      <c r="A1811" s="278" t="s">
        <v>19</v>
      </c>
      <c r="B1811" s="203" t="s">
        <v>14</v>
      </c>
      <c r="C1811" s="609"/>
      <c r="D1811" s="609"/>
      <c r="E1811" s="608"/>
      <c r="F1811" s="608"/>
      <c r="G1811" s="196" t="s">
        <v>247</v>
      </c>
      <c r="H1811" s="515" t="s">
        <v>248</v>
      </c>
      <c r="I1811" s="515" t="s">
        <v>249</v>
      </c>
      <c r="J1811" s="204">
        <v>1</v>
      </c>
      <c r="K1811" s="202">
        <v>45323</v>
      </c>
      <c r="L1811" s="202">
        <v>45747</v>
      </c>
      <c r="M1811" s="199">
        <f t="shared" si="62"/>
        <v>60.571428571428569</v>
      </c>
      <c r="N1811" s="200">
        <v>1</v>
      </c>
      <c r="O1811" s="515" t="s">
        <v>991</v>
      </c>
      <c r="P1811" s="200">
        <f t="shared" si="61"/>
        <v>1</v>
      </c>
      <c r="Q1811" s="201" t="str" cm="1">
        <f t="array" aca="1" ref="Q1811" ca="1">IF(ISNUMBER(P1811),IF(P1811=100%,"CUMPLIDA",IF(AND(ISNUMBER(L1811),ISNUMBER(INDIRECT("FECHA_"&amp;$B1811,1))), IF(L1811&lt;=INDIRECT("FECHA_"&amp;$B1811,1),"INCUMPLIDA","PROCESO"), "VERIFICAR FECHA")),"SIN VALOR AVANCE")</f>
        <v>CUMPLIDA</v>
      </c>
    </row>
    <row r="1812" spans="1:17" ht="75.75">
      <c r="A1812" s="278" t="s">
        <v>19</v>
      </c>
      <c r="B1812" s="203" t="s">
        <v>14</v>
      </c>
      <c r="C1812" s="609"/>
      <c r="D1812" s="609"/>
      <c r="E1812" s="608"/>
      <c r="F1812" s="608"/>
      <c r="G1812" s="196" t="s">
        <v>250</v>
      </c>
      <c r="H1812" s="515" t="s">
        <v>251</v>
      </c>
      <c r="I1812" s="515" t="s">
        <v>252</v>
      </c>
      <c r="J1812" s="204">
        <v>1</v>
      </c>
      <c r="K1812" s="202">
        <v>45231</v>
      </c>
      <c r="L1812" s="202">
        <v>45747</v>
      </c>
      <c r="M1812" s="199">
        <f>(L1812-K1812)/7</f>
        <v>73.714285714285708</v>
      </c>
      <c r="N1812" s="200">
        <v>1</v>
      </c>
      <c r="O1812" s="515" t="s">
        <v>989</v>
      </c>
      <c r="P1812" s="200">
        <f t="shared" si="61"/>
        <v>1</v>
      </c>
      <c r="Q1812" s="201" t="str" cm="1">
        <f t="array" aca="1" ref="Q1812" ca="1">IF(ISNUMBER(P1812),IF(P1812=100%,"CUMPLIDA",IF(AND(ISNUMBER(L1812),ISNUMBER(INDIRECT("FECHA_"&amp;$B1812,1))), IF(L1812&lt;=INDIRECT("FECHA_"&amp;$B1812,1),"INCUMPLIDA","PROCESO"), "VERIFICAR FECHA")),"SIN VALOR AVANCE")</f>
        <v>CUMPLIDA</v>
      </c>
    </row>
    <row r="1813" spans="1:17" ht="345.75">
      <c r="A1813" s="278" t="s">
        <v>19</v>
      </c>
      <c r="B1813" s="203" t="s">
        <v>14</v>
      </c>
      <c r="C1813" s="609"/>
      <c r="D1813" s="609"/>
      <c r="E1813" s="608"/>
      <c r="F1813" s="608"/>
      <c r="G1813" s="196" t="s">
        <v>253</v>
      </c>
      <c r="H1813" s="515" t="s">
        <v>254</v>
      </c>
      <c r="I1813" s="515" t="s">
        <v>255</v>
      </c>
      <c r="J1813" s="204">
        <v>1</v>
      </c>
      <c r="K1813" s="202">
        <v>45231</v>
      </c>
      <c r="L1813" s="202">
        <v>45808</v>
      </c>
      <c r="M1813" s="199">
        <f t="shared" ref="M1813:M1819" si="63">(L1813-K1813)/7</f>
        <v>82.428571428571431</v>
      </c>
      <c r="N1813" s="200">
        <v>0</v>
      </c>
      <c r="O1813" s="515" t="s">
        <v>973</v>
      </c>
      <c r="P1813" s="200">
        <f t="shared" si="61"/>
        <v>0</v>
      </c>
      <c r="Q1813" s="201" t="str" cm="1">
        <f t="array" aca="1" ref="Q1813" ca="1">IF(ISNUMBER(P1813),IF(P1813=100%,"CUMPLIDA",IF(AND(ISNUMBER(L1813),ISNUMBER(INDIRECT("FECHA_"&amp;$B1813,1))), IF(L1813&lt;=INDIRECT("FECHA_"&amp;$B1813,1),"INCUMPLIDA","PROCESO"), "VERIFICAR FECHA")),"SIN VALOR AVANCE")</f>
        <v>PROCESO</v>
      </c>
    </row>
    <row r="1814" spans="1:17" ht="75.75">
      <c r="A1814" s="278" t="s">
        <v>19</v>
      </c>
      <c r="B1814" s="203" t="s">
        <v>14</v>
      </c>
      <c r="C1814" s="609"/>
      <c r="D1814" s="609"/>
      <c r="E1814" s="608"/>
      <c r="F1814" s="608"/>
      <c r="G1814" s="196" t="s">
        <v>257</v>
      </c>
      <c r="H1814" s="515" t="s">
        <v>258</v>
      </c>
      <c r="I1814" s="515" t="s">
        <v>259</v>
      </c>
      <c r="J1814" s="204">
        <v>8</v>
      </c>
      <c r="K1814" s="202">
        <v>45839</v>
      </c>
      <c r="L1814" s="202">
        <v>46568</v>
      </c>
      <c r="M1814" s="199">
        <f t="shared" si="63"/>
        <v>104.14285714285714</v>
      </c>
      <c r="N1814" s="200">
        <v>0</v>
      </c>
      <c r="O1814" s="515" t="s">
        <v>989</v>
      </c>
      <c r="P1814" s="200">
        <f t="shared" si="61"/>
        <v>0</v>
      </c>
      <c r="Q1814" s="201" t="str" cm="1">
        <f t="array" aca="1" ref="Q1814" ca="1">IF(ISNUMBER(P1814),IF(P1814=100%,"CUMPLIDA",IF(AND(ISNUMBER(L1814),ISNUMBER(INDIRECT("FECHA_"&amp;$B1814,1))), IF(L1814&lt;=INDIRECT("FECHA_"&amp;$B1814,1),"INCUMPLIDA","PROCESO"), "VERIFICAR FECHA")),"SIN VALOR AVANCE")</f>
        <v>PROCESO</v>
      </c>
    </row>
    <row r="1815" spans="1:17" ht="195.75">
      <c r="A1815" s="278" t="s">
        <v>19</v>
      </c>
      <c r="B1815" s="203" t="s">
        <v>14</v>
      </c>
      <c r="C1815" s="609"/>
      <c r="D1815" s="609"/>
      <c r="E1815" s="608"/>
      <c r="F1815" s="608"/>
      <c r="G1815" s="196" t="s">
        <v>260</v>
      </c>
      <c r="H1815" s="515" t="s">
        <v>261</v>
      </c>
      <c r="I1815" s="515" t="s">
        <v>262</v>
      </c>
      <c r="J1815" s="204">
        <v>1</v>
      </c>
      <c r="K1815" s="202">
        <v>45839</v>
      </c>
      <c r="L1815" s="202">
        <v>46568</v>
      </c>
      <c r="M1815" s="199">
        <f t="shared" si="63"/>
        <v>104.14285714285714</v>
      </c>
      <c r="N1815" s="200">
        <v>0</v>
      </c>
      <c r="O1815" s="515" t="s">
        <v>993</v>
      </c>
      <c r="P1815" s="200">
        <f t="shared" si="61"/>
        <v>0</v>
      </c>
      <c r="Q1815" s="201" t="str" cm="1">
        <f t="array" aca="1" ref="Q1815" ca="1">IF(ISNUMBER(P1815),IF(P1815=100%,"CUMPLIDA",IF(AND(ISNUMBER(L1815),ISNUMBER(INDIRECT("FECHA_"&amp;$B1815,1))), IF(L1815&lt;=INDIRECT("FECHA_"&amp;$B1815,1),"INCUMPLIDA","PROCESO"), "VERIFICAR FECHA")),"SIN VALOR AVANCE")</f>
        <v>PROCESO</v>
      </c>
    </row>
    <row r="1816" spans="1:17" ht="345.75">
      <c r="A1816" s="278" t="s">
        <v>19</v>
      </c>
      <c r="B1816" s="203" t="s">
        <v>14</v>
      </c>
      <c r="C1816" s="609"/>
      <c r="D1816" s="609"/>
      <c r="E1816" s="608"/>
      <c r="F1816" s="608"/>
      <c r="G1816" s="196" t="s">
        <v>263</v>
      </c>
      <c r="H1816" s="515" t="s">
        <v>264</v>
      </c>
      <c r="I1816" s="515" t="s">
        <v>265</v>
      </c>
      <c r="J1816" s="204">
        <v>2</v>
      </c>
      <c r="K1816" s="202">
        <v>45839</v>
      </c>
      <c r="L1816" s="202">
        <v>46568</v>
      </c>
      <c r="M1816" s="199">
        <f t="shared" si="63"/>
        <v>104.14285714285714</v>
      </c>
      <c r="N1816" s="200">
        <v>0</v>
      </c>
      <c r="O1816" s="515" t="s">
        <v>973</v>
      </c>
      <c r="P1816" s="200">
        <f t="shared" si="61"/>
        <v>0</v>
      </c>
      <c r="Q1816" s="201" t="str" cm="1">
        <f t="array" aca="1" ref="Q1816" ca="1">IF(ISNUMBER(P1816),IF(P1816=100%,"CUMPLIDA",IF(AND(ISNUMBER(L1816),ISNUMBER(INDIRECT("FECHA_"&amp;$B1816,1))), IF(L1816&lt;=INDIRECT("FECHA_"&amp;$B1816,1),"INCUMPLIDA","PROCESO"), "VERIFICAR FECHA")),"SIN VALOR AVANCE")</f>
        <v>PROCESO</v>
      </c>
    </row>
    <row r="1817" spans="1:17" ht="409.5">
      <c r="A1817" s="278" t="s">
        <v>19</v>
      </c>
      <c r="B1817" s="203" t="s">
        <v>14</v>
      </c>
      <c r="C1817" s="609"/>
      <c r="D1817" s="609"/>
      <c r="E1817" s="608"/>
      <c r="F1817" s="608"/>
      <c r="G1817" s="196" t="s">
        <v>994</v>
      </c>
      <c r="H1817" s="515" t="s">
        <v>995</v>
      </c>
      <c r="I1817" s="515" t="s">
        <v>996</v>
      </c>
      <c r="J1817" s="204">
        <v>1</v>
      </c>
      <c r="K1817" s="198">
        <v>44621</v>
      </c>
      <c r="L1817" s="198">
        <v>44773</v>
      </c>
      <c r="M1817" s="199">
        <f t="shared" si="63"/>
        <v>21.714285714285715</v>
      </c>
      <c r="N1817" s="200">
        <v>1</v>
      </c>
      <c r="O1817" s="515" t="s">
        <v>984</v>
      </c>
      <c r="P1817" s="200">
        <f t="shared" si="61"/>
        <v>1</v>
      </c>
      <c r="Q1817" s="201" t="str" cm="1">
        <f t="array" aca="1" ref="Q1817" ca="1">IF(ISNUMBER(P1817),IF(P1817=100%,"CUMPLIDA",IF(AND(ISNUMBER(L1817),ISNUMBER(INDIRECT("FECHA_"&amp;$B1817,1))), IF(L1817&lt;=INDIRECT("FECHA_"&amp;$B1817,1),"INCUMPLIDA","PROCESO"), "VERIFICAR FECHA")),"SIN VALOR AVANCE")</f>
        <v>CUMPLIDA</v>
      </c>
    </row>
    <row r="1818" spans="1:17" ht="60.75">
      <c r="A1818" s="278" t="s">
        <v>19</v>
      </c>
      <c r="B1818" s="203" t="s">
        <v>14</v>
      </c>
      <c r="C1818" s="609"/>
      <c r="D1818" s="609"/>
      <c r="E1818" s="608" t="s">
        <v>997</v>
      </c>
      <c r="F1818" s="608"/>
      <c r="G1818" s="608" t="s">
        <v>998</v>
      </c>
      <c r="H1818" s="515" t="s">
        <v>999</v>
      </c>
      <c r="I1818" s="515" t="s">
        <v>1000</v>
      </c>
      <c r="J1818" s="204">
        <v>1</v>
      </c>
      <c r="K1818" s="198">
        <v>44652</v>
      </c>
      <c r="L1818" s="198">
        <v>44712</v>
      </c>
      <c r="M1818" s="199">
        <f t="shared" si="63"/>
        <v>8.5714285714285712</v>
      </c>
      <c r="N1818" s="200">
        <v>1</v>
      </c>
      <c r="O1818" s="515" t="s">
        <v>984</v>
      </c>
      <c r="P1818" s="200">
        <f t="shared" si="61"/>
        <v>1</v>
      </c>
      <c r="Q1818" s="201" t="str" cm="1">
        <f t="array" aca="1" ref="Q1818" ca="1">IF(ISNUMBER(P1818),IF(P1818=100%,"CUMPLIDA",IF(AND(ISNUMBER(L1818),ISNUMBER(INDIRECT("FECHA_"&amp;$B1818,1))), IF(L1818&lt;=INDIRECT("FECHA_"&amp;$B1818,1),"INCUMPLIDA","PROCESO"), "VERIFICAR FECHA")),"SIN VALOR AVANCE")</f>
        <v>CUMPLIDA</v>
      </c>
    </row>
    <row r="1819" spans="1:17" ht="75">
      <c r="A1819" s="278" t="s">
        <v>19</v>
      </c>
      <c r="B1819" s="203" t="s">
        <v>14</v>
      </c>
      <c r="C1819" s="609"/>
      <c r="D1819" s="609"/>
      <c r="E1819" s="608"/>
      <c r="F1819" s="608"/>
      <c r="G1819" s="608"/>
      <c r="H1819" s="515" t="s">
        <v>1001</v>
      </c>
      <c r="I1819" s="515" t="s">
        <v>1002</v>
      </c>
      <c r="J1819" s="204">
        <v>1</v>
      </c>
      <c r="K1819" s="198">
        <v>44713</v>
      </c>
      <c r="L1819" s="198">
        <v>44803</v>
      </c>
      <c r="M1819" s="199">
        <f t="shared" si="63"/>
        <v>12.857142857142858</v>
      </c>
      <c r="N1819" s="200">
        <v>1</v>
      </c>
      <c r="O1819" s="515" t="s">
        <v>984</v>
      </c>
      <c r="P1819" s="200">
        <f t="shared" si="61"/>
        <v>1</v>
      </c>
      <c r="Q1819" s="201" t="str" cm="1">
        <f t="array" aca="1" ref="Q1819" ca="1">IF(ISNUMBER(P1819),IF(P1819=100%,"CUMPLIDA",IF(AND(ISNUMBER(L1819),ISNUMBER(INDIRECT("FECHA_"&amp;$B1819,1))), IF(L1819&lt;=INDIRECT("FECHA_"&amp;$B1819,1),"INCUMPLIDA","PROCESO"), "VERIFICAR FECHA")),"SIN VALOR AVANCE")</f>
        <v>CUMPLIDA</v>
      </c>
    </row>
    <row r="1820" spans="1:17" ht="60.75">
      <c r="A1820" s="278" t="s">
        <v>19</v>
      </c>
      <c r="B1820" s="203" t="s">
        <v>14</v>
      </c>
      <c r="C1820" s="609"/>
      <c r="D1820" s="609"/>
      <c r="E1820" s="608"/>
      <c r="F1820" s="608"/>
      <c r="G1820" s="608" t="s">
        <v>1003</v>
      </c>
      <c r="H1820" s="515" t="s">
        <v>1004</v>
      </c>
      <c r="I1820" s="515" t="s">
        <v>1005</v>
      </c>
      <c r="J1820" s="204">
        <v>6</v>
      </c>
      <c r="K1820" s="198">
        <v>44652</v>
      </c>
      <c r="L1820" s="198">
        <v>44809</v>
      </c>
      <c r="M1820" s="199">
        <f>(L1820-K1820)/7</f>
        <v>22.428571428571427</v>
      </c>
      <c r="N1820" s="200">
        <v>1</v>
      </c>
      <c r="O1820" s="515" t="s">
        <v>984</v>
      </c>
      <c r="P1820" s="200">
        <f t="shared" si="61"/>
        <v>1</v>
      </c>
      <c r="Q1820" s="201" t="str" cm="1">
        <f t="array" aca="1" ref="Q1820" ca="1">IF(ISNUMBER(P1820),IF(P1820=100%,"CUMPLIDA",IF(AND(ISNUMBER(L1820),ISNUMBER(INDIRECT("FECHA_"&amp;#REF!,1))), IF(L1820&lt;=INDIRECT("FECHA_"&amp;#REF!,1),"INCUMPLIDA","PROCESO"), "VERIFICAR FECHA")),"SIN VALOR AVANCE")</f>
        <v>CUMPLIDA</v>
      </c>
    </row>
    <row r="1821" spans="1:17" ht="75">
      <c r="A1821" s="278" t="s">
        <v>19</v>
      </c>
      <c r="B1821" s="203" t="s">
        <v>14</v>
      </c>
      <c r="C1821" s="609"/>
      <c r="D1821" s="609"/>
      <c r="E1821" s="608"/>
      <c r="F1821" s="608"/>
      <c r="G1821" s="608"/>
      <c r="H1821" s="515" t="s">
        <v>1001</v>
      </c>
      <c r="I1821" s="515" t="s">
        <v>1005</v>
      </c>
      <c r="J1821" s="204">
        <v>6</v>
      </c>
      <c r="K1821" s="198">
        <v>44652</v>
      </c>
      <c r="L1821" s="198">
        <v>44809</v>
      </c>
      <c r="M1821" s="199">
        <f>(L1821-K1821)/7</f>
        <v>22.428571428571427</v>
      </c>
      <c r="N1821" s="200">
        <v>1</v>
      </c>
      <c r="O1821" s="515" t="s">
        <v>984</v>
      </c>
      <c r="P1821" s="200">
        <f>IF(B1820="ITRC",N1821,N1821/J1821)</f>
        <v>1</v>
      </c>
      <c r="Q1821" s="201" t="str" cm="1">
        <f t="array" aca="1" ref="Q1821" ca="1">IF(ISNUMBER(P1821),IF(P1821=100%,"CUMPLIDA",IF(AND(ISNUMBER(L1821),ISNUMBER(INDIRECT("FECHA_"&amp;$B1820,1))), IF(L1821&lt;=INDIRECT("FECHA_"&amp;$B1820,1),"INCUMPLIDA","PROCESO"), "VERIFICAR FECHA")),"SIN VALOR AVANCE")</f>
        <v>CUMPLIDA</v>
      </c>
    </row>
    <row r="1822" spans="1:17" ht="75">
      <c r="A1822" s="278" t="s">
        <v>19</v>
      </c>
      <c r="B1822" s="203" t="s">
        <v>14</v>
      </c>
      <c r="C1822" s="609"/>
      <c r="D1822" s="609"/>
      <c r="E1822" s="608"/>
      <c r="F1822" s="608"/>
      <c r="G1822" s="608" t="s">
        <v>1006</v>
      </c>
      <c r="H1822" s="515" t="s">
        <v>1007</v>
      </c>
      <c r="I1822" s="515" t="s">
        <v>1008</v>
      </c>
      <c r="J1822" s="204">
        <v>6</v>
      </c>
      <c r="K1822" s="198">
        <v>44656</v>
      </c>
      <c r="L1822" s="198">
        <v>44819</v>
      </c>
      <c r="M1822" s="199">
        <f t="shared" ref="M1822:M1885" si="64">(L1822-K1822)/7</f>
        <v>23.285714285714285</v>
      </c>
      <c r="N1822" s="200">
        <v>1</v>
      </c>
      <c r="O1822" s="515" t="s">
        <v>984</v>
      </c>
      <c r="P1822" s="200">
        <f t="shared" ref="P1822:P1847" si="65">IF(B1822="ITRC",N1822,N1822/J1822)</f>
        <v>1</v>
      </c>
      <c r="Q1822" s="201" t="str" cm="1">
        <f t="array" aca="1" ref="Q1822" ca="1">IF(ISNUMBER(P1822),IF(P1822=100%,"CUMPLIDA",IF(AND(ISNUMBER(L1822),ISNUMBER(INDIRECT("FECHA_"&amp;$B1822,1))), IF(L1822&lt;=INDIRECT("FECHA_"&amp;$B1822,1),"INCUMPLIDA","PROCESO"), "VERIFICAR FECHA")),"SIN VALOR AVANCE")</f>
        <v>CUMPLIDA</v>
      </c>
    </row>
    <row r="1823" spans="1:17" ht="75">
      <c r="A1823" s="278" t="s">
        <v>19</v>
      </c>
      <c r="B1823" s="203" t="s">
        <v>14</v>
      </c>
      <c r="C1823" s="609"/>
      <c r="D1823" s="609"/>
      <c r="E1823" s="608"/>
      <c r="F1823" s="608"/>
      <c r="G1823" s="608"/>
      <c r="H1823" s="515" t="s">
        <v>1001</v>
      </c>
      <c r="I1823" s="515" t="s">
        <v>1008</v>
      </c>
      <c r="J1823" s="204">
        <v>6</v>
      </c>
      <c r="K1823" s="198">
        <v>44656</v>
      </c>
      <c r="L1823" s="198">
        <v>44819</v>
      </c>
      <c r="M1823" s="199">
        <f t="shared" si="64"/>
        <v>23.285714285714285</v>
      </c>
      <c r="N1823" s="200">
        <v>1</v>
      </c>
      <c r="O1823" s="515" t="s">
        <v>984</v>
      </c>
      <c r="P1823" s="200">
        <f t="shared" si="65"/>
        <v>1</v>
      </c>
      <c r="Q1823" s="201" t="str" cm="1">
        <f t="array" aca="1" ref="Q1823" ca="1">IF(ISNUMBER(P1823),IF(P1823=100%,"CUMPLIDA",IF(AND(ISNUMBER(L1823),ISNUMBER(INDIRECT("FECHA_"&amp;$B1823,1))), IF(L1823&lt;=INDIRECT("FECHA_"&amp;$B1823,1),"INCUMPLIDA","PROCESO"), "VERIFICAR FECHA")),"SIN VALOR AVANCE")</f>
        <v>CUMPLIDA</v>
      </c>
    </row>
    <row r="1824" spans="1:17" ht="390">
      <c r="A1824" s="278" t="s">
        <v>19</v>
      </c>
      <c r="B1824" s="203" t="s">
        <v>14</v>
      </c>
      <c r="C1824" s="609"/>
      <c r="D1824" s="609"/>
      <c r="E1824" s="608"/>
      <c r="F1824" s="608"/>
      <c r="G1824" s="196" t="s">
        <v>1009</v>
      </c>
      <c r="H1824" s="515" t="s">
        <v>1010</v>
      </c>
      <c r="I1824" s="515" t="s">
        <v>1011</v>
      </c>
      <c r="J1824" s="204">
        <v>1</v>
      </c>
      <c r="K1824" s="198">
        <v>44621</v>
      </c>
      <c r="L1824" s="198">
        <v>44773</v>
      </c>
      <c r="M1824" s="199">
        <f t="shared" si="64"/>
        <v>21.714285714285715</v>
      </c>
      <c r="N1824" s="200">
        <v>1</v>
      </c>
      <c r="O1824" s="515" t="s">
        <v>984</v>
      </c>
      <c r="P1824" s="200">
        <f t="shared" si="65"/>
        <v>1</v>
      </c>
      <c r="Q1824" s="201" t="str" cm="1">
        <f t="array" aca="1" ref="Q1824" ca="1">IF(ISNUMBER(P1824),IF(P1824=100%,"CUMPLIDA",IF(AND(ISNUMBER(L1824),ISNUMBER(INDIRECT("FECHA_"&amp;$B1824,1))), IF(L1824&lt;=INDIRECT("FECHA_"&amp;$B1824,1),"INCUMPLIDA","PROCESO"), "VERIFICAR FECHA")),"SIN VALOR AVANCE")</f>
        <v>CUMPLIDA</v>
      </c>
    </row>
    <row r="1825" spans="1:17" ht="75.75">
      <c r="A1825" s="278" t="s">
        <v>19</v>
      </c>
      <c r="B1825" s="203" t="s">
        <v>14</v>
      </c>
      <c r="C1825" s="609" t="s">
        <v>1012</v>
      </c>
      <c r="D1825" s="609" t="s">
        <v>1013</v>
      </c>
      <c r="E1825" s="608" t="s">
        <v>1014</v>
      </c>
      <c r="F1825" s="608" t="s">
        <v>1015</v>
      </c>
      <c r="G1825" s="196" t="s">
        <v>810</v>
      </c>
      <c r="H1825" s="515" t="s">
        <v>233</v>
      </c>
      <c r="I1825" s="515" t="s">
        <v>234</v>
      </c>
      <c r="J1825" s="204">
        <v>1</v>
      </c>
      <c r="K1825" s="198">
        <v>45231</v>
      </c>
      <c r="L1825" s="198">
        <v>45504</v>
      </c>
      <c r="M1825" s="199">
        <f t="shared" si="64"/>
        <v>39</v>
      </c>
      <c r="N1825" s="200">
        <v>1</v>
      </c>
      <c r="O1825" s="515" t="s">
        <v>1016</v>
      </c>
      <c r="P1825" s="200">
        <f t="shared" si="65"/>
        <v>1</v>
      </c>
      <c r="Q1825" s="201" t="str" cm="1">
        <f t="array" aca="1" ref="Q1825" ca="1">IF(ISNUMBER(P1825),IF(P1825=100%,"CUMPLIDA",IF(AND(ISNUMBER(L1825),ISNUMBER(INDIRECT("FECHA_"&amp;$B1825,1))), IF(L1825&lt;=INDIRECT("FECHA_"&amp;$B1825,1),"INCUMPLIDA","PROCESO"), "VERIFICAR FECHA")),"SIN VALOR AVANCE")</f>
        <v>CUMPLIDA</v>
      </c>
    </row>
    <row r="1826" spans="1:17" ht="210.75">
      <c r="A1826" s="278" t="s">
        <v>19</v>
      </c>
      <c r="B1826" s="203" t="s">
        <v>14</v>
      </c>
      <c r="C1826" s="609"/>
      <c r="D1826" s="609"/>
      <c r="E1826" s="608"/>
      <c r="F1826" s="608"/>
      <c r="G1826" s="196" t="s">
        <v>813</v>
      </c>
      <c r="H1826" s="515" t="s">
        <v>237</v>
      </c>
      <c r="I1826" s="515" t="s">
        <v>238</v>
      </c>
      <c r="J1826" s="204">
        <v>1</v>
      </c>
      <c r="K1826" s="198">
        <v>45323</v>
      </c>
      <c r="L1826" s="198">
        <v>45747</v>
      </c>
      <c r="M1826" s="199">
        <f t="shared" si="64"/>
        <v>60.571428571428569</v>
      </c>
      <c r="N1826" s="200">
        <v>1</v>
      </c>
      <c r="O1826" s="515" t="s">
        <v>1017</v>
      </c>
      <c r="P1826" s="200">
        <f t="shared" si="65"/>
        <v>1</v>
      </c>
      <c r="Q1826" s="201" t="str" cm="1">
        <f t="array" aca="1" ref="Q1826" ca="1">IF(ISNUMBER(P1826),IF(P1826=100%,"CUMPLIDA",IF(AND(ISNUMBER(L1826),ISNUMBER(INDIRECT("FECHA_"&amp;$B1826,1))), IF(L1826&lt;=INDIRECT("FECHA_"&amp;$B1826,1),"INCUMPLIDA","PROCESO"), "VERIFICAR FECHA")),"SIN VALOR AVANCE")</f>
        <v>CUMPLIDA</v>
      </c>
    </row>
    <row r="1827" spans="1:17" ht="75.75">
      <c r="A1827" s="278" t="s">
        <v>19</v>
      </c>
      <c r="B1827" s="203" t="s">
        <v>14</v>
      </c>
      <c r="C1827" s="609"/>
      <c r="D1827" s="609"/>
      <c r="E1827" s="608"/>
      <c r="F1827" s="608"/>
      <c r="G1827" s="196" t="s">
        <v>815</v>
      </c>
      <c r="H1827" s="515" t="s">
        <v>241</v>
      </c>
      <c r="I1827" s="515" t="s">
        <v>242</v>
      </c>
      <c r="J1827" s="204">
        <v>1</v>
      </c>
      <c r="K1827" s="198">
        <v>45323</v>
      </c>
      <c r="L1827" s="198">
        <v>45747</v>
      </c>
      <c r="M1827" s="199">
        <f t="shared" si="64"/>
        <v>60.571428571428569</v>
      </c>
      <c r="N1827" s="200">
        <v>1</v>
      </c>
      <c r="O1827" s="515" t="s">
        <v>1016</v>
      </c>
      <c r="P1827" s="200">
        <f t="shared" si="65"/>
        <v>1</v>
      </c>
      <c r="Q1827" s="201" t="str" cm="1">
        <f t="array" aca="1" ref="Q1827" ca="1">IF(ISNUMBER(P1827),IF(P1827=100%,"CUMPLIDA",IF(AND(ISNUMBER(L1827),ISNUMBER(INDIRECT("FECHA_"&amp;$B1827,1))), IF(L1827&lt;=INDIRECT("FECHA_"&amp;$B1827,1),"INCUMPLIDA","PROCESO"), "VERIFICAR FECHA")),"SIN VALOR AVANCE")</f>
        <v>CUMPLIDA</v>
      </c>
    </row>
    <row r="1828" spans="1:17" ht="75.75">
      <c r="A1828" s="278" t="s">
        <v>19</v>
      </c>
      <c r="B1828" s="203" t="s">
        <v>14</v>
      </c>
      <c r="C1828" s="609"/>
      <c r="D1828" s="609"/>
      <c r="E1828" s="608"/>
      <c r="F1828" s="608"/>
      <c r="G1828" s="196" t="s">
        <v>816</v>
      </c>
      <c r="H1828" s="515" t="s">
        <v>245</v>
      </c>
      <c r="I1828" s="515" t="s">
        <v>246</v>
      </c>
      <c r="J1828" s="204">
        <v>1</v>
      </c>
      <c r="K1828" s="198">
        <v>45231</v>
      </c>
      <c r="L1828" s="198">
        <v>45747</v>
      </c>
      <c r="M1828" s="199">
        <f t="shared" si="64"/>
        <v>73.714285714285708</v>
      </c>
      <c r="N1828" s="200">
        <v>1</v>
      </c>
      <c r="O1828" s="515" t="s">
        <v>1016</v>
      </c>
      <c r="P1828" s="200">
        <f t="shared" si="65"/>
        <v>1</v>
      </c>
      <c r="Q1828" s="201" t="str" cm="1">
        <f t="array" aca="1" ref="Q1828" ca="1">IF(ISNUMBER(P1828),IF(P1828=100%,"CUMPLIDA",IF(AND(ISNUMBER(L1828),ISNUMBER(INDIRECT("FECHA_"&amp;$B1828,1))), IF(L1828&lt;=INDIRECT("FECHA_"&amp;$B1828,1),"INCUMPLIDA","PROCESO"), "VERIFICAR FECHA")),"SIN VALOR AVANCE")</f>
        <v>CUMPLIDA</v>
      </c>
    </row>
    <row r="1829" spans="1:17" ht="210.75">
      <c r="A1829" s="278" t="s">
        <v>19</v>
      </c>
      <c r="B1829" s="203" t="s">
        <v>14</v>
      </c>
      <c r="C1829" s="609"/>
      <c r="D1829" s="609"/>
      <c r="E1829" s="608"/>
      <c r="F1829" s="608"/>
      <c r="G1829" s="196" t="s">
        <v>817</v>
      </c>
      <c r="H1829" s="515" t="s">
        <v>248</v>
      </c>
      <c r="I1829" s="515" t="s">
        <v>249</v>
      </c>
      <c r="J1829" s="204">
        <v>1</v>
      </c>
      <c r="K1829" s="198">
        <v>45323</v>
      </c>
      <c r="L1829" s="198">
        <v>45747</v>
      </c>
      <c r="M1829" s="199">
        <f t="shared" si="64"/>
        <v>60.571428571428569</v>
      </c>
      <c r="N1829" s="200">
        <v>1</v>
      </c>
      <c r="O1829" s="515" t="s">
        <v>1017</v>
      </c>
      <c r="P1829" s="200">
        <f t="shared" si="65"/>
        <v>1</v>
      </c>
      <c r="Q1829" s="201" t="str" cm="1">
        <f t="array" aca="1" ref="Q1829" ca="1">IF(ISNUMBER(P1829),IF(P1829=100%,"CUMPLIDA",IF(AND(ISNUMBER(L1829),ISNUMBER(INDIRECT("FECHA_"&amp;$B1829,1))), IF(L1829&lt;=INDIRECT("FECHA_"&amp;$B1829,1),"INCUMPLIDA","PROCESO"), "VERIFICAR FECHA")),"SIN VALOR AVANCE")</f>
        <v>CUMPLIDA</v>
      </c>
    </row>
    <row r="1830" spans="1:17" ht="75.75">
      <c r="A1830" s="278" t="s">
        <v>19</v>
      </c>
      <c r="B1830" s="203" t="s">
        <v>14</v>
      </c>
      <c r="C1830" s="609"/>
      <c r="D1830" s="609"/>
      <c r="E1830" s="608"/>
      <c r="F1830" s="608"/>
      <c r="G1830" s="196" t="s">
        <v>818</v>
      </c>
      <c r="H1830" s="515" t="s">
        <v>251</v>
      </c>
      <c r="I1830" s="515" t="s">
        <v>252</v>
      </c>
      <c r="J1830" s="204">
        <v>1</v>
      </c>
      <c r="K1830" s="198">
        <v>45231</v>
      </c>
      <c r="L1830" s="198">
        <v>45747</v>
      </c>
      <c r="M1830" s="199">
        <f t="shared" si="64"/>
        <v>73.714285714285708</v>
      </c>
      <c r="N1830" s="200">
        <v>1</v>
      </c>
      <c r="O1830" s="515" t="s">
        <v>1016</v>
      </c>
      <c r="P1830" s="200">
        <f t="shared" si="65"/>
        <v>1</v>
      </c>
      <c r="Q1830" s="201" t="str" cm="1">
        <f t="array" aca="1" ref="Q1830" ca="1">IF(ISNUMBER(P1830),IF(P1830=100%,"CUMPLIDA",IF(AND(ISNUMBER(L1830),ISNUMBER(INDIRECT("FECHA_"&amp;$B1830,1))), IF(L1830&lt;=INDIRECT("FECHA_"&amp;$B1830,1),"INCUMPLIDA","PROCESO"), "VERIFICAR FECHA")),"SIN VALOR AVANCE")</f>
        <v>CUMPLIDA</v>
      </c>
    </row>
    <row r="1831" spans="1:17" ht="345.75">
      <c r="A1831" s="278" t="s">
        <v>19</v>
      </c>
      <c r="B1831" s="203" t="s">
        <v>14</v>
      </c>
      <c r="C1831" s="609"/>
      <c r="D1831" s="609"/>
      <c r="E1831" s="608"/>
      <c r="F1831" s="608"/>
      <c r="G1831" s="196" t="s">
        <v>819</v>
      </c>
      <c r="H1831" s="515" t="s">
        <v>254</v>
      </c>
      <c r="I1831" s="515" t="s">
        <v>255</v>
      </c>
      <c r="J1831" s="204">
        <v>1</v>
      </c>
      <c r="K1831" s="198">
        <v>45231</v>
      </c>
      <c r="L1831" s="198">
        <v>45808</v>
      </c>
      <c r="M1831" s="199">
        <f t="shared" si="64"/>
        <v>82.428571428571431</v>
      </c>
      <c r="N1831" s="200">
        <v>0</v>
      </c>
      <c r="O1831" s="515" t="s">
        <v>973</v>
      </c>
      <c r="P1831" s="200">
        <f t="shared" si="65"/>
        <v>0</v>
      </c>
      <c r="Q1831" s="201" t="str" cm="1">
        <f t="array" aca="1" ref="Q1831" ca="1">IF(ISNUMBER(P1831),IF(P1831=100%,"CUMPLIDA",IF(AND(ISNUMBER(L1831),ISNUMBER(INDIRECT("FECHA_"&amp;$B1831,1))), IF(L1831&lt;=INDIRECT("FECHA_"&amp;$B1831,1),"INCUMPLIDA","PROCESO"), "VERIFICAR FECHA")),"SIN VALOR AVANCE")</f>
        <v>PROCESO</v>
      </c>
    </row>
    <row r="1832" spans="1:17" ht="75.75">
      <c r="A1832" s="278" t="s">
        <v>19</v>
      </c>
      <c r="B1832" s="203" t="s">
        <v>14</v>
      </c>
      <c r="C1832" s="609"/>
      <c r="D1832" s="609"/>
      <c r="E1832" s="608"/>
      <c r="F1832" s="608"/>
      <c r="G1832" s="196" t="s">
        <v>821</v>
      </c>
      <c r="H1832" s="515" t="s">
        <v>258</v>
      </c>
      <c r="I1832" s="515" t="s">
        <v>259</v>
      </c>
      <c r="J1832" s="204">
        <v>10</v>
      </c>
      <c r="K1832" s="198">
        <v>45809</v>
      </c>
      <c r="L1832" s="198">
        <v>46752</v>
      </c>
      <c r="M1832" s="199">
        <f t="shared" si="64"/>
        <v>134.71428571428572</v>
      </c>
      <c r="N1832" s="200">
        <v>0</v>
      </c>
      <c r="O1832" s="515" t="s">
        <v>1016</v>
      </c>
      <c r="P1832" s="200">
        <f t="shared" si="65"/>
        <v>0</v>
      </c>
      <c r="Q1832" s="201" t="str" cm="1">
        <f t="array" aca="1" ref="Q1832" ca="1">IF(ISNUMBER(P1832),IF(P1832=100%,"CUMPLIDA",IF(AND(ISNUMBER(L1832),ISNUMBER(INDIRECT("FECHA_"&amp;$B1832,1))), IF(L1832&lt;=INDIRECT("FECHA_"&amp;$B1832,1),"INCUMPLIDA","PROCESO"), "VERIFICAR FECHA")),"SIN VALOR AVANCE")</f>
        <v>PROCESO</v>
      </c>
    </row>
    <row r="1833" spans="1:17" ht="210.75">
      <c r="A1833" s="278" t="s">
        <v>19</v>
      </c>
      <c r="B1833" s="203" t="s">
        <v>14</v>
      </c>
      <c r="C1833" s="609"/>
      <c r="D1833" s="609"/>
      <c r="E1833" s="608"/>
      <c r="F1833" s="608"/>
      <c r="G1833" s="196" t="s">
        <v>822</v>
      </c>
      <c r="H1833" s="515" t="s">
        <v>261</v>
      </c>
      <c r="I1833" s="515" t="s">
        <v>262</v>
      </c>
      <c r="J1833" s="204">
        <v>1</v>
      </c>
      <c r="K1833" s="198">
        <v>45809</v>
      </c>
      <c r="L1833" s="198">
        <v>46752</v>
      </c>
      <c r="M1833" s="199">
        <f t="shared" si="64"/>
        <v>134.71428571428572</v>
      </c>
      <c r="N1833" s="200">
        <v>0</v>
      </c>
      <c r="O1833" s="515" t="s">
        <v>1017</v>
      </c>
      <c r="P1833" s="200">
        <f t="shared" si="65"/>
        <v>0</v>
      </c>
      <c r="Q1833" s="201" t="str" cm="1">
        <f t="array" aca="1" ref="Q1833" ca="1">IF(ISNUMBER(P1833),IF(P1833=100%,"CUMPLIDA",IF(AND(ISNUMBER(L1833),ISNUMBER(INDIRECT("FECHA_"&amp;$B1833,1))), IF(L1833&lt;=INDIRECT("FECHA_"&amp;$B1833,1),"INCUMPLIDA","PROCESO"), "VERIFICAR FECHA")),"SIN VALOR AVANCE")</f>
        <v>PROCESO</v>
      </c>
    </row>
    <row r="1834" spans="1:17" ht="345.75">
      <c r="A1834" s="278" t="s">
        <v>19</v>
      </c>
      <c r="B1834" s="203" t="s">
        <v>14</v>
      </c>
      <c r="C1834" s="609"/>
      <c r="D1834" s="609"/>
      <c r="E1834" s="608"/>
      <c r="F1834" s="608"/>
      <c r="G1834" s="196" t="s">
        <v>823</v>
      </c>
      <c r="H1834" s="515" t="s">
        <v>264</v>
      </c>
      <c r="I1834" s="515" t="s">
        <v>265</v>
      </c>
      <c r="J1834" s="204">
        <v>2</v>
      </c>
      <c r="K1834" s="198">
        <v>45809</v>
      </c>
      <c r="L1834" s="198">
        <v>46752</v>
      </c>
      <c r="M1834" s="199">
        <f t="shared" si="64"/>
        <v>134.71428571428572</v>
      </c>
      <c r="N1834" s="200">
        <v>0</v>
      </c>
      <c r="O1834" s="515" t="s">
        <v>973</v>
      </c>
      <c r="P1834" s="200">
        <f t="shared" si="65"/>
        <v>0</v>
      </c>
      <c r="Q1834" s="201" t="str" cm="1">
        <f t="array" aca="1" ref="Q1834" ca="1">IF(ISNUMBER(P1834),IF(P1834=100%,"CUMPLIDA",IF(AND(ISNUMBER(L1834),ISNUMBER(INDIRECT("FECHA_"&amp;$B1834,1))), IF(L1834&lt;=INDIRECT("FECHA_"&amp;$B1834,1),"INCUMPLIDA","PROCESO"), "VERIFICAR FECHA")),"SIN VALOR AVANCE")</f>
        <v>PROCESO</v>
      </c>
    </row>
    <row r="1835" spans="1:17" ht="75.75">
      <c r="A1835" s="278" t="s">
        <v>19</v>
      </c>
      <c r="B1835" s="203" t="s">
        <v>14</v>
      </c>
      <c r="C1835" s="609"/>
      <c r="D1835" s="609"/>
      <c r="E1835" s="608" t="s">
        <v>1018</v>
      </c>
      <c r="F1835" s="608"/>
      <c r="G1835" s="211" t="s">
        <v>232</v>
      </c>
      <c r="H1835" s="518" t="s">
        <v>233</v>
      </c>
      <c r="I1835" s="518" t="s">
        <v>234</v>
      </c>
      <c r="J1835" s="204">
        <v>1</v>
      </c>
      <c r="K1835" s="198">
        <v>45231</v>
      </c>
      <c r="L1835" s="198">
        <v>45504</v>
      </c>
      <c r="M1835" s="199">
        <f t="shared" si="64"/>
        <v>39</v>
      </c>
      <c r="N1835" s="200">
        <v>1</v>
      </c>
      <c r="O1835" s="526" t="s">
        <v>1019</v>
      </c>
      <c r="P1835" s="200">
        <f t="shared" si="65"/>
        <v>1</v>
      </c>
      <c r="Q1835" s="201" t="str" cm="1">
        <f t="array" aca="1" ref="Q1835" ca="1">IF(ISNUMBER(P1835),IF(P1835=100%,"CUMPLIDA",IF(AND(ISNUMBER(L1835),ISNUMBER(INDIRECT("FECHA_"&amp;$B1835,1))), IF(L1835&lt;=INDIRECT("FECHA_"&amp;$B1835,1),"INCUMPLIDA","PROCESO"), "VERIFICAR FECHA")),"SIN VALOR AVANCE")</f>
        <v>CUMPLIDA</v>
      </c>
    </row>
    <row r="1836" spans="1:17" ht="210.75">
      <c r="A1836" s="278" t="s">
        <v>19</v>
      </c>
      <c r="B1836" s="203" t="s">
        <v>14</v>
      </c>
      <c r="C1836" s="609"/>
      <c r="D1836" s="609"/>
      <c r="E1836" s="608"/>
      <c r="F1836" s="608"/>
      <c r="G1836" s="196" t="s">
        <v>236</v>
      </c>
      <c r="H1836" s="515" t="s">
        <v>237</v>
      </c>
      <c r="I1836" s="515" t="s">
        <v>238</v>
      </c>
      <c r="J1836" s="204">
        <v>1</v>
      </c>
      <c r="K1836" s="198">
        <v>45566</v>
      </c>
      <c r="L1836" s="198">
        <v>45626</v>
      </c>
      <c r="M1836" s="199">
        <f t="shared" si="64"/>
        <v>8.5714285714285712</v>
      </c>
      <c r="N1836" s="200">
        <v>1</v>
      </c>
      <c r="O1836" s="515" t="s">
        <v>1017</v>
      </c>
      <c r="P1836" s="200">
        <f t="shared" si="65"/>
        <v>1</v>
      </c>
      <c r="Q1836" s="201" t="str" cm="1">
        <f t="array" aca="1" ref="Q1836" ca="1">IF(ISNUMBER(P1836),IF(P1836=100%,"CUMPLIDA",IF(AND(ISNUMBER(L1836),ISNUMBER(INDIRECT("FECHA_"&amp;$B1836,1))), IF(L1836&lt;=INDIRECT("FECHA_"&amp;$B1836,1),"INCUMPLIDA","PROCESO"), "VERIFICAR FECHA")),"SIN VALOR AVANCE")</f>
        <v>CUMPLIDA</v>
      </c>
    </row>
    <row r="1837" spans="1:17" ht="75.75">
      <c r="A1837" s="278" t="s">
        <v>19</v>
      </c>
      <c r="B1837" s="203" t="s">
        <v>14</v>
      </c>
      <c r="C1837" s="609"/>
      <c r="D1837" s="609"/>
      <c r="E1837" s="608"/>
      <c r="F1837" s="608"/>
      <c r="G1837" s="196" t="s">
        <v>240</v>
      </c>
      <c r="H1837" s="515" t="s">
        <v>241</v>
      </c>
      <c r="I1837" s="515" t="s">
        <v>242</v>
      </c>
      <c r="J1837" s="204">
        <v>1</v>
      </c>
      <c r="K1837" s="198">
        <v>45566</v>
      </c>
      <c r="L1837" s="198">
        <v>45626</v>
      </c>
      <c r="M1837" s="199">
        <f t="shared" si="64"/>
        <v>8.5714285714285712</v>
      </c>
      <c r="N1837" s="200">
        <v>1</v>
      </c>
      <c r="O1837" s="526" t="s">
        <v>1019</v>
      </c>
      <c r="P1837" s="200">
        <f t="shared" si="65"/>
        <v>1</v>
      </c>
      <c r="Q1837" s="201" t="str" cm="1">
        <f t="array" aca="1" ref="Q1837" ca="1">IF(ISNUMBER(P1837),IF(P1837=100%,"CUMPLIDA",IF(AND(ISNUMBER(L1837),ISNUMBER(INDIRECT("FECHA_"&amp;$B1837,1))), IF(L1837&lt;=INDIRECT("FECHA_"&amp;$B1837,1),"INCUMPLIDA","PROCESO"), "VERIFICAR FECHA")),"SIN VALOR AVANCE")</f>
        <v>CUMPLIDA</v>
      </c>
    </row>
    <row r="1838" spans="1:17" ht="210.75">
      <c r="A1838" s="278" t="s">
        <v>19</v>
      </c>
      <c r="B1838" s="203" t="s">
        <v>14</v>
      </c>
      <c r="C1838" s="609"/>
      <c r="D1838" s="609"/>
      <c r="E1838" s="608"/>
      <c r="F1838" s="608"/>
      <c r="G1838" s="196" t="s">
        <v>1020</v>
      </c>
      <c r="H1838" s="515" t="s">
        <v>248</v>
      </c>
      <c r="I1838" s="515" t="s">
        <v>249</v>
      </c>
      <c r="J1838" s="204">
        <v>1</v>
      </c>
      <c r="K1838" s="198">
        <v>45566</v>
      </c>
      <c r="L1838" s="198">
        <v>45626</v>
      </c>
      <c r="M1838" s="199">
        <f t="shared" si="64"/>
        <v>8.5714285714285712</v>
      </c>
      <c r="N1838" s="200">
        <v>1</v>
      </c>
      <c r="O1838" s="515" t="s">
        <v>1017</v>
      </c>
      <c r="P1838" s="200">
        <f t="shared" si="65"/>
        <v>1</v>
      </c>
      <c r="Q1838" s="201" t="str" cm="1">
        <f t="array" aca="1" ref="Q1838" ca="1">IF(ISNUMBER(P1838),IF(P1838=100%,"CUMPLIDA",IF(AND(ISNUMBER(L1838),ISNUMBER(INDIRECT("FECHA_"&amp;$B1838,1))), IF(L1838&lt;=INDIRECT("FECHA_"&amp;$B1838,1),"INCUMPLIDA","PROCESO"), "VERIFICAR FECHA")),"SIN VALOR AVANCE")</f>
        <v>CUMPLIDA</v>
      </c>
    </row>
    <row r="1839" spans="1:17" ht="75.75">
      <c r="A1839" s="278" t="s">
        <v>19</v>
      </c>
      <c r="B1839" s="203" t="s">
        <v>14</v>
      </c>
      <c r="C1839" s="609"/>
      <c r="D1839" s="609"/>
      <c r="E1839" s="608"/>
      <c r="F1839" s="608"/>
      <c r="G1839" s="196" t="s">
        <v>1021</v>
      </c>
      <c r="H1839" s="515" t="s">
        <v>251</v>
      </c>
      <c r="I1839" s="515" t="s">
        <v>252</v>
      </c>
      <c r="J1839" s="204">
        <v>1</v>
      </c>
      <c r="K1839" s="198">
        <v>45566</v>
      </c>
      <c r="L1839" s="198">
        <v>45626</v>
      </c>
      <c r="M1839" s="199">
        <f t="shared" si="64"/>
        <v>8.5714285714285712</v>
      </c>
      <c r="N1839" s="200">
        <v>1</v>
      </c>
      <c r="O1839" s="526" t="s">
        <v>1019</v>
      </c>
      <c r="P1839" s="200">
        <f t="shared" si="65"/>
        <v>1</v>
      </c>
      <c r="Q1839" s="201" t="str" cm="1">
        <f t="array" aca="1" ref="Q1839" ca="1">IF(ISNUMBER(P1839),IF(P1839=100%,"CUMPLIDA",IF(AND(ISNUMBER(L1839),ISNUMBER(INDIRECT("FECHA_"&amp;$B1839,1))), IF(L1839&lt;=INDIRECT("FECHA_"&amp;$B1839,1),"INCUMPLIDA","PROCESO"), "VERIFICAR FECHA")),"SIN VALOR AVANCE")</f>
        <v>CUMPLIDA</v>
      </c>
    </row>
    <row r="1840" spans="1:17" ht="345.75">
      <c r="A1840" s="278" t="s">
        <v>19</v>
      </c>
      <c r="B1840" s="203" t="s">
        <v>14</v>
      </c>
      <c r="C1840" s="609"/>
      <c r="D1840" s="609"/>
      <c r="E1840" s="608"/>
      <c r="F1840" s="608"/>
      <c r="G1840" s="196" t="s">
        <v>1022</v>
      </c>
      <c r="H1840" s="515" t="s">
        <v>254</v>
      </c>
      <c r="I1840" s="515" t="s">
        <v>255</v>
      </c>
      <c r="J1840" s="204">
        <v>1</v>
      </c>
      <c r="K1840" s="198">
        <v>45566</v>
      </c>
      <c r="L1840" s="198">
        <v>45716</v>
      </c>
      <c r="M1840" s="199">
        <f t="shared" si="64"/>
        <v>21.428571428571427</v>
      </c>
      <c r="N1840" s="200">
        <v>1</v>
      </c>
      <c r="O1840" s="515" t="s">
        <v>973</v>
      </c>
      <c r="P1840" s="200">
        <f t="shared" si="65"/>
        <v>1</v>
      </c>
      <c r="Q1840" s="201" t="str" cm="1">
        <f t="array" aca="1" ref="Q1840" ca="1">IF(ISNUMBER(P1840),IF(P1840=100%,"CUMPLIDA",IF(AND(ISNUMBER(L1840),ISNUMBER(INDIRECT("FECHA_"&amp;$B1840,1))), IF(L1840&lt;=INDIRECT("FECHA_"&amp;$B1840,1),"INCUMPLIDA","PROCESO"), "VERIFICAR FECHA")),"SIN VALOR AVANCE")</f>
        <v>CUMPLIDA</v>
      </c>
    </row>
    <row r="1841" spans="1:17" ht="75.75">
      <c r="A1841" s="278" t="s">
        <v>19</v>
      </c>
      <c r="B1841" s="203" t="s">
        <v>14</v>
      </c>
      <c r="C1841" s="609"/>
      <c r="D1841" s="609"/>
      <c r="E1841" s="608"/>
      <c r="F1841" s="608"/>
      <c r="G1841" s="196" t="s">
        <v>1023</v>
      </c>
      <c r="H1841" s="515" t="s">
        <v>258</v>
      </c>
      <c r="I1841" s="515" t="s">
        <v>259</v>
      </c>
      <c r="J1841" s="204">
        <v>4</v>
      </c>
      <c r="K1841" s="198">
        <v>45717</v>
      </c>
      <c r="L1841" s="198">
        <v>46053</v>
      </c>
      <c r="M1841" s="199">
        <f t="shared" si="64"/>
        <v>48</v>
      </c>
      <c r="N1841" s="200">
        <v>0</v>
      </c>
      <c r="O1841" s="526" t="s">
        <v>1019</v>
      </c>
      <c r="P1841" s="200">
        <f t="shared" si="65"/>
        <v>0</v>
      </c>
      <c r="Q1841" s="201" t="str" cm="1">
        <f t="array" aca="1" ref="Q1841" ca="1">IF(ISNUMBER(P1841),IF(P1841=100%,"CUMPLIDA",IF(AND(ISNUMBER(L1841),ISNUMBER(INDIRECT("FECHA_"&amp;$B1841,1))), IF(L1841&lt;=INDIRECT("FECHA_"&amp;$B1841,1),"INCUMPLIDA","PROCESO"), "VERIFICAR FECHA")),"SIN VALOR AVANCE")</f>
        <v>PROCESO</v>
      </c>
    </row>
    <row r="1842" spans="1:17" ht="210.75">
      <c r="A1842" s="278" t="s">
        <v>19</v>
      </c>
      <c r="B1842" s="203" t="s">
        <v>14</v>
      </c>
      <c r="C1842" s="609"/>
      <c r="D1842" s="609"/>
      <c r="E1842" s="608"/>
      <c r="F1842" s="608"/>
      <c r="G1842" s="196" t="s">
        <v>1024</v>
      </c>
      <c r="H1842" s="515" t="s">
        <v>261</v>
      </c>
      <c r="I1842" s="515" t="s">
        <v>262</v>
      </c>
      <c r="J1842" s="204">
        <v>1</v>
      </c>
      <c r="K1842" s="198">
        <v>45717</v>
      </c>
      <c r="L1842" s="198">
        <v>46053</v>
      </c>
      <c r="M1842" s="199">
        <f t="shared" si="64"/>
        <v>48</v>
      </c>
      <c r="N1842" s="200">
        <v>0</v>
      </c>
      <c r="O1842" s="515" t="s">
        <v>1017</v>
      </c>
      <c r="P1842" s="200">
        <f t="shared" si="65"/>
        <v>0</v>
      </c>
      <c r="Q1842" s="201" t="str" cm="1">
        <f t="array" aca="1" ref="Q1842" ca="1">IF(ISNUMBER(P1842),IF(P1842=100%,"CUMPLIDA",IF(AND(ISNUMBER(L1842),ISNUMBER(INDIRECT("FECHA_"&amp;$B1842,1))), IF(L1842&lt;=INDIRECT("FECHA_"&amp;$B1842,1),"INCUMPLIDA","PROCESO"), "VERIFICAR FECHA")),"SIN VALOR AVANCE")</f>
        <v>PROCESO</v>
      </c>
    </row>
    <row r="1843" spans="1:17" ht="345.75">
      <c r="A1843" s="278" t="s">
        <v>19</v>
      </c>
      <c r="B1843" s="203" t="s">
        <v>14</v>
      </c>
      <c r="C1843" s="609"/>
      <c r="D1843" s="609"/>
      <c r="E1843" s="608"/>
      <c r="F1843" s="608"/>
      <c r="G1843" s="196" t="s">
        <v>1025</v>
      </c>
      <c r="H1843" s="515" t="s">
        <v>264</v>
      </c>
      <c r="I1843" s="515" t="s">
        <v>265</v>
      </c>
      <c r="J1843" s="204">
        <v>2</v>
      </c>
      <c r="K1843" s="198">
        <v>45717</v>
      </c>
      <c r="L1843" s="198">
        <v>46053</v>
      </c>
      <c r="M1843" s="199">
        <f t="shared" si="64"/>
        <v>48</v>
      </c>
      <c r="N1843" s="200">
        <v>0</v>
      </c>
      <c r="O1843" s="515" t="s">
        <v>973</v>
      </c>
      <c r="P1843" s="200">
        <f t="shared" si="65"/>
        <v>0</v>
      </c>
      <c r="Q1843" s="201" t="str" cm="1">
        <f t="array" aca="1" ref="Q1843" ca="1">IF(ISNUMBER(P1843),IF(P1843=100%,"CUMPLIDA",IF(AND(ISNUMBER(L1843),ISNUMBER(INDIRECT("FECHA_"&amp;$B1843,1))), IF(L1843&lt;=INDIRECT("FECHA_"&amp;$B1843,1),"INCUMPLIDA","PROCESO"), "VERIFICAR FECHA")),"SIN VALOR AVANCE")</f>
        <v>PROCESO</v>
      </c>
    </row>
    <row r="1844" spans="1:17" ht="90.75">
      <c r="A1844" s="278" t="s">
        <v>19</v>
      </c>
      <c r="B1844" s="203" t="s">
        <v>14</v>
      </c>
      <c r="C1844" s="609"/>
      <c r="D1844" s="609"/>
      <c r="E1844" s="608" t="s">
        <v>1026</v>
      </c>
      <c r="F1844" s="608"/>
      <c r="G1844" s="211" t="s">
        <v>232</v>
      </c>
      <c r="H1844" s="518" t="s">
        <v>233</v>
      </c>
      <c r="I1844" s="518" t="s">
        <v>234</v>
      </c>
      <c r="J1844" s="204">
        <v>1</v>
      </c>
      <c r="K1844" s="198">
        <v>45231</v>
      </c>
      <c r="L1844" s="198">
        <v>45504</v>
      </c>
      <c r="M1844" s="199">
        <f t="shared" si="64"/>
        <v>39</v>
      </c>
      <c r="N1844" s="200">
        <v>1</v>
      </c>
      <c r="O1844" s="515" t="s">
        <v>1027</v>
      </c>
      <c r="P1844" s="200">
        <f t="shared" si="65"/>
        <v>1</v>
      </c>
      <c r="Q1844" s="201" t="str" cm="1">
        <f t="array" aca="1" ref="Q1844" ca="1">IF(ISNUMBER(P1844),IF(P1844=100%,"CUMPLIDA",IF(AND(ISNUMBER(L1844),ISNUMBER(INDIRECT("FECHA_"&amp;$B1844,1))), IF(L1844&lt;=INDIRECT("FECHA_"&amp;$B1844,1),"INCUMPLIDA","PROCESO"), "VERIFICAR FECHA")),"SIN VALOR AVANCE")</f>
        <v>CUMPLIDA</v>
      </c>
    </row>
    <row r="1845" spans="1:17" ht="210.75">
      <c r="A1845" s="278" t="s">
        <v>19</v>
      </c>
      <c r="B1845" s="203" t="s">
        <v>14</v>
      </c>
      <c r="C1845" s="609"/>
      <c r="D1845" s="609"/>
      <c r="E1845" s="608"/>
      <c r="F1845" s="608"/>
      <c r="G1845" s="196" t="s">
        <v>236</v>
      </c>
      <c r="H1845" s="515" t="s">
        <v>237</v>
      </c>
      <c r="I1845" s="515" t="s">
        <v>238</v>
      </c>
      <c r="J1845" s="204">
        <v>1</v>
      </c>
      <c r="K1845" s="198">
        <v>45323</v>
      </c>
      <c r="L1845" s="198">
        <v>45747</v>
      </c>
      <c r="M1845" s="199">
        <f t="shared" si="64"/>
        <v>60.571428571428569</v>
      </c>
      <c r="N1845" s="200">
        <v>1</v>
      </c>
      <c r="O1845" s="515" t="s">
        <v>1017</v>
      </c>
      <c r="P1845" s="200">
        <f t="shared" si="65"/>
        <v>1</v>
      </c>
      <c r="Q1845" s="201" t="str" cm="1">
        <f t="array" aca="1" ref="Q1845" ca="1">IF(ISNUMBER(P1845),IF(P1845=100%,"CUMPLIDA",IF(AND(ISNUMBER(L1845),ISNUMBER(INDIRECT("FECHA_"&amp;$B1845,1))), IF(L1845&lt;=INDIRECT("FECHA_"&amp;$B1845,1),"INCUMPLIDA","PROCESO"), "VERIFICAR FECHA")),"SIN VALOR AVANCE")</f>
        <v>CUMPLIDA</v>
      </c>
    </row>
    <row r="1846" spans="1:17" ht="90.75">
      <c r="A1846" s="278" t="s">
        <v>19</v>
      </c>
      <c r="B1846" s="203" t="s">
        <v>14</v>
      </c>
      <c r="C1846" s="609"/>
      <c r="D1846" s="609"/>
      <c r="E1846" s="608"/>
      <c r="F1846" s="608"/>
      <c r="G1846" s="196" t="s">
        <v>240</v>
      </c>
      <c r="H1846" s="515" t="s">
        <v>241</v>
      </c>
      <c r="I1846" s="515" t="s">
        <v>242</v>
      </c>
      <c r="J1846" s="204">
        <v>1</v>
      </c>
      <c r="K1846" s="198">
        <v>45323</v>
      </c>
      <c r="L1846" s="198">
        <v>45747</v>
      </c>
      <c r="M1846" s="199">
        <f t="shared" si="64"/>
        <v>60.571428571428569</v>
      </c>
      <c r="N1846" s="200">
        <v>1</v>
      </c>
      <c r="O1846" s="515" t="s">
        <v>1027</v>
      </c>
      <c r="P1846" s="200">
        <f t="shared" si="65"/>
        <v>1</v>
      </c>
      <c r="Q1846" s="201" t="str" cm="1">
        <f t="array" aca="1" ref="Q1846" ca="1">IF(ISNUMBER(P1846),IF(P1846=100%,"CUMPLIDA",IF(AND(ISNUMBER(L1846),ISNUMBER(INDIRECT("FECHA_"&amp;$B1846,1))), IF(L1846&lt;=INDIRECT("FECHA_"&amp;$B1846,1),"INCUMPLIDA","PROCESO"), "VERIFICAR FECHA")),"SIN VALOR AVANCE")</f>
        <v>CUMPLIDA</v>
      </c>
    </row>
    <row r="1847" spans="1:17" ht="90.75">
      <c r="A1847" s="278" t="s">
        <v>19</v>
      </c>
      <c r="B1847" s="203" t="s">
        <v>14</v>
      </c>
      <c r="C1847" s="609"/>
      <c r="D1847" s="609"/>
      <c r="E1847" s="608"/>
      <c r="F1847" s="608"/>
      <c r="G1847" s="196" t="s">
        <v>244</v>
      </c>
      <c r="H1847" s="515" t="s">
        <v>245</v>
      </c>
      <c r="I1847" s="515" t="s">
        <v>246</v>
      </c>
      <c r="J1847" s="204">
        <v>1</v>
      </c>
      <c r="K1847" s="198">
        <v>45231</v>
      </c>
      <c r="L1847" s="198">
        <v>45747</v>
      </c>
      <c r="M1847" s="199">
        <f t="shared" si="64"/>
        <v>73.714285714285708</v>
      </c>
      <c r="N1847" s="200">
        <v>1</v>
      </c>
      <c r="O1847" s="515" t="s">
        <v>1027</v>
      </c>
      <c r="P1847" s="200">
        <f t="shared" si="65"/>
        <v>1</v>
      </c>
      <c r="Q1847" s="201" t="str" cm="1">
        <f t="array" aca="1" ref="Q1847" ca="1">IF(ISNUMBER(P1847),IF(P1847=100%,"CUMPLIDA",IF(AND(ISNUMBER(L1847),ISNUMBER(INDIRECT("FECHA_"&amp;$B1847,1))), IF(L1847&lt;=INDIRECT("FECHA_"&amp;$B1847,1),"INCUMPLIDA","PROCESO"), "VERIFICAR FECHA")),"SIN VALOR AVANCE")</f>
        <v>CUMPLIDA</v>
      </c>
    </row>
    <row r="1848" spans="1:17" ht="210.75">
      <c r="A1848" s="278" t="s">
        <v>19</v>
      </c>
      <c r="B1848" s="203" t="s">
        <v>14</v>
      </c>
      <c r="C1848" s="609"/>
      <c r="D1848" s="609"/>
      <c r="E1848" s="608"/>
      <c r="F1848" s="608"/>
      <c r="G1848" s="196" t="s">
        <v>247</v>
      </c>
      <c r="H1848" s="515" t="s">
        <v>248</v>
      </c>
      <c r="I1848" s="515" t="s">
        <v>249</v>
      </c>
      <c r="J1848" s="204">
        <v>1</v>
      </c>
      <c r="K1848" s="198">
        <v>45323</v>
      </c>
      <c r="L1848" s="198">
        <v>45747</v>
      </c>
      <c r="M1848" s="199">
        <f t="shared" si="64"/>
        <v>60.571428571428569</v>
      </c>
      <c r="N1848" s="200">
        <v>1</v>
      </c>
      <c r="O1848" s="515" t="s">
        <v>1017</v>
      </c>
      <c r="P1848" s="200">
        <v>1</v>
      </c>
      <c r="Q1848" s="201" t="str" cm="1">
        <f t="array" aca="1" ref="Q1848" ca="1">IF(ISNUMBER(P1848),IF(P1848=100%,"CUMPLIDA",IF(AND(ISNUMBER(L1848),ISNUMBER(INDIRECT("FECHA_"&amp;$B1848,1))), IF(L1848&lt;=INDIRECT("FECHA_"&amp;$B1848,1),"INCUMPLIDA","PROCESO"), "VERIFICAR FECHA")),"SIN VALOR AVANCE")</f>
        <v>CUMPLIDA</v>
      </c>
    </row>
    <row r="1849" spans="1:17" ht="90.75">
      <c r="A1849" s="278" t="s">
        <v>19</v>
      </c>
      <c r="B1849" s="203" t="s">
        <v>14</v>
      </c>
      <c r="C1849" s="609"/>
      <c r="D1849" s="609"/>
      <c r="E1849" s="608"/>
      <c r="F1849" s="608"/>
      <c r="G1849" s="196" t="s">
        <v>250</v>
      </c>
      <c r="H1849" s="515" t="s">
        <v>251</v>
      </c>
      <c r="I1849" s="515" t="s">
        <v>252</v>
      </c>
      <c r="J1849" s="204">
        <v>1</v>
      </c>
      <c r="K1849" s="198">
        <v>45231</v>
      </c>
      <c r="L1849" s="198">
        <v>45747</v>
      </c>
      <c r="M1849" s="199">
        <f t="shared" si="64"/>
        <v>73.714285714285708</v>
      </c>
      <c r="N1849" s="200">
        <v>1</v>
      </c>
      <c r="O1849" s="515" t="s">
        <v>1027</v>
      </c>
      <c r="P1849" s="200">
        <f t="shared" ref="P1849:P1912" si="66">IF(B1849="ITRC",N1849,N1849/J1849)</f>
        <v>1</v>
      </c>
      <c r="Q1849" s="201" t="str" cm="1">
        <f t="array" aca="1" ref="Q1849" ca="1">IF(ISNUMBER(P1849),IF(P1849=100%,"CUMPLIDA",IF(AND(ISNUMBER(L1849),ISNUMBER(INDIRECT("FECHA_"&amp;$B1849,1))), IF(L1849&lt;=INDIRECT("FECHA_"&amp;$B1849,1),"INCUMPLIDA","PROCESO"), "VERIFICAR FECHA")),"SIN VALOR AVANCE")</f>
        <v>CUMPLIDA</v>
      </c>
    </row>
    <row r="1850" spans="1:17" ht="345.75">
      <c r="A1850" s="278" t="s">
        <v>19</v>
      </c>
      <c r="B1850" s="203" t="s">
        <v>14</v>
      </c>
      <c r="C1850" s="609"/>
      <c r="D1850" s="609"/>
      <c r="E1850" s="608"/>
      <c r="F1850" s="608"/>
      <c r="G1850" s="196" t="s">
        <v>253</v>
      </c>
      <c r="H1850" s="515" t="s">
        <v>254</v>
      </c>
      <c r="I1850" s="515" t="s">
        <v>255</v>
      </c>
      <c r="J1850" s="204">
        <v>1</v>
      </c>
      <c r="K1850" s="198">
        <v>45231</v>
      </c>
      <c r="L1850" s="198">
        <v>45808</v>
      </c>
      <c r="M1850" s="199">
        <f t="shared" si="64"/>
        <v>82.428571428571431</v>
      </c>
      <c r="N1850" s="200">
        <v>0</v>
      </c>
      <c r="O1850" s="515" t="s">
        <v>973</v>
      </c>
      <c r="P1850" s="200">
        <f t="shared" si="66"/>
        <v>0</v>
      </c>
      <c r="Q1850" s="201" t="str" cm="1">
        <f t="array" aca="1" ref="Q1850" ca="1">IF(ISNUMBER(P1850),IF(P1850=100%,"CUMPLIDA",IF(AND(ISNUMBER(L1850),ISNUMBER(INDIRECT("FECHA_"&amp;$B1850,1))), IF(L1850&lt;=INDIRECT("FECHA_"&amp;$B1850,1),"INCUMPLIDA","PROCESO"), "VERIFICAR FECHA")),"SIN VALOR AVANCE")</f>
        <v>PROCESO</v>
      </c>
    </row>
    <row r="1851" spans="1:17" ht="90.75">
      <c r="A1851" s="278" t="s">
        <v>19</v>
      </c>
      <c r="B1851" s="203" t="s">
        <v>14</v>
      </c>
      <c r="C1851" s="609"/>
      <c r="D1851" s="609"/>
      <c r="E1851" s="608"/>
      <c r="F1851" s="608"/>
      <c r="G1851" s="196" t="s">
        <v>257</v>
      </c>
      <c r="H1851" s="515" t="s">
        <v>258</v>
      </c>
      <c r="I1851" s="515" t="s">
        <v>259</v>
      </c>
      <c r="J1851" s="204">
        <v>10</v>
      </c>
      <c r="K1851" s="198">
        <v>45809</v>
      </c>
      <c r="L1851" s="198">
        <v>46752</v>
      </c>
      <c r="M1851" s="199">
        <f t="shared" si="64"/>
        <v>134.71428571428572</v>
      </c>
      <c r="N1851" s="200">
        <v>0</v>
      </c>
      <c r="O1851" s="515" t="s">
        <v>1027</v>
      </c>
      <c r="P1851" s="200">
        <f t="shared" si="66"/>
        <v>0</v>
      </c>
      <c r="Q1851" s="201" t="str" cm="1">
        <f t="array" aca="1" ref="Q1851" ca="1">IF(ISNUMBER(P1851),IF(P1851=100%,"CUMPLIDA",IF(AND(ISNUMBER(L1851),ISNUMBER(INDIRECT("FECHA_"&amp;$B1851,1))), IF(L1851&lt;=INDIRECT("FECHA_"&amp;$B1851,1),"INCUMPLIDA","PROCESO"), "VERIFICAR FECHA")),"SIN VALOR AVANCE")</f>
        <v>PROCESO</v>
      </c>
    </row>
    <row r="1852" spans="1:17" ht="210.75">
      <c r="A1852" s="278" t="s">
        <v>19</v>
      </c>
      <c r="B1852" s="203" t="s">
        <v>14</v>
      </c>
      <c r="C1852" s="609"/>
      <c r="D1852" s="609"/>
      <c r="E1852" s="608"/>
      <c r="F1852" s="608"/>
      <c r="G1852" s="196" t="s">
        <v>260</v>
      </c>
      <c r="H1852" s="515" t="s">
        <v>261</v>
      </c>
      <c r="I1852" s="515" t="s">
        <v>262</v>
      </c>
      <c r="J1852" s="204">
        <v>1</v>
      </c>
      <c r="K1852" s="198">
        <v>45809</v>
      </c>
      <c r="L1852" s="198">
        <v>46752</v>
      </c>
      <c r="M1852" s="199">
        <f t="shared" si="64"/>
        <v>134.71428571428572</v>
      </c>
      <c r="N1852" s="200">
        <v>0</v>
      </c>
      <c r="O1852" s="515" t="s">
        <v>1017</v>
      </c>
      <c r="P1852" s="200">
        <f t="shared" si="66"/>
        <v>0</v>
      </c>
      <c r="Q1852" s="201" t="str" cm="1">
        <f t="array" aca="1" ref="Q1852" ca="1">IF(ISNUMBER(P1852),IF(P1852=100%,"CUMPLIDA",IF(AND(ISNUMBER(L1852),ISNUMBER(INDIRECT("FECHA_"&amp;$B1852,1))), IF(L1852&lt;=INDIRECT("FECHA_"&amp;$B1852,1),"INCUMPLIDA","PROCESO"), "VERIFICAR FECHA")),"SIN VALOR AVANCE")</f>
        <v>PROCESO</v>
      </c>
    </row>
    <row r="1853" spans="1:17" ht="345.75">
      <c r="A1853" s="278" t="s">
        <v>19</v>
      </c>
      <c r="B1853" s="203" t="s">
        <v>14</v>
      </c>
      <c r="C1853" s="609"/>
      <c r="D1853" s="609"/>
      <c r="E1853" s="608"/>
      <c r="F1853" s="608"/>
      <c r="G1853" s="196" t="s">
        <v>263</v>
      </c>
      <c r="H1853" s="515" t="s">
        <v>264</v>
      </c>
      <c r="I1853" s="515" t="s">
        <v>265</v>
      </c>
      <c r="J1853" s="204">
        <v>2</v>
      </c>
      <c r="K1853" s="198">
        <v>45809</v>
      </c>
      <c r="L1853" s="198">
        <v>46752</v>
      </c>
      <c r="M1853" s="199">
        <f t="shared" si="64"/>
        <v>134.71428571428572</v>
      </c>
      <c r="N1853" s="200">
        <v>0</v>
      </c>
      <c r="O1853" s="515" t="s">
        <v>973</v>
      </c>
      <c r="P1853" s="200">
        <f t="shared" si="66"/>
        <v>0</v>
      </c>
      <c r="Q1853" s="201" t="str" cm="1">
        <f t="array" aca="1" ref="Q1853" ca="1">IF(ISNUMBER(P1853),IF(P1853=100%,"CUMPLIDA",IF(AND(ISNUMBER(L1853),ISNUMBER(INDIRECT("FECHA_"&amp;$B1853,1))), IF(L1853&lt;=INDIRECT("FECHA_"&amp;$B1853,1),"INCUMPLIDA","PROCESO"), "VERIFICAR FECHA")),"SIN VALOR AVANCE")</f>
        <v>PROCESO</v>
      </c>
    </row>
    <row r="1854" spans="1:17" ht="90.75">
      <c r="A1854" s="278" t="s">
        <v>19</v>
      </c>
      <c r="B1854" s="203" t="s">
        <v>14</v>
      </c>
      <c r="C1854" s="609"/>
      <c r="D1854" s="609"/>
      <c r="E1854" s="608" t="s">
        <v>1028</v>
      </c>
      <c r="F1854" s="608"/>
      <c r="G1854" s="211" t="s">
        <v>232</v>
      </c>
      <c r="H1854" s="518" t="s">
        <v>233</v>
      </c>
      <c r="I1854" s="518" t="s">
        <v>234</v>
      </c>
      <c r="J1854" s="204">
        <v>1</v>
      </c>
      <c r="K1854" s="198">
        <v>45231</v>
      </c>
      <c r="L1854" s="198">
        <v>45504</v>
      </c>
      <c r="M1854" s="199">
        <f t="shared" si="64"/>
        <v>39</v>
      </c>
      <c r="N1854" s="200">
        <v>1</v>
      </c>
      <c r="O1854" s="515" t="s">
        <v>1027</v>
      </c>
      <c r="P1854" s="200">
        <f t="shared" si="66"/>
        <v>1</v>
      </c>
      <c r="Q1854" s="201" t="str" cm="1">
        <f t="array" aca="1" ref="Q1854" ca="1">IF(ISNUMBER(P1854),IF(P1854=100%,"CUMPLIDA",IF(AND(ISNUMBER(L1854),ISNUMBER(INDIRECT("FECHA_"&amp;$B1854,1))), IF(L1854&lt;=INDIRECT("FECHA_"&amp;$B1854,1),"INCUMPLIDA","PROCESO"), "VERIFICAR FECHA")),"SIN VALOR AVANCE")</f>
        <v>CUMPLIDA</v>
      </c>
    </row>
    <row r="1855" spans="1:17" ht="210.75">
      <c r="A1855" s="278" t="s">
        <v>19</v>
      </c>
      <c r="B1855" s="203" t="s">
        <v>14</v>
      </c>
      <c r="C1855" s="609"/>
      <c r="D1855" s="609"/>
      <c r="E1855" s="608"/>
      <c r="F1855" s="608"/>
      <c r="G1855" s="196" t="s">
        <v>236</v>
      </c>
      <c r="H1855" s="515" t="s">
        <v>237</v>
      </c>
      <c r="I1855" s="515" t="s">
        <v>238</v>
      </c>
      <c r="J1855" s="204">
        <v>1</v>
      </c>
      <c r="K1855" s="202">
        <v>45231</v>
      </c>
      <c r="L1855" s="202">
        <v>45747</v>
      </c>
      <c r="M1855" s="199">
        <f t="shared" si="64"/>
        <v>73.714285714285708</v>
      </c>
      <c r="N1855" s="200">
        <v>1</v>
      </c>
      <c r="O1855" s="515" t="s">
        <v>1017</v>
      </c>
      <c r="P1855" s="200">
        <f t="shared" si="66"/>
        <v>1</v>
      </c>
      <c r="Q1855" s="201" t="str" cm="1">
        <f t="array" aca="1" ref="Q1855" ca="1">IF(ISNUMBER(P1855),IF(P1855=100%,"CUMPLIDA",IF(AND(ISNUMBER(L1855),ISNUMBER(INDIRECT("FECHA_"&amp;$B1855,1))), IF(L1855&lt;=INDIRECT("FECHA_"&amp;$B1855,1),"INCUMPLIDA","PROCESO"), "VERIFICAR FECHA")),"SIN VALOR AVANCE")</f>
        <v>CUMPLIDA</v>
      </c>
    </row>
    <row r="1856" spans="1:17" ht="90.75">
      <c r="A1856" s="278" t="s">
        <v>19</v>
      </c>
      <c r="B1856" s="203" t="s">
        <v>14</v>
      </c>
      <c r="C1856" s="609"/>
      <c r="D1856" s="609"/>
      <c r="E1856" s="608"/>
      <c r="F1856" s="608"/>
      <c r="G1856" s="196" t="s">
        <v>240</v>
      </c>
      <c r="H1856" s="515" t="s">
        <v>241</v>
      </c>
      <c r="I1856" s="515" t="s">
        <v>242</v>
      </c>
      <c r="J1856" s="204">
        <v>1</v>
      </c>
      <c r="K1856" s="202">
        <v>45323</v>
      </c>
      <c r="L1856" s="202">
        <v>45747</v>
      </c>
      <c r="M1856" s="199">
        <f t="shared" si="64"/>
        <v>60.571428571428569</v>
      </c>
      <c r="N1856" s="200">
        <v>1</v>
      </c>
      <c r="O1856" s="515" t="s">
        <v>1027</v>
      </c>
      <c r="P1856" s="200">
        <f t="shared" si="66"/>
        <v>1</v>
      </c>
      <c r="Q1856" s="201" t="str" cm="1">
        <f t="array" aca="1" ref="Q1856" ca="1">IF(ISNUMBER(P1856),IF(P1856=100%,"CUMPLIDA",IF(AND(ISNUMBER(L1856),ISNUMBER(INDIRECT("FECHA_"&amp;$B1856,1))), IF(L1856&lt;=INDIRECT("FECHA_"&amp;$B1856,1),"INCUMPLIDA","PROCESO"), "VERIFICAR FECHA")),"SIN VALOR AVANCE")</f>
        <v>CUMPLIDA</v>
      </c>
    </row>
    <row r="1857" spans="1:17" ht="90.75">
      <c r="A1857" s="278" t="s">
        <v>19</v>
      </c>
      <c r="B1857" s="203" t="s">
        <v>14</v>
      </c>
      <c r="C1857" s="609"/>
      <c r="D1857" s="609"/>
      <c r="E1857" s="608"/>
      <c r="F1857" s="608"/>
      <c r="G1857" s="196" t="s">
        <v>244</v>
      </c>
      <c r="H1857" s="515" t="s">
        <v>245</v>
      </c>
      <c r="I1857" s="515" t="s">
        <v>246</v>
      </c>
      <c r="J1857" s="204">
        <v>1</v>
      </c>
      <c r="K1857" s="202">
        <v>45323</v>
      </c>
      <c r="L1857" s="202">
        <v>45747</v>
      </c>
      <c r="M1857" s="199">
        <f t="shared" si="64"/>
        <v>60.571428571428569</v>
      </c>
      <c r="N1857" s="200">
        <v>1</v>
      </c>
      <c r="O1857" s="515" t="s">
        <v>1027</v>
      </c>
      <c r="P1857" s="200">
        <f t="shared" si="66"/>
        <v>1</v>
      </c>
      <c r="Q1857" s="201" t="str" cm="1">
        <f t="array" aca="1" ref="Q1857" ca="1">IF(ISNUMBER(P1857),IF(P1857=100%,"CUMPLIDA",IF(AND(ISNUMBER(L1857),ISNUMBER(INDIRECT("FECHA_"&amp;$B1857,1))), IF(L1857&lt;=INDIRECT("FECHA_"&amp;$B1857,1),"INCUMPLIDA","PROCESO"), "VERIFICAR FECHA")),"SIN VALOR AVANCE")</f>
        <v>CUMPLIDA</v>
      </c>
    </row>
    <row r="1858" spans="1:17" ht="210.75">
      <c r="A1858" s="278" t="s">
        <v>19</v>
      </c>
      <c r="B1858" s="203" t="s">
        <v>14</v>
      </c>
      <c r="C1858" s="609"/>
      <c r="D1858" s="609"/>
      <c r="E1858" s="608"/>
      <c r="F1858" s="608"/>
      <c r="G1858" s="196" t="s">
        <v>247</v>
      </c>
      <c r="H1858" s="515" t="s">
        <v>248</v>
      </c>
      <c r="I1858" s="515" t="s">
        <v>249</v>
      </c>
      <c r="J1858" s="204">
        <v>1</v>
      </c>
      <c r="K1858" s="202">
        <v>45231</v>
      </c>
      <c r="L1858" s="202">
        <v>45747</v>
      </c>
      <c r="M1858" s="199">
        <f t="shared" si="64"/>
        <v>73.714285714285708</v>
      </c>
      <c r="N1858" s="200">
        <v>1</v>
      </c>
      <c r="O1858" s="515" t="s">
        <v>1017</v>
      </c>
      <c r="P1858" s="200">
        <f t="shared" si="66"/>
        <v>1</v>
      </c>
      <c r="Q1858" s="201" t="str" cm="1">
        <f t="array" aca="1" ref="Q1858" ca="1">IF(ISNUMBER(P1858),IF(P1858=100%,"CUMPLIDA",IF(AND(ISNUMBER(L1858),ISNUMBER(INDIRECT("FECHA_"&amp;$B1858,1))), IF(L1858&lt;=INDIRECT("FECHA_"&amp;$B1858,1),"INCUMPLIDA","PROCESO"), "VERIFICAR FECHA")),"SIN VALOR AVANCE")</f>
        <v>CUMPLIDA</v>
      </c>
    </row>
    <row r="1859" spans="1:17" ht="90.75">
      <c r="A1859" s="278" t="s">
        <v>19</v>
      </c>
      <c r="B1859" s="203" t="s">
        <v>14</v>
      </c>
      <c r="C1859" s="609"/>
      <c r="D1859" s="609"/>
      <c r="E1859" s="608"/>
      <c r="F1859" s="608"/>
      <c r="G1859" s="196" t="s">
        <v>250</v>
      </c>
      <c r="H1859" s="515" t="s">
        <v>251</v>
      </c>
      <c r="I1859" s="515" t="s">
        <v>252</v>
      </c>
      <c r="J1859" s="204">
        <v>1</v>
      </c>
      <c r="K1859" s="202">
        <v>45323</v>
      </c>
      <c r="L1859" s="202">
        <v>45747</v>
      </c>
      <c r="M1859" s="199">
        <f t="shared" si="64"/>
        <v>60.571428571428569</v>
      </c>
      <c r="N1859" s="200">
        <v>1</v>
      </c>
      <c r="O1859" s="515" t="s">
        <v>1027</v>
      </c>
      <c r="P1859" s="200">
        <f t="shared" si="66"/>
        <v>1</v>
      </c>
      <c r="Q1859" s="201" t="str" cm="1">
        <f t="array" aca="1" ref="Q1859" ca="1">IF(ISNUMBER(P1859),IF(P1859=100%,"CUMPLIDA",IF(AND(ISNUMBER(L1859),ISNUMBER(INDIRECT("FECHA_"&amp;$B1859,1))), IF(L1859&lt;=INDIRECT("FECHA_"&amp;$B1859,1),"INCUMPLIDA","PROCESO"), "VERIFICAR FECHA")),"SIN VALOR AVANCE")</f>
        <v>CUMPLIDA</v>
      </c>
    </row>
    <row r="1860" spans="1:17" ht="345.75">
      <c r="A1860" s="278" t="s">
        <v>19</v>
      </c>
      <c r="B1860" s="203" t="s">
        <v>14</v>
      </c>
      <c r="C1860" s="609"/>
      <c r="D1860" s="609"/>
      <c r="E1860" s="608"/>
      <c r="F1860" s="608"/>
      <c r="G1860" s="196" t="s">
        <v>253</v>
      </c>
      <c r="H1860" s="515" t="s">
        <v>254</v>
      </c>
      <c r="I1860" s="515" t="s">
        <v>255</v>
      </c>
      <c r="J1860" s="204">
        <v>1</v>
      </c>
      <c r="K1860" s="202">
        <v>45231</v>
      </c>
      <c r="L1860" s="202">
        <v>45808</v>
      </c>
      <c r="M1860" s="199">
        <f t="shared" si="64"/>
        <v>82.428571428571431</v>
      </c>
      <c r="N1860" s="200">
        <v>0</v>
      </c>
      <c r="O1860" s="515" t="s">
        <v>973</v>
      </c>
      <c r="P1860" s="200">
        <f t="shared" si="66"/>
        <v>0</v>
      </c>
      <c r="Q1860" s="201" t="str" cm="1">
        <f t="array" aca="1" ref="Q1860" ca="1">IF(ISNUMBER(P1860),IF(P1860=100%,"CUMPLIDA",IF(AND(ISNUMBER(L1860),ISNUMBER(INDIRECT("FECHA_"&amp;$B1860,1))), IF(L1860&lt;=INDIRECT("FECHA_"&amp;$B1860,1),"INCUMPLIDA","PROCESO"), "VERIFICAR FECHA")),"SIN VALOR AVANCE")</f>
        <v>PROCESO</v>
      </c>
    </row>
    <row r="1861" spans="1:17" ht="90.75">
      <c r="A1861" s="278" t="s">
        <v>19</v>
      </c>
      <c r="B1861" s="203" t="s">
        <v>14</v>
      </c>
      <c r="C1861" s="609"/>
      <c r="D1861" s="609"/>
      <c r="E1861" s="608"/>
      <c r="F1861" s="608"/>
      <c r="G1861" s="196" t="s">
        <v>257</v>
      </c>
      <c r="H1861" s="515" t="s">
        <v>258</v>
      </c>
      <c r="I1861" s="515" t="s">
        <v>259</v>
      </c>
      <c r="J1861" s="204">
        <v>10</v>
      </c>
      <c r="K1861" s="202">
        <v>45231</v>
      </c>
      <c r="L1861" s="202">
        <v>46752</v>
      </c>
      <c r="M1861" s="199">
        <f t="shared" si="64"/>
        <v>217.28571428571428</v>
      </c>
      <c r="N1861" s="200">
        <v>0</v>
      </c>
      <c r="O1861" s="515" t="s">
        <v>1027</v>
      </c>
      <c r="P1861" s="200">
        <f t="shared" si="66"/>
        <v>0</v>
      </c>
      <c r="Q1861" s="201" t="str" cm="1">
        <f t="array" aca="1" ref="Q1861" ca="1">IF(ISNUMBER(P1861),IF(P1861=100%,"CUMPLIDA",IF(AND(ISNUMBER(L1861),ISNUMBER(INDIRECT("FECHA_"&amp;$B1861,1))), IF(L1861&lt;=INDIRECT("FECHA_"&amp;$B1861,1),"INCUMPLIDA","PROCESO"), "VERIFICAR FECHA")),"SIN VALOR AVANCE")</f>
        <v>PROCESO</v>
      </c>
    </row>
    <row r="1862" spans="1:17" ht="210.75">
      <c r="A1862" s="278" t="s">
        <v>19</v>
      </c>
      <c r="B1862" s="203" t="s">
        <v>14</v>
      </c>
      <c r="C1862" s="609"/>
      <c r="D1862" s="609"/>
      <c r="E1862" s="608"/>
      <c r="F1862" s="608"/>
      <c r="G1862" s="196" t="s">
        <v>260</v>
      </c>
      <c r="H1862" s="515" t="s">
        <v>261</v>
      </c>
      <c r="I1862" s="515" t="s">
        <v>262</v>
      </c>
      <c r="J1862" s="204">
        <v>1</v>
      </c>
      <c r="K1862" s="202">
        <v>45809</v>
      </c>
      <c r="L1862" s="202">
        <v>46752</v>
      </c>
      <c r="M1862" s="199">
        <f t="shared" si="64"/>
        <v>134.71428571428572</v>
      </c>
      <c r="N1862" s="200">
        <v>0</v>
      </c>
      <c r="O1862" s="515" t="s">
        <v>1017</v>
      </c>
      <c r="P1862" s="200">
        <f t="shared" si="66"/>
        <v>0</v>
      </c>
      <c r="Q1862" s="201" t="str" cm="1">
        <f t="array" aca="1" ref="Q1862" ca="1">IF(ISNUMBER(P1862),IF(P1862=100%,"CUMPLIDA",IF(AND(ISNUMBER(L1862),ISNUMBER(INDIRECT("FECHA_"&amp;$B1862,1))), IF(L1862&lt;=INDIRECT("FECHA_"&amp;$B1862,1),"INCUMPLIDA","PROCESO"), "VERIFICAR FECHA")),"SIN VALOR AVANCE")</f>
        <v>PROCESO</v>
      </c>
    </row>
    <row r="1863" spans="1:17" ht="345.75">
      <c r="A1863" s="278" t="s">
        <v>19</v>
      </c>
      <c r="B1863" s="203" t="s">
        <v>14</v>
      </c>
      <c r="C1863" s="609"/>
      <c r="D1863" s="609"/>
      <c r="E1863" s="608"/>
      <c r="F1863" s="608"/>
      <c r="G1863" s="196" t="s">
        <v>263</v>
      </c>
      <c r="H1863" s="515" t="s">
        <v>264</v>
      </c>
      <c r="I1863" s="515" t="s">
        <v>265</v>
      </c>
      <c r="J1863" s="204">
        <v>2</v>
      </c>
      <c r="K1863" s="202">
        <v>45809</v>
      </c>
      <c r="L1863" s="202">
        <v>46752</v>
      </c>
      <c r="M1863" s="199">
        <f t="shared" si="64"/>
        <v>134.71428571428572</v>
      </c>
      <c r="N1863" s="200">
        <v>0</v>
      </c>
      <c r="O1863" s="515" t="s">
        <v>973</v>
      </c>
      <c r="P1863" s="200">
        <f t="shared" si="66"/>
        <v>0</v>
      </c>
      <c r="Q1863" s="201" t="str" cm="1">
        <f t="array" aca="1" ref="Q1863" ca="1">IF(ISNUMBER(P1863),IF(P1863=100%,"CUMPLIDA",IF(AND(ISNUMBER(L1863),ISNUMBER(INDIRECT("FECHA_"&amp;$B1863,1))), IF(L1863&lt;=INDIRECT("FECHA_"&amp;$B1863,1),"INCUMPLIDA","PROCESO"), "VERIFICAR FECHA")),"SIN VALOR AVANCE")</f>
        <v>PROCESO</v>
      </c>
    </row>
    <row r="1864" spans="1:17" ht="75.75">
      <c r="A1864" s="278" t="s">
        <v>19</v>
      </c>
      <c r="B1864" s="203" t="s">
        <v>14</v>
      </c>
      <c r="C1864" s="609" t="s">
        <v>1029</v>
      </c>
      <c r="D1864" s="609" t="s">
        <v>312</v>
      </c>
      <c r="E1864" s="608" t="s">
        <v>1030</v>
      </c>
      <c r="F1864" s="608" t="s">
        <v>1031</v>
      </c>
      <c r="G1864" s="196" t="s">
        <v>810</v>
      </c>
      <c r="H1864" s="515" t="s">
        <v>233</v>
      </c>
      <c r="I1864" s="515" t="s">
        <v>234</v>
      </c>
      <c r="J1864" s="204">
        <v>1</v>
      </c>
      <c r="K1864" s="202">
        <v>45231</v>
      </c>
      <c r="L1864" s="202">
        <v>45504</v>
      </c>
      <c r="M1864" s="199">
        <f t="shared" si="64"/>
        <v>39</v>
      </c>
      <c r="N1864" s="200">
        <v>1</v>
      </c>
      <c r="O1864" s="515" t="s">
        <v>1032</v>
      </c>
      <c r="P1864" s="200">
        <f t="shared" si="66"/>
        <v>1</v>
      </c>
      <c r="Q1864" s="201" t="str" cm="1">
        <f t="array" aca="1" ref="Q1864" ca="1">IF(ISNUMBER(P1864),IF(P1864=100%,"CUMPLIDA",IF(AND(ISNUMBER(L1864),ISNUMBER(INDIRECT("FECHA_"&amp;$B1864,1))), IF(L1864&lt;=INDIRECT("FECHA_"&amp;$B1864,1),"INCUMPLIDA","PROCESO"), "VERIFICAR FECHA")),"SIN VALOR AVANCE")</f>
        <v>CUMPLIDA</v>
      </c>
    </row>
    <row r="1865" spans="1:17" ht="315.75">
      <c r="A1865" s="278" t="s">
        <v>19</v>
      </c>
      <c r="B1865" s="203" t="s">
        <v>14</v>
      </c>
      <c r="C1865" s="609"/>
      <c r="D1865" s="609"/>
      <c r="E1865" s="608"/>
      <c r="F1865" s="608"/>
      <c r="G1865" s="196" t="s">
        <v>813</v>
      </c>
      <c r="H1865" s="515" t="s">
        <v>237</v>
      </c>
      <c r="I1865" s="515" t="s">
        <v>238</v>
      </c>
      <c r="J1865" s="204">
        <v>1</v>
      </c>
      <c r="K1865" s="202">
        <v>45323</v>
      </c>
      <c r="L1865" s="202">
        <v>45747</v>
      </c>
      <c r="M1865" s="199">
        <f t="shared" si="64"/>
        <v>60.571428571428569</v>
      </c>
      <c r="N1865" s="200">
        <v>1</v>
      </c>
      <c r="O1865" s="526" t="s">
        <v>1033</v>
      </c>
      <c r="P1865" s="200">
        <f t="shared" si="66"/>
        <v>1</v>
      </c>
      <c r="Q1865" s="201" t="str" cm="1">
        <f t="array" aca="1" ref="Q1865" ca="1">IF(ISNUMBER(P1865),IF(P1865=100%,"CUMPLIDA",IF(AND(ISNUMBER(L1865),ISNUMBER(INDIRECT("FECHA_"&amp;$B1865,1))), IF(L1865&lt;=INDIRECT("FECHA_"&amp;$B1865,1),"INCUMPLIDA","PROCESO"), "VERIFICAR FECHA")),"SIN VALOR AVANCE")</f>
        <v>CUMPLIDA</v>
      </c>
    </row>
    <row r="1866" spans="1:17" ht="75.75">
      <c r="A1866" s="278" t="s">
        <v>19</v>
      </c>
      <c r="B1866" s="203" t="s">
        <v>14</v>
      </c>
      <c r="C1866" s="609"/>
      <c r="D1866" s="609"/>
      <c r="E1866" s="608"/>
      <c r="F1866" s="608"/>
      <c r="G1866" s="196" t="s">
        <v>815</v>
      </c>
      <c r="H1866" s="515" t="s">
        <v>241</v>
      </c>
      <c r="I1866" s="515" t="s">
        <v>242</v>
      </c>
      <c r="J1866" s="204">
        <v>1</v>
      </c>
      <c r="K1866" s="202">
        <v>45323</v>
      </c>
      <c r="L1866" s="202">
        <v>45747</v>
      </c>
      <c r="M1866" s="199">
        <f t="shared" si="64"/>
        <v>60.571428571428569</v>
      </c>
      <c r="N1866" s="200">
        <v>1</v>
      </c>
      <c r="O1866" s="515" t="s">
        <v>1032</v>
      </c>
      <c r="P1866" s="200">
        <f t="shared" si="66"/>
        <v>1</v>
      </c>
      <c r="Q1866" s="201" t="str" cm="1">
        <f t="array" aca="1" ref="Q1866" ca="1">IF(ISNUMBER(P1866),IF(P1866=100%,"CUMPLIDA",IF(AND(ISNUMBER(L1866),ISNUMBER(INDIRECT("FECHA_"&amp;$B1866,1))), IF(L1866&lt;=INDIRECT("FECHA_"&amp;$B1866,1),"INCUMPLIDA","PROCESO"), "VERIFICAR FECHA")),"SIN VALOR AVANCE")</f>
        <v>CUMPLIDA</v>
      </c>
    </row>
    <row r="1867" spans="1:17" ht="75.75">
      <c r="A1867" s="278" t="s">
        <v>19</v>
      </c>
      <c r="B1867" s="203" t="s">
        <v>14</v>
      </c>
      <c r="C1867" s="609"/>
      <c r="D1867" s="609"/>
      <c r="E1867" s="608"/>
      <c r="F1867" s="608"/>
      <c r="G1867" s="196" t="s">
        <v>816</v>
      </c>
      <c r="H1867" s="515" t="s">
        <v>245</v>
      </c>
      <c r="I1867" s="515" t="s">
        <v>246</v>
      </c>
      <c r="J1867" s="204">
        <v>1</v>
      </c>
      <c r="K1867" s="202">
        <v>45231</v>
      </c>
      <c r="L1867" s="202">
        <v>45747</v>
      </c>
      <c r="M1867" s="199">
        <f t="shared" si="64"/>
        <v>73.714285714285708</v>
      </c>
      <c r="N1867" s="200">
        <v>1</v>
      </c>
      <c r="O1867" s="515" t="s">
        <v>1032</v>
      </c>
      <c r="P1867" s="200">
        <f t="shared" si="66"/>
        <v>1</v>
      </c>
      <c r="Q1867" s="201" t="str" cm="1">
        <f t="array" aca="1" ref="Q1867" ca="1">IF(ISNUMBER(P1867),IF(P1867=100%,"CUMPLIDA",IF(AND(ISNUMBER(L1867),ISNUMBER(INDIRECT("FECHA_"&amp;$B1867,1))), IF(L1867&lt;=INDIRECT("FECHA_"&amp;$B1867,1),"INCUMPLIDA","PROCESO"), "VERIFICAR FECHA")),"SIN VALOR AVANCE")</f>
        <v>CUMPLIDA</v>
      </c>
    </row>
    <row r="1868" spans="1:17" ht="285.75">
      <c r="A1868" s="278" t="s">
        <v>19</v>
      </c>
      <c r="B1868" s="203" t="s">
        <v>14</v>
      </c>
      <c r="C1868" s="609"/>
      <c r="D1868" s="609"/>
      <c r="E1868" s="608"/>
      <c r="F1868" s="608"/>
      <c r="G1868" s="196" t="s">
        <v>817</v>
      </c>
      <c r="H1868" s="515" t="s">
        <v>248</v>
      </c>
      <c r="I1868" s="515" t="s">
        <v>249</v>
      </c>
      <c r="J1868" s="204">
        <v>1</v>
      </c>
      <c r="K1868" s="202">
        <v>45323</v>
      </c>
      <c r="L1868" s="202">
        <v>45747</v>
      </c>
      <c r="M1868" s="199">
        <f t="shared" si="64"/>
        <v>60.571428571428569</v>
      </c>
      <c r="N1868" s="200">
        <v>1</v>
      </c>
      <c r="O1868" s="526" t="s">
        <v>1034</v>
      </c>
      <c r="P1868" s="200">
        <f t="shared" si="66"/>
        <v>1</v>
      </c>
      <c r="Q1868" s="201" t="str" cm="1">
        <f t="array" aca="1" ref="Q1868" ca="1">IF(ISNUMBER(P1868),IF(P1868=100%,"CUMPLIDA",IF(AND(ISNUMBER(L1868),ISNUMBER(INDIRECT("FECHA_"&amp;$B1868,1))), IF(L1868&lt;=INDIRECT("FECHA_"&amp;$B1868,1),"INCUMPLIDA","PROCESO"), "VERIFICAR FECHA")),"SIN VALOR AVANCE")</f>
        <v>CUMPLIDA</v>
      </c>
    </row>
    <row r="1869" spans="1:17" ht="75.75">
      <c r="A1869" s="278" t="s">
        <v>19</v>
      </c>
      <c r="B1869" s="203" t="s">
        <v>14</v>
      </c>
      <c r="C1869" s="609"/>
      <c r="D1869" s="609"/>
      <c r="E1869" s="608"/>
      <c r="F1869" s="608"/>
      <c r="G1869" s="196" t="s">
        <v>818</v>
      </c>
      <c r="H1869" s="515" t="s">
        <v>251</v>
      </c>
      <c r="I1869" s="515" t="s">
        <v>252</v>
      </c>
      <c r="J1869" s="204">
        <v>1</v>
      </c>
      <c r="K1869" s="202">
        <v>45231</v>
      </c>
      <c r="L1869" s="202">
        <v>45747</v>
      </c>
      <c r="M1869" s="199">
        <f t="shared" si="64"/>
        <v>73.714285714285708</v>
      </c>
      <c r="N1869" s="200">
        <v>1</v>
      </c>
      <c r="O1869" s="515" t="s">
        <v>1032</v>
      </c>
      <c r="P1869" s="200">
        <f t="shared" si="66"/>
        <v>1</v>
      </c>
      <c r="Q1869" s="201" t="str" cm="1">
        <f t="array" aca="1" ref="Q1869" ca="1">IF(ISNUMBER(P1869),IF(P1869=100%,"CUMPLIDA",IF(AND(ISNUMBER(L1869),ISNUMBER(INDIRECT("FECHA_"&amp;$B1869,1))), IF(L1869&lt;=INDIRECT("FECHA_"&amp;$B1869,1),"INCUMPLIDA","PROCESO"), "VERIFICAR FECHA")),"SIN VALOR AVANCE")</f>
        <v>CUMPLIDA</v>
      </c>
    </row>
    <row r="1870" spans="1:17" ht="345.75">
      <c r="A1870" s="278" t="s">
        <v>19</v>
      </c>
      <c r="B1870" s="203" t="s">
        <v>14</v>
      </c>
      <c r="C1870" s="609"/>
      <c r="D1870" s="609"/>
      <c r="E1870" s="608"/>
      <c r="F1870" s="608"/>
      <c r="G1870" s="196" t="s">
        <v>819</v>
      </c>
      <c r="H1870" s="515" t="s">
        <v>254</v>
      </c>
      <c r="I1870" s="515" t="s">
        <v>255</v>
      </c>
      <c r="J1870" s="204">
        <v>1</v>
      </c>
      <c r="K1870" s="202">
        <v>45231</v>
      </c>
      <c r="L1870" s="202">
        <v>45808</v>
      </c>
      <c r="M1870" s="199">
        <f t="shared" si="64"/>
        <v>82.428571428571431</v>
      </c>
      <c r="N1870" s="200">
        <v>1</v>
      </c>
      <c r="O1870" s="515" t="s">
        <v>973</v>
      </c>
      <c r="P1870" s="200">
        <f t="shared" si="66"/>
        <v>1</v>
      </c>
      <c r="Q1870" s="201" t="str" cm="1">
        <f t="array" aca="1" ref="Q1870" ca="1">IF(ISNUMBER(P1870),IF(P1870=100%,"CUMPLIDA",IF(AND(ISNUMBER(L1870),ISNUMBER(INDIRECT("FECHA_"&amp;$B1870,1))), IF(L1870&lt;=INDIRECT("FECHA_"&amp;$B1870,1),"INCUMPLIDA","PROCESO"), "VERIFICAR FECHA")),"SIN VALOR AVANCE")</f>
        <v>CUMPLIDA</v>
      </c>
    </row>
    <row r="1871" spans="1:17" ht="75.75">
      <c r="A1871" s="278" t="s">
        <v>19</v>
      </c>
      <c r="B1871" s="203" t="s">
        <v>14</v>
      </c>
      <c r="C1871" s="609"/>
      <c r="D1871" s="609"/>
      <c r="E1871" s="608"/>
      <c r="F1871" s="608"/>
      <c r="G1871" s="196" t="s">
        <v>821</v>
      </c>
      <c r="H1871" s="515" t="s">
        <v>258</v>
      </c>
      <c r="I1871" s="515" t="s">
        <v>259</v>
      </c>
      <c r="J1871" s="204">
        <v>7</v>
      </c>
      <c r="K1871" s="202">
        <v>46024</v>
      </c>
      <c r="L1871" s="202">
        <v>46660</v>
      </c>
      <c r="M1871" s="199">
        <f t="shared" si="64"/>
        <v>90.857142857142861</v>
      </c>
      <c r="N1871" s="200">
        <v>0</v>
      </c>
      <c r="O1871" s="515" t="s">
        <v>1032</v>
      </c>
      <c r="P1871" s="200">
        <f t="shared" si="66"/>
        <v>0</v>
      </c>
      <c r="Q1871" s="201" t="str" cm="1">
        <f t="array" aca="1" ref="Q1871" ca="1">IF(ISNUMBER(P1871),IF(P1871=100%,"CUMPLIDA",IF(AND(ISNUMBER(L1871),ISNUMBER(INDIRECT("FECHA_"&amp;$B1871,1))), IF(L1871&lt;=INDIRECT("FECHA_"&amp;$B1871,1),"INCUMPLIDA","PROCESO"), "VERIFICAR FECHA")),"SIN VALOR AVANCE")</f>
        <v>PROCESO</v>
      </c>
    </row>
    <row r="1872" spans="1:17" ht="195.75">
      <c r="A1872" s="278" t="s">
        <v>19</v>
      </c>
      <c r="B1872" s="203" t="s">
        <v>14</v>
      </c>
      <c r="C1872" s="609"/>
      <c r="D1872" s="609"/>
      <c r="E1872" s="608"/>
      <c r="F1872" s="608"/>
      <c r="G1872" s="196" t="s">
        <v>822</v>
      </c>
      <c r="H1872" s="515" t="s">
        <v>261</v>
      </c>
      <c r="I1872" s="515" t="s">
        <v>262</v>
      </c>
      <c r="J1872" s="204">
        <v>1</v>
      </c>
      <c r="K1872" s="202">
        <v>46024</v>
      </c>
      <c r="L1872" s="202">
        <v>46660</v>
      </c>
      <c r="M1872" s="199">
        <f t="shared" si="64"/>
        <v>90.857142857142861</v>
      </c>
      <c r="N1872" s="200">
        <v>0</v>
      </c>
      <c r="O1872" s="526" t="s">
        <v>1035</v>
      </c>
      <c r="P1872" s="200">
        <f t="shared" si="66"/>
        <v>0</v>
      </c>
      <c r="Q1872" s="201" t="str" cm="1">
        <f t="array" aca="1" ref="Q1872" ca="1">IF(ISNUMBER(P1872),IF(P1872=100%,"CUMPLIDA",IF(AND(ISNUMBER(L1872),ISNUMBER(INDIRECT("FECHA_"&amp;$B1872,1))), IF(L1872&lt;=INDIRECT("FECHA_"&amp;$B1872,1),"INCUMPLIDA","PROCESO"), "VERIFICAR FECHA")),"SIN VALOR AVANCE")</f>
        <v>PROCESO</v>
      </c>
    </row>
    <row r="1873" spans="1:17" ht="345.75">
      <c r="A1873" s="278" t="s">
        <v>19</v>
      </c>
      <c r="B1873" s="203" t="s">
        <v>14</v>
      </c>
      <c r="C1873" s="609"/>
      <c r="D1873" s="609"/>
      <c r="E1873" s="608"/>
      <c r="F1873" s="608"/>
      <c r="G1873" s="196" t="s">
        <v>823</v>
      </c>
      <c r="H1873" s="515" t="s">
        <v>264</v>
      </c>
      <c r="I1873" s="515" t="s">
        <v>265</v>
      </c>
      <c r="J1873" s="204">
        <v>2</v>
      </c>
      <c r="K1873" s="202">
        <v>46024</v>
      </c>
      <c r="L1873" s="202">
        <v>46660</v>
      </c>
      <c r="M1873" s="199">
        <f t="shared" si="64"/>
        <v>90.857142857142861</v>
      </c>
      <c r="N1873" s="200">
        <v>0</v>
      </c>
      <c r="O1873" s="515" t="s">
        <v>973</v>
      </c>
      <c r="P1873" s="200">
        <f t="shared" si="66"/>
        <v>0</v>
      </c>
      <c r="Q1873" s="201" t="str" cm="1">
        <f t="array" aca="1" ref="Q1873" ca="1">IF(ISNUMBER(P1873),IF(P1873=100%,"CUMPLIDA",IF(AND(ISNUMBER(L1873),ISNUMBER(INDIRECT("FECHA_"&amp;$B1873,1))), IF(L1873&lt;=INDIRECT("FECHA_"&amp;$B1873,1),"INCUMPLIDA","PROCESO"), "VERIFICAR FECHA")),"SIN VALOR AVANCE")</f>
        <v>PROCESO</v>
      </c>
    </row>
    <row r="1874" spans="1:17" ht="210.75">
      <c r="A1874" s="278" t="s">
        <v>19</v>
      </c>
      <c r="B1874" s="203" t="s">
        <v>14</v>
      </c>
      <c r="C1874" s="609"/>
      <c r="D1874" s="609"/>
      <c r="E1874" s="608"/>
      <c r="F1874" s="608"/>
      <c r="G1874" s="196" t="s">
        <v>1036</v>
      </c>
      <c r="H1874" s="515" t="s">
        <v>1037</v>
      </c>
      <c r="I1874" s="515" t="s">
        <v>1038</v>
      </c>
      <c r="J1874" s="204">
        <v>6</v>
      </c>
      <c r="K1874" s="202">
        <v>44986</v>
      </c>
      <c r="L1874" s="202">
        <v>45350</v>
      </c>
      <c r="M1874" s="199">
        <f t="shared" si="64"/>
        <v>52</v>
      </c>
      <c r="N1874" s="200">
        <v>1</v>
      </c>
      <c r="O1874" s="515" t="s">
        <v>1039</v>
      </c>
      <c r="P1874" s="200">
        <f t="shared" si="66"/>
        <v>1</v>
      </c>
      <c r="Q1874" s="201" t="str" cm="1">
        <f t="array" aca="1" ref="Q1874" ca="1">IF(ISNUMBER(P1874),IF(P1874=100%,"CUMPLIDA",IF(AND(ISNUMBER(L1874),ISNUMBER(INDIRECT("FECHA_"&amp;$B1874,1))), IF(L1874&lt;=INDIRECT("FECHA_"&amp;$B1874,1),"INCUMPLIDA","PROCESO"), "VERIFICAR FECHA")),"SIN VALOR AVANCE")</f>
        <v>CUMPLIDA</v>
      </c>
    </row>
    <row r="1875" spans="1:17" ht="75.75">
      <c r="A1875" s="278" t="s">
        <v>19</v>
      </c>
      <c r="B1875" s="203" t="s">
        <v>14</v>
      </c>
      <c r="C1875" s="609"/>
      <c r="D1875" s="609"/>
      <c r="E1875" s="608"/>
      <c r="F1875" s="608"/>
      <c r="G1875" s="196" t="s">
        <v>810</v>
      </c>
      <c r="H1875" s="515" t="s">
        <v>233</v>
      </c>
      <c r="I1875" s="515" t="s">
        <v>234</v>
      </c>
      <c r="J1875" s="204">
        <v>1</v>
      </c>
      <c r="K1875" s="202">
        <v>45231</v>
      </c>
      <c r="L1875" s="202">
        <v>45504</v>
      </c>
      <c r="M1875" s="199">
        <f t="shared" si="64"/>
        <v>39</v>
      </c>
      <c r="N1875" s="200">
        <v>1</v>
      </c>
      <c r="O1875" s="515" t="s">
        <v>1032</v>
      </c>
      <c r="P1875" s="200">
        <f t="shared" si="66"/>
        <v>1</v>
      </c>
      <c r="Q1875" s="201" t="str" cm="1">
        <f t="array" aca="1" ref="Q1875" ca="1">IF(ISNUMBER(P1875),IF(P1875=100%,"CUMPLIDA",IF(AND(ISNUMBER(L1875),ISNUMBER(INDIRECT("FECHA_"&amp;$B1875,1))), IF(L1875&lt;=INDIRECT("FECHA_"&amp;$B1875,1),"INCUMPLIDA","PROCESO"), "VERIFICAR FECHA")),"SIN VALOR AVANCE")</f>
        <v>CUMPLIDA</v>
      </c>
    </row>
    <row r="1876" spans="1:17" ht="195.75">
      <c r="A1876" s="278" t="s">
        <v>19</v>
      </c>
      <c r="B1876" s="203" t="s">
        <v>14</v>
      </c>
      <c r="C1876" s="609"/>
      <c r="D1876" s="609"/>
      <c r="E1876" s="608"/>
      <c r="F1876" s="608"/>
      <c r="G1876" s="196" t="s">
        <v>813</v>
      </c>
      <c r="H1876" s="515" t="s">
        <v>237</v>
      </c>
      <c r="I1876" s="515" t="s">
        <v>238</v>
      </c>
      <c r="J1876" s="204">
        <v>1</v>
      </c>
      <c r="K1876" s="202">
        <v>45323</v>
      </c>
      <c r="L1876" s="202">
        <v>45747</v>
      </c>
      <c r="M1876" s="199">
        <f t="shared" si="64"/>
        <v>60.571428571428569</v>
      </c>
      <c r="N1876" s="200">
        <v>1</v>
      </c>
      <c r="O1876" s="526" t="s">
        <v>1035</v>
      </c>
      <c r="P1876" s="200">
        <f t="shared" si="66"/>
        <v>1</v>
      </c>
      <c r="Q1876" s="201" t="str" cm="1">
        <f t="array" aca="1" ref="Q1876" ca="1">IF(ISNUMBER(P1876),IF(P1876=100%,"CUMPLIDA",IF(AND(ISNUMBER(L1876),ISNUMBER(INDIRECT("FECHA_"&amp;$B1876,1))), IF(L1876&lt;=INDIRECT("FECHA_"&amp;$B1876,1),"INCUMPLIDA","PROCESO"), "VERIFICAR FECHA")),"SIN VALOR AVANCE")</f>
        <v>CUMPLIDA</v>
      </c>
    </row>
    <row r="1877" spans="1:17" ht="75.75">
      <c r="A1877" s="278" t="s">
        <v>19</v>
      </c>
      <c r="B1877" s="203" t="s">
        <v>14</v>
      </c>
      <c r="C1877" s="609"/>
      <c r="D1877" s="609"/>
      <c r="E1877" s="608"/>
      <c r="F1877" s="608"/>
      <c r="G1877" s="196" t="s">
        <v>815</v>
      </c>
      <c r="H1877" s="515" t="s">
        <v>241</v>
      </c>
      <c r="I1877" s="515" t="s">
        <v>242</v>
      </c>
      <c r="J1877" s="204">
        <v>1</v>
      </c>
      <c r="K1877" s="202">
        <v>45323</v>
      </c>
      <c r="L1877" s="202">
        <v>45747</v>
      </c>
      <c r="M1877" s="199">
        <f t="shared" si="64"/>
        <v>60.571428571428569</v>
      </c>
      <c r="N1877" s="200">
        <v>1</v>
      </c>
      <c r="O1877" s="515" t="s">
        <v>1032</v>
      </c>
      <c r="P1877" s="200">
        <f t="shared" si="66"/>
        <v>1</v>
      </c>
      <c r="Q1877" s="201" t="str" cm="1">
        <f t="array" aca="1" ref="Q1877" ca="1">IF(ISNUMBER(P1877),IF(P1877=100%,"CUMPLIDA",IF(AND(ISNUMBER(L1877),ISNUMBER(INDIRECT("FECHA_"&amp;$B1877,1))), IF(L1877&lt;=INDIRECT("FECHA_"&amp;$B1877,1),"INCUMPLIDA","PROCESO"), "VERIFICAR FECHA")),"SIN VALOR AVANCE")</f>
        <v>CUMPLIDA</v>
      </c>
    </row>
    <row r="1878" spans="1:17" ht="75.75">
      <c r="A1878" s="278" t="s">
        <v>19</v>
      </c>
      <c r="B1878" s="203" t="s">
        <v>14</v>
      </c>
      <c r="C1878" s="609"/>
      <c r="D1878" s="609"/>
      <c r="E1878" s="608"/>
      <c r="F1878" s="608"/>
      <c r="G1878" s="196" t="s">
        <v>816</v>
      </c>
      <c r="H1878" s="515" t="s">
        <v>245</v>
      </c>
      <c r="I1878" s="515" t="s">
        <v>246</v>
      </c>
      <c r="J1878" s="204">
        <v>1</v>
      </c>
      <c r="K1878" s="202">
        <v>45231</v>
      </c>
      <c r="L1878" s="202">
        <v>45747</v>
      </c>
      <c r="M1878" s="199">
        <f t="shared" si="64"/>
        <v>73.714285714285708</v>
      </c>
      <c r="N1878" s="200">
        <v>1</v>
      </c>
      <c r="O1878" s="515" t="s">
        <v>1032</v>
      </c>
      <c r="P1878" s="200">
        <f t="shared" si="66"/>
        <v>1</v>
      </c>
      <c r="Q1878" s="201" t="str" cm="1">
        <f t="array" aca="1" ref="Q1878" ca="1">IF(ISNUMBER(P1878),IF(P1878=100%,"CUMPLIDA",IF(AND(ISNUMBER(L1878),ISNUMBER(INDIRECT("FECHA_"&amp;$B1878,1))), IF(L1878&lt;=INDIRECT("FECHA_"&amp;$B1878,1),"INCUMPLIDA","PROCESO"), "VERIFICAR FECHA")),"SIN VALOR AVANCE")</f>
        <v>CUMPLIDA</v>
      </c>
    </row>
    <row r="1879" spans="1:17" ht="195.75">
      <c r="A1879" s="278" t="s">
        <v>19</v>
      </c>
      <c r="B1879" s="203" t="s">
        <v>14</v>
      </c>
      <c r="C1879" s="609"/>
      <c r="D1879" s="609"/>
      <c r="E1879" s="608"/>
      <c r="F1879" s="608"/>
      <c r="G1879" s="196" t="s">
        <v>817</v>
      </c>
      <c r="H1879" s="515" t="s">
        <v>248</v>
      </c>
      <c r="I1879" s="515" t="s">
        <v>249</v>
      </c>
      <c r="J1879" s="204">
        <v>1</v>
      </c>
      <c r="K1879" s="202">
        <v>45323</v>
      </c>
      <c r="L1879" s="202">
        <v>45747</v>
      </c>
      <c r="M1879" s="199">
        <f t="shared" si="64"/>
        <v>60.571428571428569</v>
      </c>
      <c r="N1879" s="200">
        <v>1</v>
      </c>
      <c r="O1879" s="526" t="s">
        <v>1035</v>
      </c>
      <c r="P1879" s="200">
        <f t="shared" si="66"/>
        <v>1</v>
      </c>
      <c r="Q1879" s="201" t="str" cm="1">
        <f t="array" aca="1" ref="Q1879" ca="1">IF(ISNUMBER(P1879),IF(P1879=100%,"CUMPLIDA",IF(AND(ISNUMBER(L1879),ISNUMBER(INDIRECT("FECHA_"&amp;$B1879,1))), IF(L1879&lt;=INDIRECT("FECHA_"&amp;$B1879,1),"INCUMPLIDA","PROCESO"), "VERIFICAR FECHA")),"SIN VALOR AVANCE")</f>
        <v>CUMPLIDA</v>
      </c>
    </row>
    <row r="1880" spans="1:17" ht="75.75">
      <c r="A1880" s="278" t="s">
        <v>19</v>
      </c>
      <c r="B1880" s="203" t="s">
        <v>14</v>
      </c>
      <c r="C1880" s="609"/>
      <c r="D1880" s="609"/>
      <c r="E1880" s="608"/>
      <c r="F1880" s="608"/>
      <c r="G1880" s="196" t="s">
        <v>818</v>
      </c>
      <c r="H1880" s="515" t="s">
        <v>251</v>
      </c>
      <c r="I1880" s="515" t="s">
        <v>252</v>
      </c>
      <c r="J1880" s="204">
        <v>1</v>
      </c>
      <c r="K1880" s="202">
        <v>45231</v>
      </c>
      <c r="L1880" s="202">
        <v>45747</v>
      </c>
      <c r="M1880" s="199">
        <f t="shared" si="64"/>
        <v>73.714285714285708</v>
      </c>
      <c r="N1880" s="200">
        <v>1</v>
      </c>
      <c r="O1880" s="515" t="s">
        <v>1032</v>
      </c>
      <c r="P1880" s="200">
        <f t="shared" si="66"/>
        <v>1</v>
      </c>
      <c r="Q1880" s="201" t="str" cm="1">
        <f t="array" aca="1" ref="Q1880" ca="1">IF(ISNUMBER(P1880),IF(P1880=100%,"CUMPLIDA",IF(AND(ISNUMBER(L1880),ISNUMBER(INDIRECT("FECHA_"&amp;$B1880,1))), IF(L1880&lt;=INDIRECT("FECHA_"&amp;$B1880,1),"INCUMPLIDA","PROCESO"), "VERIFICAR FECHA")),"SIN VALOR AVANCE")</f>
        <v>CUMPLIDA</v>
      </c>
    </row>
    <row r="1881" spans="1:17" ht="345.75">
      <c r="A1881" s="278" t="s">
        <v>19</v>
      </c>
      <c r="B1881" s="203" t="s">
        <v>14</v>
      </c>
      <c r="C1881" s="609"/>
      <c r="D1881" s="609"/>
      <c r="E1881" s="608"/>
      <c r="F1881" s="608"/>
      <c r="G1881" s="196" t="s">
        <v>819</v>
      </c>
      <c r="H1881" s="515" t="s">
        <v>254</v>
      </c>
      <c r="I1881" s="515" t="s">
        <v>255</v>
      </c>
      <c r="J1881" s="204">
        <v>1</v>
      </c>
      <c r="K1881" s="202">
        <v>45231</v>
      </c>
      <c r="L1881" s="202">
        <v>45808</v>
      </c>
      <c r="M1881" s="199">
        <f t="shared" si="64"/>
        <v>82.428571428571431</v>
      </c>
      <c r="N1881" s="200">
        <v>1</v>
      </c>
      <c r="O1881" s="515" t="s">
        <v>973</v>
      </c>
      <c r="P1881" s="200">
        <f t="shared" si="66"/>
        <v>1</v>
      </c>
      <c r="Q1881" s="201" t="str" cm="1">
        <f t="array" aca="1" ref="Q1881" ca="1">IF(ISNUMBER(P1881),IF(P1881=100%,"CUMPLIDA",IF(AND(ISNUMBER(L1881),ISNUMBER(INDIRECT("FECHA_"&amp;$B1881,1))), IF(L1881&lt;=INDIRECT("FECHA_"&amp;$B1881,1),"INCUMPLIDA","PROCESO"), "VERIFICAR FECHA")),"SIN VALOR AVANCE")</f>
        <v>CUMPLIDA</v>
      </c>
    </row>
    <row r="1882" spans="1:17" ht="75.75">
      <c r="A1882" s="278" t="s">
        <v>19</v>
      </c>
      <c r="B1882" s="203" t="s">
        <v>14</v>
      </c>
      <c r="C1882" s="609"/>
      <c r="D1882" s="609"/>
      <c r="E1882" s="608"/>
      <c r="F1882" s="608"/>
      <c r="G1882" s="196" t="s">
        <v>821</v>
      </c>
      <c r="H1882" s="515" t="s">
        <v>258</v>
      </c>
      <c r="I1882" s="515" t="s">
        <v>259</v>
      </c>
      <c r="J1882" s="204">
        <v>7</v>
      </c>
      <c r="K1882" s="202">
        <v>46024</v>
      </c>
      <c r="L1882" s="202">
        <v>46660</v>
      </c>
      <c r="M1882" s="199">
        <f t="shared" si="64"/>
        <v>90.857142857142861</v>
      </c>
      <c r="N1882" s="200">
        <v>0</v>
      </c>
      <c r="O1882" s="515" t="s">
        <v>1032</v>
      </c>
      <c r="P1882" s="200">
        <f t="shared" si="66"/>
        <v>0</v>
      </c>
      <c r="Q1882" s="201" t="str" cm="1">
        <f t="array" aca="1" ref="Q1882" ca="1">IF(ISNUMBER(P1882),IF(P1882=100%,"CUMPLIDA",IF(AND(ISNUMBER(L1882),ISNUMBER(INDIRECT("FECHA_"&amp;$B1882,1))), IF(L1882&lt;=INDIRECT("FECHA_"&amp;$B1882,1),"INCUMPLIDA","PROCESO"), "VERIFICAR FECHA")),"SIN VALOR AVANCE")</f>
        <v>PROCESO</v>
      </c>
    </row>
    <row r="1883" spans="1:17" ht="195.75">
      <c r="A1883" s="278" t="s">
        <v>19</v>
      </c>
      <c r="B1883" s="203" t="s">
        <v>14</v>
      </c>
      <c r="C1883" s="609"/>
      <c r="D1883" s="609"/>
      <c r="E1883" s="608"/>
      <c r="F1883" s="608"/>
      <c r="G1883" s="196" t="s">
        <v>822</v>
      </c>
      <c r="H1883" s="515" t="s">
        <v>261</v>
      </c>
      <c r="I1883" s="515" t="s">
        <v>262</v>
      </c>
      <c r="J1883" s="204">
        <v>1</v>
      </c>
      <c r="K1883" s="202">
        <v>46024</v>
      </c>
      <c r="L1883" s="202">
        <v>46660</v>
      </c>
      <c r="M1883" s="199">
        <f t="shared" si="64"/>
        <v>90.857142857142861</v>
      </c>
      <c r="N1883" s="200">
        <v>0</v>
      </c>
      <c r="O1883" s="526" t="s">
        <v>1035</v>
      </c>
      <c r="P1883" s="200">
        <f t="shared" si="66"/>
        <v>0</v>
      </c>
      <c r="Q1883" s="201" t="str" cm="1">
        <f t="array" aca="1" ref="Q1883" ca="1">IF(ISNUMBER(P1883),IF(P1883=100%,"CUMPLIDA",IF(AND(ISNUMBER(L1883),ISNUMBER(INDIRECT("FECHA_"&amp;$B1883,1))), IF(L1883&lt;=INDIRECT("FECHA_"&amp;$B1883,1),"INCUMPLIDA","PROCESO"), "VERIFICAR FECHA")),"SIN VALOR AVANCE")</f>
        <v>PROCESO</v>
      </c>
    </row>
    <row r="1884" spans="1:17" ht="345.75">
      <c r="A1884" s="278" t="s">
        <v>19</v>
      </c>
      <c r="B1884" s="203" t="s">
        <v>14</v>
      </c>
      <c r="C1884" s="609"/>
      <c r="D1884" s="609"/>
      <c r="E1884" s="608"/>
      <c r="F1884" s="608"/>
      <c r="G1884" s="196" t="s">
        <v>823</v>
      </c>
      <c r="H1884" s="515" t="s">
        <v>264</v>
      </c>
      <c r="I1884" s="515" t="s">
        <v>265</v>
      </c>
      <c r="J1884" s="204">
        <v>2</v>
      </c>
      <c r="K1884" s="202">
        <v>46024</v>
      </c>
      <c r="L1884" s="202">
        <v>46660</v>
      </c>
      <c r="M1884" s="199">
        <f t="shared" si="64"/>
        <v>90.857142857142861</v>
      </c>
      <c r="N1884" s="200">
        <v>0</v>
      </c>
      <c r="O1884" s="515" t="s">
        <v>973</v>
      </c>
      <c r="P1884" s="200">
        <f t="shared" si="66"/>
        <v>0</v>
      </c>
      <c r="Q1884" s="201" t="str" cm="1">
        <f t="array" aca="1" ref="Q1884" ca="1">IF(ISNUMBER(P1884),IF(P1884=100%,"CUMPLIDA",IF(AND(ISNUMBER(L1884),ISNUMBER(INDIRECT("FECHA_"&amp;$B1884,1))), IF(L1884&lt;=INDIRECT("FECHA_"&amp;$B1884,1),"INCUMPLIDA","PROCESO"), "VERIFICAR FECHA")),"SIN VALOR AVANCE")</f>
        <v>PROCESO</v>
      </c>
    </row>
    <row r="1885" spans="1:17" ht="210.75">
      <c r="A1885" s="278" t="s">
        <v>19</v>
      </c>
      <c r="B1885" s="203" t="s">
        <v>14</v>
      </c>
      <c r="C1885" s="609"/>
      <c r="D1885" s="609"/>
      <c r="E1885" s="608"/>
      <c r="F1885" s="608"/>
      <c r="G1885" s="196" t="s">
        <v>1040</v>
      </c>
      <c r="H1885" s="515" t="s">
        <v>1037</v>
      </c>
      <c r="I1885" s="515" t="s">
        <v>1038</v>
      </c>
      <c r="J1885" s="204">
        <v>6</v>
      </c>
      <c r="K1885" s="202">
        <v>44986</v>
      </c>
      <c r="L1885" s="202">
        <v>45350</v>
      </c>
      <c r="M1885" s="199">
        <f t="shared" si="64"/>
        <v>52</v>
      </c>
      <c r="N1885" s="200">
        <v>1</v>
      </c>
      <c r="O1885" s="515" t="s">
        <v>1039</v>
      </c>
      <c r="P1885" s="200">
        <f t="shared" si="66"/>
        <v>1</v>
      </c>
      <c r="Q1885" s="201" t="str" cm="1">
        <f t="array" aca="1" ref="Q1885" ca="1">IF(ISNUMBER(P1885),IF(P1885=100%,"CUMPLIDA",IF(AND(ISNUMBER(L1885),ISNUMBER(INDIRECT("FECHA_"&amp;$B1885,1))), IF(L1885&lt;=INDIRECT("FECHA_"&amp;$B1885,1),"INCUMPLIDA","PROCESO"), "VERIFICAR FECHA")),"SIN VALOR AVANCE")</f>
        <v>CUMPLIDA</v>
      </c>
    </row>
    <row r="1886" spans="1:17" ht="75.75">
      <c r="A1886" s="278" t="s">
        <v>19</v>
      </c>
      <c r="B1886" s="203" t="s">
        <v>14</v>
      </c>
      <c r="C1886" s="609"/>
      <c r="D1886" s="609"/>
      <c r="E1886" s="608" t="s">
        <v>1041</v>
      </c>
      <c r="F1886" s="608"/>
      <c r="G1886" s="196" t="s">
        <v>810</v>
      </c>
      <c r="H1886" s="515" t="s">
        <v>233</v>
      </c>
      <c r="I1886" s="515" t="s">
        <v>234</v>
      </c>
      <c r="J1886" s="204">
        <v>1</v>
      </c>
      <c r="K1886" s="202">
        <v>45231</v>
      </c>
      <c r="L1886" s="202">
        <v>45504</v>
      </c>
      <c r="M1886" s="199">
        <f t="shared" ref="M1886:M1888" si="67">(L1886-K1886)/7</f>
        <v>39</v>
      </c>
      <c r="N1886" s="200">
        <v>1</v>
      </c>
      <c r="O1886" s="515" t="s">
        <v>1032</v>
      </c>
      <c r="P1886" s="200">
        <f t="shared" si="66"/>
        <v>1</v>
      </c>
      <c r="Q1886" s="201" t="str" cm="1">
        <f t="array" aca="1" ref="Q1886" ca="1">IF(ISNUMBER(P1886),IF(P1886=100%,"CUMPLIDA",IF(AND(ISNUMBER(L1886),ISNUMBER(INDIRECT("FECHA_"&amp;$B1886,1))), IF(L1886&lt;=INDIRECT("FECHA_"&amp;$B1886,1),"INCUMPLIDA","PROCESO"), "VERIFICAR FECHA")),"SIN VALOR AVANCE")</f>
        <v>CUMPLIDA</v>
      </c>
    </row>
    <row r="1887" spans="1:17" ht="195.75">
      <c r="A1887" s="278" t="s">
        <v>19</v>
      </c>
      <c r="B1887" s="203" t="s">
        <v>14</v>
      </c>
      <c r="C1887" s="609"/>
      <c r="D1887" s="609"/>
      <c r="E1887" s="608"/>
      <c r="F1887" s="608"/>
      <c r="G1887" s="196" t="s">
        <v>813</v>
      </c>
      <c r="H1887" s="515" t="s">
        <v>237</v>
      </c>
      <c r="I1887" s="515" t="s">
        <v>238</v>
      </c>
      <c r="J1887" s="204">
        <v>1</v>
      </c>
      <c r="K1887" s="202">
        <v>45566</v>
      </c>
      <c r="L1887" s="202">
        <v>45626</v>
      </c>
      <c r="M1887" s="199">
        <f t="shared" si="67"/>
        <v>8.5714285714285712</v>
      </c>
      <c r="N1887" s="444">
        <v>1</v>
      </c>
      <c r="O1887" s="526" t="s">
        <v>1035</v>
      </c>
      <c r="P1887" s="200">
        <f t="shared" si="66"/>
        <v>1</v>
      </c>
      <c r="Q1887" s="201" t="str" cm="1">
        <f t="array" aca="1" ref="Q1887" ca="1">IF(ISNUMBER(P1887),IF(P1887=100%,"CUMPLIDA",IF(AND(ISNUMBER(L1887),ISNUMBER(INDIRECT("FECHA_"&amp;$B1887,1))), IF(L1887&lt;=INDIRECT("FECHA_"&amp;$B1887,1),"INCUMPLIDA","PROCESO"), "VERIFICAR FECHA")),"SIN VALOR AVANCE")</f>
        <v>CUMPLIDA</v>
      </c>
    </row>
    <row r="1888" spans="1:17" ht="75.75">
      <c r="A1888" s="278" t="s">
        <v>19</v>
      </c>
      <c r="B1888" s="203" t="s">
        <v>14</v>
      </c>
      <c r="C1888" s="609"/>
      <c r="D1888" s="609"/>
      <c r="E1888" s="608"/>
      <c r="F1888" s="608"/>
      <c r="G1888" s="196" t="s">
        <v>815</v>
      </c>
      <c r="H1888" s="515" t="s">
        <v>241</v>
      </c>
      <c r="I1888" s="515" t="s">
        <v>242</v>
      </c>
      <c r="J1888" s="204">
        <v>1</v>
      </c>
      <c r="K1888" s="202">
        <v>45566</v>
      </c>
      <c r="L1888" s="202">
        <v>45626</v>
      </c>
      <c r="M1888" s="199">
        <f t="shared" si="67"/>
        <v>8.5714285714285712</v>
      </c>
      <c r="N1888" s="444">
        <v>1</v>
      </c>
      <c r="O1888" s="515" t="s">
        <v>1032</v>
      </c>
      <c r="P1888" s="200">
        <f t="shared" si="66"/>
        <v>1</v>
      </c>
      <c r="Q1888" s="201" t="str" cm="1">
        <f t="array" aca="1" ref="Q1888" ca="1">IF(ISNUMBER(P1888),IF(P1888=100%,"CUMPLIDA",IF(AND(ISNUMBER(L1888),ISNUMBER(INDIRECT("FECHA_"&amp;$B1888,1))), IF(L1888&lt;=INDIRECT("FECHA_"&amp;$B1888,1),"INCUMPLIDA","PROCESO"), "VERIFICAR FECHA")),"SIN VALOR AVANCE")</f>
        <v>CUMPLIDA</v>
      </c>
    </row>
    <row r="1889" spans="1:17" ht="315">
      <c r="A1889" s="278" t="s">
        <v>19</v>
      </c>
      <c r="B1889" s="203" t="s">
        <v>14</v>
      </c>
      <c r="C1889" s="609"/>
      <c r="D1889" s="609"/>
      <c r="E1889" s="608"/>
      <c r="F1889" s="608"/>
      <c r="G1889" s="196" t="s">
        <v>816</v>
      </c>
      <c r="H1889" s="515" t="s">
        <v>245</v>
      </c>
      <c r="I1889" s="515" t="s">
        <v>246</v>
      </c>
      <c r="J1889" s="204">
        <v>1</v>
      </c>
      <c r="K1889" s="202">
        <v>45231</v>
      </c>
      <c r="L1889" s="202">
        <v>45747</v>
      </c>
      <c r="M1889" s="199">
        <v>73.714285714285708</v>
      </c>
      <c r="N1889" s="444">
        <v>1</v>
      </c>
      <c r="O1889" s="515" t="s">
        <v>1042</v>
      </c>
      <c r="P1889" s="200">
        <f t="shared" si="66"/>
        <v>1</v>
      </c>
      <c r="Q1889" s="201" t="str" cm="1">
        <f t="array" aca="1" ref="Q1889" ca="1">IF(ISNUMBER(P1889),IF(P1889=100%,"CUMPLIDA",IF(AND(ISNUMBER(L1889),ISNUMBER(INDIRECT("FECHA_"&amp;$B1889,1))), IF(L1889&lt;=INDIRECT("FECHA_"&amp;$B1889,1),"INCUMPLIDA","PROCESO"), "VERIFICAR FECHA")),"SIN VALOR AVANCE")</f>
        <v>CUMPLIDA</v>
      </c>
    </row>
    <row r="1890" spans="1:17" ht="195.75">
      <c r="A1890" s="278" t="s">
        <v>19</v>
      </c>
      <c r="B1890" s="203" t="s">
        <v>14</v>
      </c>
      <c r="C1890" s="609"/>
      <c r="D1890" s="609"/>
      <c r="E1890" s="608"/>
      <c r="F1890" s="608"/>
      <c r="G1890" s="196" t="s">
        <v>817</v>
      </c>
      <c r="H1890" s="515" t="s">
        <v>248</v>
      </c>
      <c r="I1890" s="515" t="s">
        <v>249</v>
      </c>
      <c r="J1890" s="204">
        <v>1</v>
      </c>
      <c r="K1890" s="202">
        <v>45566</v>
      </c>
      <c r="L1890" s="202">
        <v>45626</v>
      </c>
      <c r="M1890" s="199">
        <f t="shared" ref="M1890:M1911" si="68">(L1890-K1890)/7</f>
        <v>8.5714285714285712</v>
      </c>
      <c r="N1890" s="444">
        <v>1</v>
      </c>
      <c r="O1890" s="526" t="s">
        <v>1035</v>
      </c>
      <c r="P1890" s="200">
        <f t="shared" si="66"/>
        <v>1</v>
      </c>
      <c r="Q1890" s="201" t="str" cm="1">
        <f t="array" aca="1" ref="Q1890" ca="1">IF(ISNUMBER(P1890),IF(P1890=100%,"CUMPLIDA",IF(AND(ISNUMBER(L1890),ISNUMBER(INDIRECT("FECHA_"&amp;$B1890,1))), IF(L1890&lt;=INDIRECT("FECHA_"&amp;$B1890,1),"INCUMPLIDA","PROCESO"), "VERIFICAR FECHA")),"SIN VALOR AVANCE")</f>
        <v>CUMPLIDA</v>
      </c>
    </row>
    <row r="1891" spans="1:17" ht="75.75">
      <c r="A1891" s="278" t="s">
        <v>19</v>
      </c>
      <c r="B1891" s="203" t="s">
        <v>14</v>
      </c>
      <c r="C1891" s="609"/>
      <c r="D1891" s="609"/>
      <c r="E1891" s="608"/>
      <c r="F1891" s="608"/>
      <c r="G1891" s="196" t="s">
        <v>818</v>
      </c>
      <c r="H1891" s="515" t="s">
        <v>251</v>
      </c>
      <c r="I1891" s="515" t="s">
        <v>252</v>
      </c>
      <c r="J1891" s="204">
        <v>1</v>
      </c>
      <c r="K1891" s="202">
        <v>45566</v>
      </c>
      <c r="L1891" s="202">
        <v>45626</v>
      </c>
      <c r="M1891" s="199">
        <f t="shared" si="68"/>
        <v>8.5714285714285712</v>
      </c>
      <c r="N1891" s="444">
        <v>1</v>
      </c>
      <c r="O1891" s="515" t="s">
        <v>1032</v>
      </c>
      <c r="P1891" s="200">
        <f t="shared" si="66"/>
        <v>1</v>
      </c>
      <c r="Q1891" s="201" t="str" cm="1">
        <f t="array" aca="1" ref="Q1891" ca="1">IF(ISNUMBER(P1891),IF(P1891=100%,"CUMPLIDA",IF(AND(ISNUMBER(L1891),ISNUMBER(INDIRECT("FECHA_"&amp;$B1891,1))), IF(L1891&lt;=INDIRECT("FECHA_"&amp;$B1891,1),"INCUMPLIDA","PROCESO"), "VERIFICAR FECHA")),"SIN VALOR AVANCE")</f>
        <v>CUMPLIDA</v>
      </c>
    </row>
    <row r="1892" spans="1:17" ht="345.75">
      <c r="A1892" s="278" t="s">
        <v>19</v>
      </c>
      <c r="B1892" s="203" t="s">
        <v>14</v>
      </c>
      <c r="C1892" s="609"/>
      <c r="D1892" s="609"/>
      <c r="E1892" s="608"/>
      <c r="F1892" s="608"/>
      <c r="G1892" s="196" t="s">
        <v>819</v>
      </c>
      <c r="H1892" s="515" t="s">
        <v>254</v>
      </c>
      <c r="I1892" s="515" t="s">
        <v>255</v>
      </c>
      <c r="J1892" s="204">
        <v>1</v>
      </c>
      <c r="K1892" s="202">
        <v>45566</v>
      </c>
      <c r="L1892" s="202">
        <v>45716</v>
      </c>
      <c r="M1892" s="199">
        <f t="shared" si="68"/>
        <v>21.428571428571427</v>
      </c>
      <c r="N1892" s="444">
        <v>1</v>
      </c>
      <c r="O1892" s="526" t="s">
        <v>1043</v>
      </c>
      <c r="P1892" s="200">
        <f t="shared" si="66"/>
        <v>1</v>
      </c>
      <c r="Q1892" s="201" t="str" cm="1">
        <f t="array" aca="1" ref="Q1892" ca="1">IF(ISNUMBER(P1892),IF(P1892=100%,"CUMPLIDA",IF(AND(ISNUMBER(L1892),ISNUMBER(INDIRECT("FECHA_"&amp;$B1892,1))), IF(L1892&lt;=INDIRECT("FECHA_"&amp;$B1892,1),"INCUMPLIDA","PROCESO"), "VERIFICAR FECHA")),"SIN VALOR AVANCE")</f>
        <v>CUMPLIDA</v>
      </c>
    </row>
    <row r="1893" spans="1:17" ht="75.75">
      <c r="A1893" s="278" t="s">
        <v>19</v>
      </c>
      <c r="B1893" s="203" t="s">
        <v>14</v>
      </c>
      <c r="C1893" s="609"/>
      <c r="D1893" s="609"/>
      <c r="E1893" s="608"/>
      <c r="F1893" s="608"/>
      <c r="G1893" s="196" t="s">
        <v>821</v>
      </c>
      <c r="H1893" s="515" t="s">
        <v>258</v>
      </c>
      <c r="I1893" s="515" t="s">
        <v>259</v>
      </c>
      <c r="J1893" s="204">
        <v>4</v>
      </c>
      <c r="K1893" s="202">
        <v>45717</v>
      </c>
      <c r="L1893" s="202">
        <v>46053</v>
      </c>
      <c r="M1893" s="199">
        <f t="shared" si="68"/>
        <v>48</v>
      </c>
      <c r="N1893" s="444">
        <v>0</v>
      </c>
      <c r="O1893" s="515" t="s">
        <v>1032</v>
      </c>
      <c r="P1893" s="200">
        <f t="shared" si="66"/>
        <v>0</v>
      </c>
      <c r="Q1893" s="201" t="str" cm="1">
        <f t="array" aca="1" ref="Q1893" ca="1">IF(ISNUMBER(P1893),IF(P1893=100%,"CUMPLIDA",IF(AND(ISNUMBER(L1893),ISNUMBER(INDIRECT("FECHA_"&amp;$B1893,1))), IF(L1893&lt;=INDIRECT("FECHA_"&amp;$B1893,1),"INCUMPLIDA","PROCESO"), "VERIFICAR FECHA")),"SIN VALOR AVANCE")</f>
        <v>PROCESO</v>
      </c>
    </row>
    <row r="1894" spans="1:17" ht="195.75">
      <c r="A1894" s="278" t="s">
        <v>19</v>
      </c>
      <c r="B1894" s="203" t="s">
        <v>14</v>
      </c>
      <c r="C1894" s="609"/>
      <c r="D1894" s="609"/>
      <c r="E1894" s="608"/>
      <c r="F1894" s="608"/>
      <c r="G1894" s="196" t="s">
        <v>822</v>
      </c>
      <c r="H1894" s="515" t="s">
        <v>261</v>
      </c>
      <c r="I1894" s="515" t="s">
        <v>262</v>
      </c>
      <c r="J1894" s="204">
        <v>1</v>
      </c>
      <c r="K1894" s="202">
        <v>45717</v>
      </c>
      <c r="L1894" s="202">
        <v>46053</v>
      </c>
      <c r="M1894" s="199">
        <f t="shared" si="68"/>
        <v>48</v>
      </c>
      <c r="N1894" s="444">
        <v>0</v>
      </c>
      <c r="O1894" s="526" t="s">
        <v>1035</v>
      </c>
      <c r="P1894" s="200">
        <f t="shared" si="66"/>
        <v>0</v>
      </c>
      <c r="Q1894" s="201" t="str" cm="1">
        <f t="array" aca="1" ref="Q1894" ca="1">IF(ISNUMBER(P1894),IF(P1894=100%,"CUMPLIDA",IF(AND(ISNUMBER(L1894),ISNUMBER(INDIRECT("FECHA_"&amp;$B1894,1))), IF(L1894&lt;=INDIRECT("FECHA_"&amp;$B1894,1),"INCUMPLIDA","PROCESO"), "VERIFICAR FECHA")),"SIN VALOR AVANCE")</f>
        <v>PROCESO</v>
      </c>
    </row>
    <row r="1895" spans="1:17" ht="345.75">
      <c r="A1895" s="278" t="s">
        <v>19</v>
      </c>
      <c r="B1895" s="203" t="s">
        <v>14</v>
      </c>
      <c r="C1895" s="609"/>
      <c r="D1895" s="609"/>
      <c r="E1895" s="608"/>
      <c r="F1895" s="608"/>
      <c r="G1895" s="196" t="s">
        <v>823</v>
      </c>
      <c r="H1895" s="515" t="s">
        <v>264</v>
      </c>
      <c r="I1895" s="515" t="s">
        <v>265</v>
      </c>
      <c r="J1895" s="204">
        <v>2</v>
      </c>
      <c r="K1895" s="202">
        <v>45717</v>
      </c>
      <c r="L1895" s="202">
        <v>46053</v>
      </c>
      <c r="M1895" s="199">
        <f t="shared" si="68"/>
        <v>48</v>
      </c>
      <c r="N1895" s="444">
        <v>0</v>
      </c>
      <c r="O1895" s="526" t="s">
        <v>1043</v>
      </c>
      <c r="P1895" s="200">
        <f t="shared" si="66"/>
        <v>0</v>
      </c>
      <c r="Q1895" s="201" t="str" cm="1">
        <f t="array" aca="1" ref="Q1895" ca="1">IF(ISNUMBER(P1895),IF(P1895=100%,"CUMPLIDA",IF(AND(ISNUMBER(L1895),ISNUMBER(INDIRECT("FECHA_"&amp;$B1895,1))), IF(L1895&lt;=INDIRECT("FECHA_"&amp;$B1895,1),"INCUMPLIDA","PROCESO"), "VERIFICAR FECHA")),"SIN VALOR AVANCE")</f>
        <v>PROCESO</v>
      </c>
    </row>
    <row r="1896" spans="1:17" ht="210">
      <c r="A1896" s="278" t="s">
        <v>19</v>
      </c>
      <c r="B1896" s="203" t="s">
        <v>14</v>
      </c>
      <c r="C1896" s="609"/>
      <c r="D1896" s="609"/>
      <c r="E1896" s="608"/>
      <c r="F1896" s="608"/>
      <c r="G1896" s="196" t="s">
        <v>1044</v>
      </c>
      <c r="H1896" s="515" t="s">
        <v>1045</v>
      </c>
      <c r="I1896" s="515" t="s">
        <v>1046</v>
      </c>
      <c r="J1896" s="204">
        <v>4</v>
      </c>
      <c r="K1896" s="202">
        <v>44986</v>
      </c>
      <c r="L1896" s="202">
        <v>45351</v>
      </c>
      <c r="M1896" s="199">
        <f t="shared" si="68"/>
        <v>52.142857142857146</v>
      </c>
      <c r="N1896" s="200">
        <v>1</v>
      </c>
      <c r="O1896" s="515" t="s">
        <v>1047</v>
      </c>
      <c r="P1896" s="200">
        <f t="shared" si="66"/>
        <v>1</v>
      </c>
      <c r="Q1896" s="201" t="str" cm="1">
        <f t="array" aca="1" ref="Q1896" ca="1">IF(ISNUMBER(P1896),IF(P1896=100%,"CUMPLIDA",IF(AND(ISNUMBER(L1896),ISNUMBER(INDIRECT("FECHA_"&amp;$B1896,1))), IF(L1896&lt;=INDIRECT("FECHA_"&amp;$B1896,1),"INCUMPLIDA","PROCESO"), "VERIFICAR FECHA")),"SIN VALOR AVANCE")</f>
        <v>CUMPLIDA</v>
      </c>
    </row>
    <row r="1897" spans="1:17" ht="225">
      <c r="A1897" s="278" t="s">
        <v>19</v>
      </c>
      <c r="B1897" s="203" t="s">
        <v>14</v>
      </c>
      <c r="C1897" s="609"/>
      <c r="D1897" s="609"/>
      <c r="E1897" s="196" t="s">
        <v>1048</v>
      </c>
      <c r="F1897" s="608"/>
      <c r="G1897" s="205" t="s">
        <v>1049</v>
      </c>
      <c r="H1897" s="517" t="s">
        <v>1050</v>
      </c>
      <c r="I1897" s="515" t="s">
        <v>1051</v>
      </c>
      <c r="J1897" s="204">
        <v>2</v>
      </c>
      <c r="K1897" s="198">
        <v>44986</v>
      </c>
      <c r="L1897" s="198">
        <v>45351</v>
      </c>
      <c r="M1897" s="199">
        <f t="shared" si="68"/>
        <v>52.142857142857146</v>
      </c>
      <c r="N1897" s="200">
        <v>1</v>
      </c>
      <c r="O1897" s="515" t="s">
        <v>1052</v>
      </c>
      <c r="P1897" s="200">
        <f t="shared" si="66"/>
        <v>1</v>
      </c>
      <c r="Q1897" s="201" t="str" cm="1">
        <f t="array" aca="1" ref="Q1897" ca="1">IF(ISNUMBER(P1897),IF(P1897=100%,"CUMPLIDA",IF(AND(ISNUMBER(L1897),ISNUMBER(INDIRECT("FECHA_"&amp;$B1897,1))), IF(L1897&lt;=INDIRECT("FECHA_"&amp;$B1897,1),"INCUMPLIDA","PROCESO"), "VERIFICAR FECHA")),"SIN VALOR AVANCE")</f>
        <v>CUMPLIDA</v>
      </c>
    </row>
    <row r="1898" spans="1:17" ht="330">
      <c r="A1898" s="278" t="s">
        <v>19</v>
      </c>
      <c r="B1898" s="203" t="s">
        <v>14</v>
      </c>
      <c r="C1898" s="609"/>
      <c r="D1898" s="609"/>
      <c r="E1898" s="205" t="s">
        <v>1053</v>
      </c>
      <c r="F1898" s="608"/>
      <c r="G1898" s="196" t="s">
        <v>1054</v>
      </c>
      <c r="H1898" s="515" t="s">
        <v>1055</v>
      </c>
      <c r="I1898" s="515" t="s">
        <v>1051</v>
      </c>
      <c r="J1898" s="204">
        <v>2</v>
      </c>
      <c r="K1898" s="198">
        <v>44986</v>
      </c>
      <c r="L1898" s="198">
        <v>45351</v>
      </c>
      <c r="M1898" s="199">
        <f t="shared" si="68"/>
        <v>52.142857142857146</v>
      </c>
      <c r="N1898" s="200">
        <v>1</v>
      </c>
      <c r="O1898" s="515" t="s">
        <v>1056</v>
      </c>
      <c r="P1898" s="200">
        <f t="shared" si="66"/>
        <v>1</v>
      </c>
      <c r="Q1898" s="201" t="str" cm="1">
        <f t="array" aca="1" ref="Q1898" ca="1">IF(ISNUMBER(P1898),IF(P1898=100%,"CUMPLIDA",IF(AND(ISNUMBER(L1898),ISNUMBER(INDIRECT("FECHA_"&amp;$B1898,1))), IF(L1898&lt;=INDIRECT("FECHA_"&amp;$B1898,1),"INCUMPLIDA","PROCESO"), "VERIFICAR FECHA")),"SIN VALOR AVANCE")</f>
        <v>CUMPLIDA</v>
      </c>
    </row>
    <row r="1899" spans="1:17" ht="150">
      <c r="A1899" s="278" t="s">
        <v>19</v>
      </c>
      <c r="B1899" s="203" t="s">
        <v>14</v>
      </c>
      <c r="C1899" s="609"/>
      <c r="D1899" s="609"/>
      <c r="E1899" s="611" t="s">
        <v>1057</v>
      </c>
      <c r="F1899" s="608"/>
      <c r="G1899" s="196" t="s">
        <v>1058</v>
      </c>
      <c r="H1899" s="515" t="s">
        <v>1059</v>
      </c>
      <c r="I1899" s="515" t="s">
        <v>1060</v>
      </c>
      <c r="J1899" s="204">
        <v>3</v>
      </c>
      <c r="K1899" s="198">
        <v>45139</v>
      </c>
      <c r="L1899" s="198">
        <v>45291</v>
      </c>
      <c r="M1899" s="199">
        <f t="shared" si="68"/>
        <v>21.714285714285715</v>
      </c>
      <c r="N1899" s="200">
        <v>1</v>
      </c>
      <c r="O1899" s="515" t="s">
        <v>1061</v>
      </c>
      <c r="P1899" s="200">
        <f t="shared" si="66"/>
        <v>1</v>
      </c>
      <c r="Q1899" s="201" t="str" cm="1">
        <f t="array" aca="1" ref="Q1899" ca="1">IF(ISNUMBER(P1899),IF(P1899=100%,"CUMPLIDA",IF(AND(ISNUMBER(L1899),ISNUMBER(INDIRECT("FECHA_"&amp;$B1899,1))), IF(L1899&lt;=INDIRECT("FECHA_"&amp;$B1899,1),"INCUMPLIDA","PROCESO"), "VERIFICAR FECHA")),"SIN VALOR AVANCE")</f>
        <v>CUMPLIDA</v>
      </c>
    </row>
    <row r="1900" spans="1:17" ht="150">
      <c r="A1900" s="278" t="s">
        <v>19</v>
      </c>
      <c r="B1900" s="203" t="s">
        <v>14</v>
      </c>
      <c r="C1900" s="609"/>
      <c r="D1900" s="609"/>
      <c r="E1900" s="611"/>
      <c r="F1900" s="608"/>
      <c r="G1900" s="196" t="s">
        <v>1062</v>
      </c>
      <c r="H1900" s="515" t="s">
        <v>1063</v>
      </c>
      <c r="I1900" s="515" t="s">
        <v>1064</v>
      </c>
      <c r="J1900" s="204">
        <v>1</v>
      </c>
      <c r="K1900" s="198">
        <v>45139</v>
      </c>
      <c r="L1900" s="198">
        <v>45169</v>
      </c>
      <c r="M1900" s="199">
        <f t="shared" si="68"/>
        <v>4.2857142857142856</v>
      </c>
      <c r="N1900" s="200">
        <v>1</v>
      </c>
      <c r="O1900" s="515" t="s">
        <v>1061</v>
      </c>
      <c r="P1900" s="200">
        <f t="shared" si="66"/>
        <v>1</v>
      </c>
      <c r="Q1900" s="201" t="str" cm="1">
        <f t="array" aca="1" ref="Q1900" ca="1">IF(ISNUMBER(P1900),IF(P1900=100%,"CUMPLIDA",IF(AND(ISNUMBER(L1900),ISNUMBER(INDIRECT("FECHA_"&amp;$B1900,1))), IF(L1900&lt;=INDIRECT("FECHA_"&amp;$B1900,1),"INCUMPLIDA","PROCESO"), "VERIFICAR FECHA")),"SIN VALOR AVANCE")</f>
        <v>CUMPLIDA</v>
      </c>
    </row>
    <row r="1901" spans="1:17" ht="75.75">
      <c r="A1901" s="278" t="s">
        <v>19</v>
      </c>
      <c r="B1901" s="203" t="s">
        <v>14</v>
      </c>
      <c r="C1901" s="609"/>
      <c r="D1901" s="609"/>
      <c r="E1901" s="608" t="s">
        <v>1065</v>
      </c>
      <c r="F1901" s="608"/>
      <c r="G1901" s="196" t="s">
        <v>810</v>
      </c>
      <c r="H1901" s="515" t="s">
        <v>233</v>
      </c>
      <c r="I1901" s="515" t="s">
        <v>234</v>
      </c>
      <c r="J1901" s="204">
        <v>1</v>
      </c>
      <c r="K1901" s="202">
        <v>45231</v>
      </c>
      <c r="L1901" s="202">
        <v>45504</v>
      </c>
      <c r="M1901" s="199">
        <f t="shared" si="68"/>
        <v>39</v>
      </c>
      <c r="N1901" s="200">
        <v>1</v>
      </c>
      <c r="O1901" s="515" t="s">
        <v>1032</v>
      </c>
      <c r="P1901" s="200">
        <f t="shared" si="66"/>
        <v>1</v>
      </c>
      <c r="Q1901" s="201" t="str" cm="1">
        <f t="array" aca="1" ref="Q1901" ca="1">IF(ISNUMBER(P1901),IF(P1901=100%,"CUMPLIDA",IF(AND(ISNUMBER(L1901),ISNUMBER(INDIRECT("FECHA_"&amp;$B1901,1))), IF(L1901&lt;=INDIRECT("FECHA_"&amp;$B1901,1),"INCUMPLIDA","PROCESO"), "VERIFICAR FECHA")),"SIN VALOR AVANCE")</f>
        <v>CUMPLIDA</v>
      </c>
    </row>
    <row r="1902" spans="1:17" ht="315.75">
      <c r="A1902" s="278" t="s">
        <v>19</v>
      </c>
      <c r="B1902" s="203" t="s">
        <v>14</v>
      </c>
      <c r="C1902" s="609"/>
      <c r="D1902" s="609"/>
      <c r="E1902" s="608"/>
      <c r="F1902" s="608"/>
      <c r="G1902" s="196" t="s">
        <v>813</v>
      </c>
      <c r="H1902" s="515" t="s">
        <v>237</v>
      </c>
      <c r="I1902" s="515" t="s">
        <v>238</v>
      </c>
      <c r="J1902" s="204">
        <v>1</v>
      </c>
      <c r="K1902" s="202">
        <v>45323</v>
      </c>
      <c r="L1902" s="202">
        <v>45747</v>
      </c>
      <c r="M1902" s="199">
        <f t="shared" si="68"/>
        <v>60.571428571428569</v>
      </c>
      <c r="N1902" s="200">
        <v>1</v>
      </c>
      <c r="O1902" s="526" t="s">
        <v>1033</v>
      </c>
      <c r="P1902" s="200">
        <f t="shared" si="66"/>
        <v>1</v>
      </c>
      <c r="Q1902" s="201" t="str" cm="1">
        <f t="array" aca="1" ref="Q1902" ca="1">IF(ISNUMBER(P1902),IF(P1902=100%,"CUMPLIDA",IF(AND(ISNUMBER(L1902),ISNUMBER(INDIRECT("FECHA_"&amp;$B1902,1))), IF(L1902&lt;=INDIRECT("FECHA_"&amp;$B1902,1),"INCUMPLIDA","PROCESO"), "VERIFICAR FECHA")),"SIN VALOR AVANCE")</f>
        <v>CUMPLIDA</v>
      </c>
    </row>
    <row r="1903" spans="1:17" ht="75.75">
      <c r="A1903" s="278" t="s">
        <v>19</v>
      </c>
      <c r="B1903" s="203" t="s">
        <v>14</v>
      </c>
      <c r="C1903" s="609"/>
      <c r="D1903" s="609"/>
      <c r="E1903" s="608"/>
      <c r="F1903" s="608"/>
      <c r="G1903" s="196" t="s">
        <v>815</v>
      </c>
      <c r="H1903" s="515" t="s">
        <v>241</v>
      </c>
      <c r="I1903" s="515" t="s">
        <v>242</v>
      </c>
      <c r="J1903" s="204">
        <v>1</v>
      </c>
      <c r="K1903" s="202">
        <v>45323</v>
      </c>
      <c r="L1903" s="202">
        <v>45747</v>
      </c>
      <c r="M1903" s="199">
        <f t="shared" si="68"/>
        <v>60.571428571428569</v>
      </c>
      <c r="N1903" s="200">
        <v>1</v>
      </c>
      <c r="O1903" s="515" t="s">
        <v>1032</v>
      </c>
      <c r="P1903" s="200">
        <f t="shared" si="66"/>
        <v>1</v>
      </c>
      <c r="Q1903" s="201" t="str" cm="1">
        <f t="array" aca="1" ref="Q1903" ca="1">IF(ISNUMBER(P1903),IF(P1903=100%,"CUMPLIDA",IF(AND(ISNUMBER(L1903),ISNUMBER(INDIRECT("FECHA_"&amp;$B1903,1))), IF(L1903&lt;=INDIRECT("FECHA_"&amp;$B1903,1),"INCUMPLIDA","PROCESO"), "VERIFICAR FECHA")),"SIN VALOR AVANCE")</f>
        <v>CUMPLIDA</v>
      </c>
    </row>
    <row r="1904" spans="1:17" ht="315.75">
      <c r="A1904" s="278" t="s">
        <v>19</v>
      </c>
      <c r="B1904" s="203" t="s">
        <v>14</v>
      </c>
      <c r="C1904" s="609"/>
      <c r="D1904" s="609"/>
      <c r="E1904" s="608"/>
      <c r="F1904" s="608"/>
      <c r="G1904" s="196" t="s">
        <v>816</v>
      </c>
      <c r="H1904" s="515" t="s">
        <v>245</v>
      </c>
      <c r="I1904" s="515" t="s">
        <v>246</v>
      </c>
      <c r="J1904" s="204">
        <v>1</v>
      </c>
      <c r="K1904" s="202">
        <v>45231</v>
      </c>
      <c r="L1904" s="202">
        <v>45747</v>
      </c>
      <c r="M1904" s="199">
        <f t="shared" si="68"/>
        <v>73.714285714285708</v>
      </c>
      <c r="N1904" s="200">
        <v>1</v>
      </c>
      <c r="O1904" s="515" t="s">
        <v>991</v>
      </c>
      <c r="P1904" s="200">
        <f t="shared" si="66"/>
        <v>1</v>
      </c>
      <c r="Q1904" s="201" t="str" cm="1">
        <f t="array" aca="1" ref="Q1904" ca="1">IF(ISNUMBER(P1904),IF(P1904=100%,"CUMPLIDA",IF(AND(ISNUMBER(L1904),ISNUMBER(INDIRECT("FECHA_"&amp;$B1904,1))), IF(L1904&lt;=INDIRECT("FECHA_"&amp;$B1904,1),"INCUMPLIDA","PROCESO"), "VERIFICAR FECHA")),"SIN VALOR AVANCE")</f>
        <v>CUMPLIDA</v>
      </c>
    </row>
    <row r="1905" spans="1:17" ht="315.75">
      <c r="A1905" s="278" t="s">
        <v>19</v>
      </c>
      <c r="B1905" s="203" t="s">
        <v>14</v>
      </c>
      <c r="C1905" s="609"/>
      <c r="D1905" s="609"/>
      <c r="E1905" s="608"/>
      <c r="F1905" s="608"/>
      <c r="G1905" s="196" t="s">
        <v>817</v>
      </c>
      <c r="H1905" s="515" t="s">
        <v>248</v>
      </c>
      <c r="I1905" s="515" t="s">
        <v>249</v>
      </c>
      <c r="J1905" s="204">
        <v>1</v>
      </c>
      <c r="K1905" s="202">
        <v>45323</v>
      </c>
      <c r="L1905" s="202">
        <v>45747</v>
      </c>
      <c r="M1905" s="199">
        <f t="shared" si="68"/>
        <v>60.571428571428569</v>
      </c>
      <c r="N1905" s="200">
        <v>1</v>
      </c>
      <c r="O1905" s="515" t="s">
        <v>991</v>
      </c>
      <c r="P1905" s="200">
        <f t="shared" si="66"/>
        <v>1</v>
      </c>
      <c r="Q1905" s="201" t="str" cm="1">
        <f t="array" aca="1" ref="Q1905" ca="1">IF(ISNUMBER(P1905),IF(P1905=100%,"CUMPLIDA",IF(AND(ISNUMBER(L1905),ISNUMBER(INDIRECT("FECHA_"&amp;$B1905,1))), IF(L1905&lt;=INDIRECT("FECHA_"&amp;$B1905,1),"INCUMPLIDA","PROCESO"), "VERIFICAR FECHA")),"SIN VALOR AVANCE")</f>
        <v>CUMPLIDA</v>
      </c>
    </row>
    <row r="1906" spans="1:17" ht="75.75">
      <c r="A1906" s="278" t="s">
        <v>19</v>
      </c>
      <c r="B1906" s="203" t="s">
        <v>14</v>
      </c>
      <c r="C1906" s="609"/>
      <c r="D1906" s="609"/>
      <c r="E1906" s="608"/>
      <c r="F1906" s="608"/>
      <c r="G1906" s="196" t="s">
        <v>818</v>
      </c>
      <c r="H1906" s="515" t="s">
        <v>251</v>
      </c>
      <c r="I1906" s="515" t="s">
        <v>252</v>
      </c>
      <c r="J1906" s="204">
        <v>1</v>
      </c>
      <c r="K1906" s="202">
        <v>45231</v>
      </c>
      <c r="L1906" s="202">
        <v>45747</v>
      </c>
      <c r="M1906" s="199">
        <f t="shared" si="68"/>
        <v>73.714285714285708</v>
      </c>
      <c r="N1906" s="200">
        <v>1</v>
      </c>
      <c r="O1906" s="515" t="s">
        <v>1032</v>
      </c>
      <c r="P1906" s="200">
        <f t="shared" si="66"/>
        <v>1</v>
      </c>
      <c r="Q1906" s="201" t="str" cm="1">
        <f t="array" aca="1" ref="Q1906" ca="1">IF(ISNUMBER(P1906),IF(P1906=100%,"CUMPLIDA",IF(AND(ISNUMBER(L1906),ISNUMBER(INDIRECT("FECHA_"&amp;$B1906,1))), IF(L1906&lt;=INDIRECT("FECHA_"&amp;$B1906,1),"INCUMPLIDA","PROCESO"), "VERIFICAR FECHA")),"SIN VALOR AVANCE")</f>
        <v>CUMPLIDA</v>
      </c>
    </row>
    <row r="1907" spans="1:17" ht="345.75">
      <c r="A1907" s="278" t="s">
        <v>19</v>
      </c>
      <c r="B1907" s="203" t="s">
        <v>14</v>
      </c>
      <c r="C1907" s="609"/>
      <c r="D1907" s="609"/>
      <c r="E1907" s="608"/>
      <c r="F1907" s="608"/>
      <c r="G1907" s="196" t="s">
        <v>819</v>
      </c>
      <c r="H1907" s="515" t="s">
        <v>254</v>
      </c>
      <c r="I1907" s="515" t="s">
        <v>255</v>
      </c>
      <c r="J1907" s="204">
        <v>1</v>
      </c>
      <c r="K1907" s="202">
        <v>45231</v>
      </c>
      <c r="L1907" s="202">
        <v>45808</v>
      </c>
      <c r="M1907" s="199">
        <f t="shared" si="68"/>
        <v>82.428571428571431</v>
      </c>
      <c r="N1907" s="200">
        <v>1</v>
      </c>
      <c r="O1907" s="526" t="s">
        <v>1043</v>
      </c>
      <c r="P1907" s="200">
        <f t="shared" si="66"/>
        <v>1</v>
      </c>
      <c r="Q1907" s="201" t="str" cm="1">
        <f t="array" aca="1" ref="Q1907" ca="1">IF(ISNUMBER(P1907),IF(P1907=100%,"CUMPLIDA",IF(AND(ISNUMBER(L1907),ISNUMBER(INDIRECT("FECHA_"&amp;$B1907,1))), IF(L1907&lt;=INDIRECT("FECHA_"&amp;$B1907,1),"INCUMPLIDA","PROCESO"), "VERIFICAR FECHA")),"SIN VALOR AVANCE")</f>
        <v>CUMPLIDA</v>
      </c>
    </row>
    <row r="1908" spans="1:17" ht="75.75">
      <c r="A1908" s="278" t="s">
        <v>19</v>
      </c>
      <c r="B1908" s="203" t="s">
        <v>14</v>
      </c>
      <c r="C1908" s="609"/>
      <c r="D1908" s="609"/>
      <c r="E1908" s="608"/>
      <c r="F1908" s="608"/>
      <c r="G1908" s="196" t="s">
        <v>821</v>
      </c>
      <c r="H1908" s="515" t="s">
        <v>258</v>
      </c>
      <c r="I1908" s="515" t="s">
        <v>259</v>
      </c>
      <c r="J1908" s="204">
        <v>7</v>
      </c>
      <c r="K1908" s="202">
        <v>46024</v>
      </c>
      <c r="L1908" s="202">
        <v>46660</v>
      </c>
      <c r="M1908" s="199">
        <f t="shared" si="68"/>
        <v>90.857142857142861</v>
      </c>
      <c r="N1908" s="200">
        <v>0</v>
      </c>
      <c r="O1908" s="515" t="s">
        <v>1032</v>
      </c>
      <c r="P1908" s="200">
        <f t="shared" si="66"/>
        <v>0</v>
      </c>
      <c r="Q1908" s="201" t="str" cm="1">
        <f t="array" aca="1" ref="Q1908" ca="1">IF(ISNUMBER(P1908),IF(P1908=100%,"CUMPLIDA",IF(AND(ISNUMBER(L1908),ISNUMBER(INDIRECT("FECHA_"&amp;$B1908,1))), IF(L1908&lt;=INDIRECT("FECHA_"&amp;$B1908,1),"INCUMPLIDA","PROCESO"), "VERIFICAR FECHA")),"SIN VALOR AVANCE")</f>
        <v>PROCESO</v>
      </c>
    </row>
    <row r="1909" spans="1:17" ht="195.75">
      <c r="A1909" s="278" t="s">
        <v>19</v>
      </c>
      <c r="B1909" s="203" t="s">
        <v>14</v>
      </c>
      <c r="C1909" s="609"/>
      <c r="D1909" s="609"/>
      <c r="E1909" s="608"/>
      <c r="F1909" s="608"/>
      <c r="G1909" s="196" t="s">
        <v>822</v>
      </c>
      <c r="H1909" s="515" t="s">
        <v>261</v>
      </c>
      <c r="I1909" s="515" t="s">
        <v>262</v>
      </c>
      <c r="J1909" s="204">
        <v>1</v>
      </c>
      <c r="K1909" s="202">
        <v>46024</v>
      </c>
      <c r="L1909" s="202">
        <v>46660</v>
      </c>
      <c r="M1909" s="199">
        <f t="shared" si="68"/>
        <v>90.857142857142861</v>
      </c>
      <c r="N1909" s="200">
        <v>0</v>
      </c>
      <c r="O1909" s="526" t="s">
        <v>1035</v>
      </c>
      <c r="P1909" s="200">
        <f t="shared" si="66"/>
        <v>0</v>
      </c>
      <c r="Q1909" s="201" t="str" cm="1">
        <f t="array" aca="1" ref="Q1909" ca="1">IF(ISNUMBER(P1909),IF(P1909=100%,"CUMPLIDA",IF(AND(ISNUMBER(L1909),ISNUMBER(INDIRECT("FECHA_"&amp;$B1909,1))), IF(L1909&lt;=INDIRECT("FECHA_"&amp;$B1909,1),"INCUMPLIDA","PROCESO"), "VERIFICAR FECHA")),"SIN VALOR AVANCE")</f>
        <v>PROCESO</v>
      </c>
    </row>
    <row r="1910" spans="1:17" ht="345.75">
      <c r="A1910" s="278" t="s">
        <v>19</v>
      </c>
      <c r="B1910" s="203" t="s">
        <v>14</v>
      </c>
      <c r="C1910" s="609"/>
      <c r="D1910" s="609"/>
      <c r="E1910" s="608"/>
      <c r="F1910" s="608"/>
      <c r="G1910" s="196" t="s">
        <v>823</v>
      </c>
      <c r="H1910" s="515" t="s">
        <v>264</v>
      </c>
      <c r="I1910" s="515" t="s">
        <v>265</v>
      </c>
      <c r="J1910" s="204">
        <v>2</v>
      </c>
      <c r="K1910" s="202">
        <v>46024</v>
      </c>
      <c r="L1910" s="202">
        <v>46660</v>
      </c>
      <c r="M1910" s="199">
        <f t="shared" si="68"/>
        <v>90.857142857142861</v>
      </c>
      <c r="N1910" s="200">
        <v>0</v>
      </c>
      <c r="O1910" s="526" t="s">
        <v>1043</v>
      </c>
      <c r="P1910" s="200">
        <f t="shared" si="66"/>
        <v>0</v>
      </c>
      <c r="Q1910" s="201" t="str" cm="1">
        <f t="array" aca="1" ref="Q1910" ca="1">IF(ISNUMBER(P1910),IF(P1910=100%,"CUMPLIDA",IF(AND(ISNUMBER(L1910),ISNUMBER(INDIRECT("FECHA_"&amp;$B1910,1))), IF(L1910&lt;=INDIRECT("FECHA_"&amp;$B1910,1),"INCUMPLIDA","PROCESO"), "VERIFICAR FECHA")),"SIN VALOR AVANCE")</f>
        <v>PROCESO</v>
      </c>
    </row>
    <row r="1911" spans="1:17" ht="165">
      <c r="A1911" s="278" t="s">
        <v>19</v>
      </c>
      <c r="B1911" s="203" t="s">
        <v>14</v>
      </c>
      <c r="C1911" s="609"/>
      <c r="D1911" s="609"/>
      <c r="E1911" s="608"/>
      <c r="F1911" s="608"/>
      <c r="G1911" s="196" t="s">
        <v>1066</v>
      </c>
      <c r="H1911" s="515" t="s">
        <v>1067</v>
      </c>
      <c r="I1911" s="515" t="s">
        <v>788</v>
      </c>
      <c r="J1911" s="204">
        <v>4</v>
      </c>
      <c r="K1911" s="202">
        <v>44986</v>
      </c>
      <c r="L1911" s="202">
        <v>45351</v>
      </c>
      <c r="M1911" s="199">
        <f t="shared" si="68"/>
        <v>52.142857142857146</v>
      </c>
      <c r="N1911" s="200">
        <v>1</v>
      </c>
      <c r="O1911" s="515" t="s">
        <v>1052</v>
      </c>
      <c r="P1911" s="200">
        <f t="shared" si="66"/>
        <v>1</v>
      </c>
      <c r="Q1911" s="201" t="str" cm="1">
        <f t="array" aca="1" ref="Q1911" ca="1">IF(ISNUMBER(P1911),IF(P1911=100%,"CUMPLIDA",IF(AND(ISNUMBER(L1911),ISNUMBER(INDIRECT("FECHA_"&amp;$B1911,1))), IF(L1911&lt;=INDIRECT("FECHA_"&amp;$B1911,1),"INCUMPLIDA","PROCESO"), "VERIFICAR FECHA")),"SIN VALOR AVANCE")</f>
        <v>CUMPLIDA</v>
      </c>
    </row>
    <row r="1912" spans="1:17" ht="195">
      <c r="A1912" s="278" t="s">
        <v>19</v>
      </c>
      <c r="B1912" s="203" t="s">
        <v>14</v>
      </c>
      <c r="C1912" s="609"/>
      <c r="D1912" s="609"/>
      <c r="E1912" s="608"/>
      <c r="F1912" s="608"/>
      <c r="G1912" s="196" t="s">
        <v>1068</v>
      </c>
      <c r="H1912" s="515" t="s">
        <v>1067</v>
      </c>
      <c r="I1912" s="515" t="s">
        <v>788</v>
      </c>
      <c r="J1912" s="204">
        <v>4</v>
      </c>
      <c r="K1912" s="202">
        <v>44986</v>
      </c>
      <c r="L1912" s="202">
        <v>45351</v>
      </c>
      <c r="M1912" s="199">
        <f>(L1912-K1912)/7</f>
        <v>52.142857142857146</v>
      </c>
      <c r="N1912" s="200">
        <v>1</v>
      </c>
      <c r="O1912" s="515" t="s">
        <v>1052</v>
      </c>
      <c r="P1912" s="200">
        <f t="shared" si="66"/>
        <v>1</v>
      </c>
      <c r="Q1912" s="201" t="str" cm="1">
        <f t="array" aca="1" ref="Q1912" ca="1">IF(ISNUMBER(P1912),IF(P1912=100%,"CUMPLIDA",IF(AND(ISNUMBER(L1912),ISNUMBER(INDIRECT("FECHA_"&amp;$B1912,1))), IF(L1912&lt;=INDIRECT("FECHA_"&amp;$B1912,1),"INCUMPLIDA","PROCESO"), "VERIFICAR FECHA")),"SIN VALOR AVANCE")</f>
        <v>CUMPLIDA</v>
      </c>
    </row>
    <row r="1913" spans="1:17" ht="300.75">
      <c r="A1913" s="278" t="s">
        <v>19</v>
      </c>
      <c r="B1913" s="203" t="s">
        <v>14</v>
      </c>
      <c r="C1913" s="609" t="s">
        <v>1069</v>
      </c>
      <c r="D1913" s="609" t="s">
        <v>312</v>
      </c>
      <c r="E1913" s="608" t="s">
        <v>1070</v>
      </c>
      <c r="F1913" s="608" t="s">
        <v>1071</v>
      </c>
      <c r="G1913" s="205" t="s">
        <v>1072</v>
      </c>
      <c r="H1913" s="517" t="s">
        <v>1073</v>
      </c>
      <c r="I1913" s="515" t="s">
        <v>1074</v>
      </c>
      <c r="J1913" s="204">
        <v>2</v>
      </c>
      <c r="K1913" s="198">
        <v>45200</v>
      </c>
      <c r="L1913" s="198">
        <v>45565</v>
      </c>
      <c r="M1913" s="199">
        <f t="shared" ref="M1913:M1929" si="69">(L1913-K1913)/7</f>
        <v>52.142857142857146</v>
      </c>
      <c r="N1913" s="200">
        <v>1</v>
      </c>
      <c r="O1913" s="515" t="s">
        <v>1075</v>
      </c>
      <c r="P1913" s="200">
        <f t="shared" ref="P1913:P1976" si="70">IF(B1913="ITRC",N1913,N1913/J1913)</f>
        <v>1</v>
      </c>
      <c r="Q1913" s="201" t="str" cm="1">
        <f t="array" aca="1" ref="Q1913" ca="1">IF(ISNUMBER(P1913),IF(P1913=100%,"CUMPLIDA",IF(AND(ISNUMBER(L1913),ISNUMBER(INDIRECT("FECHA_"&amp;$B1913,1))), IF(L1913&lt;=INDIRECT("FECHA_"&amp;$B1913,1),"INCUMPLIDA","PROCESO"), "VERIFICAR FECHA")),"SIN VALOR AVANCE")</f>
        <v>CUMPLIDA</v>
      </c>
    </row>
    <row r="1914" spans="1:17" ht="270.75">
      <c r="A1914" s="278" t="s">
        <v>19</v>
      </c>
      <c r="B1914" s="203" t="s">
        <v>14</v>
      </c>
      <c r="C1914" s="609"/>
      <c r="D1914" s="609"/>
      <c r="E1914" s="608"/>
      <c r="F1914" s="608"/>
      <c r="G1914" s="205" t="s">
        <v>1076</v>
      </c>
      <c r="H1914" s="517" t="s">
        <v>1077</v>
      </c>
      <c r="I1914" s="515" t="s">
        <v>1078</v>
      </c>
      <c r="J1914" s="204">
        <v>35</v>
      </c>
      <c r="K1914" s="198">
        <v>45200</v>
      </c>
      <c r="L1914" s="198">
        <v>45565</v>
      </c>
      <c r="M1914" s="199">
        <f t="shared" si="69"/>
        <v>52.142857142857146</v>
      </c>
      <c r="N1914" s="200">
        <v>1</v>
      </c>
      <c r="O1914" s="515" t="s">
        <v>1079</v>
      </c>
      <c r="P1914" s="200">
        <f t="shared" si="70"/>
        <v>1</v>
      </c>
      <c r="Q1914" s="201" t="str" cm="1">
        <f t="array" aca="1" ref="Q1914" ca="1">IF(ISNUMBER(P1914),IF(P1914=100%,"CUMPLIDA",IF(AND(ISNUMBER(L1914),ISNUMBER(INDIRECT("FECHA_"&amp;$B1914,1))), IF(L1914&lt;=INDIRECT("FECHA_"&amp;$B1914,1),"INCUMPLIDA","PROCESO"), "VERIFICAR FECHA")),"SIN VALOR AVANCE")</f>
        <v>CUMPLIDA</v>
      </c>
    </row>
    <row r="1915" spans="1:17" ht="409.5">
      <c r="A1915" s="278" t="s">
        <v>19</v>
      </c>
      <c r="B1915" s="203" t="s">
        <v>14</v>
      </c>
      <c r="C1915" s="609"/>
      <c r="D1915" s="609"/>
      <c r="E1915" s="608"/>
      <c r="F1915" s="608"/>
      <c r="G1915" s="211" t="s">
        <v>1080</v>
      </c>
      <c r="H1915" s="518" t="s">
        <v>1081</v>
      </c>
      <c r="I1915" s="515" t="s">
        <v>1082</v>
      </c>
      <c r="J1915" s="204">
        <v>1</v>
      </c>
      <c r="K1915" s="275">
        <v>45809</v>
      </c>
      <c r="L1915" s="275">
        <v>46053</v>
      </c>
      <c r="M1915" s="199">
        <f t="shared" si="69"/>
        <v>34.857142857142854</v>
      </c>
      <c r="N1915" s="200">
        <v>0</v>
      </c>
      <c r="O1915" s="515" t="s">
        <v>1083</v>
      </c>
      <c r="P1915" s="200">
        <f t="shared" si="70"/>
        <v>0</v>
      </c>
      <c r="Q1915" s="201" t="str" cm="1">
        <f t="array" aca="1" ref="Q1915" ca="1">IF(ISNUMBER(P1915),IF(P1915=100%,"CUMPLIDA",IF(AND(ISNUMBER(L1915),ISNUMBER(INDIRECT("FECHA_"&amp;$B1915,1))), IF(L1915&lt;=INDIRECT("FECHA_"&amp;$B1915,1),"INCUMPLIDA","PROCESO"), "VERIFICAR FECHA")),"SIN VALOR AVANCE")</f>
        <v>PROCESO</v>
      </c>
    </row>
    <row r="1916" spans="1:17" ht="270">
      <c r="A1916" s="278" t="s">
        <v>19</v>
      </c>
      <c r="B1916" s="203" t="s">
        <v>14</v>
      </c>
      <c r="C1916" s="609"/>
      <c r="D1916" s="609"/>
      <c r="E1916" s="608"/>
      <c r="F1916" s="608"/>
      <c r="G1916" s="205" t="s">
        <v>1084</v>
      </c>
      <c r="H1916" s="517" t="s">
        <v>1085</v>
      </c>
      <c r="I1916" s="515" t="s">
        <v>1086</v>
      </c>
      <c r="J1916" s="204">
        <v>105</v>
      </c>
      <c r="K1916" s="198">
        <v>45200</v>
      </c>
      <c r="L1916" s="198">
        <v>45565</v>
      </c>
      <c r="M1916" s="199">
        <f t="shared" si="69"/>
        <v>52.142857142857146</v>
      </c>
      <c r="N1916" s="200">
        <v>1</v>
      </c>
      <c r="O1916" s="515" t="s">
        <v>1087</v>
      </c>
      <c r="P1916" s="200">
        <f t="shared" si="70"/>
        <v>1</v>
      </c>
      <c r="Q1916" s="201" t="str" cm="1">
        <f t="array" aca="1" ref="Q1916" ca="1">IF(ISNUMBER(P1916),IF(P1916=100%,"CUMPLIDA",IF(AND(ISNUMBER(L1916),ISNUMBER(INDIRECT("FECHA_"&amp;$B1916,1))), IF(L1916&lt;=INDIRECT("FECHA_"&amp;$B1916,1),"INCUMPLIDA","PROCESO"), "VERIFICAR FECHA")),"SIN VALOR AVANCE")</f>
        <v>CUMPLIDA</v>
      </c>
    </row>
    <row r="1917" spans="1:17" ht="165.75">
      <c r="A1917" s="278" t="s">
        <v>19</v>
      </c>
      <c r="B1917" s="203" t="s">
        <v>14</v>
      </c>
      <c r="C1917" s="609"/>
      <c r="D1917" s="609"/>
      <c r="E1917" s="608"/>
      <c r="F1917" s="608"/>
      <c r="G1917" s="205" t="s">
        <v>1088</v>
      </c>
      <c r="H1917" s="517" t="s">
        <v>1089</v>
      </c>
      <c r="I1917" s="515" t="s">
        <v>1082</v>
      </c>
      <c r="J1917" s="204">
        <v>7</v>
      </c>
      <c r="K1917" s="198">
        <v>45200</v>
      </c>
      <c r="L1917" s="198">
        <v>45350</v>
      </c>
      <c r="M1917" s="199">
        <f t="shared" si="69"/>
        <v>21.428571428571427</v>
      </c>
      <c r="N1917" s="200">
        <v>1</v>
      </c>
      <c r="O1917" s="515" t="s">
        <v>1090</v>
      </c>
      <c r="P1917" s="200">
        <f t="shared" si="70"/>
        <v>1</v>
      </c>
      <c r="Q1917" s="201" t="str" cm="1">
        <f t="array" aca="1" ref="Q1917" ca="1">IF(ISNUMBER(P1917),IF(P1917=100%,"CUMPLIDA",IF(AND(ISNUMBER(L1917),ISNUMBER(INDIRECT("FECHA_"&amp;$B1917,1))), IF(L1917&lt;=INDIRECT("FECHA_"&amp;$B1917,1),"INCUMPLIDA","PROCESO"), "VERIFICAR FECHA")),"SIN VALOR AVANCE")</f>
        <v>CUMPLIDA</v>
      </c>
    </row>
    <row r="1918" spans="1:17" ht="300.75">
      <c r="A1918" s="278" t="s">
        <v>19</v>
      </c>
      <c r="B1918" s="203" t="s">
        <v>14</v>
      </c>
      <c r="C1918" s="609"/>
      <c r="D1918" s="609"/>
      <c r="E1918" s="608" t="s">
        <v>1091</v>
      </c>
      <c r="F1918" s="608"/>
      <c r="G1918" s="205" t="s">
        <v>1072</v>
      </c>
      <c r="H1918" s="517" t="s">
        <v>1073</v>
      </c>
      <c r="I1918" s="515" t="s">
        <v>1074</v>
      </c>
      <c r="J1918" s="204">
        <v>2</v>
      </c>
      <c r="K1918" s="198">
        <v>45200</v>
      </c>
      <c r="L1918" s="198">
        <v>45565</v>
      </c>
      <c r="M1918" s="199">
        <f t="shared" si="69"/>
        <v>52.142857142857146</v>
      </c>
      <c r="N1918" s="200">
        <v>1</v>
      </c>
      <c r="O1918" s="515" t="s">
        <v>1092</v>
      </c>
      <c r="P1918" s="200">
        <f t="shared" si="70"/>
        <v>1</v>
      </c>
      <c r="Q1918" s="201" t="str" cm="1">
        <f t="array" aca="1" ref="Q1918" ca="1">IF(ISNUMBER(P1918),IF(P1918=100%,"CUMPLIDA",IF(AND(ISNUMBER(L1918),ISNUMBER(INDIRECT("FECHA_"&amp;$B1918,1))), IF(L1918&lt;=INDIRECT("FECHA_"&amp;$B1918,1),"INCUMPLIDA","PROCESO"), "VERIFICAR FECHA")),"SIN VALOR AVANCE")</f>
        <v>CUMPLIDA</v>
      </c>
    </row>
    <row r="1919" spans="1:17" ht="285.75">
      <c r="A1919" s="278" t="s">
        <v>19</v>
      </c>
      <c r="B1919" s="203" t="s">
        <v>14</v>
      </c>
      <c r="C1919" s="609"/>
      <c r="D1919" s="609"/>
      <c r="E1919" s="608"/>
      <c r="F1919" s="608"/>
      <c r="G1919" s="205" t="s">
        <v>1076</v>
      </c>
      <c r="H1919" s="517" t="s">
        <v>1077</v>
      </c>
      <c r="I1919" s="515" t="s">
        <v>1078</v>
      </c>
      <c r="J1919" s="204">
        <v>35</v>
      </c>
      <c r="K1919" s="198">
        <v>45200</v>
      </c>
      <c r="L1919" s="198">
        <v>45565</v>
      </c>
      <c r="M1919" s="199">
        <f t="shared" si="69"/>
        <v>52.142857142857146</v>
      </c>
      <c r="N1919" s="200">
        <v>1</v>
      </c>
      <c r="O1919" s="515" t="s">
        <v>1093</v>
      </c>
      <c r="P1919" s="200">
        <f t="shared" si="70"/>
        <v>1</v>
      </c>
      <c r="Q1919" s="201" t="str" cm="1">
        <f t="array" aca="1" ref="Q1919" ca="1">IF(ISNUMBER(P1919),IF(P1919=100%,"CUMPLIDA",IF(AND(ISNUMBER(L1919),ISNUMBER(INDIRECT("FECHA_"&amp;$B1919,1))), IF(L1919&lt;=INDIRECT("FECHA_"&amp;$B1919,1),"INCUMPLIDA","PROCESO"), "VERIFICAR FECHA")),"SIN VALOR AVANCE")</f>
        <v>CUMPLIDA</v>
      </c>
    </row>
    <row r="1920" spans="1:17" ht="409.5">
      <c r="A1920" s="278" t="s">
        <v>19</v>
      </c>
      <c r="B1920" s="203" t="s">
        <v>14</v>
      </c>
      <c r="C1920" s="609"/>
      <c r="D1920" s="609"/>
      <c r="E1920" s="608"/>
      <c r="F1920" s="608"/>
      <c r="G1920" s="211" t="s">
        <v>1080</v>
      </c>
      <c r="H1920" s="517" t="s">
        <v>1094</v>
      </c>
      <c r="I1920" s="515" t="s">
        <v>1082</v>
      </c>
      <c r="J1920" s="204">
        <v>1</v>
      </c>
      <c r="K1920" s="198">
        <v>45809</v>
      </c>
      <c r="L1920" s="198">
        <v>46053</v>
      </c>
      <c r="M1920" s="199">
        <f t="shared" si="69"/>
        <v>34.857142857142854</v>
      </c>
      <c r="N1920" s="200">
        <v>0</v>
      </c>
      <c r="O1920" s="515" t="s">
        <v>1095</v>
      </c>
      <c r="P1920" s="200">
        <f t="shared" si="70"/>
        <v>0</v>
      </c>
      <c r="Q1920" s="201" t="str" cm="1">
        <f t="array" aca="1" ref="Q1920" ca="1">IF(ISNUMBER(P1920),IF(P1920=100%,"CUMPLIDA",IF(AND(ISNUMBER(L1920),ISNUMBER(INDIRECT("FECHA_"&amp;$B1920,1))), IF(L1920&lt;=INDIRECT("FECHA_"&amp;$B1920,1),"INCUMPLIDA","PROCESO"), "VERIFICAR FECHA")),"SIN VALOR AVANCE")</f>
        <v>PROCESO</v>
      </c>
    </row>
    <row r="1921" spans="1:17" ht="270">
      <c r="A1921" s="278" t="s">
        <v>19</v>
      </c>
      <c r="B1921" s="203" t="s">
        <v>14</v>
      </c>
      <c r="C1921" s="609"/>
      <c r="D1921" s="609"/>
      <c r="E1921" s="608"/>
      <c r="F1921" s="608"/>
      <c r="G1921" s="205" t="s">
        <v>1084</v>
      </c>
      <c r="H1921" s="517" t="s">
        <v>1085</v>
      </c>
      <c r="I1921" s="515" t="s">
        <v>1086</v>
      </c>
      <c r="J1921" s="204">
        <v>105</v>
      </c>
      <c r="K1921" s="198">
        <v>45200</v>
      </c>
      <c r="L1921" s="198">
        <v>45565</v>
      </c>
      <c r="M1921" s="199">
        <f t="shared" si="69"/>
        <v>52.142857142857146</v>
      </c>
      <c r="N1921" s="200">
        <v>1</v>
      </c>
      <c r="O1921" s="515" t="s">
        <v>1096</v>
      </c>
      <c r="P1921" s="200">
        <f t="shared" si="70"/>
        <v>1</v>
      </c>
      <c r="Q1921" s="201" t="str" cm="1">
        <f t="array" aca="1" ref="Q1921" ca="1">IF(ISNUMBER(P1921),IF(P1921=100%,"CUMPLIDA",IF(AND(ISNUMBER(L1921),ISNUMBER(INDIRECT("FECHA_"&amp;$B1921,1))), IF(L1921&lt;=INDIRECT("FECHA_"&amp;$B1921,1),"INCUMPLIDA","PROCESO"), "VERIFICAR FECHA")),"SIN VALOR AVANCE")</f>
        <v>CUMPLIDA</v>
      </c>
    </row>
    <row r="1922" spans="1:17" ht="120.75">
      <c r="A1922" s="278" t="s">
        <v>19</v>
      </c>
      <c r="B1922" s="203" t="s">
        <v>14</v>
      </c>
      <c r="C1922" s="609"/>
      <c r="D1922" s="609"/>
      <c r="E1922" s="608"/>
      <c r="F1922" s="608"/>
      <c r="G1922" s="205" t="s">
        <v>1088</v>
      </c>
      <c r="H1922" s="517" t="s">
        <v>1089</v>
      </c>
      <c r="I1922" s="515" t="s">
        <v>1097</v>
      </c>
      <c r="J1922" s="204">
        <v>1</v>
      </c>
      <c r="K1922" s="198">
        <v>45200</v>
      </c>
      <c r="L1922" s="198">
        <v>45350</v>
      </c>
      <c r="M1922" s="199">
        <f t="shared" si="69"/>
        <v>21.428571428571427</v>
      </c>
      <c r="N1922" s="200">
        <v>1</v>
      </c>
      <c r="O1922" s="515" t="s">
        <v>1098</v>
      </c>
      <c r="P1922" s="200">
        <f t="shared" si="70"/>
        <v>1</v>
      </c>
      <c r="Q1922" s="201" t="str" cm="1">
        <f t="array" aca="1" ref="Q1922" ca="1">IF(ISNUMBER(P1922),IF(P1922=100%,"CUMPLIDA",IF(AND(ISNUMBER(L1922),ISNUMBER(INDIRECT("FECHA_"&amp;$B1922,1))), IF(L1922&lt;=INDIRECT("FECHA_"&amp;$B1922,1),"INCUMPLIDA","PROCESO"), "VERIFICAR FECHA")),"SIN VALOR AVANCE")</f>
        <v>CUMPLIDA</v>
      </c>
    </row>
    <row r="1923" spans="1:17" ht="210.75">
      <c r="A1923" s="278" t="s">
        <v>19</v>
      </c>
      <c r="B1923" s="203" t="s">
        <v>14</v>
      </c>
      <c r="C1923" s="609"/>
      <c r="D1923" s="609"/>
      <c r="E1923" s="205" t="s">
        <v>1099</v>
      </c>
      <c r="F1923" s="608"/>
      <c r="G1923" s="205" t="s">
        <v>1100</v>
      </c>
      <c r="H1923" s="517" t="s">
        <v>1101</v>
      </c>
      <c r="I1923" s="515" t="s">
        <v>1102</v>
      </c>
      <c r="J1923" s="204">
        <v>35</v>
      </c>
      <c r="K1923" s="198">
        <v>45200</v>
      </c>
      <c r="L1923" s="198">
        <v>45412</v>
      </c>
      <c r="M1923" s="199">
        <f t="shared" si="69"/>
        <v>30.285714285714285</v>
      </c>
      <c r="N1923" s="200">
        <v>1</v>
      </c>
      <c r="O1923" s="515" t="s">
        <v>1103</v>
      </c>
      <c r="P1923" s="200">
        <f t="shared" si="70"/>
        <v>1</v>
      </c>
      <c r="Q1923" s="201" t="str" cm="1">
        <f t="array" aca="1" ref="Q1923" ca="1">IF(ISNUMBER(P1923),IF(P1923=100%,"CUMPLIDA",IF(AND(ISNUMBER(L1923),ISNUMBER(INDIRECT("FECHA_"&amp;$B1923,1))), IF(L1923&lt;=INDIRECT("FECHA_"&amp;$B1923,1),"INCUMPLIDA","PROCESO"), "VERIFICAR FECHA")),"SIN VALOR AVANCE")</f>
        <v>CUMPLIDA</v>
      </c>
    </row>
    <row r="1924" spans="1:17" ht="375">
      <c r="A1924" s="278" t="s">
        <v>19</v>
      </c>
      <c r="B1924" s="203" t="s">
        <v>14</v>
      </c>
      <c r="C1924" s="609"/>
      <c r="D1924" s="609"/>
      <c r="E1924" s="205" t="s">
        <v>1104</v>
      </c>
      <c r="F1924" s="608"/>
      <c r="G1924" s="205" t="s">
        <v>1100</v>
      </c>
      <c r="H1924" s="517" t="s">
        <v>1105</v>
      </c>
      <c r="I1924" s="515" t="s">
        <v>1102</v>
      </c>
      <c r="J1924" s="204">
        <v>35</v>
      </c>
      <c r="K1924" s="198">
        <v>45200</v>
      </c>
      <c r="L1924" s="198">
        <v>45412</v>
      </c>
      <c r="M1924" s="199">
        <f t="shared" si="69"/>
        <v>30.285714285714285</v>
      </c>
      <c r="N1924" s="200">
        <v>1</v>
      </c>
      <c r="O1924" s="515" t="s">
        <v>1103</v>
      </c>
      <c r="P1924" s="200">
        <f t="shared" si="70"/>
        <v>1</v>
      </c>
      <c r="Q1924" s="201" t="str" cm="1">
        <f t="array" aca="1" ref="Q1924" ca="1">IF(ISNUMBER(P1924),IF(P1924=100%,"CUMPLIDA",IF(AND(ISNUMBER(L1924),ISNUMBER(INDIRECT("FECHA_"&amp;$B1924,1))), IF(L1924&lt;=INDIRECT("FECHA_"&amp;$B1924,1),"INCUMPLIDA","PROCESO"), "VERIFICAR FECHA")),"SIN VALOR AVANCE")</f>
        <v>CUMPLIDA</v>
      </c>
    </row>
    <row r="1925" spans="1:17" ht="270">
      <c r="A1925" s="278" t="s">
        <v>19</v>
      </c>
      <c r="B1925" s="203" t="s">
        <v>14</v>
      </c>
      <c r="C1925" s="609"/>
      <c r="D1925" s="609"/>
      <c r="E1925" s="205" t="s">
        <v>1106</v>
      </c>
      <c r="F1925" s="608"/>
      <c r="G1925" s="205" t="s">
        <v>1107</v>
      </c>
      <c r="H1925" s="517" t="s">
        <v>1108</v>
      </c>
      <c r="I1925" s="517" t="s">
        <v>1086</v>
      </c>
      <c r="J1925" s="204">
        <v>105</v>
      </c>
      <c r="K1925" s="198">
        <v>45200</v>
      </c>
      <c r="L1925" s="198">
        <v>45565</v>
      </c>
      <c r="M1925" s="199">
        <f t="shared" si="69"/>
        <v>52.142857142857146</v>
      </c>
      <c r="N1925" s="200">
        <v>1</v>
      </c>
      <c r="O1925" s="515" t="s">
        <v>1103</v>
      </c>
      <c r="P1925" s="200">
        <f t="shared" si="70"/>
        <v>1</v>
      </c>
      <c r="Q1925" s="201" t="str" cm="1">
        <f t="array" aca="1" ref="Q1925" ca="1">IF(ISNUMBER(P1925),IF(P1925=100%,"CUMPLIDA",IF(AND(ISNUMBER(L1925),ISNUMBER(INDIRECT("FECHA_"&amp;$B1925,1))), IF(L1925&lt;=INDIRECT("FECHA_"&amp;$B1925,1),"INCUMPLIDA","PROCESO"), "VERIFICAR FECHA")),"SIN VALOR AVANCE")</f>
        <v>CUMPLIDA</v>
      </c>
    </row>
    <row r="1926" spans="1:17" ht="300.75">
      <c r="A1926" s="278" t="s">
        <v>19</v>
      </c>
      <c r="B1926" s="203" t="s">
        <v>14</v>
      </c>
      <c r="C1926" s="609"/>
      <c r="D1926" s="609"/>
      <c r="E1926" s="608" t="s">
        <v>1109</v>
      </c>
      <c r="F1926" s="608"/>
      <c r="G1926" s="205" t="s">
        <v>1110</v>
      </c>
      <c r="H1926" s="517" t="s">
        <v>1073</v>
      </c>
      <c r="I1926" s="515" t="s">
        <v>1074</v>
      </c>
      <c r="J1926" s="204" t="s">
        <v>1111</v>
      </c>
      <c r="K1926" s="198">
        <v>45200</v>
      </c>
      <c r="L1926" s="198">
        <v>45565</v>
      </c>
      <c r="M1926" s="199">
        <f t="shared" si="69"/>
        <v>52.142857142857146</v>
      </c>
      <c r="N1926" s="200">
        <v>1</v>
      </c>
      <c r="O1926" s="515" t="s">
        <v>1112</v>
      </c>
      <c r="P1926" s="200">
        <f t="shared" si="70"/>
        <v>1</v>
      </c>
      <c r="Q1926" s="201" t="str" cm="1">
        <f t="array" aca="1" ref="Q1926" ca="1">IF(ISNUMBER(P1926),IF(P1926=100%,"CUMPLIDA",IF(AND(ISNUMBER(L1926),ISNUMBER(INDIRECT("FECHA_"&amp;$B1926,1))), IF(L1926&lt;=INDIRECT("FECHA_"&amp;$B1926,1),"INCUMPLIDA","PROCESO"), "VERIFICAR FECHA")),"SIN VALOR AVANCE")</f>
        <v>CUMPLIDA</v>
      </c>
    </row>
    <row r="1927" spans="1:17" ht="270">
      <c r="A1927" s="278" t="s">
        <v>19</v>
      </c>
      <c r="B1927" s="203" t="s">
        <v>14</v>
      </c>
      <c r="C1927" s="609"/>
      <c r="D1927" s="609"/>
      <c r="E1927" s="608"/>
      <c r="F1927" s="608"/>
      <c r="G1927" s="205" t="s">
        <v>1084</v>
      </c>
      <c r="H1927" s="517" t="s">
        <v>1113</v>
      </c>
      <c r="I1927" s="515" t="s">
        <v>1114</v>
      </c>
      <c r="J1927" s="204">
        <v>105</v>
      </c>
      <c r="K1927" s="198">
        <v>45200</v>
      </c>
      <c r="L1927" s="198">
        <v>45565</v>
      </c>
      <c r="M1927" s="199">
        <f t="shared" si="69"/>
        <v>52.142857142857146</v>
      </c>
      <c r="N1927" s="200">
        <v>1</v>
      </c>
      <c r="O1927" s="515" t="s">
        <v>1103</v>
      </c>
      <c r="P1927" s="200">
        <f t="shared" si="70"/>
        <v>1</v>
      </c>
      <c r="Q1927" s="201" t="str" cm="1">
        <f t="array" aca="1" ref="Q1927" ca="1">IF(ISNUMBER(P1927),IF(P1927=100%,"CUMPLIDA",IF(AND(ISNUMBER(L1927),ISNUMBER(INDIRECT("FECHA_"&amp;$B1927,1))), IF(L1927&lt;=INDIRECT("FECHA_"&amp;$B1927,1),"INCUMPLIDA","PROCESO"), "VERIFICAR FECHA")),"SIN VALOR AVANCE")</f>
        <v>CUMPLIDA</v>
      </c>
    </row>
    <row r="1928" spans="1:17" ht="300.75">
      <c r="A1928" s="278" t="s">
        <v>19</v>
      </c>
      <c r="B1928" s="203" t="s">
        <v>14</v>
      </c>
      <c r="C1928" s="609"/>
      <c r="D1928" s="609"/>
      <c r="E1928" s="608"/>
      <c r="F1928" s="608"/>
      <c r="G1928" s="205" t="s">
        <v>1110</v>
      </c>
      <c r="H1928" s="517" t="s">
        <v>1073</v>
      </c>
      <c r="I1928" s="515" t="s">
        <v>1074</v>
      </c>
      <c r="J1928" s="204">
        <v>2</v>
      </c>
      <c r="K1928" s="198">
        <v>45200</v>
      </c>
      <c r="L1928" s="198">
        <v>45565</v>
      </c>
      <c r="M1928" s="199">
        <f t="shared" si="69"/>
        <v>52.142857142857146</v>
      </c>
      <c r="N1928" s="200">
        <v>1</v>
      </c>
      <c r="O1928" s="515" t="s">
        <v>1115</v>
      </c>
      <c r="P1928" s="200">
        <f t="shared" si="70"/>
        <v>1</v>
      </c>
      <c r="Q1928" s="201" t="str" cm="1">
        <f t="array" aca="1" ref="Q1928" ca="1">IF(ISNUMBER(P1928),IF(P1928=100%,"CUMPLIDA",IF(AND(ISNUMBER(L1928),ISNUMBER(INDIRECT("FECHA_"&amp;$B1928,1))), IF(L1928&lt;=INDIRECT("FECHA_"&amp;$B1928,1),"INCUMPLIDA","PROCESO"), "VERIFICAR FECHA")),"SIN VALOR AVANCE")</f>
        <v>CUMPLIDA</v>
      </c>
    </row>
    <row r="1929" spans="1:17" ht="270">
      <c r="A1929" s="278" t="s">
        <v>19</v>
      </c>
      <c r="B1929" s="203" t="s">
        <v>14</v>
      </c>
      <c r="C1929" s="609"/>
      <c r="D1929" s="609"/>
      <c r="E1929" s="608"/>
      <c r="F1929" s="608"/>
      <c r="G1929" s="205" t="s">
        <v>1084</v>
      </c>
      <c r="H1929" s="517" t="s">
        <v>1113</v>
      </c>
      <c r="I1929" s="515" t="s">
        <v>1114</v>
      </c>
      <c r="J1929" s="204">
        <v>105</v>
      </c>
      <c r="K1929" s="198">
        <v>45200</v>
      </c>
      <c r="L1929" s="198">
        <v>45565</v>
      </c>
      <c r="M1929" s="199">
        <f t="shared" si="69"/>
        <v>52.142857142857146</v>
      </c>
      <c r="N1929" s="200">
        <v>1</v>
      </c>
      <c r="O1929" s="515" t="s">
        <v>1116</v>
      </c>
      <c r="P1929" s="200">
        <f t="shared" si="70"/>
        <v>1</v>
      </c>
      <c r="Q1929" s="201" t="str" cm="1">
        <f t="array" aca="1" ref="Q1929" ca="1">IF(ISNUMBER(P1929),IF(P1929=100%,"CUMPLIDA",IF(AND(ISNUMBER(L1929),ISNUMBER(INDIRECT("FECHA_"&amp;$B1929,1))), IF(L1929&lt;=INDIRECT("FECHA_"&amp;$B1929,1),"INCUMPLIDA","PROCESO"), "VERIFICAR FECHA")),"SIN VALOR AVANCE")</f>
        <v>CUMPLIDA</v>
      </c>
    </row>
    <row r="1930" spans="1:17" ht="270">
      <c r="A1930" s="278" t="s">
        <v>19</v>
      </c>
      <c r="B1930" s="203" t="s">
        <v>14</v>
      </c>
      <c r="C1930" s="609"/>
      <c r="D1930" s="609"/>
      <c r="E1930" s="205" t="s">
        <v>1117</v>
      </c>
      <c r="F1930" s="608"/>
      <c r="G1930" s="205" t="s">
        <v>1118</v>
      </c>
      <c r="H1930" s="517" t="s">
        <v>1119</v>
      </c>
      <c r="I1930" s="515" t="s">
        <v>1120</v>
      </c>
      <c r="J1930" s="204">
        <v>1</v>
      </c>
      <c r="K1930" s="198">
        <v>45189</v>
      </c>
      <c r="L1930" s="198">
        <v>45382</v>
      </c>
      <c r="M1930" s="199">
        <f>(L1930-K1930)/7</f>
        <v>27.571428571428573</v>
      </c>
      <c r="N1930" s="200">
        <v>1</v>
      </c>
      <c r="O1930" s="515" t="s">
        <v>1121</v>
      </c>
      <c r="P1930" s="200">
        <f t="shared" si="70"/>
        <v>1</v>
      </c>
      <c r="Q1930" s="201" t="str" cm="1">
        <f t="array" aca="1" ref="Q1930" ca="1">IF(ISNUMBER(P1930),IF(P1930=100%,"CUMPLIDA",IF(AND(ISNUMBER(L1930),ISNUMBER(INDIRECT("FECHA_"&amp;$B1930,1))), IF(L1930&lt;=INDIRECT("FECHA_"&amp;$B1930,1),"INCUMPLIDA","PROCESO"), "VERIFICAR FECHA")),"SIN VALOR AVANCE")</f>
        <v>CUMPLIDA</v>
      </c>
    </row>
    <row r="1931" spans="1:17" ht="255">
      <c r="A1931" s="278" t="s">
        <v>19</v>
      </c>
      <c r="B1931" s="203" t="s">
        <v>14</v>
      </c>
      <c r="C1931" s="609" t="s">
        <v>1122</v>
      </c>
      <c r="D1931" s="609" t="s">
        <v>312</v>
      </c>
      <c r="E1931" s="608" t="s">
        <v>1123</v>
      </c>
      <c r="F1931" s="608" t="s">
        <v>1124</v>
      </c>
      <c r="G1931" s="196" t="s">
        <v>1125</v>
      </c>
      <c r="H1931" s="515" t="s">
        <v>1126</v>
      </c>
      <c r="I1931" s="515" t="s">
        <v>1127</v>
      </c>
      <c r="J1931" s="204">
        <v>4</v>
      </c>
      <c r="K1931" s="198">
        <v>45231</v>
      </c>
      <c r="L1931" s="198">
        <v>45350</v>
      </c>
      <c r="M1931" s="199">
        <f t="shared" ref="M1931:M1948" si="71">(L1931-K1931)/7</f>
        <v>17</v>
      </c>
      <c r="N1931" s="200">
        <v>1</v>
      </c>
      <c r="O1931" s="515" t="s">
        <v>1128</v>
      </c>
      <c r="P1931" s="200">
        <f t="shared" si="70"/>
        <v>1</v>
      </c>
      <c r="Q1931" s="201" t="str" cm="1">
        <f t="array" aca="1" ref="Q1931" ca="1">IF(ISNUMBER(P1931),IF(P1931=100%,"CUMPLIDA",IF(AND(ISNUMBER(L1931),ISNUMBER(INDIRECT("FECHA_"&amp;$B1931,1))), IF(L1931&lt;=INDIRECT("FECHA_"&amp;$B1931,1),"INCUMPLIDA","PROCESO"), "VERIFICAR FECHA")),"SIN VALOR AVANCE")</f>
        <v>CUMPLIDA</v>
      </c>
    </row>
    <row r="1932" spans="1:17" ht="120">
      <c r="A1932" s="278" t="s">
        <v>19</v>
      </c>
      <c r="B1932" s="203" t="s">
        <v>14</v>
      </c>
      <c r="C1932" s="609"/>
      <c r="D1932" s="609"/>
      <c r="E1932" s="608"/>
      <c r="F1932" s="608"/>
      <c r="G1932" s="196" t="s">
        <v>1129</v>
      </c>
      <c r="H1932" s="515" t="s">
        <v>1130</v>
      </c>
      <c r="I1932" s="517" t="s">
        <v>1131</v>
      </c>
      <c r="J1932" s="204">
        <v>1</v>
      </c>
      <c r="K1932" s="198">
        <v>45352</v>
      </c>
      <c r="L1932" s="198">
        <v>45382</v>
      </c>
      <c r="M1932" s="199">
        <f t="shared" si="71"/>
        <v>4.2857142857142856</v>
      </c>
      <c r="N1932" s="200">
        <v>1</v>
      </c>
      <c r="O1932" s="515" t="s">
        <v>1132</v>
      </c>
      <c r="P1932" s="200">
        <f t="shared" si="70"/>
        <v>1</v>
      </c>
      <c r="Q1932" s="201" t="str" cm="1">
        <f t="array" aca="1" ref="Q1932" ca="1">IF(ISNUMBER(P1932),IF(P1932=100%,"CUMPLIDA",IF(AND(ISNUMBER(L1932),ISNUMBER(INDIRECT("FECHA_"&amp;$B1932,1))), IF(L1932&lt;=INDIRECT("FECHA_"&amp;$B1932,1),"INCUMPLIDA","PROCESO"), "VERIFICAR FECHA")),"SIN VALOR AVANCE")</f>
        <v>CUMPLIDA</v>
      </c>
    </row>
    <row r="1933" spans="1:17" ht="150">
      <c r="A1933" s="278" t="s">
        <v>19</v>
      </c>
      <c r="B1933" s="203" t="s">
        <v>14</v>
      </c>
      <c r="C1933" s="609"/>
      <c r="D1933" s="609"/>
      <c r="E1933" s="608"/>
      <c r="F1933" s="608"/>
      <c r="G1933" s="196" t="s">
        <v>1133</v>
      </c>
      <c r="H1933" s="515" t="s">
        <v>1134</v>
      </c>
      <c r="I1933" s="517" t="s">
        <v>1135</v>
      </c>
      <c r="J1933" s="204">
        <v>6</v>
      </c>
      <c r="K1933" s="198">
        <v>45383</v>
      </c>
      <c r="L1933" s="198">
        <v>45565</v>
      </c>
      <c r="M1933" s="199">
        <f t="shared" si="71"/>
        <v>26</v>
      </c>
      <c r="N1933" s="200">
        <v>1</v>
      </c>
      <c r="O1933" s="515" t="s">
        <v>1132</v>
      </c>
      <c r="P1933" s="200">
        <f t="shared" si="70"/>
        <v>1</v>
      </c>
      <c r="Q1933" s="201" t="str" cm="1">
        <f t="array" aca="1" ref="Q1933" ca="1">IF(ISNUMBER(P1933),IF(P1933=100%,"CUMPLIDA",IF(AND(ISNUMBER(L1933),ISNUMBER(INDIRECT("FECHA_"&amp;$B1933,1))), IF(L1933&lt;=INDIRECT("FECHA_"&amp;$B1933,1),"INCUMPLIDA","PROCESO"), "VERIFICAR FECHA")),"SIN VALOR AVANCE")</f>
        <v>CUMPLIDA</v>
      </c>
    </row>
    <row r="1934" spans="1:17" ht="120.75">
      <c r="A1934" s="278" t="s">
        <v>19</v>
      </c>
      <c r="B1934" s="203" t="s">
        <v>14</v>
      </c>
      <c r="C1934" s="609"/>
      <c r="D1934" s="609"/>
      <c r="E1934" s="608"/>
      <c r="F1934" s="608"/>
      <c r="G1934" s="196" t="s">
        <v>1136</v>
      </c>
      <c r="H1934" s="515" t="s">
        <v>1137</v>
      </c>
      <c r="I1934" s="515" t="s">
        <v>1138</v>
      </c>
      <c r="J1934" s="204">
        <v>1</v>
      </c>
      <c r="K1934" s="198">
        <v>45231</v>
      </c>
      <c r="L1934" s="198">
        <v>45350</v>
      </c>
      <c r="M1934" s="199">
        <f t="shared" si="71"/>
        <v>17</v>
      </c>
      <c r="N1934" s="200">
        <v>1</v>
      </c>
      <c r="O1934" s="515" t="s">
        <v>1139</v>
      </c>
      <c r="P1934" s="200">
        <f t="shared" si="70"/>
        <v>1</v>
      </c>
      <c r="Q1934" s="201" t="str" cm="1">
        <f t="array" aca="1" ref="Q1934" ca="1">IF(ISNUMBER(P1934),IF(P1934=100%,"CUMPLIDA",IF(AND(ISNUMBER(L1934),ISNUMBER(INDIRECT("FECHA_"&amp;$B1934,1))), IF(L1934&lt;=INDIRECT("FECHA_"&amp;$B1934,1),"INCUMPLIDA","PROCESO"), "VERIFICAR FECHA")),"SIN VALOR AVANCE")</f>
        <v>CUMPLIDA</v>
      </c>
    </row>
    <row r="1935" spans="1:17" ht="210">
      <c r="A1935" s="278" t="s">
        <v>19</v>
      </c>
      <c r="B1935" s="203" t="s">
        <v>14</v>
      </c>
      <c r="C1935" s="609"/>
      <c r="D1935" s="609"/>
      <c r="E1935" s="196" t="s">
        <v>1140</v>
      </c>
      <c r="F1935" s="608"/>
      <c r="G1935" s="196" t="s">
        <v>1141</v>
      </c>
      <c r="H1935" s="515" t="s">
        <v>1142</v>
      </c>
      <c r="I1935" s="515" t="s">
        <v>1143</v>
      </c>
      <c r="J1935" s="204">
        <v>6</v>
      </c>
      <c r="K1935" s="198">
        <v>45231</v>
      </c>
      <c r="L1935" s="198">
        <v>45596</v>
      </c>
      <c r="M1935" s="199">
        <f t="shared" si="71"/>
        <v>52.142857142857146</v>
      </c>
      <c r="N1935" s="200">
        <v>1</v>
      </c>
      <c r="O1935" s="515" t="s">
        <v>1144</v>
      </c>
      <c r="P1935" s="200">
        <f t="shared" si="70"/>
        <v>1</v>
      </c>
      <c r="Q1935" s="201" t="str" cm="1">
        <f t="array" aca="1" ref="Q1935" ca="1">IF(ISNUMBER(P1935),IF(P1935=100%,"CUMPLIDA",IF(AND(ISNUMBER(L1935),ISNUMBER(INDIRECT("FECHA_"&amp;$B1935,1))), IF(L1935&lt;=INDIRECT("FECHA_"&amp;$B1935,1),"INCUMPLIDA","PROCESO"), "VERIFICAR FECHA")),"SIN VALOR AVANCE")</f>
        <v>CUMPLIDA</v>
      </c>
    </row>
    <row r="1936" spans="1:17" ht="210">
      <c r="A1936" s="278" t="s">
        <v>19</v>
      </c>
      <c r="B1936" s="203" t="s">
        <v>14</v>
      </c>
      <c r="C1936" s="609"/>
      <c r="D1936" s="609"/>
      <c r="E1936" s="608" t="s">
        <v>1145</v>
      </c>
      <c r="F1936" s="608"/>
      <c r="G1936" s="196" t="s">
        <v>1146</v>
      </c>
      <c r="H1936" s="515" t="s">
        <v>1147</v>
      </c>
      <c r="I1936" s="515" t="s">
        <v>1148</v>
      </c>
      <c r="J1936" s="204">
        <v>1</v>
      </c>
      <c r="K1936" s="198">
        <v>45231</v>
      </c>
      <c r="L1936" s="198">
        <v>45260</v>
      </c>
      <c r="M1936" s="199">
        <f t="shared" si="71"/>
        <v>4.1428571428571432</v>
      </c>
      <c r="N1936" s="200">
        <v>1</v>
      </c>
      <c r="O1936" s="515" t="s">
        <v>1149</v>
      </c>
      <c r="P1936" s="200">
        <f t="shared" si="70"/>
        <v>1</v>
      </c>
      <c r="Q1936" s="201" t="str" cm="1">
        <f t="array" aca="1" ref="Q1936" ca="1">IF(ISNUMBER(P1936),IF(P1936=100%,"CUMPLIDA",IF(AND(ISNUMBER(L1936),ISNUMBER(INDIRECT("FECHA_"&amp;$B1936,1))), IF(L1936&lt;=INDIRECT("FECHA_"&amp;$B1936,1),"INCUMPLIDA","PROCESO"), "VERIFICAR FECHA")),"SIN VALOR AVANCE")</f>
        <v>CUMPLIDA</v>
      </c>
    </row>
    <row r="1937" spans="1:17" ht="210.75">
      <c r="A1937" s="278" t="s">
        <v>19</v>
      </c>
      <c r="B1937" s="203" t="s">
        <v>14</v>
      </c>
      <c r="C1937" s="609"/>
      <c r="D1937" s="609"/>
      <c r="E1937" s="608"/>
      <c r="F1937" s="608"/>
      <c r="G1937" s="196" t="s">
        <v>1150</v>
      </c>
      <c r="H1937" s="515" t="s">
        <v>1151</v>
      </c>
      <c r="I1937" s="515" t="s">
        <v>1152</v>
      </c>
      <c r="J1937" s="204">
        <v>2</v>
      </c>
      <c r="K1937" s="198">
        <v>45261</v>
      </c>
      <c r="L1937" s="198">
        <v>45351</v>
      </c>
      <c r="M1937" s="199">
        <f t="shared" si="71"/>
        <v>12.857142857142858</v>
      </c>
      <c r="N1937" s="200">
        <v>1</v>
      </c>
      <c r="O1937" s="515" t="s">
        <v>1153</v>
      </c>
      <c r="P1937" s="200">
        <f t="shared" si="70"/>
        <v>1</v>
      </c>
      <c r="Q1937" s="201" t="str" cm="1">
        <f t="array" aca="1" ref="Q1937" ca="1">IF(ISNUMBER(P1937),IF(P1937=100%,"CUMPLIDA",IF(AND(ISNUMBER(L1937),ISNUMBER(INDIRECT("FECHA_"&amp;$B1937,1))), IF(L1937&lt;=INDIRECT("FECHA_"&amp;$B1937,1),"INCUMPLIDA","PROCESO"), "VERIFICAR FECHA")),"SIN VALOR AVANCE")</f>
        <v>CUMPLIDA</v>
      </c>
    </row>
    <row r="1938" spans="1:17" ht="120">
      <c r="A1938" s="278" t="s">
        <v>19</v>
      </c>
      <c r="B1938" s="203" t="s">
        <v>14</v>
      </c>
      <c r="C1938" s="609"/>
      <c r="D1938" s="609"/>
      <c r="E1938" s="608"/>
      <c r="F1938" s="608"/>
      <c r="G1938" s="196" t="s">
        <v>1154</v>
      </c>
      <c r="H1938" s="515" t="s">
        <v>1155</v>
      </c>
      <c r="I1938" s="517" t="s">
        <v>1131</v>
      </c>
      <c r="J1938" s="204">
        <v>1</v>
      </c>
      <c r="K1938" s="198">
        <v>45352</v>
      </c>
      <c r="L1938" s="198">
        <v>45382</v>
      </c>
      <c r="M1938" s="199">
        <f t="shared" si="71"/>
        <v>4.2857142857142856</v>
      </c>
      <c r="N1938" s="200">
        <v>1</v>
      </c>
      <c r="O1938" s="515" t="s">
        <v>1156</v>
      </c>
      <c r="P1938" s="200">
        <f t="shared" si="70"/>
        <v>1</v>
      </c>
      <c r="Q1938" s="201" t="str" cm="1">
        <f t="array" aca="1" ref="Q1938" ca="1">IF(ISNUMBER(P1938),IF(P1938=100%,"CUMPLIDA",IF(AND(ISNUMBER(L1938),ISNUMBER(INDIRECT("FECHA_"&amp;$B1938,1))), IF(L1938&lt;=INDIRECT("FECHA_"&amp;$B1938,1),"INCUMPLIDA","PROCESO"), "VERIFICAR FECHA")),"SIN VALOR AVANCE")</f>
        <v>CUMPLIDA</v>
      </c>
    </row>
    <row r="1939" spans="1:17" ht="150">
      <c r="A1939" s="278" t="s">
        <v>19</v>
      </c>
      <c r="B1939" s="203" t="s">
        <v>14</v>
      </c>
      <c r="C1939" s="609"/>
      <c r="D1939" s="609"/>
      <c r="E1939" s="608"/>
      <c r="F1939" s="608"/>
      <c r="G1939" s="196" t="s">
        <v>1157</v>
      </c>
      <c r="H1939" s="515" t="s">
        <v>1158</v>
      </c>
      <c r="I1939" s="515" t="s">
        <v>1159</v>
      </c>
      <c r="J1939" s="204">
        <v>6</v>
      </c>
      <c r="K1939" s="198">
        <v>45383</v>
      </c>
      <c r="L1939" s="198">
        <v>45565</v>
      </c>
      <c r="M1939" s="199">
        <f t="shared" si="71"/>
        <v>26</v>
      </c>
      <c r="N1939" s="200">
        <v>1</v>
      </c>
      <c r="O1939" s="515" t="s">
        <v>1156</v>
      </c>
      <c r="P1939" s="200">
        <f t="shared" si="70"/>
        <v>1</v>
      </c>
      <c r="Q1939" s="201" t="str" cm="1">
        <f t="array" aca="1" ref="Q1939" ca="1">IF(ISNUMBER(P1939),IF(P1939=100%,"CUMPLIDA",IF(AND(ISNUMBER(L1939),ISNUMBER(INDIRECT("FECHA_"&amp;$B1939,1))), IF(L1939&lt;=INDIRECT("FECHA_"&amp;$B1939,1),"INCUMPLIDA","PROCESO"), "VERIFICAR FECHA")),"SIN VALOR AVANCE")</f>
        <v>CUMPLIDA</v>
      </c>
    </row>
    <row r="1940" spans="1:17" ht="255">
      <c r="A1940" s="278" t="s">
        <v>19</v>
      </c>
      <c r="B1940" s="203" t="s">
        <v>14</v>
      </c>
      <c r="C1940" s="609"/>
      <c r="D1940" s="609"/>
      <c r="E1940" s="196" t="s">
        <v>1160</v>
      </c>
      <c r="F1940" s="608"/>
      <c r="G1940" s="196" t="s">
        <v>1161</v>
      </c>
      <c r="H1940" s="515" t="s">
        <v>1162</v>
      </c>
      <c r="I1940" s="515" t="s">
        <v>1163</v>
      </c>
      <c r="J1940" s="204">
        <v>6</v>
      </c>
      <c r="K1940" s="198">
        <v>45231</v>
      </c>
      <c r="L1940" s="198">
        <v>45596</v>
      </c>
      <c r="M1940" s="199">
        <f t="shared" si="71"/>
        <v>52.142857142857146</v>
      </c>
      <c r="N1940" s="200">
        <v>1</v>
      </c>
      <c r="O1940" s="515" t="s">
        <v>1164</v>
      </c>
      <c r="P1940" s="200">
        <f t="shared" si="70"/>
        <v>1</v>
      </c>
      <c r="Q1940" s="201" t="str" cm="1">
        <f t="array" aca="1" ref="Q1940" ca="1">IF(ISNUMBER(P1940),IF(P1940=100%,"CUMPLIDA",IF(AND(ISNUMBER(L1940),ISNUMBER(INDIRECT("FECHA_"&amp;$B1940,1))), IF(L1940&lt;=INDIRECT("FECHA_"&amp;$B1940,1),"INCUMPLIDA","PROCESO"), "VERIFICAR FECHA")),"SIN VALOR AVANCE")</f>
        <v>CUMPLIDA</v>
      </c>
    </row>
    <row r="1941" spans="1:17" ht="135">
      <c r="A1941" s="278" t="s">
        <v>19</v>
      </c>
      <c r="B1941" s="203" t="s">
        <v>14</v>
      </c>
      <c r="C1941" s="609"/>
      <c r="D1941" s="609"/>
      <c r="E1941" s="196" t="s">
        <v>1165</v>
      </c>
      <c r="F1941" s="608"/>
      <c r="G1941" s="196" t="s">
        <v>1166</v>
      </c>
      <c r="H1941" s="515" t="s">
        <v>1167</v>
      </c>
      <c r="I1941" s="515" t="s">
        <v>1168</v>
      </c>
      <c r="J1941" s="204">
        <v>2</v>
      </c>
      <c r="K1941" s="198">
        <v>45231</v>
      </c>
      <c r="L1941" s="198">
        <v>45382</v>
      </c>
      <c r="M1941" s="199">
        <f t="shared" si="71"/>
        <v>21.571428571428573</v>
      </c>
      <c r="N1941" s="200">
        <v>1</v>
      </c>
      <c r="O1941" s="515" t="s">
        <v>1169</v>
      </c>
      <c r="P1941" s="200">
        <f t="shared" si="70"/>
        <v>1</v>
      </c>
      <c r="Q1941" s="201" t="str" cm="1">
        <f t="array" aca="1" ref="Q1941" ca="1">IF(ISNUMBER(P1941),IF(P1941=100%,"CUMPLIDA",IF(AND(ISNUMBER(L1941),ISNUMBER(INDIRECT("FECHA_"&amp;$B1941,1))), IF(L1941&lt;=INDIRECT("FECHA_"&amp;$B1941,1),"INCUMPLIDA","PROCESO"), "VERIFICAR FECHA")),"SIN VALOR AVANCE")</f>
        <v>CUMPLIDA</v>
      </c>
    </row>
    <row r="1942" spans="1:17" ht="255">
      <c r="A1942" s="278" t="s">
        <v>19</v>
      </c>
      <c r="B1942" s="203" t="s">
        <v>14</v>
      </c>
      <c r="C1942" s="609"/>
      <c r="D1942" s="609"/>
      <c r="E1942" s="608" t="s">
        <v>1170</v>
      </c>
      <c r="F1942" s="608"/>
      <c r="G1942" s="196" t="s">
        <v>1125</v>
      </c>
      <c r="H1942" s="515" t="s">
        <v>1126</v>
      </c>
      <c r="I1942" s="515" t="s">
        <v>1127</v>
      </c>
      <c r="J1942" s="204">
        <v>4</v>
      </c>
      <c r="K1942" s="198">
        <v>45231</v>
      </c>
      <c r="L1942" s="198">
        <v>45350</v>
      </c>
      <c r="M1942" s="199">
        <f t="shared" si="71"/>
        <v>17</v>
      </c>
      <c r="N1942" s="200">
        <v>1</v>
      </c>
      <c r="O1942" s="515" t="s">
        <v>1171</v>
      </c>
      <c r="P1942" s="200">
        <f t="shared" si="70"/>
        <v>1</v>
      </c>
      <c r="Q1942" s="201" t="str" cm="1">
        <f t="array" aca="1" ref="Q1942" ca="1">IF(ISNUMBER(P1942),IF(P1942=100%,"CUMPLIDA",IF(AND(ISNUMBER(L1942),ISNUMBER(INDIRECT("FECHA_"&amp;$B1942,1))), IF(L1942&lt;=INDIRECT("FECHA_"&amp;$B1942,1),"INCUMPLIDA","PROCESO"), "VERIFICAR FECHA")),"SIN VALOR AVANCE")</f>
        <v>CUMPLIDA</v>
      </c>
    </row>
    <row r="1943" spans="1:17" ht="120">
      <c r="A1943" s="278" t="s">
        <v>19</v>
      </c>
      <c r="B1943" s="203" t="s">
        <v>14</v>
      </c>
      <c r="C1943" s="609"/>
      <c r="D1943" s="609"/>
      <c r="E1943" s="608"/>
      <c r="F1943" s="608"/>
      <c r="G1943" s="196" t="s">
        <v>1129</v>
      </c>
      <c r="H1943" s="515" t="s">
        <v>1130</v>
      </c>
      <c r="I1943" s="517" t="s">
        <v>1131</v>
      </c>
      <c r="J1943" s="204">
        <v>1</v>
      </c>
      <c r="K1943" s="198">
        <v>45352</v>
      </c>
      <c r="L1943" s="198">
        <v>45382</v>
      </c>
      <c r="M1943" s="199">
        <f t="shared" si="71"/>
        <v>4.2857142857142856</v>
      </c>
      <c r="N1943" s="200">
        <v>1</v>
      </c>
      <c r="O1943" s="515" t="s">
        <v>1171</v>
      </c>
      <c r="P1943" s="200">
        <f t="shared" si="70"/>
        <v>1</v>
      </c>
      <c r="Q1943" s="201" t="str" cm="1">
        <f t="array" aca="1" ref="Q1943" ca="1">IF(ISNUMBER(P1943),IF(P1943=100%,"CUMPLIDA",IF(AND(ISNUMBER(L1943),ISNUMBER(INDIRECT("FECHA_"&amp;$B1943,1))), IF(L1943&lt;=INDIRECT("FECHA_"&amp;$B1943,1),"INCUMPLIDA","PROCESO"), "VERIFICAR FECHA")),"SIN VALOR AVANCE")</f>
        <v>CUMPLIDA</v>
      </c>
    </row>
    <row r="1944" spans="1:17" ht="150">
      <c r="A1944" s="278" t="s">
        <v>19</v>
      </c>
      <c r="B1944" s="203" t="s">
        <v>14</v>
      </c>
      <c r="C1944" s="609"/>
      <c r="D1944" s="609"/>
      <c r="E1944" s="608"/>
      <c r="F1944" s="608"/>
      <c r="G1944" s="196" t="s">
        <v>1133</v>
      </c>
      <c r="H1944" s="515" t="s">
        <v>1134</v>
      </c>
      <c r="I1944" s="517" t="s">
        <v>1135</v>
      </c>
      <c r="J1944" s="204">
        <v>6</v>
      </c>
      <c r="K1944" s="198">
        <v>45383</v>
      </c>
      <c r="L1944" s="198">
        <v>45565</v>
      </c>
      <c r="M1944" s="199">
        <f t="shared" si="71"/>
        <v>26</v>
      </c>
      <c r="N1944" s="200">
        <v>1</v>
      </c>
      <c r="O1944" s="515" t="s">
        <v>1171</v>
      </c>
      <c r="P1944" s="200">
        <f t="shared" si="70"/>
        <v>1</v>
      </c>
      <c r="Q1944" s="201" t="str" cm="1">
        <f t="array" aca="1" ref="Q1944" ca="1">IF(ISNUMBER(P1944),IF(P1944=100%,"CUMPLIDA",IF(AND(ISNUMBER(L1944),ISNUMBER(INDIRECT("FECHA_"&amp;$B1944,1))), IF(L1944&lt;=INDIRECT("FECHA_"&amp;$B1944,1),"INCUMPLIDA","PROCESO"), "VERIFICAR FECHA")),"SIN VALOR AVANCE")</f>
        <v>CUMPLIDA</v>
      </c>
    </row>
    <row r="1945" spans="1:17" ht="150">
      <c r="A1945" s="278" t="s">
        <v>19</v>
      </c>
      <c r="B1945" s="203" t="s">
        <v>14</v>
      </c>
      <c r="C1945" s="609"/>
      <c r="D1945" s="609"/>
      <c r="E1945" s="608"/>
      <c r="F1945" s="608"/>
      <c r="G1945" s="196" t="s">
        <v>1157</v>
      </c>
      <c r="H1945" s="515" t="s">
        <v>1158</v>
      </c>
      <c r="I1945" s="515" t="s">
        <v>1159</v>
      </c>
      <c r="J1945" s="204">
        <v>6</v>
      </c>
      <c r="K1945" s="198">
        <v>45383</v>
      </c>
      <c r="L1945" s="198">
        <v>45565</v>
      </c>
      <c r="M1945" s="199">
        <f t="shared" si="71"/>
        <v>26</v>
      </c>
      <c r="N1945" s="200">
        <v>1</v>
      </c>
      <c r="O1945" s="515" t="s">
        <v>1171</v>
      </c>
      <c r="P1945" s="200">
        <f t="shared" si="70"/>
        <v>1</v>
      </c>
      <c r="Q1945" s="201" t="str" cm="1">
        <f t="array" aca="1" ref="Q1945" ca="1">IF(ISNUMBER(P1945),IF(P1945=100%,"CUMPLIDA",IF(AND(ISNUMBER(L1945),ISNUMBER(INDIRECT("FECHA_"&amp;$B1945,1))), IF(L1945&lt;=INDIRECT("FECHA_"&amp;$B1945,1),"INCUMPLIDA","PROCESO"), "VERIFICAR FECHA")),"SIN VALOR AVANCE")</f>
        <v>CUMPLIDA</v>
      </c>
    </row>
    <row r="1946" spans="1:17" ht="255">
      <c r="A1946" s="278" t="s">
        <v>19</v>
      </c>
      <c r="B1946" s="203" t="s">
        <v>14</v>
      </c>
      <c r="C1946" s="609"/>
      <c r="D1946" s="609"/>
      <c r="E1946" s="196" t="s">
        <v>1172</v>
      </c>
      <c r="F1946" s="608"/>
      <c r="G1946" s="196" t="s">
        <v>1173</v>
      </c>
      <c r="H1946" s="515" t="s">
        <v>1174</v>
      </c>
      <c r="I1946" s="515" t="s">
        <v>1175</v>
      </c>
      <c r="J1946" s="204">
        <v>6</v>
      </c>
      <c r="K1946" s="198">
        <v>44937</v>
      </c>
      <c r="L1946" s="198">
        <v>45596</v>
      </c>
      <c r="M1946" s="199">
        <f t="shared" si="71"/>
        <v>94.142857142857139</v>
      </c>
      <c r="N1946" s="200">
        <v>1</v>
      </c>
      <c r="O1946" s="515" t="s">
        <v>1176</v>
      </c>
      <c r="P1946" s="200">
        <f t="shared" si="70"/>
        <v>1</v>
      </c>
      <c r="Q1946" s="201" t="str" cm="1">
        <f t="array" aca="1" ref="Q1946" ca="1">IF(ISNUMBER(P1946),IF(P1946=100%,"CUMPLIDA",IF(AND(ISNUMBER(L1946),ISNUMBER(INDIRECT("FECHA_"&amp;$B1946,1))), IF(L1946&lt;=INDIRECT("FECHA_"&amp;$B1946,1),"INCUMPLIDA","PROCESO"), "VERIFICAR FECHA")),"SIN VALOR AVANCE")</f>
        <v>CUMPLIDA</v>
      </c>
    </row>
    <row r="1947" spans="1:17" ht="255">
      <c r="A1947" s="278" t="s">
        <v>19</v>
      </c>
      <c r="B1947" s="203" t="s">
        <v>14</v>
      </c>
      <c r="C1947" s="609"/>
      <c r="D1947" s="609"/>
      <c r="E1947" s="196" t="s">
        <v>1177</v>
      </c>
      <c r="F1947" s="608"/>
      <c r="G1947" s="196" t="s">
        <v>1178</v>
      </c>
      <c r="H1947" s="515" t="s">
        <v>1179</v>
      </c>
      <c r="I1947" s="515" t="s">
        <v>1175</v>
      </c>
      <c r="J1947" s="204">
        <v>6</v>
      </c>
      <c r="K1947" s="198">
        <v>44937</v>
      </c>
      <c r="L1947" s="198">
        <v>45596</v>
      </c>
      <c r="M1947" s="199">
        <f t="shared" si="71"/>
        <v>94.142857142857139</v>
      </c>
      <c r="N1947" s="200">
        <v>1</v>
      </c>
      <c r="O1947" s="515" t="s">
        <v>1176</v>
      </c>
      <c r="P1947" s="200">
        <f t="shared" si="70"/>
        <v>1</v>
      </c>
      <c r="Q1947" s="201" t="str" cm="1">
        <f t="array" aca="1" ref="Q1947" ca="1">IF(ISNUMBER(P1947),IF(P1947=100%,"CUMPLIDA",IF(AND(ISNUMBER(L1947),ISNUMBER(INDIRECT("FECHA_"&amp;$B1947,1))), IF(L1947&lt;=INDIRECT("FECHA_"&amp;$B1947,1),"INCUMPLIDA","PROCESO"), "VERIFICAR FECHA")),"SIN VALOR AVANCE")</f>
        <v>CUMPLIDA</v>
      </c>
    </row>
    <row r="1948" spans="1:17" ht="150">
      <c r="A1948" s="278" t="s">
        <v>19</v>
      </c>
      <c r="B1948" s="203" t="s">
        <v>14</v>
      </c>
      <c r="C1948" s="609"/>
      <c r="D1948" s="609"/>
      <c r="E1948" s="196" t="s">
        <v>1180</v>
      </c>
      <c r="F1948" s="608"/>
      <c r="G1948" s="196" t="s">
        <v>1181</v>
      </c>
      <c r="H1948" s="515" t="s">
        <v>1182</v>
      </c>
      <c r="I1948" s="515" t="s">
        <v>1159</v>
      </c>
      <c r="J1948" s="204">
        <v>6</v>
      </c>
      <c r="K1948" s="198">
        <v>45231</v>
      </c>
      <c r="L1948" s="198">
        <v>45412</v>
      </c>
      <c r="M1948" s="199">
        <f t="shared" si="71"/>
        <v>25.857142857142858</v>
      </c>
      <c r="N1948" s="200">
        <v>1</v>
      </c>
      <c r="O1948" s="515" t="s">
        <v>1183</v>
      </c>
      <c r="P1948" s="200">
        <f t="shared" si="70"/>
        <v>1</v>
      </c>
      <c r="Q1948" s="201" t="str" cm="1">
        <f t="array" aca="1" ref="Q1948" ca="1">IF(ISNUMBER(P1948),IF(P1948=100%,"CUMPLIDA",IF(AND(ISNUMBER(L1948),ISNUMBER(INDIRECT("FECHA_"&amp;$B1948,1))), IF(L1948&lt;=INDIRECT("FECHA_"&amp;$B1948,1),"INCUMPLIDA","PROCESO"), "VERIFICAR FECHA")),"SIN VALOR AVANCE")</f>
        <v>CUMPLIDA</v>
      </c>
    </row>
    <row r="1949" spans="1:17" ht="120.75">
      <c r="A1949" s="278" t="s">
        <v>19</v>
      </c>
      <c r="B1949" s="203" t="s">
        <v>14</v>
      </c>
      <c r="C1949" s="609"/>
      <c r="D1949" s="609"/>
      <c r="E1949" s="196" t="s">
        <v>1184</v>
      </c>
      <c r="F1949" s="608"/>
      <c r="G1949" s="196" t="s">
        <v>1136</v>
      </c>
      <c r="H1949" s="515" t="s">
        <v>1137</v>
      </c>
      <c r="I1949" s="515" t="s">
        <v>1138</v>
      </c>
      <c r="J1949" s="204">
        <v>1</v>
      </c>
      <c r="K1949" s="198">
        <v>45231</v>
      </c>
      <c r="L1949" s="198">
        <v>45350</v>
      </c>
      <c r="M1949" s="199">
        <f>(L1949-K1949)/7</f>
        <v>17</v>
      </c>
      <c r="N1949" s="200">
        <v>1</v>
      </c>
      <c r="O1949" s="515" t="s">
        <v>1139</v>
      </c>
      <c r="P1949" s="200">
        <f t="shared" si="70"/>
        <v>1</v>
      </c>
      <c r="Q1949" s="201" t="str" cm="1">
        <f t="array" aca="1" ref="Q1949" ca="1">IF(ISNUMBER(P1949),IF(P1949=100%,"CUMPLIDA",IF(AND(ISNUMBER(L1949),ISNUMBER(INDIRECT("FECHA_"&amp;$B1949,1))), IF(L1949&lt;=INDIRECT("FECHA_"&amp;$B1949,1),"INCUMPLIDA","PROCESO"), "VERIFICAR FECHA")),"SIN VALOR AVANCE")</f>
        <v>CUMPLIDA</v>
      </c>
    </row>
    <row r="1950" spans="1:17" ht="60">
      <c r="A1950" s="278" t="s">
        <v>19</v>
      </c>
      <c r="B1950" s="203" t="s">
        <v>14</v>
      </c>
      <c r="C1950" s="609" t="s">
        <v>1185</v>
      </c>
      <c r="D1950" s="609" t="s">
        <v>312</v>
      </c>
      <c r="E1950" s="608" t="s">
        <v>1186</v>
      </c>
      <c r="F1950" s="608" t="s">
        <v>1187</v>
      </c>
      <c r="G1950" s="608" t="s">
        <v>1188</v>
      </c>
      <c r="H1950" s="515" t="s">
        <v>1189</v>
      </c>
      <c r="I1950" s="515" t="s">
        <v>1190</v>
      </c>
      <c r="J1950" s="204">
        <v>1</v>
      </c>
      <c r="K1950" s="207">
        <v>45809</v>
      </c>
      <c r="L1950" s="207">
        <v>45869</v>
      </c>
      <c r="M1950" s="199">
        <f t="shared" ref="M1950:M1990" si="72">(L1950-K1950)/7</f>
        <v>8.5714285714285712</v>
      </c>
      <c r="N1950" s="200">
        <v>0.16600000000000001</v>
      </c>
      <c r="O1950" s="515" t="s">
        <v>1191</v>
      </c>
      <c r="P1950" s="200">
        <f t="shared" si="70"/>
        <v>0.16600000000000001</v>
      </c>
      <c r="Q1950" s="201" t="str" cm="1">
        <f t="array" aca="1" ref="Q1950" ca="1">IF(ISNUMBER(P1950),IF(P1950=100%,"CUMPLIDA",IF(AND(ISNUMBER(L1950),ISNUMBER(INDIRECT("FECHA_"&amp;$B1950,1))), IF(L1950&lt;=INDIRECT("FECHA_"&amp;$B1950,1),"INCUMPLIDA","PROCESO"), "VERIFICAR FECHA")),"SIN VALOR AVANCE")</f>
        <v>PROCESO</v>
      </c>
    </row>
    <row r="1951" spans="1:17" ht="45.75">
      <c r="A1951" s="278" t="s">
        <v>19</v>
      </c>
      <c r="B1951" s="203" t="s">
        <v>14</v>
      </c>
      <c r="C1951" s="609"/>
      <c r="D1951" s="609"/>
      <c r="E1951" s="608"/>
      <c r="F1951" s="608"/>
      <c r="G1951" s="608"/>
      <c r="H1951" s="515" t="s">
        <v>1192</v>
      </c>
      <c r="I1951" s="515" t="s">
        <v>1193</v>
      </c>
      <c r="J1951" s="204">
        <v>1</v>
      </c>
      <c r="K1951" s="207">
        <v>45870</v>
      </c>
      <c r="L1951" s="207">
        <v>45930</v>
      </c>
      <c r="M1951" s="199">
        <f t="shared" si="72"/>
        <v>8.5714285714285712</v>
      </c>
      <c r="N1951" s="200">
        <v>0.16600000000000001</v>
      </c>
      <c r="O1951" s="515" t="s">
        <v>1191</v>
      </c>
      <c r="P1951" s="200">
        <f t="shared" si="70"/>
        <v>0.16600000000000001</v>
      </c>
      <c r="Q1951" s="201" t="str" cm="1">
        <f t="array" aca="1" ref="Q1951" ca="1">IF(ISNUMBER(P1951),IF(P1951=100%,"CUMPLIDA",IF(AND(ISNUMBER(L1951),ISNUMBER(INDIRECT("FECHA_"&amp;$B1951,1))), IF(L1951&lt;=INDIRECT("FECHA_"&amp;$B1951,1),"INCUMPLIDA","PROCESO"), "VERIFICAR FECHA")),"SIN VALOR AVANCE")</f>
        <v>PROCESO</v>
      </c>
    </row>
    <row r="1952" spans="1:17" ht="45.75">
      <c r="A1952" s="278" t="s">
        <v>19</v>
      </c>
      <c r="B1952" s="203" t="s">
        <v>14</v>
      </c>
      <c r="C1952" s="609"/>
      <c r="D1952" s="609"/>
      <c r="E1952" s="608"/>
      <c r="F1952" s="608"/>
      <c r="G1952" s="608"/>
      <c r="H1952" s="515" t="s">
        <v>1194</v>
      </c>
      <c r="I1952" s="515" t="s">
        <v>1195</v>
      </c>
      <c r="J1952" s="204">
        <v>1</v>
      </c>
      <c r="K1952" s="207">
        <v>45931</v>
      </c>
      <c r="L1952" s="207">
        <v>46053</v>
      </c>
      <c r="M1952" s="199">
        <f t="shared" si="72"/>
        <v>17.428571428571427</v>
      </c>
      <c r="N1952" s="200">
        <v>0.16600000000000001</v>
      </c>
      <c r="O1952" s="515" t="s">
        <v>1191</v>
      </c>
      <c r="P1952" s="200">
        <f t="shared" si="70"/>
        <v>0.16600000000000001</v>
      </c>
      <c r="Q1952" s="201" t="str" cm="1">
        <f t="array" aca="1" ref="Q1952" ca="1">IF(ISNUMBER(P1952),IF(P1952=100%,"CUMPLIDA",IF(AND(ISNUMBER(L1952),ISNUMBER(INDIRECT("FECHA_"&amp;$B1952,1))), IF(L1952&lt;=INDIRECT("FECHA_"&amp;$B1952,1),"INCUMPLIDA","PROCESO"), "VERIFICAR FECHA")),"SIN VALOR AVANCE")</f>
        <v>PROCESO</v>
      </c>
    </row>
    <row r="1953" spans="1:17" ht="195">
      <c r="A1953" s="278" t="s">
        <v>19</v>
      </c>
      <c r="B1953" s="203" t="s">
        <v>14</v>
      </c>
      <c r="C1953" s="609"/>
      <c r="D1953" s="609"/>
      <c r="E1953" s="608"/>
      <c r="F1953" s="608"/>
      <c r="G1953" s="608"/>
      <c r="H1953" s="515" t="s">
        <v>1196</v>
      </c>
      <c r="I1953" s="515" t="s">
        <v>1197</v>
      </c>
      <c r="J1953" s="204">
        <v>3</v>
      </c>
      <c r="K1953" s="207">
        <v>46054</v>
      </c>
      <c r="L1953" s="207">
        <v>46142</v>
      </c>
      <c r="M1953" s="199">
        <f t="shared" si="72"/>
        <v>12.571428571428571</v>
      </c>
      <c r="N1953" s="200">
        <v>0.16600000000000001</v>
      </c>
      <c r="O1953" s="515" t="s">
        <v>1191</v>
      </c>
      <c r="P1953" s="200">
        <f t="shared" si="70"/>
        <v>0.16600000000000001</v>
      </c>
      <c r="Q1953" s="201" t="str" cm="1">
        <f t="array" aca="1" ref="Q1953" ca="1">IF(ISNUMBER(P1953),IF(P1953=100%,"CUMPLIDA",IF(AND(ISNUMBER(L1953),ISNUMBER(INDIRECT("FECHA_"&amp;$B1953,1))), IF(L1953&lt;=INDIRECT("FECHA_"&amp;$B1953,1),"INCUMPLIDA","PROCESO"), "VERIFICAR FECHA")),"SIN VALOR AVANCE")</f>
        <v>PROCESO</v>
      </c>
    </row>
    <row r="1954" spans="1:17" ht="165.75">
      <c r="A1954" s="278" t="s">
        <v>19</v>
      </c>
      <c r="B1954" s="203" t="s">
        <v>14</v>
      </c>
      <c r="C1954" s="609"/>
      <c r="D1954" s="609"/>
      <c r="E1954" s="608"/>
      <c r="F1954" s="608"/>
      <c r="G1954" s="608" t="s">
        <v>1198</v>
      </c>
      <c r="H1954" s="612" t="s">
        <v>1199</v>
      </c>
      <c r="I1954" s="612" t="s">
        <v>1200</v>
      </c>
      <c r="J1954" s="208">
        <v>1</v>
      </c>
      <c r="K1954" s="207">
        <v>45323</v>
      </c>
      <c r="L1954" s="207">
        <v>45473</v>
      </c>
      <c r="M1954" s="199">
        <f t="shared" si="72"/>
        <v>21.428571428571427</v>
      </c>
      <c r="N1954" s="200">
        <v>1</v>
      </c>
      <c r="O1954" s="515" t="s">
        <v>1201</v>
      </c>
      <c r="P1954" s="200">
        <f t="shared" si="70"/>
        <v>1</v>
      </c>
      <c r="Q1954" s="201" t="str" cm="1">
        <f t="array" aca="1" ref="Q1954" ca="1">IF(ISNUMBER(P1954),IF(P1954=100%,"CUMPLIDA",IF(AND(ISNUMBER(L1954),ISNUMBER(INDIRECT("FECHA_"&amp;$B1954,1))), IF(L1954&lt;=INDIRECT("FECHA_"&amp;$B1954,1),"INCUMPLIDA","PROCESO"), "VERIFICAR FECHA")),"SIN VALOR AVANCE")</f>
        <v>CUMPLIDA</v>
      </c>
    </row>
    <row r="1955" spans="1:17" ht="165.75">
      <c r="A1955" s="278" t="s">
        <v>19</v>
      </c>
      <c r="B1955" s="203" t="s">
        <v>14</v>
      </c>
      <c r="C1955" s="609"/>
      <c r="D1955" s="609"/>
      <c r="E1955" s="608"/>
      <c r="F1955" s="608"/>
      <c r="G1955" s="608"/>
      <c r="H1955" s="612"/>
      <c r="I1955" s="612"/>
      <c r="J1955" s="208">
        <v>1</v>
      </c>
      <c r="K1955" s="207">
        <v>45474</v>
      </c>
      <c r="L1955" s="207">
        <v>45657</v>
      </c>
      <c r="M1955" s="199">
        <f t="shared" si="72"/>
        <v>26.142857142857142</v>
      </c>
      <c r="N1955" s="200">
        <v>1</v>
      </c>
      <c r="O1955" s="515" t="s">
        <v>1201</v>
      </c>
      <c r="P1955" s="200">
        <f t="shared" si="70"/>
        <v>1</v>
      </c>
      <c r="Q1955" s="201" t="str" cm="1">
        <f t="array" aca="1" ref="Q1955" ca="1">IF(ISNUMBER(P1955),IF(P1955=100%,"CUMPLIDA",IF(AND(ISNUMBER(L1955),ISNUMBER(INDIRECT("FECHA_"&amp;$B1955,1))), IF(L1955&lt;=INDIRECT("FECHA_"&amp;$B1955,1),"INCUMPLIDA","PROCESO"), "VERIFICAR FECHA")),"SIN VALOR AVANCE")</f>
        <v>CUMPLIDA</v>
      </c>
    </row>
    <row r="1956" spans="1:17" ht="165.75">
      <c r="A1956" s="278" t="s">
        <v>19</v>
      </c>
      <c r="B1956" s="203" t="s">
        <v>14</v>
      </c>
      <c r="C1956" s="609"/>
      <c r="D1956" s="609"/>
      <c r="E1956" s="608"/>
      <c r="F1956" s="608"/>
      <c r="G1956" s="608"/>
      <c r="H1956" s="612"/>
      <c r="I1956" s="612"/>
      <c r="J1956" s="208">
        <v>1</v>
      </c>
      <c r="K1956" s="207">
        <v>45658</v>
      </c>
      <c r="L1956" s="207">
        <v>45838</v>
      </c>
      <c r="M1956" s="199">
        <f t="shared" si="72"/>
        <v>25.714285714285715</v>
      </c>
      <c r="N1956" s="200">
        <v>0.4</v>
      </c>
      <c r="O1956" s="515" t="s">
        <v>1201</v>
      </c>
      <c r="P1956" s="200">
        <f t="shared" si="70"/>
        <v>0.4</v>
      </c>
      <c r="Q1956" s="201" t="str" cm="1">
        <f t="array" aca="1" ref="Q1956" ca="1">IF(ISNUMBER(P1956),IF(P1956=100%,"CUMPLIDA",IF(AND(ISNUMBER(L1956),ISNUMBER(INDIRECT("FECHA_"&amp;$B1956,1))), IF(L1956&lt;=INDIRECT("FECHA_"&amp;$B1956,1),"INCUMPLIDA","PROCESO"), "VERIFICAR FECHA")),"SIN VALOR AVANCE")</f>
        <v>PROCESO</v>
      </c>
    </row>
    <row r="1957" spans="1:17" ht="165.75">
      <c r="A1957" s="278" t="s">
        <v>19</v>
      </c>
      <c r="B1957" s="203" t="s">
        <v>14</v>
      </c>
      <c r="C1957" s="609"/>
      <c r="D1957" s="609"/>
      <c r="E1957" s="608"/>
      <c r="F1957" s="608"/>
      <c r="G1957" s="608"/>
      <c r="H1957" s="612"/>
      <c r="I1957" s="612"/>
      <c r="J1957" s="208">
        <v>1</v>
      </c>
      <c r="K1957" s="207">
        <v>45839</v>
      </c>
      <c r="L1957" s="207">
        <v>46022</v>
      </c>
      <c r="M1957" s="199">
        <f t="shared" si="72"/>
        <v>26.142857142857142</v>
      </c>
      <c r="N1957" s="200">
        <v>0.4</v>
      </c>
      <c r="O1957" s="515" t="s">
        <v>1201</v>
      </c>
      <c r="P1957" s="200">
        <f t="shared" si="70"/>
        <v>0.4</v>
      </c>
      <c r="Q1957" s="201" t="str" cm="1">
        <f t="array" aca="1" ref="Q1957" ca="1">IF(ISNUMBER(P1957),IF(P1957=100%,"CUMPLIDA",IF(AND(ISNUMBER(L1957),ISNUMBER(INDIRECT("FECHA_"&amp;$B1957,1))), IF(L1957&lt;=INDIRECT("FECHA_"&amp;$B1957,1),"INCUMPLIDA","PROCESO"), "VERIFICAR FECHA")),"SIN VALOR AVANCE")</f>
        <v>PROCESO</v>
      </c>
    </row>
    <row r="1958" spans="1:17" ht="165.75">
      <c r="A1958" s="278" t="s">
        <v>19</v>
      </c>
      <c r="B1958" s="203" t="s">
        <v>14</v>
      </c>
      <c r="C1958" s="609"/>
      <c r="D1958" s="609"/>
      <c r="E1958" s="608"/>
      <c r="F1958" s="608"/>
      <c r="G1958" s="608"/>
      <c r="H1958" s="612"/>
      <c r="I1958" s="612"/>
      <c r="J1958" s="208">
        <v>1</v>
      </c>
      <c r="K1958" s="207">
        <v>46023</v>
      </c>
      <c r="L1958" s="207">
        <v>46142</v>
      </c>
      <c r="M1958" s="199">
        <f t="shared" si="72"/>
        <v>17</v>
      </c>
      <c r="N1958" s="200">
        <v>0.4</v>
      </c>
      <c r="O1958" s="515" t="s">
        <v>1201</v>
      </c>
      <c r="P1958" s="200">
        <f t="shared" si="70"/>
        <v>0.4</v>
      </c>
      <c r="Q1958" s="201" t="str" cm="1">
        <f t="array" aca="1" ref="Q1958" ca="1">IF(ISNUMBER(P1958),IF(P1958=100%,"CUMPLIDA",IF(AND(ISNUMBER(L1958),ISNUMBER(INDIRECT("FECHA_"&amp;$B1958,1))), IF(L1958&lt;=INDIRECT("FECHA_"&amp;$B1958,1),"INCUMPLIDA","PROCESO"), "VERIFICAR FECHA")),"SIN VALOR AVANCE")</f>
        <v>PROCESO</v>
      </c>
    </row>
    <row r="1959" spans="1:17" ht="60">
      <c r="A1959" s="278" t="s">
        <v>19</v>
      </c>
      <c r="B1959" s="203" t="s">
        <v>14</v>
      </c>
      <c r="C1959" s="609"/>
      <c r="D1959" s="609"/>
      <c r="E1959" s="608"/>
      <c r="F1959" s="608"/>
      <c r="G1959" s="608" t="s">
        <v>1202</v>
      </c>
      <c r="H1959" s="515" t="s">
        <v>1189</v>
      </c>
      <c r="I1959" s="515" t="s">
        <v>1203</v>
      </c>
      <c r="J1959" s="204">
        <v>1</v>
      </c>
      <c r="K1959" s="209">
        <v>46174</v>
      </c>
      <c r="L1959" s="209">
        <v>46234</v>
      </c>
      <c r="M1959" s="199">
        <f t="shared" si="72"/>
        <v>8.5714285714285712</v>
      </c>
      <c r="N1959" s="200">
        <v>0.16600000000000001</v>
      </c>
      <c r="O1959" s="515" t="s">
        <v>1191</v>
      </c>
      <c r="P1959" s="200">
        <f t="shared" si="70"/>
        <v>0.16600000000000001</v>
      </c>
      <c r="Q1959" s="201" t="str" cm="1">
        <f t="array" aca="1" ref="Q1959" ca="1">IF(ISNUMBER(P1959),IF(P1959=100%,"CUMPLIDA",IF(AND(ISNUMBER(L1959),ISNUMBER(INDIRECT("FECHA_"&amp;$B1959,1))), IF(L1959&lt;=INDIRECT("FECHA_"&amp;$B1959,1),"INCUMPLIDA","PROCESO"), "VERIFICAR FECHA")),"SIN VALOR AVANCE")</f>
        <v>PROCESO</v>
      </c>
    </row>
    <row r="1960" spans="1:17" ht="45.75">
      <c r="A1960" s="278" t="s">
        <v>19</v>
      </c>
      <c r="B1960" s="203" t="s">
        <v>14</v>
      </c>
      <c r="C1960" s="609"/>
      <c r="D1960" s="609"/>
      <c r="E1960" s="608"/>
      <c r="F1960" s="608"/>
      <c r="G1960" s="608"/>
      <c r="H1960" s="515" t="s">
        <v>1204</v>
      </c>
      <c r="I1960" s="515" t="s">
        <v>1205</v>
      </c>
      <c r="J1960" s="204">
        <v>1</v>
      </c>
      <c r="K1960" s="209">
        <v>46235</v>
      </c>
      <c r="L1960" s="209">
        <v>46295</v>
      </c>
      <c r="M1960" s="199">
        <f t="shared" si="72"/>
        <v>8.5714285714285712</v>
      </c>
      <c r="N1960" s="200">
        <v>0.16600000000000001</v>
      </c>
      <c r="O1960" s="515" t="s">
        <v>1191</v>
      </c>
      <c r="P1960" s="200">
        <f t="shared" si="70"/>
        <v>0.16600000000000001</v>
      </c>
      <c r="Q1960" s="201" t="str" cm="1">
        <f t="array" aca="1" ref="Q1960" ca="1">IF(ISNUMBER(P1960),IF(P1960=100%,"CUMPLIDA",IF(AND(ISNUMBER(L1960),ISNUMBER(INDIRECT("FECHA_"&amp;$B1960,1))), IF(L1960&lt;=INDIRECT("FECHA_"&amp;$B1960,1),"INCUMPLIDA","PROCESO"), "VERIFICAR FECHA")),"SIN VALOR AVANCE")</f>
        <v>PROCESO</v>
      </c>
    </row>
    <row r="1961" spans="1:17" ht="45.75">
      <c r="A1961" s="278" t="s">
        <v>19</v>
      </c>
      <c r="B1961" s="203" t="s">
        <v>14</v>
      </c>
      <c r="C1961" s="609"/>
      <c r="D1961" s="609"/>
      <c r="E1961" s="608"/>
      <c r="F1961" s="608"/>
      <c r="G1961" s="608"/>
      <c r="H1961" s="515" t="s">
        <v>1194</v>
      </c>
      <c r="I1961" s="515" t="s">
        <v>1206</v>
      </c>
      <c r="J1961" s="204">
        <v>1</v>
      </c>
      <c r="K1961" s="209">
        <v>46296</v>
      </c>
      <c r="L1961" s="209">
        <v>46418</v>
      </c>
      <c r="M1961" s="199">
        <f t="shared" si="72"/>
        <v>17.428571428571427</v>
      </c>
      <c r="N1961" s="200">
        <v>0.16600000000000001</v>
      </c>
      <c r="O1961" s="515" t="s">
        <v>1191</v>
      </c>
      <c r="P1961" s="200">
        <f t="shared" si="70"/>
        <v>0.16600000000000001</v>
      </c>
      <c r="Q1961" s="201" t="str" cm="1">
        <f t="array" aca="1" ref="Q1961" ca="1">IF(ISNUMBER(P1961),IF(P1961=100%,"CUMPLIDA",IF(AND(ISNUMBER(L1961),ISNUMBER(INDIRECT("FECHA_"&amp;$B1961,1))), IF(L1961&lt;=INDIRECT("FECHA_"&amp;$B1961,1),"INCUMPLIDA","PROCESO"), "VERIFICAR FECHA")),"SIN VALOR AVANCE")</f>
        <v>PROCESO</v>
      </c>
    </row>
    <row r="1962" spans="1:17" ht="195">
      <c r="A1962" s="278" t="s">
        <v>19</v>
      </c>
      <c r="B1962" s="203" t="s">
        <v>14</v>
      </c>
      <c r="C1962" s="609"/>
      <c r="D1962" s="609"/>
      <c r="E1962" s="608"/>
      <c r="F1962" s="608"/>
      <c r="G1962" s="608"/>
      <c r="H1962" s="515" t="s">
        <v>1207</v>
      </c>
      <c r="I1962" s="515" t="s">
        <v>1208</v>
      </c>
      <c r="J1962" s="204">
        <v>3</v>
      </c>
      <c r="K1962" s="209">
        <v>46419</v>
      </c>
      <c r="L1962" s="209">
        <v>46507</v>
      </c>
      <c r="M1962" s="199">
        <f t="shared" si="72"/>
        <v>12.571428571428571</v>
      </c>
      <c r="N1962" s="200">
        <v>0.16600000000000001</v>
      </c>
      <c r="O1962" s="515" t="s">
        <v>1191</v>
      </c>
      <c r="P1962" s="200">
        <f t="shared" si="70"/>
        <v>0.16600000000000001</v>
      </c>
      <c r="Q1962" s="201" t="str" cm="1">
        <f t="array" aca="1" ref="Q1962" ca="1">IF(ISNUMBER(P1962),IF(P1962=100%,"CUMPLIDA",IF(AND(ISNUMBER(L1962),ISNUMBER(INDIRECT("FECHA_"&amp;$B1962,1))), IF(L1962&lt;=INDIRECT("FECHA_"&amp;$B1962,1),"INCUMPLIDA","PROCESO"), "VERIFICAR FECHA")),"SIN VALOR AVANCE")</f>
        <v>PROCESO</v>
      </c>
    </row>
    <row r="1963" spans="1:17" ht="165.75">
      <c r="A1963" s="278" t="s">
        <v>19</v>
      </c>
      <c r="B1963" s="203" t="s">
        <v>14</v>
      </c>
      <c r="C1963" s="609"/>
      <c r="D1963" s="609"/>
      <c r="E1963" s="608"/>
      <c r="F1963" s="608"/>
      <c r="G1963" s="608" t="s">
        <v>1209</v>
      </c>
      <c r="H1963" s="612" t="s">
        <v>1210</v>
      </c>
      <c r="I1963" s="612" t="s">
        <v>1211</v>
      </c>
      <c r="J1963" s="208">
        <v>1</v>
      </c>
      <c r="K1963" s="209">
        <v>45323</v>
      </c>
      <c r="L1963" s="209">
        <v>45473</v>
      </c>
      <c r="M1963" s="199">
        <f t="shared" si="72"/>
        <v>21.428571428571427</v>
      </c>
      <c r="N1963" s="200">
        <v>1</v>
      </c>
      <c r="O1963" s="515" t="s">
        <v>1201</v>
      </c>
      <c r="P1963" s="200">
        <f t="shared" si="70"/>
        <v>1</v>
      </c>
      <c r="Q1963" s="201" t="str" cm="1">
        <f t="array" aca="1" ref="Q1963" ca="1">IF(ISNUMBER(P1963),IF(P1963=100%,"CUMPLIDA",IF(AND(ISNUMBER(L1963),ISNUMBER(INDIRECT("FECHA_"&amp;$B1963,1))), IF(L1963&lt;=INDIRECT("FECHA_"&amp;$B1963,1),"INCUMPLIDA","PROCESO"), "VERIFICAR FECHA")),"SIN VALOR AVANCE")</f>
        <v>CUMPLIDA</v>
      </c>
    </row>
    <row r="1964" spans="1:17" ht="165.75">
      <c r="A1964" s="278" t="s">
        <v>19</v>
      </c>
      <c r="B1964" s="203" t="s">
        <v>14</v>
      </c>
      <c r="C1964" s="609"/>
      <c r="D1964" s="609"/>
      <c r="E1964" s="608"/>
      <c r="F1964" s="608"/>
      <c r="G1964" s="608"/>
      <c r="H1964" s="612"/>
      <c r="I1964" s="612"/>
      <c r="J1964" s="208">
        <v>1</v>
      </c>
      <c r="K1964" s="209">
        <v>45474</v>
      </c>
      <c r="L1964" s="209">
        <v>45657</v>
      </c>
      <c r="M1964" s="199">
        <f t="shared" si="72"/>
        <v>26.142857142857142</v>
      </c>
      <c r="N1964" s="200">
        <v>1</v>
      </c>
      <c r="O1964" s="515" t="s">
        <v>1201</v>
      </c>
      <c r="P1964" s="200">
        <f t="shared" si="70"/>
        <v>1</v>
      </c>
      <c r="Q1964" s="201" t="str" cm="1">
        <f t="array" aca="1" ref="Q1964" ca="1">IF(ISNUMBER(P1964),IF(P1964=100%,"CUMPLIDA",IF(AND(ISNUMBER(L1964),ISNUMBER(INDIRECT("FECHA_"&amp;$B1964,1))), IF(L1964&lt;=INDIRECT("FECHA_"&amp;$B1964,1),"INCUMPLIDA","PROCESO"), "VERIFICAR FECHA")),"SIN VALOR AVANCE")</f>
        <v>CUMPLIDA</v>
      </c>
    </row>
    <row r="1965" spans="1:17" ht="165.75">
      <c r="A1965" s="278" t="s">
        <v>19</v>
      </c>
      <c r="B1965" s="203" t="s">
        <v>14</v>
      </c>
      <c r="C1965" s="609"/>
      <c r="D1965" s="609"/>
      <c r="E1965" s="608"/>
      <c r="F1965" s="608"/>
      <c r="G1965" s="608"/>
      <c r="H1965" s="612"/>
      <c r="I1965" s="612"/>
      <c r="J1965" s="208">
        <v>1</v>
      </c>
      <c r="K1965" s="209">
        <v>45658</v>
      </c>
      <c r="L1965" s="209">
        <v>45838</v>
      </c>
      <c r="M1965" s="199">
        <f t="shared" si="72"/>
        <v>25.714285714285715</v>
      </c>
      <c r="N1965" s="200">
        <v>0.28499999999999998</v>
      </c>
      <c r="O1965" s="515" t="s">
        <v>1201</v>
      </c>
      <c r="P1965" s="200">
        <f t="shared" si="70"/>
        <v>0.28499999999999998</v>
      </c>
      <c r="Q1965" s="201" t="str" cm="1">
        <f t="array" aca="1" ref="Q1965" ca="1">IF(ISNUMBER(P1965),IF(P1965=100%,"CUMPLIDA",IF(AND(ISNUMBER(L1965),ISNUMBER(INDIRECT("FECHA_"&amp;$B1965,1))), IF(L1965&lt;=INDIRECT("FECHA_"&amp;$B1965,1),"INCUMPLIDA","PROCESO"), "VERIFICAR FECHA")),"SIN VALOR AVANCE")</f>
        <v>PROCESO</v>
      </c>
    </row>
    <row r="1966" spans="1:17" ht="165.75">
      <c r="A1966" s="278" t="s">
        <v>19</v>
      </c>
      <c r="B1966" s="203" t="s">
        <v>14</v>
      </c>
      <c r="C1966" s="609"/>
      <c r="D1966" s="609"/>
      <c r="E1966" s="608"/>
      <c r="F1966" s="608"/>
      <c r="G1966" s="608"/>
      <c r="H1966" s="612"/>
      <c r="I1966" s="612"/>
      <c r="J1966" s="208">
        <v>1</v>
      </c>
      <c r="K1966" s="209">
        <v>45839</v>
      </c>
      <c r="L1966" s="209">
        <v>46022</v>
      </c>
      <c r="M1966" s="199">
        <f t="shared" si="72"/>
        <v>26.142857142857142</v>
      </c>
      <c r="N1966" s="200">
        <v>0.28499999999999998</v>
      </c>
      <c r="O1966" s="515" t="s">
        <v>1201</v>
      </c>
      <c r="P1966" s="200">
        <f t="shared" si="70"/>
        <v>0.28499999999999998</v>
      </c>
      <c r="Q1966" s="201" t="str" cm="1">
        <f t="array" aca="1" ref="Q1966" ca="1">IF(ISNUMBER(P1966),IF(P1966=100%,"CUMPLIDA",IF(AND(ISNUMBER(L1966),ISNUMBER(INDIRECT("FECHA_"&amp;$B1966,1))), IF(L1966&lt;=INDIRECT("FECHA_"&amp;$B1966,1),"INCUMPLIDA","PROCESO"), "VERIFICAR FECHA")),"SIN VALOR AVANCE")</f>
        <v>PROCESO</v>
      </c>
    </row>
    <row r="1967" spans="1:17" ht="165.75">
      <c r="A1967" s="278" t="s">
        <v>19</v>
      </c>
      <c r="B1967" s="203" t="s">
        <v>14</v>
      </c>
      <c r="C1967" s="609"/>
      <c r="D1967" s="609"/>
      <c r="E1967" s="608"/>
      <c r="F1967" s="608"/>
      <c r="G1967" s="608"/>
      <c r="H1967" s="612"/>
      <c r="I1967" s="612"/>
      <c r="J1967" s="208">
        <v>1</v>
      </c>
      <c r="K1967" s="209">
        <v>46023</v>
      </c>
      <c r="L1967" s="209">
        <v>46203</v>
      </c>
      <c r="M1967" s="199">
        <f t="shared" si="72"/>
        <v>25.714285714285715</v>
      </c>
      <c r="N1967" s="200">
        <v>0.28499999999999998</v>
      </c>
      <c r="O1967" s="515" t="s">
        <v>1201</v>
      </c>
      <c r="P1967" s="200">
        <f t="shared" si="70"/>
        <v>0.28499999999999998</v>
      </c>
      <c r="Q1967" s="201" t="str" cm="1">
        <f t="array" aca="1" ref="Q1967" ca="1">IF(ISNUMBER(P1967),IF(P1967=100%,"CUMPLIDA",IF(AND(ISNUMBER(L1967),ISNUMBER(INDIRECT("FECHA_"&amp;$B1967,1))), IF(L1967&lt;=INDIRECT("FECHA_"&amp;$B1967,1),"INCUMPLIDA","PROCESO"), "VERIFICAR FECHA")),"SIN VALOR AVANCE")</f>
        <v>PROCESO</v>
      </c>
    </row>
    <row r="1968" spans="1:17" ht="165.75">
      <c r="A1968" s="278" t="s">
        <v>19</v>
      </c>
      <c r="B1968" s="203" t="s">
        <v>14</v>
      </c>
      <c r="C1968" s="609"/>
      <c r="D1968" s="609"/>
      <c r="E1968" s="608"/>
      <c r="F1968" s="608"/>
      <c r="G1968" s="608"/>
      <c r="H1968" s="612"/>
      <c r="I1968" s="612"/>
      <c r="J1968" s="208">
        <v>1</v>
      </c>
      <c r="K1968" s="209">
        <v>46204</v>
      </c>
      <c r="L1968" s="209">
        <v>46387</v>
      </c>
      <c r="M1968" s="199">
        <f t="shared" si="72"/>
        <v>26.142857142857142</v>
      </c>
      <c r="N1968" s="200">
        <v>0.28499999999999998</v>
      </c>
      <c r="O1968" s="515" t="s">
        <v>1201</v>
      </c>
      <c r="P1968" s="200">
        <f t="shared" si="70"/>
        <v>0.28499999999999998</v>
      </c>
      <c r="Q1968" s="201" t="str" cm="1">
        <f t="array" aca="1" ref="Q1968" ca="1">IF(ISNUMBER(P1968),IF(P1968=100%,"CUMPLIDA",IF(AND(ISNUMBER(L1968),ISNUMBER(INDIRECT("FECHA_"&amp;$B1968,1))), IF(L1968&lt;=INDIRECT("FECHA_"&amp;$B1968,1),"INCUMPLIDA","PROCESO"), "VERIFICAR FECHA")),"SIN VALOR AVANCE")</f>
        <v>PROCESO</v>
      </c>
    </row>
    <row r="1969" spans="1:17" ht="165.75">
      <c r="A1969" s="278" t="s">
        <v>19</v>
      </c>
      <c r="B1969" s="203" t="s">
        <v>14</v>
      </c>
      <c r="C1969" s="609"/>
      <c r="D1969" s="609"/>
      <c r="E1969" s="608"/>
      <c r="F1969" s="608"/>
      <c r="G1969" s="608"/>
      <c r="H1969" s="612"/>
      <c r="I1969" s="612"/>
      <c r="J1969" s="208">
        <v>1</v>
      </c>
      <c r="K1969" s="209">
        <v>46388</v>
      </c>
      <c r="L1969" s="209">
        <v>46507</v>
      </c>
      <c r="M1969" s="199">
        <f t="shared" si="72"/>
        <v>17</v>
      </c>
      <c r="N1969" s="200">
        <v>0.28499999999999998</v>
      </c>
      <c r="O1969" s="515" t="s">
        <v>1201</v>
      </c>
      <c r="P1969" s="200">
        <f t="shared" si="70"/>
        <v>0.28499999999999998</v>
      </c>
      <c r="Q1969" s="201" t="str" cm="1">
        <f t="array" aca="1" ref="Q1969" ca="1">IF(ISNUMBER(P1969),IF(P1969=100%,"CUMPLIDA",IF(AND(ISNUMBER(L1969),ISNUMBER(INDIRECT("FECHA_"&amp;$B1969,1))), IF(L1969&lt;=INDIRECT("FECHA_"&amp;$B1969,1),"INCUMPLIDA","PROCESO"), "VERIFICAR FECHA")),"SIN VALOR AVANCE")</f>
        <v>PROCESO</v>
      </c>
    </row>
    <row r="1970" spans="1:17" ht="150">
      <c r="A1970" s="278" t="s">
        <v>19</v>
      </c>
      <c r="B1970" s="203" t="s">
        <v>14</v>
      </c>
      <c r="C1970" s="609"/>
      <c r="D1970" s="609"/>
      <c r="E1970" s="608"/>
      <c r="F1970" s="608"/>
      <c r="G1970" s="196" t="s">
        <v>1212</v>
      </c>
      <c r="H1970" s="515" t="s">
        <v>1213</v>
      </c>
      <c r="I1970" s="515" t="s">
        <v>1214</v>
      </c>
      <c r="J1970" s="204">
        <v>1</v>
      </c>
      <c r="K1970" s="207">
        <v>45231</v>
      </c>
      <c r="L1970" s="207">
        <v>45351</v>
      </c>
      <c r="M1970" s="199">
        <f t="shared" si="72"/>
        <v>17.142857142857142</v>
      </c>
      <c r="N1970" s="200">
        <v>1</v>
      </c>
      <c r="O1970" s="515" t="s">
        <v>1215</v>
      </c>
      <c r="P1970" s="200">
        <f t="shared" si="70"/>
        <v>1</v>
      </c>
      <c r="Q1970" s="201" t="str" cm="1">
        <f t="array" aca="1" ref="Q1970" ca="1">IF(ISNUMBER(P1970),IF(P1970=100%,"CUMPLIDA",IF(AND(ISNUMBER(L1970),ISNUMBER(INDIRECT("FECHA_"&amp;$B1970,1))), IF(L1970&lt;=INDIRECT("FECHA_"&amp;$B1970,1),"INCUMPLIDA","PROCESO"), "VERIFICAR FECHA")),"SIN VALOR AVANCE")</f>
        <v>CUMPLIDA</v>
      </c>
    </row>
    <row r="1971" spans="1:17" ht="90.75">
      <c r="A1971" s="278" t="s">
        <v>19</v>
      </c>
      <c r="B1971" s="203" t="s">
        <v>14</v>
      </c>
      <c r="C1971" s="609"/>
      <c r="D1971" s="609"/>
      <c r="E1971" s="608"/>
      <c r="F1971" s="608"/>
      <c r="G1971" s="608" t="s">
        <v>1216</v>
      </c>
      <c r="H1971" s="612" t="s">
        <v>1217</v>
      </c>
      <c r="I1971" s="515" t="s">
        <v>1218</v>
      </c>
      <c r="J1971" s="204">
        <v>1</v>
      </c>
      <c r="K1971" s="207">
        <v>45323</v>
      </c>
      <c r="L1971" s="207">
        <v>45351</v>
      </c>
      <c r="M1971" s="199">
        <f t="shared" si="72"/>
        <v>4</v>
      </c>
      <c r="N1971" s="200">
        <v>1</v>
      </c>
      <c r="O1971" s="515" t="s">
        <v>1215</v>
      </c>
      <c r="P1971" s="200">
        <f t="shared" si="70"/>
        <v>1</v>
      </c>
      <c r="Q1971" s="201" t="str" cm="1">
        <f t="array" aca="1" ref="Q1971" ca="1">IF(ISNUMBER(P1971),IF(P1971=100%,"CUMPLIDA",IF(AND(ISNUMBER(L1971),ISNUMBER(INDIRECT("FECHA_"&amp;$B1971,1))), IF(L1971&lt;=INDIRECT("FECHA_"&amp;$B1971,1),"INCUMPLIDA","PROCESO"), "VERIFICAR FECHA")),"SIN VALOR AVANCE")</f>
        <v>CUMPLIDA</v>
      </c>
    </row>
    <row r="1972" spans="1:17" ht="90.75">
      <c r="A1972" s="278" t="s">
        <v>19</v>
      </c>
      <c r="B1972" s="203" t="s">
        <v>14</v>
      </c>
      <c r="C1972" s="609"/>
      <c r="D1972" s="609"/>
      <c r="E1972" s="608"/>
      <c r="F1972" s="608"/>
      <c r="G1972" s="608"/>
      <c r="H1972" s="612"/>
      <c r="I1972" s="515" t="s">
        <v>1219</v>
      </c>
      <c r="J1972" s="204">
        <v>1</v>
      </c>
      <c r="K1972" s="207">
        <v>45474</v>
      </c>
      <c r="L1972" s="207">
        <v>45535</v>
      </c>
      <c r="M1972" s="199">
        <f t="shared" si="72"/>
        <v>8.7142857142857135</v>
      </c>
      <c r="N1972" s="200">
        <v>1</v>
      </c>
      <c r="O1972" s="515" t="s">
        <v>1215</v>
      </c>
      <c r="P1972" s="200">
        <f t="shared" si="70"/>
        <v>1</v>
      </c>
      <c r="Q1972" s="201" t="str" cm="1">
        <f t="array" aca="1" ref="Q1972" ca="1">IF(ISNUMBER(P1972),IF(P1972=100%,"CUMPLIDA",IF(AND(ISNUMBER(L1972),ISNUMBER(INDIRECT("FECHA_"&amp;$B1972,1))), IF(L1972&lt;=INDIRECT("FECHA_"&amp;$B1972,1),"INCUMPLIDA","PROCESO"), "VERIFICAR FECHA")),"SIN VALOR AVANCE")</f>
        <v>CUMPLIDA</v>
      </c>
    </row>
    <row r="1973" spans="1:17" ht="90.75">
      <c r="A1973" s="278" t="s">
        <v>19</v>
      </c>
      <c r="B1973" s="203" t="s">
        <v>14</v>
      </c>
      <c r="C1973" s="609"/>
      <c r="D1973" s="609"/>
      <c r="E1973" s="608"/>
      <c r="F1973" s="608"/>
      <c r="G1973" s="608" t="s">
        <v>1220</v>
      </c>
      <c r="H1973" s="612" t="s">
        <v>1221</v>
      </c>
      <c r="I1973" s="612" t="s">
        <v>1222</v>
      </c>
      <c r="J1973" s="204">
        <v>1</v>
      </c>
      <c r="K1973" s="207">
        <v>45351</v>
      </c>
      <c r="L1973" s="207">
        <v>45359</v>
      </c>
      <c r="M1973" s="199">
        <f t="shared" si="72"/>
        <v>1.1428571428571428</v>
      </c>
      <c r="N1973" s="200">
        <v>1</v>
      </c>
      <c r="O1973" s="515" t="s">
        <v>1215</v>
      </c>
      <c r="P1973" s="200">
        <f t="shared" si="70"/>
        <v>1</v>
      </c>
      <c r="Q1973" s="201" t="str" cm="1">
        <f t="array" aca="1" ref="Q1973" ca="1">IF(ISNUMBER(P1973),IF(P1973=100%,"CUMPLIDA",IF(AND(ISNUMBER(L1973),ISNUMBER(INDIRECT("FECHA_"&amp;$B1973,1))), IF(L1973&lt;=INDIRECT("FECHA_"&amp;$B1973,1),"INCUMPLIDA","PROCESO"), "VERIFICAR FECHA")),"SIN VALOR AVANCE")</f>
        <v>CUMPLIDA</v>
      </c>
    </row>
    <row r="1974" spans="1:17" ht="90.75">
      <c r="A1974" s="278" t="s">
        <v>19</v>
      </c>
      <c r="B1974" s="203" t="s">
        <v>14</v>
      </c>
      <c r="C1974" s="609"/>
      <c r="D1974" s="609"/>
      <c r="E1974" s="608"/>
      <c r="F1974" s="608"/>
      <c r="G1974" s="608"/>
      <c r="H1974" s="612"/>
      <c r="I1974" s="612"/>
      <c r="J1974" s="204">
        <v>1</v>
      </c>
      <c r="K1974" s="207">
        <v>45535</v>
      </c>
      <c r="L1974" s="207">
        <v>45541</v>
      </c>
      <c r="M1974" s="199">
        <f t="shared" si="72"/>
        <v>0.8571428571428571</v>
      </c>
      <c r="N1974" s="200">
        <v>1</v>
      </c>
      <c r="O1974" s="515" t="s">
        <v>1215</v>
      </c>
      <c r="P1974" s="200">
        <f t="shared" si="70"/>
        <v>1</v>
      </c>
      <c r="Q1974" s="201" t="str" cm="1">
        <f t="array" aca="1" ref="Q1974" ca="1">IF(ISNUMBER(P1974),IF(P1974=100%,"CUMPLIDA",IF(AND(ISNUMBER(L1974),ISNUMBER(INDIRECT("FECHA_"&amp;$B1974,1))), IF(L1974&lt;=INDIRECT("FECHA_"&amp;$B1974,1),"INCUMPLIDA","PROCESO"), "VERIFICAR FECHA")),"SIN VALOR AVANCE")</f>
        <v>CUMPLIDA</v>
      </c>
    </row>
    <row r="1975" spans="1:17" ht="90">
      <c r="A1975" s="278" t="s">
        <v>19</v>
      </c>
      <c r="B1975" s="203" t="s">
        <v>14</v>
      </c>
      <c r="C1975" s="609"/>
      <c r="D1975" s="609"/>
      <c r="E1975" s="608"/>
      <c r="F1975" s="608"/>
      <c r="G1975" s="196" t="s">
        <v>1223</v>
      </c>
      <c r="H1975" s="515" t="s">
        <v>1224</v>
      </c>
      <c r="I1975" s="515" t="s">
        <v>1225</v>
      </c>
      <c r="J1975" s="206" t="s">
        <v>1226</v>
      </c>
      <c r="K1975" s="207">
        <v>45351</v>
      </c>
      <c r="L1975" s="207">
        <v>45473</v>
      </c>
      <c r="M1975" s="199">
        <f t="shared" si="72"/>
        <v>17.428571428571427</v>
      </c>
      <c r="N1975" s="200">
        <v>1</v>
      </c>
      <c r="O1975" s="515" t="s">
        <v>1227</v>
      </c>
      <c r="P1975" s="200">
        <f t="shared" si="70"/>
        <v>1</v>
      </c>
      <c r="Q1975" s="201" t="str" cm="1">
        <f t="array" aca="1" ref="Q1975" ca="1">IF(ISNUMBER(P1975),IF(P1975=100%,"CUMPLIDA",IF(AND(ISNUMBER(L1975),ISNUMBER(INDIRECT("FECHA_"&amp;$B1975,1))), IF(L1975&lt;=INDIRECT("FECHA_"&amp;$B1975,1),"INCUMPLIDA","PROCESO"), "VERIFICAR FECHA")),"SIN VALOR AVANCE")</f>
        <v>CUMPLIDA</v>
      </c>
    </row>
    <row r="1976" spans="1:17" ht="60">
      <c r="A1976" s="278" t="s">
        <v>19</v>
      </c>
      <c r="B1976" s="203" t="s">
        <v>14</v>
      </c>
      <c r="C1976" s="609"/>
      <c r="D1976" s="609"/>
      <c r="E1976" s="608"/>
      <c r="F1976" s="608"/>
      <c r="G1976" s="608" t="s">
        <v>1228</v>
      </c>
      <c r="H1976" s="515" t="s">
        <v>1189</v>
      </c>
      <c r="I1976" s="515" t="s">
        <v>1229</v>
      </c>
      <c r="J1976" s="204">
        <v>1</v>
      </c>
      <c r="K1976" s="207">
        <v>46966</v>
      </c>
      <c r="L1976" s="207">
        <v>47026</v>
      </c>
      <c r="M1976" s="199">
        <f t="shared" si="72"/>
        <v>8.5714285714285712</v>
      </c>
      <c r="N1976" s="200">
        <v>0</v>
      </c>
      <c r="O1976" s="515" t="s">
        <v>1191</v>
      </c>
      <c r="P1976" s="200">
        <f t="shared" si="70"/>
        <v>0</v>
      </c>
      <c r="Q1976" s="201" t="str" cm="1">
        <f t="array" aca="1" ref="Q1976" ca="1">IF(ISNUMBER(P1976),IF(P1976=100%,"CUMPLIDA",IF(AND(ISNUMBER(L1976),ISNUMBER(INDIRECT("FECHA_"&amp;$B1976,1))), IF(L1976&lt;=INDIRECT("FECHA_"&amp;$B1976,1),"INCUMPLIDA","PROCESO"), "VERIFICAR FECHA")),"SIN VALOR AVANCE")</f>
        <v>PROCESO</v>
      </c>
    </row>
    <row r="1977" spans="1:17" ht="45.75">
      <c r="A1977" s="278" t="s">
        <v>19</v>
      </c>
      <c r="B1977" s="203" t="s">
        <v>14</v>
      </c>
      <c r="C1977" s="609"/>
      <c r="D1977" s="609"/>
      <c r="E1977" s="608"/>
      <c r="F1977" s="608"/>
      <c r="G1977" s="608"/>
      <c r="H1977" s="515" t="s">
        <v>1230</v>
      </c>
      <c r="I1977" s="515" t="s">
        <v>1193</v>
      </c>
      <c r="J1977" s="204">
        <v>1</v>
      </c>
      <c r="K1977" s="207">
        <v>47027</v>
      </c>
      <c r="L1977" s="207">
        <v>47087</v>
      </c>
      <c r="M1977" s="199">
        <f t="shared" si="72"/>
        <v>8.5714285714285712</v>
      </c>
      <c r="N1977" s="200">
        <v>0</v>
      </c>
      <c r="O1977" s="515" t="s">
        <v>1191</v>
      </c>
      <c r="P1977" s="200">
        <f t="shared" ref="P1977:P2023" si="73">IF(B1977="ITRC",N1977,N1977/J1977)</f>
        <v>0</v>
      </c>
      <c r="Q1977" s="201" t="str" cm="1">
        <f t="array" aca="1" ref="Q1977" ca="1">IF(ISNUMBER(P1977),IF(P1977=100%,"CUMPLIDA",IF(AND(ISNUMBER(L1977),ISNUMBER(INDIRECT("FECHA_"&amp;$B1977,1))), IF(L1977&lt;=INDIRECT("FECHA_"&amp;$B1977,1),"INCUMPLIDA","PROCESO"), "VERIFICAR FECHA")),"SIN VALOR AVANCE")</f>
        <v>PROCESO</v>
      </c>
    </row>
    <row r="1978" spans="1:17" ht="45.75">
      <c r="A1978" s="278" t="s">
        <v>19</v>
      </c>
      <c r="B1978" s="203" t="s">
        <v>14</v>
      </c>
      <c r="C1978" s="609"/>
      <c r="D1978" s="609"/>
      <c r="E1978" s="608"/>
      <c r="F1978" s="608"/>
      <c r="G1978" s="608"/>
      <c r="H1978" s="515" t="s">
        <v>1194</v>
      </c>
      <c r="I1978" s="515" t="s">
        <v>1231</v>
      </c>
      <c r="J1978" s="204">
        <v>1</v>
      </c>
      <c r="K1978" s="207">
        <v>47088</v>
      </c>
      <c r="L1978" s="207">
        <v>47208</v>
      </c>
      <c r="M1978" s="199">
        <f t="shared" si="72"/>
        <v>17.142857142857142</v>
      </c>
      <c r="N1978" s="200">
        <v>0</v>
      </c>
      <c r="O1978" s="515" t="s">
        <v>1191</v>
      </c>
      <c r="P1978" s="200">
        <f t="shared" si="73"/>
        <v>0</v>
      </c>
      <c r="Q1978" s="201" t="str" cm="1">
        <f t="array" aca="1" ref="Q1978" ca="1">IF(ISNUMBER(P1978),IF(P1978=100%,"CUMPLIDA",IF(AND(ISNUMBER(L1978),ISNUMBER(INDIRECT("FECHA_"&amp;$B1978,1))), IF(L1978&lt;=INDIRECT("FECHA_"&amp;$B1978,1),"INCUMPLIDA","PROCESO"), "VERIFICAR FECHA")),"SIN VALOR AVANCE")</f>
        <v>PROCESO</v>
      </c>
    </row>
    <row r="1979" spans="1:17" ht="165">
      <c r="A1979" s="278" t="s">
        <v>19</v>
      </c>
      <c r="B1979" s="203" t="s">
        <v>14</v>
      </c>
      <c r="C1979" s="609"/>
      <c r="D1979" s="609"/>
      <c r="E1979" s="608"/>
      <c r="F1979" s="608"/>
      <c r="G1979" s="608"/>
      <c r="H1979" s="515" t="s">
        <v>1232</v>
      </c>
      <c r="I1979" s="515" t="s">
        <v>1233</v>
      </c>
      <c r="J1979" s="204">
        <v>3</v>
      </c>
      <c r="K1979" s="207">
        <v>47209</v>
      </c>
      <c r="L1979" s="207">
        <v>47299</v>
      </c>
      <c r="M1979" s="199">
        <f t="shared" si="72"/>
        <v>12.857142857142858</v>
      </c>
      <c r="N1979" s="200">
        <v>0</v>
      </c>
      <c r="O1979" s="515" t="s">
        <v>1191</v>
      </c>
      <c r="P1979" s="200">
        <f t="shared" si="73"/>
        <v>0</v>
      </c>
      <c r="Q1979" s="201" t="str" cm="1">
        <f t="array" aca="1" ref="Q1979" ca="1">IF(ISNUMBER(P1979),IF(P1979=100%,"CUMPLIDA",IF(AND(ISNUMBER(L1979),ISNUMBER(INDIRECT("FECHA_"&amp;$B1979,1))), IF(L1979&lt;=INDIRECT("FECHA_"&amp;$B1979,1),"INCUMPLIDA","PROCESO"), "VERIFICAR FECHA")),"SIN VALOR AVANCE")</f>
        <v>PROCESO</v>
      </c>
    </row>
    <row r="1980" spans="1:17" ht="45.75">
      <c r="A1980" s="278" t="s">
        <v>19</v>
      </c>
      <c r="B1980" s="203" t="s">
        <v>14</v>
      </c>
      <c r="C1980" s="609"/>
      <c r="D1980" s="609"/>
      <c r="E1980" s="608" t="s">
        <v>1234</v>
      </c>
      <c r="F1980" s="608"/>
      <c r="G1980" s="608" t="s">
        <v>1235</v>
      </c>
      <c r="H1980" s="612" t="s">
        <v>1236</v>
      </c>
      <c r="I1980" s="612" t="s">
        <v>1237</v>
      </c>
      <c r="J1980" s="204">
        <v>1</v>
      </c>
      <c r="K1980" s="207">
        <v>45323</v>
      </c>
      <c r="L1980" s="207">
        <v>45473</v>
      </c>
      <c r="M1980" s="199">
        <f t="shared" si="72"/>
        <v>21.428571428571427</v>
      </c>
      <c r="N1980" s="200">
        <v>1</v>
      </c>
      <c r="O1980" s="518" t="s">
        <v>1238</v>
      </c>
      <c r="P1980" s="200">
        <f t="shared" si="73"/>
        <v>1</v>
      </c>
      <c r="Q1980" s="201" t="str" cm="1">
        <f t="array" aca="1" ref="Q1980" ca="1">IF(ISNUMBER(P1980),IF(P1980=100%,"CUMPLIDA",IF(AND(ISNUMBER(L1980),ISNUMBER(INDIRECT("FECHA_"&amp;$B1980,1))), IF(L1980&lt;=INDIRECT("FECHA_"&amp;$B1980,1),"INCUMPLIDA","PROCESO"), "VERIFICAR FECHA")),"SIN VALOR AVANCE")</f>
        <v>CUMPLIDA</v>
      </c>
    </row>
    <row r="1981" spans="1:17" ht="45.75">
      <c r="A1981" s="278" t="s">
        <v>19</v>
      </c>
      <c r="B1981" s="203" t="s">
        <v>14</v>
      </c>
      <c r="C1981" s="609"/>
      <c r="D1981" s="609"/>
      <c r="E1981" s="608"/>
      <c r="F1981" s="608"/>
      <c r="G1981" s="608"/>
      <c r="H1981" s="612"/>
      <c r="I1981" s="612"/>
      <c r="J1981" s="204">
        <v>1</v>
      </c>
      <c r="K1981" s="207">
        <v>45474</v>
      </c>
      <c r="L1981" s="207">
        <v>45657</v>
      </c>
      <c r="M1981" s="199">
        <f t="shared" si="72"/>
        <v>26.142857142857142</v>
      </c>
      <c r="N1981" s="200">
        <v>1</v>
      </c>
      <c r="O1981" s="518" t="s">
        <v>1238</v>
      </c>
      <c r="P1981" s="200">
        <f t="shared" si="73"/>
        <v>1</v>
      </c>
      <c r="Q1981" s="201" t="str" cm="1">
        <f t="array" aca="1" ref="Q1981" ca="1">IF(ISNUMBER(P1981),IF(P1981=100%,"CUMPLIDA",IF(AND(ISNUMBER(L1981),ISNUMBER(INDIRECT("FECHA_"&amp;$B1981,1))), IF(L1981&lt;=INDIRECT("FECHA_"&amp;$B1981,1),"INCUMPLIDA","PROCESO"), "VERIFICAR FECHA")),"SIN VALOR AVANCE")</f>
        <v>CUMPLIDA</v>
      </c>
    </row>
    <row r="1982" spans="1:17" ht="45.75">
      <c r="A1982" s="278" t="s">
        <v>19</v>
      </c>
      <c r="B1982" s="203" t="s">
        <v>14</v>
      </c>
      <c r="C1982" s="609"/>
      <c r="D1982" s="609"/>
      <c r="E1982" s="608"/>
      <c r="F1982" s="608"/>
      <c r="G1982" s="608"/>
      <c r="H1982" s="612"/>
      <c r="I1982" s="612"/>
      <c r="J1982" s="204">
        <v>1</v>
      </c>
      <c r="K1982" s="207">
        <v>45658</v>
      </c>
      <c r="L1982" s="207">
        <v>45838</v>
      </c>
      <c r="M1982" s="199">
        <f t="shared" si="72"/>
        <v>25.714285714285715</v>
      </c>
      <c r="N1982" s="200">
        <v>0.16600000000000001</v>
      </c>
      <c r="O1982" s="518" t="s">
        <v>1238</v>
      </c>
      <c r="P1982" s="200">
        <f t="shared" si="73"/>
        <v>0.16600000000000001</v>
      </c>
      <c r="Q1982" s="201" t="str" cm="1">
        <f t="array" aca="1" ref="Q1982" ca="1">IF(ISNUMBER(P1982),IF(P1982=100%,"CUMPLIDA",IF(AND(ISNUMBER(L1982),ISNUMBER(INDIRECT("FECHA_"&amp;$B1982,1))), IF(L1982&lt;=INDIRECT("FECHA_"&amp;$B1982,1),"INCUMPLIDA","PROCESO"), "VERIFICAR FECHA")),"SIN VALOR AVANCE")</f>
        <v>PROCESO</v>
      </c>
    </row>
    <row r="1983" spans="1:17" ht="45.75">
      <c r="A1983" s="278" t="s">
        <v>19</v>
      </c>
      <c r="B1983" s="203" t="s">
        <v>14</v>
      </c>
      <c r="C1983" s="609"/>
      <c r="D1983" s="609"/>
      <c r="E1983" s="608"/>
      <c r="F1983" s="608"/>
      <c r="G1983" s="608"/>
      <c r="H1983" s="612"/>
      <c r="I1983" s="612"/>
      <c r="J1983" s="204">
        <v>1</v>
      </c>
      <c r="K1983" s="207">
        <v>45839</v>
      </c>
      <c r="L1983" s="207">
        <v>46022</v>
      </c>
      <c r="M1983" s="199">
        <f t="shared" si="72"/>
        <v>26.142857142857142</v>
      </c>
      <c r="N1983" s="200">
        <v>0.16600000000000001</v>
      </c>
      <c r="O1983" s="518" t="s">
        <v>1238</v>
      </c>
      <c r="P1983" s="200">
        <f t="shared" si="73"/>
        <v>0.16600000000000001</v>
      </c>
      <c r="Q1983" s="201" t="str" cm="1">
        <f t="array" aca="1" ref="Q1983" ca="1">IF(ISNUMBER(P1983),IF(P1983=100%,"CUMPLIDA",IF(AND(ISNUMBER(L1983),ISNUMBER(INDIRECT("FECHA_"&amp;$B1983,1))), IF(L1983&lt;=INDIRECT("FECHA_"&amp;$B1983,1),"INCUMPLIDA","PROCESO"), "VERIFICAR FECHA")),"SIN VALOR AVANCE")</f>
        <v>PROCESO</v>
      </c>
    </row>
    <row r="1984" spans="1:17" ht="45.75">
      <c r="A1984" s="278" t="s">
        <v>19</v>
      </c>
      <c r="B1984" s="203" t="s">
        <v>14</v>
      </c>
      <c r="C1984" s="609"/>
      <c r="D1984" s="609"/>
      <c r="E1984" s="608"/>
      <c r="F1984" s="608"/>
      <c r="G1984" s="608"/>
      <c r="H1984" s="612"/>
      <c r="I1984" s="612"/>
      <c r="J1984" s="204">
        <v>1</v>
      </c>
      <c r="K1984" s="207">
        <v>46023</v>
      </c>
      <c r="L1984" s="207">
        <v>46203</v>
      </c>
      <c r="M1984" s="199">
        <f t="shared" si="72"/>
        <v>25.714285714285715</v>
      </c>
      <c r="N1984" s="200">
        <v>0.16600000000000001</v>
      </c>
      <c r="O1984" s="518" t="s">
        <v>1238</v>
      </c>
      <c r="P1984" s="200">
        <f t="shared" si="73"/>
        <v>0.16600000000000001</v>
      </c>
      <c r="Q1984" s="201" t="str" cm="1">
        <f t="array" aca="1" ref="Q1984" ca="1">IF(ISNUMBER(P1984),IF(P1984=100%,"CUMPLIDA",IF(AND(ISNUMBER(L1984),ISNUMBER(INDIRECT("FECHA_"&amp;$B1984,1))), IF(L1984&lt;=INDIRECT("FECHA_"&amp;$B1984,1),"INCUMPLIDA","PROCESO"), "VERIFICAR FECHA")),"SIN VALOR AVANCE")</f>
        <v>PROCESO</v>
      </c>
    </row>
    <row r="1985" spans="1:17" ht="45.75">
      <c r="A1985" s="278" t="s">
        <v>19</v>
      </c>
      <c r="B1985" s="203" t="s">
        <v>14</v>
      </c>
      <c r="C1985" s="609"/>
      <c r="D1985" s="609"/>
      <c r="E1985" s="608"/>
      <c r="F1985" s="608"/>
      <c r="G1985" s="608"/>
      <c r="H1985" s="612"/>
      <c r="I1985" s="612"/>
      <c r="J1985" s="204">
        <v>1</v>
      </c>
      <c r="K1985" s="207">
        <v>46204</v>
      </c>
      <c r="L1985" s="207">
        <v>46387</v>
      </c>
      <c r="M1985" s="199">
        <f t="shared" si="72"/>
        <v>26.142857142857142</v>
      </c>
      <c r="N1985" s="200">
        <v>0.16600000000000001</v>
      </c>
      <c r="O1985" s="518" t="s">
        <v>1238</v>
      </c>
      <c r="P1985" s="200">
        <f t="shared" si="73"/>
        <v>0.16600000000000001</v>
      </c>
      <c r="Q1985" s="201" t="str" cm="1">
        <f t="array" aca="1" ref="Q1985" ca="1">IF(ISNUMBER(P1985),IF(P1985=100%,"CUMPLIDA",IF(AND(ISNUMBER(L1985),ISNUMBER(INDIRECT("FECHA_"&amp;$B1985,1))), IF(L1985&lt;=INDIRECT("FECHA_"&amp;$B1985,1),"INCUMPLIDA","PROCESO"), "VERIFICAR FECHA")),"SIN VALOR AVANCE")</f>
        <v>PROCESO</v>
      </c>
    </row>
    <row r="1986" spans="1:17" ht="45.75">
      <c r="A1986" s="278" t="s">
        <v>19</v>
      </c>
      <c r="B1986" s="203" t="s">
        <v>14</v>
      </c>
      <c r="C1986" s="609"/>
      <c r="D1986" s="609"/>
      <c r="E1986" s="608"/>
      <c r="F1986" s="608"/>
      <c r="G1986" s="608"/>
      <c r="H1986" s="612"/>
      <c r="I1986" s="612"/>
      <c r="J1986" s="204">
        <v>1</v>
      </c>
      <c r="K1986" s="207">
        <v>46388</v>
      </c>
      <c r="L1986" s="207">
        <v>46568</v>
      </c>
      <c r="M1986" s="199">
        <f t="shared" si="72"/>
        <v>25.714285714285715</v>
      </c>
      <c r="N1986" s="200">
        <v>0.16600000000000001</v>
      </c>
      <c r="O1986" s="518" t="s">
        <v>1238</v>
      </c>
      <c r="P1986" s="200">
        <f t="shared" si="73"/>
        <v>0.16600000000000001</v>
      </c>
      <c r="Q1986" s="201" t="str" cm="1">
        <f t="array" aca="1" ref="Q1986" ca="1">IF(ISNUMBER(P1986),IF(P1986=100%,"CUMPLIDA",IF(AND(ISNUMBER(L1986),ISNUMBER(INDIRECT("FECHA_"&amp;$B1986,1))), IF(L1986&lt;=INDIRECT("FECHA_"&amp;$B1986,1),"INCUMPLIDA","PROCESO"), "VERIFICAR FECHA")),"SIN VALOR AVANCE")</f>
        <v>PROCESO</v>
      </c>
    </row>
    <row r="1987" spans="1:17" ht="45.75">
      <c r="A1987" s="278" t="s">
        <v>19</v>
      </c>
      <c r="B1987" s="203" t="s">
        <v>14</v>
      </c>
      <c r="C1987" s="609"/>
      <c r="D1987" s="609"/>
      <c r="E1987" s="608"/>
      <c r="F1987" s="608"/>
      <c r="G1987" s="608"/>
      <c r="H1987" s="612"/>
      <c r="I1987" s="612"/>
      <c r="J1987" s="204">
        <v>1</v>
      </c>
      <c r="K1987" s="207">
        <v>46569</v>
      </c>
      <c r="L1987" s="207">
        <v>46752</v>
      </c>
      <c r="M1987" s="199">
        <f t="shared" si="72"/>
        <v>26.142857142857142</v>
      </c>
      <c r="N1987" s="200">
        <v>0.16600000000000001</v>
      </c>
      <c r="O1987" s="518" t="s">
        <v>1238</v>
      </c>
      <c r="P1987" s="200">
        <f t="shared" si="73"/>
        <v>0.16600000000000001</v>
      </c>
      <c r="Q1987" s="201" t="str" cm="1">
        <f t="array" aca="1" ref="Q1987" ca="1">IF(ISNUMBER(P1987),IF(P1987=100%,"CUMPLIDA",IF(AND(ISNUMBER(L1987),ISNUMBER(INDIRECT("FECHA_"&amp;$B1987,1))), IF(L1987&lt;=INDIRECT("FECHA_"&amp;$B1987,1),"INCUMPLIDA","PROCESO"), "VERIFICAR FECHA")),"SIN VALOR AVANCE")</f>
        <v>PROCESO</v>
      </c>
    </row>
    <row r="1988" spans="1:17" ht="45.75">
      <c r="A1988" s="278" t="s">
        <v>19</v>
      </c>
      <c r="B1988" s="203" t="s">
        <v>14</v>
      </c>
      <c r="C1988" s="609"/>
      <c r="D1988" s="609"/>
      <c r="E1988" s="608"/>
      <c r="F1988" s="608"/>
      <c r="G1988" s="608"/>
      <c r="H1988" s="612"/>
      <c r="I1988" s="612"/>
      <c r="J1988" s="204">
        <v>1</v>
      </c>
      <c r="K1988" s="207">
        <v>46753</v>
      </c>
      <c r="L1988" s="207">
        <v>46934</v>
      </c>
      <c r="M1988" s="199">
        <f t="shared" si="72"/>
        <v>25.857142857142858</v>
      </c>
      <c r="N1988" s="200">
        <v>0.16600000000000001</v>
      </c>
      <c r="O1988" s="518" t="s">
        <v>1238</v>
      </c>
      <c r="P1988" s="200">
        <f t="shared" si="73"/>
        <v>0.16600000000000001</v>
      </c>
      <c r="Q1988" s="201" t="str" cm="1">
        <f t="array" aca="1" ref="Q1988" ca="1">IF(ISNUMBER(P1988),IF(P1988=100%,"CUMPLIDA",IF(AND(ISNUMBER(L1988),ISNUMBER(INDIRECT("FECHA_"&amp;$B1988,1))), IF(L1988&lt;=INDIRECT("FECHA_"&amp;$B1988,1),"INCUMPLIDA","PROCESO"), "VERIFICAR FECHA")),"SIN VALOR AVANCE")</f>
        <v>PROCESO</v>
      </c>
    </row>
    <row r="1989" spans="1:17" ht="45.75">
      <c r="A1989" s="278" t="s">
        <v>19</v>
      </c>
      <c r="B1989" s="203" t="s">
        <v>14</v>
      </c>
      <c r="C1989" s="609"/>
      <c r="D1989" s="609"/>
      <c r="E1989" s="608" t="s">
        <v>1239</v>
      </c>
      <c r="F1989" s="608"/>
      <c r="G1989" s="608"/>
      <c r="H1989" s="612"/>
      <c r="I1989" s="612"/>
      <c r="J1989" s="204">
        <v>1</v>
      </c>
      <c r="K1989" s="207">
        <v>46935</v>
      </c>
      <c r="L1989" s="207">
        <v>47118</v>
      </c>
      <c r="M1989" s="199">
        <f t="shared" si="72"/>
        <v>26.142857142857142</v>
      </c>
      <c r="N1989" s="200">
        <v>0.16600000000000001</v>
      </c>
      <c r="O1989" s="518" t="s">
        <v>1238</v>
      </c>
      <c r="P1989" s="200">
        <f t="shared" si="73"/>
        <v>0.16600000000000001</v>
      </c>
      <c r="Q1989" s="201" t="str" cm="1">
        <f t="array" aca="1" ref="Q1989" ca="1">IF(ISNUMBER(P1989),IF(P1989=100%,"CUMPLIDA",IF(AND(ISNUMBER(L1989),ISNUMBER(INDIRECT("FECHA_"&amp;$B1989,1))), IF(L1989&lt;=INDIRECT("FECHA_"&amp;$B1989,1),"INCUMPLIDA","PROCESO"), "VERIFICAR FECHA")),"SIN VALOR AVANCE")</f>
        <v>PROCESO</v>
      </c>
    </row>
    <row r="1990" spans="1:17" ht="45.75">
      <c r="A1990" s="278" t="s">
        <v>19</v>
      </c>
      <c r="B1990" s="203" t="s">
        <v>14</v>
      </c>
      <c r="C1990" s="609"/>
      <c r="D1990" s="609"/>
      <c r="E1990" s="608"/>
      <c r="F1990" s="608"/>
      <c r="G1990" s="608"/>
      <c r="H1990" s="612"/>
      <c r="I1990" s="612"/>
      <c r="J1990" s="204">
        <v>1</v>
      </c>
      <c r="K1990" s="207">
        <v>47119</v>
      </c>
      <c r="L1990" s="207">
        <v>47299</v>
      </c>
      <c r="M1990" s="199">
        <f t="shared" si="72"/>
        <v>25.714285714285715</v>
      </c>
      <c r="N1990" s="200">
        <v>0.16600000000000001</v>
      </c>
      <c r="O1990" s="518" t="s">
        <v>1238</v>
      </c>
      <c r="P1990" s="200">
        <f t="shared" si="73"/>
        <v>0.16600000000000001</v>
      </c>
      <c r="Q1990" s="201" t="str" cm="1">
        <f t="array" aca="1" ref="Q1990" ca="1">IF(ISNUMBER(P1990),IF(P1990=100%,"CUMPLIDA",IF(AND(ISNUMBER(L1990),ISNUMBER(INDIRECT("FECHA_"&amp;$B1990,1))), IF(L1990&lt;=INDIRECT("FECHA_"&amp;$B1990,1),"INCUMPLIDA","PROCESO"), "VERIFICAR FECHA")),"SIN VALOR AVANCE")</f>
        <v>PROCESO</v>
      </c>
    </row>
    <row r="1991" spans="1:17" ht="285">
      <c r="A1991" s="278" t="s">
        <v>19</v>
      </c>
      <c r="B1991" s="203" t="s">
        <v>14</v>
      </c>
      <c r="C1991" s="609"/>
      <c r="D1991" s="609"/>
      <c r="E1991" s="608"/>
      <c r="F1991" s="608"/>
      <c r="G1991" s="196" t="s">
        <v>1240</v>
      </c>
      <c r="H1991" s="515" t="s">
        <v>1241</v>
      </c>
      <c r="I1991" s="515" t="s">
        <v>1242</v>
      </c>
      <c r="J1991" s="208">
        <v>1</v>
      </c>
      <c r="K1991" s="207">
        <v>45323</v>
      </c>
      <c r="L1991" s="207">
        <v>45447</v>
      </c>
      <c r="M1991" s="199">
        <f>(L1991-K1991)/7</f>
        <v>17.714285714285715</v>
      </c>
      <c r="N1991" s="200">
        <v>1</v>
      </c>
      <c r="O1991" s="518" t="s">
        <v>1238</v>
      </c>
      <c r="P1991" s="200">
        <f t="shared" si="73"/>
        <v>1</v>
      </c>
      <c r="Q1991" s="201" t="str" cm="1">
        <f t="array" aca="1" ref="Q1991" ca="1">IF(ISNUMBER(P1991),IF(P1991=100%,"CUMPLIDA",IF(AND(ISNUMBER(L1991),ISNUMBER(INDIRECT("FECHA_"&amp;$B1991,1))), IF(L1991&lt;=INDIRECT("FECHA_"&amp;$B1991,1),"INCUMPLIDA","PROCESO"), "VERIFICAR FECHA")),"SIN VALOR AVANCE")</f>
        <v>CUMPLIDA</v>
      </c>
    </row>
    <row r="1992" spans="1:17" ht="315">
      <c r="A1992" s="278" t="s">
        <v>19</v>
      </c>
      <c r="B1992" s="203" t="s">
        <v>14</v>
      </c>
      <c r="C1992" s="609" t="s">
        <v>1243</v>
      </c>
      <c r="D1992" s="609" t="s">
        <v>312</v>
      </c>
      <c r="E1992" s="608" t="s">
        <v>1244</v>
      </c>
      <c r="F1992" s="608" t="s">
        <v>1245</v>
      </c>
      <c r="G1992" s="211" t="s">
        <v>1246</v>
      </c>
      <c r="H1992" s="518" t="s">
        <v>1247</v>
      </c>
      <c r="I1992" s="518" t="s">
        <v>1248</v>
      </c>
      <c r="J1992" s="208">
        <v>1</v>
      </c>
      <c r="K1992" s="209">
        <v>45703</v>
      </c>
      <c r="L1992" s="209">
        <v>45853</v>
      </c>
      <c r="M1992" s="199">
        <f t="shared" ref="M1992:M2024" si="74">(L1992-K1992)/7</f>
        <v>21.428571428571427</v>
      </c>
      <c r="N1992" s="200">
        <v>0</v>
      </c>
      <c r="O1992" s="518" t="s">
        <v>1249</v>
      </c>
      <c r="P1992" s="200">
        <f t="shared" si="73"/>
        <v>0</v>
      </c>
      <c r="Q1992" s="201" t="str" cm="1">
        <f t="array" aca="1" ref="Q1992" ca="1">IF(ISNUMBER(P1992),IF(P1992=100%,"CUMPLIDA",IF(AND(ISNUMBER(L1992),ISNUMBER(INDIRECT("FECHA_"&amp;$B1992,1))), IF(L1992&lt;=INDIRECT("FECHA_"&amp;$B1992,1),"INCUMPLIDA","PROCESO"), "VERIFICAR FECHA")),"SIN VALOR AVANCE")</f>
        <v>PROCESO</v>
      </c>
    </row>
    <row r="1993" spans="1:17" ht="225">
      <c r="A1993" s="278" t="s">
        <v>19</v>
      </c>
      <c r="B1993" s="203" t="s">
        <v>14</v>
      </c>
      <c r="C1993" s="609"/>
      <c r="D1993" s="609"/>
      <c r="E1993" s="608"/>
      <c r="F1993" s="608"/>
      <c r="G1993" s="610" t="s">
        <v>1250</v>
      </c>
      <c r="H1993" s="518" t="s">
        <v>1251</v>
      </c>
      <c r="I1993" s="518" t="s">
        <v>1252</v>
      </c>
      <c r="J1993" s="208">
        <v>1</v>
      </c>
      <c r="K1993" s="209">
        <v>45717</v>
      </c>
      <c r="L1993" s="209">
        <v>45838</v>
      </c>
      <c r="M1993" s="199">
        <f t="shared" si="74"/>
        <v>17.285714285714285</v>
      </c>
      <c r="N1993" s="200">
        <v>0</v>
      </c>
      <c r="O1993" s="518" t="s">
        <v>1253</v>
      </c>
      <c r="P1993" s="200">
        <f t="shared" si="73"/>
        <v>0</v>
      </c>
      <c r="Q1993" s="201" t="str" cm="1">
        <f t="array" aca="1" ref="Q1993" ca="1">IF(ISNUMBER(P1993),IF(P1993=100%,"CUMPLIDA",IF(AND(ISNUMBER(L1993),ISNUMBER(INDIRECT("FECHA_"&amp;$B1993,1))), IF(L1993&lt;=INDIRECT("FECHA_"&amp;$B1993,1),"INCUMPLIDA","PROCESO"), "VERIFICAR FECHA")),"SIN VALOR AVANCE")</f>
        <v>PROCESO</v>
      </c>
    </row>
    <row r="1994" spans="1:17" ht="165.75">
      <c r="A1994" s="278" t="s">
        <v>19</v>
      </c>
      <c r="B1994" s="203" t="s">
        <v>14</v>
      </c>
      <c r="C1994" s="609"/>
      <c r="D1994" s="609"/>
      <c r="E1994" s="608"/>
      <c r="F1994" s="608"/>
      <c r="G1994" s="610"/>
      <c r="H1994" s="518" t="s">
        <v>1254</v>
      </c>
      <c r="I1994" s="518" t="s">
        <v>1255</v>
      </c>
      <c r="J1994" s="210">
        <v>1</v>
      </c>
      <c r="K1994" s="209">
        <v>45839</v>
      </c>
      <c r="L1994" s="209">
        <v>45842</v>
      </c>
      <c r="M1994" s="199">
        <f t="shared" si="74"/>
        <v>0.42857142857142855</v>
      </c>
      <c r="N1994" s="200">
        <v>0</v>
      </c>
      <c r="O1994" s="518" t="s">
        <v>1253</v>
      </c>
      <c r="P1994" s="200">
        <f t="shared" si="73"/>
        <v>0</v>
      </c>
      <c r="Q1994" s="201" t="str" cm="1">
        <f t="array" aca="1" ref="Q1994" ca="1">IF(ISNUMBER(P1994),IF(P1994=100%,"CUMPLIDA",IF(AND(ISNUMBER(L1994),ISNUMBER(INDIRECT("FECHA_"&amp;$B1994,1))), IF(L1994&lt;=INDIRECT("FECHA_"&amp;$B1994,1),"INCUMPLIDA","PROCESO"), "VERIFICAR FECHA")),"SIN VALOR AVANCE")</f>
        <v>PROCESO</v>
      </c>
    </row>
    <row r="1995" spans="1:17" ht="195">
      <c r="A1995" s="278" t="s">
        <v>19</v>
      </c>
      <c r="B1995" s="203" t="s">
        <v>14</v>
      </c>
      <c r="C1995" s="609"/>
      <c r="D1995" s="609"/>
      <c r="E1995" s="608"/>
      <c r="F1995" s="608"/>
      <c r="G1995" s="211" t="s">
        <v>1256</v>
      </c>
      <c r="H1995" s="518" t="s">
        <v>1257</v>
      </c>
      <c r="I1995" s="518" t="s">
        <v>1258</v>
      </c>
      <c r="J1995" s="208">
        <v>1</v>
      </c>
      <c r="K1995" s="209">
        <v>45717</v>
      </c>
      <c r="L1995" s="209">
        <v>46081</v>
      </c>
      <c r="M1995" s="199">
        <f t="shared" si="74"/>
        <v>52</v>
      </c>
      <c r="N1995" s="200">
        <v>0.1</v>
      </c>
      <c r="O1995" s="518" t="s">
        <v>1259</v>
      </c>
      <c r="P1995" s="200">
        <f t="shared" si="73"/>
        <v>0.1</v>
      </c>
      <c r="Q1995" s="201" t="str" cm="1">
        <f t="array" aca="1" ref="Q1995" ca="1">IF(ISNUMBER(P1995),IF(P1995=100%,"CUMPLIDA",IF(AND(ISNUMBER(L1995),ISNUMBER(INDIRECT("FECHA_"&amp;$B1995,1))), IF(L1995&lt;=INDIRECT("FECHA_"&amp;$B1995,1),"INCUMPLIDA","PROCESO"), "VERIFICAR FECHA")),"SIN VALOR AVANCE")</f>
        <v>PROCESO</v>
      </c>
    </row>
    <row r="1996" spans="1:17" ht="261.75">
      <c r="A1996" s="278" t="s">
        <v>19</v>
      </c>
      <c r="B1996" s="203" t="s">
        <v>14</v>
      </c>
      <c r="C1996" s="609"/>
      <c r="D1996" s="609"/>
      <c r="E1996" s="608"/>
      <c r="F1996" s="608"/>
      <c r="G1996" s="211" t="s">
        <v>1260</v>
      </c>
      <c r="H1996" s="518" t="s">
        <v>1261</v>
      </c>
      <c r="I1996" s="519" t="s">
        <v>1262</v>
      </c>
      <c r="J1996" s="208">
        <v>8</v>
      </c>
      <c r="K1996" s="209">
        <v>45717</v>
      </c>
      <c r="L1996" s="209">
        <v>46081</v>
      </c>
      <c r="M1996" s="199">
        <f t="shared" si="74"/>
        <v>52</v>
      </c>
      <c r="N1996" s="200">
        <v>0</v>
      </c>
      <c r="O1996" s="518" t="s">
        <v>1263</v>
      </c>
      <c r="P1996" s="200">
        <f t="shared" si="73"/>
        <v>0</v>
      </c>
      <c r="Q1996" s="201" t="str" cm="1">
        <f t="array" aca="1" ref="Q1996" ca="1">IF(ISNUMBER(P1996),IF(P1996=100%,"CUMPLIDA",IF(AND(ISNUMBER(L1996),ISNUMBER(INDIRECT("FECHA_"&amp;$B1996,1))), IF(L1996&lt;=INDIRECT("FECHA_"&amp;$B1996,1),"INCUMPLIDA","PROCESO"), "VERIFICAR FECHA")),"SIN VALOR AVANCE")</f>
        <v>PROCESO</v>
      </c>
    </row>
    <row r="1997" spans="1:17" ht="229.5">
      <c r="A1997" s="278" t="s">
        <v>19</v>
      </c>
      <c r="B1997" s="203" t="s">
        <v>14</v>
      </c>
      <c r="C1997" s="609"/>
      <c r="D1997" s="609"/>
      <c r="E1997" s="608"/>
      <c r="F1997" s="608"/>
      <c r="G1997" s="211" t="s">
        <v>1264</v>
      </c>
      <c r="H1997" s="518" t="s">
        <v>1265</v>
      </c>
      <c r="I1997" s="519" t="s">
        <v>1262</v>
      </c>
      <c r="J1997" s="208">
        <v>8</v>
      </c>
      <c r="K1997" s="209">
        <v>45717</v>
      </c>
      <c r="L1997" s="209">
        <v>46081</v>
      </c>
      <c r="M1997" s="199">
        <f t="shared" si="74"/>
        <v>52</v>
      </c>
      <c r="N1997" s="200">
        <v>0</v>
      </c>
      <c r="O1997" s="518" t="s">
        <v>1263</v>
      </c>
      <c r="P1997" s="200">
        <f t="shared" si="73"/>
        <v>0</v>
      </c>
      <c r="Q1997" s="201" t="str" cm="1">
        <f t="array" aca="1" ref="Q1997" ca="1">IF(ISNUMBER(P1997),IF(P1997=100%,"CUMPLIDA",IF(AND(ISNUMBER(L1997),ISNUMBER(INDIRECT("FECHA_"&amp;$B1997,1))), IF(L1997&lt;=INDIRECT("FECHA_"&amp;$B1997,1),"INCUMPLIDA","PROCESO"), "VERIFICAR FECHA")),"SIN VALOR AVANCE")</f>
        <v>PROCESO</v>
      </c>
    </row>
    <row r="1998" spans="1:17" ht="255">
      <c r="A1998" s="278" t="s">
        <v>19</v>
      </c>
      <c r="B1998" s="203" t="s">
        <v>14</v>
      </c>
      <c r="C1998" s="609"/>
      <c r="D1998" s="609"/>
      <c r="E1998" s="610" t="s">
        <v>1266</v>
      </c>
      <c r="F1998" s="608"/>
      <c r="G1998" s="211" t="s">
        <v>1267</v>
      </c>
      <c r="H1998" s="518" t="s">
        <v>1268</v>
      </c>
      <c r="I1998" s="518" t="s">
        <v>1269</v>
      </c>
      <c r="J1998" s="208">
        <v>2</v>
      </c>
      <c r="K1998" s="209">
        <v>45717</v>
      </c>
      <c r="L1998" s="209">
        <v>46081</v>
      </c>
      <c r="M1998" s="199">
        <f t="shared" si="74"/>
        <v>52</v>
      </c>
      <c r="N1998" s="200">
        <v>0</v>
      </c>
      <c r="O1998" s="518" t="s">
        <v>1270</v>
      </c>
      <c r="P1998" s="200">
        <f t="shared" si="73"/>
        <v>0</v>
      </c>
      <c r="Q1998" s="201" t="str" cm="1">
        <f t="array" aca="1" ref="Q1998" ca="1">IF(ISNUMBER(P1998),IF(P1998=100%,"CUMPLIDA",IF(AND(ISNUMBER(L1998),ISNUMBER(INDIRECT("FECHA_"&amp;$B1998,1))), IF(L1998&lt;=INDIRECT("FECHA_"&amp;$B1998,1),"INCUMPLIDA","PROCESO"), "VERIFICAR FECHA")),"SIN VALOR AVANCE")</f>
        <v>PROCESO</v>
      </c>
    </row>
    <row r="1999" spans="1:17" ht="180.75">
      <c r="A1999" s="278" t="s">
        <v>19</v>
      </c>
      <c r="B1999" s="203" t="s">
        <v>14</v>
      </c>
      <c r="C1999" s="609"/>
      <c r="D1999" s="609"/>
      <c r="E1999" s="610"/>
      <c r="F1999" s="608"/>
      <c r="G1999" s="211" t="s">
        <v>1271</v>
      </c>
      <c r="H1999" s="518" t="s">
        <v>1272</v>
      </c>
      <c r="I1999" s="518" t="s">
        <v>1273</v>
      </c>
      <c r="J1999" s="208">
        <v>2</v>
      </c>
      <c r="K1999" s="209">
        <v>45717</v>
      </c>
      <c r="L1999" s="209">
        <v>45960</v>
      </c>
      <c r="M1999" s="199">
        <f t="shared" si="74"/>
        <v>34.714285714285715</v>
      </c>
      <c r="N1999" s="200">
        <v>0</v>
      </c>
      <c r="O1999" s="518" t="s">
        <v>1274</v>
      </c>
      <c r="P1999" s="200">
        <f t="shared" si="73"/>
        <v>0</v>
      </c>
      <c r="Q1999" s="201" t="str" cm="1">
        <f t="array" aca="1" ref="Q1999" ca="1">IF(ISNUMBER(P1999),IF(P1999=100%,"CUMPLIDA",IF(AND(ISNUMBER(L1999),ISNUMBER(INDIRECT("FECHA_"&amp;$B1999,1))), IF(L1999&lt;=INDIRECT("FECHA_"&amp;$B1999,1),"INCUMPLIDA","PROCESO"), "VERIFICAR FECHA")),"SIN VALOR AVANCE")</f>
        <v>PROCESO</v>
      </c>
    </row>
    <row r="2000" spans="1:17" ht="300">
      <c r="A2000" s="278" t="s">
        <v>19</v>
      </c>
      <c r="B2000" s="203" t="s">
        <v>14</v>
      </c>
      <c r="C2000" s="609"/>
      <c r="D2000" s="609"/>
      <c r="E2000" s="610"/>
      <c r="F2000" s="608"/>
      <c r="G2000" s="211" t="s">
        <v>1275</v>
      </c>
      <c r="H2000" s="518" t="s">
        <v>1276</v>
      </c>
      <c r="I2000" s="518" t="s">
        <v>1277</v>
      </c>
      <c r="J2000" s="208">
        <v>2</v>
      </c>
      <c r="K2000" s="209">
        <v>45717</v>
      </c>
      <c r="L2000" s="209">
        <v>46081</v>
      </c>
      <c r="M2000" s="199">
        <f t="shared" si="74"/>
        <v>52</v>
      </c>
      <c r="N2000" s="200">
        <v>0</v>
      </c>
      <c r="O2000" s="518" t="s">
        <v>1278</v>
      </c>
      <c r="P2000" s="200">
        <f t="shared" si="73"/>
        <v>0</v>
      </c>
      <c r="Q2000" s="201" t="str" cm="1">
        <f t="array" aca="1" ref="Q2000" ca="1">IF(ISNUMBER(P2000),IF(P2000=100%,"CUMPLIDA",IF(AND(ISNUMBER(L2000),ISNUMBER(INDIRECT("FECHA_"&amp;$B2000,1))), IF(L2000&lt;=INDIRECT("FECHA_"&amp;$B2000,1),"INCUMPLIDA","PROCESO"), "VERIFICAR FECHA")),"SIN VALOR AVANCE")</f>
        <v>PROCESO</v>
      </c>
    </row>
    <row r="2001" spans="1:17" ht="195">
      <c r="A2001" s="278" t="s">
        <v>19</v>
      </c>
      <c r="B2001" s="203" t="s">
        <v>14</v>
      </c>
      <c r="C2001" s="609"/>
      <c r="D2001" s="609"/>
      <c r="E2001" s="610" t="s">
        <v>1279</v>
      </c>
      <c r="F2001" s="608"/>
      <c r="G2001" s="211" t="s">
        <v>1280</v>
      </c>
      <c r="H2001" s="518" t="s">
        <v>1257</v>
      </c>
      <c r="I2001" s="518" t="s">
        <v>1258</v>
      </c>
      <c r="J2001" s="208">
        <v>1</v>
      </c>
      <c r="K2001" s="209">
        <v>45717</v>
      </c>
      <c r="L2001" s="209">
        <v>46081</v>
      </c>
      <c r="M2001" s="199">
        <f t="shared" si="74"/>
        <v>52</v>
      </c>
      <c r="N2001" s="200">
        <v>0.1</v>
      </c>
      <c r="O2001" s="518" t="s">
        <v>1259</v>
      </c>
      <c r="P2001" s="200">
        <f t="shared" si="73"/>
        <v>0.1</v>
      </c>
      <c r="Q2001" s="201" t="str" cm="1">
        <f t="array" aca="1" ref="Q2001" ca="1">IF(ISNUMBER(P2001),IF(P2001=100%,"CUMPLIDA",IF(AND(ISNUMBER(L2001),ISNUMBER(INDIRECT("FECHA_"&amp;$B2001,1))), IF(L2001&lt;=INDIRECT("FECHA_"&amp;$B2001,1),"INCUMPLIDA","PROCESO"), "VERIFICAR FECHA")),"SIN VALOR AVANCE")</f>
        <v>PROCESO</v>
      </c>
    </row>
    <row r="2002" spans="1:17" ht="276.75">
      <c r="A2002" s="278" t="s">
        <v>19</v>
      </c>
      <c r="B2002" s="203" t="s">
        <v>14</v>
      </c>
      <c r="C2002" s="609"/>
      <c r="D2002" s="609"/>
      <c r="E2002" s="610"/>
      <c r="F2002" s="608"/>
      <c r="G2002" s="211" t="s">
        <v>1281</v>
      </c>
      <c r="H2002" s="518" t="s">
        <v>1261</v>
      </c>
      <c r="I2002" s="519" t="s">
        <v>1262</v>
      </c>
      <c r="J2002" s="208">
        <v>8</v>
      </c>
      <c r="K2002" s="209">
        <v>45717</v>
      </c>
      <c r="L2002" s="209">
        <v>46081</v>
      </c>
      <c r="M2002" s="199">
        <f t="shared" si="74"/>
        <v>52</v>
      </c>
      <c r="N2002" s="200">
        <v>0</v>
      </c>
      <c r="O2002" s="518" t="s">
        <v>1263</v>
      </c>
      <c r="P2002" s="200">
        <f t="shared" si="73"/>
        <v>0</v>
      </c>
      <c r="Q2002" s="201" t="str" cm="1">
        <f t="array" aca="1" ref="Q2002" ca="1">IF(ISNUMBER(P2002),IF(P2002=100%,"CUMPLIDA",IF(AND(ISNUMBER(L2002),ISNUMBER(INDIRECT("FECHA_"&amp;$B2002,1))), IF(L2002&lt;=INDIRECT("FECHA_"&amp;$B2002,1),"INCUMPLIDA","PROCESO"), "VERIFICAR FECHA")),"SIN VALOR AVANCE")</f>
        <v>PROCESO</v>
      </c>
    </row>
    <row r="2003" spans="1:17" ht="150">
      <c r="A2003" s="278" t="s">
        <v>19</v>
      </c>
      <c r="B2003" s="203" t="s">
        <v>14</v>
      </c>
      <c r="C2003" s="609"/>
      <c r="D2003" s="609"/>
      <c r="E2003" s="610"/>
      <c r="F2003" s="608"/>
      <c r="G2003" s="196" t="s">
        <v>1282</v>
      </c>
      <c r="H2003" s="515" t="s">
        <v>1283</v>
      </c>
      <c r="I2003" s="515" t="s">
        <v>1284</v>
      </c>
      <c r="J2003" s="208">
        <v>12</v>
      </c>
      <c r="K2003" s="209">
        <v>45717</v>
      </c>
      <c r="L2003" s="209">
        <v>46081</v>
      </c>
      <c r="M2003" s="199">
        <f t="shared" si="74"/>
        <v>52</v>
      </c>
      <c r="N2003" s="200">
        <v>0</v>
      </c>
      <c r="O2003" s="515" t="s">
        <v>1285</v>
      </c>
      <c r="P2003" s="200">
        <f t="shared" si="73"/>
        <v>0</v>
      </c>
      <c r="Q2003" s="201" t="str" cm="1">
        <f t="array" aca="1" ref="Q2003" ca="1">IF(ISNUMBER(P2003),IF(P2003=100%,"CUMPLIDA",IF(AND(ISNUMBER(L2003),ISNUMBER(INDIRECT("FECHA_"&amp;$B2003,1))), IF(L2003&lt;=INDIRECT("FECHA_"&amp;$B2003,1),"INCUMPLIDA","PROCESO"), "VERIFICAR FECHA")),"SIN VALOR AVANCE")</f>
        <v>PROCESO</v>
      </c>
    </row>
    <row r="2004" spans="1:17" ht="255">
      <c r="A2004" s="278" t="s">
        <v>19</v>
      </c>
      <c r="B2004" s="203" t="s">
        <v>14</v>
      </c>
      <c r="C2004" s="609"/>
      <c r="D2004" s="609"/>
      <c r="E2004" s="610"/>
      <c r="F2004" s="608"/>
      <c r="G2004" s="196" t="s">
        <v>1286</v>
      </c>
      <c r="H2004" s="515" t="s">
        <v>1287</v>
      </c>
      <c r="I2004" s="515" t="s">
        <v>1288</v>
      </c>
      <c r="J2004" s="200">
        <v>1</v>
      </c>
      <c r="K2004" s="209">
        <v>45717</v>
      </c>
      <c r="L2004" s="209">
        <v>46081</v>
      </c>
      <c r="M2004" s="199">
        <f t="shared" si="74"/>
        <v>52</v>
      </c>
      <c r="N2004" s="200">
        <v>0</v>
      </c>
      <c r="O2004" s="515" t="s">
        <v>1289</v>
      </c>
      <c r="P2004" s="200">
        <f t="shared" si="73"/>
        <v>0</v>
      </c>
      <c r="Q2004" s="201" t="str" cm="1">
        <f t="array" aca="1" ref="Q2004" ca="1">IF(ISNUMBER(P2004),IF(P2004=100%,"CUMPLIDA",IF(AND(ISNUMBER(L2004),ISNUMBER(INDIRECT("FECHA_"&amp;$B2004,1))), IF(L2004&lt;=INDIRECT("FECHA_"&amp;$B2004,1),"INCUMPLIDA","PROCESO"), "VERIFICAR FECHA")),"SIN VALOR AVANCE")</f>
        <v>PROCESO</v>
      </c>
    </row>
    <row r="2005" spans="1:17" ht="180.75">
      <c r="A2005" s="278" t="s">
        <v>19</v>
      </c>
      <c r="B2005" s="203" t="s">
        <v>14</v>
      </c>
      <c r="C2005" s="609"/>
      <c r="D2005" s="609"/>
      <c r="E2005" s="610" t="s">
        <v>1290</v>
      </c>
      <c r="F2005" s="608"/>
      <c r="G2005" s="211" t="s">
        <v>1291</v>
      </c>
      <c r="H2005" s="518" t="s">
        <v>1272</v>
      </c>
      <c r="I2005" s="518" t="s">
        <v>1273</v>
      </c>
      <c r="J2005" s="208">
        <v>2</v>
      </c>
      <c r="K2005" s="209">
        <v>45717</v>
      </c>
      <c r="L2005" s="209">
        <v>45960</v>
      </c>
      <c r="M2005" s="199">
        <f t="shared" si="74"/>
        <v>34.714285714285715</v>
      </c>
      <c r="N2005" s="200">
        <v>0</v>
      </c>
      <c r="O2005" s="518" t="s">
        <v>1274</v>
      </c>
      <c r="P2005" s="200">
        <f t="shared" si="73"/>
        <v>0</v>
      </c>
      <c r="Q2005" s="201" t="str" cm="1">
        <f t="array" aca="1" ref="Q2005" ca="1">IF(ISNUMBER(P2005),IF(P2005=100%,"CUMPLIDA",IF(AND(ISNUMBER(L2005),ISNUMBER(INDIRECT("FECHA_"&amp;$B2005,1))), IF(L2005&lt;=INDIRECT("FECHA_"&amp;$B2005,1),"INCUMPLIDA","PROCESO"), "VERIFICAR FECHA")),"SIN VALOR AVANCE")</f>
        <v>PROCESO</v>
      </c>
    </row>
    <row r="2006" spans="1:17" ht="409.5">
      <c r="A2006" s="278" t="s">
        <v>19</v>
      </c>
      <c r="B2006" s="203" t="s">
        <v>14</v>
      </c>
      <c r="C2006" s="609"/>
      <c r="D2006" s="609"/>
      <c r="E2006" s="610"/>
      <c r="F2006" s="608"/>
      <c r="G2006" s="211" t="s">
        <v>1292</v>
      </c>
      <c r="H2006" s="518" t="s">
        <v>1276</v>
      </c>
      <c r="I2006" s="518" t="s">
        <v>1277</v>
      </c>
      <c r="J2006" s="208">
        <v>2</v>
      </c>
      <c r="K2006" s="209">
        <v>45717</v>
      </c>
      <c r="L2006" s="209">
        <v>46081</v>
      </c>
      <c r="M2006" s="199">
        <f t="shared" si="74"/>
        <v>52</v>
      </c>
      <c r="N2006" s="200">
        <v>0</v>
      </c>
      <c r="O2006" s="518" t="s">
        <v>1293</v>
      </c>
      <c r="P2006" s="200">
        <f t="shared" si="73"/>
        <v>0</v>
      </c>
      <c r="Q2006" s="201" t="str" cm="1">
        <f t="array" aca="1" ref="Q2006" ca="1">IF(ISNUMBER(P2006),IF(P2006=100%,"CUMPLIDA",IF(AND(ISNUMBER(L2006),ISNUMBER(INDIRECT("FECHA_"&amp;$B2006,1))), IF(L2006&lt;=INDIRECT("FECHA_"&amp;$B2006,1),"INCUMPLIDA","PROCESO"), "VERIFICAR FECHA")),"SIN VALOR AVANCE")</f>
        <v>PROCESO</v>
      </c>
    </row>
    <row r="2007" spans="1:17" ht="150">
      <c r="A2007" s="278" t="s">
        <v>19</v>
      </c>
      <c r="B2007" s="203" t="s">
        <v>14</v>
      </c>
      <c r="C2007" s="609"/>
      <c r="D2007" s="609"/>
      <c r="E2007" s="610" t="s">
        <v>1294</v>
      </c>
      <c r="F2007" s="608"/>
      <c r="G2007" s="196" t="s">
        <v>1295</v>
      </c>
      <c r="H2007" s="515" t="s">
        <v>1296</v>
      </c>
      <c r="I2007" s="515" t="s">
        <v>1284</v>
      </c>
      <c r="J2007" s="208">
        <v>12</v>
      </c>
      <c r="K2007" s="209">
        <v>45717</v>
      </c>
      <c r="L2007" s="209">
        <v>46081</v>
      </c>
      <c r="M2007" s="199">
        <f t="shared" si="74"/>
        <v>52</v>
      </c>
      <c r="N2007" s="200">
        <v>0</v>
      </c>
      <c r="O2007" s="515" t="s">
        <v>1297</v>
      </c>
      <c r="P2007" s="200">
        <f t="shared" si="73"/>
        <v>0</v>
      </c>
      <c r="Q2007" s="201" t="str" cm="1">
        <f t="array" aca="1" ref="Q2007" ca="1">IF(ISNUMBER(P2007),IF(P2007=100%,"CUMPLIDA",IF(AND(ISNUMBER(L2007),ISNUMBER(INDIRECT("FECHA_"&amp;$B2007,1))), IF(L2007&lt;=INDIRECT("FECHA_"&amp;$B2007,1),"INCUMPLIDA","PROCESO"), "VERIFICAR FECHA")),"SIN VALOR AVANCE")</f>
        <v>PROCESO</v>
      </c>
    </row>
    <row r="2008" spans="1:17" ht="195">
      <c r="A2008" s="278" t="s">
        <v>19</v>
      </c>
      <c r="B2008" s="203" t="s">
        <v>14</v>
      </c>
      <c r="C2008" s="609"/>
      <c r="D2008" s="609"/>
      <c r="E2008" s="610"/>
      <c r="F2008" s="608"/>
      <c r="G2008" s="196" t="s">
        <v>1298</v>
      </c>
      <c r="H2008" s="515" t="s">
        <v>1299</v>
      </c>
      <c r="I2008" s="515" t="s">
        <v>1288</v>
      </c>
      <c r="J2008" s="200">
        <v>1</v>
      </c>
      <c r="K2008" s="209">
        <v>45717</v>
      </c>
      <c r="L2008" s="209">
        <v>46081</v>
      </c>
      <c r="M2008" s="199">
        <f t="shared" si="74"/>
        <v>52</v>
      </c>
      <c r="N2008" s="200">
        <v>0</v>
      </c>
      <c r="O2008" s="515" t="s">
        <v>1289</v>
      </c>
      <c r="P2008" s="200">
        <f t="shared" si="73"/>
        <v>0</v>
      </c>
      <c r="Q2008" s="201" t="str" cm="1">
        <f t="array" aca="1" ref="Q2008" ca="1">IF(ISNUMBER(P2008),IF(P2008=100%,"CUMPLIDA",IF(AND(ISNUMBER(L2008),ISNUMBER(INDIRECT("FECHA_"&amp;$B2008,1))), IF(L2008&lt;=INDIRECT("FECHA_"&amp;$B2008,1),"INCUMPLIDA","PROCESO"), "VERIFICAR FECHA")),"SIN VALOR AVANCE")</f>
        <v>PROCESO</v>
      </c>
    </row>
    <row r="2009" spans="1:17" ht="180.75">
      <c r="A2009" s="278" t="s">
        <v>19</v>
      </c>
      <c r="B2009" s="203" t="s">
        <v>14</v>
      </c>
      <c r="C2009" s="609"/>
      <c r="D2009" s="609"/>
      <c r="E2009" s="610" t="s">
        <v>1300</v>
      </c>
      <c r="F2009" s="608"/>
      <c r="G2009" s="211" t="s">
        <v>1301</v>
      </c>
      <c r="H2009" s="518" t="s">
        <v>1272</v>
      </c>
      <c r="I2009" s="518" t="s">
        <v>1273</v>
      </c>
      <c r="J2009" s="208">
        <v>2</v>
      </c>
      <c r="K2009" s="209">
        <v>45717</v>
      </c>
      <c r="L2009" s="209">
        <v>45960</v>
      </c>
      <c r="M2009" s="199">
        <f t="shared" si="74"/>
        <v>34.714285714285715</v>
      </c>
      <c r="N2009" s="200">
        <v>0</v>
      </c>
      <c r="O2009" s="518" t="s">
        <v>1302</v>
      </c>
      <c r="P2009" s="200">
        <f t="shared" si="73"/>
        <v>0</v>
      </c>
      <c r="Q2009" s="201" t="str" cm="1">
        <f t="array" aca="1" ref="Q2009" ca="1">IF(ISNUMBER(P2009),IF(P2009=100%,"CUMPLIDA",IF(AND(ISNUMBER(L2009),ISNUMBER(INDIRECT("FECHA_"&amp;$B2009,1))), IF(L2009&lt;=INDIRECT("FECHA_"&amp;$B2009,1),"INCUMPLIDA","PROCESO"), "VERIFICAR FECHA")),"SIN VALOR AVANCE")</f>
        <v>PROCESO</v>
      </c>
    </row>
    <row r="2010" spans="1:17" ht="405">
      <c r="A2010" s="278" t="s">
        <v>19</v>
      </c>
      <c r="B2010" s="203" t="s">
        <v>14</v>
      </c>
      <c r="C2010" s="609"/>
      <c r="D2010" s="609"/>
      <c r="E2010" s="610"/>
      <c r="F2010" s="608"/>
      <c r="G2010" s="211" t="s">
        <v>1303</v>
      </c>
      <c r="H2010" s="518" t="s">
        <v>1276</v>
      </c>
      <c r="I2010" s="518" t="s">
        <v>1277</v>
      </c>
      <c r="J2010" s="208">
        <v>2</v>
      </c>
      <c r="K2010" s="209">
        <v>45717</v>
      </c>
      <c r="L2010" s="209">
        <v>46081</v>
      </c>
      <c r="M2010" s="199">
        <f t="shared" si="74"/>
        <v>52</v>
      </c>
      <c r="N2010" s="200">
        <v>0</v>
      </c>
      <c r="O2010" s="518" t="s">
        <v>1293</v>
      </c>
      <c r="P2010" s="200">
        <f t="shared" si="73"/>
        <v>0</v>
      </c>
      <c r="Q2010" s="201" t="str" cm="1">
        <f t="array" aca="1" ref="Q2010" ca="1">IF(ISNUMBER(P2010),IF(P2010=100%,"CUMPLIDA",IF(AND(ISNUMBER(L2010),ISNUMBER(INDIRECT("FECHA_"&amp;$B2010,1))), IF(L2010&lt;=INDIRECT("FECHA_"&amp;$B2010,1),"INCUMPLIDA","PROCESO"), "VERIFICAR FECHA")),"SIN VALOR AVANCE")</f>
        <v>PROCESO</v>
      </c>
    </row>
    <row r="2011" spans="1:17" ht="180.75">
      <c r="A2011" s="278" t="s">
        <v>19</v>
      </c>
      <c r="B2011" s="203" t="s">
        <v>14</v>
      </c>
      <c r="C2011" s="609"/>
      <c r="D2011" s="609"/>
      <c r="E2011" s="610"/>
      <c r="F2011" s="608"/>
      <c r="G2011" s="211" t="s">
        <v>1304</v>
      </c>
      <c r="H2011" s="518" t="s">
        <v>1272</v>
      </c>
      <c r="I2011" s="518" t="s">
        <v>1273</v>
      </c>
      <c r="J2011" s="208">
        <v>2</v>
      </c>
      <c r="K2011" s="209">
        <v>45717</v>
      </c>
      <c r="L2011" s="209">
        <v>45960</v>
      </c>
      <c r="M2011" s="199">
        <f t="shared" si="74"/>
        <v>34.714285714285715</v>
      </c>
      <c r="N2011" s="200">
        <v>0</v>
      </c>
      <c r="O2011" s="518" t="s">
        <v>1274</v>
      </c>
      <c r="P2011" s="200">
        <f t="shared" si="73"/>
        <v>0</v>
      </c>
      <c r="Q2011" s="201" t="str" cm="1">
        <f t="array" aca="1" ref="Q2011" ca="1">IF(ISNUMBER(P2011),IF(P2011=100%,"CUMPLIDA",IF(AND(ISNUMBER(L2011),ISNUMBER(INDIRECT("FECHA_"&amp;$B2011,1))), IF(L2011&lt;=INDIRECT("FECHA_"&amp;$B2011,1),"INCUMPLIDA","PROCESO"), "VERIFICAR FECHA")),"SIN VALOR AVANCE")</f>
        <v>PROCESO</v>
      </c>
    </row>
    <row r="2012" spans="1:17" ht="390">
      <c r="A2012" s="278" t="s">
        <v>19</v>
      </c>
      <c r="B2012" s="203" t="s">
        <v>14</v>
      </c>
      <c r="C2012" s="609"/>
      <c r="D2012" s="609"/>
      <c r="E2012" s="610"/>
      <c r="F2012" s="608"/>
      <c r="G2012" s="211" t="s">
        <v>1305</v>
      </c>
      <c r="H2012" s="518" t="s">
        <v>1276</v>
      </c>
      <c r="I2012" s="518" t="s">
        <v>1277</v>
      </c>
      <c r="J2012" s="208">
        <v>2</v>
      </c>
      <c r="K2012" s="209">
        <v>45717</v>
      </c>
      <c r="L2012" s="209">
        <v>46081</v>
      </c>
      <c r="M2012" s="199">
        <f t="shared" si="74"/>
        <v>52</v>
      </c>
      <c r="N2012" s="200">
        <v>0</v>
      </c>
      <c r="O2012" s="518" t="s">
        <v>1306</v>
      </c>
      <c r="P2012" s="200">
        <f t="shared" si="73"/>
        <v>0</v>
      </c>
      <c r="Q2012" s="201" t="str" cm="1">
        <f t="array" aca="1" ref="Q2012" ca="1">IF(ISNUMBER(P2012),IF(P2012=100%,"CUMPLIDA",IF(AND(ISNUMBER(L2012),ISNUMBER(INDIRECT("FECHA_"&amp;$B2012,1))), IF(L2012&lt;=INDIRECT("FECHA_"&amp;$B2012,1),"INCUMPLIDA","PROCESO"), "VERIFICAR FECHA")),"SIN VALOR AVANCE")</f>
        <v>PROCESO</v>
      </c>
    </row>
    <row r="2013" spans="1:17" ht="300">
      <c r="A2013" s="278" t="s">
        <v>19</v>
      </c>
      <c r="B2013" s="203" t="s">
        <v>14</v>
      </c>
      <c r="C2013" s="609"/>
      <c r="D2013" s="609"/>
      <c r="E2013" s="610"/>
      <c r="F2013" s="608"/>
      <c r="G2013" s="211" t="s">
        <v>1307</v>
      </c>
      <c r="H2013" s="518" t="s">
        <v>1308</v>
      </c>
      <c r="I2013" s="518" t="s">
        <v>1309</v>
      </c>
      <c r="J2013" s="208">
        <v>1</v>
      </c>
      <c r="K2013" s="209">
        <v>45717</v>
      </c>
      <c r="L2013" s="209">
        <v>45838</v>
      </c>
      <c r="M2013" s="199">
        <f t="shared" si="74"/>
        <v>17.285714285714285</v>
      </c>
      <c r="N2013" s="200">
        <v>0</v>
      </c>
      <c r="O2013" s="518" t="s">
        <v>1310</v>
      </c>
      <c r="P2013" s="200">
        <f t="shared" si="73"/>
        <v>0</v>
      </c>
      <c r="Q2013" s="201" t="str" cm="1">
        <f t="array" aca="1" ref="Q2013" ca="1">IF(ISNUMBER(P2013),IF(P2013=100%,"CUMPLIDA",IF(AND(ISNUMBER(L2013),ISNUMBER(INDIRECT("FECHA_"&amp;$B2013,1))), IF(L2013&lt;=INDIRECT("FECHA_"&amp;$B2013,1),"INCUMPLIDA","PROCESO"), "VERIFICAR FECHA")),"SIN VALOR AVANCE")</f>
        <v>PROCESO</v>
      </c>
    </row>
    <row r="2014" spans="1:17" ht="330">
      <c r="A2014" s="278" t="s">
        <v>19</v>
      </c>
      <c r="B2014" s="203" t="s">
        <v>14</v>
      </c>
      <c r="C2014" s="609"/>
      <c r="D2014" s="609"/>
      <c r="E2014" s="610"/>
      <c r="F2014" s="608"/>
      <c r="G2014" s="211" t="s">
        <v>1311</v>
      </c>
      <c r="H2014" s="518" t="s">
        <v>1312</v>
      </c>
      <c r="I2014" s="518" t="s">
        <v>1309</v>
      </c>
      <c r="J2014" s="208">
        <v>1</v>
      </c>
      <c r="K2014" s="209">
        <v>45717</v>
      </c>
      <c r="L2014" s="209">
        <v>45838</v>
      </c>
      <c r="M2014" s="199">
        <f t="shared" si="74"/>
        <v>17.285714285714285</v>
      </c>
      <c r="N2014" s="200">
        <v>0</v>
      </c>
      <c r="O2014" s="518" t="s">
        <v>1313</v>
      </c>
      <c r="P2014" s="200">
        <f t="shared" si="73"/>
        <v>0</v>
      </c>
      <c r="Q2014" s="201" t="str" cm="1">
        <f t="array" aca="1" ref="Q2014" ca="1">IF(ISNUMBER(P2014),IF(P2014=100%,"CUMPLIDA",IF(AND(ISNUMBER(L2014),ISNUMBER(INDIRECT("FECHA_"&amp;$B2014,1))), IF(L2014&lt;=INDIRECT("FECHA_"&amp;$B2014,1),"INCUMPLIDA","PROCESO"), "VERIFICAR FECHA")),"SIN VALOR AVANCE")</f>
        <v>PROCESO</v>
      </c>
    </row>
    <row r="2015" spans="1:17" ht="180.75">
      <c r="A2015" s="278" t="s">
        <v>19</v>
      </c>
      <c r="B2015" s="203" t="s">
        <v>14</v>
      </c>
      <c r="C2015" s="609"/>
      <c r="D2015" s="609"/>
      <c r="E2015" s="610"/>
      <c r="F2015" s="608"/>
      <c r="G2015" s="211" t="s">
        <v>1314</v>
      </c>
      <c r="H2015" s="518" t="s">
        <v>1272</v>
      </c>
      <c r="I2015" s="518" t="s">
        <v>1273</v>
      </c>
      <c r="J2015" s="208">
        <v>2</v>
      </c>
      <c r="K2015" s="209">
        <v>45717</v>
      </c>
      <c r="L2015" s="209">
        <v>45960</v>
      </c>
      <c r="M2015" s="199">
        <f t="shared" si="74"/>
        <v>34.714285714285715</v>
      </c>
      <c r="N2015" s="200">
        <v>0</v>
      </c>
      <c r="O2015" s="518" t="s">
        <v>1274</v>
      </c>
      <c r="P2015" s="200">
        <f t="shared" si="73"/>
        <v>0</v>
      </c>
      <c r="Q2015" s="201" t="str" cm="1">
        <f t="array" aca="1" ref="Q2015" ca="1">IF(ISNUMBER(P2015),IF(P2015=100%,"CUMPLIDA",IF(AND(ISNUMBER(L2015),ISNUMBER(INDIRECT("FECHA_"&amp;$B2015,1))), IF(L2015&lt;=INDIRECT("FECHA_"&amp;$B2015,1),"INCUMPLIDA","PROCESO"), "VERIFICAR FECHA")),"SIN VALOR AVANCE")</f>
        <v>PROCESO</v>
      </c>
    </row>
    <row r="2016" spans="1:17" ht="285.75">
      <c r="A2016" s="278" t="s">
        <v>19</v>
      </c>
      <c r="B2016" s="203" t="s">
        <v>14</v>
      </c>
      <c r="C2016" s="609"/>
      <c r="D2016" s="609"/>
      <c r="E2016" s="610"/>
      <c r="F2016" s="608"/>
      <c r="G2016" s="211" t="s">
        <v>1315</v>
      </c>
      <c r="H2016" s="518" t="s">
        <v>1316</v>
      </c>
      <c r="I2016" s="518" t="s">
        <v>1277</v>
      </c>
      <c r="J2016" s="208">
        <v>2</v>
      </c>
      <c r="K2016" s="209">
        <v>45717</v>
      </c>
      <c r="L2016" s="209">
        <v>46081</v>
      </c>
      <c r="M2016" s="199">
        <f t="shared" si="74"/>
        <v>52</v>
      </c>
      <c r="N2016" s="200">
        <v>0</v>
      </c>
      <c r="O2016" s="518" t="s">
        <v>1317</v>
      </c>
      <c r="P2016" s="200">
        <f t="shared" si="73"/>
        <v>0</v>
      </c>
      <c r="Q2016" s="201" t="str" cm="1">
        <f t="array" aca="1" ref="Q2016" ca="1">IF(ISNUMBER(P2016),IF(P2016=100%,"CUMPLIDA",IF(AND(ISNUMBER(L2016),ISNUMBER(INDIRECT("FECHA_"&amp;$B2016,1))), IF(L2016&lt;=INDIRECT("FECHA_"&amp;$B2016,1),"INCUMPLIDA","PROCESO"), "VERIFICAR FECHA")),"SIN VALOR AVANCE")</f>
        <v>PROCESO</v>
      </c>
    </row>
    <row r="2017" spans="1:17" ht="180.75">
      <c r="A2017" s="278" t="s">
        <v>19</v>
      </c>
      <c r="B2017" s="203" t="s">
        <v>14</v>
      </c>
      <c r="C2017" s="609"/>
      <c r="D2017" s="609"/>
      <c r="E2017" s="610" t="s">
        <v>1318</v>
      </c>
      <c r="F2017" s="608"/>
      <c r="G2017" s="211" t="s">
        <v>1319</v>
      </c>
      <c r="H2017" s="518" t="s">
        <v>1272</v>
      </c>
      <c r="I2017" s="518" t="s">
        <v>1273</v>
      </c>
      <c r="J2017" s="208">
        <v>2</v>
      </c>
      <c r="K2017" s="209">
        <v>45717</v>
      </c>
      <c r="L2017" s="209">
        <v>45960</v>
      </c>
      <c r="M2017" s="199">
        <f t="shared" si="74"/>
        <v>34.714285714285715</v>
      </c>
      <c r="N2017" s="200">
        <v>0</v>
      </c>
      <c r="O2017" s="518" t="s">
        <v>1274</v>
      </c>
      <c r="P2017" s="200">
        <f t="shared" si="73"/>
        <v>0</v>
      </c>
      <c r="Q2017" s="201" t="str" cm="1">
        <f t="array" aca="1" ref="Q2017" ca="1">IF(ISNUMBER(P2017),IF(P2017=100%,"CUMPLIDA",IF(AND(ISNUMBER(L2017),ISNUMBER(INDIRECT("FECHA_"&amp;$B2017,1))), IF(L2017&lt;=INDIRECT("FECHA_"&amp;$B2017,1),"INCUMPLIDA","PROCESO"), "VERIFICAR FECHA")),"SIN VALOR AVANCE")</f>
        <v>PROCESO</v>
      </c>
    </row>
    <row r="2018" spans="1:17" ht="360">
      <c r="A2018" s="278" t="s">
        <v>19</v>
      </c>
      <c r="B2018" s="203" t="s">
        <v>14</v>
      </c>
      <c r="C2018" s="609"/>
      <c r="D2018" s="609"/>
      <c r="E2018" s="610"/>
      <c r="F2018" s="608"/>
      <c r="G2018" s="211" t="s">
        <v>1320</v>
      </c>
      <c r="H2018" s="518" t="s">
        <v>1321</v>
      </c>
      <c r="I2018" s="518" t="s">
        <v>1277</v>
      </c>
      <c r="J2018" s="208">
        <v>2</v>
      </c>
      <c r="K2018" s="209">
        <v>45717</v>
      </c>
      <c r="L2018" s="209">
        <v>46081</v>
      </c>
      <c r="M2018" s="199">
        <f t="shared" si="74"/>
        <v>52</v>
      </c>
      <c r="N2018" s="200">
        <v>0</v>
      </c>
      <c r="O2018" s="518" t="s">
        <v>1317</v>
      </c>
      <c r="P2018" s="200">
        <f t="shared" si="73"/>
        <v>0</v>
      </c>
      <c r="Q2018" s="201" t="str" cm="1">
        <f t="array" aca="1" ref="Q2018" ca="1">IF(ISNUMBER(P2018),IF(P2018=100%,"CUMPLIDA",IF(AND(ISNUMBER(L2018),ISNUMBER(INDIRECT("FECHA_"&amp;$B2018,1))), IF(L2018&lt;=INDIRECT("FECHA_"&amp;$B2018,1),"INCUMPLIDA","PROCESO"), "VERIFICAR FECHA")),"SIN VALOR AVANCE")</f>
        <v>PROCESO</v>
      </c>
    </row>
    <row r="2019" spans="1:17" ht="180.75">
      <c r="A2019" s="278" t="s">
        <v>19</v>
      </c>
      <c r="B2019" s="203" t="s">
        <v>14</v>
      </c>
      <c r="C2019" s="609"/>
      <c r="D2019" s="609"/>
      <c r="E2019" s="610" t="s">
        <v>1322</v>
      </c>
      <c r="F2019" s="608"/>
      <c r="G2019" s="211" t="s">
        <v>1323</v>
      </c>
      <c r="H2019" s="518" t="s">
        <v>1272</v>
      </c>
      <c r="I2019" s="518" t="s">
        <v>1273</v>
      </c>
      <c r="J2019" s="208">
        <v>2</v>
      </c>
      <c r="K2019" s="209">
        <v>45717</v>
      </c>
      <c r="L2019" s="209">
        <v>45960</v>
      </c>
      <c r="M2019" s="199">
        <f t="shared" si="74"/>
        <v>34.714285714285715</v>
      </c>
      <c r="N2019" s="200">
        <v>0</v>
      </c>
      <c r="O2019" s="518" t="s">
        <v>1274</v>
      </c>
      <c r="P2019" s="200">
        <f t="shared" si="73"/>
        <v>0</v>
      </c>
      <c r="Q2019" s="201" t="str" cm="1">
        <f t="array" aca="1" ref="Q2019" ca="1">IF(ISNUMBER(P2019),IF(P2019=100%,"CUMPLIDA",IF(AND(ISNUMBER(L2019),ISNUMBER(INDIRECT("FECHA_"&amp;$B2019,1))), IF(L2019&lt;=INDIRECT("FECHA_"&amp;$B2019,1),"INCUMPLIDA","PROCESO"), "VERIFICAR FECHA")),"SIN VALOR AVANCE")</f>
        <v>PROCESO</v>
      </c>
    </row>
    <row r="2020" spans="1:17" ht="405">
      <c r="A2020" s="278" t="s">
        <v>19</v>
      </c>
      <c r="B2020" s="203" t="s">
        <v>14</v>
      </c>
      <c r="C2020" s="609"/>
      <c r="D2020" s="609"/>
      <c r="E2020" s="610"/>
      <c r="F2020" s="608"/>
      <c r="G2020" s="211" t="s">
        <v>1324</v>
      </c>
      <c r="H2020" s="518" t="s">
        <v>1276</v>
      </c>
      <c r="I2020" s="518" t="s">
        <v>1277</v>
      </c>
      <c r="J2020" s="208">
        <v>2</v>
      </c>
      <c r="K2020" s="209">
        <v>45717</v>
      </c>
      <c r="L2020" s="209">
        <v>46081</v>
      </c>
      <c r="M2020" s="199">
        <f t="shared" si="74"/>
        <v>52</v>
      </c>
      <c r="N2020" s="200">
        <v>0</v>
      </c>
      <c r="O2020" s="518" t="s">
        <v>1325</v>
      </c>
      <c r="P2020" s="200">
        <f t="shared" si="73"/>
        <v>0</v>
      </c>
      <c r="Q2020" s="201" t="str" cm="1">
        <f t="array" aca="1" ref="Q2020" ca="1">IF(ISNUMBER(P2020),IF(P2020=100%,"CUMPLIDA",IF(AND(ISNUMBER(L2020),ISNUMBER(INDIRECT("FECHA_"&amp;$B2020,1))), IF(L2020&lt;=INDIRECT("FECHA_"&amp;$B2020,1),"INCUMPLIDA","PROCESO"), "VERIFICAR FECHA")),"SIN VALOR AVANCE")</f>
        <v>PROCESO</v>
      </c>
    </row>
    <row r="2021" spans="1:17" ht="300">
      <c r="A2021" s="278" t="s">
        <v>19</v>
      </c>
      <c r="B2021" s="203" t="s">
        <v>14</v>
      </c>
      <c r="C2021" s="609"/>
      <c r="D2021" s="609"/>
      <c r="E2021" s="610"/>
      <c r="F2021" s="608"/>
      <c r="G2021" s="211" t="s">
        <v>1326</v>
      </c>
      <c r="H2021" s="518" t="s">
        <v>1308</v>
      </c>
      <c r="I2021" s="518" t="s">
        <v>1309</v>
      </c>
      <c r="J2021" s="208">
        <v>1</v>
      </c>
      <c r="K2021" s="209">
        <v>45717</v>
      </c>
      <c r="L2021" s="209">
        <v>45838</v>
      </c>
      <c r="M2021" s="199">
        <f t="shared" si="74"/>
        <v>17.285714285714285</v>
      </c>
      <c r="N2021" s="200">
        <v>0</v>
      </c>
      <c r="O2021" s="518" t="s">
        <v>1327</v>
      </c>
      <c r="P2021" s="200">
        <f t="shared" si="73"/>
        <v>0</v>
      </c>
      <c r="Q2021" s="201" t="str" cm="1">
        <f t="array" aca="1" ref="Q2021" ca="1">IF(ISNUMBER(P2021),IF(P2021=100%,"CUMPLIDA",IF(AND(ISNUMBER(L2021),ISNUMBER(INDIRECT("FECHA_"&amp;$B2021,1))), IF(L2021&lt;=INDIRECT("FECHA_"&amp;$B2021,1),"INCUMPLIDA","PROCESO"), "VERIFICAR FECHA")),"SIN VALOR AVANCE")</f>
        <v>PROCESO</v>
      </c>
    </row>
    <row r="2022" spans="1:17" ht="180.75">
      <c r="A2022" s="278" t="s">
        <v>19</v>
      </c>
      <c r="B2022" s="203" t="s">
        <v>14</v>
      </c>
      <c r="C2022" s="609"/>
      <c r="D2022" s="609"/>
      <c r="E2022" s="610" t="s">
        <v>1328</v>
      </c>
      <c r="F2022" s="608"/>
      <c r="G2022" s="211" t="s">
        <v>1329</v>
      </c>
      <c r="H2022" s="518" t="s">
        <v>1272</v>
      </c>
      <c r="I2022" s="518" t="s">
        <v>1273</v>
      </c>
      <c r="J2022" s="208">
        <v>2</v>
      </c>
      <c r="K2022" s="209">
        <v>45717</v>
      </c>
      <c r="L2022" s="209">
        <v>45960</v>
      </c>
      <c r="M2022" s="199">
        <f t="shared" si="74"/>
        <v>34.714285714285715</v>
      </c>
      <c r="N2022" s="200">
        <v>0</v>
      </c>
      <c r="O2022" s="518" t="s">
        <v>1274</v>
      </c>
      <c r="P2022" s="200">
        <f t="shared" si="73"/>
        <v>0</v>
      </c>
      <c r="Q2022" s="201" t="str" cm="1">
        <f t="array" aca="1" ref="Q2022" ca="1">IF(ISNUMBER(P2022),IF(P2022=100%,"CUMPLIDA",IF(AND(ISNUMBER(L2022),ISNUMBER(INDIRECT("FECHA_"&amp;$B2022,1))), IF(L2022&lt;=INDIRECT("FECHA_"&amp;$B2022,1),"INCUMPLIDA","PROCESO"), "VERIFICAR FECHA")),"SIN VALOR AVANCE")</f>
        <v>PROCESO</v>
      </c>
    </row>
    <row r="2023" spans="1:17" ht="409.5">
      <c r="A2023" s="278" t="s">
        <v>19</v>
      </c>
      <c r="B2023" s="203" t="s">
        <v>14</v>
      </c>
      <c r="C2023" s="609"/>
      <c r="D2023" s="609"/>
      <c r="E2023" s="610"/>
      <c r="F2023" s="608"/>
      <c r="G2023" s="211" t="s">
        <v>1330</v>
      </c>
      <c r="H2023" s="518" t="s">
        <v>1321</v>
      </c>
      <c r="I2023" s="518" t="s">
        <v>1277</v>
      </c>
      <c r="J2023" s="208">
        <v>2</v>
      </c>
      <c r="K2023" s="209">
        <v>45717</v>
      </c>
      <c r="L2023" s="209">
        <v>46081</v>
      </c>
      <c r="M2023" s="199">
        <f t="shared" si="74"/>
        <v>52</v>
      </c>
      <c r="N2023" s="200">
        <v>0</v>
      </c>
      <c r="O2023" s="518" t="s">
        <v>1306</v>
      </c>
      <c r="P2023" s="200">
        <f t="shared" si="73"/>
        <v>0</v>
      </c>
      <c r="Q2023" s="201" t="str" cm="1">
        <f t="array" aca="1" ref="Q2023" ca="1">IF(ISNUMBER(P2023),IF(P2023=100%,"CUMPLIDA",IF(AND(ISNUMBER(L2023),ISNUMBER(INDIRECT("FECHA_"&amp;$B2023,1))), IF(L2023&lt;=INDIRECT("FECHA_"&amp;$B2023,1),"INCUMPLIDA","PROCESO"), "VERIFICAR FECHA")),"SIN VALOR AVANCE")</f>
        <v>PROCESO</v>
      </c>
    </row>
    <row r="2024" spans="1:17" ht="180.75">
      <c r="A2024" s="278" t="s">
        <v>19</v>
      </c>
      <c r="B2024" s="203" t="s">
        <v>14</v>
      </c>
      <c r="C2024" s="609"/>
      <c r="D2024" s="609"/>
      <c r="E2024" s="610" t="s">
        <v>1331</v>
      </c>
      <c r="F2024" s="608"/>
      <c r="G2024" s="211" t="s">
        <v>1332</v>
      </c>
      <c r="H2024" s="518" t="s">
        <v>1272</v>
      </c>
      <c r="I2024" s="518" t="s">
        <v>1273</v>
      </c>
      <c r="J2024" s="208">
        <v>2</v>
      </c>
      <c r="K2024" s="209">
        <v>45717</v>
      </c>
      <c r="L2024" s="209">
        <v>45960</v>
      </c>
      <c r="M2024" s="199">
        <f t="shared" si="74"/>
        <v>34.714285714285715</v>
      </c>
      <c r="N2024" s="200">
        <v>0</v>
      </c>
      <c r="O2024" s="518" t="s">
        <v>1274</v>
      </c>
      <c r="P2024" s="200">
        <f>IF(B2024="ITRC",N2024,N2024/J2024)</f>
        <v>0</v>
      </c>
      <c r="Q2024" s="201" t="str" cm="1">
        <f t="array" aca="1" ref="Q2024" ca="1">IF(ISNUMBER(P2024),IF(P2024=100%,"CUMPLIDA",IF(AND(ISNUMBER(L2024),ISNUMBER(INDIRECT("FECHA_"&amp;$B2024,1))), IF(L2024&lt;=INDIRECT("FECHA_"&amp;$B2024,1),"INCUMPLIDA","PROCESO"), "VERIFICAR FECHA")),"SIN VALOR AVANCE")</f>
        <v>PROCESO</v>
      </c>
    </row>
    <row r="2025" spans="1:17" ht="345">
      <c r="A2025" s="278" t="s">
        <v>19</v>
      </c>
      <c r="B2025" s="203" t="s">
        <v>14</v>
      </c>
      <c r="C2025" s="609"/>
      <c r="D2025" s="609"/>
      <c r="E2025" s="610"/>
      <c r="F2025" s="608"/>
      <c r="G2025" s="211" t="s">
        <v>1333</v>
      </c>
      <c r="H2025" s="518" t="s">
        <v>1276</v>
      </c>
      <c r="I2025" s="518" t="s">
        <v>1277</v>
      </c>
      <c r="J2025" s="208">
        <v>2</v>
      </c>
      <c r="K2025" s="209">
        <v>45717</v>
      </c>
      <c r="L2025" s="209">
        <v>46081</v>
      </c>
      <c r="M2025" s="199">
        <f>(L2025-K2025)/7</f>
        <v>52</v>
      </c>
      <c r="N2025" s="200">
        <v>0</v>
      </c>
      <c r="O2025" s="518" t="s">
        <v>1334</v>
      </c>
      <c r="P2025" s="200">
        <f>IF(B2025="ITRC",N2025,N2025/J2025)</f>
        <v>0</v>
      </c>
      <c r="Q2025" s="201" t="str" cm="1">
        <f t="array" aca="1" ref="Q2025" ca="1">IF(ISNUMBER(P2025),IF(P2025=100%,"CUMPLIDA",IF(AND(ISNUMBER(L2025),ISNUMBER(INDIRECT("FECHA_"&amp;$B2025,1))), IF(L2025&lt;=INDIRECT("FECHA_"&amp;$B2025,1),"INCUMPLIDA","PROCESO"), "VERIFICAR FECHA")),"SIN VALOR AVANCE")</f>
        <v>PROCESO</v>
      </c>
    </row>
    <row r="2026" spans="1:17" ht="409.5">
      <c r="A2026" s="278" t="s">
        <v>19</v>
      </c>
      <c r="B2026" s="203" t="s">
        <v>14</v>
      </c>
      <c r="C2026" s="609" t="s">
        <v>1335</v>
      </c>
      <c r="D2026" s="609" t="s">
        <v>1336</v>
      </c>
      <c r="E2026" s="610" t="s">
        <v>1337</v>
      </c>
      <c r="F2026" s="608" t="s">
        <v>1338</v>
      </c>
      <c r="G2026" s="542" t="s">
        <v>4339</v>
      </c>
      <c r="H2026" s="546" t="s">
        <v>4340</v>
      </c>
      <c r="I2026" s="546" t="s">
        <v>4341</v>
      </c>
      <c r="J2026" s="208">
        <v>4</v>
      </c>
      <c r="K2026" s="260">
        <v>45662</v>
      </c>
      <c r="L2026" s="260">
        <v>46142</v>
      </c>
      <c r="M2026" s="199">
        <f t="shared" ref="M2026:M2068" si="75">(L2026-K2026)/7</f>
        <v>68.571428571428569</v>
      </c>
      <c r="N2026" s="200">
        <v>0</v>
      </c>
      <c r="O2026" s="518" t="s">
        <v>4342</v>
      </c>
      <c r="P2026" s="200">
        <f>IF(B2026="ITRC",N2026,N2026/J2026)</f>
        <v>0</v>
      </c>
      <c r="Q2026" s="201" t="str" cm="1">
        <f t="array" aca="1" ref="Q2026" ca="1">IF(ISNUMBER(P2026),IF(P2026=100%,"CUMPLIDA",IF(AND(ISNUMBER(L2026),ISNUMBER(INDIRECT("FECHA_"&amp;$B2026,1))), IF(L2026&lt;=INDIRECT("FECHA_"&amp;$B2026,1),"INCUMPLIDA","PROCESO"), "VERIFICAR FECHA")),"SIN VALOR AVANCE")</f>
        <v>PROCESO</v>
      </c>
    </row>
    <row r="2027" spans="1:17" ht="45.75">
      <c r="A2027" s="278" t="s">
        <v>19</v>
      </c>
      <c r="B2027" s="203" t="s">
        <v>14</v>
      </c>
      <c r="C2027" s="609"/>
      <c r="D2027" s="609"/>
      <c r="E2027" s="610"/>
      <c r="F2027" s="608"/>
      <c r="G2027" s="211" t="s">
        <v>1339</v>
      </c>
      <c r="H2027" s="518" t="s">
        <v>811</v>
      </c>
      <c r="I2027" s="518" t="s">
        <v>234</v>
      </c>
      <c r="J2027" s="208">
        <v>1</v>
      </c>
      <c r="K2027" s="260">
        <v>45231</v>
      </c>
      <c r="L2027" s="260">
        <v>45504</v>
      </c>
      <c r="M2027" s="199">
        <f t="shared" si="75"/>
        <v>39</v>
      </c>
      <c r="N2027" s="200">
        <v>1</v>
      </c>
      <c r="O2027" s="518" t="s">
        <v>812</v>
      </c>
      <c r="P2027" s="200">
        <f t="shared" ref="P2027:P2096" si="76">IF(B2027="ITRC",N2027,N2027/J2027)</f>
        <v>1</v>
      </c>
      <c r="Q2027" s="201" t="str" cm="1">
        <f t="array" aca="1" ref="Q2027" ca="1">IF(ISNUMBER(P2027),IF(P2027=100%,"CUMPLIDA",IF(AND(ISNUMBER(L2027),ISNUMBER(INDIRECT("FECHA_"&amp;$B2027,1))), IF(L2027&lt;=INDIRECT("FECHA_"&amp;$B2027,1),"INCUMPLIDA","PROCESO"), "VERIFICAR FECHA")),"SIN VALOR AVANCE")</f>
        <v>CUMPLIDA</v>
      </c>
    </row>
    <row r="2028" spans="1:17" ht="120.75">
      <c r="A2028" s="278" t="s">
        <v>19</v>
      </c>
      <c r="B2028" s="203" t="s">
        <v>14</v>
      </c>
      <c r="C2028" s="609"/>
      <c r="D2028" s="609"/>
      <c r="E2028" s="610"/>
      <c r="F2028" s="608"/>
      <c r="G2028" s="196" t="s">
        <v>1340</v>
      </c>
      <c r="H2028" s="515" t="s">
        <v>237</v>
      </c>
      <c r="I2028" s="515" t="s">
        <v>238</v>
      </c>
      <c r="J2028" s="208">
        <v>1</v>
      </c>
      <c r="K2028" s="273">
        <v>45323</v>
      </c>
      <c r="L2028" s="273">
        <v>45747</v>
      </c>
      <c r="M2028" s="199">
        <f t="shared" si="75"/>
        <v>60.571428571428569</v>
      </c>
      <c r="N2028" s="200">
        <v>1</v>
      </c>
      <c r="O2028" s="515" t="s">
        <v>814</v>
      </c>
      <c r="P2028" s="200">
        <f t="shared" si="76"/>
        <v>1</v>
      </c>
      <c r="Q2028" s="201" t="str" cm="1">
        <f t="array" aca="1" ref="Q2028" ca="1">IF(ISNUMBER(P2028),IF(P2028=100%,"CUMPLIDA",IF(AND(ISNUMBER(L2028),ISNUMBER(INDIRECT("FECHA_"&amp;$B2028,1))), IF(L2028&lt;=INDIRECT("FECHA_"&amp;$B2028,1),"INCUMPLIDA","PROCESO"), "VERIFICAR FECHA")),"SIN VALOR AVANCE")</f>
        <v>CUMPLIDA</v>
      </c>
    </row>
    <row r="2029" spans="1:17" ht="45.75">
      <c r="A2029" s="278" t="s">
        <v>19</v>
      </c>
      <c r="B2029" s="203" t="s">
        <v>14</v>
      </c>
      <c r="C2029" s="609"/>
      <c r="D2029" s="609"/>
      <c r="E2029" s="610"/>
      <c r="F2029" s="608"/>
      <c r="G2029" s="196" t="s">
        <v>1341</v>
      </c>
      <c r="H2029" s="515" t="s">
        <v>241</v>
      </c>
      <c r="I2029" s="515" t="s">
        <v>242</v>
      </c>
      <c r="J2029" s="208">
        <v>1</v>
      </c>
      <c r="K2029" s="273">
        <v>45323</v>
      </c>
      <c r="L2029" s="273">
        <v>45747</v>
      </c>
      <c r="M2029" s="199">
        <f t="shared" si="75"/>
        <v>60.571428571428569</v>
      </c>
      <c r="N2029" s="200">
        <v>1</v>
      </c>
      <c r="O2029" s="515" t="s">
        <v>812</v>
      </c>
      <c r="P2029" s="200">
        <f t="shared" si="76"/>
        <v>1</v>
      </c>
      <c r="Q2029" s="201" t="str" cm="1">
        <f t="array" aca="1" ref="Q2029" ca="1">IF(ISNUMBER(P2029),IF(P2029=100%,"CUMPLIDA",IF(AND(ISNUMBER(L2029),ISNUMBER(INDIRECT("FECHA_"&amp;$B2029,1))), IF(L2029&lt;=INDIRECT("FECHA_"&amp;$B2029,1),"INCUMPLIDA","PROCESO"), "VERIFICAR FECHA")),"SIN VALOR AVANCE")</f>
        <v>CUMPLIDA</v>
      </c>
    </row>
    <row r="2030" spans="1:17" ht="45.75">
      <c r="A2030" s="278" t="s">
        <v>19</v>
      </c>
      <c r="B2030" s="203" t="s">
        <v>14</v>
      </c>
      <c r="C2030" s="609"/>
      <c r="D2030" s="609"/>
      <c r="E2030" s="610"/>
      <c r="F2030" s="608"/>
      <c r="G2030" s="196" t="s">
        <v>1342</v>
      </c>
      <c r="H2030" s="515" t="s">
        <v>245</v>
      </c>
      <c r="I2030" s="515" t="s">
        <v>246</v>
      </c>
      <c r="J2030" s="208">
        <v>1</v>
      </c>
      <c r="K2030" s="273">
        <v>45231</v>
      </c>
      <c r="L2030" s="273">
        <v>45747</v>
      </c>
      <c r="M2030" s="199">
        <f t="shared" si="75"/>
        <v>73.714285714285708</v>
      </c>
      <c r="N2030" s="200">
        <v>1</v>
      </c>
      <c r="O2030" s="515" t="s">
        <v>812</v>
      </c>
      <c r="P2030" s="200">
        <f t="shared" si="76"/>
        <v>1</v>
      </c>
      <c r="Q2030" s="201" t="str" cm="1">
        <f t="array" aca="1" ref="Q2030" ca="1">IF(ISNUMBER(P2030),IF(P2030=100%,"CUMPLIDA",IF(AND(ISNUMBER(L2030),ISNUMBER(INDIRECT("FECHA_"&amp;$B2030,1))), IF(L2030&lt;=INDIRECT("FECHA_"&amp;$B2030,1),"INCUMPLIDA","PROCESO"), "VERIFICAR FECHA")),"SIN VALOR AVANCE")</f>
        <v>CUMPLIDA</v>
      </c>
    </row>
    <row r="2031" spans="1:17" ht="120.75">
      <c r="A2031" s="278" t="s">
        <v>19</v>
      </c>
      <c r="B2031" s="203" t="s">
        <v>14</v>
      </c>
      <c r="C2031" s="609"/>
      <c r="D2031" s="609"/>
      <c r="E2031" s="610"/>
      <c r="F2031" s="608"/>
      <c r="G2031" s="196" t="s">
        <v>1343</v>
      </c>
      <c r="H2031" s="515" t="s">
        <v>248</v>
      </c>
      <c r="I2031" s="515" t="s">
        <v>249</v>
      </c>
      <c r="J2031" s="208">
        <v>1</v>
      </c>
      <c r="K2031" s="273">
        <v>45323</v>
      </c>
      <c r="L2031" s="273">
        <v>45747</v>
      </c>
      <c r="M2031" s="199">
        <f t="shared" si="75"/>
        <v>60.571428571428569</v>
      </c>
      <c r="N2031" s="200">
        <v>1</v>
      </c>
      <c r="O2031" s="515" t="s">
        <v>814</v>
      </c>
      <c r="P2031" s="200">
        <f t="shared" si="76"/>
        <v>1</v>
      </c>
      <c r="Q2031" s="201" t="str" cm="1">
        <f t="array" aca="1" ref="Q2031" ca="1">IF(ISNUMBER(P2031),IF(P2031=100%,"CUMPLIDA",IF(AND(ISNUMBER(L2031),ISNUMBER(INDIRECT("FECHA_"&amp;$B2031,1))), IF(L2031&lt;=INDIRECT("FECHA_"&amp;$B2031,1),"INCUMPLIDA","PROCESO"), "VERIFICAR FECHA")),"SIN VALOR AVANCE")</f>
        <v>CUMPLIDA</v>
      </c>
    </row>
    <row r="2032" spans="1:17" ht="45.75">
      <c r="A2032" s="278" t="s">
        <v>19</v>
      </c>
      <c r="B2032" s="203" t="s">
        <v>14</v>
      </c>
      <c r="C2032" s="609"/>
      <c r="D2032" s="609"/>
      <c r="E2032" s="610"/>
      <c r="F2032" s="608"/>
      <c r="G2032" s="196" t="s">
        <v>1344</v>
      </c>
      <c r="H2032" s="515" t="s">
        <v>251</v>
      </c>
      <c r="I2032" s="515" t="s">
        <v>252</v>
      </c>
      <c r="J2032" s="208">
        <v>1</v>
      </c>
      <c r="K2032" s="273">
        <v>45231</v>
      </c>
      <c r="L2032" s="273">
        <v>45747</v>
      </c>
      <c r="M2032" s="199">
        <f t="shared" si="75"/>
        <v>73.714285714285708</v>
      </c>
      <c r="N2032" s="200">
        <v>1</v>
      </c>
      <c r="O2032" s="515" t="s">
        <v>812</v>
      </c>
      <c r="P2032" s="200">
        <f t="shared" si="76"/>
        <v>1</v>
      </c>
      <c r="Q2032" s="201" t="str" cm="1">
        <f t="array" aca="1" ref="Q2032" ca="1">IF(ISNUMBER(P2032),IF(P2032=100%,"CUMPLIDA",IF(AND(ISNUMBER(L2032),ISNUMBER(INDIRECT("FECHA_"&amp;$B2032,1))), IF(L2032&lt;=INDIRECT("FECHA_"&amp;$B2032,1),"INCUMPLIDA","PROCESO"), "VERIFICAR FECHA")),"SIN VALOR AVANCE")</f>
        <v>CUMPLIDA</v>
      </c>
    </row>
    <row r="2033" spans="1:17" ht="165.75">
      <c r="A2033" s="278" t="s">
        <v>19</v>
      </c>
      <c r="B2033" s="203" t="s">
        <v>14</v>
      </c>
      <c r="C2033" s="609"/>
      <c r="D2033" s="609"/>
      <c r="E2033" s="610"/>
      <c r="F2033" s="608"/>
      <c r="G2033" s="196" t="s">
        <v>1345</v>
      </c>
      <c r="H2033" s="515" t="s">
        <v>254</v>
      </c>
      <c r="I2033" s="515" t="s">
        <v>255</v>
      </c>
      <c r="J2033" s="208">
        <v>1</v>
      </c>
      <c r="K2033" s="273">
        <v>45231</v>
      </c>
      <c r="L2033" s="273">
        <v>45808</v>
      </c>
      <c r="M2033" s="199">
        <f t="shared" si="75"/>
        <v>82.428571428571431</v>
      </c>
      <c r="N2033" s="200">
        <v>0</v>
      </c>
      <c r="O2033" s="515" t="s">
        <v>820</v>
      </c>
      <c r="P2033" s="200">
        <f t="shared" si="76"/>
        <v>0</v>
      </c>
      <c r="Q2033" s="201" t="str" cm="1">
        <f t="array" aca="1" ref="Q2033" ca="1">IF(ISNUMBER(P2033),IF(P2033=100%,"CUMPLIDA",IF(AND(ISNUMBER(L2033),ISNUMBER(INDIRECT("FECHA_"&amp;$B2033,1))), IF(L2033&lt;=INDIRECT("FECHA_"&amp;$B2033,1),"INCUMPLIDA","PROCESO"), "VERIFICAR FECHA")),"SIN VALOR AVANCE")</f>
        <v>PROCESO</v>
      </c>
    </row>
    <row r="2034" spans="1:17" ht="45.75">
      <c r="A2034" s="278" t="s">
        <v>19</v>
      </c>
      <c r="B2034" s="203" t="s">
        <v>14</v>
      </c>
      <c r="C2034" s="609"/>
      <c r="D2034" s="609"/>
      <c r="E2034" s="610"/>
      <c r="F2034" s="608"/>
      <c r="G2034" s="196" t="s">
        <v>1346</v>
      </c>
      <c r="H2034" s="515" t="s">
        <v>258</v>
      </c>
      <c r="I2034" s="515" t="s">
        <v>259</v>
      </c>
      <c r="J2034" s="208">
        <v>7</v>
      </c>
      <c r="K2034" s="273">
        <v>46024</v>
      </c>
      <c r="L2034" s="273">
        <v>46660</v>
      </c>
      <c r="M2034" s="199">
        <f t="shared" si="75"/>
        <v>90.857142857142861</v>
      </c>
      <c r="N2034" s="200">
        <v>0</v>
      </c>
      <c r="O2034" s="515" t="s">
        <v>812</v>
      </c>
      <c r="P2034" s="200">
        <f t="shared" si="76"/>
        <v>0</v>
      </c>
      <c r="Q2034" s="201" t="str" cm="1">
        <f t="array" aca="1" ref="Q2034" ca="1">IF(ISNUMBER(P2034),IF(P2034=100%,"CUMPLIDA",IF(AND(ISNUMBER(L2034),ISNUMBER(INDIRECT("FECHA_"&amp;$B2034,1))), IF(L2034&lt;=INDIRECT("FECHA_"&amp;$B2034,1),"INCUMPLIDA","PROCESO"), "VERIFICAR FECHA")),"SIN VALOR AVANCE")</f>
        <v>PROCESO</v>
      </c>
    </row>
    <row r="2035" spans="1:17" ht="120.75">
      <c r="A2035" s="278" t="s">
        <v>19</v>
      </c>
      <c r="B2035" s="203" t="s">
        <v>14</v>
      </c>
      <c r="C2035" s="609"/>
      <c r="D2035" s="609"/>
      <c r="E2035" s="610"/>
      <c r="F2035" s="608"/>
      <c r="G2035" s="196" t="s">
        <v>1347</v>
      </c>
      <c r="H2035" s="515" t="s">
        <v>261</v>
      </c>
      <c r="I2035" s="515" t="s">
        <v>262</v>
      </c>
      <c r="J2035" s="208">
        <v>1</v>
      </c>
      <c r="K2035" s="273">
        <v>46024</v>
      </c>
      <c r="L2035" s="273">
        <v>46660</v>
      </c>
      <c r="M2035" s="199">
        <f t="shared" si="75"/>
        <v>90.857142857142861</v>
      </c>
      <c r="N2035" s="200">
        <v>0</v>
      </c>
      <c r="O2035" s="515" t="s">
        <v>814</v>
      </c>
      <c r="P2035" s="200">
        <f t="shared" si="76"/>
        <v>0</v>
      </c>
      <c r="Q2035" s="201" t="str" cm="1">
        <f t="array" aca="1" ref="Q2035" ca="1">IF(ISNUMBER(P2035),IF(P2035=100%,"CUMPLIDA",IF(AND(ISNUMBER(L2035),ISNUMBER(INDIRECT("FECHA_"&amp;$B2035,1))), IF(L2035&lt;=INDIRECT("FECHA_"&amp;$B2035,1),"INCUMPLIDA","PROCESO"), "VERIFICAR FECHA")),"SIN VALOR AVANCE")</f>
        <v>PROCESO</v>
      </c>
    </row>
    <row r="2036" spans="1:17" ht="165.75">
      <c r="A2036" s="278" t="s">
        <v>19</v>
      </c>
      <c r="B2036" s="203" t="s">
        <v>14</v>
      </c>
      <c r="C2036" s="609"/>
      <c r="D2036" s="609"/>
      <c r="E2036" s="610"/>
      <c r="F2036" s="608"/>
      <c r="G2036" s="196" t="s">
        <v>1348</v>
      </c>
      <c r="H2036" s="515" t="s">
        <v>264</v>
      </c>
      <c r="I2036" s="515" t="s">
        <v>265</v>
      </c>
      <c r="J2036" s="208">
        <v>2</v>
      </c>
      <c r="K2036" s="273">
        <v>46024</v>
      </c>
      <c r="L2036" s="273">
        <v>46660</v>
      </c>
      <c r="M2036" s="199">
        <f t="shared" si="75"/>
        <v>90.857142857142861</v>
      </c>
      <c r="N2036" s="200">
        <v>0</v>
      </c>
      <c r="O2036" s="515" t="s">
        <v>820</v>
      </c>
      <c r="P2036" s="200">
        <f t="shared" si="76"/>
        <v>0</v>
      </c>
      <c r="Q2036" s="201" t="str" cm="1">
        <f t="array" aca="1" ref="Q2036" ca="1">IF(ISNUMBER(P2036),IF(P2036=100%,"CUMPLIDA",IF(AND(ISNUMBER(L2036),ISNUMBER(INDIRECT("FECHA_"&amp;$B2036,1))), IF(L2036&lt;=INDIRECT("FECHA_"&amp;$B2036,1),"INCUMPLIDA","PROCESO"), "VERIFICAR FECHA")),"SIN VALOR AVANCE")</f>
        <v>PROCESO</v>
      </c>
    </row>
    <row r="2037" spans="1:17" ht="342">
      <c r="A2037" s="278" t="s">
        <v>19</v>
      </c>
      <c r="B2037" s="203" t="s">
        <v>14</v>
      </c>
      <c r="C2037" s="609"/>
      <c r="D2037" s="609"/>
      <c r="E2037" s="610" t="s">
        <v>1349</v>
      </c>
      <c r="F2037" s="608"/>
      <c r="G2037" s="542" t="s">
        <v>4344</v>
      </c>
      <c r="H2037" s="546" t="s">
        <v>4345</v>
      </c>
      <c r="I2037" s="546" t="s">
        <v>4350</v>
      </c>
      <c r="J2037" s="208">
        <v>36</v>
      </c>
      <c r="K2037" s="547">
        <v>45662</v>
      </c>
      <c r="L2037" s="547">
        <v>46142</v>
      </c>
      <c r="M2037" s="199">
        <f t="shared" si="75"/>
        <v>68.571428571428569</v>
      </c>
      <c r="N2037" s="200">
        <v>0</v>
      </c>
      <c r="O2037" s="518" t="s">
        <v>4351</v>
      </c>
      <c r="P2037" s="200">
        <f t="shared" si="76"/>
        <v>0</v>
      </c>
      <c r="Q2037" s="201" t="str" cm="1">
        <f t="array" aca="1" ref="Q2037" ca="1">IF(ISNUMBER(P2037),IF(P2037=100%,"CUMPLIDA",IF(AND(ISNUMBER(L2037),ISNUMBER(INDIRECT("FECHA_"&amp;$B2037,1))), IF(L2037&lt;=INDIRECT("FECHA_"&amp;$B2037,1),"INCUMPLIDA","PROCESO"), "VERIFICAR FECHA")),"SIN VALOR AVANCE")</f>
        <v>PROCESO</v>
      </c>
    </row>
    <row r="2038" spans="1:17" ht="114">
      <c r="A2038" s="278" t="s">
        <v>19</v>
      </c>
      <c r="B2038" s="203" t="s">
        <v>14</v>
      </c>
      <c r="C2038" s="609"/>
      <c r="D2038" s="609"/>
      <c r="E2038" s="610"/>
      <c r="F2038" s="608"/>
      <c r="G2038" s="542" t="s">
        <v>4343</v>
      </c>
      <c r="H2038" s="546" t="s">
        <v>4346</v>
      </c>
      <c r="I2038" s="546" t="s">
        <v>4348</v>
      </c>
      <c r="J2038" s="208">
        <v>1</v>
      </c>
      <c r="K2038" s="547">
        <v>45689</v>
      </c>
      <c r="L2038" s="547">
        <v>45838</v>
      </c>
      <c r="M2038" s="199">
        <f t="shared" si="75"/>
        <v>21.285714285714285</v>
      </c>
      <c r="N2038" s="200">
        <v>0</v>
      </c>
      <c r="O2038" s="548" t="s">
        <v>4352</v>
      </c>
      <c r="P2038" s="200">
        <f t="shared" si="76"/>
        <v>0</v>
      </c>
      <c r="Q2038" s="201" t="str" cm="1">
        <f t="array" aca="1" ref="Q2038" ca="1">IF(ISNUMBER(P2038),IF(P2038=100%,"CUMPLIDA",IF(AND(ISNUMBER(L2038),ISNUMBER(INDIRECT("FECHA_"&amp;$B2038,1))), IF(L2038&lt;=INDIRECT("FECHA_"&amp;$B2038,1),"INCUMPLIDA","PROCESO"), "VERIFICAR FECHA")),"SIN VALOR AVANCE")</f>
        <v>PROCESO</v>
      </c>
    </row>
    <row r="2039" spans="1:17" ht="171">
      <c r="A2039" s="278" t="s">
        <v>19</v>
      </c>
      <c r="B2039" s="203" t="s">
        <v>14</v>
      </c>
      <c r="C2039" s="609"/>
      <c r="D2039" s="609"/>
      <c r="E2039" s="610"/>
      <c r="F2039" s="608"/>
      <c r="G2039" s="542" t="s">
        <v>4354</v>
      </c>
      <c r="H2039" s="546" t="s">
        <v>4347</v>
      </c>
      <c r="I2039" s="546" t="s">
        <v>4349</v>
      </c>
      <c r="J2039" s="208">
        <v>4</v>
      </c>
      <c r="K2039" s="544">
        <v>45689</v>
      </c>
      <c r="L2039" s="544">
        <v>46053</v>
      </c>
      <c r="M2039" s="199">
        <f t="shared" si="75"/>
        <v>52</v>
      </c>
      <c r="N2039" s="200">
        <v>0.09</v>
      </c>
      <c r="O2039" s="518" t="s">
        <v>4353</v>
      </c>
      <c r="P2039" s="200">
        <f t="shared" si="76"/>
        <v>0.09</v>
      </c>
      <c r="Q2039" s="201" t="str" cm="1">
        <f t="array" aca="1" ref="Q2039" ca="1">IF(ISNUMBER(P2039),IF(P2039=100%,"CUMPLIDA",IF(AND(ISNUMBER(L2039),ISNUMBER(INDIRECT("FECHA_"&amp;$B2039,1))), IF(L2039&lt;=INDIRECT("FECHA_"&amp;$B2039,1),"INCUMPLIDA","PROCESO"), "VERIFICAR FECHA")),"SIN VALOR AVANCE")</f>
        <v>PROCESO</v>
      </c>
    </row>
    <row r="2040" spans="1:17" ht="156.75">
      <c r="A2040" s="278" t="s">
        <v>19</v>
      </c>
      <c r="B2040" s="203" t="s">
        <v>14</v>
      </c>
      <c r="C2040" s="609"/>
      <c r="D2040" s="609"/>
      <c r="E2040" s="610" t="s">
        <v>1350</v>
      </c>
      <c r="F2040" s="608"/>
      <c r="G2040" s="542" t="s">
        <v>4357</v>
      </c>
      <c r="H2040" s="546" t="s">
        <v>4355</v>
      </c>
      <c r="I2040" s="546" t="s">
        <v>4356</v>
      </c>
      <c r="J2040" s="208">
        <v>18</v>
      </c>
      <c r="K2040" s="547">
        <v>45662</v>
      </c>
      <c r="L2040" s="547">
        <v>46142</v>
      </c>
      <c r="M2040" s="199">
        <f t="shared" si="75"/>
        <v>68.571428571428569</v>
      </c>
      <c r="N2040" s="200">
        <v>0</v>
      </c>
      <c r="O2040" s="548" t="s">
        <v>4358</v>
      </c>
      <c r="P2040" s="200">
        <f t="shared" si="76"/>
        <v>0</v>
      </c>
      <c r="Q2040" s="201" t="str" cm="1">
        <f t="array" aca="1" ref="Q2040" ca="1">IF(ISNUMBER(P2040),IF(P2040=100%,"CUMPLIDA",IF(AND(ISNUMBER(L2040),ISNUMBER(INDIRECT("FECHA_"&amp;$B2040,1))), IF(L2040&lt;=INDIRECT("FECHA_"&amp;$B2040,1),"INCUMPLIDA","PROCESO"), "VERIFICAR FECHA")),"SIN VALOR AVANCE")</f>
        <v>PROCESO</v>
      </c>
    </row>
    <row r="2041" spans="1:17" ht="45.75">
      <c r="A2041" s="278" t="s">
        <v>19</v>
      </c>
      <c r="B2041" s="203" t="s">
        <v>14</v>
      </c>
      <c r="C2041" s="609"/>
      <c r="D2041" s="609"/>
      <c r="E2041" s="610"/>
      <c r="F2041" s="608"/>
      <c r="G2041" s="211" t="s">
        <v>1339</v>
      </c>
      <c r="H2041" s="518" t="s">
        <v>811</v>
      </c>
      <c r="I2041" s="518" t="s">
        <v>234</v>
      </c>
      <c r="J2041" s="208">
        <v>1</v>
      </c>
      <c r="K2041" s="260">
        <v>45231</v>
      </c>
      <c r="L2041" s="260">
        <v>45504</v>
      </c>
      <c r="M2041" s="199">
        <f t="shared" si="75"/>
        <v>39</v>
      </c>
      <c r="N2041" s="200">
        <v>1</v>
      </c>
      <c r="O2041" s="518" t="s">
        <v>812</v>
      </c>
      <c r="P2041" s="200">
        <f t="shared" si="76"/>
        <v>1</v>
      </c>
      <c r="Q2041" s="201" t="str" cm="1">
        <f t="array" aca="1" ref="Q2041" ca="1">IF(ISNUMBER(P2041),IF(P2041=100%,"CUMPLIDA",IF(AND(ISNUMBER(L2041),ISNUMBER(INDIRECT("FECHA_"&amp;$B2041,1))), IF(L2041&lt;=INDIRECT("FECHA_"&amp;$B2041,1),"INCUMPLIDA","PROCESO"), "VERIFICAR FECHA")),"SIN VALOR AVANCE")</f>
        <v>CUMPLIDA</v>
      </c>
    </row>
    <row r="2042" spans="1:17" ht="120.75">
      <c r="A2042" s="278" t="s">
        <v>19</v>
      </c>
      <c r="B2042" s="203" t="s">
        <v>14</v>
      </c>
      <c r="C2042" s="609"/>
      <c r="D2042" s="609"/>
      <c r="E2042" s="610"/>
      <c r="F2042" s="608"/>
      <c r="G2042" s="211" t="s">
        <v>1340</v>
      </c>
      <c r="H2042" s="518" t="s">
        <v>237</v>
      </c>
      <c r="I2042" s="518" t="s">
        <v>238</v>
      </c>
      <c r="J2042" s="208">
        <v>1</v>
      </c>
      <c r="K2042" s="273">
        <v>45323</v>
      </c>
      <c r="L2042" s="273">
        <v>45747</v>
      </c>
      <c r="M2042" s="199">
        <f t="shared" si="75"/>
        <v>60.571428571428569</v>
      </c>
      <c r="N2042" s="200">
        <v>1</v>
      </c>
      <c r="O2042" s="518" t="s">
        <v>814</v>
      </c>
      <c r="P2042" s="200">
        <f t="shared" si="76"/>
        <v>1</v>
      </c>
      <c r="Q2042" s="201" t="str" cm="1">
        <f t="array" aca="1" ref="Q2042" ca="1">IF(ISNUMBER(P2042),IF(P2042=100%,"CUMPLIDA",IF(AND(ISNUMBER(L2042),ISNUMBER(INDIRECT("FECHA_"&amp;$B2042,1))), IF(L2042&lt;=INDIRECT("FECHA_"&amp;$B2042,1),"INCUMPLIDA","PROCESO"), "VERIFICAR FECHA")),"SIN VALOR AVANCE")</f>
        <v>CUMPLIDA</v>
      </c>
    </row>
    <row r="2043" spans="1:17" ht="45.75">
      <c r="A2043" s="278" t="s">
        <v>19</v>
      </c>
      <c r="B2043" s="203" t="s">
        <v>14</v>
      </c>
      <c r="C2043" s="609"/>
      <c r="D2043" s="609"/>
      <c r="E2043" s="610"/>
      <c r="F2043" s="608"/>
      <c r="G2043" s="211" t="s">
        <v>1341</v>
      </c>
      <c r="H2043" s="518" t="s">
        <v>241</v>
      </c>
      <c r="I2043" s="518" t="s">
        <v>242</v>
      </c>
      <c r="J2043" s="208">
        <v>1</v>
      </c>
      <c r="K2043" s="273">
        <v>45323</v>
      </c>
      <c r="L2043" s="273">
        <v>45747</v>
      </c>
      <c r="M2043" s="199">
        <f t="shared" si="75"/>
        <v>60.571428571428569</v>
      </c>
      <c r="N2043" s="200">
        <v>1</v>
      </c>
      <c r="O2043" s="518" t="s">
        <v>812</v>
      </c>
      <c r="P2043" s="200">
        <f t="shared" si="76"/>
        <v>1</v>
      </c>
      <c r="Q2043" s="201" t="str" cm="1">
        <f t="array" aca="1" ref="Q2043" ca="1">IF(ISNUMBER(P2043),IF(P2043=100%,"CUMPLIDA",IF(AND(ISNUMBER(L2043),ISNUMBER(INDIRECT("FECHA_"&amp;$B2043,1))), IF(L2043&lt;=INDIRECT("FECHA_"&amp;$B2043,1),"INCUMPLIDA","PROCESO"), "VERIFICAR FECHA")),"SIN VALOR AVANCE")</f>
        <v>CUMPLIDA</v>
      </c>
    </row>
    <row r="2044" spans="1:17" ht="45.75">
      <c r="A2044" s="278" t="s">
        <v>19</v>
      </c>
      <c r="B2044" s="203" t="s">
        <v>14</v>
      </c>
      <c r="C2044" s="609"/>
      <c r="D2044" s="609"/>
      <c r="E2044" s="610"/>
      <c r="F2044" s="608"/>
      <c r="G2044" s="211" t="s">
        <v>1342</v>
      </c>
      <c r="H2044" s="518" t="s">
        <v>245</v>
      </c>
      <c r="I2044" s="518" t="s">
        <v>246</v>
      </c>
      <c r="J2044" s="208">
        <v>1</v>
      </c>
      <c r="K2044" s="273">
        <v>45231</v>
      </c>
      <c r="L2044" s="273">
        <v>45747</v>
      </c>
      <c r="M2044" s="199">
        <f t="shared" si="75"/>
        <v>73.714285714285708</v>
      </c>
      <c r="N2044" s="200">
        <v>1</v>
      </c>
      <c r="O2044" s="518" t="s">
        <v>812</v>
      </c>
      <c r="P2044" s="200">
        <f t="shared" si="76"/>
        <v>1</v>
      </c>
      <c r="Q2044" s="201" t="str" cm="1">
        <f t="array" aca="1" ref="Q2044" ca="1">IF(ISNUMBER(P2044),IF(P2044=100%,"CUMPLIDA",IF(AND(ISNUMBER(L2044),ISNUMBER(INDIRECT("FECHA_"&amp;$B2044,1))), IF(L2044&lt;=INDIRECT("FECHA_"&amp;$B2044,1),"INCUMPLIDA","PROCESO"), "VERIFICAR FECHA")),"SIN VALOR AVANCE")</f>
        <v>CUMPLIDA</v>
      </c>
    </row>
    <row r="2045" spans="1:17" ht="120.75">
      <c r="A2045" s="278" t="s">
        <v>19</v>
      </c>
      <c r="B2045" s="203" t="s">
        <v>14</v>
      </c>
      <c r="C2045" s="609"/>
      <c r="D2045" s="609"/>
      <c r="E2045" s="610"/>
      <c r="F2045" s="608"/>
      <c r="G2045" s="211" t="s">
        <v>1343</v>
      </c>
      <c r="H2045" s="518" t="s">
        <v>248</v>
      </c>
      <c r="I2045" s="518" t="s">
        <v>249</v>
      </c>
      <c r="J2045" s="208">
        <v>1</v>
      </c>
      <c r="K2045" s="273">
        <v>45323</v>
      </c>
      <c r="L2045" s="273">
        <v>45747</v>
      </c>
      <c r="M2045" s="199">
        <f t="shared" si="75"/>
        <v>60.571428571428569</v>
      </c>
      <c r="N2045" s="200">
        <v>1</v>
      </c>
      <c r="O2045" s="518" t="s">
        <v>814</v>
      </c>
      <c r="P2045" s="200">
        <f t="shared" si="76"/>
        <v>1</v>
      </c>
      <c r="Q2045" s="201" t="str" cm="1">
        <f t="array" aca="1" ref="Q2045" ca="1">IF(ISNUMBER(P2045),IF(P2045=100%,"CUMPLIDA",IF(AND(ISNUMBER(L2045),ISNUMBER(INDIRECT("FECHA_"&amp;$B2045,1))), IF(L2045&lt;=INDIRECT("FECHA_"&amp;$B2045,1),"INCUMPLIDA","PROCESO"), "VERIFICAR FECHA")),"SIN VALOR AVANCE")</f>
        <v>CUMPLIDA</v>
      </c>
    </row>
    <row r="2046" spans="1:17" ht="45.75">
      <c r="A2046" s="278" t="s">
        <v>19</v>
      </c>
      <c r="B2046" s="203" t="s">
        <v>14</v>
      </c>
      <c r="C2046" s="609"/>
      <c r="D2046" s="609"/>
      <c r="E2046" s="610"/>
      <c r="F2046" s="608"/>
      <c r="G2046" s="211" t="s">
        <v>1344</v>
      </c>
      <c r="H2046" s="518" t="s">
        <v>251</v>
      </c>
      <c r="I2046" s="518" t="s">
        <v>252</v>
      </c>
      <c r="J2046" s="208">
        <v>1</v>
      </c>
      <c r="K2046" s="273">
        <v>45231</v>
      </c>
      <c r="L2046" s="273">
        <v>45747</v>
      </c>
      <c r="M2046" s="199">
        <f t="shared" si="75"/>
        <v>73.714285714285708</v>
      </c>
      <c r="N2046" s="200">
        <v>1</v>
      </c>
      <c r="O2046" s="518" t="s">
        <v>812</v>
      </c>
      <c r="P2046" s="200">
        <f t="shared" si="76"/>
        <v>1</v>
      </c>
      <c r="Q2046" s="201" t="str" cm="1">
        <f t="array" aca="1" ref="Q2046" ca="1">IF(ISNUMBER(P2046),IF(P2046=100%,"CUMPLIDA",IF(AND(ISNUMBER(L2046),ISNUMBER(INDIRECT("FECHA_"&amp;$B2046,1))), IF(L2046&lt;=INDIRECT("FECHA_"&amp;$B2046,1),"INCUMPLIDA","PROCESO"), "VERIFICAR FECHA")),"SIN VALOR AVANCE")</f>
        <v>CUMPLIDA</v>
      </c>
    </row>
    <row r="2047" spans="1:17" ht="120.75">
      <c r="A2047" s="278" t="s">
        <v>19</v>
      </c>
      <c r="B2047" s="203" t="s">
        <v>14</v>
      </c>
      <c r="C2047" s="609"/>
      <c r="D2047" s="609"/>
      <c r="E2047" s="610"/>
      <c r="F2047" s="608"/>
      <c r="G2047" s="211" t="s">
        <v>1345</v>
      </c>
      <c r="H2047" s="518" t="s">
        <v>254</v>
      </c>
      <c r="I2047" s="518" t="s">
        <v>255</v>
      </c>
      <c r="J2047" s="208">
        <v>1</v>
      </c>
      <c r="K2047" s="273">
        <v>45231</v>
      </c>
      <c r="L2047" s="273">
        <v>45808</v>
      </c>
      <c r="M2047" s="199">
        <f t="shared" si="75"/>
        <v>82.428571428571431</v>
      </c>
      <c r="N2047" s="200">
        <v>0</v>
      </c>
      <c r="O2047" s="518" t="s">
        <v>814</v>
      </c>
      <c r="P2047" s="200">
        <f t="shared" si="76"/>
        <v>0</v>
      </c>
      <c r="Q2047" s="201" t="str" cm="1">
        <f t="array" aca="1" ref="Q2047" ca="1">IF(ISNUMBER(P2047),IF(P2047=100%,"CUMPLIDA",IF(AND(ISNUMBER(L2047),ISNUMBER(INDIRECT("FECHA_"&amp;$B2047,1))), IF(L2047&lt;=INDIRECT("FECHA_"&amp;$B2047,1),"INCUMPLIDA","PROCESO"), "VERIFICAR FECHA")),"SIN VALOR AVANCE")</f>
        <v>PROCESO</v>
      </c>
    </row>
    <row r="2048" spans="1:17" ht="45.75">
      <c r="A2048" s="278" t="s">
        <v>19</v>
      </c>
      <c r="B2048" s="203" t="s">
        <v>14</v>
      </c>
      <c r="C2048" s="609"/>
      <c r="D2048" s="609"/>
      <c r="E2048" s="610"/>
      <c r="F2048" s="608"/>
      <c r="G2048" s="211" t="s">
        <v>1346</v>
      </c>
      <c r="H2048" s="518" t="s">
        <v>258</v>
      </c>
      <c r="I2048" s="518" t="s">
        <v>259</v>
      </c>
      <c r="J2048" s="208">
        <v>7</v>
      </c>
      <c r="K2048" s="273">
        <v>46024</v>
      </c>
      <c r="L2048" s="273">
        <v>46660</v>
      </c>
      <c r="M2048" s="199">
        <f t="shared" si="75"/>
        <v>90.857142857142861</v>
      </c>
      <c r="N2048" s="200">
        <v>0</v>
      </c>
      <c r="O2048" s="518" t="s">
        <v>812</v>
      </c>
      <c r="P2048" s="200">
        <f t="shared" si="76"/>
        <v>0</v>
      </c>
      <c r="Q2048" s="201" t="str" cm="1">
        <f t="array" aca="1" ref="Q2048" ca="1">IF(ISNUMBER(P2048),IF(P2048=100%,"CUMPLIDA",IF(AND(ISNUMBER(L2048),ISNUMBER(INDIRECT("FECHA_"&amp;$B2048,1))), IF(L2048&lt;=INDIRECT("FECHA_"&amp;$B2048,1),"INCUMPLIDA","PROCESO"), "VERIFICAR FECHA")),"SIN VALOR AVANCE")</f>
        <v>PROCESO</v>
      </c>
    </row>
    <row r="2049" spans="1:17" ht="120.75">
      <c r="A2049" s="278" t="s">
        <v>19</v>
      </c>
      <c r="B2049" s="203" t="s">
        <v>14</v>
      </c>
      <c r="C2049" s="609"/>
      <c r="D2049" s="609"/>
      <c r="E2049" s="610"/>
      <c r="F2049" s="608"/>
      <c r="G2049" s="211" t="s">
        <v>1347</v>
      </c>
      <c r="H2049" s="518" t="s">
        <v>261</v>
      </c>
      <c r="I2049" s="518" t="s">
        <v>262</v>
      </c>
      <c r="J2049" s="208">
        <v>1</v>
      </c>
      <c r="K2049" s="273">
        <v>46024</v>
      </c>
      <c r="L2049" s="273">
        <v>46660</v>
      </c>
      <c r="M2049" s="199">
        <f t="shared" si="75"/>
        <v>90.857142857142861</v>
      </c>
      <c r="N2049" s="200">
        <v>0</v>
      </c>
      <c r="O2049" s="518" t="s">
        <v>814</v>
      </c>
      <c r="P2049" s="200">
        <f t="shared" si="76"/>
        <v>0</v>
      </c>
      <c r="Q2049" s="201" t="str" cm="1">
        <f t="array" aca="1" ref="Q2049" ca="1">IF(ISNUMBER(P2049),IF(P2049=100%,"CUMPLIDA",IF(AND(ISNUMBER(L2049),ISNUMBER(INDIRECT("FECHA_"&amp;$B2049,1))), IF(L2049&lt;=INDIRECT("FECHA_"&amp;$B2049,1),"INCUMPLIDA","PROCESO"), "VERIFICAR FECHA")),"SIN VALOR AVANCE")</f>
        <v>PROCESO</v>
      </c>
    </row>
    <row r="2050" spans="1:17" ht="135">
      <c r="A2050" s="278" t="s">
        <v>19</v>
      </c>
      <c r="B2050" s="203" t="s">
        <v>14</v>
      </c>
      <c r="C2050" s="609"/>
      <c r="D2050" s="609"/>
      <c r="E2050" s="610"/>
      <c r="F2050" s="608"/>
      <c r="G2050" s="211" t="s">
        <v>1348</v>
      </c>
      <c r="H2050" s="518" t="s">
        <v>264</v>
      </c>
      <c r="I2050" s="518" t="s">
        <v>265</v>
      </c>
      <c r="J2050" s="208">
        <v>2</v>
      </c>
      <c r="K2050" s="273">
        <v>46024</v>
      </c>
      <c r="L2050" s="273">
        <v>46660</v>
      </c>
      <c r="M2050" s="199">
        <f t="shared" si="75"/>
        <v>90.857142857142861</v>
      </c>
      <c r="N2050" s="200">
        <v>0</v>
      </c>
      <c r="O2050" s="518" t="s">
        <v>814</v>
      </c>
      <c r="P2050" s="200">
        <f t="shared" si="76"/>
        <v>0</v>
      </c>
      <c r="Q2050" s="201" t="str" cm="1">
        <f t="array" aca="1" ref="Q2050" ca="1">IF(ISNUMBER(P2050),IF(P2050=100%,"CUMPLIDA",IF(AND(ISNUMBER(L2050),ISNUMBER(INDIRECT("FECHA_"&amp;$B2050,1))), IF(L2050&lt;=INDIRECT("FECHA_"&amp;$B2050,1),"INCUMPLIDA","PROCESO"), "VERIFICAR FECHA")),"SIN VALOR AVANCE")</f>
        <v>PROCESO</v>
      </c>
    </row>
    <row r="2051" spans="1:17" ht="120">
      <c r="A2051" s="278" t="s">
        <v>19</v>
      </c>
      <c r="B2051" s="203" t="s">
        <v>14</v>
      </c>
      <c r="C2051" s="609"/>
      <c r="D2051" s="609"/>
      <c r="E2051" s="610" t="s">
        <v>1351</v>
      </c>
      <c r="F2051" s="608"/>
      <c r="G2051" s="211" t="s">
        <v>4359</v>
      </c>
      <c r="H2051" s="546" t="s">
        <v>4361</v>
      </c>
      <c r="I2051" s="546" t="s">
        <v>4362</v>
      </c>
      <c r="J2051" s="208">
        <v>3</v>
      </c>
      <c r="K2051" s="544">
        <v>45689</v>
      </c>
      <c r="L2051" s="544">
        <v>45777</v>
      </c>
      <c r="M2051" s="199">
        <f t="shared" si="75"/>
        <v>12.571428571428571</v>
      </c>
      <c r="N2051" s="200">
        <v>0.3</v>
      </c>
      <c r="O2051" s="518" t="s">
        <v>4363</v>
      </c>
      <c r="P2051" s="200">
        <f t="shared" si="76"/>
        <v>0.3</v>
      </c>
      <c r="Q2051" s="201" t="str" cm="1">
        <f t="array" aca="1" ref="Q2051" ca="1">IF(ISNUMBER(P2051),IF(P2051=100%,"CUMPLIDA",IF(AND(ISNUMBER(L2051),ISNUMBER(INDIRECT("FECHA_"&amp;$B2051,1))), IF(L2051&lt;=INDIRECT("FECHA_"&amp;$B2051,1),"INCUMPLIDA","PROCESO"), "VERIFICAR FECHA")),"SIN VALOR AVANCE")</f>
        <v>PROCESO</v>
      </c>
    </row>
    <row r="2052" spans="1:17" ht="114">
      <c r="A2052" s="278" t="s">
        <v>19</v>
      </c>
      <c r="B2052" s="203" t="s">
        <v>14</v>
      </c>
      <c r="C2052" s="609"/>
      <c r="D2052" s="609"/>
      <c r="E2052" s="610"/>
      <c r="F2052" s="608"/>
      <c r="G2052" s="211" t="s">
        <v>4343</v>
      </c>
      <c r="H2052" s="546" t="s">
        <v>4346</v>
      </c>
      <c r="I2052" s="546" t="s">
        <v>4348</v>
      </c>
      <c r="J2052" s="208">
        <v>1</v>
      </c>
      <c r="K2052" s="544">
        <v>45689</v>
      </c>
      <c r="L2052" s="547">
        <v>45838</v>
      </c>
      <c r="M2052" s="199">
        <f t="shared" si="75"/>
        <v>21.285714285714285</v>
      </c>
      <c r="N2052" s="200">
        <v>0</v>
      </c>
      <c r="O2052" s="518" t="s">
        <v>4364</v>
      </c>
      <c r="P2052" s="200">
        <f t="shared" si="76"/>
        <v>0</v>
      </c>
      <c r="Q2052" s="201" t="str" cm="1">
        <f t="array" aca="1" ref="Q2052" ca="1">IF(ISNUMBER(P2052),IF(P2052=100%,"CUMPLIDA",IF(AND(ISNUMBER(L2052),ISNUMBER(INDIRECT("FECHA_"&amp;$B2052,1))), IF(L2052&lt;=INDIRECT("FECHA_"&amp;$B2052,1),"INCUMPLIDA","PROCESO"), "VERIFICAR FECHA")),"SIN VALOR AVANCE")</f>
        <v>PROCESO</v>
      </c>
    </row>
    <row r="2053" spans="1:17" ht="120">
      <c r="A2053" s="278" t="s">
        <v>19</v>
      </c>
      <c r="B2053" s="203" t="s">
        <v>14</v>
      </c>
      <c r="C2053" s="609"/>
      <c r="D2053" s="609"/>
      <c r="E2053" s="610"/>
      <c r="F2053" s="608"/>
      <c r="G2053" s="211" t="s">
        <v>4360</v>
      </c>
      <c r="H2053" s="546" t="s">
        <v>4346</v>
      </c>
      <c r="I2053" s="546" t="s">
        <v>4348</v>
      </c>
      <c r="J2053" s="208">
        <v>36</v>
      </c>
      <c r="K2053" s="547">
        <v>45662</v>
      </c>
      <c r="L2053" s="547">
        <v>46142</v>
      </c>
      <c r="M2053" s="199">
        <f t="shared" si="75"/>
        <v>68.571428571428569</v>
      </c>
      <c r="N2053" s="200">
        <v>0</v>
      </c>
      <c r="O2053" s="518" t="s">
        <v>4363</v>
      </c>
      <c r="P2053" s="200">
        <f t="shared" si="76"/>
        <v>0</v>
      </c>
      <c r="Q2053" s="201" t="str" cm="1">
        <f t="array" aca="1" ref="Q2053" ca="1">IF(ISNUMBER(P2053),IF(P2053=100%,"CUMPLIDA",IF(AND(ISNUMBER(L2053),ISNUMBER(INDIRECT("FECHA_"&amp;$B2053,1))), IF(L2053&lt;=INDIRECT("FECHA_"&amp;$B2053,1),"INCUMPLIDA","PROCESO"), "VERIFICAR FECHA")),"SIN VALOR AVANCE")</f>
        <v>PROCESO</v>
      </c>
    </row>
    <row r="2054" spans="1:17" ht="60.75">
      <c r="A2054" s="278" t="s">
        <v>19</v>
      </c>
      <c r="B2054" s="203" t="s">
        <v>14</v>
      </c>
      <c r="C2054" s="609"/>
      <c r="D2054" s="609"/>
      <c r="E2054" s="610" t="s">
        <v>4365</v>
      </c>
      <c r="F2054" s="608"/>
      <c r="G2054" s="542" t="s">
        <v>4366</v>
      </c>
      <c r="H2054" s="546" t="s">
        <v>4367</v>
      </c>
      <c r="I2054" s="546" t="s">
        <v>4368</v>
      </c>
      <c r="J2054" s="208">
        <v>1</v>
      </c>
      <c r="K2054" s="544">
        <v>45689</v>
      </c>
      <c r="L2054" s="544">
        <v>45777</v>
      </c>
      <c r="M2054" s="199">
        <f t="shared" si="75"/>
        <v>12.571428571428571</v>
      </c>
      <c r="N2054" s="200">
        <v>0.5</v>
      </c>
      <c r="O2054" s="518" t="s">
        <v>4369</v>
      </c>
      <c r="P2054" s="200">
        <f t="shared" si="76"/>
        <v>0.5</v>
      </c>
      <c r="Q2054" s="201" t="str" cm="1">
        <f t="array" aca="1" ref="Q2054" ca="1">IF(ISNUMBER(P2054),IF(P2054=100%,"CUMPLIDA",IF(AND(ISNUMBER(L2054),ISNUMBER(INDIRECT("FECHA_"&amp;$B2054,1))), IF(L2054&lt;=INDIRECT("FECHA_"&amp;$B2054,1),"INCUMPLIDA","PROCESO"), "VERIFICAR FECHA")),"SIN VALOR AVANCE")</f>
        <v>PROCESO</v>
      </c>
    </row>
    <row r="2055" spans="1:17" ht="128.25">
      <c r="A2055" s="278" t="s">
        <v>19</v>
      </c>
      <c r="B2055" s="203" t="s">
        <v>14</v>
      </c>
      <c r="C2055" s="609"/>
      <c r="D2055" s="609"/>
      <c r="E2055" s="610"/>
      <c r="F2055" s="608"/>
      <c r="G2055" s="542" t="s">
        <v>4359</v>
      </c>
      <c r="H2055" s="546" t="s">
        <v>4361</v>
      </c>
      <c r="I2055" s="546" t="s">
        <v>4362</v>
      </c>
      <c r="J2055" s="208">
        <v>3</v>
      </c>
      <c r="K2055" s="544">
        <v>45689</v>
      </c>
      <c r="L2055" s="544">
        <v>45777</v>
      </c>
      <c r="M2055" s="199">
        <f t="shared" si="75"/>
        <v>12.571428571428571</v>
      </c>
      <c r="N2055" s="200">
        <v>0.3</v>
      </c>
      <c r="O2055" s="518" t="s">
        <v>4370</v>
      </c>
      <c r="P2055" s="200">
        <f t="shared" si="76"/>
        <v>0.3</v>
      </c>
      <c r="Q2055" s="201" t="str" cm="1">
        <f t="array" aca="1" ref="Q2055" ca="1">IF(ISNUMBER(P2055),IF(P2055=100%,"CUMPLIDA",IF(AND(ISNUMBER(L2055),ISNUMBER(INDIRECT("FECHA_"&amp;$B2055,1))), IF(L2055&lt;=INDIRECT("FECHA_"&amp;$B2055,1),"INCUMPLIDA","PROCESO"), "VERIFICAR FECHA")),"SIN VALOR AVANCE")</f>
        <v>PROCESO</v>
      </c>
    </row>
    <row r="2056" spans="1:17" ht="128.25">
      <c r="A2056" s="278" t="s">
        <v>19</v>
      </c>
      <c r="B2056" s="203" t="s">
        <v>14</v>
      </c>
      <c r="C2056" s="609"/>
      <c r="D2056" s="609"/>
      <c r="E2056" s="610"/>
      <c r="F2056" s="608"/>
      <c r="G2056" s="542" t="s">
        <v>4359</v>
      </c>
      <c r="H2056" s="546" t="s">
        <v>4361</v>
      </c>
      <c r="I2056" s="546" t="s">
        <v>4362</v>
      </c>
      <c r="J2056" s="208">
        <v>3</v>
      </c>
      <c r="K2056" s="544">
        <v>45689</v>
      </c>
      <c r="L2056" s="544">
        <v>45777</v>
      </c>
      <c r="M2056" s="199">
        <f t="shared" si="75"/>
        <v>12.571428571428571</v>
      </c>
      <c r="N2056" s="200">
        <v>0.3</v>
      </c>
      <c r="O2056" s="518" t="s">
        <v>4370</v>
      </c>
      <c r="P2056" s="200">
        <f t="shared" si="76"/>
        <v>0.3</v>
      </c>
      <c r="Q2056" s="201" t="str" cm="1">
        <f t="array" aca="1" ref="Q2056" ca="1">IF(ISNUMBER(P2056),IF(P2056=100%,"CUMPLIDA",IF(AND(ISNUMBER(L2056),ISNUMBER(INDIRECT("FECHA_"&amp;$B2056,1))), IF(L2056&lt;=INDIRECT("FECHA_"&amp;$B2056,1),"INCUMPLIDA","PROCESO"), "VERIFICAR FECHA")),"SIN VALOR AVANCE")</f>
        <v>PROCESO</v>
      </c>
    </row>
    <row r="2057" spans="1:17" ht="60.75">
      <c r="A2057" s="278" t="s">
        <v>19</v>
      </c>
      <c r="B2057" s="203" t="s">
        <v>14</v>
      </c>
      <c r="C2057" s="609"/>
      <c r="D2057" s="609"/>
      <c r="E2057" s="610" t="s">
        <v>1352</v>
      </c>
      <c r="F2057" s="608"/>
      <c r="G2057" s="542" t="s">
        <v>4371</v>
      </c>
      <c r="H2057" s="546" t="s">
        <v>4367</v>
      </c>
      <c r="I2057" s="549" t="s">
        <v>4368</v>
      </c>
      <c r="J2057" s="208">
        <v>1</v>
      </c>
      <c r="K2057" s="544">
        <v>45689</v>
      </c>
      <c r="L2057" s="544">
        <v>45777</v>
      </c>
      <c r="M2057" s="199">
        <f t="shared" si="75"/>
        <v>12.571428571428571</v>
      </c>
      <c r="N2057" s="200">
        <v>0.5</v>
      </c>
      <c r="O2057" s="518" t="s">
        <v>4369</v>
      </c>
      <c r="P2057" s="200">
        <f t="shared" si="76"/>
        <v>0.5</v>
      </c>
      <c r="Q2057" s="201" t="str" cm="1">
        <f t="array" aca="1" ref="Q2057" ca="1">IF(ISNUMBER(P2057),IF(P2057=100%,"CUMPLIDA",IF(AND(ISNUMBER(L2057),ISNUMBER(INDIRECT("FECHA_"&amp;$B2057,1))), IF(L2057&lt;=INDIRECT("FECHA_"&amp;$B2057,1),"INCUMPLIDA","PROCESO"), "VERIFICAR FECHA")),"SIN VALOR AVANCE")</f>
        <v>PROCESO</v>
      </c>
    </row>
    <row r="2058" spans="1:17" ht="171">
      <c r="A2058" s="278" t="s">
        <v>19</v>
      </c>
      <c r="B2058" s="203" t="s">
        <v>14</v>
      </c>
      <c r="C2058" s="609"/>
      <c r="D2058" s="609"/>
      <c r="E2058" s="610"/>
      <c r="F2058" s="608"/>
      <c r="G2058" s="542" t="s">
        <v>4372</v>
      </c>
      <c r="H2058" s="546" t="s">
        <v>4373</v>
      </c>
      <c r="I2058" s="549" t="s">
        <v>4374</v>
      </c>
      <c r="J2058" s="208">
        <v>1</v>
      </c>
      <c r="K2058" s="544">
        <v>45839</v>
      </c>
      <c r="L2058" s="544">
        <v>46022</v>
      </c>
      <c r="M2058" s="199">
        <f t="shared" si="75"/>
        <v>26.142857142857142</v>
      </c>
      <c r="N2058" s="200">
        <v>0</v>
      </c>
      <c r="O2058" s="518" t="s">
        <v>4376</v>
      </c>
      <c r="P2058" s="200">
        <f t="shared" si="76"/>
        <v>0</v>
      </c>
      <c r="Q2058" s="201" t="str" cm="1">
        <f t="array" aca="1" ref="Q2058" ca="1">IF(ISNUMBER(P2058),IF(P2058=100%,"CUMPLIDA",IF(AND(ISNUMBER(L2058),ISNUMBER(INDIRECT("FECHA_"&amp;$B2058,1))), IF(L2058&lt;=INDIRECT("FECHA_"&amp;$B2058,1),"INCUMPLIDA","PROCESO"), "VERIFICAR FECHA")),"SIN VALOR AVANCE")</f>
        <v>PROCESO</v>
      </c>
    </row>
    <row r="2059" spans="1:17" ht="45.75">
      <c r="A2059" s="278" t="s">
        <v>19</v>
      </c>
      <c r="B2059" s="203" t="s">
        <v>14</v>
      </c>
      <c r="C2059" s="609"/>
      <c r="D2059" s="609"/>
      <c r="E2059" s="610"/>
      <c r="F2059" s="608"/>
      <c r="G2059" s="542" t="s">
        <v>1339</v>
      </c>
      <c r="H2059" s="550" t="s">
        <v>811</v>
      </c>
      <c r="I2059" s="550" t="s">
        <v>234</v>
      </c>
      <c r="J2059" s="208">
        <v>1</v>
      </c>
      <c r="K2059" s="547">
        <v>45231</v>
      </c>
      <c r="L2059" s="547">
        <v>45504</v>
      </c>
      <c r="M2059" s="199">
        <f t="shared" si="75"/>
        <v>39</v>
      </c>
      <c r="N2059" s="200">
        <v>1</v>
      </c>
      <c r="O2059" s="518" t="s">
        <v>812</v>
      </c>
      <c r="P2059" s="200">
        <f t="shared" si="76"/>
        <v>1</v>
      </c>
      <c r="Q2059" s="201" t="str" cm="1">
        <f t="array" aca="1" ref="Q2059" ca="1">IF(ISNUMBER(P2059),IF(P2059=100%,"CUMPLIDA",IF(AND(ISNUMBER(L2059),ISNUMBER(INDIRECT("FECHA_"&amp;$B2059,1))), IF(L2059&lt;=INDIRECT("FECHA_"&amp;$B2059,1),"INCUMPLIDA","PROCESO"), "VERIFICAR FECHA")),"SIN VALOR AVANCE")</f>
        <v>CUMPLIDA</v>
      </c>
    </row>
    <row r="2060" spans="1:17" ht="120.75">
      <c r="A2060" s="278" t="s">
        <v>19</v>
      </c>
      <c r="B2060" s="203" t="s">
        <v>14</v>
      </c>
      <c r="C2060" s="609"/>
      <c r="D2060" s="609"/>
      <c r="E2060" s="610"/>
      <c r="F2060" s="608"/>
      <c r="G2060" s="551" t="s">
        <v>1340</v>
      </c>
      <c r="H2060" s="552" t="s">
        <v>237</v>
      </c>
      <c r="I2060" s="552" t="s">
        <v>238</v>
      </c>
      <c r="J2060" s="208">
        <v>1</v>
      </c>
      <c r="K2060" s="553">
        <v>45323</v>
      </c>
      <c r="L2060" s="553">
        <v>45747</v>
      </c>
      <c r="M2060" s="199">
        <f t="shared" si="75"/>
        <v>60.571428571428569</v>
      </c>
      <c r="N2060" s="200">
        <v>1</v>
      </c>
      <c r="O2060" s="518" t="s">
        <v>814</v>
      </c>
      <c r="P2060" s="200">
        <f t="shared" si="76"/>
        <v>1</v>
      </c>
      <c r="Q2060" s="201" t="str" cm="1">
        <f t="array" aca="1" ref="Q2060" ca="1">IF(ISNUMBER(P2060),IF(P2060=100%,"CUMPLIDA",IF(AND(ISNUMBER(L2060),ISNUMBER(INDIRECT("FECHA_"&amp;$B2060,1))), IF(L2060&lt;=INDIRECT("FECHA_"&amp;$B2060,1),"INCUMPLIDA","PROCESO"), "VERIFICAR FECHA")),"SIN VALOR AVANCE")</f>
        <v>CUMPLIDA</v>
      </c>
    </row>
    <row r="2061" spans="1:17" ht="45.75">
      <c r="A2061" s="278" t="s">
        <v>19</v>
      </c>
      <c r="B2061" s="203" t="s">
        <v>14</v>
      </c>
      <c r="C2061" s="609"/>
      <c r="D2061" s="609"/>
      <c r="E2061" s="610"/>
      <c r="F2061" s="608"/>
      <c r="G2061" s="551" t="s">
        <v>1341</v>
      </c>
      <c r="H2061" s="552" t="s">
        <v>241</v>
      </c>
      <c r="I2061" s="552" t="s">
        <v>242</v>
      </c>
      <c r="J2061" s="208">
        <v>1</v>
      </c>
      <c r="K2061" s="553">
        <v>45323</v>
      </c>
      <c r="L2061" s="553">
        <v>45747</v>
      </c>
      <c r="M2061" s="199">
        <f t="shared" si="75"/>
        <v>60.571428571428569</v>
      </c>
      <c r="N2061" s="200">
        <v>1</v>
      </c>
      <c r="O2061" s="518" t="s">
        <v>812</v>
      </c>
      <c r="P2061" s="200">
        <f t="shared" si="76"/>
        <v>1</v>
      </c>
      <c r="Q2061" s="201" t="str" cm="1">
        <f t="array" aca="1" ref="Q2061" ca="1">IF(ISNUMBER(P2061),IF(P2061=100%,"CUMPLIDA",IF(AND(ISNUMBER(L2061),ISNUMBER(INDIRECT("FECHA_"&amp;$B2061,1))), IF(L2061&lt;=INDIRECT("FECHA_"&amp;$B2061,1),"INCUMPLIDA","PROCESO"), "VERIFICAR FECHA")),"SIN VALOR AVANCE")</f>
        <v>CUMPLIDA</v>
      </c>
    </row>
    <row r="2062" spans="1:17" ht="45.75">
      <c r="A2062" s="278" t="s">
        <v>19</v>
      </c>
      <c r="B2062" s="203" t="s">
        <v>14</v>
      </c>
      <c r="C2062" s="609"/>
      <c r="D2062" s="609"/>
      <c r="E2062" s="610"/>
      <c r="F2062" s="608"/>
      <c r="G2062" s="551" t="s">
        <v>1342</v>
      </c>
      <c r="H2062" s="552" t="s">
        <v>245</v>
      </c>
      <c r="I2062" s="552" t="s">
        <v>246</v>
      </c>
      <c r="J2062" s="208">
        <v>1</v>
      </c>
      <c r="K2062" s="553">
        <v>45231</v>
      </c>
      <c r="L2062" s="553">
        <v>45747</v>
      </c>
      <c r="M2062" s="199">
        <f t="shared" si="75"/>
        <v>73.714285714285708</v>
      </c>
      <c r="N2062" s="200">
        <v>1</v>
      </c>
      <c r="O2062" s="518" t="s">
        <v>812</v>
      </c>
      <c r="P2062" s="200">
        <f t="shared" si="76"/>
        <v>1</v>
      </c>
      <c r="Q2062" s="201" t="str" cm="1">
        <f t="array" aca="1" ref="Q2062" ca="1">IF(ISNUMBER(P2062),IF(P2062=100%,"CUMPLIDA",IF(AND(ISNUMBER(L2062),ISNUMBER(INDIRECT("FECHA_"&amp;$B2062,1))), IF(L2062&lt;=INDIRECT("FECHA_"&amp;$B2062,1),"INCUMPLIDA","PROCESO"), "VERIFICAR FECHA")),"SIN VALOR AVANCE")</f>
        <v>CUMPLIDA</v>
      </c>
    </row>
    <row r="2063" spans="1:17" ht="120.75">
      <c r="A2063" s="278" t="s">
        <v>19</v>
      </c>
      <c r="B2063" s="203" t="s">
        <v>14</v>
      </c>
      <c r="C2063" s="609"/>
      <c r="D2063" s="609"/>
      <c r="E2063" s="610"/>
      <c r="F2063" s="608"/>
      <c r="G2063" s="551" t="s">
        <v>1343</v>
      </c>
      <c r="H2063" s="552" t="s">
        <v>248</v>
      </c>
      <c r="I2063" s="552" t="s">
        <v>249</v>
      </c>
      <c r="J2063" s="208">
        <v>1</v>
      </c>
      <c r="K2063" s="553">
        <v>45323</v>
      </c>
      <c r="L2063" s="553">
        <v>45747</v>
      </c>
      <c r="M2063" s="199">
        <f t="shared" si="75"/>
        <v>60.571428571428569</v>
      </c>
      <c r="N2063" s="200">
        <v>1</v>
      </c>
      <c r="O2063" s="518" t="s">
        <v>814</v>
      </c>
      <c r="P2063" s="200">
        <f t="shared" si="76"/>
        <v>1</v>
      </c>
      <c r="Q2063" s="201" t="str" cm="1">
        <f t="array" aca="1" ref="Q2063" ca="1">IF(ISNUMBER(P2063),IF(P2063=100%,"CUMPLIDA",IF(AND(ISNUMBER(L2063),ISNUMBER(INDIRECT("FECHA_"&amp;$B2063,1))), IF(L2063&lt;=INDIRECT("FECHA_"&amp;$B2063,1),"INCUMPLIDA","PROCESO"), "VERIFICAR FECHA")),"SIN VALOR AVANCE")</f>
        <v>CUMPLIDA</v>
      </c>
    </row>
    <row r="2064" spans="1:17" ht="45.75">
      <c r="A2064" s="278" t="s">
        <v>19</v>
      </c>
      <c r="B2064" s="203" t="s">
        <v>14</v>
      </c>
      <c r="C2064" s="609"/>
      <c r="D2064" s="609"/>
      <c r="E2064" s="610"/>
      <c r="F2064" s="608"/>
      <c r="G2064" s="551" t="s">
        <v>1344</v>
      </c>
      <c r="H2064" s="552" t="s">
        <v>251</v>
      </c>
      <c r="I2064" s="552" t="s">
        <v>252</v>
      </c>
      <c r="J2064" s="208">
        <v>1</v>
      </c>
      <c r="K2064" s="553">
        <v>45231</v>
      </c>
      <c r="L2064" s="553">
        <v>45747</v>
      </c>
      <c r="M2064" s="199">
        <f t="shared" si="75"/>
        <v>73.714285714285708</v>
      </c>
      <c r="N2064" s="200">
        <v>1</v>
      </c>
      <c r="O2064" s="518" t="s">
        <v>812</v>
      </c>
      <c r="P2064" s="200">
        <f t="shared" si="76"/>
        <v>1</v>
      </c>
      <c r="Q2064" s="201" t="str" cm="1">
        <f t="array" aca="1" ref="Q2064" ca="1">IF(ISNUMBER(P2064),IF(P2064=100%,"CUMPLIDA",IF(AND(ISNUMBER(L2064),ISNUMBER(INDIRECT("FECHA_"&amp;$B2064,1))), IF(L2064&lt;=INDIRECT("FECHA_"&amp;$B2064,1),"INCUMPLIDA","PROCESO"), "VERIFICAR FECHA")),"SIN VALOR AVANCE")</f>
        <v>CUMPLIDA</v>
      </c>
    </row>
    <row r="2065" spans="1:17" ht="165.75">
      <c r="A2065" s="278" t="s">
        <v>19</v>
      </c>
      <c r="B2065" s="203" t="s">
        <v>14</v>
      </c>
      <c r="C2065" s="609"/>
      <c r="D2065" s="609"/>
      <c r="E2065" s="610"/>
      <c r="F2065" s="608"/>
      <c r="G2065" s="551" t="s">
        <v>1345</v>
      </c>
      <c r="H2065" s="552" t="s">
        <v>254</v>
      </c>
      <c r="I2065" s="552" t="s">
        <v>255</v>
      </c>
      <c r="J2065" s="208">
        <v>1</v>
      </c>
      <c r="K2065" s="553">
        <v>45231</v>
      </c>
      <c r="L2065" s="553">
        <v>45808</v>
      </c>
      <c r="M2065" s="199">
        <f t="shared" si="75"/>
        <v>82.428571428571431</v>
      </c>
      <c r="N2065" s="200">
        <v>0</v>
      </c>
      <c r="O2065" s="518" t="s">
        <v>820</v>
      </c>
      <c r="P2065" s="200">
        <f t="shared" si="76"/>
        <v>0</v>
      </c>
      <c r="Q2065" s="201" t="str" cm="1">
        <f t="array" aca="1" ref="Q2065" ca="1">IF(ISNUMBER(P2065),IF(P2065=100%,"CUMPLIDA",IF(AND(ISNUMBER(L2065),ISNUMBER(INDIRECT("FECHA_"&amp;$B2065,1))), IF(L2065&lt;=INDIRECT("FECHA_"&amp;$B2065,1),"INCUMPLIDA","PROCESO"), "VERIFICAR FECHA")),"SIN VALOR AVANCE")</f>
        <v>PROCESO</v>
      </c>
    </row>
    <row r="2066" spans="1:17" ht="45.75">
      <c r="A2066" s="278" t="s">
        <v>19</v>
      </c>
      <c r="B2066" s="203" t="s">
        <v>14</v>
      </c>
      <c r="C2066" s="609"/>
      <c r="D2066" s="609"/>
      <c r="E2066" s="610"/>
      <c r="F2066" s="608"/>
      <c r="G2066" s="551" t="s">
        <v>1346</v>
      </c>
      <c r="H2066" s="552" t="s">
        <v>258</v>
      </c>
      <c r="I2066" s="552" t="s">
        <v>259</v>
      </c>
      <c r="J2066" s="208">
        <v>7</v>
      </c>
      <c r="K2066" s="553">
        <v>46024</v>
      </c>
      <c r="L2066" s="553">
        <v>46660</v>
      </c>
      <c r="M2066" s="199">
        <f t="shared" si="75"/>
        <v>90.857142857142861</v>
      </c>
      <c r="N2066" s="200">
        <v>0</v>
      </c>
      <c r="O2066" s="518" t="s">
        <v>812</v>
      </c>
      <c r="P2066" s="200">
        <f t="shared" si="76"/>
        <v>0</v>
      </c>
      <c r="Q2066" s="201" t="str" cm="1">
        <f t="array" aca="1" ref="Q2066" ca="1">IF(ISNUMBER(P2066),IF(P2066=100%,"CUMPLIDA",IF(AND(ISNUMBER(L2066),ISNUMBER(INDIRECT("FECHA_"&amp;$B2066,1))), IF(L2066&lt;=INDIRECT("FECHA_"&amp;$B2066,1),"INCUMPLIDA","PROCESO"), "VERIFICAR FECHA")),"SIN VALOR AVANCE")</f>
        <v>PROCESO</v>
      </c>
    </row>
    <row r="2067" spans="1:17" ht="120.75">
      <c r="A2067" s="278" t="s">
        <v>19</v>
      </c>
      <c r="B2067" s="203" t="s">
        <v>14</v>
      </c>
      <c r="C2067" s="609"/>
      <c r="D2067" s="609"/>
      <c r="E2067" s="610"/>
      <c r="F2067" s="608"/>
      <c r="G2067" s="551" t="s">
        <v>1347</v>
      </c>
      <c r="H2067" s="552" t="s">
        <v>261</v>
      </c>
      <c r="I2067" s="552" t="s">
        <v>262</v>
      </c>
      <c r="J2067" s="208">
        <v>1</v>
      </c>
      <c r="K2067" s="553">
        <v>46024</v>
      </c>
      <c r="L2067" s="553">
        <v>46660</v>
      </c>
      <c r="M2067" s="199">
        <f t="shared" si="75"/>
        <v>90.857142857142861</v>
      </c>
      <c r="N2067" s="200">
        <v>0</v>
      </c>
      <c r="O2067" s="518" t="s">
        <v>814</v>
      </c>
      <c r="P2067" s="200">
        <f t="shared" si="76"/>
        <v>0</v>
      </c>
      <c r="Q2067" s="201" t="str" cm="1">
        <f t="array" aca="1" ref="Q2067" ca="1">IF(ISNUMBER(P2067),IF(P2067=100%,"CUMPLIDA",IF(AND(ISNUMBER(L2067),ISNUMBER(INDIRECT("FECHA_"&amp;$B2067,1))), IF(L2067&lt;=INDIRECT("FECHA_"&amp;$B2067,1),"INCUMPLIDA","PROCESO"), "VERIFICAR FECHA")),"SIN VALOR AVANCE")</f>
        <v>PROCESO</v>
      </c>
    </row>
    <row r="2068" spans="1:17" ht="165.75">
      <c r="A2068" s="278" t="s">
        <v>19</v>
      </c>
      <c r="B2068" s="203" t="s">
        <v>14</v>
      </c>
      <c r="C2068" s="609"/>
      <c r="D2068" s="609"/>
      <c r="E2068" s="610"/>
      <c r="F2068" s="608"/>
      <c r="G2068" s="551" t="s">
        <v>1348</v>
      </c>
      <c r="H2068" s="552" t="s">
        <v>264</v>
      </c>
      <c r="I2068" s="552" t="s">
        <v>4375</v>
      </c>
      <c r="J2068" s="208">
        <v>2</v>
      </c>
      <c r="K2068" s="553">
        <v>46024</v>
      </c>
      <c r="L2068" s="553">
        <v>46660</v>
      </c>
      <c r="M2068" s="199">
        <f t="shared" si="75"/>
        <v>90.857142857142861</v>
      </c>
      <c r="N2068" s="200">
        <v>0</v>
      </c>
      <c r="O2068" s="518" t="s">
        <v>820</v>
      </c>
      <c r="P2068" s="200">
        <f t="shared" si="76"/>
        <v>0</v>
      </c>
      <c r="Q2068" s="201" t="str" cm="1">
        <f t="array" aca="1" ref="Q2068" ca="1">IF(ISNUMBER(P2068),IF(P2068=100%,"CUMPLIDA",IF(AND(ISNUMBER(L2068),ISNUMBER(INDIRECT("FECHA_"&amp;$B2068,1))), IF(L2068&lt;=INDIRECT("FECHA_"&amp;$B2068,1),"INCUMPLIDA","PROCESO"), "VERIFICAR FECHA")),"SIN VALOR AVANCE")</f>
        <v>PROCESO</v>
      </c>
    </row>
    <row r="2069" spans="1:17" ht="185.25">
      <c r="A2069" s="278" t="s">
        <v>19</v>
      </c>
      <c r="B2069" s="203" t="s">
        <v>14</v>
      </c>
      <c r="C2069" s="609"/>
      <c r="D2069" s="609"/>
      <c r="E2069" s="211" t="s">
        <v>1353</v>
      </c>
      <c r="F2069" s="608"/>
      <c r="G2069" s="542" t="s">
        <v>4377</v>
      </c>
      <c r="H2069" s="546" t="s">
        <v>4378</v>
      </c>
      <c r="I2069" s="546" t="s">
        <v>4379</v>
      </c>
      <c r="J2069" s="208">
        <v>20</v>
      </c>
      <c r="K2069" s="209">
        <v>45778</v>
      </c>
      <c r="L2069" s="209">
        <v>46142</v>
      </c>
      <c r="M2069" s="199">
        <f>(L2069-K2069)/7</f>
        <v>52</v>
      </c>
      <c r="N2069" s="200">
        <v>0</v>
      </c>
      <c r="O2069" s="518" t="s">
        <v>4380</v>
      </c>
      <c r="P2069" s="200">
        <f t="shared" si="76"/>
        <v>0</v>
      </c>
      <c r="Q2069" s="201" t="str" cm="1">
        <f t="array" aca="1" ref="Q2069" ca="1">IF(ISNUMBER(P2069),IF(P2069=100%,"CUMPLIDA",IF(AND(ISNUMBER(L2069),ISNUMBER(INDIRECT("FECHA_"&amp;$B2069,1))), IF(L2069&lt;=INDIRECT("FECHA_"&amp;$B2069,1),"INCUMPLIDA","PROCESO"), "VERIFICAR FECHA")),"SIN VALOR AVANCE")</f>
        <v>PROCESO</v>
      </c>
    </row>
    <row r="2070" spans="1:17" ht="60.75">
      <c r="A2070" s="278" t="s">
        <v>17</v>
      </c>
      <c r="B2070" s="203" t="s">
        <v>14</v>
      </c>
      <c r="C2070" s="609" t="s">
        <v>1354</v>
      </c>
      <c r="D2070" s="609" t="s">
        <v>1355</v>
      </c>
      <c r="E2070" s="608" t="s">
        <v>1356</v>
      </c>
      <c r="F2070" s="608" t="s">
        <v>1357</v>
      </c>
      <c r="G2070" s="196" t="s">
        <v>1358</v>
      </c>
      <c r="H2070" s="515" t="s">
        <v>237</v>
      </c>
      <c r="I2070" s="515" t="s">
        <v>238</v>
      </c>
      <c r="J2070" s="276">
        <v>1</v>
      </c>
      <c r="K2070" s="209">
        <v>45323</v>
      </c>
      <c r="L2070" s="209">
        <v>45747</v>
      </c>
      <c r="M2070" s="199">
        <f t="shared" ref="M2070:M2112" si="77">(L2070-K2070)/7</f>
        <v>60.571428571428569</v>
      </c>
      <c r="N2070" s="200">
        <v>1</v>
      </c>
      <c r="O2070" s="515" t="s">
        <v>1359</v>
      </c>
      <c r="P2070" s="200">
        <f t="shared" si="76"/>
        <v>1</v>
      </c>
      <c r="Q2070" s="201" t="str" cm="1">
        <f t="array" aca="1" ref="Q2070" ca="1">IF(ISNUMBER(P2070),IF(P2070=100%,"CUMPLIDA",IF(AND(ISNUMBER(L2070),ISNUMBER(INDIRECT("FECHA_"&amp;$B2070,1))), IF(L2070&lt;=INDIRECT("FECHA_"&amp;$B2070,1),"INCUMPLIDA","PROCESO"), "VERIFICAR FECHA")),"SIN VALOR AVANCE")</f>
        <v>CUMPLIDA</v>
      </c>
    </row>
    <row r="2071" spans="1:17" ht="75.75">
      <c r="A2071" s="278" t="s">
        <v>17</v>
      </c>
      <c r="B2071" s="203" t="s">
        <v>14</v>
      </c>
      <c r="C2071" s="609"/>
      <c r="D2071" s="609"/>
      <c r="E2071" s="608"/>
      <c r="F2071" s="608"/>
      <c r="G2071" s="196" t="s">
        <v>241</v>
      </c>
      <c r="H2071" s="515" t="s">
        <v>241</v>
      </c>
      <c r="I2071" s="515" t="s">
        <v>242</v>
      </c>
      <c r="J2071" s="276">
        <v>1</v>
      </c>
      <c r="K2071" s="209">
        <v>45323</v>
      </c>
      <c r="L2071" s="209">
        <v>45747</v>
      </c>
      <c r="M2071" s="199">
        <f t="shared" si="77"/>
        <v>60.571428571428569</v>
      </c>
      <c r="N2071" s="200">
        <v>1</v>
      </c>
      <c r="O2071" s="515" t="s">
        <v>1360</v>
      </c>
      <c r="P2071" s="200">
        <f t="shared" si="76"/>
        <v>1</v>
      </c>
      <c r="Q2071" s="201" t="str" cm="1">
        <f t="array" aca="1" ref="Q2071" ca="1">IF(ISNUMBER(P2071),IF(P2071=100%,"CUMPLIDA",IF(AND(ISNUMBER(L2071),ISNUMBER(INDIRECT("FECHA_"&amp;$B2071,1))), IF(L2071&lt;=INDIRECT("FECHA_"&amp;$B2071,1),"INCUMPLIDA","PROCESO"), "VERIFICAR FECHA")),"SIN VALOR AVANCE")</f>
        <v>CUMPLIDA</v>
      </c>
    </row>
    <row r="2072" spans="1:17" ht="75.75">
      <c r="A2072" s="278" t="s">
        <v>17</v>
      </c>
      <c r="B2072" s="203" t="s">
        <v>14</v>
      </c>
      <c r="C2072" s="609"/>
      <c r="D2072" s="609"/>
      <c r="E2072" s="608"/>
      <c r="F2072" s="608"/>
      <c r="G2072" s="196" t="s">
        <v>1361</v>
      </c>
      <c r="H2072" s="515" t="s">
        <v>245</v>
      </c>
      <c r="I2072" s="515" t="s">
        <v>246</v>
      </c>
      <c r="J2072" s="276">
        <v>1</v>
      </c>
      <c r="K2072" s="209">
        <v>45231</v>
      </c>
      <c r="L2072" s="209">
        <v>45747</v>
      </c>
      <c r="M2072" s="199">
        <f t="shared" si="77"/>
        <v>73.714285714285708</v>
      </c>
      <c r="N2072" s="200">
        <v>1</v>
      </c>
      <c r="O2072" s="515" t="s">
        <v>1360</v>
      </c>
      <c r="P2072" s="200">
        <f t="shared" si="76"/>
        <v>1</v>
      </c>
      <c r="Q2072" s="201" t="str" cm="1">
        <f t="array" aca="1" ref="Q2072" ca="1">IF(ISNUMBER(P2072),IF(P2072=100%,"CUMPLIDA",IF(AND(ISNUMBER(L2072),ISNUMBER(INDIRECT("FECHA_"&amp;$B2072,1))), IF(L2072&lt;=INDIRECT("FECHA_"&amp;$B2072,1),"INCUMPLIDA","PROCESO"), "VERIFICAR FECHA")),"SIN VALOR AVANCE")</f>
        <v>CUMPLIDA</v>
      </c>
    </row>
    <row r="2073" spans="1:17" ht="60.75">
      <c r="A2073" s="278" t="s">
        <v>17</v>
      </c>
      <c r="B2073" s="203" t="s">
        <v>14</v>
      </c>
      <c r="C2073" s="609"/>
      <c r="D2073" s="609"/>
      <c r="E2073" s="608"/>
      <c r="F2073" s="608"/>
      <c r="G2073" s="196" t="s">
        <v>248</v>
      </c>
      <c r="H2073" s="515" t="s">
        <v>248</v>
      </c>
      <c r="I2073" s="515" t="s">
        <v>249</v>
      </c>
      <c r="J2073" s="276">
        <v>1</v>
      </c>
      <c r="K2073" s="209">
        <v>45323</v>
      </c>
      <c r="L2073" s="209">
        <v>45747</v>
      </c>
      <c r="M2073" s="199">
        <f t="shared" si="77"/>
        <v>60.571428571428569</v>
      </c>
      <c r="N2073" s="200">
        <v>1</v>
      </c>
      <c r="O2073" s="515" t="s">
        <v>1359</v>
      </c>
      <c r="P2073" s="200">
        <f t="shared" si="76"/>
        <v>1</v>
      </c>
      <c r="Q2073" s="201" t="str" cm="1">
        <f t="array" aca="1" ref="Q2073" ca="1">IF(ISNUMBER(P2073),IF(P2073=100%,"CUMPLIDA",IF(AND(ISNUMBER(L2073),ISNUMBER(INDIRECT("FECHA_"&amp;$B2073,1))), IF(L2073&lt;=INDIRECT("FECHA_"&amp;$B2073,1),"INCUMPLIDA","PROCESO"), "VERIFICAR FECHA")),"SIN VALOR AVANCE")</f>
        <v>CUMPLIDA</v>
      </c>
    </row>
    <row r="2074" spans="1:17" ht="75.75">
      <c r="A2074" s="278" t="s">
        <v>17</v>
      </c>
      <c r="B2074" s="203" t="s">
        <v>14</v>
      </c>
      <c r="C2074" s="609"/>
      <c r="D2074" s="609"/>
      <c r="E2074" s="608"/>
      <c r="F2074" s="608"/>
      <c r="G2074" s="196" t="s">
        <v>251</v>
      </c>
      <c r="H2074" s="515" t="s">
        <v>251</v>
      </c>
      <c r="I2074" s="515" t="s">
        <v>252</v>
      </c>
      <c r="J2074" s="276">
        <v>1</v>
      </c>
      <c r="K2074" s="209">
        <v>45231</v>
      </c>
      <c r="L2074" s="209">
        <v>45747</v>
      </c>
      <c r="M2074" s="199">
        <f t="shared" si="77"/>
        <v>73.714285714285708</v>
      </c>
      <c r="N2074" s="200">
        <v>1</v>
      </c>
      <c r="O2074" s="515" t="s">
        <v>1360</v>
      </c>
      <c r="P2074" s="200">
        <f t="shared" si="76"/>
        <v>1</v>
      </c>
      <c r="Q2074" s="201" t="str" cm="1">
        <f t="array" aca="1" ref="Q2074" ca="1">IF(ISNUMBER(P2074),IF(P2074=100%,"CUMPLIDA",IF(AND(ISNUMBER(L2074),ISNUMBER(INDIRECT("FECHA_"&amp;$B2074,1))), IF(L2074&lt;=INDIRECT("FECHA_"&amp;$B2074,1),"INCUMPLIDA","PROCESO"), "VERIFICAR FECHA")),"SIN VALOR AVANCE")</f>
        <v>CUMPLIDA</v>
      </c>
    </row>
    <row r="2075" spans="1:17" ht="210.75">
      <c r="A2075" s="278" t="s">
        <v>17</v>
      </c>
      <c r="B2075" s="203" t="s">
        <v>14</v>
      </c>
      <c r="C2075" s="609"/>
      <c r="D2075" s="609"/>
      <c r="E2075" s="608"/>
      <c r="F2075" s="608"/>
      <c r="G2075" s="196" t="s">
        <v>254</v>
      </c>
      <c r="H2075" s="515" t="s">
        <v>254</v>
      </c>
      <c r="I2075" s="515" t="s">
        <v>255</v>
      </c>
      <c r="J2075" s="276">
        <v>1</v>
      </c>
      <c r="K2075" s="209">
        <v>45231</v>
      </c>
      <c r="L2075" s="209">
        <v>45808</v>
      </c>
      <c r="M2075" s="199">
        <f t="shared" si="77"/>
        <v>82.428571428571431</v>
      </c>
      <c r="N2075" s="200">
        <v>0</v>
      </c>
      <c r="O2075" s="515" t="s">
        <v>1362</v>
      </c>
      <c r="P2075" s="200">
        <f t="shared" si="76"/>
        <v>0</v>
      </c>
      <c r="Q2075" s="201" t="str" cm="1">
        <f t="array" aca="1" ref="Q2075" ca="1">IF(ISNUMBER(P2075),IF(P2075=100%,"CUMPLIDA",IF(AND(ISNUMBER(L2075),ISNUMBER(INDIRECT("FECHA_"&amp;$B2075,1))), IF(L2075&lt;=INDIRECT("FECHA_"&amp;$B2075,1),"INCUMPLIDA","PROCESO"), "VERIFICAR FECHA")),"SIN VALOR AVANCE")</f>
        <v>PROCESO</v>
      </c>
    </row>
    <row r="2076" spans="1:17" ht="75.75">
      <c r="A2076" s="278" t="s">
        <v>17</v>
      </c>
      <c r="B2076" s="203" t="s">
        <v>14</v>
      </c>
      <c r="C2076" s="609"/>
      <c r="D2076" s="609"/>
      <c r="E2076" s="608"/>
      <c r="F2076" s="608"/>
      <c r="G2076" s="196" t="s">
        <v>1363</v>
      </c>
      <c r="H2076" s="515" t="s">
        <v>258</v>
      </c>
      <c r="I2076" s="515" t="s">
        <v>259</v>
      </c>
      <c r="J2076" s="276">
        <v>7</v>
      </c>
      <c r="K2076" s="209">
        <v>45809</v>
      </c>
      <c r="L2076" s="209">
        <v>46387</v>
      </c>
      <c r="M2076" s="199">
        <f t="shared" si="77"/>
        <v>82.571428571428569</v>
      </c>
      <c r="N2076" s="200">
        <v>0</v>
      </c>
      <c r="O2076" s="515" t="s">
        <v>1360</v>
      </c>
      <c r="P2076" s="200">
        <f t="shared" si="76"/>
        <v>0</v>
      </c>
      <c r="Q2076" s="201" t="str" cm="1">
        <f t="array" aca="1" ref="Q2076" ca="1">IF(ISNUMBER(P2076),IF(P2076=100%,"CUMPLIDA",IF(AND(ISNUMBER(L2076),ISNUMBER(INDIRECT("FECHA_"&amp;$B2076,1))), IF(L2076&lt;=INDIRECT("FECHA_"&amp;$B2076,1),"INCUMPLIDA","PROCESO"), "VERIFICAR FECHA")),"SIN VALOR AVANCE")</f>
        <v>PROCESO</v>
      </c>
    </row>
    <row r="2077" spans="1:17" ht="60.75">
      <c r="A2077" s="278" t="s">
        <v>17</v>
      </c>
      <c r="B2077" s="203" t="s">
        <v>14</v>
      </c>
      <c r="C2077" s="609"/>
      <c r="D2077" s="609"/>
      <c r="E2077" s="608"/>
      <c r="F2077" s="608"/>
      <c r="G2077" s="196" t="s">
        <v>1364</v>
      </c>
      <c r="H2077" s="515" t="s">
        <v>261</v>
      </c>
      <c r="I2077" s="515" t="s">
        <v>262</v>
      </c>
      <c r="J2077" s="276">
        <v>1</v>
      </c>
      <c r="K2077" s="209">
        <v>45809</v>
      </c>
      <c r="L2077" s="209">
        <v>46387</v>
      </c>
      <c r="M2077" s="199">
        <f t="shared" si="77"/>
        <v>82.571428571428569</v>
      </c>
      <c r="N2077" s="200">
        <v>0</v>
      </c>
      <c r="O2077" s="515" t="s">
        <v>1359</v>
      </c>
      <c r="P2077" s="200">
        <f t="shared" si="76"/>
        <v>0</v>
      </c>
      <c r="Q2077" s="201" t="str" cm="1">
        <f t="array" aca="1" ref="Q2077" ca="1">IF(ISNUMBER(P2077),IF(P2077=100%,"CUMPLIDA",IF(AND(ISNUMBER(L2077),ISNUMBER(INDIRECT("FECHA_"&amp;$B2077,1))), IF(L2077&lt;=INDIRECT("FECHA_"&amp;$B2077,1),"INCUMPLIDA","PROCESO"), "VERIFICAR FECHA")),"SIN VALOR AVANCE")</f>
        <v>PROCESO</v>
      </c>
    </row>
    <row r="2078" spans="1:17" ht="210.75">
      <c r="A2078" s="278" t="s">
        <v>17</v>
      </c>
      <c r="B2078" s="203" t="s">
        <v>14</v>
      </c>
      <c r="C2078" s="609"/>
      <c r="D2078" s="609"/>
      <c r="E2078" s="608"/>
      <c r="F2078" s="608"/>
      <c r="G2078" s="196" t="s">
        <v>1365</v>
      </c>
      <c r="H2078" s="515" t="s">
        <v>264</v>
      </c>
      <c r="I2078" s="515" t="s">
        <v>265</v>
      </c>
      <c r="J2078" s="276">
        <v>2</v>
      </c>
      <c r="K2078" s="209">
        <v>45809</v>
      </c>
      <c r="L2078" s="209">
        <v>46387</v>
      </c>
      <c r="M2078" s="199">
        <f t="shared" si="77"/>
        <v>82.571428571428569</v>
      </c>
      <c r="N2078" s="200">
        <v>0</v>
      </c>
      <c r="O2078" s="515" t="s">
        <v>1362</v>
      </c>
      <c r="P2078" s="200">
        <f t="shared" si="76"/>
        <v>0</v>
      </c>
      <c r="Q2078" s="201" t="str" cm="1">
        <f t="array" aca="1" ref="Q2078" ca="1">IF(ISNUMBER(P2078),IF(P2078=100%,"CUMPLIDA",IF(AND(ISNUMBER(L2078),ISNUMBER(INDIRECT("FECHA_"&amp;$B2078,1))), IF(L2078&lt;=INDIRECT("FECHA_"&amp;$B2078,1),"INCUMPLIDA","PROCESO"), "VERIFICAR FECHA")),"SIN VALOR AVANCE")</f>
        <v>PROCESO</v>
      </c>
    </row>
    <row r="2079" spans="1:17" ht="180.75">
      <c r="A2079" s="278" t="s">
        <v>17</v>
      </c>
      <c r="B2079" s="203" t="s">
        <v>14</v>
      </c>
      <c r="C2079" s="609"/>
      <c r="D2079" s="609"/>
      <c r="E2079" s="608"/>
      <c r="F2079" s="608"/>
      <c r="G2079" s="196" t="s">
        <v>1366</v>
      </c>
      <c r="H2079" s="515" t="s">
        <v>1367</v>
      </c>
      <c r="I2079" s="515" t="s">
        <v>1368</v>
      </c>
      <c r="J2079" s="277">
        <v>1</v>
      </c>
      <c r="K2079" s="209">
        <v>43831</v>
      </c>
      <c r="L2079" s="209">
        <v>43876</v>
      </c>
      <c r="M2079" s="199">
        <f t="shared" si="77"/>
        <v>6.4285714285714288</v>
      </c>
      <c r="N2079" s="200">
        <v>1</v>
      </c>
      <c r="O2079" s="515" t="s">
        <v>1369</v>
      </c>
      <c r="P2079" s="200">
        <f t="shared" si="76"/>
        <v>1</v>
      </c>
      <c r="Q2079" s="201" t="str" cm="1">
        <f t="array" aca="1" ref="Q2079" ca="1">IF(ISNUMBER(P2079),IF(P2079=100%,"CUMPLIDA",IF(AND(ISNUMBER(L2079),ISNUMBER(INDIRECT("FECHA_"&amp;$B2079,1))), IF(L2079&lt;=INDIRECT("FECHA_"&amp;$B2079,1),"INCUMPLIDA","PROCESO"), "VERIFICAR FECHA")),"SIN VALOR AVANCE")</f>
        <v>CUMPLIDA</v>
      </c>
    </row>
    <row r="2080" spans="1:17" ht="90.75">
      <c r="A2080" s="278" t="s">
        <v>17</v>
      </c>
      <c r="B2080" s="203" t="s">
        <v>14</v>
      </c>
      <c r="C2080" s="609"/>
      <c r="D2080" s="609"/>
      <c r="E2080" s="608"/>
      <c r="F2080" s="608"/>
      <c r="G2080" s="196" t="s">
        <v>1366</v>
      </c>
      <c r="H2080" s="515" t="s">
        <v>1370</v>
      </c>
      <c r="I2080" s="515" t="s">
        <v>1371</v>
      </c>
      <c r="J2080" s="277">
        <v>1</v>
      </c>
      <c r="K2080" s="209">
        <v>43877</v>
      </c>
      <c r="L2080" s="209">
        <v>43905</v>
      </c>
      <c r="M2080" s="199">
        <f t="shared" si="77"/>
        <v>4</v>
      </c>
      <c r="N2080" s="200">
        <v>1</v>
      </c>
      <c r="O2080" s="515" t="s">
        <v>1372</v>
      </c>
      <c r="P2080" s="200">
        <f t="shared" si="76"/>
        <v>1</v>
      </c>
      <c r="Q2080" s="201" t="str" cm="1">
        <f t="array" aca="1" ref="Q2080" ca="1">IF(ISNUMBER(P2080),IF(P2080=100%,"CUMPLIDA",IF(AND(ISNUMBER(L2080),ISNUMBER(INDIRECT("FECHA_"&amp;$B2080,1))), IF(L2080&lt;=INDIRECT("FECHA_"&amp;$B2080,1),"INCUMPLIDA","PROCESO"), "VERIFICAR FECHA")),"SIN VALOR AVANCE")</f>
        <v>CUMPLIDA</v>
      </c>
    </row>
    <row r="2081" spans="1:17" ht="195.75">
      <c r="A2081" s="278" t="s">
        <v>17</v>
      </c>
      <c r="B2081" s="203" t="s">
        <v>14</v>
      </c>
      <c r="C2081" s="609"/>
      <c r="D2081" s="609"/>
      <c r="E2081" s="608"/>
      <c r="F2081" s="608"/>
      <c r="G2081" s="196" t="s">
        <v>1373</v>
      </c>
      <c r="H2081" s="515" t="s">
        <v>1374</v>
      </c>
      <c r="I2081" s="515" t="s">
        <v>1375</v>
      </c>
      <c r="J2081" s="277">
        <v>1</v>
      </c>
      <c r="K2081" s="209">
        <v>43831</v>
      </c>
      <c r="L2081" s="209">
        <v>44742</v>
      </c>
      <c r="M2081" s="199">
        <f t="shared" si="77"/>
        <v>130.14285714285714</v>
      </c>
      <c r="N2081" s="200">
        <v>1</v>
      </c>
      <c r="O2081" s="515" t="s">
        <v>1376</v>
      </c>
      <c r="P2081" s="200">
        <f t="shared" si="76"/>
        <v>1</v>
      </c>
      <c r="Q2081" s="201" t="str" cm="1">
        <f t="array" aca="1" ref="Q2081" ca="1">IF(ISNUMBER(P2081),IF(P2081=100%,"CUMPLIDA",IF(AND(ISNUMBER(L2081),ISNUMBER(INDIRECT("FECHA_"&amp;$B2081,1))), IF(L2081&lt;=INDIRECT("FECHA_"&amp;$B2081,1),"INCUMPLIDA","PROCESO"), "VERIFICAR FECHA")),"SIN VALOR AVANCE")</f>
        <v>CUMPLIDA</v>
      </c>
    </row>
    <row r="2082" spans="1:17" ht="150.75">
      <c r="A2082" s="278" t="s">
        <v>17</v>
      </c>
      <c r="B2082" s="203" t="s">
        <v>14</v>
      </c>
      <c r="C2082" s="609"/>
      <c r="D2082" s="609"/>
      <c r="E2082" s="608"/>
      <c r="F2082" s="608"/>
      <c r="G2082" s="196" t="s">
        <v>1377</v>
      </c>
      <c r="H2082" s="515" t="s">
        <v>1378</v>
      </c>
      <c r="I2082" s="515" t="s">
        <v>1379</v>
      </c>
      <c r="J2082" s="277">
        <v>1</v>
      </c>
      <c r="K2082" s="209">
        <v>43831</v>
      </c>
      <c r="L2082" s="209">
        <v>43889</v>
      </c>
      <c r="M2082" s="199">
        <f t="shared" si="77"/>
        <v>8.2857142857142865</v>
      </c>
      <c r="N2082" s="200">
        <v>1</v>
      </c>
      <c r="O2082" s="515" t="s">
        <v>1380</v>
      </c>
      <c r="P2082" s="200">
        <f t="shared" si="76"/>
        <v>1</v>
      </c>
      <c r="Q2082" s="201" t="str" cm="1">
        <f t="array" aca="1" ref="Q2082" ca="1">IF(ISNUMBER(P2082),IF(P2082=100%,"CUMPLIDA",IF(AND(ISNUMBER(L2082),ISNUMBER(INDIRECT("FECHA_"&amp;$B2082,1))), IF(L2082&lt;=INDIRECT("FECHA_"&amp;$B2082,1),"INCUMPLIDA","PROCESO"), "VERIFICAR FECHA")),"SIN VALOR AVANCE")</f>
        <v>CUMPLIDA</v>
      </c>
    </row>
    <row r="2083" spans="1:17" ht="60.75">
      <c r="A2083" s="278" t="s">
        <v>17</v>
      </c>
      <c r="B2083" s="203" t="s">
        <v>14</v>
      </c>
      <c r="C2083" s="609"/>
      <c r="D2083" s="609"/>
      <c r="E2083" s="608"/>
      <c r="F2083" s="608"/>
      <c r="G2083" s="196" t="s">
        <v>1381</v>
      </c>
      <c r="H2083" s="515" t="s">
        <v>1382</v>
      </c>
      <c r="I2083" s="515" t="s">
        <v>1383</v>
      </c>
      <c r="J2083" s="277">
        <v>4</v>
      </c>
      <c r="K2083" s="209">
        <v>43891</v>
      </c>
      <c r="L2083" s="209">
        <v>44012</v>
      </c>
      <c r="M2083" s="199">
        <f t="shared" si="77"/>
        <v>17.285714285714285</v>
      </c>
      <c r="N2083" s="200">
        <v>1</v>
      </c>
      <c r="O2083" s="515" t="s">
        <v>1384</v>
      </c>
      <c r="P2083" s="200">
        <f t="shared" si="76"/>
        <v>1</v>
      </c>
      <c r="Q2083" s="201" t="str" cm="1">
        <f t="array" aca="1" ref="Q2083" ca="1">IF(ISNUMBER(P2083),IF(P2083=100%,"CUMPLIDA",IF(AND(ISNUMBER(L2083),ISNUMBER(INDIRECT("FECHA_"&amp;$B2083,1))), IF(L2083&lt;=INDIRECT("FECHA_"&amp;$B2083,1),"INCUMPLIDA","PROCESO"), "VERIFICAR FECHA")),"SIN VALOR AVANCE")</f>
        <v>CUMPLIDA</v>
      </c>
    </row>
    <row r="2084" spans="1:17" ht="165.75">
      <c r="A2084" s="278" t="s">
        <v>17</v>
      </c>
      <c r="B2084" s="203" t="s">
        <v>14</v>
      </c>
      <c r="C2084" s="609"/>
      <c r="D2084" s="609"/>
      <c r="E2084" s="608"/>
      <c r="F2084" s="608"/>
      <c r="G2084" s="196" t="s">
        <v>1385</v>
      </c>
      <c r="H2084" s="515" t="s">
        <v>1386</v>
      </c>
      <c r="I2084" s="515" t="s">
        <v>419</v>
      </c>
      <c r="J2084" s="277">
        <v>1</v>
      </c>
      <c r="K2084" s="209">
        <v>43831</v>
      </c>
      <c r="L2084" s="209">
        <v>43861</v>
      </c>
      <c r="M2084" s="199">
        <f t="shared" si="77"/>
        <v>4.2857142857142856</v>
      </c>
      <c r="N2084" s="200">
        <v>1</v>
      </c>
      <c r="O2084" s="515" t="s">
        <v>1387</v>
      </c>
      <c r="P2084" s="200">
        <f t="shared" si="76"/>
        <v>1</v>
      </c>
      <c r="Q2084" s="201" t="str" cm="1">
        <f t="array" aca="1" ref="Q2084" ca="1">IF(ISNUMBER(P2084),IF(P2084=100%,"CUMPLIDA",IF(AND(ISNUMBER(L2084),ISNUMBER(INDIRECT("FECHA_"&amp;$B2084,1))), IF(L2084&lt;=INDIRECT("FECHA_"&amp;$B2084,1),"INCUMPLIDA","PROCESO"), "VERIFICAR FECHA")),"SIN VALOR AVANCE")</f>
        <v>CUMPLIDA</v>
      </c>
    </row>
    <row r="2085" spans="1:17" ht="195">
      <c r="A2085" s="278" t="s">
        <v>17</v>
      </c>
      <c r="B2085" s="203" t="s">
        <v>14</v>
      </c>
      <c r="C2085" s="609"/>
      <c r="D2085" s="609"/>
      <c r="E2085" s="608"/>
      <c r="F2085" s="608"/>
      <c r="G2085" s="196" t="s">
        <v>1388</v>
      </c>
      <c r="H2085" s="515" t="s">
        <v>1389</v>
      </c>
      <c r="I2085" s="515" t="s">
        <v>1390</v>
      </c>
      <c r="J2085" s="277">
        <v>4</v>
      </c>
      <c r="K2085" s="209">
        <v>43891</v>
      </c>
      <c r="L2085" s="209">
        <v>44012</v>
      </c>
      <c r="M2085" s="199">
        <f t="shared" si="77"/>
        <v>17.285714285714285</v>
      </c>
      <c r="N2085" s="200">
        <v>1</v>
      </c>
      <c r="O2085" s="515" t="s">
        <v>1384</v>
      </c>
      <c r="P2085" s="200">
        <f t="shared" si="76"/>
        <v>1</v>
      </c>
      <c r="Q2085" s="201" t="str" cm="1">
        <f t="array" aca="1" ref="Q2085" ca="1">IF(ISNUMBER(P2085),IF(P2085=100%,"CUMPLIDA",IF(AND(ISNUMBER(L2085),ISNUMBER(INDIRECT("FECHA_"&amp;$B2085,1))), IF(L2085&lt;=INDIRECT("FECHA_"&amp;$B2085,1),"INCUMPLIDA","PROCESO"), "VERIFICAR FECHA")),"SIN VALOR AVANCE")</f>
        <v>CUMPLIDA</v>
      </c>
    </row>
    <row r="2086" spans="1:17" ht="75">
      <c r="A2086" s="278" t="s">
        <v>17</v>
      </c>
      <c r="B2086" s="203" t="s">
        <v>14</v>
      </c>
      <c r="C2086" s="609"/>
      <c r="D2086" s="609"/>
      <c r="E2086" s="608"/>
      <c r="F2086" s="608"/>
      <c r="G2086" s="196" t="s">
        <v>1391</v>
      </c>
      <c r="H2086" s="515" t="s">
        <v>1382</v>
      </c>
      <c r="I2086" s="515" t="s">
        <v>1383</v>
      </c>
      <c r="J2086" s="277">
        <v>4</v>
      </c>
      <c r="K2086" s="209">
        <v>43891</v>
      </c>
      <c r="L2086" s="209">
        <v>44012</v>
      </c>
      <c r="M2086" s="199">
        <f t="shared" si="77"/>
        <v>17.285714285714285</v>
      </c>
      <c r="N2086" s="200">
        <v>1</v>
      </c>
      <c r="O2086" s="515" t="s">
        <v>1384</v>
      </c>
      <c r="P2086" s="200">
        <f t="shared" si="76"/>
        <v>1</v>
      </c>
      <c r="Q2086" s="201" t="str" cm="1">
        <f t="array" aca="1" ref="Q2086" ca="1">IF(ISNUMBER(P2086),IF(P2086=100%,"CUMPLIDA",IF(AND(ISNUMBER(L2086),ISNUMBER(INDIRECT("FECHA_"&amp;$B2086,1))), IF(L2086&lt;=INDIRECT("FECHA_"&amp;$B2086,1),"INCUMPLIDA","PROCESO"), "VERIFICAR FECHA")),"SIN VALOR AVANCE")</f>
        <v>CUMPLIDA</v>
      </c>
    </row>
    <row r="2087" spans="1:17" ht="345">
      <c r="A2087" s="278" t="s">
        <v>17</v>
      </c>
      <c r="B2087" s="203" t="s">
        <v>14</v>
      </c>
      <c r="C2087" s="609"/>
      <c r="D2087" s="609"/>
      <c r="E2087" s="608"/>
      <c r="F2087" s="608"/>
      <c r="G2087" s="196" t="s">
        <v>1392</v>
      </c>
      <c r="H2087" s="515" t="s">
        <v>1393</v>
      </c>
      <c r="I2087" s="515" t="s">
        <v>1394</v>
      </c>
      <c r="J2087" s="276">
        <v>1</v>
      </c>
      <c r="K2087" s="209">
        <v>43831</v>
      </c>
      <c r="L2087" s="209">
        <v>43860</v>
      </c>
      <c r="M2087" s="199">
        <f t="shared" si="77"/>
        <v>4.1428571428571432</v>
      </c>
      <c r="N2087" s="200">
        <v>1</v>
      </c>
      <c r="O2087" s="526" t="s">
        <v>1395</v>
      </c>
      <c r="P2087" s="200">
        <f t="shared" si="76"/>
        <v>1</v>
      </c>
      <c r="Q2087" s="201" t="str" cm="1">
        <f t="array" aca="1" ref="Q2087" ca="1">IF(ISNUMBER(P2087),IF(P2087=100%,"CUMPLIDA",IF(AND(ISNUMBER(L2087),ISNUMBER(INDIRECT("FECHA_"&amp;$B2087,1))), IF(L2087&lt;=INDIRECT("FECHA_"&amp;$B2087,1),"INCUMPLIDA","PROCESO"), "VERIFICAR FECHA")),"SIN VALOR AVANCE")</f>
        <v>CUMPLIDA</v>
      </c>
    </row>
    <row r="2088" spans="1:17" ht="195">
      <c r="A2088" s="278" t="s">
        <v>17</v>
      </c>
      <c r="B2088" s="203" t="s">
        <v>14</v>
      </c>
      <c r="C2088" s="609"/>
      <c r="D2088" s="609"/>
      <c r="E2088" s="608"/>
      <c r="F2088" s="608"/>
      <c r="G2088" s="196" t="s">
        <v>1392</v>
      </c>
      <c r="H2088" s="515" t="s">
        <v>1396</v>
      </c>
      <c r="I2088" s="515" t="s">
        <v>1397</v>
      </c>
      <c r="J2088" s="276">
        <v>1</v>
      </c>
      <c r="K2088" s="209">
        <v>43862</v>
      </c>
      <c r="L2088" s="209">
        <v>43889</v>
      </c>
      <c r="M2088" s="199">
        <f t="shared" si="77"/>
        <v>3.8571428571428572</v>
      </c>
      <c r="N2088" s="200">
        <v>1</v>
      </c>
      <c r="O2088" s="515" t="s">
        <v>1398</v>
      </c>
      <c r="P2088" s="200">
        <f t="shared" si="76"/>
        <v>1</v>
      </c>
      <c r="Q2088" s="201" t="str" cm="1">
        <f t="array" aca="1" ref="Q2088" ca="1">IF(ISNUMBER(P2088),IF(P2088=100%,"CUMPLIDA",IF(AND(ISNUMBER(L2088),ISNUMBER(INDIRECT("FECHA_"&amp;$B2088,1))), IF(L2088&lt;=INDIRECT("FECHA_"&amp;$B2088,1),"INCUMPLIDA","PROCESO"), "VERIFICAR FECHA")),"SIN VALOR AVANCE")</f>
        <v>CUMPLIDA</v>
      </c>
    </row>
    <row r="2089" spans="1:17" ht="240.75">
      <c r="A2089" s="278" t="s">
        <v>17</v>
      </c>
      <c r="B2089" s="203" t="s">
        <v>14</v>
      </c>
      <c r="C2089" s="609"/>
      <c r="D2089" s="609"/>
      <c r="E2089" s="608"/>
      <c r="F2089" s="608"/>
      <c r="G2089" s="196" t="s">
        <v>1392</v>
      </c>
      <c r="H2089" s="515" t="s">
        <v>1399</v>
      </c>
      <c r="I2089" s="515" t="s">
        <v>1400</v>
      </c>
      <c r="J2089" s="276">
        <v>1</v>
      </c>
      <c r="K2089" s="209">
        <v>43862</v>
      </c>
      <c r="L2089" s="209">
        <v>43889</v>
      </c>
      <c r="M2089" s="199">
        <f t="shared" si="77"/>
        <v>3.8571428571428572</v>
      </c>
      <c r="N2089" s="200">
        <v>1</v>
      </c>
      <c r="O2089" s="515" t="s">
        <v>1401</v>
      </c>
      <c r="P2089" s="200">
        <f t="shared" si="76"/>
        <v>1</v>
      </c>
      <c r="Q2089" s="201" t="str" cm="1">
        <f t="array" aca="1" ref="Q2089" ca="1">IF(ISNUMBER(P2089),IF(P2089=100%,"CUMPLIDA",IF(AND(ISNUMBER(L2089),ISNUMBER(INDIRECT("FECHA_"&amp;$B2089,1))), IF(L2089&lt;=INDIRECT("FECHA_"&amp;$B2089,1),"INCUMPLIDA","PROCESO"), "VERIFICAR FECHA")),"SIN VALOR AVANCE")</f>
        <v>CUMPLIDA</v>
      </c>
    </row>
    <row r="2090" spans="1:17" ht="240">
      <c r="A2090" s="278" t="s">
        <v>17</v>
      </c>
      <c r="B2090" s="203" t="s">
        <v>14</v>
      </c>
      <c r="C2090" s="609"/>
      <c r="D2090" s="609"/>
      <c r="E2090" s="608"/>
      <c r="F2090" s="608"/>
      <c r="G2090" s="196" t="s">
        <v>1402</v>
      </c>
      <c r="H2090" s="515" t="s">
        <v>1403</v>
      </c>
      <c r="I2090" s="515" t="s">
        <v>419</v>
      </c>
      <c r="J2090" s="276">
        <v>1</v>
      </c>
      <c r="K2090" s="209">
        <v>43831</v>
      </c>
      <c r="L2090" s="209">
        <v>43889</v>
      </c>
      <c r="M2090" s="199">
        <f t="shared" si="77"/>
        <v>8.2857142857142865</v>
      </c>
      <c r="N2090" s="200">
        <v>1</v>
      </c>
      <c r="O2090" s="515" t="s">
        <v>1404</v>
      </c>
      <c r="P2090" s="200">
        <f t="shared" si="76"/>
        <v>1</v>
      </c>
      <c r="Q2090" s="201" t="str" cm="1">
        <f t="array" aca="1" ref="Q2090" ca="1">IF(ISNUMBER(P2090),IF(P2090=100%,"CUMPLIDA",IF(AND(ISNUMBER(L2090),ISNUMBER(INDIRECT("FECHA_"&amp;$B2090,1))), IF(L2090&lt;=INDIRECT("FECHA_"&amp;$B2090,1),"INCUMPLIDA","PROCESO"), "VERIFICAR FECHA")),"SIN VALOR AVANCE")</f>
        <v>CUMPLIDA</v>
      </c>
    </row>
    <row r="2091" spans="1:17" ht="165.75">
      <c r="A2091" s="278" t="s">
        <v>17</v>
      </c>
      <c r="B2091" s="203" t="s">
        <v>14</v>
      </c>
      <c r="C2091" s="609"/>
      <c r="D2091" s="609"/>
      <c r="E2091" s="608"/>
      <c r="F2091" s="608"/>
      <c r="G2091" s="196" t="s">
        <v>1405</v>
      </c>
      <c r="H2091" s="515" t="s">
        <v>1405</v>
      </c>
      <c r="I2091" s="515" t="s">
        <v>1406</v>
      </c>
      <c r="J2091" s="276">
        <v>1</v>
      </c>
      <c r="K2091" s="209">
        <v>43891</v>
      </c>
      <c r="L2091" s="209">
        <v>44012</v>
      </c>
      <c r="M2091" s="199">
        <f t="shared" si="77"/>
        <v>17.285714285714285</v>
      </c>
      <c r="N2091" s="200">
        <v>1</v>
      </c>
      <c r="O2091" s="515" t="s">
        <v>1404</v>
      </c>
      <c r="P2091" s="200">
        <f t="shared" si="76"/>
        <v>1</v>
      </c>
      <c r="Q2091" s="201" t="str" cm="1">
        <f t="array" aca="1" ref="Q2091" ca="1">IF(ISNUMBER(P2091),IF(P2091=100%,"CUMPLIDA",IF(AND(ISNUMBER(L2091),ISNUMBER(INDIRECT("FECHA_"&amp;$B2091,1))), IF(L2091&lt;=INDIRECT("FECHA_"&amp;$B2091,1),"INCUMPLIDA","PROCESO"), "VERIFICAR FECHA")),"SIN VALOR AVANCE")</f>
        <v>CUMPLIDA</v>
      </c>
    </row>
    <row r="2092" spans="1:17" ht="165.75">
      <c r="A2092" s="278" t="s">
        <v>17</v>
      </c>
      <c r="B2092" s="203" t="s">
        <v>14</v>
      </c>
      <c r="C2092" s="609"/>
      <c r="D2092" s="609"/>
      <c r="E2092" s="608"/>
      <c r="F2092" s="608"/>
      <c r="G2092" s="196" t="s">
        <v>1405</v>
      </c>
      <c r="H2092" s="515" t="s">
        <v>1407</v>
      </c>
      <c r="I2092" s="515" t="s">
        <v>1408</v>
      </c>
      <c r="J2092" s="276">
        <v>1</v>
      </c>
      <c r="K2092" s="209">
        <v>44013</v>
      </c>
      <c r="L2092" s="209">
        <v>44073</v>
      </c>
      <c r="M2092" s="199">
        <f t="shared" si="77"/>
        <v>8.5714285714285712</v>
      </c>
      <c r="N2092" s="200">
        <v>1</v>
      </c>
      <c r="O2092" s="515" t="s">
        <v>1404</v>
      </c>
      <c r="P2092" s="200">
        <f t="shared" si="76"/>
        <v>1</v>
      </c>
      <c r="Q2092" s="201" t="str" cm="1">
        <f t="array" aca="1" ref="Q2092" ca="1">IF(ISNUMBER(P2092),IF(P2092=100%,"CUMPLIDA",IF(AND(ISNUMBER(L2092),ISNUMBER(INDIRECT("FECHA_"&amp;$B2092,1))), IF(L2092&lt;=INDIRECT("FECHA_"&amp;$B2092,1),"INCUMPLIDA","PROCESO"), "VERIFICAR FECHA")),"SIN VALOR AVANCE")</f>
        <v>CUMPLIDA</v>
      </c>
    </row>
    <row r="2093" spans="1:17" ht="90">
      <c r="A2093" s="278" t="s">
        <v>17</v>
      </c>
      <c r="B2093" s="203" t="s">
        <v>14</v>
      </c>
      <c r="C2093" s="609"/>
      <c r="D2093" s="609"/>
      <c r="E2093" s="608"/>
      <c r="F2093" s="608"/>
      <c r="G2093" s="196" t="s">
        <v>1409</v>
      </c>
      <c r="H2093" s="515" t="s">
        <v>1410</v>
      </c>
      <c r="I2093" s="515" t="s">
        <v>1411</v>
      </c>
      <c r="J2093" s="277">
        <v>1</v>
      </c>
      <c r="K2093" s="209">
        <v>43831</v>
      </c>
      <c r="L2093" s="209">
        <v>43889</v>
      </c>
      <c r="M2093" s="199">
        <f t="shared" si="77"/>
        <v>8.2857142857142865</v>
      </c>
      <c r="N2093" s="200">
        <v>1</v>
      </c>
      <c r="O2093" s="515" t="s">
        <v>1384</v>
      </c>
      <c r="P2093" s="200">
        <f t="shared" si="76"/>
        <v>1</v>
      </c>
      <c r="Q2093" s="201" t="str" cm="1">
        <f t="array" aca="1" ref="Q2093" ca="1">IF(ISNUMBER(P2093),IF(P2093=100%,"CUMPLIDA",IF(AND(ISNUMBER(L2093),ISNUMBER(INDIRECT("FECHA_"&amp;$B2093,1))), IF(L2093&lt;=INDIRECT("FECHA_"&amp;$B2093,1),"INCUMPLIDA","PROCESO"), "VERIFICAR FECHA")),"SIN VALOR AVANCE")</f>
        <v>CUMPLIDA</v>
      </c>
    </row>
    <row r="2094" spans="1:17" ht="180.75">
      <c r="A2094" s="278" t="s">
        <v>17</v>
      </c>
      <c r="B2094" s="203" t="s">
        <v>14</v>
      </c>
      <c r="C2094" s="609"/>
      <c r="D2094" s="609"/>
      <c r="E2094" s="608"/>
      <c r="F2094" s="608"/>
      <c r="G2094" s="196" t="s">
        <v>1412</v>
      </c>
      <c r="H2094" s="515" t="s">
        <v>1412</v>
      </c>
      <c r="I2094" s="515" t="s">
        <v>1413</v>
      </c>
      <c r="J2094" s="277">
        <v>1</v>
      </c>
      <c r="K2094" s="209">
        <v>43891</v>
      </c>
      <c r="L2094" s="209">
        <v>44012</v>
      </c>
      <c r="M2094" s="199">
        <f t="shared" si="77"/>
        <v>17.285714285714285</v>
      </c>
      <c r="N2094" s="200">
        <v>1</v>
      </c>
      <c r="O2094" s="515" t="s">
        <v>1414</v>
      </c>
      <c r="P2094" s="200">
        <f t="shared" si="76"/>
        <v>1</v>
      </c>
      <c r="Q2094" s="201" t="str" cm="1">
        <f t="array" aca="1" ref="Q2094" ca="1">IF(ISNUMBER(P2094),IF(P2094=100%,"CUMPLIDA",IF(AND(ISNUMBER(L2094),ISNUMBER(INDIRECT("FECHA_"&amp;$B2094,1))), IF(L2094&lt;=INDIRECT("FECHA_"&amp;$B2094,1),"INCUMPLIDA","PROCESO"), "VERIFICAR FECHA")),"SIN VALOR AVANCE")</f>
        <v>CUMPLIDA</v>
      </c>
    </row>
    <row r="2095" spans="1:17" ht="210">
      <c r="A2095" s="278" t="s">
        <v>17</v>
      </c>
      <c r="B2095" s="203" t="s">
        <v>14</v>
      </c>
      <c r="C2095" s="609" t="s">
        <v>1415</v>
      </c>
      <c r="D2095" s="609" t="s">
        <v>68</v>
      </c>
      <c r="E2095" s="608" t="s">
        <v>1416</v>
      </c>
      <c r="F2095" s="608" t="s">
        <v>1417</v>
      </c>
      <c r="G2095" s="196" t="s">
        <v>1418</v>
      </c>
      <c r="H2095" s="515" t="s">
        <v>1419</v>
      </c>
      <c r="I2095" s="515" t="s">
        <v>1420</v>
      </c>
      <c r="J2095" s="276">
        <v>1</v>
      </c>
      <c r="K2095" s="202">
        <v>43983</v>
      </c>
      <c r="L2095" s="202">
        <v>44074</v>
      </c>
      <c r="M2095" s="199">
        <f t="shared" si="77"/>
        <v>13</v>
      </c>
      <c r="N2095" s="200">
        <v>1</v>
      </c>
      <c r="O2095" s="515" t="s">
        <v>1421</v>
      </c>
      <c r="P2095" s="200">
        <f t="shared" si="76"/>
        <v>1</v>
      </c>
      <c r="Q2095" s="201" t="str" cm="1">
        <f t="array" aca="1" ref="Q2095" ca="1">IF(ISNUMBER(P2095),IF(P2095=100%,"CUMPLIDA",IF(AND(ISNUMBER(L2095),ISNUMBER(INDIRECT("FECHA_"&amp;$B2095,1))), IF(L2095&lt;=INDIRECT("FECHA_"&amp;$B2095,1),"INCUMPLIDA","PROCESO"), "VERIFICAR FECHA")),"SIN VALOR AVANCE")</f>
        <v>CUMPLIDA</v>
      </c>
    </row>
    <row r="2096" spans="1:17" ht="330.75">
      <c r="A2096" s="278" t="s">
        <v>17</v>
      </c>
      <c r="B2096" s="203" t="s">
        <v>14</v>
      </c>
      <c r="C2096" s="609"/>
      <c r="D2096" s="609"/>
      <c r="E2096" s="608"/>
      <c r="F2096" s="608"/>
      <c r="G2096" s="196" t="s">
        <v>1422</v>
      </c>
      <c r="H2096" s="515" t="s">
        <v>1422</v>
      </c>
      <c r="I2096" s="515" t="s">
        <v>1423</v>
      </c>
      <c r="J2096" s="276">
        <v>2</v>
      </c>
      <c r="K2096" s="202">
        <v>44075</v>
      </c>
      <c r="L2096" s="202">
        <v>44228</v>
      </c>
      <c r="M2096" s="199">
        <f t="shared" si="77"/>
        <v>21.857142857142858</v>
      </c>
      <c r="N2096" s="200">
        <v>1</v>
      </c>
      <c r="O2096" s="515" t="s">
        <v>1424</v>
      </c>
      <c r="P2096" s="200">
        <f t="shared" si="76"/>
        <v>1</v>
      </c>
      <c r="Q2096" s="201" t="str" cm="1">
        <f t="array" aca="1" ref="Q2096" ca="1">IF(ISNUMBER(P2096),IF(P2096=100%,"CUMPLIDA",IF(AND(ISNUMBER(L2096),ISNUMBER(INDIRECT("FECHA_"&amp;$B2096,1))), IF(L2096&lt;=INDIRECT("FECHA_"&amp;$B2096,1),"INCUMPLIDA","PROCESO"), "VERIFICAR FECHA")),"SIN VALOR AVANCE")</f>
        <v>CUMPLIDA</v>
      </c>
    </row>
    <row r="2097" spans="1:17" ht="195">
      <c r="A2097" s="278" t="s">
        <v>17</v>
      </c>
      <c r="B2097" s="203" t="s">
        <v>14</v>
      </c>
      <c r="C2097" s="609"/>
      <c r="D2097" s="609"/>
      <c r="E2097" s="608"/>
      <c r="F2097" s="608"/>
      <c r="G2097" s="196" t="s">
        <v>1425</v>
      </c>
      <c r="H2097" s="515" t="s">
        <v>1426</v>
      </c>
      <c r="I2097" s="515" t="s">
        <v>1427</v>
      </c>
      <c r="J2097" s="276">
        <v>1</v>
      </c>
      <c r="K2097" s="202">
        <v>44105</v>
      </c>
      <c r="L2097" s="202">
        <v>44196</v>
      </c>
      <c r="M2097" s="199">
        <f t="shared" si="77"/>
        <v>13</v>
      </c>
      <c r="N2097" s="200">
        <v>1</v>
      </c>
      <c r="O2097" s="515" t="s">
        <v>1421</v>
      </c>
      <c r="P2097" s="200">
        <f t="shared" ref="P2097:P2112" si="78">IF(B2097="ITRC",N2097,N2097/J2097)</f>
        <v>1</v>
      </c>
      <c r="Q2097" s="201" t="str" cm="1">
        <f t="array" aca="1" ref="Q2097" ca="1">IF(ISNUMBER(P2097),IF(P2097=100%,"CUMPLIDA",IF(AND(ISNUMBER(L2097),ISNUMBER(INDIRECT("FECHA_"&amp;$B2097,1))), IF(L2097&lt;=INDIRECT("FECHA_"&amp;$B2097,1),"INCUMPLIDA","PROCESO"), "VERIFICAR FECHA")),"SIN VALOR AVANCE")</f>
        <v>CUMPLIDA</v>
      </c>
    </row>
    <row r="2098" spans="1:17" ht="210.75">
      <c r="A2098" s="278" t="s">
        <v>17</v>
      </c>
      <c r="B2098" s="203" t="s">
        <v>14</v>
      </c>
      <c r="C2098" s="609"/>
      <c r="D2098" s="609"/>
      <c r="E2098" s="608"/>
      <c r="F2098" s="608"/>
      <c r="G2098" s="196" t="s">
        <v>1428</v>
      </c>
      <c r="H2098" s="515" t="s">
        <v>1429</v>
      </c>
      <c r="I2098" s="516" t="s">
        <v>1430</v>
      </c>
      <c r="J2098" s="276">
        <v>1</v>
      </c>
      <c r="K2098" s="202">
        <v>44197</v>
      </c>
      <c r="L2098" s="202">
        <v>44530</v>
      </c>
      <c r="M2098" s="199">
        <f t="shared" si="77"/>
        <v>47.571428571428569</v>
      </c>
      <c r="N2098" s="200">
        <v>1</v>
      </c>
      <c r="O2098" s="515" t="s">
        <v>1431</v>
      </c>
      <c r="P2098" s="200">
        <f t="shared" si="78"/>
        <v>1</v>
      </c>
      <c r="Q2098" s="201" t="str" cm="1">
        <f t="array" aca="1" ref="Q2098" ca="1">IF(ISNUMBER(P2098),IF(P2098=100%,"CUMPLIDA",IF(AND(ISNUMBER(L2098),ISNUMBER(INDIRECT("FECHA_"&amp;$B2098,1))), IF(L2098&lt;=INDIRECT("FECHA_"&amp;$B2098,1),"INCUMPLIDA","PROCESO"), "VERIFICAR FECHA")),"SIN VALOR AVANCE")</f>
        <v>CUMPLIDA</v>
      </c>
    </row>
    <row r="2099" spans="1:17" ht="120.75">
      <c r="A2099" s="278" t="s">
        <v>17</v>
      </c>
      <c r="B2099" s="203" t="s">
        <v>14</v>
      </c>
      <c r="C2099" s="609"/>
      <c r="D2099" s="609"/>
      <c r="E2099" s="608"/>
      <c r="F2099" s="608"/>
      <c r="G2099" s="196" t="s">
        <v>1432</v>
      </c>
      <c r="H2099" s="515" t="s">
        <v>1433</v>
      </c>
      <c r="I2099" s="515" t="s">
        <v>1434</v>
      </c>
      <c r="J2099" s="277">
        <v>1</v>
      </c>
      <c r="K2099" s="202">
        <v>44013</v>
      </c>
      <c r="L2099" s="202">
        <v>44195</v>
      </c>
      <c r="M2099" s="199">
        <f t="shared" si="77"/>
        <v>26</v>
      </c>
      <c r="N2099" s="200">
        <v>1</v>
      </c>
      <c r="O2099" s="515" t="s">
        <v>1435</v>
      </c>
      <c r="P2099" s="200">
        <f t="shared" si="78"/>
        <v>1</v>
      </c>
      <c r="Q2099" s="201" t="str" cm="1">
        <f t="array" aca="1" ref="Q2099" ca="1">IF(ISNUMBER(P2099),IF(P2099=100%,"CUMPLIDA",IF(AND(ISNUMBER(L2099),ISNUMBER(INDIRECT("FECHA_"&amp;$B2099,1))), IF(L2099&lt;=INDIRECT("FECHA_"&amp;$B2099,1),"INCUMPLIDA","PROCESO"), "VERIFICAR FECHA")),"SIN VALOR AVANCE")</f>
        <v>CUMPLIDA</v>
      </c>
    </row>
    <row r="2100" spans="1:17" ht="75.75">
      <c r="A2100" s="278" t="s">
        <v>17</v>
      </c>
      <c r="B2100" s="203" t="s">
        <v>14</v>
      </c>
      <c r="C2100" s="609"/>
      <c r="D2100" s="609"/>
      <c r="E2100" s="608"/>
      <c r="F2100" s="608"/>
      <c r="G2100" s="196" t="s">
        <v>1358</v>
      </c>
      <c r="H2100" s="515" t="s">
        <v>237</v>
      </c>
      <c r="I2100" s="515" t="s">
        <v>238</v>
      </c>
      <c r="J2100" s="276">
        <v>1</v>
      </c>
      <c r="K2100" s="202">
        <v>45352</v>
      </c>
      <c r="L2100" s="202">
        <v>45747</v>
      </c>
      <c r="M2100" s="199">
        <f t="shared" si="77"/>
        <v>56.428571428571431</v>
      </c>
      <c r="N2100" s="200">
        <v>1</v>
      </c>
      <c r="O2100" s="515" t="s">
        <v>1436</v>
      </c>
      <c r="P2100" s="200">
        <f t="shared" si="78"/>
        <v>1</v>
      </c>
      <c r="Q2100" s="201" t="str" cm="1">
        <f t="array" aca="1" ref="Q2100" ca="1">IF(ISNUMBER(P2100),IF(P2100=100%,"CUMPLIDA",IF(AND(ISNUMBER(L2100),ISNUMBER(INDIRECT("FECHA_"&amp;$B2100,1))), IF(L2100&lt;=INDIRECT("FECHA_"&amp;$B2100,1),"INCUMPLIDA","PROCESO"), "VERIFICAR FECHA")),"SIN VALOR AVANCE")</f>
        <v>CUMPLIDA</v>
      </c>
    </row>
    <row r="2101" spans="1:17" ht="90.75">
      <c r="A2101" s="278" t="s">
        <v>17</v>
      </c>
      <c r="B2101" s="203" t="s">
        <v>14</v>
      </c>
      <c r="C2101" s="609"/>
      <c r="D2101" s="609"/>
      <c r="E2101" s="608"/>
      <c r="F2101" s="608"/>
      <c r="G2101" s="196" t="s">
        <v>241</v>
      </c>
      <c r="H2101" s="515" t="s">
        <v>241</v>
      </c>
      <c r="I2101" s="515" t="s">
        <v>242</v>
      </c>
      <c r="J2101" s="276">
        <v>1</v>
      </c>
      <c r="K2101" s="202">
        <v>45352</v>
      </c>
      <c r="L2101" s="202">
        <v>45747</v>
      </c>
      <c r="M2101" s="199">
        <f t="shared" si="77"/>
        <v>56.428571428571431</v>
      </c>
      <c r="N2101" s="200">
        <v>1</v>
      </c>
      <c r="O2101" s="515" t="s">
        <v>1437</v>
      </c>
      <c r="P2101" s="200">
        <f t="shared" si="78"/>
        <v>1</v>
      </c>
      <c r="Q2101" s="201" t="str" cm="1">
        <f t="array" aca="1" ref="Q2101" ca="1">IF(ISNUMBER(P2101),IF(P2101=100%,"CUMPLIDA",IF(AND(ISNUMBER(L2101),ISNUMBER(INDIRECT("FECHA_"&amp;$B2101,1))), IF(L2101&lt;=INDIRECT("FECHA_"&amp;$B2101,1),"INCUMPLIDA","PROCESO"), "VERIFICAR FECHA")),"SIN VALOR AVANCE")</f>
        <v>CUMPLIDA</v>
      </c>
    </row>
    <row r="2102" spans="1:17" ht="75.75">
      <c r="A2102" s="278" t="s">
        <v>17</v>
      </c>
      <c r="B2102" s="203" t="s">
        <v>14</v>
      </c>
      <c r="C2102" s="609"/>
      <c r="D2102" s="609"/>
      <c r="E2102" s="608"/>
      <c r="F2102" s="608"/>
      <c r="G2102" s="196" t="s">
        <v>248</v>
      </c>
      <c r="H2102" s="515" t="s">
        <v>248</v>
      </c>
      <c r="I2102" s="515" t="s">
        <v>249</v>
      </c>
      <c r="J2102" s="276">
        <v>1</v>
      </c>
      <c r="K2102" s="202">
        <v>45352</v>
      </c>
      <c r="L2102" s="202">
        <v>45747</v>
      </c>
      <c r="M2102" s="199">
        <f t="shared" si="77"/>
        <v>56.428571428571431</v>
      </c>
      <c r="N2102" s="200">
        <v>1</v>
      </c>
      <c r="O2102" s="515" t="s">
        <v>1436</v>
      </c>
      <c r="P2102" s="200">
        <f t="shared" si="78"/>
        <v>1</v>
      </c>
      <c r="Q2102" s="201" t="str" cm="1">
        <f t="array" aca="1" ref="Q2102" ca="1">IF(ISNUMBER(P2102),IF(P2102=100%,"CUMPLIDA",IF(AND(ISNUMBER(L2102),ISNUMBER(INDIRECT("FECHA_"&amp;$B2102,1))), IF(L2102&lt;=INDIRECT("FECHA_"&amp;$B2102,1),"INCUMPLIDA","PROCESO"), "VERIFICAR FECHA")),"SIN VALOR AVANCE")</f>
        <v>CUMPLIDA</v>
      </c>
    </row>
    <row r="2103" spans="1:17" ht="90.75">
      <c r="A2103" s="278" t="s">
        <v>17</v>
      </c>
      <c r="B2103" s="203" t="s">
        <v>14</v>
      </c>
      <c r="C2103" s="609"/>
      <c r="D2103" s="609"/>
      <c r="E2103" s="608"/>
      <c r="F2103" s="608"/>
      <c r="G2103" s="196" t="s">
        <v>251</v>
      </c>
      <c r="H2103" s="515" t="s">
        <v>251</v>
      </c>
      <c r="I2103" s="515" t="s">
        <v>252</v>
      </c>
      <c r="J2103" s="276">
        <v>1</v>
      </c>
      <c r="K2103" s="202">
        <v>45352</v>
      </c>
      <c r="L2103" s="202">
        <v>45747</v>
      </c>
      <c r="M2103" s="199">
        <f t="shared" si="77"/>
        <v>56.428571428571431</v>
      </c>
      <c r="N2103" s="200">
        <v>1</v>
      </c>
      <c r="O2103" s="515" t="s">
        <v>1437</v>
      </c>
      <c r="P2103" s="200">
        <f t="shared" si="78"/>
        <v>1</v>
      </c>
      <c r="Q2103" s="201" t="str" cm="1">
        <f t="array" aca="1" ref="Q2103" ca="1">IF(ISNUMBER(P2103),IF(P2103=100%,"CUMPLIDA",IF(AND(ISNUMBER(L2103),ISNUMBER(INDIRECT("FECHA_"&amp;$B2103,1))), IF(L2103&lt;=INDIRECT("FECHA_"&amp;$B2103,1),"INCUMPLIDA","PROCESO"), "VERIFICAR FECHA")),"SIN VALOR AVANCE")</f>
        <v>CUMPLIDA</v>
      </c>
    </row>
    <row r="2104" spans="1:17" ht="150.75">
      <c r="A2104" s="278" t="s">
        <v>17</v>
      </c>
      <c r="B2104" s="203" t="s">
        <v>14</v>
      </c>
      <c r="C2104" s="609"/>
      <c r="D2104" s="609"/>
      <c r="E2104" s="608"/>
      <c r="F2104" s="608"/>
      <c r="G2104" s="196" t="s">
        <v>254</v>
      </c>
      <c r="H2104" s="515" t="s">
        <v>254</v>
      </c>
      <c r="I2104" s="515" t="s">
        <v>255</v>
      </c>
      <c r="J2104" s="276">
        <v>1</v>
      </c>
      <c r="K2104" s="202">
        <v>45352</v>
      </c>
      <c r="L2104" s="202">
        <v>45747</v>
      </c>
      <c r="M2104" s="199">
        <f t="shared" si="77"/>
        <v>56.428571428571431</v>
      </c>
      <c r="N2104" s="200">
        <v>1</v>
      </c>
      <c r="O2104" s="515" t="s">
        <v>1438</v>
      </c>
      <c r="P2104" s="200">
        <f t="shared" si="78"/>
        <v>1</v>
      </c>
      <c r="Q2104" s="201" t="str" cm="1">
        <f t="array" aca="1" ref="Q2104" ca="1">IF(ISNUMBER(P2104),IF(P2104=100%,"CUMPLIDA",IF(AND(ISNUMBER(L2104),ISNUMBER(INDIRECT("FECHA_"&amp;$B2104,1))), IF(L2104&lt;=INDIRECT("FECHA_"&amp;$B2104,1),"INCUMPLIDA","PROCESO"), "VERIFICAR FECHA")),"SIN VALOR AVANCE")</f>
        <v>CUMPLIDA</v>
      </c>
    </row>
    <row r="2105" spans="1:17" ht="90.75">
      <c r="A2105" s="278" t="s">
        <v>17</v>
      </c>
      <c r="B2105" s="203" t="s">
        <v>14</v>
      </c>
      <c r="C2105" s="609"/>
      <c r="D2105" s="609"/>
      <c r="E2105" s="608"/>
      <c r="F2105" s="608"/>
      <c r="G2105" s="196" t="s">
        <v>1363</v>
      </c>
      <c r="H2105" s="515" t="s">
        <v>258</v>
      </c>
      <c r="I2105" s="515" t="s">
        <v>259</v>
      </c>
      <c r="J2105" s="276">
        <v>3</v>
      </c>
      <c r="K2105" s="202">
        <v>45748</v>
      </c>
      <c r="L2105" s="202">
        <v>45930</v>
      </c>
      <c r="M2105" s="199">
        <f t="shared" si="77"/>
        <v>26</v>
      </c>
      <c r="N2105" s="200">
        <v>0</v>
      </c>
      <c r="O2105" s="515" t="s">
        <v>1437</v>
      </c>
      <c r="P2105" s="200">
        <f t="shared" si="78"/>
        <v>0</v>
      </c>
      <c r="Q2105" s="201" t="str" cm="1">
        <f t="array" aca="1" ref="Q2105" ca="1">IF(ISNUMBER(P2105),IF(P2105=100%,"CUMPLIDA",IF(AND(ISNUMBER(L2105),ISNUMBER(INDIRECT("FECHA_"&amp;$B2105,1))), IF(L2105&lt;=INDIRECT("FECHA_"&amp;$B2105,1),"INCUMPLIDA","PROCESO"), "VERIFICAR FECHA")),"SIN VALOR AVANCE")</f>
        <v>PROCESO</v>
      </c>
    </row>
    <row r="2106" spans="1:17" ht="75.75">
      <c r="A2106" s="278" t="s">
        <v>17</v>
      </c>
      <c r="B2106" s="203" t="s">
        <v>14</v>
      </c>
      <c r="C2106" s="609"/>
      <c r="D2106" s="609"/>
      <c r="E2106" s="608"/>
      <c r="F2106" s="608"/>
      <c r="G2106" s="196" t="s">
        <v>1364</v>
      </c>
      <c r="H2106" s="515" t="s">
        <v>261</v>
      </c>
      <c r="I2106" s="515" t="s">
        <v>262</v>
      </c>
      <c r="J2106" s="276">
        <v>1</v>
      </c>
      <c r="K2106" s="202">
        <v>45748</v>
      </c>
      <c r="L2106" s="202">
        <v>45930</v>
      </c>
      <c r="M2106" s="199">
        <f t="shared" si="77"/>
        <v>26</v>
      </c>
      <c r="N2106" s="200">
        <v>0</v>
      </c>
      <c r="O2106" s="515" t="s">
        <v>1436</v>
      </c>
      <c r="P2106" s="200">
        <f t="shared" si="78"/>
        <v>0</v>
      </c>
      <c r="Q2106" s="201" t="str" cm="1">
        <f t="array" aca="1" ref="Q2106" ca="1">IF(ISNUMBER(P2106),IF(P2106=100%,"CUMPLIDA",IF(AND(ISNUMBER(L2106),ISNUMBER(INDIRECT("FECHA_"&amp;$B2106,1))), IF(L2106&lt;=INDIRECT("FECHA_"&amp;$B2106,1),"INCUMPLIDA","PROCESO"), "VERIFICAR FECHA")),"SIN VALOR AVANCE")</f>
        <v>PROCESO</v>
      </c>
    </row>
    <row r="2107" spans="1:17" ht="150.75">
      <c r="A2107" s="278" t="s">
        <v>17</v>
      </c>
      <c r="B2107" s="203" t="s">
        <v>14</v>
      </c>
      <c r="C2107" s="609"/>
      <c r="D2107" s="609"/>
      <c r="E2107" s="608"/>
      <c r="F2107" s="608"/>
      <c r="G2107" s="196" t="s">
        <v>1365</v>
      </c>
      <c r="H2107" s="515" t="s">
        <v>264</v>
      </c>
      <c r="I2107" s="515" t="s">
        <v>265</v>
      </c>
      <c r="J2107" s="276">
        <v>2</v>
      </c>
      <c r="K2107" s="202">
        <v>45748</v>
      </c>
      <c r="L2107" s="202">
        <v>45930</v>
      </c>
      <c r="M2107" s="199">
        <f t="shared" si="77"/>
        <v>26</v>
      </c>
      <c r="N2107" s="200">
        <v>0</v>
      </c>
      <c r="O2107" s="515" t="s">
        <v>1438</v>
      </c>
      <c r="P2107" s="200">
        <f t="shared" si="78"/>
        <v>0</v>
      </c>
      <c r="Q2107" s="201" t="str" cm="1">
        <f t="array" aca="1" ref="Q2107" ca="1">IF(ISNUMBER(P2107),IF(P2107=100%,"CUMPLIDA",IF(AND(ISNUMBER(L2107),ISNUMBER(INDIRECT("FECHA_"&amp;$B2107,1))), IF(L2107&lt;=INDIRECT("FECHA_"&amp;$B2107,1),"INCUMPLIDA","PROCESO"), "VERIFICAR FECHA")),"SIN VALOR AVANCE")</f>
        <v>PROCESO</v>
      </c>
    </row>
    <row r="2108" spans="1:17" ht="165">
      <c r="A2108" s="278" t="s">
        <v>17</v>
      </c>
      <c r="B2108" s="203" t="s">
        <v>14</v>
      </c>
      <c r="C2108" s="609"/>
      <c r="D2108" s="609"/>
      <c r="E2108" s="608"/>
      <c r="F2108" s="608"/>
      <c r="G2108" s="196" t="s">
        <v>1439</v>
      </c>
      <c r="H2108" s="515" t="s">
        <v>1440</v>
      </c>
      <c r="I2108" s="515" t="s">
        <v>1441</v>
      </c>
      <c r="J2108" s="276">
        <v>4</v>
      </c>
      <c r="K2108" s="202">
        <v>45047</v>
      </c>
      <c r="L2108" s="202">
        <v>45473</v>
      </c>
      <c r="M2108" s="199">
        <f t="shared" si="77"/>
        <v>60.857142857142854</v>
      </c>
      <c r="N2108" s="200">
        <v>1</v>
      </c>
      <c r="O2108" s="515" t="s">
        <v>1442</v>
      </c>
      <c r="P2108" s="200">
        <f t="shared" si="78"/>
        <v>1</v>
      </c>
      <c r="Q2108" s="201" t="str" cm="1">
        <f t="array" aca="1" ref="Q2108" ca="1">IF(ISNUMBER(P2108),IF(P2108=100%,"CUMPLIDA",IF(AND(ISNUMBER(L2108),ISNUMBER(INDIRECT("FECHA_"&amp;$B2108,1))), IF(L2108&lt;=INDIRECT("FECHA_"&amp;$B2108,1),"INCUMPLIDA","PROCESO"), "VERIFICAR FECHA")),"SIN VALOR AVANCE")</f>
        <v>CUMPLIDA</v>
      </c>
    </row>
    <row r="2109" spans="1:17" ht="90">
      <c r="A2109" s="278" t="s">
        <v>17</v>
      </c>
      <c r="B2109" s="203" t="s">
        <v>14</v>
      </c>
      <c r="C2109" s="609"/>
      <c r="D2109" s="609"/>
      <c r="E2109" s="608"/>
      <c r="F2109" s="608"/>
      <c r="G2109" s="196" t="s">
        <v>1443</v>
      </c>
      <c r="H2109" s="515" t="s">
        <v>1444</v>
      </c>
      <c r="I2109" s="515" t="s">
        <v>1445</v>
      </c>
      <c r="J2109" s="276">
        <v>2</v>
      </c>
      <c r="K2109" s="202">
        <v>45047</v>
      </c>
      <c r="L2109" s="202">
        <v>45473</v>
      </c>
      <c r="M2109" s="199">
        <f t="shared" si="77"/>
        <v>60.857142857142854</v>
      </c>
      <c r="N2109" s="200">
        <v>1</v>
      </c>
      <c r="O2109" s="515" t="s">
        <v>1446</v>
      </c>
      <c r="P2109" s="200">
        <f t="shared" si="78"/>
        <v>1</v>
      </c>
      <c r="Q2109" s="201" t="str" cm="1">
        <f t="array" aca="1" ref="Q2109" ca="1">IF(ISNUMBER(P2109),IF(P2109=100%,"CUMPLIDA",IF(AND(ISNUMBER(L2109),ISNUMBER(INDIRECT("FECHA_"&amp;$B2109,1))), IF(L2109&lt;=INDIRECT("FECHA_"&amp;$B2109,1),"INCUMPLIDA","PROCESO"), "VERIFICAR FECHA")),"SIN VALOR AVANCE")</f>
        <v>CUMPLIDA</v>
      </c>
    </row>
    <row r="2110" spans="1:17" ht="90.75">
      <c r="A2110" s="278" t="s">
        <v>17</v>
      </c>
      <c r="B2110" s="203" t="s">
        <v>14</v>
      </c>
      <c r="C2110" s="609"/>
      <c r="D2110" s="609"/>
      <c r="E2110" s="608"/>
      <c r="F2110" s="608"/>
      <c r="G2110" s="196" t="s">
        <v>1447</v>
      </c>
      <c r="H2110" s="515" t="s">
        <v>1448</v>
      </c>
      <c r="I2110" s="515" t="s">
        <v>773</v>
      </c>
      <c r="J2110" s="276">
        <v>1</v>
      </c>
      <c r="K2110" s="202">
        <v>43831</v>
      </c>
      <c r="L2110" s="202">
        <v>44043</v>
      </c>
      <c r="M2110" s="199">
        <f t="shared" si="77"/>
        <v>30.285714285714285</v>
      </c>
      <c r="N2110" s="200">
        <v>1</v>
      </c>
      <c r="O2110" s="515" t="s">
        <v>1449</v>
      </c>
      <c r="P2110" s="200">
        <f t="shared" si="78"/>
        <v>1</v>
      </c>
      <c r="Q2110" s="201" t="str" cm="1">
        <f t="array" aca="1" ref="Q2110" ca="1">IF(ISNUMBER(P2110),IF(P2110=100%,"CUMPLIDA",IF(AND(ISNUMBER(L2110),ISNUMBER(INDIRECT("FECHA_"&amp;$B2110,1))), IF(L2110&lt;=INDIRECT("FECHA_"&amp;$B2110,1),"INCUMPLIDA","PROCESO"), "VERIFICAR FECHA")),"SIN VALOR AVANCE")</f>
        <v>CUMPLIDA</v>
      </c>
    </row>
    <row r="2111" spans="1:17" ht="90.75">
      <c r="A2111" s="278" t="s">
        <v>17</v>
      </c>
      <c r="B2111" s="203" t="s">
        <v>14</v>
      </c>
      <c r="C2111" s="609"/>
      <c r="D2111" s="609"/>
      <c r="E2111" s="608"/>
      <c r="F2111" s="608"/>
      <c r="G2111" s="196" t="s">
        <v>1373</v>
      </c>
      <c r="H2111" s="515" t="s">
        <v>1450</v>
      </c>
      <c r="I2111" s="515" t="s">
        <v>1375</v>
      </c>
      <c r="J2111" s="274">
        <v>1</v>
      </c>
      <c r="K2111" s="202">
        <v>43831</v>
      </c>
      <c r="L2111" s="202">
        <v>44742</v>
      </c>
      <c r="M2111" s="199">
        <f t="shared" si="77"/>
        <v>130.14285714285714</v>
      </c>
      <c r="N2111" s="200">
        <v>1</v>
      </c>
      <c r="O2111" s="515" t="s">
        <v>1451</v>
      </c>
      <c r="P2111" s="200">
        <f t="shared" si="78"/>
        <v>1</v>
      </c>
      <c r="Q2111" s="201" t="str" cm="1">
        <f t="array" aca="1" ref="Q2111" ca="1">IF(ISNUMBER(P2111),IF(P2111=100%,"CUMPLIDA",IF(AND(ISNUMBER(L2111),ISNUMBER(INDIRECT("FECHA_"&amp;$B2111,1))), IF(L2111&lt;=INDIRECT("FECHA_"&amp;$B2111,1),"INCUMPLIDA","PROCESO"), "VERIFICAR FECHA")),"SIN VALOR AVANCE")</f>
        <v>CUMPLIDA</v>
      </c>
    </row>
    <row r="2112" spans="1:17" ht="210.75">
      <c r="A2112" s="278" t="s">
        <v>17</v>
      </c>
      <c r="B2112" s="203" t="s">
        <v>14</v>
      </c>
      <c r="C2112" s="609"/>
      <c r="D2112" s="609"/>
      <c r="E2112" s="608"/>
      <c r="F2112" s="608"/>
      <c r="G2112" s="196" t="s">
        <v>1452</v>
      </c>
      <c r="H2112" s="515" t="s">
        <v>1453</v>
      </c>
      <c r="I2112" s="515" t="s">
        <v>1454</v>
      </c>
      <c r="J2112" s="274">
        <v>1</v>
      </c>
      <c r="K2112" s="202">
        <v>43936</v>
      </c>
      <c r="L2112" s="202">
        <v>44043</v>
      </c>
      <c r="M2112" s="199">
        <f t="shared" si="77"/>
        <v>15.285714285714286</v>
      </c>
      <c r="N2112" s="200">
        <v>1</v>
      </c>
      <c r="O2112" s="515" t="s">
        <v>1455</v>
      </c>
      <c r="P2112" s="200">
        <f t="shared" si="78"/>
        <v>1</v>
      </c>
      <c r="Q2112" s="201" t="str" cm="1">
        <f t="array" aca="1" ref="Q2112" ca="1">IF(ISNUMBER(P2112),IF(P2112=100%,"CUMPLIDA",IF(AND(ISNUMBER(L2112),ISNUMBER(INDIRECT("FECHA_"&amp;$B2112,1))), IF(L2112&lt;=INDIRECT("FECHA_"&amp;$B2112,1),"INCUMPLIDA","PROCESO"), "VERIFICAR FECHA")),"SIN VALOR AVANCE")</f>
        <v>CUMPLIDA</v>
      </c>
    </row>
    <row r="2113" spans="1:17" ht="225">
      <c r="A2113" s="278" t="s">
        <v>17</v>
      </c>
      <c r="B2113" s="203" t="s">
        <v>14</v>
      </c>
      <c r="C2113" s="609"/>
      <c r="D2113" s="609"/>
      <c r="E2113" s="608"/>
      <c r="F2113" s="608"/>
      <c r="G2113" s="196" t="s">
        <v>1456</v>
      </c>
      <c r="H2113" s="520" t="s">
        <v>1457</v>
      </c>
      <c r="I2113" s="520" t="s">
        <v>1458</v>
      </c>
      <c r="J2113" s="276">
        <v>1</v>
      </c>
      <c r="K2113" s="279">
        <v>43936</v>
      </c>
      <c r="L2113" s="279">
        <v>43982</v>
      </c>
      <c r="M2113" s="199">
        <f>(L2113-K2113)/7</f>
        <v>6.5714285714285712</v>
      </c>
      <c r="N2113" s="200">
        <v>1</v>
      </c>
      <c r="O2113" s="515" t="s">
        <v>1459</v>
      </c>
      <c r="P2113" s="200">
        <f>IF(B2113="ITRC",N2113,N2113/J2113)</f>
        <v>1</v>
      </c>
      <c r="Q2113" s="201" t="str" cm="1">
        <f t="array" aca="1" ref="Q2113" ca="1">IF(ISNUMBER(P2113),IF(P2113=100%,"CUMPLIDA",IF(AND(ISNUMBER(L2113),ISNUMBER(INDIRECT("FECHA_"&amp;$B2113,1))), IF(L2113&lt;=INDIRECT("FECHA_"&amp;$B2113,1),"INCUMPLIDA","PROCESO"), "VERIFICAR FECHA")),"SIN VALOR AVANCE")</f>
        <v>CUMPLIDA</v>
      </c>
    </row>
    <row r="2114" spans="1:17" ht="255">
      <c r="A2114" s="278" t="s">
        <v>17</v>
      </c>
      <c r="B2114" s="203" t="s">
        <v>14</v>
      </c>
      <c r="C2114" s="609" t="s">
        <v>1460</v>
      </c>
      <c r="D2114" s="609" t="s">
        <v>68</v>
      </c>
      <c r="E2114" s="608" t="s">
        <v>1461</v>
      </c>
      <c r="F2114" s="608" t="s">
        <v>1462</v>
      </c>
      <c r="G2114" s="196" t="s">
        <v>1463</v>
      </c>
      <c r="H2114" s="515" t="s">
        <v>1464</v>
      </c>
      <c r="I2114" s="515" t="s">
        <v>1465</v>
      </c>
      <c r="J2114" s="197">
        <v>40</v>
      </c>
      <c r="K2114" s="198">
        <v>44256</v>
      </c>
      <c r="L2114" s="198">
        <v>44834</v>
      </c>
      <c r="M2114" s="199">
        <f t="shared" ref="M2114:M2154" si="79">(L2114-K2114)/7</f>
        <v>82.571428571428569</v>
      </c>
      <c r="N2114" s="200">
        <v>1</v>
      </c>
      <c r="O2114" s="515" t="s">
        <v>1466</v>
      </c>
      <c r="P2114" s="200">
        <f t="shared" ref="P2114:P2163" si="80">IF(B2114="ITRC",N2114,N2114/J2114)</f>
        <v>1</v>
      </c>
      <c r="Q2114" s="201" t="str" cm="1">
        <f t="array" aca="1" ref="Q2114" ca="1">IF(ISNUMBER(P2114),IF(P2114=100%,"CUMPLIDA",IF(AND(ISNUMBER(L2114),ISNUMBER(INDIRECT("FECHA_"&amp;$B2114,1))), IF(L2114&lt;=INDIRECT("FECHA_"&amp;$B2114,1),"INCUMPLIDA","PROCESO"), "VERIFICAR FECHA")),"SIN VALOR AVANCE")</f>
        <v>CUMPLIDA</v>
      </c>
    </row>
    <row r="2115" spans="1:17" ht="165.75">
      <c r="A2115" s="278" t="s">
        <v>17</v>
      </c>
      <c r="B2115" s="203" t="s">
        <v>14</v>
      </c>
      <c r="C2115" s="609"/>
      <c r="D2115" s="609"/>
      <c r="E2115" s="608"/>
      <c r="F2115" s="608"/>
      <c r="G2115" s="196" t="s">
        <v>1467</v>
      </c>
      <c r="H2115" s="515" t="s">
        <v>1468</v>
      </c>
      <c r="I2115" s="515" t="s">
        <v>1469</v>
      </c>
      <c r="J2115" s="197">
        <v>1</v>
      </c>
      <c r="K2115" s="198">
        <v>44075</v>
      </c>
      <c r="L2115" s="198">
        <v>44926</v>
      </c>
      <c r="M2115" s="199">
        <f t="shared" si="79"/>
        <v>121.57142857142857</v>
      </c>
      <c r="N2115" s="200">
        <v>1</v>
      </c>
      <c r="O2115" s="515" t="s">
        <v>1470</v>
      </c>
      <c r="P2115" s="200">
        <f t="shared" si="80"/>
        <v>1</v>
      </c>
      <c r="Q2115" s="201" t="str" cm="1">
        <f t="array" aca="1" ref="Q2115" ca="1">IF(ISNUMBER(P2115),IF(P2115=100%,"CUMPLIDA",IF(AND(ISNUMBER(L2115),ISNUMBER(INDIRECT("FECHA_"&amp;$B2115,1))), IF(L2115&lt;=INDIRECT("FECHA_"&amp;$B2115,1),"INCUMPLIDA","PROCESO"), "VERIFICAR FECHA")),"SIN VALOR AVANCE")</f>
        <v>CUMPLIDA</v>
      </c>
    </row>
    <row r="2116" spans="1:17" ht="150.75">
      <c r="A2116" s="278" t="s">
        <v>17</v>
      </c>
      <c r="B2116" s="203" t="s">
        <v>14</v>
      </c>
      <c r="C2116" s="609"/>
      <c r="D2116" s="609"/>
      <c r="E2116" s="608"/>
      <c r="F2116" s="608"/>
      <c r="G2116" s="196" t="s">
        <v>1471</v>
      </c>
      <c r="H2116" s="515" t="s">
        <v>1472</v>
      </c>
      <c r="I2116" s="515" t="s">
        <v>1473</v>
      </c>
      <c r="J2116" s="197">
        <v>1</v>
      </c>
      <c r="K2116" s="198">
        <v>44136</v>
      </c>
      <c r="L2116" s="198">
        <v>44286</v>
      </c>
      <c r="M2116" s="199">
        <f t="shared" si="79"/>
        <v>21.428571428571427</v>
      </c>
      <c r="N2116" s="200">
        <v>1</v>
      </c>
      <c r="O2116" s="515" t="s">
        <v>1474</v>
      </c>
      <c r="P2116" s="200">
        <f t="shared" si="80"/>
        <v>1</v>
      </c>
      <c r="Q2116" s="201" t="str" cm="1">
        <f t="array" aca="1" ref="Q2116" ca="1">IF(ISNUMBER(P2116),IF(P2116=100%,"CUMPLIDA",IF(AND(ISNUMBER(L2116),ISNUMBER(INDIRECT("FECHA_"&amp;$B2116,1))), IF(L2116&lt;=INDIRECT("FECHA_"&amp;$B2116,1),"INCUMPLIDA","PROCESO"), "VERIFICAR FECHA")),"SIN VALOR AVANCE")</f>
        <v>CUMPLIDA</v>
      </c>
    </row>
    <row r="2117" spans="1:17" ht="210">
      <c r="A2117" s="278" t="s">
        <v>17</v>
      </c>
      <c r="B2117" s="203" t="s">
        <v>14</v>
      </c>
      <c r="C2117" s="609"/>
      <c r="D2117" s="609"/>
      <c r="E2117" s="608"/>
      <c r="F2117" s="608"/>
      <c r="G2117" s="196" t="s">
        <v>1475</v>
      </c>
      <c r="H2117" s="515" t="s">
        <v>1476</v>
      </c>
      <c r="I2117" s="515" t="s">
        <v>1477</v>
      </c>
      <c r="J2117" s="197">
        <v>1</v>
      </c>
      <c r="K2117" s="198">
        <v>44044</v>
      </c>
      <c r="L2117" s="198">
        <v>44196</v>
      </c>
      <c r="M2117" s="199">
        <f t="shared" si="79"/>
        <v>21.714285714285715</v>
      </c>
      <c r="N2117" s="200">
        <v>1</v>
      </c>
      <c r="O2117" s="515" t="s">
        <v>1470</v>
      </c>
      <c r="P2117" s="200">
        <f t="shared" si="80"/>
        <v>1</v>
      </c>
      <c r="Q2117" s="201" t="str" cm="1">
        <f t="array" aca="1" ref="Q2117" ca="1">IF(ISNUMBER(P2117),IF(P2117=100%,"CUMPLIDA",IF(AND(ISNUMBER(L2117),ISNUMBER(INDIRECT("FECHA_"&amp;$B2117,1))), IF(L2117&lt;=INDIRECT("FECHA_"&amp;$B2117,1),"INCUMPLIDA","PROCESO"), "VERIFICAR FECHA")),"SIN VALOR AVANCE")</f>
        <v>CUMPLIDA</v>
      </c>
    </row>
    <row r="2118" spans="1:17" ht="165.75">
      <c r="A2118" s="278" t="s">
        <v>17</v>
      </c>
      <c r="B2118" s="203" t="s">
        <v>14</v>
      </c>
      <c r="C2118" s="609"/>
      <c r="D2118" s="609"/>
      <c r="E2118" s="608"/>
      <c r="F2118" s="608"/>
      <c r="G2118" s="196" t="s">
        <v>1478</v>
      </c>
      <c r="H2118" s="515" t="s">
        <v>1479</v>
      </c>
      <c r="I2118" s="515" t="s">
        <v>1480</v>
      </c>
      <c r="J2118" s="197">
        <v>2</v>
      </c>
      <c r="K2118" s="198">
        <v>44197</v>
      </c>
      <c r="L2118" s="198">
        <v>44926</v>
      </c>
      <c r="M2118" s="199">
        <f t="shared" si="79"/>
        <v>104.14285714285714</v>
      </c>
      <c r="N2118" s="200">
        <v>1</v>
      </c>
      <c r="O2118" s="515" t="s">
        <v>1470</v>
      </c>
      <c r="P2118" s="200">
        <f t="shared" si="80"/>
        <v>1</v>
      </c>
      <c r="Q2118" s="201" t="str" cm="1">
        <f t="array" aca="1" ref="Q2118" ca="1">IF(ISNUMBER(P2118),IF(P2118=100%,"CUMPLIDA",IF(AND(ISNUMBER(L2118),ISNUMBER(INDIRECT("FECHA_"&amp;$B2118,1))), IF(L2118&lt;=INDIRECT("FECHA_"&amp;$B2118,1),"INCUMPLIDA","PROCESO"), "VERIFICAR FECHA")),"SIN VALOR AVANCE")</f>
        <v>CUMPLIDA</v>
      </c>
    </row>
    <row r="2119" spans="1:17" ht="165.75">
      <c r="A2119" s="278" t="s">
        <v>17</v>
      </c>
      <c r="B2119" s="203" t="s">
        <v>14</v>
      </c>
      <c r="C2119" s="609"/>
      <c r="D2119" s="609"/>
      <c r="E2119" s="608"/>
      <c r="F2119" s="608"/>
      <c r="G2119" s="608" t="s">
        <v>1481</v>
      </c>
      <c r="H2119" s="515" t="s">
        <v>1482</v>
      </c>
      <c r="I2119" s="515" t="s">
        <v>1483</v>
      </c>
      <c r="J2119" s="197">
        <v>1</v>
      </c>
      <c r="K2119" s="198">
        <v>44378</v>
      </c>
      <c r="L2119" s="198">
        <v>44408</v>
      </c>
      <c r="M2119" s="199">
        <f t="shared" si="79"/>
        <v>4.2857142857142856</v>
      </c>
      <c r="N2119" s="200">
        <v>1</v>
      </c>
      <c r="O2119" s="515" t="s">
        <v>1470</v>
      </c>
      <c r="P2119" s="200">
        <f t="shared" si="80"/>
        <v>1</v>
      </c>
      <c r="Q2119" s="201" t="str" cm="1">
        <f t="array" aca="1" ref="Q2119" ca="1">IF(ISNUMBER(P2119),IF(P2119=100%,"CUMPLIDA",IF(AND(ISNUMBER(L2119),ISNUMBER(INDIRECT("FECHA_"&amp;$B2119,1))), IF(L2119&lt;=INDIRECT("FECHA_"&amp;$B2119,1),"INCUMPLIDA","PROCESO"), "VERIFICAR FECHA")),"SIN VALOR AVANCE")</f>
        <v>CUMPLIDA</v>
      </c>
    </row>
    <row r="2120" spans="1:17" ht="165.75">
      <c r="A2120" s="278" t="s">
        <v>17</v>
      </c>
      <c r="B2120" s="203" t="s">
        <v>14</v>
      </c>
      <c r="C2120" s="609"/>
      <c r="D2120" s="609"/>
      <c r="E2120" s="608" t="s">
        <v>1484</v>
      </c>
      <c r="F2120" s="608"/>
      <c r="G2120" s="608"/>
      <c r="H2120" s="515" t="s">
        <v>1482</v>
      </c>
      <c r="I2120" s="515" t="s">
        <v>1485</v>
      </c>
      <c r="J2120" s="197">
        <v>1</v>
      </c>
      <c r="K2120" s="198">
        <v>44409</v>
      </c>
      <c r="L2120" s="198">
        <v>44561</v>
      </c>
      <c r="M2120" s="199">
        <f t="shared" si="79"/>
        <v>21.714285714285715</v>
      </c>
      <c r="N2120" s="200">
        <v>1</v>
      </c>
      <c r="O2120" s="515" t="s">
        <v>1470</v>
      </c>
      <c r="P2120" s="200">
        <f t="shared" si="80"/>
        <v>1</v>
      </c>
      <c r="Q2120" s="201" t="str" cm="1">
        <f t="array" aca="1" ref="Q2120" ca="1">IF(ISNUMBER(P2120),IF(P2120=100%,"CUMPLIDA",IF(AND(ISNUMBER(L2120),ISNUMBER(INDIRECT("FECHA_"&amp;$B2120,1))), IF(L2120&lt;=INDIRECT("FECHA_"&amp;$B2120,1),"INCUMPLIDA","PROCESO"), "VERIFICAR FECHA")),"SIN VALOR AVANCE")</f>
        <v>CUMPLIDA</v>
      </c>
    </row>
    <row r="2121" spans="1:17" ht="165.75">
      <c r="A2121" s="278" t="s">
        <v>17</v>
      </c>
      <c r="B2121" s="203" t="s">
        <v>14</v>
      </c>
      <c r="C2121" s="609"/>
      <c r="D2121" s="609"/>
      <c r="E2121" s="608"/>
      <c r="F2121" s="608"/>
      <c r="G2121" s="608"/>
      <c r="H2121" s="515" t="s">
        <v>1482</v>
      </c>
      <c r="I2121" s="515" t="s">
        <v>1486</v>
      </c>
      <c r="J2121" s="197">
        <v>1</v>
      </c>
      <c r="K2121" s="198">
        <v>44743</v>
      </c>
      <c r="L2121" s="198">
        <v>44773</v>
      </c>
      <c r="M2121" s="199">
        <f t="shared" si="79"/>
        <v>4.2857142857142856</v>
      </c>
      <c r="N2121" s="200">
        <v>1</v>
      </c>
      <c r="O2121" s="515" t="s">
        <v>1470</v>
      </c>
      <c r="P2121" s="200">
        <f t="shared" si="80"/>
        <v>1</v>
      </c>
      <c r="Q2121" s="201" t="str" cm="1">
        <f t="array" aca="1" ref="Q2121" ca="1">IF(ISNUMBER(P2121),IF(P2121=100%,"CUMPLIDA",IF(AND(ISNUMBER(L2121),ISNUMBER(INDIRECT("FECHA_"&amp;$B2121,1))), IF(L2121&lt;=INDIRECT("FECHA_"&amp;$B2121,1),"INCUMPLIDA","PROCESO"), "VERIFICAR FECHA")),"SIN VALOR AVANCE")</f>
        <v>CUMPLIDA</v>
      </c>
    </row>
    <row r="2122" spans="1:17" ht="165.75">
      <c r="A2122" s="278" t="s">
        <v>17</v>
      </c>
      <c r="B2122" s="203" t="s">
        <v>14</v>
      </c>
      <c r="C2122" s="609"/>
      <c r="D2122" s="609"/>
      <c r="E2122" s="608"/>
      <c r="F2122" s="608"/>
      <c r="G2122" s="608"/>
      <c r="H2122" s="515" t="s">
        <v>1482</v>
      </c>
      <c r="I2122" s="515" t="s">
        <v>1485</v>
      </c>
      <c r="J2122" s="197">
        <v>1</v>
      </c>
      <c r="K2122" s="198">
        <v>44774</v>
      </c>
      <c r="L2122" s="198">
        <v>44926</v>
      </c>
      <c r="M2122" s="199">
        <f t="shared" si="79"/>
        <v>21.714285714285715</v>
      </c>
      <c r="N2122" s="200">
        <v>1</v>
      </c>
      <c r="O2122" s="515" t="s">
        <v>1470</v>
      </c>
      <c r="P2122" s="200">
        <f t="shared" si="80"/>
        <v>1</v>
      </c>
      <c r="Q2122" s="201" t="str" cm="1">
        <f t="array" aca="1" ref="Q2122" ca="1">IF(ISNUMBER(P2122),IF(P2122=100%,"CUMPLIDA",IF(AND(ISNUMBER(L2122),ISNUMBER(INDIRECT("FECHA_"&amp;$B2122,1))), IF(L2122&lt;=INDIRECT("FECHA_"&amp;$B2122,1),"INCUMPLIDA","PROCESO"), "VERIFICAR FECHA")),"SIN VALOR AVANCE")</f>
        <v>CUMPLIDA</v>
      </c>
    </row>
    <row r="2123" spans="1:17" ht="150.75">
      <c r="A2123" s="278" t="s">
        <v>17</v>
      </c>
      <c r="B2123" s="203" t="s">
        <v>14</v>
      </c>
      <c r="C2123" s="609"/>
      <c r="D2123" s="609"/>
      <c r="E2123" s="608"/>
      <c r="F2123" s="608"/>
      <c r="G2123" s="196" t="s">
        <v>1487</v>
      </c>
      <c r="H2123" s="515" t="s">
        <v>1488</v>
      </c>
      <c r="I2123" s="515" t="s">
        <v>1489</v>
      </c>
      <c r="J2123" s="197">
        <v>1</v>
      </c>
      <c r="K2123" s="198">
        <v>43800</v>
      </c>
      <c r="L2123" s="198">
        <v>44316</v>
      </c>
      <c r="M2123" s="199">
        <f t="shared" si="79"/>
        <v>73.714285714285708</v>
      </c>
      <c r="N2123" s="200">
        <v>1</v>
      </c>
      <c r="O2123" s="515" t="s">
        <v>1474</v>
      </c>
      <c r="P2123" s="200">
        <f t="shared" si="80"/>
        <v>1</v>
      </c>
      <c r="Q2123" s="201" t="str" cm="1">
        <f t="array" aca="1" ref="Q2123" ca="1">IF(ISNUMBER(P2123),IF(P2123=100%,"CUMPLIDA",IF(AND(ISNUMBER(L2123),ISNUMBER(INDIRECT("FECHA_"&amp;$B2123,1))), IF(L2123&lt;=INDIRECT("FECHA_"&amp;$B2123,1),"INCUMPLIDA","PROCESO"), "VERIFICAR FECHA")),"SIN VALOR AVANCE")</f>
        <v>CUMPLIDA</v>
      </c>
    </row>
    <row r="2124" spans="1:17" ht="105.75">
      <c r="A2124" s="278" t="s">
        <v>17</v>
      </c>
      <c r="B2124" s="203" t="s">
        <v>14</v>
      </c>
      <c r="C2124" s="609"/>
      <c r="D2124" s="609"/>
      <c r="E2124" s="608"/>
      <c r="F2124" s="608"/>
      <c r="G2124" s="608" t="s">
        <v>1490</v>
      </c>
      <c r="H2124" s="515" t="s">
        <v>1491</v>
      </c>
      <c r="I2124" s="515" t="s">
        <v>1492</v>
      </c>
      <c r="J2124" s="197">
        <v>4</v>
      </c>
      <c r="K2124" s="198">
        <v>44197</v>
      </c>
      <c r="L2124" s="198">
        <v>44926</v>
      </c>
      <c r="M2124" s="199">
        <f t="shared" si="79"/>
        <v>104.14285714285714</v>
      </c>
      <c r="N2124" s="200">
        <v>1</v>
      </c>
      <c r="O2124" s="515" t="s">
        <v>1493</v>
      </c>
      <c r="P2124" s="200">
        <f t="shared" si="80"/>
        <v>1</v>
      </c>
      <c r="Q2124" s="201" t="str" cm="1">
        <f t="array" aca="1" ref="Q2124" ca="1">IF(ISNUMBER(P2124),IF(P2124=100%,"CUMPLIDA",IF(AND(ISNUMBER(L2124),ISNUMBER(INDIRECT("FECHA_"&amp;$B2124,1))), IF(L2124&lt;=INDIRECT("FECHA_"&amp;$B2124,1),"INCUMPLIDA","PROCESO"), "VERIFICAR FECHA")),"SIN VALOR AVANCE")</f>
        <v>CUMPLIDA</v>
      </c>
    </row>
    <row r="2125" spans="1:17" ht="180.75">
      <c r="A2125" s="278" t="s">
        <v>17</v>
      </c>
      <c r="B2125" s="203" t="s">
        <v>14</v>
      </c>
      <c r="C2125" s="609"/>
      <c r="D2125" s="609"/>
      <c r="E2125" s="608"/>
      <c r="F2125" s="608"/>
      <c r="G2125" s="608"/>
      <c r="H2125" s="515" t="s">
        <v>1491</v>
      </c>
      <c r="I2125" s="515" t="s">
        <v>1492</v>
      </c>
      <c r="J2125" s="197">
        <v>2</v>
      </c>
      <c r="K2125" s="198">
        <v>44197</v>
      </c>
      <c r="L2125" s="198">
        <v>44561</v>
      </c>
      <c r="M2125" s="199">
        <f t="shared" si="79"/>
        <v>52</v>
      </c>
      <c r="N2125" s="200">
        <v>1</v>
      </c>
      <c r="O2125" s="515" t="s">
        <v>1494</v>
      </c>
      <c r="P2125" s="200">
        <f t="shared" si="80"/>
        <v>1</v>
      </c>
      <c r="Q2125" s="201" t="str" cm="1">
        <f t="array" aca="1" ref="Q2125" ca="1">IF(ISNUMBER(P2125),IF(P2125=100%,"CUMPLIDA",IF(AND(ISNUMBER(L2125),ISNUMBER(INDIRECT("FECHA_"&amp;$B2125,1))), IF(L2125&lt;=INDIRECT("FECHA_"&amp;$B2125,1),"INCUMPLIDA","PROCESO"), "VERIFICAR FECHA")),"SIN VALOR AVANCE")</f>
        <v>CUMPLIDA</v>
      </c>
    </row>
    <row r="2126" spans="1:17" ht="165.75">
      <c r="A2126" s="278" t="s">
        <v>17</v>
      </c>
      <c r="B2126" s="203" t="s">
        <v>14</v>
      </c>
      <c r="C2126" s="609"/>
      <c r="D2126" s="609"/>
      <c r="E2126" s="608" t="s">
        <v>1495</v>
      </c>
      <c r="F2126" s="608"/>
      <c r="G2126" s="608"/>
      <c r="H2126" s="515" t="s">
        <v>1491</v>
      </c>
      <c r="I2126" s="515" t="s">
        <v>1492</v>
      </c>
      <c r="J2126" s="197">
        <v>2</v>
      </c>
      <c r="K2126" s="198">
        <v>44197</v>
      </c>
      <c r="L2126" s="198">
        <v>44561</v>
      </c>
      <c r="M2126" s="199">
        <f t="shared" si="79"/>
        <v>52</v>
      </c>
      <c r="N2126" s="200">
        <v>1</v>
      </c>
      <c r="O2126" s="515" t="s">
        <v>1496</v>
      </c>
      <c r="P2126" s="200">
        <f t="shared" si="80"/>
        <v>1</v>
      </c>
      <c r="Q2126" s="201" t="str" cm="1">
        <f t="array" aca="1" ref="Q2126" ca="1">IF(ISNUMBER(P2126),IF(P2126=100%,"CUMPLIDA",IF(AND(ISNUMBER(L2126),ISNUMBER(INDIRECT("FECHA_"&amp;$B2126,1))), IF(L2126&lt;=INDIRECT("FECHA_"&amp;$B2126,1),"INCUMPLIDA","PROCESO"), "VERIFICAR FECHA")),"SIN VALOR AVANCE")</f>
        <v>CUMPLIDA</v>
      </c>
    </row>
    <row r="2127" spans="1:17" ht="165.75">
      <c r="A2127" s="278" t="s">
        <v>17</v>
      </c>
      <c r="B2127" s="203" t="s">
        <v>14</v>
      </c>
      <c r="C2127" s="609"/>
      <c r="D2127" s="609"/>
      <c r="E2127" s="608"/>
      <c r="F2127" s="608"/>
      <c r="G2127" s="608"/>
      <c r="H2127" s="515" t="s">
        <v>1491</v>
      </c>
      <c r="I2127" s="515" t="s">
        <v>1492</v>
      </c>
      <c r="J2127" s="197">
        <v>2</v>
      </c>
      <c r="K2127" s="198">
        <v>44197</v>
      </c>
      <c r="L2127" s="198">
        <v>44561</v>
      </c>
      <c r="M2127" s="199">
        <f t="shared" si="79"/>
        <v>52</v>
      </c>
      <c r="N2127" s="200">
        <v>1</v>
      </c>
      <c r="O2127" s="515" t="s">
        <v>1497</v>
      </c>
      <c r="P2127" s="200">
        <f t="shared" si="80"/>
        <v>1</v>
      </c>
      <c r="Q2127" s="201" t="str" cm="1">
        <f t="array" aca="1" ref="Q2127" ca="1">IF(ISNUMBER(P2127),IF(P2127=100%,"CUMPLIDA",IF(AND(ISNUMBER(L2127),ISNUMBER(INDIRECT("FECHA_"&amp;$B2127,1))), IF(L2127&lt;=INDIRECT("FECHA_"&amp;$B2127,1),"INCUMPLIDA","PROCESO"), "VERIFICAR FECHA")),"SIN VALOR AVANCE")</f>
        <v>CUMPLIDA</v>
      </c>
    </row>
    <row r="2128" spans="1:17" ht="150.75">
      <c r="A2128" s="278" t="s">
        <v>17</v>
      </c>
      <c r="B2128" s="203" t="s">
        <v>14</v>
      </c>
      <c r="C2128" s="609"/>
      <c r="D2128" s="609"/>
      <c r="E2128" s="608"/>
      <c r="F2128" s="608"/>
      <c r="G2128" s="196" t="s">
        <v>1498</v>
      </c>
      <c r="H2128" s="515" t="s">
        <v>1499</v>
      </c>
      <c r="I2128" s="515" t="s">
        <v>1489</v>
      </c>
      <c r="J2128" s="197">
        <v>1</v>
      </c>
      <c r="K2128" s="198">
        <v>43800</v>
      </c>
      <c r="L2128" s="198">
        <v>44316</v>
      </c>
      <c r="M2128" s="199">
        <f t="shared" si="79"/>
        <v>73.714285714285708</v>
      </c>
      <c r="N2128" s="200">
        <v>1</v>
      </c>
      <c r="O2128" s="515" t="s">
        <v>1474</v>
      </c>
      <c r="P2128" s="200">
        <f t="shared" si="80"/>
        <v>1</v>
      </c>
      <c r="Q2128" s="201" t="str" cm="1">
        <f t="array" aca="1" ref="Q2128" ca="1">IF(ISNUMBER(P2128),IF(P2128=100%,"CUMPLIDA",IF(AND(ISNUMBER(L2128),ISNUMBER(INDIRECT("FECHA_"&amp;$B2128,1))), IF(L2128&lt;=INDIRECT("FECHA_"&amp;$B2128,1),"INCUMPLIDA","PROCESO"), "VERIFICAR FECHA")),"SIN VALOR AVANCE")</f>
        <v>CUMPLIDA</v>
      </c>
    </row>
    <row r="2129" spans="1:17" ht="150.75">
      <c r="A2129" s="278" t="s">
        <v>17</v>
      </c>
      <c r="B2129" s="203" t="s">
        <v>14</v>
      </c>
      <c r="C2129" s="609"/>
      <c r="D2129" s="609"/>
      <c r="E2129" s="608"/>
      <c r="F2129" s="608"/>
      <c r="G2129" s="196" t="s">
        <v>1500</v>
      </c>
      <c r="H2129" s="515" t="s">
        <v>1501</v>
      </c>
      <c r="I2129" s="515" t="s">
        <v>1489</v>
      </c>
      <c r="J2129" s="197">
        <v>1</v>
      </c>
      <c r="K2129" s="198">
        <v>43800</v>
      </c>
      <c r="L2129" s="198">
        <v>44377</v>
      </c>
      <c r="M2129" s="199">
        <f t="shared" si="79"/>
        <v>82.428571428571431</v>
      </c>
      <c r="N2129" s="200">
        <v>1</v>
      </c>
      <c r="O2129" s="515" t="s">
        <v>1474</v>
      </c>
      <c r="P2129" s="200">
        <f t="shared" si="80"/>
        <v>1</v>
      </c>
      <c r="Q2129" s="201" t="str" cm="1">
        <f t="array" aca="1" ref="Q2129" ca="1">IF(ISNUMBER(P2129),IF(P2129=100%,"CUMPLIDA",IF(AND(ISNUMBER(L2129),ISNUMBER(INDIRECT("FECHA_"&amp;$B2129,1))), IF(L2129&lt;=INDIRECT("FECHA_"&amp;$B2129,1),"INCUMPLIDA","PROCESO"), "VERIFICAR FECHA")),"SIN VALOR AVANCE")</f>
        <v>CUMPLIDA</v>
      </c>
    </row>
    <row r="2130" spans="1:17" ht="150.75">
      <c r="A2130" s="278" t="s">
        <v>17</v>
      </c>
      <c r="B2130" s="203" t="s">
        <v>14</v>
      </c>
      <c r="C2130" s="609"/>
      <c r="D2130" s="609"/>
      <c r="E2130" s="608"/>
      <c r="F2130" s="608"/>
      <c r="G2130" s="608" t="s">
        <v>1502</v>
      </c>
      <c r="H2130" s="515" t="s">
        <v>1503</v>
      </c>
      <c r="I2130" s="515" t="s">
        <v>1489</v>
      </c>
      <c r="J2130" s="197">
        <v>1</v>
      </c>
      <c r="K2130" s="198">
        <v>43800</v>
      </c>
      <c r="L2130" s="198">
        <v>44377</v>
      </c>
      <c r="M2130" s="199">
        <f t="shared" si="79"/>
        <v>82.428571428571431</v>
      </c>
      <c r="N2130" s="200">
        <v>1</v>
      </c>
      <c r="O2130" s="515" t="s">
        <v>1474</v>
      </c>
      <c r="P2130" s="200">
        <f t="shared" si="80"/>
        <v>1</v>
      </c>
      <c r="Q2130" s="201" t="str" cm="1">
        <f t="array" aca="1" ref="Q2130" ca="1">IF(ISNUMBER(P2130),IF(P2130=100%,"CUMPLIDA",IF(AND(ISNUMBER(L2130),ISNUMBER(INDIRECT("FECHA_"&amp;$B2130,1))), IF(L2130&lt;=INDIRECT("FECHA_"&amp;$B2130,1),"INCUMPLIDA","PROCESO"), "VERIFICAR FECHA")),"SIN VALOR AVANCE")</f>
        <v>CUMPLIDA</v>
      </c>
    </row>
    <row r="2131" spans="1:17" ht="150.75">
      <c r="A2131" s="278" t="s">
        <v>17</v>
      </c>
      <c r="B2131" s="203" t="s">
        <v>14</v>
      </c>
      <c r="C2131" s="609"/>
      <c r="D2131" s="609"/>
      <c r="E2131" s="608"/>
      <c r="F2131" s="608"/>
      <c r="G2131" s="608"/>
      <c r="H2131" s="515" t="s">
        <v>1504</v>
      </c>
      <c r="I2131" s="515" t="s">
        <v>1489</v>
      </c>
      <c r="J2131" s="197">
        <v>1</v>
      </c>
      <c r="K2131" s="198">
        <v>43800</v>
      </c>
      <c r="L2131" s="198">
        <v>44377</v>
      </c>
      <c r="M2131" s="199">
        <f t="shared" si="79"/>
        <v>82.428571428571431</v>
      </c>
      <c r="N2131" s="200">
        <v>1</v>
      </c>
      <c r="O2131" s="515" t="s">
        <v>1474</v>
      </c>
      <c r="P2131" s="200">
        <f t="shared" si="80"/>
        <v>1</v>
      </c>
      <c r="Q2131" s="201" t="str" cm="1">
        <f t="array" aca="1" ref="Q2131" ca="1">IF(ISNUMBER(P2131),IF(P2131=100%,"CUMPLIDA",IF(AND(ISNUMBER(L2131),ISNUMBER(INDIRECT("FECHA_"&amp;$B2131,1))), IF(L2131&lt;=INDIRECT("FECHA_"&amp;$B2131,1),"INCUMPLIDA","PROCESO"), "VERIFICAR FECHA")),"SIN VALOR AVANCE")</f>
        <v>CUMPLIDA</v>
      </c>
    </row>
    <row r="2132" spans="1:17" ht="150.75">
      <c r="A2132" s="278" t="s">
        <v>17</v>
      </c>
      <c r="B2132" s="203" t="s">
        <v>14</v>
      </c>
      <c r="C2132" s="609"/>
      <c r="D2132" s="609"/>
      <c r="E2132" s="608"/>
      <c r="F2132" s="608"/>
      <c r="G2132" s="196" t="s">
        <v>1505</v>
      </c>
      <c r="H2132" s="515" t="s">
        <v>1506</v>
      </c>
      <c r="I2132" s="515" t="s">
        <v>1489</v>
      </c>
      <c r="J2132" s="197">
        <v>1</v>
      </c>
      <c r="K2132" s="198">
        <v>43800</v>
      </c>
      <c r="L2132" s="198">
        <v>44377</v>
      </c>
      <c r="M2132" s="199">
        <f t="shared" si="79"/>
        <v>82.428571428571431</v>
      </c>
      <c r="N2132" s="200">
        <v>1</v>
      </c>
      <c r="O2132" s="515" t="s">
        <v>1474</v>
      </c>
      <c r="P2132" s="200">
        <f t="shared" si="80"/>
        <v>1</v>
      </c>
      <c r="Q2132" s="201" t="str" cm="1">
        <f t="array" aca="1" ref="Q2132" ca="1">IF(ISNUMBER(P2132),IF(P2132=100%,"CUMPLIDA",IF(AND(ISNUMBER(L2132),ISNUMBER(INDIRECT("FECHA_"&amp;$B2132,1))), IF(L2132&lt;=INDIRECT("FECHA_"&amp;$B2132,1),"INCUMPLIDA","PROCESO"), "VERIFICAR FECHA")),"SIN VALOR AVANCE")</f>
        <v>CUMPLIDA</v>
      </c>
    </row>
    <row r="2133" spans="1:17" ht="195.75">
      <c r="A2133" s="278" t="s">
        <v>17</v>
      </c>
      <c r="B2133" s="203" t="s">
        <v>14</v>
      </c>
      <c r="C2133" s="609" t="s">
        <v>1507</v>
      </c>
      <c r="D2133" s="609" t="s">
        <v>1508</v>
      </c>
      <c r="E2133" s="608" t="s">
        <v>1509</v>
      </c>
      <c r="F2133" s="608" t="s">
        <v>1510</v>
      </c>
      <c r="G2133" s="196" t="s">
        <v>810</v>
      </c>
      <c r="H2133" s="515" t="s">
        <v>1511</v>
      </c>
      <c r="I2133" s="515" t="s">
        <v>1512</v>
      </c>
      <c r="J2133" s="197">
        <v>1</v>
      </c>
      <c r="K2133" s="198">
        <v>45231</v>
      </c>
      <c r="L2133" s="198">
        <v>45504</v>
      </c>
      <c r="M2133" s="199">
        <f t="shared" si="79"/>
        <v>39</v>
      </c>
      <c r="N2133" s="200">
        <v>1</v>
      </c>
      <c r="O2133" s="515" t="s">
        <v>1513</v>
      </c>
      <c r="P2133" s="200">
        <f t="shared" si="80"/>
        <v>1</v>
      </c>
      <c r="Q2133" s="201" t="str" cm="1">
        <f t="array" aca="1" ref="Q2133" ca="1">IF(ISNUMBER(P2133),IF(P2133=100%,"CUMPLIDA",IF(AND(ISNUMBER(L2133),ISNUMBER(INDIRECT("FECHA_"&amp;$B2133,1))), IF(L2133&lt;=INDIRECT("FECHA_"&amp;$B2133,1),"INCUMPLIDA","PROCESO"), "VERIFICAR FECHA")),"SIN VALOR AVANCE")</f>
        <v>CUMPLIDA</v>
      </c>
    </row>
    <row r="2134" spans="1:17" ht="120.75">
      <c r="A2134" s="278" t="s">
        <v>17</v>
      </c>
      <c r="B2134" s="203" t="s">
        <v>14</v>
      </c>
      <c r="C2134" s="609"/>
      <c r="D2134" s="609"/>
      <c r="E2134" s="608"/>
      <c r="F2134" s="608"/>
      <c r="G2134" s="196" t="s">
        <v>813</v>
      </c>
      <c r="H2134" s="515" t="s">
        <v>238</v>
      </c>
      <c r="I2134" s="515" t="s">
        <v>238</v>
      </c>
      <c r="J2134" s="197">
        <v>1</v>
      </c>
      <c r="K2134" s="202">
        <v>45352</v>
      </c>
      <c r="L2134" s="202">
        <v>45747</v>
      </c>
      <c r="M2134" s="199">
        <f t="shared" si="79"/>
        <v>56.428571428571431</v>
      </c>
      <c r="N2134" s="200">
        <v>1</v>
      </c>
      <c r="O2134" s="515" t="s">
        <v>1514</v>
      </c>
      <c r="P2134" s="200">
        <f t="shared" si="80"/>
        <v>1</v>
      </c>
      <c r="Q2134" s="201" t="str" cm="1">
        <f t="array" aca="1" ref="Q2134" ca="1">IF(ISNUMBER(P2134),IF(P2134=100%,"CUMPLIDA",IF(AND(ISNUMBER(L2134),ISNUMBER(INDIRECT("FECHA_"&amp;$B2134,1))), IF(L2134&lt;=INDIRECT("FECHA_"&amp;$B2134,1),"INCUMPLIDA","PROCESO"), "VERIFICAR FECHA")),"SIN VALOR AVANCE")</f>
        <v>CUMPLIDA</v>
      </c>
    </row>
    <row r="2135" spans="1:17" ht="90.75">
      <c r="A2135" s="278" t="s">
        <v>17</v>
      </c>
      <c r="B2135" s="203" t="s">
        <v>14</v>
      </c>
      <c r="C2135" s="609"/>
      <c r="D2135" s="609"/>
      <c r="E2135" s="608"/>
      <c r="F2135" s="608"/>
      <c r="G2135" s="196" t="s">
        <v>815</v>
      </c>
      <c r="H2135" s="515" t="s">
        <v>242</v>
      </c>
      <c r="I2135" s="515" t="s">
        <v>242</v>
      </c>
      <c r="J2135" s="197">
        <v>1</v>
      </c>
      <c r="K2135" s="202">
        <v>45352</v>
      </c>
      <c r="L2135" s="202">
        <v>45747</v>
      </c>
      <c r="M2135" s="199">
        <f t="shared" si="79"/>
        <v>56.428571428571431</v>
      </c>
      <c r="N2135" s="200">
        <v>1</v>
      </c>
      <c r="O2135" s="515" t="s">
        <v>1515</v>
      </c>
      <c r="P2135" s="200">
        <f t="shared" si="80"/>
        <v>1</v>
      </c>
      <c r="Q2135" s="201" t="str" cm="1">
        <f t="array" aca="1" ref="Q2135" ca="1">IF(ISNUMBER(P2135),IF(P2135=100%,"CUMPLIDA",IF(AND(ISNUMBER(L2135),ISNUMBER(INDIRECT("FECHA_"&amp;$B2135,1))), IF(L2135&lt;=INDIRECT("FECHA_"&amp;$B2135,1),"INCUMPLIDA","PROCESO"), "VERIFICAR FECHA")),"SIN VALOR AVANCE")</f>
        <v>CUMPLIDA</v>
      </c>
    </row>
    <row r="2136" spans="1:17" ht="120.75">
      <c r="A2136" s="278" t="s">
        <v>17</v>
      </c>
      <c r="B2136" s="203" t="s">
        <v>14</v>
      </c>
      <c r="C2136" s="609"/>
      <c r="D2136" s="609"/>
      <c r="E2136" s="608"/>
      <c r="F2136" s="608"/>
      <c r="G2136" s="196" t="s">
        <v>1516</v>
      </c>
      <c r="H2136" s="515" t="s">
        <v>249</v>
      </c>
      <c r="I2136" s="515" t="s">
        <v>249</v>
      </c>
      <c r="J2136" s="197">
        <v>1</v>
      </c>
      <c r="K2136" s="202">
        <v>45352</v>
      </c>
      <c r="L2136" s="202">
        <v>45747</v>
      </c>
      <c r="M2136" s="199">
        <f t="shared" si="79"/>
        <v>56.428571428571431</v>
      </c>
      <c r="N2136" s="200">
        <v>1</v>
      </c>
      <c r="O2136" s="515" t="s">
        <v>1514</v>
      </c>
      <c r="P2136" s="200">
        <f t="shared" si="80"/>
        <v>1</v>
      </c>
      <c r="Q2136" s="201" t="str" cm="1">
        <f t="array" aca="1" ref="Q2136" ca="1">IF(ISNUMBER(P2136),IF(P2136=100%,"CUMPLIDA",IF(AND(ISNUMBER(L2136),ISNUMBER(INDIRECT("FECHA_"&amp;$B2136,1))), IF(L2136&lt;=INDIRECT("FECHA_"&amp;$B2136,1),"INCUMPLIDA","PROCESO"), "VERIFICAR FECHA")),"SIN VALOR AVANCE")</f>
        <v>CUMPLIDA</v>
      </c>
    </row>
    <row r="2137" spans="1:17" ht="90.75">
      <c r="A2137" s="278" t="s">
        <v>17</v>
      </c>
      <c r="B2137" s="203" t="s">
        <v>14</v>
      </c>
      <c r="C2137" s="609"/>
      <c r="D2137" s="609"/>
      <c r="E2137" s="608"/>
      <c r="F2137" s="608"/>
      <c r="G2137" s="196" t="s">
        <v>1517</v>
      </c>
      <c r="H2137" s="515" t="s">
        <v>252</v>
      </c>
      <c r="I2137" s="515" t="s">
        <v>252</v>
      </c>
      <c r="J2137" s="197">
        <v>1</v>
      </c>
      <c r="K2137" s="202">
        <v>45352</v>
      </c>
      <c r="L2137" s="202">
        <v>45747</v>
      </c>
      <c r="M2137" s="199">
        <f t="shared" si="79"/>
        <v>56.428571428571431</v>
      </c>
      <c r="N2137" s="200">
        <v>1</v>
      </c>
      <c r="O2137" s="515" t="s">
        <v>1515</v>
      </c>
      <c r="P2137" s="200">
        <f t="shared" si="80"/>
        <v>1</v>
      </c>
      <c r="Q2137" s="201" t="str" cm="1">
        <f t="array" aca="1" ref="Q2137" ca="1">IF(ISNUMBER(P2137),IF(P2137=100%,"CUMPLIDA",IF(AND(ISNUMBER(L2137),ISNUMBER(INDIRECT("FECHA_"&amp;$B2137,1))), IF(L2137&lt;=INDIRECT("FECHA_"&amp;$B2137,1),"INCUMPLIDA","PROCESO"), "VERIFICAR FECHA")),"SIN VALOR AVANCE")</f>
        <v>CUMPLIDA</v>
      </c>
    </row>
    <row r="2138" spans="1:17" ht="90.75">
      <c r="A2138" s="278" t="s">
        <v>17</v>
      </c>
      <c r="B2138" s="203" t="s">
        <v>14</v>
      </c>
      <c r="C2138" s="609"/>
      <c r="D2138" s="609"/>
      <c r="E2138" s="608"/>
      <c r="F2138" s="608"/>
      <c r="G2138" s="196" t="s">
        <v>1518</v>
      </c>
      <c r="H2138" s="515" t="s">
        <v>255</v>
      </c>
      <c r="I2138" s="515" t="s">
        <v>255</v>
      </c>
      <c r="J2138" s="197">
        <v>1</v>
      </c>
      <c r="K2138" s="202">
        <v>45352</v>
      </c>
      <c r="L2138" s="202">
        <v>45747</v>
      </c>
      <c r="M2138" s="199">
        <f t="shared" si="79"/>
        <v>56.428571428571431</v>
      </c>
      <c r="N2138" s="200">
        <v>1</v>
      </c>
      <c r="O2138" s="515" t="s">
        <v>1515</v>
      </c>
      <c r="P2138" s="200">
        <f t="shared" si="80"/>
        <v>1</v>
      </c>
      <c r="Q2138" s="201" t="str" cm="1">
        <f t="array" aca="1" ref="Q2138" ca="1">IF(ISNUMBER(P2138),IF(P2138=100%,"CUMPLIDA",IF(AND(ISNUMBER(L2138),ISNUMBER(INDIRECT("FECHA_"&amp;$B2138,1))), IF(L2138&lt;=INDIRECT("FECHA_"&amp;$B2138,1),"INCUMPLIDA","PROCESO"), "VERIFICAR FECHA")),"SIN VALOR AVANCE")</f>
        <v>CUMPLIDA</v>
      </c>
    </row>
    <row r="2139" spans="1:17" ht="120.75">
      <c r="A2139" s="278" t="s">
        <v>17</v>
      </c>
      <c r="B2139" s="203" t="s">
        <v>14</v>
      </c>
      <c r="C2139" s="609"/>
      <c r="D2139" s="609"/>
      <c r="E2139" s="608"/>
      <c r="F2139" s="608"/>
      <c r="G2139" s="196" t="s">
        <v>1519</v>
      </c>
      <c r="H2139" s="515" t="s">
        <v>259</v>
      </c>
      <c r="I2139" s="515" t="s">
        <v>259</v>
      </c>
      <c r="J2139" s="197">
        <v>2</v>
      </c>
      <c r="K2139" s="202">
        <v>45748</v>
      </c>
      <c r="L2139" s="202">
        <v>45930</v>
      </c>
      <c r="M2139" s="199">
        <f t="shared" si="79"/>
        <v>26</v>
      </c>
      <c r="N2139" s="200">
        <v>0</v>
      </c>
      <c r="O2139" s="515" t="s">
        <v>1514</v>
      </c>
      <c r="P2139" s="200">
        <f t="shared" si="80"/>
        <v>0</v>
      </c>
      <c r="Q2139" s="201" t="str" cm="1">
        <f t="array" aca="1" ref="Q2139" ca="1">IF(ISNUMBER(P2139),IF(P2139=100%,"CUMPLIDA",IF(AND(ISNUMBER(L2139),ISNUMBER(INDIRECT("FECHA_"&amp;$B2139,1))), IF(L2139&lt;=INDIRECT("FECHA_"&amp;$B2139,1),"INCUMPLIDA","PROCESO"), "VERIFICAR FECHA")),"SIN VALOR AVANCE")</f>
        <v>PROCESO</v>
      </c>
    </row>
    <row r="2140" spans="1:17" ht="120.75">
      <c r="A2140" s="278" t="s">
        <v>17</v>
      </c>
      <c r="B2140" s="203" t="s">
        <v>14</v>
      </c>
      <c r="C2140" s="609"/>
      <c r="D2140" s="609"/>
      <c r="E2140" s="608"/>
      <c r="F2140" s="608"/>
      <c r="G2140" s="196" t="s">
        <v>1520</v>
      </c>
      <c r="H2140" s="515" t="s">
        <v>262</v>
      </c>
      <c r="I2140" s="515" t="s">
        <v>262</v>
      </c>
      <c r="J2140" s="197">
        <v>1</v>
      </c>
      <c r="K2140" s="202">
        <v>45748</v>
      </c>
      <c r="L2140" s="202">
        <v>45930</v>
      </c>
      <c r="M2140" s="199">
        <f t="shared" si="79"/>
        <v>26</v>
      </c>
      <c r="N2140" s="200">
        <v>0</v>
      </c>
      <c r="O2140" s="515" t="s">
        <v>1514</v>
      </c>
      <c r="P2140" s="200">
        <f t="shared" si="80"/>
        <v>0</v>
      </c>
      <c r="Q2140" s="201" t="str" cm="1">
        <f t="array" aca="1" ref="Q2140" ca="1">IF(ISNUMBER(P2140),IF(P2140=100%,"CUMPLIDA",IF(AND(ISNUMBER(L2140),ISNUMBER(INDIRECT("FECHA_"&amp;$B2140,1))), IF(L2140&lt;=INDIRECT("FECHA_"&amp;$B2140,1),"INCUMPLIDA","PROCESO"), "VERIFICAR FECHA")),"SIN VALOR AVANCE")</f>
        <v>PROCESO</v>
      </c>
    </row>
    <row r="2141" spans="1:17" ht="195.75">
      <c r="A2141" s="278" t="s">
        <v>17</v>
      </c>
      <c r="B2141" s="203" t="s">
        <v>14</v>
      </c>
      <c r="C2141" s="609"/>
      <c r="D2141" s="609"/>
      <c r="E2141" s="608"/>
      <c r="F2141" s="608"/>
      <c r="G2141" s="196" t="s">
        <v>1521</v>
      </c>
      <c r="H2141" s="515" t="s">
        <v>265</v>
      </c>
      <c r="I2141" s="515" t="s">
        <v>265</v>
      </c>
      <c r="J2141" s="197">
        <v>2</v>
      </c>
      <c r="K2141" s="202">
        <v>45748</v>
      </c>
      <c r="L2141" s="202">
        <v>45930</v>
      </c>
      <c r="M2141" s="199">
        <f t="shared" si="79"/>
        <v>26</v>
      </c>
      <c r="N2141" s="200">
        <v>0</v>
      </c>
      <c r="O2141" s="515" t="s">
        <v>1513</v>
      </c>
      <c r="P2141" s="200">
        <f t="shared" si="80"/>
        <v>0</v>
      </c>
      <c r="Q2141" s="201" t="str" cm="1">
        <f t="array" aca="1" ref="Q2141" ca="1">IF(ISNUMBER(P2141),IF(P2141=100%,"CUMPLIDA",IF(AND(ISNUMBER(L2141),ISNUMBER(INDIRECT("FECHA_"&amp;$B2141,1))), IF(L2141&lt;=INDIRECT("FECHA_"&amp;$B2141,1),"INCUMPLIDA","PROCESO"), "VERIFICAR FECHA")),"SIN VALOR AVANCE")</f>
        <v>PROCESO</v>
      </c>
    </row>
    <row r="2142" spans="1:17" ht="105.75">
      <c r="A2142" s="278" t="s">
        <v>17</v>
      </c>
      <c r="B2142" s="203" t="s">
        <v>14</v>
      </c>
      <c r="C2142" s="609"/>
      <c r="D2142" s="609"/>
      <c r="E2142" s="608"/>
      <c r="F2142" s="608"/>
      <c r="G2142" s="196" t="s">
        <v>1522</v>
      </c>
      <c r="H2142" s="515" t="s">
        <v>1523</v>
      </c>
      <c r="I2142" s="515" t="s">
        <v>1524</v>
      </c>
      <c r="J2142" s="197">
        <v>1</v>
      </c>
      <c r="K2142" s="198">
        <v>45048</v>
      </c>
      <c r="L2142" s="198">
        <v>45291</v>
      </c>
      <c r="M2142" s="199">
        <f t="shared" si="79"/>
        <v>34.714285714285715</v>
      </c>
      <c r="N2142" s="200">
        <v>1</v>
      </c>
      <c r="O2142" s="515" t="s">
        <v>1525</v>
      </c>
      <c r="P2142" s="200">
        <f t="shared" si="80"/>
        <v>1</v>
      </c>
      <c r="Q2142" s="201" t="str" cm="1">
        <f t="array" aca="1" ref="Q2142" ca="1">IF(ISNUMBER(P2142),IF(P2142=100%,"CUMPLIDA",IF(AND(ISNUMBER(L2142),ISNUMBER(INDIRECT("FECHA_"&amp;$B2142,1))), IF(L2142&lt;=INDIRECT("FECHA_"&amp;$B2142,1),"INCUMPLIDA","PROCESO"), "VERIFICAR FECHA")),"SIN VALOR AVANCE")</f>
        <v>CUMPLIDA</v>
      </c>
    </row>
    <row r="2143" spans="1:17" ht="195">
      <c r="A2143" s="278" t="s">
        <v>17</v>
      </c>
      <c r="B2143" s="203" t="s">
        <v>14</v>
      </c>
      <c r="C2143" s="609"/>
      <c r="D2143" s="609"/>
      <c r="E2143" s="608"/>
      <c r="F2143" s="608"/>
      <c r="G2143" s="196" t="s">
        <v>1526</v>
      </c>
      <c r="H2143" s="515" t="s">
        <v>1527</v>
      </c>
      <c r="I2143" s="515" t="s">
        <v>1528</v>
      </c>
      <c r="J2143" s="197">
        <v>4</v>
      </c>
      <c r="K2143" s="198">
        <v>45078</v>
      </c>
      <c r="L2143" s="198">
        <v>45473</v>
      </c>
      <c r="M2143" s="199">
        <f t="shared" si="79"/>
        <v>56.428571428571431</v>
      </c>
      <c r="N2143" s="200">
        <v>1</v>
      </c>
      <c r="O2143" s="515" t="s">
        <v>1529</v>
      </c>
      <c r="P2143" s="200">
        <f t="shared" si="80"/>
        <v>1</v>
      </c>
      <c r="Q2143" s="201" t="str" cm="1">
        <f t="array" aca="1" ref="Q2143" ca="1">IF(ISNUMBER(P2143),IF(P2143=100%,"CUMPLIDA",IF(AND(ISNUMBER(L2143),ISNUMBER(INDIRECT("FECHA_"&amp;$B2143,1))), IF(L2143&lt;=INDIRECT("FECHA_"&amp;$B2143,1),"INCUMPLIDA","PROCESO"), "VERIFICAR FECHA")),"SIN VALOR AVANCE")</f>
        <v>CUMPLIDA</v>
      </c>
    </row>
    <row r="2144" spans="1:17" ht="165.75">
      <c r="A2144" s="278" t="s">
        <v>17</v>
      </c>
      <c r="B2144" s="203" t="s">
        <v>14</v>
      </c>
      <c r="C2144" s="609"/>
      <c r="D2144" s="609"/>
      <c r="E2144" s="608"/>
      <c r="F2144" s="608"/>
      <c r="G2144" s="196" t="s">
        <v>1530</v>
      </c>
      <c r="H2144" s="515" t="s">
        <v>1531</v>
      </c>
      <c r="I2144" s="515" t="s">
        <v>1528</v>
      </c>
      <c r="J2144" s="197">
        <v>4</v>
      </c>
      <c r="K2144" s="198">
        <v>45078</v>
      </c>
      <c r="L2144" s="198">
        <v>45473</v>
      </c>
      <c r="M2144" s="199">
        <f t="shared" si="79"/>
        <v>56.428571428571431</v>
      </c>
      <c r="N2144" s="200">
        <v>1</v>
      </c>
      <c r="O2144" s="515" t="s">
        <v>1532</v>
      </c>
      <c r="P2144" s="200">
        <f t="shared" si="80"/>
        <v>1</v>
      </c>
      <c r="Q2144" s="201" t="str" cm="1">
        <f t="array" aca="1" ref="Q2144" ca="1">IF(ISNUMBER(P2144),IF(P2144=100%,"CUMPLIDA",IF(AND(ISNUMBER(L2144),ISNUMBER(INDIRECT("FECHA_"&amp;$B2144,1))), IF(L2144&lt;=INDIRECT("FECHA_"&amp;$B2144,1),"INCUMPLIDA","PROCESO"), "VERIFICAR FECHA")),"SIN VALOR AVANCE")</f>
        <v>CUMPLIDA</v>
      </c>
    </row>
    <row r="2145" spans="1:17" ht="150">
      <c r="A2145" s="278" t="s">
        <v>17</v>
      </c>
      <c r="B2145" s="203" t="s">
        <v>14</v>
      </c>
      <c r="C2145" s="609"/>
      <c r="D2145" s="609"/>
      <c r="E2145" s="608"/>
      <c r="F2145" s="608"/>
      <c r="G2145" s="196" t="s">
        <v>1533</v>
      </c>
      <c r="H2145" s="515" t="s">
        <v>1534</v>
      </c>
      <c r="I2145" s="515" t="s">
        <v>1535</v>
      </c>
      <c r="J2145" s="197">
        <v>1</v>
      </c>
      <c r="K2145" s="198">
        <v>45048</v>
      </c>
      <c r="L2145" s="198">
        <v>45291</v>
      </c>
      <c r="M2145" s="199">
        <f t="shared" si="79"/>
        <v>34.714285714285715</v>
      </c>
      <c r="N2145" s="200">
        <v>1</v>
      </c>
      <c r="O2145" s="515" t="s">
        <v>1536</v>
      </c>
      <c r="P2145" s="200">
        <f t="shared" si="80"/>
        <v>1</v>
      </c>
      <c r="Q2145" s="201" t="str" cm="1">
        <f t="array" aca="1" ref="Q2145" ca="1">IF(ISNUMBER(P2145),IF(P2145=100%,"CUMPLIDA",IF(AND(ISNUMBER(L2145),ISNUMBER(INDIRECT("FECHA_"&amp;$B2145,1))), IF(L2145&lt;=INDIRECT("FECHA_"&amp;$B2145,1),"INCUMPLIDA","PROCESO"), "VERIFICAR FECHA")),"SIN VALOR AVANCE")</f>
        <v>CUMPLIDA</v>
      </c>
    </row>
    <row r="2146" spans="1:17" ht="195">
      <c r="A2146" s="278" t="s">
        <v>17</v>
      </c>
      <c r="B2146" s="203" t="s">
        <v>14</v>
      </c>
      <c r="C2146" s="609"/>
      <c r="D2146" s="609"/>
      <c r="E2146" s="608"/>
      <c r="F2146" s="608"/>
      <c r="G2146" s="196" t="s">
        <v>1537</v>
      </c>
      <c r="H2146" s="515" t="s">
        <v>1538</v>
      </c>
      <c r="I2146" s="515" t="s">
        <v>1539</v>
      </c>
      <c r="J2146" s="197">
        <v>1</v>
      </c>
      <c r="K2146" s="198">
        <v>45047</v>
      </c>
      <c r="L2146" s="198">
        <v>45504</v>
      </c>
      <c r="M2146" s="199">
        <f t="shared" si="79"/>
        <v>65.285714285714292</v>
      </c>
      <c r="N2146" s="200">
        <v>1</v>
      </c>
      <c r="O2146" s="515" t="s">
        <v>1540</v>
      </c>
      <c r="P2146" s="200">
        <f t="shared" si="80"/>
        <v>1</v>
      </c>
      <c r="Q2146" s="201" t="str" cm="1">
        <f t="array" aca="1" ref="Q2146" ca="1">IF(ISNUMBER(P2146),IF(P2146=100%,"CUMPLIDA",IF(AND(ISNUMBER(L2146),ISNUMBER(INDIRECT("FECHA_"&amp;$B2146,1))), IF(L2146&lt;=INDIRECT("FECHA_"&amp;$B2146,1),"INCUMPLIDA","PROCESO"), "VERIFICAR FECHA")),"SIN VALOR AVANCE")</f>
        <v>CUMPLIDA</v>
      </c>
    </row>
    <row r="2147" spans="1:17" ht="150">
      <c r="A2147" s="278" t="s">
        <v>17</v>
      </c>
      <c r="B2147" s="203" t="s">
        <v>14</v>
      </c>
      <c r="C2147" s="609"/>
      <c r="D2147" s="609"/>
      <c r="E2147" s="608"/>
      <c r="F2147" s="608"/>
      <c r="G2147" s="196" t="s">
        <v>1541</v>
      </c>
      <c r="H2147" s="515" t="s">
        <v>1542</v>
      </c>
      <c r="I2147" s="515" t="s">
        <v>1543</v>
      </c>
      <c r="J2147" s="197">
        <v>2</v>
      </c>
      <c r="K2147" s="198">
        <v>45047</v>
      </c>
      <c r="L2147" s="198">
        <v>45473</v>
      </c>
      <c r="M2147" s="199">
        <f t="shared" si="79"/>
        <v>60.857142857142854</v>
      </c>
      <c r="N2147" s="200">
        <v>1</v>
      </c>
      <c r="O2147" s="515" t="s">
        <v>1544</v>
      </c>
      <c r="P2147" s="200">
        <f t="shared" si="80"/>
        <v>1</v>
      </c>
      <c r="Q2147" s="201" t="str" cm="1">
        <f t="array" aca="1" ref="Q2147" ca="1">IF(ISNUMBER(P2147),IF(P2147=100%,"CUMPLIDA",IF(AND(ISNUMBER(L2147),ISNUMBER(INDIRECT("FECHA_"&amp;$B2147,1))), IF(L2147&lt;=INDIRECT("FECHA_"&amp;$B2147,1),"INCUMPLIDA","PROCESO"), "VERIFICAR FECHA")),"SIN VALOR AVANCE")</f>
        <v>CUMPLIDA</v>
      </c>
    </row>
    <row r="2148" spans="1:17" ht="75.75">
      <c r="A2148" s="278" t="s">
        <v>17</v>
      </c>
      <c r="B2148" s="203" t="s">
        <v>14</v>
      </c>
      <c r="C2148" s="609"/>
      <c r="D2148" s="609"/>
      <c r="E2148" s="608"/>
      <c r="F2148" s="608"/>
      <c r="G2148" s="196" t="s">
        <v>1545</v>
      </c>
      <c r="H2148" s="515" t="s">
        <v>1546</v>
      </c>
      <c r="I2148" s="515" t="s">
        <v>1547</v>
      </c>
      <c r="J2148" s="197">
        <v>1</v>
      </c>
      <c r="K2148" s="198">
        <v>44879</v>
      </c>
      <c r="L2148" s="198">
        <v>45458</v>
      </c>
      <c r="M2148" s="199">
        <f t="shared" si="79"/>
        <v>82.714285714285708</v>
      </c>
      <c r="N2148" s="200">
        <v>1</v>
      </c>
      <c r="O2148" s="515" t="s">
        <v>1548</v>
      </c>
      <c r="P2148" s="200">
        <f t="shared" si="80"/>
        <v>1</v>
      </c>
      <c r="Q2148" s="201" t="str" cm="1">
        <f t="array" aca="1" ref="Q2148" ca="1">IF(ISNUMBER(P2148),IF(P2148=100%,"CUMPLIDA",IF(AND(ISNUMBER(L2148),ISNUMBER(INDIRECT("FECHA_"&amp;$B2148,1))), IF(L2148&lt;=INDIRECT("FECHA_"&amp;$B2148,1),"INCUMPLIDA","PROCESO"), "VERIFICAR FECHA")),"SIN VALOR AVANCE")</f>
        <v>CUMPLIDA</v>
      </c>
    </row>
    <row r="2149" spans="1:17" ht="75.75">
      <c r="A2149" s="278" t="s">
        <v>17</v>
      </c>
      <c r="B2149" s="203" t="s">
        <v>14</v>
      </c>
      <c r="C2149" s="609"/>
      <c r="D2149" s="609"/>
      <c r="E2149" s="608"/>
      <c r="F2149" s="608"/>
      <c r="G2149" s="196" t="s">
        <v>1549</v>
      </c>
      <c r="H2149" s="515" t="s">
        <v>1550</v>
      </c>
      <c r="I2149" s="515" t="s">
        <v>1551</v>
      </c>
      <c r="J2149" s="197">
        <v>3</v>
      </c>
      <c r="K2149" s="198">
        <v>45323</v>
      </c>
      <c r="L2149" s="198">
        <v>47087</v>
      </c>
      <c r="M2149" s="199">
        <f t="shared" si="79"/>
        <v>252</v>
      </c>
      <c r="N2149" s="200">
        <v>0.2</v>
      </c>
      <c r="O2149" s="515" t="s">
        <v>1548</v>
      </c>
      <c r="P2149" s="200">
        <f t="shared" si="80"/>
        <v>0.2</v>
      </c>
      <c r="Q2149" s="201" t="str" cm="1">
        <f t="array" aca="1" ref="Q2149" ca="1">IF(ISNUMBER(P2149),IF(P2149=100%,"CUMPLIDA",IF(AND(ISNUMBER(L2149),ISNUMBER(INDIRECT("FECHA_"&amp;$B2149,1))), IF(L2149&lt;=INDIRECT("FECHA_"&amp;$B2149,1),"INCUMPLIDA","PROCESO"), "VERIFICAR FECHA")),"SIN VALOR AVANCE")</f>
        <v>PROCESO</v>
      </c>
    </row>
    <row r="2150" spans="1:17" ht="75.75">
      <c r="A2150" s="278" t="s">
        <v>17</v>
      </c>
      <c r="B2150" s="203" t="s">
        <v>14</v>
      </c>
      <c r="C2150" s="609"/>
      <c r="D2150" s="609"/>
      <c r="E2150" s="608"/>
      <c r="F2150" s="608"/>
      <c r="G2150" s="196" t="s">
        <v>1552</v>
      </c>
      <c r="H2150" s="515" t="s">
        <v>1553</v>
      </c>
      <c r="I2150" s="515" t="s">
        <v>1554</v>
      </c>
      <c r="J2150" s="197">
        <v>1</v>
      </c>
      <c r="K2150" s="198">
        <v>44972</v>
      </c>
      <c r="L2150" s="198">
        <v>45747</v>
      </c>
      <c r="M2150" s="199">
        <f t="shared" si="79"/>
        <v>110.71428571428571</v>
      </c>
      <c r="N2150" s="200">
        <v>0</v>
      </c>
      <c r="O2150" s="515" t="s">
        <v>1548</v>
      </c>
      <c r="P2150" s="200">
        <f t="shared" si="80"/>
        <v>0</v>
      </c>
      <c r="Q2150" s="201" t="str" cm="1">
        <f t="array" aca="1" ref="Q2150" ca="1">IF(ISNUMBER(P2150),IF(P2150=100%,"CUMPLIDA",IF(AND(ISNUMBER(L2150),ISNUMBER(INDIRECT("FECHA_"&amp;$B2150,1))), IF(L2150&lt;=INDIRECT("FECHA_"&amp;$B2150,1),"INCUMPLIDA","PROCESO"), "VERIFICAR FECHA")),"SIN VALOR AVANCE")</f>
        <v>INCUMPLIDA</v>
      </c>
    </row>
    <row r="2151" spans="1:17" ht="195">
      <c r="A2151" s="278" t="s">
        <v>17</v>
      </c>
      <c r="B2151" s="203" t="s">
        <v>14</v>
      </c>
      <c r="C2151" s="609"/>
      <c r="D2151" s="609"/>
      <c r="E2151" s="608"/>
      <c r="F2151" s="608"/>
      <c r="G2151" s="196" t="s">
        <v>1555</v>
      </c>
      <c r="H2151" s="515" t="s">
        <v>1556</v>
      </c>
      <c r="I2151" s="515" t="s">
        <v>1554</v>
      </c>
      <c r="J2151" s="197" t="s">
        <v>1557</v>
      </c>
      <c r="K2151" s="198">
        <v>44835</v>
      </c>
      <c r="L2151" s="198">
        <v>46022</v>
      </c>
      <c r="M2151" s="199">
        <f t="shared" si="79"/>
        <v>169.57142857142858</v>
      </c>
      <c r="N2151" s="200">
        <v>0.6</v>
      </c>
      <c r="O2151" s="515" t="s">
        <v>1558</v>
      </c>
      <c r="P2151" s="200">
        <f t="shared" si="80"/>
        <v>0.6</v>
      </c>
      <c r="Q2151" s="201" t="str" cm="1">
        <f t="array" aca="1" ref="Q2151" ca="1">IF(ISNUMBER(P2151),IF(P2151=100%,"CUMPLIDA",IF(AND(ISNUMBER(L2151),ISNUMBER(INDIRECT("FECHA_"&amp;$B2151,1))), IF(L2151&lt;=INDIRECT("FECHA_"&amp;$B2151,1),"INCUMPLIDA","PROCESO"), "VERIFICAR FECHA")),"SIN VALOR AVANCE")</f>
        <v>PROCESO</v>
      </c>
    </row>
    <row r="2152" spans="1:17" ht="90">
      <c r="A2152" s="278" t="s">
        <v>17</v>
      </c>
      <c r="B2152" s="203" t="s">
        <v>14</v>
      </c>
      <c r="C2152" s="609"/>
      <c r="D2152" s="609"/>
      <c r="E2152" s="608"/>
      <c r="F2152" s="608"/>
      <c r="G2152" s="196" t="s">
        <v>1559</v>
      </c>
      <c r="H2152" s="515" t="s">
        <v>1560</v>
      </c>
      <c r="I2152" s="515" t="s">
        <v>1561</v>
      </c>
      <c r="J2152" s="197">
        <v>1</v>
      </c>
      <c r="K2152" s="198">
        <v>44927</v>
      </c>
      <c r="L2152" s="198">
        <v>45291</v>
      </c>
      <c r="M2152" s="199">
        <f t="shared" si="79"/>
        <v>52</v>
      </c>
      <c r="N2152" s="200">
        <v>1</v>
      </c>
      <c r="O2152" s="515" t="s">
        <v>1558</v>
      </c>
      <c r="P2152" s="200">
        <f t="shared" si="80"/>
        <v>1</v>
      </c>
      <c r="Q2152" s="201" t="str" cm="1">
        <f t="array" aca="1" ref="Q2152" ca="1">IF(ISNUMBER(P2152),IF(P2152=100%,"CUMPLIDA",IF(AND(ISNUMBER(L2152),ISNUMBER(INDIRECT("FECHA_"&amp;$B2152,1))), IF(L2152&lt;=INDIRECT("FECHA_"&amp;$B2152,1),"INCUMPLIDA","PROCESO"), "VERIFICAR FECHA")),"SIN VALOR AVANCE")</f>
        <v>CUMPLIDA</v>
      </c>
    </row>
    <row r="2153" spans="1:17" ht="120.75">
      <c r="A2153" s="278" t="s">
        <v>17</v>
      </c>
      <c r="B2153" s="203" t="s">
        <v>14</v>
      </c>
      <c r="C2153" s="609"/>
      <c r="D2153" s="609"/>
      <c r="E2153" s="608"/>
      <c r="F2153" s="608"/>
      <c r="G2153" s="196" t="s">
        <v>1562</v>
      </c>
      <c r="H2153" s="515" t="s">
        <v>238</v>
      </c>
      <c r="I2153" s="515" t="s">
        <v>238</v>
      </c>
      <c r="J2153" s="197">
        <v>1</v>
      </c>
      <c r="K2153" s="202">
        <v>45352</v>
      </c>
      <c r="L2153" s="202">
        <v>45747</v>
      </c>
      <c r="M2153" s="199">
        <f t="shared" si="79"/>
        <v>56.428571428571431</v>
      </c>
      <c r="N2153" s="200">
        <v>1</v>
      </c>
      <c r="O2153" s="515" t="s">
        <v>1514</v>
      </c>
      <c r="P2153" s="200">
        <f t="shared" si="80"/>
        <v>1</v>
      </c>
      <c r="Q2153" s="201" t="str" cm="1">
        <f t="array" aca="1" ref="Q2153" ca="1">IF(ISNUMBER(P2153),IF(P2153=100%,"CUMPLIDA",IF(AND(ISNUMBER(L2153),ISNUMBER(INDIRECT("FECHA_"&amp;$B2153,1))), IF(L2153&lt;=INDIRECT("FECHA_"&amp;$B2153,1),"INCUMPLIDA","PROCESO"), "VERIFICAR FECHA")),"SIN VALOR AVANCE")</f>
        <v>CUMPLIDA</v>
      </c>
    </row>
    <row r="2154" spans="1:17" ht="90.75">
      <c r="A2154" s="278" t="s">
        <v>17</v>
      </c>
      <c r="B2154" s="203" t="s">
        <v>14</v>
      </c>
      <c r="C2154" s="609"/>
      <c r="D2154" s="609"/>
      <c r="E2154" s="608"/>
      <c r="F2154" s="608"/>
      <c r="G2154" s="196" t="s">
        <v>1563</v>
      </c>
      <c r="H2154" s="515" t="s">
        <v>242</v>
      </c>
      <c r="I2154" s="515" t="s">
        <v>242</v>
      </c>
      <c r="J2154" s="197">
        <v>1</v>
      </c>
      <c r="K2154" s="198">
        <v>45323</v>
      </c>
      <c r="L2154" s="198">
        <v>45747</v>
      </c>
      <c r="M2154" s="199">
        <f t="shared" si="79"/>
        <v>60.571428571428569</v>
      </c>
      <c r="N2154" s="200">
        <v>0</v>
      </c>
      <c r="O2154" s="515" t="s">
        <v>1515</v>
      </c>
      <c r="P2154" s="200">
        <f t="shared" si="80"/>
        <v>0</v>
      </c>
      <c r="Q2154" s="201" t="str" cm="1">
        <f t="array" aca="1" ref="Q2154" ca="1">IF(ISNUMBER(P2154),IF(P2154=100%,"CUMPLIDA",IF(AND(ISNUMBER(L2154),ISNUMBER(INDIRECT("FECHA_"&amp;$B2154,1))), IF(L2154&lt;=INDIRECT("FECHA_"&amp;$B2154,1),"INCUMPLIDA","PROCESO"), "VERIFICAR FECHA")),"SIN VALOR AVANCE")</f>
        <v>INCUMPLIDA</v>
      </c>
    </row>
    <row r="2155" spans="1:17" ht="90.75">
      <c r="A2155" s="278" t="s">
        <v>17</v>
      </c>
      <c r="B2155" s="203" t="s">
        <v>14</v>
      </c>
      <c r="C2155" s="609"/>
      <c r="D2155" s="609"/>
      <c r="E2155" s="608"/>
      <c r="F2155" s="608"/>
      <c r="G2155" s="196" t="s">
        <v>1564</v>
      </c>
      <c r="H2155" s="515" t="s">
        <v>246</v>
      </c>
      <c r="I2155" s="515" t="s">
        <v>246</v>
      </c>
      <c r="J2155" s="197">
        <v>1</v>
      </c>
      <c r="K2155" s="198">
        <v>45231</v>
      </c>
      <c r="L2155" s="198">
        <v>45747</v>
      </c>
      <c r="M2155" s="199">
        <f>(L2155-K2155)/7</f>
        <v>73.714285714285708</v>
      </c>
      <c r="N2155" s="200">
        <v>1</v>
      </c>
      <c r="O2155" s="515" t="s">
        <v>1515</v>
      </c>
      <c r="P2155" s="200">
        <f t="shared" si="80"/>
        <v>1</v>
      </c>
      <c r="Q2155" s="201" t="str" cm="1">
        <f t="array" aca="1" ref="Q2155" ca="1">IF(ISNUMBER(P2155),IF(P2155=100%,"CUMPLIDA",IF(AND(ISNUMBER(L2155),ISNUMBER(INDIRECT("FECHA_"&amp;#REF!,1))), IF(L2155&lt;=INDIRECT("FECHA_"&amp;#REF!,1),"INCUMPLIDA","PROCESO"), "VERIFICAR FECHA")),"SIN VALOR AVANCE")</f>
        <v>CUMPLIDA</v>
      </c>
    </row>
    <row r="2156" spans="1:17" ht="120.75">
      <c r="A2156" s="278" t="s">
        <v>17</v>
      </c>
      <c r="B2156" s="203" t="s">
        <v>14</v>
      </c>
      <c r="C2156" s="609"/>
      <c r="D2156" s="609"/>
      <c r="E2156" s="608"/>
      <c r="F2156" s="608"/>
      <c r="G2156" s="196" t="s">
        <v>1565</v>
      </c>
      <c r="H2156" s="515" t="s">
        <v>249</v>
      </c>
      <c r="I2156" s="515" t="s">
        <v>249</v>
      </c>
      <c r="J2156" s="197">
        <v>1</v>
      </c>
      <c r="K2156" s="202">
        <v>45352</v>
      </c>
      <c r="L2156" s="202">
        <v>45747</v>
      </c>
      <c r="M2156" s="199">
        <f>(L2156-K2156)/7</f>
        <v>56.428571428571431</v>
      </c>
      <c r="N2156" s="200">
        <v>1</v>
      </c>
      <c r="O2156" s="515" t="s">
        <v>1514</v>
      </c>
      <c r="P2156" s="200">
        <f t="shared" si="80"/>
        <v>1</v>
      </c>
      <c r="Q2156" s="201" t="str" cm="1">
        <f t="array" aca="1" ref="Q2156" ca="1">IF(ISNUMBER(P2156),IF(P2156=100%,"CUMPLIDA",IF(AND(ISNUMBER(L2156),ISNUMBER(INDIRECT("FECHA_"&amp;#REF!,1))), IF(L2156&lt;=INDIRECT("FECHA_"&amp;#REF!,1),"INCUMPLIDA","PROCESO"), "VERIFICAR FECHA")),"SIN VALOR AVANCE")</f>
        <v>CUMPLIDA</v>
      </c>
    </row>
    <row r="2157" spans="1:17" ht="90.75">
      <c r="A2157" s="278" t="s">
        <v>17</v>
      </c>
      <c r="B2157" s="203" t="s">
        <v>14</v>
      </c>
      <c r="C2157" s="609"/>
      <c r="D2157" s="609"/>
      <c r="E2157" s="608"/>
      <c r="F2157" s="608"/>
      <c r="G2157" s="196" t="s">
        <v>1566</v>
      </c>
      <c r="H2157" s="515" t="s">
        <v>252</v>
      </c>
      <c r="I2157" s="515" t="s">
        <v>252</v>
      </c>
      <c r="J2157" s="197">
        <v>1</v>
      </c>
      <c r="K2157" s="198">
        <v>45231</v>
      </c>
      <c r="L2157" s="198">
        <v>45747</v>
      </c>
      <c r="M2157" s="199">
        <f>(L2157-K2157)/7</f>
        <v>73.714285714285708</v>
      </c>
      <c r="N2157" s="200">
        <v>1</v>
      </c>
      <c r="O2157" s="515" t="s">
        <v>1515</v>
      </c>
      <c r="P2157" s="200">
        <f t="shared" si="80"/>
        <v>1</v>
      </c>
      <c r="Q2157" s="201" t="str" cm="1">
        <f t="array" aca="1" ref="Q2157" ca="1">IF(ISNUMBER(P2157),IF(P2157=100%,"CUMPLIDA",IF(AND(ISNUMBER(L2157),ISNUMBER(INDIRECT("FECHA_"&amp;#REF!,1))), IF(L2157&lt;=INDIRECT("FECHA_"&amp;#REF!,1),"INCUMPLIDA","PROCESO"), "VERIFICAR FECHA")),"SIN VALOR AVANCE")</f>
        <v>CUMPLIDA</v>
      </c>
    </row>
    <row r="2158" spans="1:17" ht="195.75">
      <c r="A2158" s="278" t="s">
        <v>17</v>
      </c>
      <c r="B2158" s="203" t="s">
        <v>14</v>
      </c>
      <c r="C2158" s="609"/>
      <c r="D2158" s="609"/>
      <c r="E2158" s="608"/>
      <c r="F2158" s="608"/>
      <c r="G2158" s="196" t="s">
        <v>1567</v>
      </c>
      <c r="H2158" s="515" t="s">
        <v>255</v>
      </c>
      <c r="I2158" s="515" t="s">
        <v>255</v>
      </c>
      <c r="J2158" s="197">
        <v>1</v>
      </c>
      <c r="K2158" s="198">
        <v>45231</v>
      </c>
      <c r="L2158" s="198">
        <v>45808</v>
      </c>
      <c r="M2158" s="199">
        <f t="shared" ref="M2158" si="81">(L2158-K2158)/7</f>
        <v>82.428571428571431</v>
      </c>
      <c r="N2158" s="200">
        <v>0</v>
      </c>
      <c r="O2158" s="515" t="s">
        <v>1513</v>
      </c>
      <c r="P2158" s="200">
        <f t="shared" si="80"/>
        <v>0</v>
      </c>
      <c r="Q2158" s="201" t="str" cm="1">
        <f t="array" aca="1" ref="Q2158" ca="1">IF(ISNUMBER(P2158),IF(P2158=100%,"CUMPLIDA",IF(AND(ISNUMBER(L2158),ISNUMBER(INDIRECT("FECHA_"&amp;$B2158,1))), IF(L2158&lt;=INDIRECT("FECHA_"&amp;$B2158,1),"INCUMPLIDA","PROCESO"), "VERIFICAR FECHA")),"SIN VALOR AVANCE")</f>
        <v>PROCESO</v>
      </c>
    </row>
    <row r="2159" spans="1:17" ht="90.75">
      <c r="A2159" s="278" t="s">
        <v>17</v>
      </c>
      <c r="B2159" s="203" t="s">
        <v>14</v>
      </c>
      <c r="C2159" s="609"/>
      <c r="D2159" s="609"/>
      <c r="E2159" s="608"/>
      <c r="F2159" s="608"/>
      <c r="G2159" s="196" t="s">
        <v>1568</v>
      </c>
      <c r="H2159" s="515" t="s">
        <v>259</v>
      </c>
      <c r="I2159" s="515" t="s">
        <v>259</v>
      </c>
      <c r="J2159" s="197">
        <v>3</v>
      </c>
      <c r="K2159" s="198">
        <v>46204</v>
      </c>
      <c r="L2159" s="198">
        <v>46477</v>
      </c>
      <c r="M2159" s="199">
        <f>(L2159-K2159)/7</f>
        <v>39</v>
      </c>
      <c r="N2159" s="200">
        <v>0</v>
      </c>
      <c r="O2159" s="515" t="s">
        <v>1515</v>
      </c>
      <c r="P2159" s="200">
        <f t="shared" si="80"/>
        <v>0</v>
      </c>
      <c r="Q2159" s="201" t="str" cm="1">
        <f t="array" aca="1" ref="Q2159" ca="1">IF(ISNUMBER(P2159),IF(P2159=100%,"CUMPLIDA",IF(AND(ISNUMBER(L2159),ISNUMBER(INDIRECT("FECHA_"&amp;$B2159,1))), IF(L2159&lt;=INDIRECT("FECHA_"&amp;$B2159,1),"INCUMPLIDA","PROCESO"), "VERIFICAR FECHA")),"SIN VALOR AVANCE")</f>
        <v>PROCESO</v>
      </c>
    </row>
    <row r="2160" spans="1:17" ht="120.75">
      <c r="A2160" s="278" t="s">
        <v>17</v>
      </c>
      <c r="B2160" s="203" t="s">
        <v>14</v>
      </c>
      <c r="C2160" s="609"/>
      <c r="D2160" s="609"/>
      <c r="E2160" s="608"/>
      <c r="F2160" s="608"/>
      <c r="G2160" s="196" t="s">
        <v>1569</v>
      </c>
      <c r="H2160" s="515" t="s">
        <v>262</v>
      </c>
      <c r="I2160" s="515" t="s">
        <v>262</v>
      </c>
      <c r="J2160" s="197">
        <v>1</v>
      </c>
      <c r="K2160" s="198">
        <v>46204</v>
      </c>
      <c r="L2160" s="198">
        <v>46477</v>
      </c>
      <c r="M2160" s="199">
        <f>(L2160-K2160)/7</f>
        <v>39</v>
      </c>
      <c r="N2160" s="200">
        <v>0</v>
      </c>
      <c r="O2160" s="515" t="s">
        <v>1514</v>
      </c>
      <c r="P2160" s="200">
        <f t="shared" si="80"/>
        <v>0</v>
      </c>
      <c r="Q2160" s="201" t="str" cm="1">
        <f t="array" aca="1" ref="Q2160" ca="1">IF(ISNUMBER(P2160),IF(P2160=100%,"CUMPLIDA",IF(AND(ISNUMBER(L2160),ISNUMBER(INDIRECT("FECHA_"&amp;$B2160,1))), IF(L2160&lt;=INDIRECT("FECHA_"&amp;$B2160,1),"INCUMPLIDA","PROCESO"), "VERIFICAR FECHA")),"SIN VALOR AVANCE")</f>
        <v>PROCESO</v>
      </c>
    </row>
    <row r="2161" spans="1:17" ht="195.75">
      <c r="A2161" s="278" t="s">
        <v>17</v>
      </c>
      <c r="B2161" s="203" t="s">
        <v>14</v>
      </c>
      <c r="C2161" s="609"/>
      <c r="D2161" s="609"/>
      <c r="E2161" s="608"/>
      <c r="F2161" s="608"/>
      <c r="G2161" s="196" t="s">
        <v>1570</v>
      </c>
      <c r="H2161" s="515" t="s">
        <v>265</v>
      </c>
      <c r="I2161" s="515" t="s">
        <v>265</v>
      </c>
      <c r="J2161" s="197">
        <v>2</v>
      </c>
      <c r="K2161" s="202">
        <v>45748</v>
      </c>
      <c r="L2161" s="202">
        <v>45930</v>
      </c>
      <c r="M2161" s="199">
        <f t="shared" ref="M2161" si="82">(L2161-K2161)/7</f>
        <v>26</v>
      </c>
      <c r="N2161" s="200">
        <v>0</v>
      </c>
      <c r="O2161" s="515" t="s">
        <v>1513</v>
      </c>
      <c r="P2161" s="200">
        <f t="shared" si="80"/>
        <v>0</v>
      </c>
      <c r="Q2161" s="201" t="str" cm="1">
        <f t="array" aca="1" ref="Q2161" ca="1">IF(ISNUMBER(P2161),IF(P2161=100%,"CUMPLIDA",IF(AND(ISNUMBER(L2161),ISNUMBER(INDIRECT("FECHA_"&amp;$B2161,1))), IF(L2161&lt;=INDIRECT("FECHA_"&amp;$B2161,1),"INCUMPLIDA","PROCESO"), "VERIFICAR FECHA")),"SIN VALOR AVANCE")</f>
        <v>PROCESO</v>
      </c>
    </row>
    <row r="2162" spans="1:17" ht="180">
      <c r="A2162" s="278" t="s">
        <v>17</v>
      </c>
      <c r="B2162" s="203" t="s">
        <v>14</v>
      </c>
      <c r="C2162" s="609"/>
      <c r="D2162" s="609"/>
      <c r="E2162" s="608"/>
      <c r="F2162" s="608"/>
      <c r="G2162" s="196" t="s">
        <v>1571</v>
      </c>
      <c r="H2162" s="515" t="s">
        <v>1572</v>
      </c>
      <c r="I2162" s="515" t="s">
        <v>1539</v>
      </c>
      <c r="J2162" s="197">
        <v>1</v>
      </c>
      <c r="K2162" s="198">
        <v>45047</v>
      </c>
      <c r="L2162" s="198">
        <v>45138</v>
      </c>
      <c r="M2162" s="199">
        <f>(L2162-K2162)/7</f>
        <v>13</v>
      </c>
      <c r="N2162" s="200">
        <v>1</v>
      </c>
      <c r="O2162" s="515" t="s">
        <v>1540</v>
      </c>
      <c r="P2162" s="200">
        <f t="shared" si="80"/>
        <v>1</v>
      </c>
      <c r="Q2162" s="201" t="str" cm="1">
        <f t="array" aca="1" ref="Q2162" ca="1">IF(ISNUMBER(P2162),IF(P2162=100%,"CUMPLIDA",IF(AND(ISNUMBER(L2162),ISNUMBER(INDIRECT("FECHA_"&amp;$B2162,1))), IF(L2162&lt;=INDIRECT("FECHA_"&amp;$B2162,1),"INCUMPLIDA","PROCESO"), "VERIFICAR FECHA")),"SIN VALOR AVANCE")</f>
        <v>CUMPLIDA</v>
      </c>
    </row>
    <row r="2163" spans="1:17" ht="135">
      <c r="A2163" s="278" t="s">
        <v>17</v>
      </c>
      <c r="B2163" s="203" t="s">
        <v>14</v>
      </c>
      <c r="C2163" s="609"/>
      <c r="D2163" s="609"/>
      <c r="E2163" s="608"/>
      <c r="F2163" s="608"/>
      <c r="G2163" s="196" t="s">
        <v>1573</v>
      </c>
      <c r="H2163" s="515" t="s">
        <v>1574</v>
      </c>
      <c r="I2163" s="515" t="s">
        <v>1543</v>
      </c>
      <c r="J2163" s="197">
        <v>2</v>
      </c>
      <c r="K2163" s="198">
        <v>45047</v>
      </c>
      <c r="L2163" s="198">
        <v>45473</v>
      </c>
      <c r="M2163" s="199">
        <f>(L2163-K2163)/7</f>
        <v>60.857142857142854</v>
      </c>
      <c r="N2163" s="200">
        <v>1</v>
      </c>
      <c r="O2163" s="515" t="s">
        <v>1544</v>
      </c>
      <c r="P2163" s="200">
        <f t="shared" si="80"/>
        <v>1</v>
      </c>
      <c r="Q2163" s="201" t="str" cm="1">
        <f t="array" aca="1" ref="Q2163" ca="1">IF(ISNUMBER(P2163),IF(P2163=100%,"CUMPLIDA",IF(AND(ISNUMBER(L2163),ISNUMBER(INDIRECT("FECHA_"&amp;$B2163,1))), IF(L2163&lt;=INDIRECT("FECHA_"&amp;$B2163,1),"INCUMPLIDA","PROCESO"), "VERIFICAR FECHA")),"SIN VALOR AVANCE")</f>
        <v>CUMPLIDA</v>
      </c>
    </row>
    <row r="2164" spans="1:17" ht="75.75">
      <c r="A2164" s="278" t="s">
        <v>17</v>
      </c>
      <c r="B2164" s="203" t="s">
        <v>14</v>
      </c>
      <c r="C2164" s="609"/>
      <c r="D2164" s="609"/>
      <c r="E2164" s="608"/>
      <c r="F2164" s="608"/>
      <c r="G2164" s="196" t="s">
        <v>1575</v>
      </c>
      <c r="H2164" s="515" t="s">
        <v>259</v>
      </c>
      <c r="I2164" s="515" t="s">
        <v>259</v>
      </c>
      <c r="J2164" s="197">
        <v>9</v>
      </c>
      <c r="K2164" s="198">
        <v>45809</v>
      </c>
      <c r="L2164" s="198">
        <v>46660</v>
      </c>
      <c r="M2164" s="199">
        <f>(L2164-K2164)/7</f>
        <v>121.57142857142857</v>
      </c>
      <c r="N2164" s="200">
        <v>0</v>
      </c>
      <c r="O2164" s="515" t="s">
        <v>1576</v>
      </c>
      <c r="P2164" s="200">
        <f>IF(B2165="ITRC",N2164,N2164/J2164)</f>
        <v>0</v>
      </c>
      <c r="Q2164" s="201" t="str" cm="1">
        <f t="array" aca="1" ref="Q2164" ca="1">IF(ISNUMBER(P2164),IF(P2164=100%,"CUMPLIDA",IF(AND(ISNUMBER(L2164),ISNUMBER(INDIRECT("FECHA_"&amp;$B2165,1))), IF(L2164&lt;=INDIRECT("FECHA_"&amp;$B2165,1),"INCUMPLIDA","PROCESO"), "VERIFICAR FECHA")),"SIN VALOR AVANCE")</f>
        <v>PROCESO</v>
      </c>
    </row>
    <row r="2165" spans="1:17" ht="120.75">
      <c r="A2165" s="278" t="s">
        <v>17</v>
      </c>
      <c r="B2165" s="203" t="s">
        <v>14</v>
      </c>
      <c r="C2165" s="609"/>
      <c r="D2165" s="609"/>
      <c r="E2165" s="608"/>
      <c r="F2165" s="608"/>
      <c r="G2165" s="196" t="s">
        <v>1577</v>
      </c>
      <c r="H2165" s="515" t="s">
        <v>262</v>
      </c>
      <c r="I2165" s="515" t="s">
        <v>262</v>
      </c>
      <c r="J2165" s="197">
        <v>1</v>
      </c>
      <c r="K2165" s="198">
        <v>45809</v>
      </c>
      <c r="L2165" s="198">
        <v>46660</v>
      </c>
      <c r="M2165" s="199">
        <f>(L2165-K2165)/7</f>
        <v>121.57142857142857</v>
      </c>
      <c r="N2165" s="200">
        <v>0</v>
      </c>
      <c r="O2165" s="515" t="s">
        <v>1514</v>
      </c>
      <c r="P2165" s="200">
        <f>IF(B2166="ITRC",N2165,N2165/J2165)</f>
        <v>0</v>
      </c>
      <c r="Q2165" s="201" t="str" cm="1">
        <f t="array" aca="1" ref="Q2165" ca="1">IF(ISNUMBER(P2165),IF(P2165=100%,"CUMPLIDA",IF(AND(ISNUMBER(L2165),ISNUMBER(INDIRECT("FECHA_"&amp;$B2166,1))), IF(L2165&lt;=INDIRECT("FECHA_"&amp;$B2166,1),"INCUMPLIDA","PROCESO"), "VERIFICAR FECHA")),"SIN VALOR AVANCE")</f>
        <v>PROCESO</v>
      </c>
    </row>
    <row r="2166" spans="1:17" ht="195.75">
      <c r="A2166" s="278" t="s">
        <v>17</v>
      </c>
      <c r="B2166" s="203" t="s">
        <v>14</v>
      </c>
      <c r="C2166" s="609"/>
      <c r="D2166" s="609"/>
      <c r="E2166" s="608"/>
      <c r="F2166" s="608"/>
      <c r="G2166" s="196" t="s">
        <v>1578</v>
      </c>
      <c r="H2166" s="515" t="s">
        <v>265</v>
      </c>
      <c r="I2166" s="515" t="s">
        <v>265</v>
      </c>
      <c r="J2166" s="197">
        <v>2</v>
      </c>
      <c r="K2166" s="198">
        <v>46204</v>
      </c>
      <c r="L2166" s="198">
        <v>46477</v>
      </c>
      <c r="M2166" s="199">
        <f>(L2166-K2166)/7</f>
        <v>39</v>
      </c>
      <c r="N2166" s="200">
        <v>0</v>
      </c>
      <c r="O2166" s="515" t="s">
        <v>1513</v>
      </c>
      <c r="P2166" s="200">
        <f t="shared" ref="P2166:P2184" si="83">IF(B2166="ITRC",N2166,N2166/J2166)</f>
        <v>0</v>
      </c>
      <c r="Q2166" s="201" t="str" cm="1">
        <f t="array" aca="1" ref="Q2166" ca="1">IF(ISNUMBER(P2166),IF(P2166=100%,"CUMPLIDA",IF(AND(ISNUMBER(L2166),ISNUMBER(INDIRECT("FECHA_"&amp;$B2166,1))), IF(L2166&lt;=INDIRECT("FECHA_"&amp;$B2166,1),"INCUMPLIDA","PROCESO"), "VERIFICAR FECHA")),"SIN VALOR AVANCE")</f>
        <v>PROCESO</v>
      </c>
    </row>
    <row r="2167" spans="1:17" ht="180">
      <c r="A2167" s="278" t="s">
        <v>17</v>
      </c>
      <c r="B2167" s="203" t="s">
        <v>14</v>
      </c>
      <c r="C2167" s="609"/>
      <c r="D2167" s="609"/>
      <c r="E2167" s="608"/>
      <c r="F2167" s="608"/>
      <c r="G2167" s="196" t="s">
        <v>1579</v>
      </c>
      <c r="H2167" s="515" t="s">
        <v>1580</v>
      </c>
      <c r="I2167" s="515" t="s">
        <v>1581</v>
      </c>
      <c r="J2167" s="200">
        <v>1</v>
      </c>
      <c r="K2167" s="202">
        <v>44958</v>
      </c>
      <c r="L2167" s="202">
        <v>45352</v>
      </c>
      <c r="M2167" s="199">
        <f t="shared" ref="M2167:M2230" si="84">(L2167-K2167)/7</f>
        <v>56.285714285714285</v>
      </c>
      <c r="N2167" s="200">
        <v>1</v>
      </c>
      <c r="O2167" s="515" t="s">
        <v>1582</v>
      </c>
      <c r="P2167" s="200">
        <f t="shared" si="83"/>
        <v>1</v>
      </c>
      <c r="Q2167" s="201" t="str" cm="1">
        <f t="array" aca="1" ref="Q2167" ca="1">IF(ISNUMBER(P2167),IF(P2167=100%,"CUMPLIDA",IF(AND(ISNUMBER(L2167),ISNUMBER(INDIRECT("FECHA_"&amp;$B2167,1))), IF(L2167&lt;=INDIRECT("FECHA_"&amp;$B2167,1),"INCUMPLIDA","PROCESO"), "VERIFICAR FECHA")),"SIN VALOR AVANCE")</f>
        <v>CUMPLIDA</v>
      </c>
    </row>
    <row r="2168" spans="1:17" ht="135">
      <c r="A2168" s="278" t="s">
        <v>17</v>
      </c>
      <c r="B2168" s="203" t="s">
        <v>14</v>
      </c>
      <c r="C2168" s="609"/>
      <c r="D2168" s="609"/>
      <c r="E2168" s="608"/>
      <c r="F2168" s="608"/>
      <c r="G2168" s="196" t="s">
        <v>1583</v>
      </c>
      <c r="H2168" s="515" t="s">
        <v>1584</v>
      </c>
      <c r="I2168" s="515" t="s">
        <v>1585</v>
      </c>
      <c r="J2168" s="200">
        <v>1</v>
      </c>
      <c r="K2168" s="202">
        <v>44986</v>
      </c>
      <c r="L2168" s="202">
        <v>45077</v>
      </c>
      <c r="M2168" s="199">
        <f t="shared" si="84"/>
        <v>13</v>
      </c>
      <c r="N2168" s="200">
        <v>1</v>
      </c>
      <c r="O2168" s="515" t="s">
        <v>1582</v>
      </c>
      <c r="P2168" s="200">
        <f t="shared" si="83"/>
        <v>1</v>
      </c>
      <c r="Q2168" s="201" t="str" cm="1">
        <f t="array" aca="1" ref="Q2168" ca="1">IF(ISNUMBER(P2168),IF(P2168=100%,"CUMPLIDA",IF(AND(ISNUMBER(L2168),ISNUMBER(INDIRECT("FECHA_"&amp;$B2168,1))), IF(L2168&lt;=INDIRECT("FECHA_"&amp;$B2168,1),"INCUMPLIDA","PROCESO"), "VERIFICAR FECHA")),"SIN VALOR AVANCE")</f>
        <v>CUMPLIDA</v>
      </c>
    </row>
    <row r="2169" spans="1:17" ht="75.75">
      <c r="A2169" s="278" t="s">
        <v>17</v>
      </c>
      <c r="B2169" s="203" t="s">
        <v>14</v>
      </c>
      <c r="C2169" s="609"/>
      <c r="D2169" s="609"/>
      <c r="E2169" s="608"/>
      <c r="F2169" s="608"/>
      <c r="G2169" s="196" t="s">
        <v>1586</v>
      </c>
      <c r="H2169" s="515" t="s">
        <v>1587</v>
      </c>
      <c r="I2169" s="515" t="s">
        <v>1588</v>
      </c>
      <c r="J2169" s="200">
        <v>1</v>
      </c>
      <c r="K2169" s="202">
        <v>44986</v>
      </c>
      <c r="L2169" s="202">
        <v>45352</v>
      </c>
      <c r="M2169" s="199">
        <f t="shared" si="84"/>
        <v>52.285714285714285</v>
      </c>
      <c r="N2169" s="200">
        <v>1</v>
      </c>
      <c r="O2169" s="515" t="s">
        <v>1589</v>
      </c>
      <c r="P2169" s="200">
        <f t="shared" si="83"/>
        <v>1</v>
      </c>
      <c r="Q2169" s="201" t="str" cm="1">
        <f t="array" aca="1" ref="Q2169" ca="1">IF(ISNUMBER(P2169),IF(P2169=100%,"CUMPLIDA",IF(AND(ISNUMBER(L2169),ISNUMBER(INDIRECT("FECHA_"&amp;$B2169,1))), IF(L2169&lt;=INDIRECT("FECHA_"&amp;$B2169,1),"INCUMPLIDA","PROCESO"), "VERIFICAR FECHA")),"SIN VALOR AVANCE")</f>
        <v>CUMPLIDA</v>
      </c>
    </row>
    <row r="2170" spans="1:17" ht="135">
      <c r="A2170" s="278" t="s">
        <v>17</v>
      </c>
      <c r="B2170" s="203" t="s">
        <v>14</v>
      </c>
      <c r="C2170" s="609"/>
      <c r="D2170" s="609"/>
      <c r="E2170" s="608"/>
      <c r="F2170" s="608"/>
      <c r="G2170" s="196" t="s">
        <v>1590</v>
      </c>
      <c r="H2170" s="515" t="s">
        <v>1591</v>
      </c>
      <c r="I2170" s="515" t="s">
        <v>1592</v>
      </c>
      <c r="J2170" s="200">
        <v>1</v>
      </c>
      <c r="K2170" s="202">
        <v>45047</v>
      </c>
      <c r="L2170" s="202">
        <v>45352</v>
      </c>
      <c r="M2170" s="199">
        <f t="shared" si="84"/>
        <v>43.571428571428569</v>
      </c>
      <c r="N2170" s="200">
        <v>1</v>
      </c>
      <c r="O2170" s="515" t="s">
        <v>1593</v>
      </c>
      <c r="P2170" s="200">
        <f t="shared" si="83"/>
        <v>1</v>
      </c>
      <c r="Q2170" s="201" t="str" cm="1">
        <f t="array" aca="1" ref="Q2170" ca="1">IF(ISNUMBER(P2170),IF(P2170=100%,"CUMPLIDA",IF(AND(ISNUMBER(L2170),ISNUMBER(INDIRECT("FECHA_"&amp;$B2170,1))), IF(L2170&lt;=INDIRECT("FECHA_"&amp;$B2170,1),"INCUMPLIDA","PROCESO"), "VERIFICAR FECHA")),"SIN VALOR AVANCE")</f>
        <v>CUMPLIDA</v>
      </c>
    </row>
    <row r="2171" spans="1:17" ht="120">
      <c r="A2171" s="278" t="s">
        <v>17</v>
      </c>
      <c r="B2171" s="203" t="s">
        <v>14</v>
      </c>
      <c r="C2171" s="609"/>
      <c r="D2171" s="609"/>
      <c r="E2171" s="608"/>
      <c r="F2171" s="608"/>
      <c r="G2171" s="196" t="s">
        <v>1594</v>
      </c>
      <c r="H2171" s="515" t="s">
        <v>1595</v>
      </c>
      <c r="I2171" s="515" t="s">
        <v>1596</v>
      </c>
      <c r="J2171" s="200">
        <v>1</v>
      </c>
      <c r="K2171" s="202">
        <v>45078</v>
      </c>
      <c r="L2171" s="202">
        <v>45291</v>
      </c>
      <c r="M2171" s="199">
        <f t="shared" si="84"/>
        <v>30.428571428571427</v>
      </c>
      <c r="N2171" s="200">
        <v>1</v>
      </c>
      <c r="O2171" s="515" t="s">
        <v>1589</v>
      </c>
      <c r="P2171" s="200">
        <f t="shared" si="83"/>
        <v>1</v>
      </c>
      <c r="Q2171" s="201" t="str" cm="1">
        <f t="array" aca="1" ref="Q2171" ca="1">IF(ISNUMBER(P2171),IF(P2171=100%,"CUMPLIDA",IF(AND(ISNUMBER(L2171),ISNUMBER(INDIRECT("FECHA_"&amp;$B2171,1))), IF(L2171&lt;=INDIRECT("FECHA_"&amp;$B2171,1),"INCUMPLIDA","PROCESO"), "VERIFICAR FECHA")),"SIN VALOR AVANCE")</f>
        <v>CUMPLIDA</v>
      </c>
    </row>
    <row r="2172" spans="1:17" ht="150">
      <c r="A2172" s="278" t="s">
        <v>17</v>
      </c>
      <c r="B2172" s="203" t="s">
        <v>14</v>
      </c>
      <c r="C2172" s="609"/>
      <c r="D2172" s="609"/>
      <c r="E2172" s="608"/>
      <c r="F2172" s="608"/>
      <c r="G2172" s="196" t="s">
        <v>1597</v>
      </c>
      <c r="H2172" s="515" t="s">
        <v>1598</v>
      </c>
      <c r="I2172" s="515" t="s">
        <v>1599</v>
      </c>
      <c r="J2172" s="200">
        <v>1</v>
      </c>
      <c r="K2172" s="202">
        <v>45078</v>
      </c>
      <c r="L2172" s="202">
        <v>45352</v>
      </c>
      <c r="M2172" s="199">
        <f t="shared" si="84"/>
        <v>39.142857142857146</v>
      </c>
      <c r="N2172" s="200">
        <v>1</v>
      </c>
      <c r="O2172" s="515" t="s">
        <v>1582</v>
      </c>
      <c r="P2172" s="200">
        <f t="shared" si="83"/>
        <v>1</v>
      </c>
      <c r="Q2172" s="201" t="str" cm="1">
        <f t="array" aca="1" ref="Q2172" ca="1">IF(ISNUMBER(P2172),IF(P2172=100%,"CUMPLIDA",IF(AND(ISNUMBER(L2172),ISNUMBER(INDIRECT("FECHA_"&amp;$B2172,1))), IF(L2172&lt;=INDIRECT("FECHA_"&amp;$B2172,1),"INCUMPLIDA","PROCESO"), "VERIFICAR FECHA")),"SIN VALOR AVANCE")</f>
        <v>CUMPLIDA</v>
      </c>
    </row>
    <row r="2173" spans="1:17" ht="90">
      <c r="A2173" s="278" t="s">
        <v>17</v>
      </c>
      <c r="B2173" s="203" t="s">
        <v>14</v>
      </c>
      <c r="C2173" s="609" t="s">
        <v>1600</v>
      </c>
      <c r="D2173" s="609" t="s">
        <v>1601</v>
      </c>
      <c r="E2173" s="196" t="s">
        <v>1602</v>
      </c>
      <c r="F2173" s="608" t="s">
        <v>1603</v>
      </c>
      <c r="G2173" s="196" t="s">
        <v>1604</v>
      </c>
      <c r="H2173" s="515" t="s">
        <v>1605</v>
      </c>
      <c r="I2173" s="515" t="s">
        <v>1606</v>
      </c>
      <c r="J2173" s="197">
        <v>1</v>
      </c>
      <c r="K2173" s="202">
        <v>44805</v>
      </c>
      <c r="L2173" s="202">
        <v>44864</v>
      </c>
      <c r="M2173" s="199">
        <f t="shared" si="84"/>
        <v>8.4285714285714288</v>
      </c>
      <c r="N2173" s="200">
        <v>1</v>
      </c>
      <c r="O2173" s="515" t="s">
        <v>1607</v>
      </c>
      <c r="P2173" s="200">
        <f t="shared" si="83"/>
        <v>1</v>
      </c>
      <c r="Q2173" s="201" t="str" cm="1">
        <f t="array" aca="1" ref="Q2173" ca="1">IF(ISNUMBER(P2173),IF(P2173=100%,"CUMPLIDA",IF(AND(ISNUMBER(L2173),ISNUMBER(INDIRECT("FECHA_"&amp;$B2173,1))), IF(L2173&lt;=INDIRECT("FECHA_"&amp;$B2173,1),"INCUMPLIDA","PROCESO"), "VERIFICAR FECHA")),"SIN VALOR AVANCE")</f>
        <v>CUMPLIDA</v>
      </c>
    </row>
    <row r="2174" spans="1:17" ht="135">
      <c r="A2174" s="278" t="s">
        <v>17</v>
      </c>
      <c r="B2174" s="203" t="s">
        <v>14</v>
      </c>
      <c r="C2174" s="609"/>
      <c r="D2174" s="609"/>
      <c r="E2174" s="196" t="s">
        <v>1608</v>
      </c>
      <c r="F2174" s="608"/>
      <c r="G2174" s="196" t="s">
        <v>1609</v>
      </c>
      <c r="H2174" s="515" t="s">
        <v>1610</v>
      </c>
      <c r="I2174" s="515" t="s">
        <v>1611</v>
      </c>
      <c r="J2174" s="197">
        <v>2</v>
      </c>
      <c r="K2174" s="202">
        <v>44805</v>
      </c>
      <c r="L2174" s="202">
        <v>44925</v>
      </c>
      <c r="M2174" s="199">
        <f t="shared" si="84"/>
        <v>17.142857142857142</v>
      </c>
      <c r="N2174" s="200">
        <v>1</v>
      </c>
      <c r="O2174" s="515" t="s">
        <v>1607</v>
      </c>
      <c r="P2174" s="200">
        <f t="shared" si="83"/>
        <v>1</v>
      </c>
      <c r="Q2174" s="201" t="str" cm="1">
        <f t="array" aca="1" ref="Q2174" ca="1">IF(ISNUMBER(P2174),IF(P2174=100%,"CUMPLIDA",IF(AND(ISNUMBER(L2174),ISNUMBER(INDIRECT("FECHA_"&amp;$B2174,1))), IF(L2174&lt;=INDIRECT("FECHA_"&amp;$B2174,1),"INCUMPLIDA","PROCESO"), "VERIFICAR FECHA")),"SIN VALOR AVANCE")</f>
        <v>CUMPLIDA</v>
      </c>
    </row>
    <row r="2175" spans="1:17" ht="105">
      <c r="A2175" s="278" t="s">
        <v>17</v>
      </c>
      <c r="B2175" s="203" t="s">
        <v>14</v>
      </c>
      <c r="C2175" s="609"/>
      <c r="D2175" s="609"/>
      <c r="E2175" s="196" t="s">
        <v>1612</v>
      </c>
      <c r="F2175" s="608"/>
      <c r="G2175" s="196" t="s">
        <v>1613</v>
      </c>
      <c r="H2175" s="515" t="s">
        <v>1614</v>
      </c>
      <c r="I2175" s="515" t="s">
        <v>238</v>
      </c>
      <c r="J2175" s="197">
        <v>1</v>
      </c>
      <c r="K2175" s="202">
        <v>45352</v>
      </c>
      <c r="L2175" s="202">
        <v>45747</v>
      </c>
      <c r="M2175" s="199">
        <f t="shared" si="84"/>
        <v>56.428571428571431</v>
      </c>
      <c r="N2175" s="200">
        <v>1</v>
      </c>
      <c r="O2175" s="515" t="s">
        <v>1446</v>
      </c>
      <c r="P2175" s="200">
        <f t="shared" si="83"/>
        <v>1</v>
      </c>
      <c r="Q2175" s="201" t="str" cm="1">
        <f t="array" aca="1" ref="Q2175" ca="1">IF(ISNUMBER(P2175),IF(P2175=100%,"CUMPLIDA",IF(AND(ISNUMBER(L2175),ISNUMBER(INDIRECT("FECHA_"&amp;$B2175,1))), IF(L2175&lt;=INDIRECT("FECHA_"&amp;$B2175,1),"INCUMPLIDA","PROCESO"), "VERIFICAR FECHA")),"SIN VALOR AVANCE")</f>
        <v>CUMPLIDA</v>
      </c>
    </row>
    <row r="2176" spans="1:17" ht="150">
      <c r="A2176" s="278" t="s">
        <v>17</v>
      </c>
      <c r="B2176" s="203" t="s">
        <v>14</v>
      </c>
      <c r="C2176" s="609"/>
      <c r="D2176" s="609"/>
      <c r="E2176" s="196" t="s">
        <v>1615</v>
      </c>
      <c r="F2176" s="608"/>
      <c r="G2176" s="196" t="s">
        <v>1616</v>
      </c>
      <c r="H2176" s="515" t="s">
        <v>241</v>
      </c>
      <c r="I2176" s="515" t="s">
        <v>242</v>
      </c>
      <c r="J2176" s="197">
        <v>1</v>
      </c>
      <c r="K2176" s="202">
        <v>45352</v>
      </c>
      <c r="L2176" s="202">
        <v>45747</v>
      </c>
      <c r="M2176" s="199">
        <f t="shared" si="84"/>
        <v>56.428571428571431</v>
      </c>
      <c r="N2176" s="200">
        <v>1</v>
      </c>
      <c r="O2176" s="515" t="s">
        <v>1617</v>
      </c>
      <c r="P2176" s="200">
        <f t="shared" si="83"/>
        <v>1</v>
      </c>
      <c r="Q2176" s="201" t="str" cm="1">
        <f t="array" aca="1" ref="Q2176" ca="1">IF(ISNUMBER(P2176),IF(P2176=100%,"CUMPLIDA",IF(AND(ISNUMBER(L2176),ISNUMBER(INDIRECT("FECHA_"&amp;$B2176,1))), IF(L2176&lt;=INDIRECT("FECHA_"&amp;$B2176,1),"INCUMPLIDA","PROCESO"), "VERIFICAR FECHA")),"SIN VALOR AVANCE")</f>
        <v>CUMPLIDA</v>
      </c>
    </row>
    <row r="2177" spans="1:17" ht="60.75">
      <c r="A2177" s="278" t="s">
        <v>17</v>
      </c>
      <c r="B2177" s="203" t="s">
        <v>14</v>
      </c>
      <c r="C2177" s="609"/>
      <c r="D2177" s="609"/>
      <c r="E2177" s="608" t="s">
        <v>1618</v>
      </c>
      <c r="F2177" s="608"/>
      <c r="G2177" s="196" t="s">
        <v>817</v>
      </c>
      <c r="H2177" s="515" t="s">
        <v>248</v>
      </c>
      <c r="I2177" s="515" t="s">
        <v>249</v>
      </c>
      <c r="J2177" s="197">
        <v>1</v>
      </c>
      <c r="K2177" s="202">
        <v>45352</v>
      </c>
      <c r="L2177" s="202">
        <v>45747</v>
      </c>
      <c r="M2177" s="199">
        <f t="shared" si="84"/>
        <v>56.428571428571431</v>
      </c>
      <c r="N2177" s="200">
        <v>1</v>
      </c>
      <c r="O2177" s="515" t="s">
        <v>1446</v>
      </c>
      <c r="P2177" s="200">
        <f t="shared" si="83"/>
        <v>1</v>
      </c>
      <c r="Q2177" s="201" t="str" cm="1">
        <f t="array" aca="1" ref="Q2177" ca="1">IF(ISNUMBER(P2177),IF(P2177=100%,"CUMPLIDA",IF(AND(ISNUMBER(L2177),ISNUMBER(INDIRECT("FECHA_"&amp;$B2177,1))), IF(L2177&lt;=INDIRECT("FECHA_"&amp;$B2177,1),"INCUMPLIDA","PROCESO"), "VERIFICAR FECHA")),"SIN VALOR AVANCE")</f>
        <v>CUMPLIDA</v>
      </c>
    </row>
    <row r="2178" spans="1:17" ht="75.75">
      <c r="A2178" s="278" t="s">
        <v>17</v>
      </c>
      <c r="B2178" s="203" t="s">
        <v>14</v>
      </c>
      <c r="C2178" s="609"/>
      <c r="D2178" s="609"/>
      <c r="E2178" s="608"/>
      <c r="F2178" s="608"/>
      <c r="G2178" s="196" t="s">
        <v>818</v>
      </c>
      <c r="H2178" s="515" t="s">
        <v>251</v>
      </c>
      <c r="I2178" s="515" t="s">
        <v>252</v>
      </c>
      <c r="J2178" s="197">
        <v>1</v>
      </c>
      <c r="K2178" s="202">
        <v>45352</v>
      </c>
      <c r="L2178" s="202">
        <v>45747</v>
      </c>
      <c r="M2178" s="199">
        <f t="shared" si="84"/>
        <v>56.428571428571431</v>
      </c>
      <c r="N2178" s="200">
        <v>1</v>
      </c>
      <c r="O2178" s="515" t="s">
        <v>1617</v>
      </c>
      <c r="P2178" s="200">
        <f t="shared" si="83"/>
        <v>1</v>
      </c>
      <c r="Q2178" s="201" t="str" cm="1">
        <f t="array" aca="1" ref="Q2178" ca="1">IF(ISNUMBER(P2178),IF(P2178=100%,"CUMPLIDA",IF(AND(ISNUMBER(L2178),ISNUMBER(INDIRECT("FECHA_"&amp;$B2178,1))), IF(L2178&lt;=INDIRECT("FECHA_"&amp;$B2178,1),"INCUMPLIDA","PROCESO"), "VERIFICAR FECHA")),"SIN VALOR AVANCE")</f>
        <v>CUMPLIDA</v>
      </c>
    </row>
    <row r="2179" spans="1:17" ht="150.75">
      <c r="A2179" s="278" t="s">
        <v>17</v>
      </c>
      <c r="B2179" s="203" t="s">
        <v>14</v>
      </c>
      <c r="C2179" s="609"/>
      <c r="D2179" s="609"/>
      <c r="E2179" s="608"/>
      <c r="F2179" s="608"/>
      <c r="G2179" s="196" t="s">
        <v>819</v>
      </c>
      <c r="H2179" s="515" t="s">
        <v>254</v>
      </c>
      <c r="I2179" s="515" t="s">
        <v>255</v>
      </c>
      <c r="J2179" s="197">
        <v>1</v>
      </c>
      <c r="K2179" s="202">
        <v>45352</v>
      </c>
      <c r="L2179" s="202">
        <v>45747</v>
      </c>
      <c r="M2179" s="199">
        <f t="shared" si="84"/>
        <v>56.428571428571431</v>
      </c>
      <c r="N2179" s="200">
        <v>1</v>
      </c>
      <c r="O2179" s="515" t="s">
        <v>1619</v>
      </c>
      <c r="P2179" s="200">
        <f t="shared" si="83"/>
        <v>1</v>
      </c>
      <c r="Q2179" s="201" t="str" cm="1">
        <f t="array" aca="1" ref="Q2179" ca="1">IF(ISNUMBER(P2179),IF(P2179=100%,"CUMPLIDA",IF(AND(ISNUMBER(L2179),ISNUMBER(INDIRECT("FECHA_"&amp;$B2179,1))), IF(L2179&lt;=INDIRECT("FECHA_"&amp;$B2179,1),"INCUMPLIDA","PROCESO"), "VERIFICAR FECHA")),"SIN VALOR AVANCE")</f>
        <v>CUMPLIDA</v>
      </c>
    </row>
    <row r="2180" spans="1:17" ht="75.75">
      <c r="A2180" s="278" t="s">
        <v>17</v>
      </c>
      <c r="B2180" s="203" t="s">
        <v>14</v>
      </c>
      <c r="C2180" s="609"/>
      <c r="D2180" s="609"/>
      <c r="E2180" s="608" t="s">
        <v>1620</v>
      </c>
      <c r="F2180" s="608"/>
      <c r="G2180" s="196" t="s">
        <v>821</v>
      </c>
      <c r="H2180" s="515" t="s">
        <v>258</v>
      </c>
      <c r="I2180" s="515" t="s">
        <v>259</v>
      </c>
      <c r="J2180" s="197">
        <v>2</v>
      </c>
      <c r="K2180" s="202">
        <v>45748</v>
      </c>
      <c r="L2180" s="202">
        <v>45930</v>
      </c>
      <c r="M2180" s="199">
        <f t="shared" si="84"/>
        <v>26</v>
      </c>
      <c r="N2180" s="200">
        <v>0</v>
      </c>
      <c r="O2180" s="515" t="s">
        <v>1617</v>
      </c>
      <c r="P2180" s="200">
        <f t="shared" si="83"/>
        <v>0</v>
      </c>
      <c r="Q2180" s="201" t="str" cm="1">
        <f t="array" aca="1" ref="Q2180" ca="1">IF(ISNUMBER(P2180),IF(P2180=100%,"CUMPLIDA",IF(AND(ISNUMBER(L2180),ISNUMBER(INDIRECT("FECHA_"&amp;$B2180,1))), IF(L2180&lt;=INDIRECT("FECHA_"&amp;$B2180,1),"INCUMPLIDA","PROCESO"), "VERIFICAR FECHA")),"SIN VALOR AVANCE")</f>
        <v>PROCESO</v>
      </c>
    </row>
    <row r="2181" spans="1:17" ht="60.75">
      <c r="A2181" s="278" t="s">
        <v>17</v>
      </c>
      <c r="B2181" s="203" t="s">
        <v>14</v>
      </c>
      <c r="C2181" s="609"/>
      <c r="D2181" s="609"/>
      <c r="E2181" s="608"/>
      <c r="F2181" s="608"/>
      <c r="G2181" s="196" t="s">
        <v>822</v>
      </c>
      <c r="H2181" s="515" t="s">
        <v>261</v>
      </c>
      <c r="I2181" s="515" t="s">
        <v>262</v>
      </c>
      <c r="J2181" s="197">
        <v>1</v>
      </c>
      <c r="K2181" s="202">
        <v>45748</v>
      </c>
      <c r="L2181" s="202">
        <v>45930</v>
      </c>
      <c r="M2181" s="199">
        <f t="shared" si="84"/>
        <v>26</v>
      </c>
      <c r="N2181" s="200">
        <v>0</v>
      </c>
      <c r="O2181" s="515" t="s">
        <v>1446</v>
      </c>
      <c r="P2181" s="200">
        <f t="shared" si="83"/>
        <v>0</v>
      </c>
      <c r="Q2181" s="201" t="str" cm="1">
        <f t="array" aca="1" ref="Q2181" ca="1">IF(ISNUMBER(P2181),IF(P2181=100%,"CUMPLIDA",IF(AND(ISNUMBER(L2181),ISNUMBER(INDIRECT("FECHA_"&amp;$B2181,1))), IF(L2181&lt;=INDIRECT("FECHA_"&amp;$B2181,1),"INCUMPLIDA","PROCESO"), "VERIFICAR FECHA")),"SIN VALOR AVANCE")</f>
        <v>PROCESO</v>
      </c>
    </row>
    <row r="2182" spans="1:17" ht="150.75">
      <c r="A2182" s="278" t="s">
        <v>17</v>
      </c>
      <c r="B2182" s="203" t="s">
        <v>14</v>
      </c>
      <c r="C2182" s="609"/>
      <c r="D2182" s="609"/>
      <c r="E2182" s="608"/>
      <c r="F2182" s="608"/>
      <c r="G2182" s="196" t="s">
        <v>823</v>
      </c>
      <c r="H2182" s="515" t="s">
        <v>264</v>
      </c>
      <c r="I2182" s="515" t="s">
        <v>265</v>
      </c>
      <c r="J2182" s="197">
        <v>2</v>
      </c>
      <c r="K2182" s="202">
        <v>45748</v>
      </c>
      <c r="L2182" s="202">
        <v>45930</v>
      </c>
      <c r="M2182" s="199">
        <f t="shared" si="84"/>
        <v>26</v>
      </c>
      <c r="N2182" s="200">
        <v>0</v>
      </c>
      <c r="O2182" s="515" t="s">
        <v>1619</v>
      </c>
      <c r="P2182" s="200">
        <f t="shared" si="83"/>
        <v>0</v>
      </c>
      <c r="Q2182" s="201" t="str" cm="1">
        <f t="array" aca="1" ref="Q2182" ca="1">IF(ISNUMBER(P2182),IF(P2182=100%,"CUMPLIDA",IF(AND(ISNUMBER(L2182),ISNUMBER(INDIRECT("FECHA_"&amp;$B2182,1))), IF(L2182&lt;=INDIRECT("FECHA_"&amp;$B2182,1),"INCUMPLIDA","PROCESO"), "VERIFICAR FECHA")),"SIN VALOR AVANCE")</f>
        <v>PROCESO</v>
      </c>
    </row>
    <row r="2183" spans="1:17" ht="60.75">
      <c r="A2183" s="278" t="s">
        <v>17</v>
      </c>
      <c r="B2183" s="203" t="s">
        <v>14</v>
      </c>
      <c r="C2183" s="609"/>
      <c r="D2183" s="609"/>
      <c r="E2183" s="608" t="s">
        <v>1621</v>
      </c>
      <c r="F2183" s="608"/>
      <c r="G2183" s="196" t="s">
        <v>1622</v>
      </c>
      <c r="H2183" s="515" t="s">
        <v>237</v>
      </c>
      <c r="I2183" s="515" t="s">
        <v>238</v>
      </c>
      <c r="J2183" s="197">
        <v>1</v>
      </c>
      <c r="K2183" s="202">
        <v>45352</v>
      </c>
      <c r="L2183" s="202">
        <v>45747</v>
      </c>
      <c r="M2183" s="199">
        <f t="shared" si="84"/>
        <v>56.428571428571431</v>
      </c>
      <c r="N2183" s="200">
        <v>1</v>
      </c>
      <c r="O2183" s="515" t="s">
        <v>1446</v>
      </c>
      <c r="P2183" s="200">
        <f t="shared" si="83"/>
        <v>1</v>
      </c>
      <c r="Q2183" s="201" t="str" cm="1">
        <f t="array" aca="1" ref="Q2183" ca="1">IF(ISNUMBER(P2183),IF(P2183=100%,"CUMPLIDA",IF(AND(ISNUMBER(L2183),ISNUMBER(INDIRECT("FECHA_"&amp;$B2183,1))), IF(L2183&lt;=INDIRECT("FECHA_"&amp;$B2183,1),"INCUMPLIDA","PROCESO"), "VERIFICAR FECHA")),"SIN VALOR AVANCE")</f>
        <v>CUMPLIDA</v>
      </c>
    </row>
    <row r="2184" spans="1:17" ht="75.75">
      <c r="A2184" s="278" t="s">
        <v>17</v>
      </c>
      <c r="B2184" s="203" t="s">
        <v>14</v>
      </c>
      <c r="C2184" s="609"/>
      <c r="D2184" s="609"/>
      <c r="E2184" s="608"/>
      <c r="F2184" s="608"/>
      <c r="G2184" s="196" t="s">
        <v>1623</v>
      </c>
      <c r="H2184" s="515" t="s">
        <v>241</v>
      </c>
      <c r="I2184" s="515" t="s">
        <v>242</v>
      </c>
      <c r="J2184" s="197">
        <v>1</v>
      </c>
      <c r="K2184" s="202">
        <v>45352</v>
      </c>
      <c r="L2184" s="202">
        <v>45747</v>
      </c>
      <c r="M2184" s="199">
        <f t="shared" si="84"/>
        <v>56.428571428571431</v>
      </c>
      <c r="N2184" s="200">
        <v>1</v>
      </c>
      <c r="O2184" s="515" t="s">
        <v>1617</v>
      </c>
      <c r="P2184" s="200">
        <f t="shared" si="83"/>
        <v>1</v>
      </c>
      <c r="Q2184" s="201" t="str" cm="1">
        <f t="array" aca="1" ref="Q2184" ca="1">IF(ISNUMBER(P2184),IF(P2184=100%,"CUMPLIDA",IF(AND(ISNUMBER(L2184),ISNUMBER(INDIRECT("FECHA_"&amp;$B2184,1))), IF(L2184&lt;=INDIRECT("FECHA_"&amp;$B2184,1),"INCUMPLIDA","PROCESO"), "VERIFICAR FECHA")),"SIN VALOR AVANCE")</f>
        <v>CUMPLIDA</v>
      </c>
    </row>
    <row r="2185" spans="1:17" ht="60.75">
      <c r="A2185" s="278" t="s">
        <v>17</v>
      </c>
      <c r="B2185" s="203" t="s">
        <v>14</v>
      </c>
      <c r="C2185" s="609"/>
      <c r="D2185" s="609"/>
      <c r="E2185" s="608" t="s">
        <v>1624</v>
      </c>
      <c r="F2185" s="608"/>
      <c r="G2185" s="196" t="s">
        <v>1625</v>
      </c>
      <c r="H2185" s="515" t="s">
        <v>248</v>
      </c>
      <c r="I2185" s="515" t="s">
        <v>249</v>
      </c>
      <c r="J2185" s="197">
        <v>1</v>
      </c>
      <c r="K2185" s="202">
        <v>45352</v>
      </c>
      <c r="L2185" s="202">
        <v>45747</v>
      </c>
      <c r="M2185" s="199">
        <f t="shared" si="84"/>
        <v>56.428571428571431</v>
      </c>
      <c r="N2185" s="200">
        <v>1</v>
      </c>
      <c r="O2185" s="515" t="s">
        <v>1446</v>
      </c>
      <c r="P2185" s="200">
        <v>1</v>
      </c>
      <c r="Q2185" s="201" t="str" cm="1">
        <f t="array" aca="1" ref="Q2185" ca="1">IF(ISNUMBER(P2185),IF(P2185=100%,"CUMPLIDA",IF(AND(ISNUMBER(L2185),ISNUMBER(INDIRECT("FECHA_"&amp;$B2185,1))), IF(L2185&lt;=INDIRECT("FECHA_"&amp;$B2185,1),"INCUMPLIDA","PROCESO"), "VERIFICAR FECHA")),"SIN VALOR AVANCE")</f>
        <v>CUMPLIDA</v>
      </c>
    </row>
    <row r="2186" spans="1:17" ht="75.75">
      <c r="A2186" s="278" t="s">
        <v>17</v>
      </c>
      <c r="B2186" s="203" t="s">
        <v>14</v>
      </c>
      <c r="C2186" s="609"/>
      <c r="D2186" s="609"/>
      <c r="E2186" s="608"/>
      <c r="F2186" s="608"/>
      <c r="G2186" s="196" t="s">
        <v>1626</v>
      </c>
      <c r="H2186" s="515" t="s">
        <v>251</v>
      </c>
      <c r="I2186" s="515" t="s">
        <v>252</v>
      </c>
      <c r="J2186" s="197">
        <v>1</v>
      </c>
      <c r="K2186" s="202">
        <v>45352</v>
      </c>
      <c r="L2186" s="202">
        <v>45747</v>
      </c>
      <c r="M2186" s="199">
        <f t="shared" si="84"/>
        <v>56.428571428571431</v>
      </c>
      <c r="N2186" s="200">
        <v>1</v>
      </c>
      <c r="O2186" s="515" t="s">
        <v>1617</v>
      </c>
      <c r="P2186" s="200">
        <v>1</v>
      </c>
      <c r="Q2186" s="201" t="str" cm="1">
        <f t="array" aca="1" ref="Q2186" ca="1">IF(ISNUMBER(P2186),IF(P2186=100%,"CUMPLIDA",IF(AND(ISNUMBER(L2186),ISNUMBER(INDIRECT("FECHA_"&amp;$B2186,1))), IF(L2186&lt;=INDIRECT("FECHA_"&amp;$B2186,1),"INCUMPLIDA","PROCESO"), "VERIFICAR FECHA")),"SIN VALOR AVANCE")</f>
        <v>CUMPLIDA</v>
      </c>
    </row>
    <row r="2187" spans="1:17" ht="150.75">
      <c r="A2187" s="278" t="s">
        <v>17</v>
      </c>
      <c r="B2187" s="203" t="s">
        <v>14</v>
      </c>
      <c r="C2187" s="609"/>
      <c r="D2187" s="609"/>
      <c r="E2187" s="608"/>
      <c r="F2187" s="608"/>
      <c r="G2187" s="196" t="s">
        <v>1627</v>
      </c>
      <c r="H2187" s="515" t="s">
        <v>254</v>
      </c>
      <c r="I2187" s="515" t="s">
        <v>255</v>
      </c>
      <c r="J2187" s="197">
        <v>1</v>
      </c>
      <c r="K2187" s="202">
        <v>45352</v>
      </c>
      <c r="L2187" s="202">
        <v>45747</v>
      </c>
      <c r="M2187" s="199">
        <f t="shared" si="84"/>
        <v>56.428571428571431</v>
      </c>
      <c r="N2187" s="200">
        <v>1</v>
      </c>
      <c r="O2187" s="515" t="s">
        <v>1619</v>
      </c>
      <c r="P2187" s="200">
        <v>1</v>
      </c>
      <c r="Q2187" s="201" t="str" cm="1">
        <f t="array" aca="1" ref="Q2187" ca="1">IF(ISNUMBER(P2187),IF(P2187=100%,"CUMPLIDA",IF(AND(ISNUMBER(L2187),ISNUMBER(INDIRECT("FECHA_"&amp;$B2187,1))), IF(L2187&lt;=INDIRECT("FECHA_"&amp;$B2187,1),"INCUMPLIDA","PROCESO"), "VERIFICAR FECHA")),"SIN VALOR AVANCE")</f>
        <v>CUMPLIDA</v>
      </c>
    </row>
    <row r="2188" spans="1:17" ht="75.75">
      <c r="A2188" s="278" t="s">
        <v>17</v>
      </c>
      <c r="B2188" s="203" t="s">
        <v>14</v>
      </c>
      <c r="C2188" s="609"/>
      <c r="D2188" s="609"/>
      <c r="E2188" s="608"/>
      <c r="F2188" s="608"/>
      <c r="G2188" s="196" t="s">
        <v>1628</v>
      </c>
      <c r="H2188" s="515" t="s">
        <v>258</v>
      </c>
      <c r="I2188" s="515" t="s">
        <v>259</v>
      </c>
      <c r="J2188" s="197">
        <v>2</v>
      </c>
      <c r="K2188" s="202">
        <v>45748</v>
      </c>
      <c r="L2188" s="202">
        <v>45930</v>
      </c>
      <c r="M2188" s="199">
        <f t="shared" si="84"/>
        <v>26</v>
      </c>
      <c r="N2188" s="200">
        <v>0</v>
      </c>
      <c r="O2188" s="515" t="s">
        <v>1617</v>
      </c>
      <c r="P2188" s="200">
        <f t="shared" ref="P2188:P2235" si="85">IF(B2188="ITRC",N2188,N2188/J2188)</f>
        <v>0</v>
      </c>
      <c r="Q2188" s="201" t="str" cm="1">
        <f t="array" aca="1" ref="Q2188" ca="1">IF(ISNUMBER(P2188),IF(P2188=100%,"CUMPLIDA",IF(AND(ISNUMBER(L2188),ISNUMBER(INDIRECT("FECHA_"&amp;$B2188,1))), IF(L2188&lt;=INDIRECT("FECHA_"&amp;$B2188,1),"INCUMPLIDA","PROCESO"), "VERIFICAR FECHA")),"SIN VALOR AVANCE")</f>
        <v>PROCESO</v>
      </c>
    </row>
    <row r="2189" spans="1:17" ht="60.75">
      <c r="A2189" s="278" t="s">
        <v>17</v>
      </c>
      <c r="B2189" s="203" t="s">
        <v>14</v>
      </c>
      <c r="C2189" s="609"/>
      <c r="D2189" s="609"/>
      <c r="E2189" s="608"/>
      <c r="F2189" s="608"/>
      <c r="G2189" s="196" t="s">
        <v>1629</v>
      </c>
      <c r="H2189" s="515" t="s">
        <v>261</v>
      </c>
      <c r="I2189" s="515" t="s">
        <v>262</v>
      </c>
      <c r="J2189" s="197">
        <v>1</v>
      </c>
      <c r="K2189" s="202">
        <v>45748</v>
      </c>
      <c r="L2189" s="202">
        <v>45930</v>
      </c>
      <c r="M2189" s="199">
        <f t="shared" si="84"/>
        <v>26</v>
      </c>
      <c r="N2189" s="200">
        <v>0</v>
      </c>
      <c r="O2189" s="515" t="s">
        <v>1446</v>
      </c>
      <c r="P2189" s="200">
        <f t="shared" si="85"/>
        <v>0</v>
      </c>
      <c r="Q2189" s="201" t="str" cm="1">
        <f t="array" aca="1" ref="Q2189" ca="1">IF(ISNUMBER(P2189),IF(P2189=100%,"CUMPLIDA",IF(AND(ISNUMBER(L2189),ISNUMBER(INDIRECT("FECHA_"&amp;$B2189,1))), IF(L2189&lt;=INDIRECT("FECHA_"&amp;$B2189,1),"INCUMPLIDA","PROCESO"), "VERIFICAR FECHA")),"SIN VALOR AVANCE")</f>
        <v>PROCESO</v>
      </c>
    </row>
    <row r="2190" spans="1:17" ht="150.75">
      <c r="A2190" s="278" t="s">
        <v>17</v>
      </c>
      <c r="B2190" s="203" t="s">
        <v>14</v>
      </c>
      <c r="C2190" s="609"/>
      <c r="D2190" s="609"/>
      <c r="E2190" s="608"/>
      <c r="F2190" s="608"/>
      <c r="G2190" s="196" t="s">
        <v>1630</v>
      </c>
      <c r="H2190" s="515" t="s">
        <v>264</v>
      </c>
      <c r="I2190" s="515" t="s">
        <v>265</v>
      </c>
      <c r="J2190" s="197">
        <v>2</v>
      </c>
      <c r="K2190" s="202">
        <v>45748</v>
      </c>
      <c r="L2190" s="202">
        <v>45930</v>
      </c>
      <c r="M2190" s="199">
        <f t="shared" si="84"/>
        <v>26</v>
      </c>
      <c r="N2190" s="200">
        <v>0</v>
      </c>
      <c r="O2190" s="515" t="s">
        <v>1619</v>
      </c>
      <c r="P2190" s="200">
        <f t="shared" si="85"/>
        <v>0</v>
      </c>
      <c r="Q2190" s="201" t="str" cm="1">
        <f t="array" aca="1" ref="Q2190" ca="1">IF(ISNUMBER(P2190),IF(P2190=100%,"CUMPLIDA",IF(AND(ISNUMBER(L2190),ISNUMBER(INDIRECT("FECHA_"&amp;$B2190,1))), IF(L2190&lt;=INDIRECT("FECHA_"&amp;$B2190,1),"INCUMPLIDA","PROCESO"), "VERIFICAR FECHA")),"SIN VALOR AVANCE")</f>
        <v>PROCESO</v>
      </c>
    </row>
    <row r="2191" spans="1:17" ht="60.75">
      <c r="A2191" s="278" t="s">
        <v>17</v>
      </c>
      <c r="B2191" s="203" t="s">
        <v>14</v>
      </c>
      <c r="C2191" s="609"/>
      <c r="D2191" s="609"/>
      <c r="E2191" s="608"/>
      <c r="F2191" s="608"/>
      <c r="G2191" s="196" t="s">
        <v>1631</v>
      </c>
      <c r="H2191" s="515" t="s">
        <v>237</v>
      </c>
      <c r="I2191" s="515" t="s">
        <v>238</v>
      </c>
      <c r="J2191" s="197">
        <v>1</v>
      </c>
      <c r="K2191" s="202">
        <v>45352</v>
      </c>
      <c r="L2191" s="202">
        <v>45747</v>
      </c>
      <c r="M2191" s="199">
        <f t="shared" si="84"/>
        <v>56.428571428571431</v>
      </c>
      <c r="N2191" s="200">
        <v>1</v>
      </c>
      <c r="O2191" s="515" t="s">
        <v>1446</v>
      </c>
      <c r="P2191" s="200">
        <f t="shared" si="85"/>
        <v>1</v>
      </c>
      <c r="Q2191" s="201" t="str" cm="1">
        <f t="array" aca="1" ref="Q2191" ca="1">IF(ISNUMBER(P2191),IF(P2191=100%,"CUMPLIDA",IF(AND(ISNUMBER(L2191),ISNUMBER(INDIRECT("FECHA_"&amp;$B2191,1))), IF(L2191&lt;=INDIRECT("FECHA_"&amp;$B2191,1),"INCUMPLIDA","PROCESO"), "VERIFICAR FECHA")),"SIN VALOR AVANCE")</f>
        <v>CUMPLIDA</v>
      </c>
    </row>
    <row r="2192" spans="1:17" ht="75.75">
      <c r="A2192" s="278" t="s">
        <v>17</v>
      </c>
      <c r="B2192" s="203" t="s">
        <v>14</v>
      </c>
      <c r="C2192" s="609"/>
      <c r="D2192" s="609"/>
      <c r="E2192" s="608"/>
      <c r="F2192" s="608"/>
      <c r="G2192" s="196" t="s">
        <v>1632</v>
      </c>
      <c r="H2192" s="515" t="s">
        <v>241</v>
      </c>
      <c r="I2192" s="515" t="s">
        <v>242</v>
      </c>
      <c r="J2192" s="197">
        <v>1</v>
      </c>
      <c r="K2192" s="202">
        <v>45352</v>
      </c>
      <c r="L2192" s="202">
        <v>45747</v>
      </c>
      <c r="M2192" s="199">
        <f t="shared" si="84"/>
        <v>56.428571428571431</v>
      </c>
      <c r="N2192" s="200">
        <v>1</v>
      </c>
      <c r="O2192" s="515" t="s">
        <v>1617</v>
      </c>
      <c r="P2192" s="200">
        <f t="shared" si="85"/>
        <v>1</v>
      </c>
      <c r="Q2192" s="201" t="str" cm="1">
        <f t="array" aca="1" ref="Q2192" ca="1">IF(ISNUMBER(P2192),IF(P2192=100%,"CUMPLIDA",IF(AND(ISNUMBER(L2192),ISNUMBER(INDIRECT("FECHA_"&amp;$B2192,1))), IF(L2192&lt;=INDIRECT("FECHA_"&amp;$B2192,1),"INCUMPLIDA","PROCESO"), "VERIFICAR FECHA")),"SIN VALOR AVANCE")</f>
        <v>CUMPLIDA</v>
      </c>
    </row>
    <row r="2193" spans="1:17" ht="60.75">
      <c r="A2193" s="278" t="s">
        <v>17</v>
      </c>
      <c r="B2193" s="203" t="s">
        <v>14</v>
      </c>
      <c r="C2193" s="609"/>
      <c r="D2193" s="609"/>
      <c r="E2193" s="608"/>
      <c r="F2193" s="608"/>
      <c r="G2193" s="196" t="s">
        <v>1633</v>
      </c>
      <c r="H2193" s="515" t="s">
        <v>248</v>
      </c>
      <c r="I2193" s="515" t="s">
        <v>249</v>
      </c>
      <c r="J2193" s="197">
        <v>1</v>
      </c>
      <c r="K2193" s="202">
        <v>45352</v>
      </c>
      <c r="L2193" s="202">
        <v>45747</v>
      </c>
      <c r="M2193" s="199">
        <f t="shared" si="84"/>
        <v>56.428571428571431</v>
      </c>
      <c r="N2193" s="200">
        <v>1</v>
      </c>
      <c r="O2193" s="515" t="s">
        <v>1446</v>
      </c>
      <c r="P2193" s="200">
        <f t="shared" si="85"/>
        <v>1</v>
      </c>
      <c r="Q2193" s="201" t="str" cm="1">
        <f t="array" aca="1" ref="Q2193" ca="1">IF(ISNUMBER(P2193),IF(P2193=100%,"CUMPLIDA",IF(AND(ISNUMBER(L2193),ISNUMBER(INDIRECT("FECHA_"&amp;$B2193,1))), IF(L2193&lt;=INDIRECT("FECHA_"&amp;$B2193,1),"INCUMPLIDA","PROCESO"), "VERIFICAR FECHA")),"SIN VALOR AVANCE")</f>
        <v>CUMPLIDA</v>
      </c>
    </row>
    <row r="2194" spans="1:17" ht="75.75">
      <c r="A2194" s="278" t="s">
        <v>17</v>
      </c>
      <c r="B2194" s="203" t="s">
        <v>14</v>
      </c>
      <c r="C2194" s="609"/>
      <c r="D2194" s="609"/>
      <c r="E2194" s="608"/>
      <c r="F2194" s="608"/>
      <c r="G2194" s="196" t="s">
        <v>158</v>
      </c>
      <c r="H2194" s="515" t="s">
        <v>251</v>
      </c>
      <c r="I2194" s="515" t="s">
        <v>252</v>
      </c>
      <c r="J2194" s="197">
        <v>1</v>
      </c>
      <c r="K2194" s="202">
        <v>45352</v>
      </c>
      <c r="L2194" s="202">
        <v>45747</v>
      </c>
      <c r="M2194" s="199">
        <f t="shared" si="84"/>
        <v>56.428571428571431</v>
      </c>
      <c r="N2194" s="200">
        <v>1</v>
      </c>
      <c r="O2194" s="515" t="s">
        <v>1617</v>
      </c>
      <c r="P2194" s="200">
        <f t="shared" si="85"/>
        <v>1</v>
      </c>
      <c r="Q2194" s="201" t="str" cm="1">
        <f t="array" aca="1" ref="Q2194" ca="1">IF(ISNUMBER(P2194),IF(P2194=100%,"CUMPLIDA",IF(AND(ISNUMBER(L2194),ISNUMBER(INDIRECT("FECHA_"&amp;$B2194,1))), IF(L2194&lt;=INDIRECT("FECHA_"&amp;$B2194,1),"INCUMPLIDA","PROCESO"), "VERIFICAR FECHA")),"SIN VALOR AVANCE")</f>
        <v>CUMPLIDA</v>
      </c>
    </row>
    <row r="2195" spans="1:17" ht="150.75">
      <c r="A2195" s="278" t="s">
        <v>17</v>
      </c>
      <c r="B2195" s="203" t="s">
        <v>14</v>
      </c>
      <c r="C2195" s="609"/>
      <c r="D2195" s="609"/>
      <c r="E2195" s="608"/>
      <c r="F2195" s="608"/>
      <c r="G2195" s="196" t="s">
        <v>1634</v>
      </c>
      <c r="H2195" s="515" t="s">
        <v>254</v>
      </c>
      <c r="I2195" s="515" t="s">
        <v>255</v>
      </c>
      <c r="J2195" s="197">
        <v>1</v>
      </c>
      <c r="K2195" s="202">
        <v>45352</v>
      </c>
      <c r="L2195" s="202">
        <v>45747</v>
      </c>
      <c r="M2195" s="199">
        <f t="shared" si="84"/>
        <v>56.428571428571431</v>
      </c>
      <c r="N2195" s="200">
        <v>1</v>
      </c>
      <c r="O2195" s="515" t="s">
        <v>1619</v>
      </c>
      <c r="P2195" s="200">
        <f t="shared" si="85"/>
        <v>1</v>
      </c>
      <c r="Q2195" s="201" t="str" cm="1">
        <f t="array" aca="1" ref="Q2195" ca="1">IF(ISNUMBER(P2195),IF(P2195=100%,"CUMPLIDA",IF(AND(ISNUMBER(L2195),ISNUMBER(INDIRECT("FECHA_"&amp;$B2195,1))), IF(L2195&lt;=INDIRECT("FECHA_"&amp;$B2195,1),"INCUMPLIDA","PROCESO"), "VERIFICAR FECHA")),"SIN VALOR AVANCE")</f>
        <v>CUMPLIDA</v>
      </c>
    </row>
    <row r="2196" spans="1:17" ht="75.75">
      <c r="A2196" s="278" t="s">
        <v>17</v>
      </c>
      <c r="B2196" s="203" t="s">
        <v>14</v>
      </c>
      <c r="C2196" s="609"/>
      <c r="D2196" s="609"/>
      <c r="E2196" s="608"/>
      <c r="F2196" s="608"/>
      <c r="G2196" s="196" t="s">
        <v>1635</v>
      </c>
      <c r="H2196" s="515" t="s">
        <v>258</v>
      </c>
      <c r="I2196" s="515" t="s">
        <v>259</v>
      </c>
      <c r="J2196" s="197">
        <v>2</v>
      </c>
      <c r="K2196" s="202">
        <v>45748</v>
      </c>
      <c r="L2196" s="202">
        <v>45930</v>
      </c>
      <c r="M2196" s="199">
        <f t="shared" si="84"/>
        <v>26</v>
      </c>
      <c r="N2196" s="200">
        <v>0</v>
      </c>
      <c r="O2196" s="515" t="s">
        <v>1617</v>
      </c>
      <c r="P2196" s="200">
        <f t="shared" si="85"/>
        <v>0</v>
      </c>
      <c r="Q2196" s="201" t="str" cm="1">
        <f t="array" aca="1" ref="Q2196" ca="1">IF(ISNUMBER(P2196),IF(P2196=100%,"CUMPLIDA",IF(AND(ISNUMBER(L2196),ISNUMBER(INDIRECT("FECHA_"&amp;$B2196,1))), IF(L2196&lt;=INDIRECT("FECHA_"&amp;$B2196,1),"INCUMPLIDA","PROCESO"), "VERIFICAR FECHA")),"SIN VALOR AVANCE")</f>
        <v>PROCESO</v>
      </c>
    </row>
    <row r="2197" spans="1:17" ht="60.75">
      <c r="A2197" s="278" t="s">
        <v>17</v>
      </c>
      <c r="B2197" s="203" t="s">
        <v>14</v>
      </c>
      <c r="C2197" s="609"/>
      <c r="D2197" s="609"/>
      <c r="E2197" s="608"/>
      <c r="F2197" s="608"/>
      <c r="G2197" s="196" t="s">
        <v>1636</v>
      </c>
      <c r="H2197" s="515" t="s">
        <v>261</v>
      </c>
      <c r="I2197" s="515" t="s">
        <v>262</v>
      </c>
      <c r="J2197" s="197">
        <v>1</v>
      </c>
      <c r="K2197" s="202">
        <v>45748</v>
      </c>
      <c r="L2197" s="202">
        <v>45930</v>
      </c>
      <c r="M2197" s="199">
        <f t="shared" si="84"/>
        <v>26</v>
      </c>
      <c r="N2197" s="200">
        <v>0</v>
      </c>
      <c r="O2197" s="515" t="s">
        <v>1446</v>
      </c>
      <c r="P2197" s="200">
        <f t="shared" si="85"/>
        <v>0</v>
      </c>
      <c r="Q2197" s="201" t="str" cm="1">
        <f t="array" aca="1" ref="Q2197" ca="1">IF(ISNUMBER(P2197),IF(P2197=100%,"CUMPLIDA",IF(AND(ISNUMBER(L2197),ISNUMBER(INDIRECT("FECHA_"&amp;$B2197,1))), IF(L2197&lt;=INDIRECT("FECHA_"&amp;$B2197,1),"INCUMPLIDA","PROCESO"), "VERIFICAR FECHA")),"SIN VALOR AVANCE")</f>
        <v>PROCESO</v>
      </c>
    </row>
    <row r="2198" spans="1:17" ht="150.75">
      <c r="A2198" s="278" t="s">
        <v>17</v>
      </c>
      <c r="B2198" s="203" t="s">
        <v>14</v>
      </c>
      <c r="C2198" s="609"/>
      <c r="D2198" s="609"/>
      <c r="E2198" s="608"/>
      <c r="F2198" s="608"/>
      <c r="G2198" s="196" t="s">
        <v>1637</v>
      </c>
      <c r="H2198" s="515" t="s">
        <v>264</v>
      </c>
      <c r="I2198" s="515" t="s">
        <v>265</v>
      </c>
      <c r="J2198" s="197">
        <v>2</v>
      </c>
      <c r="K2198" s="202">
        <v>45748</v>
      </c>
      <c r="L2198" s="202">
        <v>45930</v>
      </c>
      <c r="M2198" s="199">
        <f t="shared" si="84"/>
        <v>26</v>
      </c>
      <c r="N2198" s="200">
        <v>0</v>
      </c>
      <c r="O2198" s="515" t="s">
        <v>1619</v>
      </c>
      <c r="P2198" s="200">
        <f t="shared" si="85"/>
        <v>0</v>
      </c>
      <c r="Q2198" s="201" t="str" cm="1">
        <f t="array" aca="1" ref="Q2198" ca="1">IF(ISNUMBER(P2198),IF(P2198=100%,"CUMPLIDA",IF(AND(ISNUMBER(L2198),ISNUMBER(INDIRECT("FECHA_"&amp;$B2198,1))), IF(L2198&lt;=INDIRECT("FECHA_"&amp;$B2198,1),"INCUMPLIDA","PROCESO"), "VERIFICAR FECHA")),"SIN VALOR AVANCE")</f>
        <v>PROCESO</v>
      </c>
    </row>
    <row r="2199" spans="1:17" ht="120.75">
      <c r="A2199" s="278" t="s">
        <v>17</v>
      </c>
      <c r="B2199" s="203" t="s">
        <v>14</v>
      </c>
      <c r="C2199" s="609"/>
      <c r="D2199" s="609"/>
      <c r="E2199" s="608"/>
      <c r="F2199" s="608"/>
      <c r="G2199" s="196" t="s">
        <v>1638</v>
      </c>
      <c r="H2199" s="515" t="s">
        <v>1639</v>
      </c>
      <c r="I2199" s="515" t="s">
        <v>1640</v>
      </c>
      <c r="J2199" s="197">
        <v>1</v>
      </c>
      <c r="K2199" s="202">
        <v>44805</v>
      </c>
      <c r="L2199" s="202">
        <v>44864</v>
      </c>
      <c r="M2199" s="199">
        <f t="shared" si="84"/>
        <v>8.4285714285714288</v>
      </c>
      <c r="N2199" s="200">
        <v>1</v>
      </c>
      <c r="O2199" s="515" t="s">
        <v>1641</v>
      </c>
      <c r="P2199" s="200">
        <f t="shared" si="85"/>
        <v>1</v>
      </c>
      <c r="Q2199" s="201" t="str" cm="1">
        <f t="array" aca="1" ref="Q2199" ca="1">IF(ISNUMBER(P2199),IF(P2199=100%,"CUMPLIDA",IF(AND(ISNUMBER(L2199),ISNUMBER(INDIRECT("FECHA_"&amp;$B2199,1))), IF(L2199&lt;=INDIRECT("FECHA_"&amp;$B2199,1),"INCUMPLIDA","PROCESO"), "VERIFICAR FECHA")),"SIN VALOR AVANCE")</f>
        <v>CUMPLIDA</v>
      </c>
    </row>
    <row r="2200" spans="1:17" ht="60.75">
      <c r="A2200" s="278" t="s">
        <v>17</v>
      </c>
      <c r="B2200" s="203" t="s">
        <v>14</v>
      </c>
      <c r="C2200" s="609"/>
      <c r="D2200" s="609"/>
      <c r="E2200" s="608"/>
      <c r="F2200" s="608"/>
      <c r="G2200" s="196" t="s">
        <v>1642</v>
      </c>
      <c r="H2200" s="515" t="s">
        <v>237</v>
      </c>
      <c r="I2200" s="515" t="s">
        <v>238</v>
      </c>
      <c r="J2200" s="197">
        <v>1</v>
      </c>
      <c r="K2200" s="202">
        <v>45352</v>
      </c>
      <c r="L2200" s="202">
        <v>45747</v>
      </c>
      <c r="M2200" s="199">
        <f t="shared" si="84"/>
        <v>56.428571428571431</v>
      </c>
      <c r="N2200" s="200">
        <v>1</v>
      </c>
      <c r="O2200" s="515" t="s">
        <v>1446</v>
      </c>
      <c r="P2200" s="200">
        <f t="shared" si="85"/>
        <v>1</v>
      </c>
      <c r="Q2200" s="201" t="str" cm="1">
        <f t="array" aca="1" ref="Q2200" ca="1">IF(ISNUMBER(P2200),IF(P2200=100%,"CUMPLIDA",IF(AND(ISNUMBER(L2200),ISNUMBER(INDIRECT("FECHA_"&amp;$B2200,1))), IF(L2200&lt;=INDIRECT("FECHA_"&amp;$B2200,1),"INCUMPLIDA","PROCESO"), "VERIFICAR FECHA")),"SIN VALOR AVANCE")</f>
        <v>CUMPLIDA</v>
      </c>
    </row>
    <row r="2201" spans="1:17" ht="75.75">
      <c r="A2201" s="278" t="s">
        <v>17</v>
      </c>
      <c r="B2201" s="203" t="s">
        <v>14</v>
      </c>
      <c r="C2201" s="609"/>
      <c r="D2201" s="609"/>
      <c r="E2201" s="608"/>
      <c r="F2201" s="608"/>
      <c r="G2201" s="196" t="s">
        <v>1643</v>
      </c>
      <c r="H2201" s="515" t="s">
        <v>241</v>
      </c>
      <c r="I2201" s="515" t="s">
        <v>242</v>
      </c>
      <c r="J2201" s="197">
        <v>1</v>
      </c>
      <c r="K2201" s="202">
        <v>45352</v>
      </c>
      <c r="L2201" s="202">
        <v>45747</v>
      </c>
      <c r="M2201" s="199">
        <f t="shared" si="84"/>
        <v>56.428571428571431</v>
      </c>
      <c r="N2201" s="200">
        <v>1</v>
      </c>
      <c r="O2201" s="515" t="s">
        <v>1617</v>
      </c>
      <c r="P2201" s="200">
        <f t="shared" si="85"/>
        <v>1</v>
      </c>
      <c r="Q2201" s="201" t="str" cm="1">
        <f t="array" aca="1" ref="Q2201" ca="1">IF(ISNUMBER(P2201),IF(P2201=100%,"CUMPLIDA",IF(AND(ISNUMBER(L2201),ISNUMBER(INDIRECT("FECHA_"&amp;$B2201,1))), IF(L2201&lt;=INDIRECT("FECHA_"&amp;$B2201,1),"INCUMPLIDA","PROCESO"), "VERIFICAR FECHA")),"SIN VALOR AVANCE")</f>
        <v>CUMPLIDA</v>
      </c>
    </row>
    <row r="2202" spans="1:17" ht="60.75">
      <c r="A2202" s="278" t="s">
        <v>17</v>
      </c>
      <c r="B2202" s="203" t="s">
        <v>14</v>
      </c>
      <c r="C2202" s="609"/>
      <c r="D2202" s="609"/>
      <c r="E2202" s="608"/>
      <c r="F2202" s="608"/>
      <c r="G2202" s="196" t="s">
        <v>1644</v>
      </c>
      <c r="H2202" s="515" t="s">
        <v>248</v>
      </c>
      <c r="I2202" s="515" t="s">
        <v>249</v>
      </c>
      <c r="J2202" s="197">
        <v>1</v>
      </c>
      <c r="K2202" s="202">
        <v>45352</v>
      </c>
      <c r="L2202" s="202">
        <v>45747</v>
      </c>
      <c r="M2202" s="199">
        <f t="shared" si="84"/>
        <v>56.428571428571431</v>
      </c>
      <c r="N2202" s="200">
        <v>1</v>
      </c>
      <c r="O2202" s="515" t="s">
        <v>1446</v>
      </c>
      <c r="P2202" s="200">
        <f t="shared" si="85"/>
        <v>1</v>
      </c>
      <c r="Q2202" s="201" t="str" cm="1">
        <f t="array" aca="1" ref="Q2202" ca="1">IF(ISNUMBER(P2202),IF(P2202=100%,"CUMPLIDA",IF(AND(ISNUMBER(L2202),ISNUMBER(INDIRECT("FECHA_"&amp;$B2202,1))), IF(L2202&lt;=INDIRECT("FECHA_"&amp;$B2202,1),"INCUMPLIDA","PROCESO"), "VERIFICAR FECHA")),"SIN VALOR AVANCE")</f>
        <v>CUMPLIDA</v>
      </c>
    </row>
    <row r="2203" spans="1:17" ht="75.75">
      <c r="A2203" s="278" t="s">
        <v>17</v>
      </c>
      <c r="B2203" s="203" t="s">
        <v>14</v>
      </c>
      <c r="C2203" s="609"/>
      <c r="D2203" s="609"/>
      <c r="E2203" s="608"/>
      <c r="F2203" s="608"/>
      <c r="G2203" s="196" t="s">
        <v>1645</v>
      </c>
      <c r="H2203" s="515" t="s">
        <v>251</v>
      </c>
      <c r="I2203" s="515" t="s">
        <v>252</v>
      </c>
      <c r="J2203" s="197">
        <v>1</v>
      </c>
      <c r="K2203" s="202">
        <v>45352</v>
      </c>
      <c r="L2203" s="202">
        <v>45747</v>
      </c>
      <c r="M2203" s="199">
        <f t="shared" si="84"/>
        <v>56.428571428571431</v>
      </c>
      <c r="N2203" s="200">
        <v>1</v>
      </c>
      <c r="O2203" s="515" t="s">
        <v>1617</v>
      </c>
      <c r="P2203" s="200">
        <f t="shared" si="85"/>
        <v>1</v>
      </c>
      <c r="Q2203" s="201" t="str" cm="1">
        <f t="array" aca="1" ref="Q2203" ca="1">IF(ISNUMBER(P2203),IF(P2203=100%,"CUMPLIDA",IF(AND(ISNUMBER(L2203),ISNUMBER(INDIRECT("FECHA_"&amp;$B2203,1))), IF(L2203&lt;=INDIRECT("FECHA_"&amp;$B2203,1),"INCUMPLIDA","PROCESO"), "VERIFICAR FECHA")),"SIN VALOR AVANCE")</f>
        <v>CUMPLIDA</v>
      </c>
    </row>
    <row r="2204" spans="1:17" ht="150.75">
      <c r="A2204" s="278" t="s">
        <v>17</v>
      </c>
      <c r="B2204" s="203" t="s">
        <v>14</v>
      </c>
      <c r="C2204" s="609"/>
      <c r="D2204" s="609"/>
      <c r="E2204" s="608"/>
      <c r="F2204" s="608"/>
      <c r="G2204" s="196" t="s">
        <v>1646</v>
      </c>
      <c r="H2204" s="515" t="s">
        <v>254</v>
      </c>
      <c r="I2204" s="515" t="s">
        <v>255</v>
      </c>
      <c r="J2204" s="197">
        <v>1</v>
      </c>
      <c r="K2204" s="202">
        <v>45352</v>
      </c>
      <c r="L2204" s="202">
        <v>45747</v>
      </c>
      <c r="M2204" s="199">
        <f t="shared" si="84"/>
        <v>56.428571428571431</v>
      </c>
      <c r="N2204" s="200">
        <v>1</v>
      </c>
      <c r="O2204" s="515" t="s">
        <v>1619</v>
      </c>
      <c r="P2204" s="200">
        <f t="shared" si="85"/>
        <v>1</v>
      </c>
      <c r="Q2204" s="201" t="str" cm="1">
        <f t="array" aca="1" ref="Q2204" ca="1">IF(ISNUMBER(P2204),IF(P2204=100%,"CUMPLIDA",IF(AND(ISNUMBER(L2204),ISNUMBER(INDIRECT("FECHA_"&amp;$B2204,1))), IF(L2204&lt;=INDIRECT("FECHA_"&amp;$B2204,1),"INCUMPLIDA","PROCESO"), "VERIFICAR FECHA")),"SIN VALOR AVANCE")</f>
        <v>CUMPLIDA</v>
      </c>
    </row>
    <row r="2205" spans="1:17" ht="75.75">
      <c r="A2205" s="278" t="s">
        <v>17</v>
      </c>
      <c r="B2205" s="203" t="s">
        <v>14</v>
      </c>
      <c r="C2205" s="609"/>
      <c r="D2205" s="609"/>
      <c r="E2205" s="608"/>
      <c r="F2205" s="608"/>
      <c r="G2205" s="196" t="s">
        <v>1647</v>
      </c>
      <c r="H2205" s="515" t="s">
        <v>258</v>
      </c>
      <c r="I2205" s="515" t="s">
        <v>259</v>
      </c>
      <c r="J2205" s="197">
        <v>2</v>
      </c>
      <c r="K2205" s="202">
        <v>45748</v>
      </c>
      <c r="L2205" s="202">
        <v>45930</v>
      </c>
      <c r="M2205" s="199">
        <f t="shared" si="84"/>
        <v>26</v>
      </c>
      <c r="N2205" s="200">
        <v>0</v>
      </c>
      <c r="O2205" s="515" t="s">
        <v>1617</v>
      </c>
      <c r="P2205" s="200">
        <f t="shared" si="85"/>
        <v>0</v>
      </c>
      <c r="Q2205" s="201" t="str" cm="1">
        <f t="array" aca="1" ref="Q2205" ca="1">IF(ISNUMBER(P2205),IF(P2205=100%,"CUMPLIDA",IF(AND(ISNUMBER(L2205),ISNUMBER(INDIRECT("FECHA_"&amp;$B2205,1))), IF(L2205&lt;=INDIRECT("FECHA_"&amp;$B2205,1),"INCUMPLIDA","PROCESO"), "VERIFICAR FECHA")),"SIN VALOR AVANCE")</f>
        <v>PROCESO</v>
      </c>
    </row>
    <row r="2206" spans="1:17" ht="60.75">
      <c r="A2206" s="278" t="s">
        <v>17</v>
      </c>
      <c r="B2206" s="203" t="s">
        <v>14</v>
      </c>
      <c r="C2206" s="609"/>
      <c r="D2206" s="609"/>
      <c r="E2206" s="608"/>
      <c r="F2206" s="608"/>
      <c r="G2206" s="196" t="s">
        <v>1648</v>
      </c>
      <c r="H2206" s="515" t="s">
        <v>261</v>
      </c>
      <c r="I2206" s="515" t="s">
        <v>262</v>
      </c>
      <c r="J2206" s="197">
        <v>1</v>
      </c>
      <c r="K2206" s="202">
        <v>45748</v>
      </c>
      <c r="L2206" s="202">
        <v>45930</v>
      </c>
      <c r="M2206" s="199">
        <f t="shared" si="84"/>
        <v>26</v>
      </c>
      <c r="N2206" s="200">
        <v>0</v>
      </c>
      <c r="O2206" s="515" t="s">
        <v>1446</v>
      </c>
      <c r="P2206" s="200">
        <f t="shared" si="85"/>
        <v>0</v>
      </c>
      <c r="Q2206" s="201" t="str" cm="1">
        <f t="array" aca="1" ref="Q2206" ca="1">IF(ISNUMBER(P2206),IF(P2206=100%,"CUMPLIDA",IF(AND(ISNUMBER(L2206),ISNUMBER(INDIRECT("FECHA_"&amp;$B2206,1))), IF(L2206&lt;=INDIRECT("FECHA_"&amp;$B2206,1),"INCUMPLIDA","PROCESO"), "VERIFICAR FECHA")),"SIN VALOR AVANCE")</f>
        <v>PROCESO</v>
      </c>
    </row>
    <row r="2207" spans="1:17" ht="150.75">
      <c r="A2207" s="278" t="s">
        <v>17</v>
      </c>
      <c r="B2207" s="203" t="s">
        <v>14</v>
      </c>
      <c r="C2207" s="609"/>
      <c r="D2207" s="609"/>
      <c r="E2207" s="608"/>
      <c r="F2207" s="608"/>
      <c r="G2207" s="196" t="s">
        <v>1649</v>
      </c>
      <c r="H2207" s="515" t="s">
        <v>264</v>
      </c>
      <c r="I2207" s="515" t="s">
        <v>265</v>
      </c>
      <c r="J2207" s="197">
        <v>2</v>
      </c>
      <c r="K2207" s="202">
        <v>45748</v>
      </c>
      <c r="L2207" s="202">
        <v>45930</v>
      </c>
      <c r="M2207" s="199">
        <f t="shared" si="84"/>
        <v>26</v>
      </c>
      <c r="N2207" s="200">
        <v>0</v>
      </c>
      <c r="O2207" s="515" t="s">
        <v>1619</v>
      </c>
      <c r="P2207" s="200">
        <f t="shared" si="85"/>
        <v>0</v>
      </c>
      <c r="Q2207" s="201" t="str" cm="1">
        <f t="array" aca="1" ref="Q2207" ca="1">IF(ISNUMBER(P2207),IF(P2207=100%,"CUMPLIDA",IF(AND(ISNUMBER(L2207),ISNUMBER(INDIRECT("FECHA_"&amp;$B2207,1))), IF(L2207&lt;=INDIRECT("FECHA_"&amp;$B2207,1),"INCUMPLIDA","PROCESO"), "VERIFICAR FECHA")),"SIN VALOR AVANCE")</f>
        <v>PROCESO</v>
      </c>
    </row>
    <row r="2208" spans="1:17" ht="240">
      <c r="A2208" s="278" t="s">
        <v>17</v>
      </c>
      <c r="B2208" s="203" t="s">
        <v>14</v>
      </c>
      <c r="C2208" s="609" t="s">
        <v>1650</v>
      </c>
      <c r="D2208" s="609" t="s">
        <v>312</v>
      </c>
      <c r="E2208" s="196" t="s">
        <v>1651</v>
      </c>
      <c r="F2208" s="608" t="s">
        <v>1652</v>
      </c>
      <c r="G2208" s="205" t="s">
        <v>1653</v>
      </c>
      <c r="H2208" s="517" t="s">
        <v>1654</v>
      </c>
      <c r="I2208" s="517" t="s">
        <v>1655</v>
      </c>
      <c r="J2208" s="204">
        <v>1</v>
      </c>
      <c r="K2208" s="198">
        <v>44825</v>
      </c>
      <c r="L2208" s="198">
        <v>45107</v>
      </c>
      <c r="M2208" s="199">
        <f t="shared" si="84"/>
        <v>40.285714285714285</v>
      </c>
      <c r="N2208" s="200">
        <v>1</v>
      </c>
      <c r="O2208" s="515" t="s">
        <v>1656</v>
      </c>
      <c r="P2208" s="200">
        <f t="shared" si="85"/>
        <v>1</v>
      </c>
      <c r="Q2208" s="201" t="str" cm="1">
        <f t="array" aca="1" ref="Q2208" ca="1">IF(ISNUMBER(P2208),IF(P2208=100%,"CUMPLIDA",IF(AND(ISNUMBER(L2208),ISNUMBER(INDIRECT("FECHA_"&amp;$B2208,1))), IF(L2208&lt;=INDIRECT("FECHA_"&amp;$B2208,1),"INCUMPLIDA","PROCESO"), "VERIFICAR FECHA")),"SIN VALOR AVANCE")</f>
        <v>CUMPLIDA</v>
      </c>
    </row>
    <row r="2209" spans="1:17" ht="210">
      <c r="A2209" s="278" t="s">
        <v>17</v>
      </c>
      <c r="B2209" s="203" t="s">
        <v>14</v>
      </c>
      <c r="C2209" s="609"/>
      <c r="D2209" s="609"/>
      <c r="E2209" s="196" t="s">
        <v>1657</v>
      </c>
      <c r="F2209" s="608"/>
      <c r="G2209" s="205" t="s">
        <v>1658</v>
      </c>
      <c r="H2209" s="517" t="s">
        <v>1654</v>
      </c>
      <c r="I2209" s="517" t="s">
        <v>1655</v>
      </c>
      <c r="J2209" s="204">
        <v>1</v>
      </c>
      <c r="K2209" s="198">
        <v>44825</v>
      </c>
      <c r="L2209" s="198">
        <v>45107</v>
      </c>
      <c r="M2209" s="199">
        <f t="shared" si="84"/>
        <v>40.285714285714285</v>
      </c>
      <c r="N2209" s="200">
        <v>1</v>
      </c>
      <c r="O2209" s="515" t="s">
        <v>1656</v>
      </c>
      <c r="P2209" s="200">
        <f t="shared" si="85"/>
        <v>1</v>
      </c>
      <c r="Q2209" s="201" t="str" cm="1">
        <f t="array" aca="1" ref="Q2209" ca="1">IF(ISNUMBER(P2209),IF(P2209=100%,"CUMPLIDA",IF(AND(ISNUMBER(L2209),ISNUMBER(INDIRECT("FECHA_"&amp;$B2209,1))), IF(L2209&lt;=INDIRECT("FECHA_"&amp;$B2209,1),"INCUMPLIDA","PROCESO"), "VERIFICAR FECHA")),"SIN VALOR AVANCE")</f>
        <v>CUMPLIDA</v>
      </c>
    </row>
    <row r="2210" spans="1:17" ht="120">
      <c r="A2210" s="278" t="s">
        <v>17</v>
      </c>
      <c r="B2210" s="203" t="s">
        <v>14</v>
      </c>
      <c r="C2210" s="609"/>
      <c r="D2210" s="609"/>
      <c r="E2210" s="611" t="s">
        <v>1659</v>
      </c>
      <c r="F2210" s="608"/>
      <c r="G2210" s="205" t="s">
        <v>1660</v>
      </c>
      <c r="H2210" s="515" t="s">
        <v>1661</v>
      </c>
      <c r="I2210" s="517" t="s">
        <v>1662</v>
      </c>
      <c r="J2210" s="200">
        <v>1</v>
      </c>
      <c r="K2210" s="198">
        <v>44958</v>
      </c>
      <c r="L2210" s="198">
        <v>45291</v>
      </c>
      <c r="M2210" s="199">
        <f t="shared" si="84"/>
        <v>47.571428571428569</v>
      </c>
      <c r="N2210" s="200">
        <v>1</v>
      </c>
      <c r="O2210" s="515" t="s">
        <v>1663</v>
      </c>
      <c r="P2210" s="200">
        <f t="shared" si="85"/>
        <v>1</v>
      </c>
      <c r="Q2210" s="201" t="str" cm="1">
        <f t="array" aca="1" ref="Q2210" ca="1">IF(ISNUMBER(P2210),IF(P2210=100%,"CUMPLIDA",IF(AND(ISNUMBER(L2210),ISNUMBER(INDIRECT("FECHA_"&amp;$B2210,1))), IF(L2210&lt;=INDIRECT("FECHA_"&amp;$B2210,1),"INCUMPLIDA","PROCESO"), "VERIFICAR FECHA")),"SIN VALOR AVANCE")</f>
        <v>CUMPLIDA</v>
      </c>
    </row>
    <row r="2211" spans="1:17" ht="240">
      <c r="A2211" s="278" t="s">
        <v>17</v>
      </c>
      <c r="B2211" s="203" t="s">
        <v>14</v>
      </c>
      <c r="C2211" s="609"/>
      <c r="D2211" s="609"/>
      <c r="E2211" s="611"/>
      <c r="F2211" s="608"/>
      <c r="G2211" s="205" t="s">
        <v>1664</v>
      </c>
      <c r="H2211" s="517" t="s">
        <v>1665</v>
      </c>
      <c r="I2211" s="517" t="s">
        <v>1662</v>
      </c>
      <c r="J2211" s="200">
        <v>1</v>
      </c>
      <c r="K2211" s="198">
        <v>44941</v>
      </c>
      <c r="L2211" s="198">
        <v>45092</v>
      </c>
      <c r="M2211" s="199">
        <f t="shared" si="84"/>
        <v>21.571428571428573</v>
      </c>
      <c r="N2211" s="200">
        <v>1</v>
      </c>
      <c r="O2211" s="515" t="s">
        <v>1663</v>
      </c>
      <c r="P2211" s="200">
        <f t="shared" si="85"/>
        <v>1</v>
      </c>
      <c r="Q2211" s="201" t="str" cm="1">
        <f t="array" aca="1" ref="Q2211" ca="1">IF(ISNUMBER(P2211),IF(P2211=100%,"CUMPLIDA",IF(AND(ISNUMBER(L2211),ISNUMBER(INDIRECT("FECHA_"&amp;$B2211,1))), IF(L2211&lt;=INDIRECT("FECHA_"&amp;$B2211,1),"INCUMPLIDA","PROCESO"), "VERIFICAR FECHA")),"SIN VALOR AVANCE")</f>
        <v>CUMPLIDA</v>
      </c>
    </row>
    <row r="2212" spans="1:17" ht="195">
      <c r="A2212" s="278" t="s">
        <v>17</v>
      </c>
      <c r="B2212" s="203" t="s">
        <v>14</v>
      </c>
      <c r="C2212" s="609" t="s">
        <v>1666</v>
      </c>
      <c r="D2212" s="609" t="s">
        <v>312</v>
      </c>
      <c r="E2212" s="608" t="s">
        <v>1667</v>
      </c>
      <c r="F2212" s="608" t="s">
        <v>1668</v>
      </c>
      <c r="G2212" s="196" t="s">
        <v>1669</v>
      </c>
      <c r="H2212" s="515" t="s">
        <v>1670</v>
      </c>
      <c r="I2212" s="515" t="s">
        <v>1671</v>
      </c>
      <c r="J2212" s="204">
        <v>2</v>
      </c>
      <c r="K2212" s="198">
        <v>45047</v>
      </c>
      <c r="L2212" s="198">
        <v>45322</v>
      </c>
      <c r="M2212" s="199">
        <f t="shared" si="84"/>
        <v>39.285714285714285</v>
      </c>
      <c r="N2212" s="200">
        <v>1</v>
      </c>
      <c r="O2212" s="515" t="s">
        <v>1672</v>
      </c>
      <c r="P2212" s="200">
        <f t="shared" si="85"/>
        <v>1</v>
      </c>
      <c r="Q2212" s="201" t="str" cm="1">
        <f t="array" aca="1" ref="Q2212" ca="1">IF(ISNUMBER(P2212),IF(P2212=100%,"CUMPLIDA",IF(AND(ISNUMBER(L2212),ISNUMBER(INDIRECT("FECHA_"&amp;$B2212,1))), IF(L2212&lt;=INDIRECT("FECHA_"&amp;$B2212,1),"INCUMPLIDA","PROCESO"), "VERIFICAR FECHA")),"SIN VALOR AVANCE")</f>
        <v>CUMPLIDA</v>
      </c>
    </row>
    <row r="2213" spans="1:17" ht="360">
      <c r="A2213" s="278" t="s">
        <v>17</v>
      </c>
      <c r="B2213" s="203" t="s">
        <v>14</v>
      </c>
      <c r="C2213" s="609"/>
      <c r="D2213" s="609"/>
      <c r="E2213" s="608"/>
      <c r="F2213" s="608"/>
      <c r="G2213" s="196" t="s">
        <v>1673</v>
      </c>
      <c r="H2213" s="515" t="s">
        <v>1674</v>
      </c>
      <c r="I2213" s="515" t="s">
        <v>1675</v>
      </c>
      <c r="J2213" s="204">
        <v>4</v>
      </c>
      <c r="K2213" s="198">
        <v>45047</v>
      </c>
      <c r="L2213" s="198">
        <v>45322</v>
      </c>
      <c r="M2213" s="199">
        <f t="shared" si="84"/>
        <v>39.285714285714285</v>
      </c>
      <c r="N2213" s="200">
        <v>1</v>
      </c>
      <c r="O2213" s="515" t="s">
        <v>1676</v>
      </c>
      <c r="P2213" s="200">
        <f t="shared" si="85"/>
        <v>1</v>
      </c>
      <c r="Q2213" s="201" t="str" cm="1">
        <f t="array" aca="1" ref="Q2213" ca="1">IF(ISNUMBER(P2213),IF(P2213=100%,"CUMPLIDA",IF(AND(ISNUMBER(L2213),ISNUMBER(INDIRECT("FECHA_"&amp;$B2213,1))), IF(L2213&lt;=INDIRECT("FECHA_"&amp;$B2213,1),"INCUMPLIDA","PROCESO"), "VERIFICAR FECHA")),"SIN VALOR AVANCE")</f>
        <v>CUMPLIDA</v>
      </c>
    </row>
    <row r="2214" spans="1:17" ht="165">
      <c r="A2214" s="278" t="s">
        <v>17</v>
      </c>
      <c r="B2214" s="203" t="s">
        <v>14</v>
      </c>
      <c r="C2214" s="609"/>
      <c r="D2214" s="609"/>
      <c r="E2214" s="608"/>
      <c r="F2214" s="608"/>
      <c r="G2214" s="196" t="s">
        <v>1677</v>
      </c>
      <c r="H2214" s="515" t="s">
        <v>1678</v>
      </c>
      <c r="I2214" s="515" t="s">
        <v>1679</v>
      </c>
      <c r="J2214" s="206" t="s">
        <v>1680</v>
      </c>
      <c r="K2214" s="198">
        <v>45169</v>
      </c>
      <c r="L2214" s="198">
        <v>45291</v>
      </c>
      <c r="M2214" s="199">
        <f t="shared" si="84"/>
        <v>17.428571428571427</v>
      </c>
      <c r="N2214" s="200">
        <v>1</v>
      </c>
      <c r="O2214" s="515" t="s">
        <v>1681</v>
      </c>
      <c r="P2214" s="200">
        <f t="shared" si="85"/>
        <v>1</v>
      </c>
      <c r="Q2214" s="201" t="str" cm="1">
        <f t="array" aca="1" ref="Q2214" ca="1">IF(ISNUMBER(P2214),IF(P2214=100%,"CUMPLIDA",IF(AND(ISNUMBER(L2214),ISNUMBER(INDIRECT("FECHA_"&amp;$B2214,1))), IF(L2214&lt;=INDIRECT("FECHA_"&amp;$B2214,1),"INCUMPLIDA","PROCESO"), "VERIFICAR FECHA")),"SIN VALOR AVANCE")</f>
        <v>CUMPLIDA</v>
      </c>
    </row>
    <row r="2215" spans="1:17" ht="195">
      <c r="A2215" s="278" t="s">
        <v>17</v>
      </c>
      <c r="B2215" s="203" t="s">
        <v>14</v>
      </c>
      <c r="C2215" s="609"/>
      <c r="D2215" s="609"/>
      <c r="E2215" s="608" t="s">
        <v>1682</v>
      </c>
      <c r="F2215" s="608"/>
      <c r="G2215" s="196" t="s">
        <v>1669</v>
      </c>
      <c r="H2215" s="515" t="s">
        <v>1670</v>
      </c>
      <c r="I2215" s="515" t="s">
        <v>1671</v>
      </c>
      <c r="J2215" s="204">
        <v>2</v>
      </c>
      <c r="K2215" s="198">
        <v>45047</v>
      </c>
      <c r="L2215" s="198">
        <v>45322</v>
      </c>
      <c r="M2215" s="199">
        <f t="shared" si="84"/>
        <v>39.285714285714285</v>
      </c>
      <c r="N2215" s="200">
        <v>1</v>
      </c>
      <c r="O2215" s="515" t="s">
        <v>1683</v>
      </c>
      <c r="P2215" s="200">
        <f t="shared" si="85"/>
        <v>1</v>
      </c>
      <c r="Q2215" s="201" t="str" cm="1">
        <f t="array" aca="1" ref="Q2215" ca="1">IF(ISNUMBER(P2215),IF(P2215=100%,"CUMPLIDA",IF(AND(ISNUMBER(L2215),ISNUMBER(INDIRECT("FECHA_"&amp;$B2215,1))), IF(L2215&lt;=INDIRECT("FECHA_"&amp;$B2215,1),"INCUMPLIDA","PROCESO"), "VERIFICAR FECHA")),"SIN VALOR AVANCE")</f>
        <v>CUMPLIDA</v>
      </c>
    </row>
    <row r="2216" spans="1:17" ht="360">
      <c r="A2216" s="278" t="s">
        <v>17</v>
      </c>
      <c r="B2216" s="203" t="s">
        <v>14</v>
      </c>
      <c r="C2216" s="609"/>
      <c r="D2216" s="609"/>
      <c r="E2216" s="608"/>
      <c r="F2216" s="608"/>
      <c r="G2216" s="196" t="s">
        <v>1684</v>
      </c>
      <c r="H2216" s="515" t="s">
        <v>1674</v>
      </c>
      <c r="I2216" s="515" t="s">
        <v>1675</v>
      </c>
      <c r="J2216" s="204">
        <v>4</v>
      </c>
      <c r="K2216" s="198">
        <v>45047</v>
      </c>
      <c r="L2216" s="198">
        <v>45322</v>
      </c>
      <c r="M2216" s="199">
        <f t="shared" si="84"/>
        <v>39.285714285714285</v>
      </c>
      <c r="N2216" s="200">
        <v>1</v>
      </c>
      <c r="O2216" s="515" t="s">
        <v>1683</v>
      </c>
      <c r="P2216" s="200">
        <f t="shared" si="85"/>
        <v>1</v>
      </c>
      <c r="Q2216" s="201" t="str" cm="1">
        <f t="array" aca="1" ref="Q2216" ca="1">IF(ISNUMBER(P2216),IF(P2216=100%,"CUMPLIDA",IF(AND(ISNUMBER(L2216),ISNUMBER(INDIRECT("FECHA_"&amp;$B2216,1))), IF(L2216&lt;=INDIRECT("FECHA_"&amp;$B2216,1),"INCUMPLIDA","PROCESO"), "VERIFICAR FECHA")),"SIN VALOR AVANCE")</f>
        <v>CUMPLIDA</v>
      </c>
    </row>
    <row r="2217" spans="1:17" ht="165">
      <c r="A2217" s="278" t="s">
        <v>17</v>
      </c>
      <c r="B2217" s="203" t="s">
        <v>14</v>
      </c>
      <c r="C2217" s="609"/>
      <c r="D2217" s="609"/>
      <c r="E2217" s="608"/>
      <c r="F2217" s="608"/>
      <c r="G2217" s="196" t="s">
        <v>1677</v>
      </c>
      <c r="H2217" s="515" t="s">
        <v>1678</v>
      </c>
      <c r="I2217" s="515" t="s">
        <v>1685</v>
      </c>
      <c r="J2217" s="204" t="s">
        <v>1680</v>
      </c>
      <c r="K2217" s="198">
        <v>45169</v>
      </c>
      <c r="L2217" s="198">
        <v>45322</v>
      </c>
      <c r="M2217" s="199">
        <f t="shared" si="84"/>
        <v>21.857142857142858</v>
      </c>
      <c r="N2217" s="200">
        <v>1</v>
      </c>
      <c r="O2217" s="515" t="s">
        <v>1683</v>
      </c>
      <c r="P2217" s="200">
        <f t="shared" si="85"/>
        <v>1</v>
      </c>
      <c r="Q2217" s="201" t="str" cm="1">
        <f t="array" aca="1" ref="Q2217" ca="1">IF(ISNUMBER(P2217),IF(P2217=100%,"CUMPLIDA",IF(AND(ISNUMBER(L2217),ISNUMBER(INDIRECT("FECHA_"&amp;$B2217,1))), IF(L2217&lt;=INDIRECT("FECHA_"&amp;$B2217,1),"INCUMPLIDA","PROCESO"), "VERIFICAR FECHA")),"SIN VALOR AVANCE")</f>
        <v>CUMPLIDA</v>
      </c>
    </row>
    <row r="2218" spans="1:17" ht="409.5">
      <c r="A2218" s="278" t="s">
        <v>17</v>
      </c>
      <c r="B2218" s="203" t="s">
        <v>14</v>
      </c>
      <c r="C2218" s="609"/>
      <c r="D2218" s="609"/>
      <c r="E2218" s="608" t="s">
        <v>1686</v>
      </c>
      <c r="F2218" s="608"/>
      <c r="G2218" s="196" t="s">
        <v>1669</v>
      </c>
      <c r="H2218" s="515" t="s">
        <v>1687</v>
      </c>
      <c r="I2218" s="515" t="s">
        <v>1671</v>
      </c>
      <c r="J2218" s="204">
        <v>2</v>
      </c>
      <c r="K2218" s="198">
        <v>45047</v>
      </c>
      <c r="L2218" s="198">
        <v>45322</v>
      </c>
      <c r="M2218" s="199">
        <f t="shared" si="84"/>
        <v>39.285714285714285</v>
      </c>
      <c r="N2218" s="200">
        <v>1</v>
      </c>
      <c r="O2218" s="515" t="s">
        <v>1683</v>
      </c>
      <c r="P2218" s="200">
        <f t="shared" si="85"/>
        <v>1</v>
      </c>
      <c r="Q2218" s="201" t="str" cm="1">
        <f t="array" aca="1" ref="Q2218" ca="1">IF(ISNUMBER(P2218),IF(P2218=100%,"CUMPLIDA",IF(AND(ISNUMBER(L2218),ISNUMBER(INDIRECT("FECHA_"&amp;$B2218,1))), IF(L2218&lt;=INDIRECT("FECHA_"&amp;$B2218,1),"INCUMPLIDA","PROCESO"), "VERIFICAR FECHA")),"SIN VALOR AVANCE")</f>
        <v>CUMPLIDA</v>
      </c>
    </row>
    <row r="2219" spans="1:17" ht="165">
      <c r="A2219" s="278" t="s">
        <v>17</v>
      </c>
      <c r="B2219" s="203" t="s">
        <v>14</v>
      </c>
      <c r="C2219" s="609"/>
      <c r="D2219" s="609"/>
      <c r="E2219" s="608"/>
      <c r="F2219" s="608"/>
      <c r="G2219" s="196" t="s">
        <v>1688</v>
      </c>
      <c r="H2219" s="515" t="s">
        <v>1678</v>
      </c>
      <c r="I2219" s="515" t="s">
        <v>1689</v>
      </c>
      <c r="J2219" s="280" t="s">
        <v>1680</v>
      </c>
      <c r="K2219" s="198">
        <v>45169</v>
      </c>
      <c r="L2219" s="198">
        <v>45322</v>
      </c>
      <c r="M2219" s="199">
        <f t="shared" si="84"/>
        <v>21.857142857142858</v>
      </c>
      <c r="N2219" s="200">
        <v>1</v>
      </c>
      <c r="O2219" s="515" t="s">
        <v>1683</v>
      </c>
      <c r="P2219" s="200">
        <f t="shared" si="85"/>
        <v>1</v>
      </c>
      <c r="Q2219" s="201" t="str" cm="1">
        <f t="array" aca="1" ref="Q2219" ca="1">IF(ISNUMBER(P2219),IF(P2219=100%,"CUMPLIDA",IF(AND(ISNUMBER(L2219),ISNUMBER(INDIRECT("FECHA_"&amp;$B2219,1))), IF(L2219&lt;=INDIRECT("FECHA_"&amp;$B2219,1),"INCUMPLIDA","PROCESO"), "VERIFICAR FECHA")),"SIN VALOR AVANCE")</f>
        <v>CUMPLIDA</v>
      </c>
    </row>
    <row r="2220" spans="1:17" ht="135.75">
      <c r="A2220" s="278" t="s">
        <v>17</v>
      </c>
      <c r="B2220" s="203" t="s">
        <v>14</v>
      </c>
      <c r="C2220" s="609"/>
      <c r="D2220" s="609"/>
      <c r="E2220" s="196" t="s">
        <v>1690</v>
      </c>
      <c r="F2220" s="608"/>
      <c r="G2220" s="196" t="s">
        <v>1691</v>
      </c>
      <c r="H2220" s="515" t="s">
        <v>1692</v>
      </c>
      <c r="I2220" s="518" t="s">
        <v>1693</v>
      </c>
      <c r="J2220" s="280" t="s">
        <v>1694</v>
      </c>
      <c r="K2220" s="198">
        <v>45169</v>
      </c>
      <c r="L2220" s="198">
        <v>45322</v>
      </c>
      <c r="M2220" s="199">
        <f t="shared" si="84"/>
        <v>21.857142857142858</v>
      </c>
      <c r="N2220" s="200">
        <v>1</v>
      </c>
      <c r="O2220" s="515" t="s">
        <v>1683</v>
      </c>
      <c r="P2220" s="200">
        <f t="shared" si="85"/>
        <v>1</v>
      </c>
      <c r="Q2220" s="201" t="str" cm="1">
        <f t="array" aca="1" ref="Q2220" ca="1">IF(ISNUMBER(P2220),IF(P2220=100%,"CUMPLIDA",IF(AND(ISNUMBER(L2220),ISNUMBER(INDIRECT("FECHA_"&amp;$B2220,1))), IF(L2220&lt;=INDIRECT("FECHA_"&amp;$B2220,1),"INCUMPLIDA","PROCESO"), "VERIFICAR FECHA")),"SIN VALOR AVANCE")</f>
        <v>CUMPLIDA</v>
      </c>
    </row>
    <row r="2221" spans="1:17" ht="225.75">
      <c r="A2221" s="278" t="s">
        <v>17</v>
      </c>
      <c r="B2221" s="203" t="s">
        <v>14</v>
      </c>
      <c r="C2221" s="609"/>
      <c r="D2221" s="609"/>
      <c r="E2221" s="608" t="s">
        <v>1695</v>
      </c>
      <c r="F2221" s="608"/>
      <c r="G2221" s="196" t="s">
        <v>1696</v>
      </c>
      <c r="H2221" s="515" t="s">
        <v>1697</v>
      </c>
      <c r="I2221" s="518" t="s">
        <v>1698</v>
      </c>
      <c r="J2221" s="204">
        <v>1</v>
      </c>
      <c r="K2221" s="198">
        <v>45047</v>
      </c>
      <c r="L2221" s="198">
        <v>45169</v>
      </c>
      <c r="M2221" s="199">
        <f t="shared" si="84"/>
        <v>17.428571428571427</v>
      </c>
      <c r="N2221" s="200">
        <v>1</v>
      </c>
      <c r="O2221" s="515" t="s">
        <v>1699</v>
      </c>
      <c r="P2221" s="200">
        <f t="shared" si="85"/>
        <v>1</v>
      </c>
      <c r="Q2221" s="201" t="str" cm="1">
        <f t="array" aca="1" ref="Q2221" ca="1">IF(ISNUMBER(P2221),IF(P2221=100%,"CUMPLIDA",IF(AND(ISNUMBER(L2221),ISNUMBER(INDIRECT("FECHA_"&amp;$B2221,1))), IF(L2221&lt;=INDIRECT("FECHA_"&amp;$B2221,1),"INCUMPLIDA","PROCESO"), "VERIFICAR FECHA")),"SIN VALOR AVANCE")</f>
        <v>CUMPLIDA</v>
      </c>
    </row>
    <row r="2222" spans="1:17" ht="210">
      <c r="A2222" s="278" t="s">
        <v>17</v>
      </c>
      <c r="B2222" s="203" t="s">
        <v>14</v>
      </c>
      <c r="C2222" s="609"/>
      <c r="D2222" s="609"/>
      <c r="E2222" s="608"/>
      <c r="F2222" s="608"/>
      <c r="G2222" s="196" t="s">
        <v>1700</v>
      </c>
      <c r="H2222" s="515" t="s">
        <v>1701</v>
      </c>
      <c r="I2222" s="518" t="s">
        <v>1702</v>
      </c>
      <c r="J2222" s="280" t="s">
        <v>1703</v>
      </c>
      <c r="K2222" s="198">
        <v>45169</v>
      </c>
      <c r="L2222" s="198">
        <v>45565</v>
      </c>
      <c r="M2222" s="199">
        <f t="shared" si="84"/>
        <v>56.571428571428569</v>
      </c>
      <c r="N2222" s="200">
        <v>1</v>
      </c>
      <c r="O2222" s="515" t="s">
        <v>1683</v>
      </c>
      <c r="P2222" s="200">
        <f t="shared" si="85"/>
        <v>1</v>
      </c>
      <c r="Q2222" s="201" t="str" cm="1">
        <f t="array" aca="1" ref="Q2222" ca="1">IF(ISNUMBER(P2222),IF(P2222=100%,"CUMPLIDA",IF(AND(ISNUMBER(L2222),ISNUMBER(INDIRECT("FECHA_"&amp;$B2222,1))), IF(L2222&lt;=INDIRECT("FECHA_"&amp;$B2222,1),"INCUMPLIDA","PROCESO"), "VERIFICAR FECHA")),"SIN VALOR AVANCE")</f>
        <v>CUMPLIDA</v>
      </c>
    </row>
    <row r="2223" spans="1:17" ht="225.75">
      <c r="A2223" s="278" t="s">
        <v>17</v>
      </c>
      <c r="B2223" s="203" t="s">
        <v>14</v>
      </c>
      <c r="C2223" s="609"/>
      <c r="D2223" s="609"/>
      <c r="E2223" s="608" t="s">
        <v>1704</v>
      </c>
      <c r="F2223" s="608"/>
      <c r="G2223" s="196" t="s">
        <v>1705</v>
      </c>
      <c r="H2223" s="515" t="s">
        <v>1706</v>
      </c>
      <c r="I2223" s="518" t="s">
        <v>1707</v>
      </c>
      <c r="J2223" s="280" t="s">
        <v>1708</v>
      </c>
      <c r="K2223" s="198">
        <v>45047</v>
      </c>
      <c r="L2223" s="198">
        <v>45107</v>
      </c>
      <c r="M2223" s="199">
        <f t="shared" si="84"/>
        <v>8.5714285714285712</v>
      </c>
      <c r="N2223" s="200">
        <v>1</v>
      </c>
      <c r="O2223" s="515" t="s">
        <v>1699</v>
      </c>
      <c r="P2223" s="200">
        <f t="shared" si="85"/>
        <v>1</v>
      </c>
      <c r="Q2223" s="201" t="str" cm="1">
        <f t="array" aca="1" ref="Q2223" ca="1">IF(ISNUMBER(P2223),IF(P2223=100%,"CUMPLIDA",IF(AND(ISNUMBER(L2223),ISNUMBER(INDIRECT("FECHA_"&amp;$B2223,1))), IF(L2223&lt;=INDIRECT("FECHA_"&amp;$B2223,1),"INCUMPLIDA","PROCESO"), "VERIFICAR FECHA")),"SIN VALOR AVANCE")</f>
        <v>CUMPLIDA</v>
      </c>
    </row>
    <row r="2224" spans="1:17" ht="90">
      <c r="A2224" s="278" t="s">
        <v>17</v>
      </c>
      <c r="B2224" s="203" t="s">
        <v>14</v>
      </c>
      <c r="C2224" s="609"/>
      <c r="D2224" s="609"/>
      <c r="E2224" s="608"/>
      <c r="F2224" s="608"/>
      <c r="G2224" s="196" t="s">
        <v>1709</v>
      </c>
      <c r="H2224" s="515" t="s">
        <v>1710</v>
      </c>
      <c r="I2224" s="518" t="s">
        <v>1711</v>
      </c>
      <c r="J2224" s="280" t="s">
        <v>1712</v>
      </c>
      <c r="K2224" s="198">
        <v>45017</v>
      </c>
      <c r="L2224" s="209">
        <v>45473</v>
      </c>
      <c r="M2224" s="199">
        <f t="shared" si="84"/>
        <v>65.142857142857139</v>
      </c>
      <c r="N2224" s="200">
        <v>1</v>
      </c>
      <c r="O2224" s="515" t="s">
        <v>1446</v>
      </c>
      <c r="P2224" s="200">
        <f t="shared" si="85"/>
        <v>1</v>
      </c>
      <c r="Q2224" s="201" t="str" cm="1">
        <f t="array" aca="1" ref="Q2224" ca="1">IF(ISNUMBER(P2224),IF(P2224=100%,"CUMPLIDA",IF(AND(ISNUMBER(L2224),ISNUMBER(INDIRECT("FECHA_"&amp;$B2224,1))), IF(L2224&lt;=INDIRECT("FECHA_"&amp;$B2224,1),"INCUMPLIDA","PROCESO"), "VERIFICAR FECHA")),"SIN VALOR AVANCE")</f>
        <v>CUMPLIDA</v>
      </c>
    </row>
    <row r="2225" spans="1:17" ht="135.75">
      <c r="A2225" s="278" t="s">
        <v>17</v>
      </c>
      <c r="B2225" s="203" t="s">
        <v>14</v>
      </c>
      <c r="C2225" s="609"/>
      <c r="D2225" s="609"/>
      <c r="E2225" s="608"/>
      <c r="F2225" s="608"/>
      <c r="G2225" s="196" t="s">
        <v>1713</v>
      </c>
      <c r="H2225" s="515" t="s">
        <v>1714</v>
      </c>
      <c r="I2225" s="518" t="s">
        <v>1715</v>
      </c>
      <c r="J2225" s="280" t="s">
        <v>1716</v>
      </c>
      <c r="K2225" s="198">
        <v>45199</v>
      </c>
      <c r="L2225" s="202">
        <v>45565</v>
      </c>
      <c r="M2225" s="199">
        <f t="shared" si="84"/>
        <v>52.285714285714285</v>
      </c>
      <c r="N2225" s="200">
        <v>1</v>
      </c>
      <c r="O2225" s="515" t="s">
        <v>1683</v>
      </c>
      <c r="P2225" s="200">
        <f t="shared" si="85"/>
        <v>1</v>
      </c>
      <c r="Q2225" s="201" t="str" cm="1">
        <f t="array" aca="1" ref="Q2225" ca="1">IF(ISNUMBER(P2225),IF(P2225=100%,"CUMPLIDA",IF(AND(ISNUMBER(L2225),ISNUMBER(INDIRECT("FECHA_"&amp;$B2225,1))), IF(L2225&lt;=INDIRECT("FECHA_"&amp;$B2225,1),"INCUMPLIDA","PROCESO"), "VERIFICAR FECHA")),"SIN VALOR AVANCE")</f>
        <v>CUMPLIDA</v>
      </c>
    </row>
    <row r="2226" spans="1:17" ht="225.75">
      <c r="A2226" s="278" t="s">
        <v>17</v>
      </c>
      <c r="B2226" s="203" t="s">
        <v>14</v>
      </c>
      <c r="C2226" s="609"/>
      <c r="D2226" s="609"/>
      <c r="E2226" s="608" t="s">
        <v>1717</v>
      </c>
      <c r="F2226" s="608"/>
      <c r="G2226" s="196" t="s">
        <v>1718</v>
      </c>
      <c r="H2226" s="515" t="s">
        <v>1719</v>
      </c>
      <c r="I2226" s="518" t="s">
        <v>1720</v>
      </c>
      <c r="J2226" s="280" t="s">
        <v>1721</v>
      </c>
      <c r="K2226" s="198">
        <v>45047</v>
      </c>
      <c r="L2226" s="198">
        <v>45169</v>
      </c>
      <c r="M2226" s="199">
        <f t="shared" si="84"/>
        <v>17.428571428571427</v>
      </c>
      <c r="N2226" s="200">
        <v>1</v>
      </c>
      <c r="O2226" s="515" t="s">
        <v>1699</v>
      </c>
      <c r="P2226" s="200">
        <f t="shared" si="85"/>
        <v>1</v>
      </c>
      <c r="Q2226" s="201" t="str" cm="1">
        <f t="array" aca="1" ref="Q2226" ca="1">IF(ISNUMBER(P2226),IF(P2226=100%,"CUMPLIDA",IF(AND(ISNUMBER(L2226),ISNUMBER(INDIRECT("FECHA_"&amp;$B2226,1))), IF(L2226&lt;=INDIRECT("FECHA_"&amp;$B2226,1),"INCUMPLIDA","PROCESO"), "VERIFICAR FECHA")),"SIN VALOR AVANCE")</f>
        <v>CUMPLIDA</v>
      </c>
    </row>
    <row r="2227" spans="1:17" ht="135.75">
      <c r="A2227" s="278" t="s">
        <v>17</v>
      </c>
      <c r="B2227" s="203" t="s">
        <v>14</v>
      </c>
      <c r="C2227" s="609"/>
      <c r="D2227" s="609"/>
      <c r="E2227" s="608"/>
      <c r="F2227" s="608"/>
      <c r="G2227" s="196" t="s">
        <v>1713</v>
      </c>
      <c r="H2227" s="515" t="s">
        <v>1714</v>
      </c>
      <c r="I2227" s="518" t="s">
        <v>1715</v>
      </c>
      <c r="J2227" s="280" t="s">
        <v>1716</v>
      </c>
      <c r="K2227" s="198">
        <v>45199</v>
      </c>
      <c r="L2227" s="198">
        <v>45565</v>
      </c>
      <c r="M2227" s="199">
        <f t="shared" si="84"/>
        <v>52.285714285714285</v>
      </c>
      <c r="N2227" s="200">
        <v>1</v>
      </c>
      <c r="O2227" s="515" t="s">
        <v>1683</v>
      </c>
      <c r="P2227" s="200">
        <f t="shared" si="85"/>
        <v>1</v>
      </c>
      <c r="Q2227" s="201" t="str" cm="1">
        <f t="array" aca="1" ref="Q2227" ca="1">IF(ISNUMBER(P2227),IF(P2227=100%,"CUMPLIDA",IF(AND(ISNUMBER(L2227),ISNUMBER(INDIRECT("FECHA_"&amp;$B2227,1))), IF(L2227&lt;=INDIRECT("FECHA_"&amp;$B2227,1),"INCUMPLIDA","PROCESO"), "VERIFICAR FECHA")),"SIN VALOR AVANCE")</f>
        <v>CUMPLIDA</v>
      </c>
    </row>
    <row r="2228" spans="1:17" ht="180">
      <c r="A2228" s="278" t="s">
        <v>17</v>
      </c>
      <c r="B2228" s="203" t="s">
        <v>14</v>
      </c>
      <c r="C2228" s="609"/>
      <c r="D2228" s="609"/>
      <c r="E2228" s="608"/>
      <c r="F2228" s="608"/>
      <c r="G2228" s="196" t="s">
        <v>1722</v>
      </c>
      <c r="H2228" s="515" t="s">
        <v>1723</v>
      </c>
      <c r="I2228" s="518" t="s">
        <v>1724</v>
      </c>
      <c r="J2228" s="280" t="s">
        <v>1725</v>
      </c>
      <c r="K2228" s="198">
        <v>45199</v>
      </c>
      <c r="L2228" s="198">
        <v>45351</v>
      </c>
      <c r="M2228" s="199">
        <f t="shared" si="84"/>
        <v>21.714285714285715</v>
      </c>
      <c r="N2228" s="200">
        <v>1</v>
      </c>
      <c r="O2228" s="515" t="s">
        <v>1683</v>
      </c>
      <c r="P2228" s="200">
        <f t="shared" si="85"/>
        <v>1</v>
      </c>
      <c r="Q2228" s="201" t="str" cm="1">
        <f t="array" aca="1" ref="Q2228" ca="1">IF(ISNUMBER(P2228),IF(P2228=100%,"CUMPLIDA",IF(AND(ISNUMBER(L2228),ISNUMBER(INDIRECT("FECHA_"&amp;$B2228,1))), IF(L2228&lt;=INDIRECT("FECHA_"&amp;$B2228,1),"INCUMPLIDA","PROCESO"), "VERIFICAR FECHA")),"SIN VALOR AVANCE")</f>
        <v>CUMPLIDA</v>
      </c>
    </row>
    <row r="2229" spans="1:17" ht="210">
      <c r="A2229" s="278" t="s">
        <v>17</v>
      </c>
      <c r="B2229" s="203" t="s">
        <v>14</v>
      </c>
      <c r="C2229" s="609"/>
      <c r="D2229" s="609"/>
      <c r="E2229" s="608" t="s">
        <v>1726</v>
      </c>
      <c r="F2229" s="608"/>
      <c r="G2229" s="196" t="s">
        <v>1727</v>
      </c>
      <c r="H2229" s="515" t="s">
        <v>1728</v>
      </c>
      <c r="I2229" s="518" t="s">
        <v>1729</v>
      </c>
      <c r="J2229" s="263" t="s">
        <v>1730</v>
      </c>
      <c r="K2229" s="198">
        <v>45047</v>
      </c>
      <c r="L2229" s="198">
        <v>45199</v>
      </c>
      <c r="M2229" s="199">
        <f t="shared" si="84"/>
        <v>21.714285714285715</v>
      </c>
      <c r="N2229" s="200">
        <v>1</v>
      </c>
      <c r="O2229" s="515" t="s">
        <v>1683</v>
      </c>
      <c r="P2229" s="200">
        <f t="shared" si="85"/>
        <v>1</v>
      </c>
      <c r="Q2229" s="201" t="str" cm="1">
        <f t="array" aca="1" ref="Q2229" ca="1">IF(ISNUMBER(P2229),IF(P2229=100%,"CUMPLIDA",IF(AND(ISNUMBER(L2229),ISNUMBER(INDIRECT("FECHA_"&amp;$B2229,1))), IF(L2229&lt;=INDIRECT("FECHA_"&amp;$B2229,1),"INCUMPLIDA","PROCESO"), "VERIFICAR FECHA")),"SIN VALOR AVANCE")</f>
        <v>CUMPLIDA</v>
      </c>
    </row>
    <row r="2230" spans="1:17" ht="105">
      <c r="A2230" s="278" t="s">
        <v>17</v>
      </c>
      <c r="B2230" s="203" t="s">
        <v>14</v>
      </c>
      <c r="C2230" s="609"/>
      <c r="D2230" s="609"/>
      <c r="E2230" s="608"/>
      <c r="F2230" s="608"/>
      <c r="G2230" s="196" t="s">
        <v>1731</v>
      </c>
      <c r="H2230" s="515" t="s">
        <v>1732</v>
      </c>
      <c r="I2230" s="518" t="s">
        <v>1733</v>
      </c>
      <c r="J2230" s="263" t="s">
        <v>1734</v>
      </c>
      <c r="K2230" s="198">
        <v>45200</v>
      </c>
      <c r="L2230" s="198">
        <v>45808</v>
      </c>
      <c r="M2230" s="199">
        <f t="shared" si="84"/>
        <v>86.857142857142861</v>
      </c>
      <c r="N2230" s="200">
        <v>0.8</v>
      </c>
      <c r="O2230" s="515" t="s">
        <v>1446</v>
      </c>
      <c r="P2230" s="200">
        <f t="shared" si="85"/>
        <v>0.8</v>
      </c>
      <c r="Q2230" s="201" t="str" cm="1">
        <f t="array" aca="1" ref="Q2230" ca="1">IF(ISNUMBER(P2230),IF(P2230=100%,"CUMPLIDA",IF(AND(ISNUMBER(L2230),ISNUMBER(INDIRECT("FECHA_"&amp;$B2230,1))), IF(L2230&lt;=INDIRECT("FECHA_"&amp;$B2230,1),"INCUMPLIDA","PROCESO"), "VERIFICAR FECHA")),"SIN VALOR AVANCE")</f>
        <v>PROCESO</v>
      </c>
    </row>
    <row r="2231" spans="1:17" ht="135.75">
      <c r="A2231" s="278" t="s">
        <v>17</v>
      </c>
      <c r="B2231" s="203" t="s">
        <v>14</v>
      </c>
      <c r="C2231" s="609"/>
      <c r="D2231" s="609"/>
      <c r="E2231" s="608"/>
      <c r="F2231" s="608"/>
      <c r="G2231" s="196" t="s">
        <v>1735</v>
      </c>
      <c r="H2231" s="515" t="s">
        <v>1736</v>
      </c>
      <c r="I2231" s="518" t="s">
        <v>1737</v>
      </c>
      <c r="J2231" s="263" t="s">
        <v>1738</v>
      </c>
      <c r="K2231" s="198">
        <v>45295</v>
      </c>
      <c r="L2231" s="198">
        <v>45991</v>
      </c>
      <c r="M2231" s="199">
        <f>(L2231-K2231)/7</f>
        <v>99.428571428571431</v>
      </c>
      <c r="N2231" s="200">
        <v>0.32</v>
      </c>
      <c r="O2231" s="515" t="s">
        <v>1739</v>
      </c>
      <c r="P2231" s="200">
        <f t="shared" si="85"/>
        <v>0.32</v>
      </c>
      <c r="Q2231" s="201" t="str" cm="1">
        <f t="array" aca="1" ref="Q2231" ca="1">IF(ISNUMBER(P2231),IF(P2231=100%,"CUMPLIDA",IF(AND(ISNUMBER(L2231),ISNUMBER(INDIRECT("FECHA_"&amp;$B2231,1))), IF(L2231&lt;=INDIRECT("FECHA_"&amp;$B2231,1),"INCUMPLIDA","PROCESO"), "VERIFICAR FECHA")),"SIN VALOR AVANCE")</f>
        <v>PROCESO</v>
      </c>
    </row>
    <row r="2232" spans="1:17" ht="105">
      <c r="A2232" s="278" t="s">
        <v>17</v>
      </c>
      <c r="B2232" s="203" t="s">
        <v>14</v>
      </c>
      <c r="C2232" s="609" t="s">
        <v>1740</v>
      </c>
      <c r="D2232" s="609" t="s">
        <v>312</v>
      </c>
      <c r="E2232" s="608" t="s">
        <v>1741</v>
      </c>
      <c r="F2232" s="608" t="s">
        <v>1742</v>
      </c>
      <c r="G2232" s="196" t="s">
        <v>1743</v>
      </c>
      <c r="H2232" s="515" t="s">
        <v>1744</v>
      </c>
      <c r="I2232" s="515" t="s">
        <v>1745</v>
      </c>
      <c r="J2232" s="204">
        <v>1</v>
      </c>
      <c r="K2232" s="198">
        <v>45108</v>
      </c>
      <c r="L2232" s="198">
        <v>45199</v>
      </c>
      <c r="M2232" s="199">
        <f t="shared" ref="M2232:M2296" si="86">(L2232-K2232)/7</f>
        <v>13</v>
      </c>
      <c r="N2232" s="200">
        <v>1</v>
      </c>
      <c r="O2232" s="515" t="s">
        <v>1746</v>
      </c>
      <c r="P2232" s="200">
        <f t="shared" si="85"/>
        <v>1</v>
      </c>
      <c r="Q2232" s="201" t="str" cm="1">
        <f t="array" aca="1" ref="Q2232" ca="1">IF(ISNUMBER(P2232),IF(P2232=100%,"CUMPLIDA",IF(AND(ISNUMBER(L2232),ISNUMBER(INDIRECT("FECHA_"&amp;$B2232,1))), IF(L2232&lt;=INDIRECT("FECHA_"&amp;$B2232,1),"INCUMPLIDA","PROCESO"), "VERIFICAR FECHA")),"SIN VALOR AVANCE")</f>
        <v>CUMPLIDA</v>
      </c>
    </row>
    <row r="2233" spans="1:17" ht="105">
      <c r="A2233" s="278" t="s">
        <v>17</v>
      </c>
      <c r="B2233" s="203" t="s">
        <v>14</v>
      </c>
      <c r="C2233" s="609"/>
      <c r="D2233" s="609"/>
      <c r="E2233" s="608"/>
      <c r="F2233" s="608"/>
      <c r="G2233" s="196" t="s">
        <v>1747</v>
      </c>
      <c r="H2233" s="515" t="s">
        <v>1748</v>
      </c>
      <c r="I2233" s="515" t="s">
        <v>1749</v>
      </c>
      <c r="J2233" s="204">
        <v>2</v>
      </c>
      <c r="K2233" s="198">
        <v>45200</v>
      </c>
      <c r="L2233" s="198">
        <v>45473</v>
      </c>
      <c r="M2233" s="199">
        <f t="shared" si="86"/>
        <v>39</v>
      </c>
      <c r="N2233" s="200">
        <v>1</v>
      </c>
      <c r="O2233" s="515" t="s">
        <v>1750</v>
      </c>
      <c r="P2233" s="200">
        <f t="shared" si="85"/>
        <v>1</v>
      </c>
      <c r="Q2233" s="201" t="str" cm="1">
        <f t="array" aca="1" ref="Q2233" ca="1">IF(ISNUMBER(P2233),IF(P2233=100%,"CUMPLIDA",IF(AND(ISNUMBER(L2233),ISNUMBER(INDIRECT("FECHA_"&amp;$B2233,1))), IF(L2233&lt;=INDIRECT("FECHA_"&amp;$B2233,1),"INCUMPLIDA","PROCESO"), "VERIFICAR FECHA")),"SIN VALOR AVANCE")</f>
        <v>CUMPLIDA</v>
      </c>
    </row>
    <row r="2234" spans="1:17" ht="75">
      <c r="A2234" s="278" t="s">
        <v>17</v>
      </c>
      <c r="B2234" s="203" t="s">
        <v>14</v>
      </c>
      <c r="C2234" s="609"/>
      <c r="D2234" s="609"/>
      <c r="E2234" s="608"/>
      <c r="F2234" s="608"/>
      <c r="G2234" s="196" t="s">
        <v>1751</v>
      </c>
      <c r="H2234" s="515" t="s">
        <v>1752</v>
      </c>
      <c r="I2234" s="515" t="s">
        <v>1753</v>
      </c>
      <c r="J2234" s="274">
        <v>1</v>
      </c>
      <c r="K2234" s="198">
        <v>45292</v>
      </c>
      <c r="L2234" s="198">
        <v>45657</v>
      </c>
      <c r="M2234" s="199">
        <f t="shared" si="86"/>
        <v>52.142857142857146</v>
      </c>
      <c r="N2234" s="200">
        <v>1</v>
      </c>
      <c r="O2234" s="515" t="s">
        <v>1754</v>
      </c>
      <c r="P2234" s="200">
        <f t="shared" si="85"/>
        <v>1</v>
      </c>
      <c r="Q2234" s="201" t="str" cm="1">
        <f t="array" aca="1" ref="Q2234" ca="1">IF(ISNUMBER(P2234),IF(P2234=100%,"CUMPLIDA",IF(AND(ISNUMBER(L2234),ISNUMBER(INDIRECT("FECHA_"&amp;$B2234,1))), IF(L2234&lt;=INDIRECT("FECHA_"&amp;$B2234,1),"INCUMPLIDA","PROCESO"), "VERIFICAR FECHA")),"SIN VALOR AVANCE")</f>
        <v>CUMPLIDA</v>
      </c>
    </row>
    <row r="2235" spans="1:17" ht="300">
      <c r="A2235" s="278" t="s">
        <v>17</v>
      </c>
      <c r="B2235" s="203" t="s">
        <v>14</v>
      </c>
      <c r="C2235" s="609"/>
      <c r="D2235" s="609"/>
      <c r="E2235" s="608" t="s">
        <v>1755</v>
      </c>
      <c r="F2235" s="608"/>
      <c r="G2235" s="196" t="s">
        <v>1756</v>
      </c>
      <c r="H2235" s="515" t="s">
        <v>1757</v>
      </c>
      <c r="I2235" s="515" t="s">
        <v>1758</v>
      </c>
      <c r="J2235" s="204">
        <v>3</v>
      </c>
      <c r="K2235" s="198">
        <v>45078</v>
      </c>
      <c r="L2235" s="198">
        <v>45627</v>
      </c>
      <c r="M2235" s="199">
        <f t="shared" si="86"/>
        <v>78.428571428571431</v>
      </c>
      <c r="N2235" s="200">
        <v>1</v>
      </c>
      <c r="O2235" s="515" t="s">
        <v>1759</v>
      </c>
      <c r="P2235" s="200">
        <f t="shared" si="85"/>
        <v>1</v>
      </c>
      <c r="Q2235" s="201" t="str" cm="1">
        <f t="array" aca="1" ref="Q2235" ca="1">IF(ISNUMBER(P2235),IF(P2235=100%,"CUMPLIDA",IF(AND(ISNUMBER(L2235),ISNUMBER(INDIRECT("FECHA_"&amp;$B2235,1))), IF(L2235&lt;=INDIRECT("FECHA_"&amp;$B2235,1),"INCUMPLIDA","PROCESO"), "VERIFICAR FECHA")),"SIN VALOR AVANCE")</f>
        <v>CUMPLIDA</v>
      </c>
    </row>
    <row r="2236" spans="1:17" ht="195">
      <c r="A2236" s="278" t="s">
        <v>17</v>
      </c>
      <c r="B2236" s="203" t="s">
        <v>14</v>
      </c>
      <c r="C2236" s="609"/>
      <c r="D2236" s="609"/>
      <c r="E2236" s="608"/>
      <c r="F2236" s="608"/>
      <c r="G2236" s="196" t="s">
        <v>1760</v>
      </c>
      <c r="H2236" s="515" t="s">
        <v>1757</v>
      </c>
      <c r="I2236" s="515" t="s">
        <v>1761</v>
      </c>
      <c r="J2236" s="204">
        <v>3</v>
      </c>
      <c r="K2236" s="198">
        <v>45597</v>
      </c>
      <c r="L2236" s="198">
        <v>45961</v>
      </c>
      <c r="M2236" s="199">
        <f t="shared" si="86"/>
        <v>52</v>
      </c>
      <c r="N2236" s="200">
        <v>0.1</v>
      </c>
      <c r="O2236" s="515" t="s">
        <v>1762</v>
      </c>
      <c r="P2236" s="200">
        <v>0.1</v>
      </c>
      <c r="Q2236" s="201" t="str" cm="1">
        <f t="array" aca="1" ref="Q2236" ca="1">IF(ISNUMBER(P2236),IF(P2236=100%,"CUMPLIDA",IF(AND(ISNUMBER(L2236),ISNUMBER(INDIRECT("FECHA_"&amp;$B2236,1))), IF(L2236&lt;=INDIRECT("FECHA_"&amp;$B2236,1),"INCUMPLIDA","PROCESO"), "VERIFICAR FECHA")),"SIN VALOR AVANCE")</f>
        <v>PROCESO</v>
      </c>
    </row>
    <row r="2237" spans="1:17" ht="180">
      <c r="A2237" s="278" t="s">
        <v>17</v>
      </c>
      <c r="B2237" s="203" t="s">
        <v>14</v>
      </c>
      <c r="C2237" s="609"/>
      <c r="D2237" s="609"/>
      <c r="E2237" s="608"/>
      <c r="F2237" s="608"/>
      <c r="G2237" s="196" t="s">
        <v>1763</v>
      </c>
      <c r="H2237" s="515" t="s">
        <v>1764</v>
      </c>
      <c r="I2237" s="515" t="s">
        <v>1765</v>
      </c>
      <c r="J2237" s="204">
        <v>1</v>
      </c>
      <c r="K2237" s="198">
        <v>45078</v>
      </c>
      <c r="L2237" s="198">
        <v>45199</v>
      </c>
      <c r="M2237" s="199">
        <f t="shared" si="86"/>
        <v>17.285714285714285</v>
      </c>
      <c r="N2237" s="200">
        <v>1</v>
      </c>
      <c r="O2237" s="515" t="s">
        <v>1746</v>
      </c>
      <c r="P2237" s="200">
        <f t="shared" ref="P2237:P2254" si="87">IF(B2237="ITRC",N2237,N2237/J2237)</f>
        <v>1</v>
      </c>
      <c r="Q2237" s="201" t="str" cm="1">
        <f t="array" aca="1" ref="Q2237" ca="1">IF(ISNUMBER(P2237),IF(P2237=100%,"CUMPLIDA",IF(AND(ISNUMBER(L2237),ISNUMBER(INDIRECT("FECHA_"&amp;$B2237,1))), IF(L2237&lt;=INDIRECT("FECHA_"&amp;$B2237,1),"INCUMPLIDA","PROCESO"), "VERIFICAR FECHA")),"SIN VALOR AVANCE")</f>
        <v>CUMPLIDA</v>
      </c>
    </row>
    <row r="2238" spans="1:17" ht="165">
      <c r="A2238" s="278" t="s">
        <v>17</v>
      </c>
      <c r="B2238" s="203" t="s">
        <v>14</v>
      </c>
      <c r="C2238" s="609"/>
      <c r="D2238" s="609"/>
      <c r="E2238" s="608"/>
      <c r="F2238" s="608"/>
      <c r="G2238" s="196" t="s">
        <v>1766</v>
      </c>
      <c r="H2238" s="515" t="s">
        <v>1767</v>
      </c>
      <c r="I2238" s="515" t="s">
        <v>1768</v>
      </c>
      <c r="J2238" s="204">
        <v>1</v>
      </c>
      <c r="K2238" s="198">
        <v>45170</v>
      </c>
      <c r="L2238" s="198">
        <v>45473</v>
      </c>
      <c r="M2238" s="199">
        <f t="shared" si="86"/>
        <v>43.285714285714285</v>
      </c>
      <c r="N2238" s="200">
        <v>1</v>
      </c>
      <c r="O2238" s="515" t="s">
        <v>1769</v>
      </c>
      <c r="P2238" s="200">
        <f t="shared" si="87"/>
        <v>1</v>
      </c>
      <c r="Q2238" s="201" t="str" cm="1">
        <f t="array" aca="1" ref="Q2238" ca="1">IF(ISNUMBER(P2238),IF(P2238=100%,"CUMPLIDA",IF(AND(ISNUMBER(L2238),ISNUMBER(INDIRECT("FECHA_"&amp;$B2238,1))), IF(L2238&lt;=INDIRECT("FECHA_"&amp;$B2238,1),"INCUMPLIDA","PROCESO"), "VERIFICAR FECHA")),"SIN VALOR AVANCE")</f>
        <v>CUMPLIDA</v>
      </c>
    </row>
    <row r="2239" spans="1:17" ht="180">
      <c r="A2239" s="278" t="s">
        <v>17</v>
      </c>
      <c r="B2239" s="203" t="s">
        <v>14</v>
      </c>
      <c r="C2239" s="609"/>
      <c r="D2239" s="609"/>
      <c r="E2239" s="608"/>
      <c r="F2239" s="608"/>
      <c r="G2239" s="196" t="s">
        <v>1770</v>
      </c>
      <c r="H2239" s="515" t="s">
        <v>1771</v>
      </c>
      <c r="I2239" s="515" t="s">
        <v>1772</v>
      </c>
      <c r="J2239" s="204">
        <v>5</v>
      </c>
      <c r="K2239" s="198">
        <v>45231</v>
      </c>
      <c r="L2239" s="198">
        <v>45626</v>
      </c>
      <c r="M2239" s="199">
        <f t="shared" si="86"/>
        <v>56.428571428571431</v>
      </c>
      <c r="N2239" s="200">
        <v>1</v>
      </c>
      <c r="O2239" s="515" t="s">
        <v>1746</v>
      </c>
      <c r="P2239" s="200">
        <f t="shared" si="87"/>
        <v>1</v>
      </c>
      <c r="Q2239" s="201" t="str" cm="1">
        <f t="array" aca="1" ref="Q2239" ca="1">IF(ISNUMBER(P2239),IF(P2239=100%,"CUMPLIDA",IF(AND(ISNUMBER(L2239),ISNUMBER(INDIRECT("FECHA_"&amp;$B2239,1))), IF(L2239&lt;=INDIRECT("FECHA_"&amp;$B2239,1),"INCUMPLIDA","PROCESO"), "VERIFICAR FECHA")),"SIN VALOR AVANCE")</f>
        <v>CUMPLIDA</v>
      </c>
    </row>
    <row r="2240" spans="1:17" ht="180">
      <c r="A2240" s="278" t="s">
        <v>17</v>
      </c>
      <c r="B2240" s="203" t="s">
        <v>14</v>
      </c>
      <c r="C2240" s="609"/>
      <c r="D2240" s="609"/>
      <c r="E2240" s="608" t="s">
        <v>1773</v>
      </c>
      <c r="F2240" s="608"/>
      <c r="G2240" s="196" t="s">
        <v>1774</v>
      </c>
      <c r="H2240" s="515" t="s">
        <v>1775</v>
      </c>
      <c r="I2240" s="515" t="s">
        <v>1776</v>
      </c>
      <c r="J2240" s="204">
        <v>4</v>
      </c>
      <c r="K2240" s="198">
        <v>45474</v>
      </c>
      <c r="L2240" s="198">
        <v>45473</v>
      </c>
      <c r="M2240" s="199">
        <f t="shared" si="86"/>
        <v>-0.14285714285714285</v>
      </c>
      <c r="N2240" s="200">
        <v>1</v>
      </c>
      <c r="O2240" s="515" t="s">
        <v>1777</v>
      </c>
      <c r="P2240" s="200">
        <f t="shared" si="87"/>
        <v>1</v>
      </c>
      <c r="Q2240" s="201" t="str" cm="1">
        <f t="array" aca="1" ref="Q2240" ca="1">IF(ISNUMBER(P2240),IF(P2240=100%,"CUMPLIDA",IF(AND(ISNUMBER(L2240),ISNUMBER(INDIRECT("FECHA_"&amp;$B2240,1))), IF(L2240&lt;=INDIRECT("FECHA_"&amp;$B2240,1),"INCUMPLIDA","PROCESO"), "VERIFICAR FECHA")),"SIN VALOR AVANCE")</f>
        <v>CUMPLIDA</v>
      </c>
    </row>
    <row r="2241" spans="1:17" ht="90.75">
      <c r="A2241" s="278" t="s">
        <v>17</v>
      </c>
      <c r="B2241" s="203" t="s">
        <v>14</v>
      </c>
      <c r="C2241" s="609"/>
      <c r="D2241" s="609"/>
      <c r="E2241" s="608"/>
      <c r="F2241" s="608"/>
      <c r="G2241" s="196" t="s">
        <v>1778</v>
      </c>
      <c r="H2241" s="515" t="s">
        <v>1511</v>
      </c>
      <c r="I2241" s="515" t="s">
        <v>1512</v>
      </c>
      <c r="J2241" s="204">
        <v>1</v>
      </c>
      <c r="K2241" s="198">
        <v>45231</v>
      </c>
      <c r="L2241" s="198">
        <v>45504</v>
      </c>
      <c r="M2241" s="199">
        <f t="shared" si="86"/>
        <v>39</v>
      </c>
      <c r="N2241" s="200">
        <v>1</v>
      </c>
      <c r="O2241" s="515" t="s">
        <v>1779</v>
      </c>
      <c r="P2241" s="200">
        <f t="shared" si="87"/>
        <v>1</v>
      </c>
      <c r="Q2241" s="201" t="str" cm="1">
        <f t="array" aca="1" ref="Q2241" ca="1">IF(ISNUMBER(P2241),IF(P2241=100%,"CUMPLIDA",IF(AND(ISNUMBER(L2241),ISNUMBER(INDIRECT("FECHA_"&amp;$B2241,1))), IF(L2241&lt;=INDIRECT("FECHA_"&amp;$B2241,1),"INCUMPLIDA","PROCESO"), "VERIFICAR FECHA")),"SIN VALOR AVANCE")</f>
        <v>CUMPLIDA</v>
      </c>
    </row>
    <row r="2242" spans="1:17" ht="45">
      <c r="A2242" s="278" t="s">
        <v>17</v>
      </c>
      <c r="B2242" s="203" t="s">
        <v>14</v>
      </c>
      <c r="C2242" s="609"/>
      <c r="D2242" s="609"/>
      <c r="E2242" s="608"/>
      <c r="F2242" s="608"/>
      <c r="G2242" s="196" t="s">
        <v>1780</v>
      </c>
      <c r="H2242" s="515" t="s">
        <v>237</v>
      </c>
      <c r="I2242" s="515" t="s">
        <v>238</v>
      </c>
      <c r="J2242" s="204">
        <v>1</v>
      </c>
      <c r="K2242" s="202">
        <v>45323</v>
      </c>
      <c r="L2242" s="202">
        <v>45747</v>
      </c>
      <c r="M2242" s="199">
        <f t="shared" si="86"/>
        <v>60.571428571428569</v>
      </c>
      <c r="N2242" s="200">
        <v>1</v>
      </c>
      <c r="O2242" s="515" t="s">
        <v>1781</v>
      </c>
      <c r="P2242" s="200">
        <f t="shared" si="87"/>
        <v>1</v>
      </c>
      <c r="Q2242" s="201" t="str" cm="1">
        <f t="array" aca="1" ref="Q2242" ca="1">IF(ISNUMBER(P2242),IF(P2242=100%,"CUMPLIDA",IF(AND(ISNUMBER(L2242),ISNUMBER(INDIRECT("FECHA_"&amp;$B2242,1))), IF(L2242&lt;=INDIRECT("FECHA_"&amp;$B2242,1),"INCUMPLIDA","PROCESO"), "VERIFICAR FECHA")),"SIN VALOR AVANCE")</f>
        <v>CUMPLIDA</v>
      </c>
    </row>
    <row r="2243" spans="1:17" ht="30.75">
      <c r="A2243" s="278" t="s">
        <v>17</v>
      </c>
      <c r="B2243" s="203" t="s">
        <v>14</v>
      </c>
      <c r="C2243" s="609"/>
      <c r="D2243" s="609"/>
      <c r="E2243" s="608"/>
      <c r="F2243" s="608"/>
      <c r="G2243" s="196" t="s">
        <v>1782</v>
      </c>
      <c r="H2243" s="515" t="s">
        <v>241</v>
      </c>
      <c r="I2243" s="515" t="s">
        <v>242</v>
      </c>
      <c r="J2243" s="204">
        <v>1</v>
      </c>
      <c r="K2243" s="202">
        <v>45323</v>
      </c>
      <c r="L2243" s="202">
        <v>45747</v>
      </c>
      <c r="M2243" s="199">
        <f t="shared" si="86"/>
        <v>60.571428571428569</v>
      </c>
      <c r="N2243" s="200">
        <v>1</v>
      </c>
      <c r="O2243" s="515" t="s">
        <v>1783</v>
      </c>
      <c r="P2243" s="200">
        <f t="shared" si="87"/>
        <v>1</v>
      </c>
      <c r="Q2243" s="201" t="str" cm="1">
        <f t="array" aca="1" ref="Q2243" ca="1">IF(ISNUMBER(P2243),IF(P2243=100%,"CUMPLIDA",IF(AND(ISNUMBER(L2243),ISNUMBER(INDIRECT("FECHA_"&amp;$B2243,1))), IF(L2243&lt;=INDIRECT("FECHA_"&amp;$B2243,1),"INCUMPLIDA","PROCESO"), "VERIFICAR FECHA")),"SIN VALOR AVANCE")</f>
        <v>CUMPLIDA</v>
      </c>
    </row>
    <row r="2244" spans="1:17" ht="45">
      <c r="A2244" s="278" t="s">
        <v>17</v>
      </c>
      <c r="B2244" s="203" t="s">
        <v>14</v>
      </c>
      <c r="C2244" s="609"/>
      <c r="D2244" s="609"/>
      <c r="E2244" s="608"/>
      <c r="F2244" s="608"/>
      <c r="G2244" s="196" t="s">
        <v>1784</v>
      </c>
      <c r="H2244" s="515" t="s">
        <v>245</v>
      </c>
      <c r="I2244" s="515" t="s">
        <v>246</v>
      </c>
      <c r="J2244" s="204">
        <v>1</v>
      </c>
      <c r="K2244" s="202">
        <v>45231</v>
      </c>
      <c r="L2244" s="202">
        <v>45747</v>
      </c>
      <c r="M2244" s="199">
        <f t="shared" si="86"/>
        <v>73.714285714285708</v>
      </c>
      <c r="N2244" s="200">
        <v>1</v>
      </c>
      <c r="O2244" s="515" t="s">
        <v>1783</v>
      </c>
      <c r="P2244" s="200">
        <f t="shared" si="87"/>
        <v>1</v>
      </c>
      <c r="Q2244" s="201" t="str" cm="1">
        <f t="array" aca="1" ref="Q2244" ca="1">IF(ISNUMBER(P2244),IF(P2244=100%,"CUMPLIDA",IF(AND(ISNUMBER(L2244),ISNUMBER(INDIRECT("FECHA_"&amp;$B2244,1))), IF(L2244&lt;=INDIRECT("FECHA_"&amp;$B2244,1),"INCUMPLIDA","PROCESO"), "VERIFICAR FECHA")),"SIN VALOR AVANCE")</f>
        <v>CUMPLIDA</v>
      </c>
    </row>
    <row r="2245" spans="1:17" ht="45">
      <c r="A2245" s="278" t="s">
        <v>17</v>
      </c>
      <c r="B2245" s="203" t="s">
        <v>14</v>
      </c>
      <c r="C2245" s="609"/>
      <c r="D2245" s="609"/>
      <c r="E2245" s="608"/>
      <c r="F2245" s="608"/>
      <c r="G2245" s="196" t="s">
        <v>1625</v>
      </c>
      <c r="H2245" s="515" t="s">
        <v>248</v>
      </c>
      <c r="I2245" s="515" t="s">
        <v>249</v>
      </c>
      <c r="J2245" s="204">
        <v>1</v>
      </c>
      <c r="K2245" s="202">
        <v>45323</v>
      </c>
      <c r="L2245" s="202">
        <v>45747</v>
      </c>
      <c r="M2245" s="199">
        <f t="shared" si="86"/>
        <v>60.571428571428569</v>
      </c>
      <c r="N2245" s="200">
        <v>1</v>
      </c>
      <c r="O2245" s="515" t="s">
        <v>1781</v>
      </c>
      <c r="P2245" s="200">
        <f t="shared" si="87"/>
        <v>1</v>
      </c>
      <c r="Q2245" s="201" t="str" cm="1">
        <f t="array" aca="1" ref="Q2245" ca="1">IF(ISNUMBER(P2245),IF(P2245=100%,"CUMPLIDA",IF(AND(ISNUMBER(L2245),ISNUMBER(INDIRECT("FECHA_"&amp;$B2245,1))), IF(L2245&lt;=INDIRECT("FECHA_"&amp;$B2245,1),"INCUMPLIDA","PROCESO"), "VERIFICAR FECHA")),"SIN VALOR AVANCE")</f>
        <v>CUMPLIDA</v>
      </c>
    </row>
    <row r="2246" spans="1:17" ht="45.75">
      <c r="A2246" s="278" t="s">
        <v>17</v>
      </c>
      <c r="B2246" s="203" t="s">
        <v>14</v>
      </c>
      <c r="C2246" s="609"/>
      <c r="D2246" s="609"/>
      <c r="E2246" s="608"/>
      <c r="F2246" s="608"/>
      <c r="G2246" s="196" t="s">
        <v>1626</v>
      </c>
      <c r="H2246" s="515" t="s">
        <v>251</v>
      </c>
      <c r="I2246" s="515" t="s">
        <v>252</v>
      </c>
      <c r="J2246" s="204">
        <v>1</v>
      </c>
      <c r="K2246" s="202">
        <v>45231</v>
      </c>
      <c r="L2246" s="202">
        <v>45747</v>
      </c>
      <c r="M2246" s="199">
        <f t="shared" si="86"/>
        <v>73.714285714285708</v>
      </c>
      <c r="N2246" s="200">
        <v>1</v>
      </c>
      <c r="O2246" s="515" t="s">
        <v>1785</v>
      </c>
      <c r="P2246" s="200">
        <f t="shared" si="87"/>
        <v>1</v>
      </c>
      <c r="Q2246" s="201" t="str" cm="1">
        <f t="array" aca="1" ref="Q2246" ca="1">IF(ISNUMBER(P2246),IF(P2246=100%,"CUMPLIDA",IF(AND(ISNUMBER(L2246),ISNUMBER(INDIRECT("FECHA_"&amp;$B2246,1))), IF(L2246&lt;=INDIRECT("FECHA_"&amp;$B2246,1),"INCUMPLIDA","PROCESO"), "VERIFICAR FECHA")),"SIN VALOR AVANCE")</f>
        <v>CUMPLIDA</v>
      </c>
    </row>
    <row r="2247" spans="1:17" ht="60.75">
      <c r="A2247" s="278" t="s">
        <v>17</v>
      </c>
      <c r="B2247" s="203" t="s">
        <v>14</v>
      </c>
      <c r="C2247" s="609"/>
      <c r="D2247" s="609"/>
      <c r="E2247" s="608"/>
      <c r="F2247" s="608"/>
      <c r="G2247" s="196" t="s">
        <v>1627</v>
      </c>
      <c r="H2247" s="515" t="s">
        <v>254</v>
      </c>
      <c r="I2247" s="515" t="s">
        <v>255</v>
      </c>
      <c r="J2247" s="204">
        <v>1</v>
      </c>
      <c r="K2247" s="202">
        <v>45231</v>
      </c>
      <c r="L2247" s="202">
        <v>45808</v>
      </c>
      <c r="M2247" s="199">
        <f t="shared" si="86"/>
        <v>82.428571428571431</v>
      </c>
      <c r="N2247" s="200">
        <v>0</v>
      </c>
      <c r="O2247" s="515" t="s">
        <v>1786</v>
      </c>
      <c r="P2247" s="200">
        <f t="shared" si="87"/>
        <v>0</v>
      </c>
      <c r="Q2247" s="201" t="str" cm="1">
        <f t="array" aca="1" ref="Q2247" ca="1">IF(ISNUMBER(P2247),IF(P2247=100%,"CUMPLIDA",IF(AND(ISNUMBER(L2247),ISNUMBER(INDIRECT("FECHA_"&amp;$B2247,1))), IF(L2247&lt;=INDIRECT("FECHA_"&amp;$B2247,1),"INCUMPLIDA","PROCESO"), "VERIFICAR FECHA")),"SIN VALOR AVANCE")</f>
        <v>PROCESO</v>
      </c>
    </row>
    <row r="2248" spans="1:17" ht="30">
      <c r="A2248" s="278" t="s">
        <v>17</v>
      </c>
      <c r="B2248" s="203" t="s">
        <v>14</v>
      </c>
      <c r="C2248" s="609"/>
      <c r="D2248" s="609"/>
      <c r="E2248" s="608"/>
      <c r="F2248" s="608"/>
      <c r="G2248" s="196" t="s">
        <v>1628</v>
      </c>
      <c r="H2248" s="515" t="s">
        <v>258</v>
      </c>
      <c r="I2248" s="515" t="s">
        <v>259</v>
      </c>
      <c r="J2248" s="204">
        <v>2</v>
      </c>
      <c r="K2248" s="202">
        <v>45839</v>
      </c>
      <c r="L2248" s="202">
        <v>46022</v>
      </c>
      <c r="M2248" s="199">
        <f t="shared" si="86"/>
        <v>26.142857142857142</v>
      </c>
      <c r="N2248" s="200">
        <v>0</v>
      </c>
      <c r="O2248" s="515" t="s">
        <v>1787</v>
      </c>
      <c r="P2248" s="200">
        <f t="shared" si="87"/>
        <v>0</v>
      </c>
      <c r="Q2248" s="201" t="str" cm="1">
        <f t="array" aca="1" ref="Q2248" ca="1">IF(ISNUMBER(P2248),IF(P2248=100%,"CUMPLIDA",IF(AND(ISNUMBER(L2248),ISNUMBER(INDIRECT("FECHA_"&amp;$B2248,1))), IF(L2248&lt;=INDIRECT("FECHA_"&amp;$B2248,1),"INCUMPLIDA","PROCESO"), "VERIFICAR FECHA")),"SIN VALOR AVANCE")</f>
        <v>PROCESO</v>
      </c>
    </row>
    <row r="2249" spans="1:17" ht="45">
      <c r="A2249" s="278" t="s">
        <v>17</v>
      </c>
      <c r="B2249" s="203" t="s">
        <v>14</v>
      </c>
      <c r="C2249" s="609"/>
      <c r="D2249" s="609"/>
      <c r="E2249" s="608"/>
      <c r="F2249" s="608"/>
      <c r="G2249" s="196" t="s">
        <v>1629</v>
      </c>
      <c r="H2249" s="515" t="s">
        <v>261</v>
      </c>
      <c r="I2249" s="515" t="s">
        <v>262</v>
      </c>
      <c r="J2249" s="204">
        <v>1</v>
      </c>
      <c r="K2249" s="202">
        <v>45839</v>
      </c>
      <c r="L2249" s="202">
        <v>46022</v>
      </c>
      <c r="M2249" s="199">
        <f t="shared" si="86"/>
        <v>26.142857142857142</v>
      </c>
      <c r="N2249" s="200">
        <v>0</v>
      </c>
      <c r="O2249" s="515" t="s">
        <v>1781</v>
      </c>
      <c r="P2249" s="200">
        <f t="shared" si="87"/>
        <v>0</v>
      </c>
      <c r="Q2249" s="201" t="str" cm="1">
        <f t="array" aca="1" ref="Q2249" ca="1">IF(ISNUMBER(P2249),IF(P2249=100%,"CUMPLIDA",IF(AND(ISNUMBER(L2249),ISNUMBER(INDIRECT("FECHA_"&amp;$B2249,1))), IF(L2249&lt;=INDIRECT("FECHA_"&amp;$B2249,1),"INCUMPLIDA","PROCESO"), "VERIFICAR FECHA")),"SIN VALOR AVANCE")</f>
        <v>PROCESO</v>
      </c>
    </row>
    <row r="2250" spans="1:17" ht="135">
      <c r="A2250" s="278" t="s">
        <v>17</v>
      </c>
      <c r="B2250" s="203" t="s">
        <v>14</v>
      </c>
      <c r="C2250" s="609"/>
      <c r="D2250" s="609"/>
      <c r="E2250" s="608"/>
      <c r="F2250" s="608"/>
      <c r="G2250" s="196" t="s">
        <v>1630</v>
      </c>
      <c r="H2250" s="515" t="s">
        <v>264</v>
      </c>
      <c r="I2250" s="515" t="s">
        <v>265</v>
      </c>
      <c r="J2250" s="204">
        <v>2</v>
      </c>
      <c r="K2250" s="202">
        <v>45839</v>
      </c>
      <c r="L2250" s="202">
        <v>46022</v>
      </c>
      <c r="M2250" s="199">
        <f t="shared" si="86"/>
        <v>26.142857142857142</v>
      </c>
      <c r="N2250" s="200">
        <v>0</v>
      </c>
      <c r="O2250" s="515" t="s">
        <v>1786</v>
      </c>
      <c r="P2250" s="200">
        <f t="shared" si="87"/>
        <v>0</v>
      </c>
      <c r="Q2250" s="201" t="str" cm="1">
        <f t="array" aca="1" ref="Q2250" ca="1">IF(ISNUMBER(P2250),IF(P2250=100%,"CUMPLIDA",IF(AND(ISNUMBER(L2250),ISNUMBER(INDIRECT("FECHA_"&amp;$B2250,1))), IF(L2250&lt;=INDIRECT("FECHA_"&amp;$B2250,1),"INCUMPLIDA","PROCESO"), "VERIFICAR FECHA")),"SIN VALOR AVANCE")</f>
        <v>PROCESO</v>
      </c>
    </row>
    <row r="2251" spans="1:17" ht="90.75">
      <c r="A2251" s="278" t="s">
        <v>17</v>
      </c>
      <c r="B2251" s="203" t="s">
        <v>14</v>
      </c>
      <c r="C2251" s="609"/>
      <c r="D2251" s="609"/>
      <c r="E2251" s="608"/>
      <c r="F2251" s="608"/>
      <c r="G2251" s="196" t="s">
        <v>1778</v>
      </c>
      <c r="H2251" s="515" t="s">
        <v>1511</v>
      </c>
      <c r="I2251" s="515" t="s">
        <v>1512</v>
      </c>
      <c r="J2251" s="204">
        <v>1</v>
      </c>
      <c r="K2251" s="198">
        <v>45231</v>
      </c>
      <c r="L2251" s="198">
        <v>45504</v>
      </c>
      <c r="M2251" s="199">
        <f t="shared" si="86"/>
        <v>39</v>
      </c>
      <c r="N2251" s="200">
        <v>1</v>
      </c>
      <c r="O2251" s="515" t="s">
        <v>1779</v>
      </c>
      <c r="P2251" s="200">
        <f t="shared" si="87"/>
        <v>1</v>
      </c>
      <c r="Q2251" s="201" t="str" cm="1">
        <f t="array" aca="1" ref="Q2251" ca="1">IF(ISNUMBER(P2251),IF(P2251=100%,"CUMPLIDA",IF(AND(ISNUMBER(L2251),ISNUMBER(INDIRECT("FECHA_"&amp;$B2251,1))), IF(L2251&lt;=INDIRECT("FECHA_"&amp;$B2251,1),"INCUMPLIDA","PROCESO"), "VERIFICAR FECHA")),"SIN VALOR AVANCE")</f>
        <v>CUMPLIDA</v>
      </c>
    </row>
    <row r="2252" spans="1:17" ht="45">
      <c r="A2252" s="278" t="s">
        <v>17</v>
      </c>
      <c r="B2252" s="203" t="s">
        <v>14</v>
      </c>
      <c r="C2252" s="609"/>
      <c r="D2252" s="609"/>
      <c r="E2252" s="608"/>
      <c r="F2252" s="608"/>
      <c r="G2252" s="196" t="s">
        <v>1780</v>
      </c>
      <c r="H2252" s="515" t="s">
        <v>237</v>
      </c>
      <c r="I2252" s="515" t="s">
        <v>238</v>
      </c>
      <c r="J2252" s="204">
        <v>1</v>
      </c>
      <c r="K2252" s="202">
        <v>45323</v>
      </c>
      <c r="L2252" s="202">
        <v>45747</v>
      </c>
      <c r="M2252" s="199">
        <f t="shared" si="86"/>
        <v>60.571428571428569</v>
      </c>
      <c r="N2252" s="200">
        <v>1</v>
      </c>
      <c r="O2252" s="515" t="s">
        <v>1781</v>
      </c>
      <c r="P2252" s="200">
        <f t="shared" si="87"/>
        <v>1</v>
      </c>
      <c r="Q2252" s="201" t="str" cm="1">
        <f t="array" aca="1" ref="Q2252" ca="1">IF(ISNUMBER(P2252),IF(P2252=100%,"CUMPLIDA",IF(AND(ISNUMBER(L2252),ISNUMBER(INDIRECT("FECHA_"&amp;$B2252,1))), IF(L2252&lt;=INDIRECT("FECHA_"&amp;$B2252,1),"INCUMPLIDA","PROCESO"), "VERIFICAR FECHA")),"SIN VALOR AVANCE")</f>
        <v>CUMPLIDA</v>
      </c>
    </row>
    <row r="2253" spans="1:17" ht="30.75">
      <c r="A2253" s="278" t="s">
        <v>17</v>
      </c>
      <c r="B2253" s="203" t="s">
        <v>14</v>
      </c>
      <c r="C2253" s="609"/>
      <c r="D2253" s="609"/>
      <c r="E2253" s="608"/>
      <c r="F2253" s="608"/>
      <c r="G2253" s="196" t="s">
        <v>1782</v>
      </c>
      <c r="H2253" s="515" t="s">
        <v>241</v>
      </c>
      <c r="I2253" s="515" t="s">
        <v>242</v>
      </c>
      <c r="J2253" s="204">
        <v>1</v>
      </c>
      <c r="K2253" s="202">
        <v>45323</v>
      </c>
      <c r="L2253" s="202">
        <v>45747</v>
      </c>
      <c r="M2253" s="199">
        <f t="shared" si="86"/>
        <v>60.571428571428569</v>
      </c>
      <c r="N2253" s="200">
        <v>1</v>
      </c>
      <c r="O2253" s="515" t="s">
        <v>1783</v>
      </c>
      <c r="P2253" s="200">
        <f t="shared" si="87"/>
        <v>1</v>
      </c>
      <c r="Q2253" s="201" t="str" cm="1">
        <f t="array" aca="1" ref="Q2253" ca="1">IF(ISNUMBER(P2253),IF(P2253=100%,"CUMPLIDA",IF(AND(ISNUMBER(L2253),ISNUMBER(INDIRECT("FECHA_"&amp;$B2253,1))), IF(L2253&lt;=INDIRECT("FECHA_"&amp;$B2253,1),"INCUMPLIDA","PROCESO"), "VERIFICAR FECHA")),"SIN VALOR AVANCE")</f>
        <v>CUMPLIDA</v>
      </c>
    </row>
    <row r="2254" spans="1:17" ht="45">
      <c r="A2254" s="278" t="s">
        <v>17</v>
      </c>
      <c r="B2254" s="203" t="s">
        <v>14</v>
      </c>
      <c r="C2254" s="609"/>
      <c r="D2254" s="609"/>
      <c r="E2254" s="608"/>
      <c r="F2254" s="608"/>
      <c r="G2254" s="196" t="s">
        <v>1784</v>
      </c>
      <c r="H2254" s="515" t="s">
        <v>245</v>
      </c>
      <c r="I2254" s="515" t="s">
        <v>246</v>
      </c>
      <c r="J2254" s="204">
        <v>1</v>
      </c>
      <c r="K2254" s="202">
        <v>45231</v>
      </c>
      <c r="L2254" s="202">
        <v>45747</v>
      </c>
      <c r="M2254" s="199">
        <f t="shared" si="86"/>
        <v>73.714285714285708</v>
      </c>
      <c r="N2254" s="200">
        <v>1</v>
      </c>
      <c r="O2254" s="515" t="s">
        <v>1783</v>
      </c>
      <c r="P2254" s="200">
        <f t="shared" si="87"/>
        <v>1</v>
      </c>
      <c r="Q2254" s="201" t="str" cm="1">
        <f t="array" aca="1" ref="Q2254" ca="1">IF(ISNUMBER(P2254),IF(P2254=100%,"CUMPLIDA",IF(AND(ISNUMBER(L2254),ISNUMBER(INDIRECT("FECHA_"&amp;$B2254,1))), IF(L2254&lt;=INDIRECT("FECHA_"&amp;$B2254,1),"INCUMPLIDA","PROCESO"), "VERIFICAR FECHA")),"SIN VALOR AVANCE")</f>
        <v>CUMPLIDA</v>
      </c>
    </row>
    <row r="2255" spans="1:17" ht="45">
      <c r="A2255" s="278" t="s">
        <v>17</v>
      </c>
      <c r="B2255" s="203" t="s">
        <v>14</v>
      </c>
      <c r="C2255" s="609"/>
      <c r="D2255" s="609"/>
      <c r="E2255" s="608"/>
      <c r="F2255" s="608"/>
      <c r="G2255" s="196" t="s">
        <v>1625</v>
      </c>
      <c r="H2255" s="515" t="s">
        <v>248</v>
      </c>
      <c r="I2255" s="515" t="s">
        <v>249</v>
      </c>
      <c r="J2255" s="204">
        <v>1</v>
      </c>
      <c r="K2255" s="202">
        <v>45323</v>
      </c>
      <c r="L2255" s="202">
        <v>45747</v>
      </c>
      <c r="M2255" s="199">
        <f t="shared" si="86"/>
        <v>60.571428571428569</v>
      </c>
      <c r="N2255" s="200">
        <v>1</v>
      </c>
      <c r="O2255" s="515" t="s">
        <v>1788</v>
      </c>
      <c r="P2255" s="200">
        <v>1</v>
      </c>
      <c r="Q2255" s="201" t="str" cm="1">
        <f t="array" aca="1" ref="Q2255" ca="1">IF(ISNUMBER(P2255),IF(P2255=100%,"CUMPLIDA",IF(AND(ISNUMBER(L2255),ISNUMBER(INDIRECT("FECHA_"&amp;$B2255,1))), IF(L2255&lt;=INDIRECT("FECHA_"&amp;$B2255,1),"INCUMPLIDA","PROCESO"), "VERIFICAR FECHA")),"SIN VALOR AVANCE")</f>
        <v>CUMPLIDA</v>
      </c>
    </row>
    <row r="2256" spans="1:17" ht="45">
      <c r="A2256" s="278" t="s">
        <v>17</v>
      </c>
      <c r="B2256" s="203" t="s">
        <v>14</v>
      </c>
      <c r="C2256" s="609"/>
      <c r="D2256" s="609"/>
      <c r="E2256" s="608"/>
      <c r="F2256" s="608"/>
      <c r="G2256" s="196" t="s">
        <v>1626</v>
      </c>
      <c r="H2256" s="515" t="s">
        <v>251</v>
      </c>
      <c r="I2256" s="515" t="s">
        <v>252</v>
      </c>
      <c r="J2256" s="204">
        <v>1</v>
      </c>
      <c r="K2256" s="202">
        <v>45231</v>
      </c>
      <c r="L2256" s="202">
        <v>45747</v>
      </c>
      <c r="M2256" s="199">
        <f t="shared" si="86"/>
        <v>73.714285714285708</v>
      </c>
      <c r="N2256" s="200">
        <v>1</v>
      </c>
      <c r="O2256" s="515" t="s">
        <v>1783</v>
      </c>
      <c r="P2256" s="200">
        <v>1</v>
      </c>
      <c r="Q2256" s="201" t="str" cm="1">
        <f t="array" aca="1" ref="Q2256" ca="1">IF(ISNUMBER(P2256),IF(P2256=100%,"CUMPLIDA",IF(AND(ISNUMBER(L2256),ISNUMBER(INDIRECT("FECHA_"&amp;$B2256,1))), IF(L2256&lt;=INDIRECT("FECHA_"&amp;$B2256,1),"INCUMPLIDA","PROCESO"), "VERIFICAR FECHA")),"SIN VALOR AVANCE")</f>
        <v>CUMPLIDA</v>
      </c>
    </row>
    <row r="2257" spans="1:17" ht="60.75">
      <c r="A2257" s="278" t="s">
        <v>17</v>
      </c>
      <c r="B2257" s="203" t="s">
        <v>14</v>
      </c>
      <c r="C2257" s="609"/>
      <c r="D2257" s="609"/>
      <c r="E2257" s="608"/>
      <c r="F2257" s="608"/>
      <c r="G2257" s="196" t="s">
        <v>1627</v>
      </c>
      <c r="H2257" s="515" t="s">
        <v>254</v>
      </c>
      <c r="I2257" s="515" t="s">
        <v>255</v>
      </c>
      <c r="J2257" s="204">
        <v>1</v>
      </c>
      <c r="K2257" s="202">
        <v>45231</v>
      </c>
      <c r="L2257" s="202">
        <v>45808</v>
      </c>
      <c r="M2257" s="199">
        <f t="shared" si="86"/>
        <v>82.428571428571431</v>
      </c>
      <c r="N2257" s="200">
        <v>0</v>
      </c>
      <c r="O2257" s="515" t="s">
        <v>1789</v>
      </c>
      <c r="P2257" s="200">
        <f t="shared" ref="P2257:P2275" si="88">IF(B2257="ITRC",N2257,N2257/J2257)</f>
        <v>0</v>
      </c>
      <c r="Q2257" s="201" t="str" cm="1">
        <f t="array" aca="1" ref="Q2257" ca="1">IF(ISNUMBER(P2257),IF(P2257=100%,"CUMPLIDA",IF(AND(ISNUMBER(L2257),ISNUMBER(INDIRECT("FECHA_"&amp;$B2257,1))), IF(L2257&lt;=INDIRECT("FECHA_"&amp;$B2257,1),"INCUMPLIDA","PROCESO"), "VERIFICAR FECHA")),"SIN VALOR AVANCE")</f>
        <v>PROCESO</v>
      </c>
    </row>
    <row r="2258" spans="1:17" ht="30.75">
      <c r="A2258" s="278" t="s">
        <v>17</v>
      </c>
      <c r="B2258" s="203" t="s">
        <v>14</v>
      </c>
      <c r="C2258" s="609"/>
      <c r="D2258" s="609"/>
      <c r="E2258" s="608"/>
      <c r="F2258" s="608"/>
      <c r="G2258" s="196" t="s">
        <v>1628</v>
      </c>
      <c r="H2258" s="515" t="s">
        <v>258</v>
      </c>
      <c r="I2258" s="515" t="s">
        <v>259</v>
      </c>
      <c r="J2258" s="204">
        <v>2</v>
      </c>
      <c r="K2258" s="202">
        <v>45839</v>
      </c>
      <c r="L2258" s="202">
        <v>46022</v>
      </c>
      <c r="M2258" s="199">
        <f t="shared" si="86"/>
        <v>26.142857142857142</v>
      </c>
      <c r="N2258" s="200">
        <v>0</v>
      </c>
      <c r="O2258" s="515" t="s">
        <v>1783</v>
      </c>
      <c r="P2258" s="200">
        <f t="shared" si="88"/>
        <v>0</v>
      </c>
      <c r="Q2258" s="201" t="str" cm="1">
        <f t="array" aca="1" ref="Q2258" ca="1">IF(ISNUMBER(P2258),IF(P2258=100%,"CUMPLIDA",IF(AND(ISNUMBER(L2258),ISNUMBER(INDIRECT("FECHA_"&amp;$B2258,1))), IF(L2258&lt;=INDIRECT("FECHA_"&amp;$B2258,1),"INCUMPLIDA","PROCESO"), "VERIFICAR FECHA")),"SIN VALOR AVANCE")</f>
        <v>PROCESO</v>
      </c>
    </row>
    <row r="2259" spans="1:17" ht="45">
      <c r="A2259" s="278" t="s">
        <v>17</v>
      </c>
      <c r="B2259" s="203" t="s">
        <v>14</v>
      </c>
      <c r="C2259" s="609"/>
      <c r="D2259" s="609"/>
      <c r="E2259" s="608"/>
      <c r="F2259" s="608"/>
      <c r="G2259" s="196" t="s">
        <v>1629</v>
      </c>
      <c r="H2259" s="515" t="s">
        <v>261</v>
      </c>
      <c r="I2259" s="515" t="s">
        <v>262</v>
      </c>
      <c r="J2259" s="204">
        <v>1</v>
      </c>
      <c r="K2259" s="202">
        <v>45839</v>
      </c>
      <c r="L2259" s="202">
        <v>46022</v>
      </c>
      <c r="M2259" s="199">
        <f t="shared" si="86"/>
        <v>26.142857142857142</v>
      </c>
      <c r="N2259" s="200">
        <v>0</v>
      </c>
      <c r="O2259" s="515" t="s">
        <v>1788</v>
      </c>
      <c r="P2259" s="200">
        <f t="shared" si="88"/>
        <v>0</v>
      </c>
      <c r="Q2259" s="201" t="str" cm="1">
        <f t="array" aca="1" ref="Q2259" ca="1">IF(ISNUMBER(P2259),IF(P2259=100%,"CUMPLIDA",IF(AND(ISNUMBER(L2259),ISNUMBER(INDIRECT("FECHA_"&amp;$B2259,1))), IF(L2259&lt;=INDIRECT("FECHA_"&amp;$B2259,1),"INCUMPLIDA","PROCESO"), "VERIFICAR FECHA")),"SIN VALOR AVANCE")</f>
        <v>PROCESO</v>
      </c>
    </row>
    <row r="2260" spans="1:17" ht="135">
      <c r="A2260" s="278" t="s">
        <v>17</v>
      </c>
      <c r="B2260" s="203" t="s">
        <v>14</v>
      </c>
      <c r="C2260" s="609"/>
      <c r="D2260" s="609"/>
      <c r="E2260" s="608"/>
      <c r="F2260" s="608"/>
      <c r="G2260" s="196" t="s">
        <v>1630</v>
      </c>
      <c r="H2260" s="515" t="s">
        <v>264</v>
      </c>
      <c r="I2260" s="515" t="s">
        <v>265</v>
      </c>
      <c r="J2260" s="204">
        <v>2</v>
      </c>
      <c r="K2260" s="202">
        <v>45839</v>
      </c>
      <c r="L2260" s="202">
        <v>46022</v>
      </c>
      <c r="M2260" s="199">
        <f t="shared" si="86"/>
        <v>26.142857142857142</v>
      </c>
      <c r="N2260" s="200">
        <v>0</v>
      </c>
      <c r="O2260" s="515" t="s">
        <v>1789</v>
      </c>
      <c r="P2260" s="200">
        <f t="shared" si="88"/>
        <v>0</v>
      </c>
      <c r="Q2260" s="201" t="str" cm="1">
        <f t="array" aca="1" ref="Q2260" ca="1">IF(ISNUMBER(P2260),IF(P2260=100%,"CUMPLIDA",IF(AND(ISNUMBER(L2260),ISNUMBER(INDIRECT("FECHA_"&amp;$B2260,1))), IF(L2260&lt;=INDIRECT("FECHA_"&amp;$B2260,1),"INCUMPLIDA","PROCESO"), "VERIFICAR FECHA")),"SIN VALOR AVANCE")</f>
        <v>PROCESO</v>
      </c>
    </row>
    <row r="2261" spans="1:17" ht="195">
      <c r="A2261" s="278" t="s">
        <v>17</v>
      </c>
      <c r="B2261" s="203" t="s">
        <v>14</v>
      </c>
      <c r="C2261" s="609"/>
      <c r="D2261" s="609"/>
      <c r="E2261" s="608" t="s">
        <v>1790</v>
      </c>
      <c r="F2261" s="608"/>
      <c r="G2261" s="196" t="s">
        <v>1791</v>
      </c>
      <c r="H2261" s="515" t="s">
        <v>1792</v>
      </c>
      <c r="I2261" s="515" t="s">
        <v>1793</v>
      </c>
      <c r="J2261" s="204">
        <v>2</v>
      </c>
      <c r="K2261" s="198">
        <v>45108</v>
      </c>
      <c r="L2261" s="198">
        <v>45169</v>
      </c>
      <c r="M2261" s="199">
        <f t="shared" si="86"/>
        <v>8.7142857142857135</v>
      </c>
      <c r="N2261" s="200">
        <v>1</v>
      </c>
      <c r="O2261" s="515" t="s">
        <v>1794</v>
      </c>
      <c r="P2261" s="200">
        <f t="shared" si="88"/>
        <v>1</v>
      </c>
      <c r="Q2261" s="201" t="str" cm="1">
        <f t="array" aca="1" ref="Q2261" ca="1">IF(ISNUMBER(P2261),IF(P2261=100%,"CUMPLIDA",IF(AND(ISNUMBER(L2261),ISNUMBER(INDIRECT("FECHA_"&amp;$B2261,1))), IF(L2261&lt;=INDIRECT("FECHA_"&amp;$B2261,1),"INCUMPLIDA","PROCESO"), "VERIFICAR FECHA")),"SIN VALOR AVANCE")</f>
        <v>CUMPLIDA</v>
      </c>
    </row>
    <row r="2262" spans="1:17" ht="195">
      <c r="A2262" s="278" t="s">
        <v>17</v>
      </c>
      <c r="B2262" s="203" t="s">
        <v>14</v>
      </c>
      <c r="C2262" s="609"/>
      <c r="D2262" s="609"/>
      <c r="E2262" s="608"/>
      <c r="F2262" s="608"/>
      <c r="G2262" s="196" t="s">
        <v>1795</v>
      </c>
      <c r="H2262" s="515" t="s">
        <v>1796</v>
      </c>
      <c r="I2262" s="515" t="s">
        <v>1797</v>
      </c>
      <c r="J2262" s="204">
        <v>2</v>
      </c>
      <c r="K2262" s="198">
        <v>45170</v>
      </c>
      <c r="L2262" s="198">
        <v>45291</v>
      </c>
      <c r="M2262" s="199">
        <f t="shared" si="86"/>
        <v>17.285714285714285</v>
      </c>
      <c r="N2262" s="200">
        <v>1</v>
      </c>
      <c r="O2262" s="515" t="s">
        <v>1794</v>
      </c>
      <c r="P2262" s="200">
        <f t="shared" si="88"/>
        <v>1</v>
      </c>
      <c r="Q2262" s="201" t="str" cm="1">
        <f t="array" aca="1" ref="Q2262" ca="1">IF(ISNUMBER(P2262),IF(P2262=100%,"CUMPLIDA",IF(AND(ISNUMBER(L2262),ISNUMBER(INDIRECT("FECHA_"&amp;$B2262,1))), IF(L2262&lt;=INDIRECT("FECHA_"&amp;$B2262,1),"INCUMPLIDA","PROCESO"), "VERIFICAR FECHA")),"SIN VALOR AVANCE")</f>
        <v>CUMPLIDA</v>
      </c>
    </row>
    <row r="2263" spans="1:17" ht="75.75">
      <c r="A2263" s="278" t="s">
        <v>17</v>
      </c>
      <c r="B2263" s="203" t="s">
        <v>14</v>
      </c>
      <c r="C2263" s="609"/>
      <c r="D2263" s="609"/>
      <c r="E2263" s="608"/>
      <c r="F2263" s="608"/>
      <c r="G2263" s="196" t="s">
        <v>1778</v>
      </c>
      <c r="H2263" s="515" t="s">
        <v>1511</v>
      </c>
      <c r="I2263" s="515" t="s">
        <v>1512</v>
      </c>
      <c r="J2263" s="204">
        <v>1</v>
      </c>
      <c r="K2263" s="198">
        <v>45231</v>
      </c>
      <c r="L2263" s="198">
        <v>45504</v>
      </c>
      <c r="M2263" s="199">
        <f t="shared" si="86"/>
        <v>39</v>
      </c>
      <c r="N2263" s="200">
        <v>1</v>
      </c>
      <c r="O2263" s="515" t="s">
        <v>1798</v>
      </c>
      <c r="P2263" s="200">
        <f t="shared" si="88"/>
        <v>1</v>
      </c>
      <c r="Q2263" s="201" t="str" cm="1">
        <f t="array" aca="1" ref="Q2263" ca="1">IF(ISNUMBER(P2263),IF(P2263=100%,"CUMPLIDA",IF(AND(ISNUMBER(L2263),ISNUMBER(INDIRECT("FECHA_"&amp;$B2263,1))), IF(L2263&lt;=INDIRECT("FECHA_"&amp;$B2263,1),"INCUMPLIDA","PROCESO"), "VERIFICAR FECHA")),"SIN VALOR AVANCE")</f>
        <v>CUMPLIDA</v>
      </c>
    </row>
    <row r="2264" spans="1:17" ht="45">
      <c r="A2264" s="278" t="s">
        <v>17</v>
      </c>
      <c r="B2264" s="203" t="s">
        <v>14</v>
      </c>
      <c r="C2264" s="609"/>
      <c r="D2264" s="609"/>
      <c r="E2264" s="608"/>
      <c r="F2264" s="608"/>
      <c r="G2264" s="196" t="s">
        <v>1780</v>
      </c>
      <c r="H2264" s="515" t="s">
        <v>237</v>
      </c>
      <c r="I2264" s="515" t="s">
        <v>238</v>
      </c>
      <c r="J2264" s="204">
        <v>1</v>
      </c>
      <c r="K2264" s="202">
        <v>45323</v>
      </c>
      <c r="L2264" s="202">
        <v>45747</v>
      </c>
      <c r="M2264" s="199">
        <f t="shared" si="86"/>
        <v>60.571428571428569</v>
      </c>
      <c r="N2264" s="200">
        <v>1</v>
      </c>
      <c r="O2264" s="515" t="s">
        <v>1781</v>
      </c>
      <c r="P2264" s="200">
        <f t="shared" si="88"/>
        <v>1</v>
      </c>
      <c r="Q2264" s="201" t="str" cm="1">
        <f t="array" aca="1" ref="Q2264" ca="1">IF(ISNUMBER(P2264),IF(P2264=100%,"CUMPLIDA",IF(AND(ISNUMBER(L2264),ISNUMBER(INDIRECT("FECHA_"&amp;$B2264,1))), IF(L2264&lt;=INDIRECT("FECHA_"&amp;$B2264,1),"INCUMPLIDA","PROCESO"), "VERIFICAR FECHA")),"SIN VALOR AVANCE")</f>
        <v>CUMPLIDA</v>
      </c>
    </row>
    <row r="2265" spans="1:17" ht="30.75">
      <c r="A2265" s="278" t="s">
        <v>17</v>
      </c>
      <c r="B2265" s="203" t="s">
        <v>14</v>
      </c>
      <c r="C2265" s="609"/>
      <c r="D2265" s="609"/>
      <c r="E2265" s="608"/>
      <c r="F2265" s="608"/>
      <c r="G2265" s="196" t="s">
        <v>1782</v>
      </c>
      <c r="H2265" s="515" t="s">
        <v>241</v>
      </c>
      <c r="I2265" s="515" t="s">
        <v>242</v>
      </c>
      <c r="J2265" s="204">
        <v>1</v>
      </c>
      <c r="K2265" s="202">
        <v>45323</v>
      </c>
      <c r="L2265" s="202">
        <v>45747</v>
      </c>
      <c r="M2265" s="199">
        <f t="shared" si="86"/>
        <v>60.571428571428569</v>
      </c>
      <c r="N2265" s="200">
        <v>1</v>
      </c>
      <c r="O2265" s="515" t="s">
        <v>1783</v>
      </c>
      <c r="P2265" s="200">
        <f t="shared" si="88"/>
        <v>1</v>
      </c>
      <c r="Q2265" s="201" t="str" cm="1">
        <f t="array" aca="1" ref="Q2265" ca="1">IF(ISNUMBER(P2265),IF(P2265=100%,"CUMPLIDA",IF(AND(ISNUMBER(L2265),ISNUMBER(INDIRECT("FECHA_"&amp;$B2265,1))), IF(L2265&lt;=INDIRECT("FECHA_"&amp;$B2265,1),"INCUMPLIDA","PROCESO"), "VERIFICAR FECHA")),"SIN VALOR AVANCE")</f>
        <v>CUMPLIDA</v>
      </c>
    </row>
    <row r="2266" spans="1:17" ht="45">
      <c r="A2266" s="278" t="s">
        <v>17</v>
      </c>
      <c r="B2266" s="203" t="s">
        <v>14</v>
      </c>
      <c r="C2266" s="609"/>
      <c r="D2266" s="609"/>
      <c r="E2266" s="608"/>
      <c r="F2266" s="608"/>
      <c r="G2266" s="196" t="s">
        <v>1784</v>
      </c>
      <c r="H2266" s="515" t="s">
        <v>245</v>
      </c>
      <c r="I2266" s="515" t="s">
        <v>246</v>
      </c>
      <c r="J2266" s="204">
        <v>1</v>
      </c>
      <c r="K2266" s="202">
        <v>45231</v>
      </c>
      <c r="L2266" s="202">
        <v>45747</v>
      </c>
      <c r="M2266" s="199">
        <f t="shared" si="86"/>
        <v>73.714285714285708</v>
      </c>
      <c r="N2266" s="200">
        <v>1</v>
      </c>
      <c r="O2266" s="515" t="s">
        <v>1783</v>
      </c>
      <c r="P2266" s="200">
        <f t="shared" si="88"/>
        <v>1</v>
      </c>
      <c r="Q2266" s="201" t="str" cm="1">
        <f t="array" aca="1" ref="Q2266" ca="1">IF(ISNUMBER(P2266),IF(P2266=100%,"CUMPLIDA",IF(AND(ISNUMBER(L2266),ISNUMBER(INDIRECT("FECHA_"&amp;$B2266,1))), IF(L2266&lt;=INDIRECT("FECHA_"&amp;$B2266,1),"INCUMPLIDA","PROCESO"), "VERIFICAR FECHA")),"SIN VALOR AVANCE")</f>
        <v>CUMPLIDA</v>
      </c>
    </row>
    <row r="2267" spans="1:17" ht="45">
      <c r="A2267" s="278" t="s">
        <v>17</v>
      </c>
      <c r="B2267" s="203" t="s">
        <v>14</v>
      </c>
      <c r="C2267" s="609"/>
      <c r="D2267" s="609"/>
      <c r="E2267" s="608"/>
      <c r="F2267" s="608"/>
      <c r="G2267" s="196" t="s">
        <v>1625</v>
      </c>
      <c r="H2267" s="515" t="s">
        <v>248</v>
      </c>
      <c r="I2267" s="515" t="s">
        <v>249</v>
      </c>
      <c r="J2267" s="204">
        <v>1</v>
      </c>
      <c r="K2267" s="202">
        <v>45323</v>
      </c>
      <c r="L2267" s="202">
        <v>45747</v>
      </c>
      <c r="M2267" s="199">
        <f t="shared" si="86"/>
        <v>60.571428571428569</v>
      </c>
      <c r="N2267" s="200">
        <v>1</v>
      </c>
      <c r="O2267" s="515" t="s">
        <v>1781</v>
      </c>
      <c r="P2267" s="200">
        <f t="shared" si="88"/>
        <v>1</v>
      </c>
      <c r="Q2267" s="201" t="str" cm="1">
        <f t="array" aca="1" ref="Q2267" ca="1">IF(ISNUMBER(P2267),IF(P2267=100%,"CUMPLIDA",IF(AND(ISNUMBER(L2267),ISNUMBER(INDIRECT("FECHA_"&amp;$B2267,1))), IF(L2267&lt;=INDIRECT("FECHA_"&amp;$B2267,1),"INCUMPLIDA","PROCESO"), "VERIFICAR FECHA")),"SIN VALOR AVANCE")</f>
        <v>CUMPLIDA</v>
      </c>
    </row>
    <row r="2268" spans="1:17" ht="45">
      <c r="A2268" s="278" t="s">
        <v>17</v>
      </c>
      <c r="B2268" s="203" t="s">
        <v>14</v>
      </c>
      <c r="C2268" s="609"/>
      <c r="D2268" s="609"/>
      <c r="E2268" s="608"/>
      <c r="F2268" s="608"/>
      <c r="G2268" s="196" t="s">
        <v>1626</v>
      </c>
      <c r="H2268" s="515" t="s">
        <v>251</v>
      </c>
      <c r="I2268" s="515" t="s">
        <v>252</v>
      </c>
      <c r="J2268" s="204">
        <v>1</v>
      </c>
      <c r="K2268" s="202">
        <v>45231</v>
      </c>
      <c r="L2268" s="202">
        <v>45747</v>
      </c>
      <c r="M2268" s="199">
        <f t="shared" si="86"/>
        <v>73.714285714285708</v>
      </c>
      <c r="N2268" s="200">
        <v>1</v>
      </c>
      <c r="O2268" s="515" t="s">
        <v>1783</v>
      </c>
      <c r="P2268" s="200">
        <f t="shared" si="88"/>
        <v>1</v>
      </c>
      <c r="Q2268" s="201" t="str" cm="1">
        <f t="array" aca="1" ref="Q2268" ca="1">IF(ISNUMBER(P2268),IF(P2268=100%,"CUMPLIDA",IF(AND(ISNUMBER(L2268),ISNUMBER(INDIRECT("FECHA_"&amp;$B2268,1))), IF(L2268&lt;=INDIRECT("FECHA_"&amp;$B2268,1),"INCUMPLIDA","PROCESO"), "VERIFICAR FECHA")),"SIN VALOR AVANCE")</f>
        <v>CUMPLIDA</v>
      </c>
    </row>
    <row r="2269" spans="1:17" ht="60.75">
      <c r="A2269" s="278" t="s">
        <v>17</v>
      </c>
      <c r="B2269" s="203" t="s">
        <v>14</v>
      </c>
      <c r="C2269" s="609"/>
      <c r="D2269" s="609"/>
      <c r="E2269" s="608"/>
      <c r="F2269" s="608"/>
      <c r="G2269" s="196" t="s">
        <v>1627</v>
      </c>
      <c r="H2269" s="515" t="s">
        <v>254</v>
      </c>
      <c r="I2269" s="515" t="s">
        <v>255</v>
      </c>
      <c r="J2269" s="204">
        <v>1</v>
      </c>
      <c r="K2269" s="202">
        <v>45231</v>
      </c>
      <c r="L2269" s="202">
        <v>45808</v>
      </c>
      <c r="M2269" s="199">
        <f t="shared" si="86"/>
        <v>82.428571428571431</v>
      </c>
      <c r="N2269" s="200">
        <v>0</v>
      </c>
      <c r="O2269" s="515" t="s">
        <v>1786</v>
      </c>
      <c r="P2269" s="200">
        <f t="shared" si="88"/>
        <v>0</v>
      </c>
      <c r="Q2269" s="201" t="str" cm="1">
        <f t="array" aca="1" ref="Q2269" ca="1">IF(ISNUMBER(P2269),IF(P2269=100%,"CUMPLIDA",IF(AND(ISNUMBER(L2269),ISNUMBER(INDIRECT("FECHA_"&amp;$B2269,1))), IF(L2269&lt;=INDIRECT("FECHA_"&amp;$B2269,1),"INCUMPLIDA","PROCESO"), "VERIFICAR FECHA")),"SIN VALOR AVANCE")</f>
        <v>PROCESO</v>
      </c>
    </row>
    <row r="2270" spans="1:17" ht="30.75">
      <c r="A2270" s="278" t="s">
        <v>17</v>
      </c>
      <c r="B2270" s="203" t="s">
        <v>14</v>
      </c>
      <c r="C2270" s="609"/>
      <c r="D2270" s="609"/>
      <c r="E2270" s="608"/>
      <c r="F2270" s="608"/>
      <c r="G2270" s="196" t="s">
        <v>1628</v>
      </c>
      <c r="H2270" s="515" t="s">
        <v>258</v>
      </c>
      <c r="I2270" s="515" t="s">
        <v>259</v>
      </c>
      <c r="J2270" s="204">
        <v>2</v>
      </c>
      <c r="K2270" s="202">
        <v>45839</v>
      </c>
      <c r="L2270" s="202">
        <v>46022</v>
      </c>
      <c r="M2270" s="199">
        <f t="shared" si="86"/>
        <v>26.142857142857142</v>
      </c>
      <c r="N2270" s="200">
        <v>0</v>
      </c>
      <c r="O2270" s="515" t="s">
        <v>1783</v>
      </c>
      <c r="P2270" s="200">
        <f t="shared" si="88"/>
        <v>0</v>
      </c>
      <c r="Q2270" s="201" t="str" cm="1">
        <f t="array" aca="1" ref="Q2270" ca="1">IF(ISNUMBER(P2270),IF(P2270=100%,"CUMPLIDA",IF(AND(ISNUMBER(L2270),ISNUMBER(INDIRECT("FECHA_"&amp;$B2270,1))), IF(L2270&lt;=INDIRECT("FECHA_"&amp;$B2270,1),"INCUMPLIDA","PROCESO"), "VERIFICAR FECHA")),"SIN VALOR AVANCE")</f>
        <v>PROCESO</v>
      </c>
    </row>
    <row r="2271" spans="1:17" ht="45">
      <c r="A2271" s="278" t="s">
        <v>17</v>
      </c>
      <c r="B2271" s="203" t="s">
        <v>14</v>
      </c>
      <c r="C2271" s="609"/>
      <c r="D2271" s="609"/>
      <c r="E2271" s="608"/>
      <c r="F2271" s="608"/>
      <c r="G2271" s="196" t="s">
        <v>1629</v>
      </c>
      <c r="H2271" s="515" t="s">
        <v>261</v>
      </c>
      <c r="I2271" s="515" t="s">
        <v>262</v>
      </c>
      <c r="J2271" s="204">
        <v>1</v>
      </c>
      <c r="K2271" s="202">
        <v>45839</v>
      </c>
      <c r="L2271" s="202">
        <v>46022</v>
      </c>
      <c r="M2271" s="199">
        <f t="shared" si="86"/>
        <v>26.142857142857142</v>
      </c>
      <c r="N2271" s="200">
        <v>0</v>
      </c>
      <c r="O2271" s="515" t="s">
        <v>1781</v>
      </c>
      <c r="P2271" s="200">
        <f t="shared" si="88"/>
        <v>0</v>
      </c>
      <c r="Q2271" s="201" t="str" cm="1">
        <f t="array" aca="1" ref="Q2271" ca="1">IF(ISNUMBER(P2271),IF(P2271=100%,"CUMPLIDA",IF(AND(ISNUMBER(L2271),ISNUMBER(INDIRECT("FECHA_"&amp;$B2271,1))), IF(L2271&lt;=INDIRECT("FECHA_"&amp;$B2271,1),"INCUMPLIDA","PROCESO"), "VERIFICAR FECHA")),"SIN VALOR AVANCE")</f>
        <v>PROCESO</v>
      </c>
    </row>
    <row r="2272" spans="1:17" ht="135">
      <c r="A2272" s="278" t="s">
        <v>17</v>
      </c>
      <c r="B2272" s="203" t="s">
        <v>14</v>
      </c>
      <c r="C2272" s="609"/>
      <c r="D2272" s="609"/>
      <c r="E2272" s="608"/>
      <c r="F2272" s="608"/>
      <c r="G2272" s="196" t="s">
        <v>1630</v>
      </c>
      <c r="H2272" s="515" t="s">
        <v>264</v>
      </c>
      <c r="I2272" s="515" t="s">
        <v>265</v>
      </c>
      <c r="J2272" s="204">
        <v>2</v>
      </c>
      <c r="K2272" s="202">
        <v>45839</v>
      </c>
      <c r="L2272" s="202">
        <v>46022</v>
      </c>
      <c r="M2272" s="199">
        <f t="shared" si="86"/>
        <v>26.142857142857142</v>
      </c>
      <c r="N2272" s="200">
        <v>0</v>
      </c>
      <c r="O2272" s="515" t="s">
        <v>1786</v>
      </c>
      <c r="P2272" s="200">
        <f t="shared" si="88"/>
        <v>0</v>
      </c>
      <c r="Q2272" s="201" t="str" cm="1">
        <f t="array" aca="1" ref="Q2272" ca="1">IF(ISNUMBER(P2272),IF(P2272=100%,"CUMPLIDA",IF(AND(ISNUMBER(L2272),ISNUMBER(INDIRECT("FECHA_"&amp;$B2272,1))), IF(L2272&lt;=INDIRECT("FECHA_"&amp;$B2272,1),"INCUMPLIDA","PROCESO"), "VERIFICAR FECHA")),"SIN VALOR AVANCE")</f>
        <v>PROCESO</v>
      </c>
    </row>
    <row r="2273" spans="1:17" ht="120">
      <c r="A2273" s="278" t="s">
        <v>17</v>
      </c>
      <c r="B2273" s="203" t="s">
        <v>14</v>
      </c>
      <c r="C2273" s="609"/>
      <c r="D2273" s="609"/>
      <c r="E2273" s="611" t="s">
        <v>1799</v>
      </c>
      <c r="F2273" s="608"/>
      <c r="G2273" s="196" t="s">
        <v>1800</v>
      </c>
      <c r="H2273" s="515" t="s">
        <v>1801</v>
      </c>
      <c r="I2273" s="515" t="s">
        <v>1802</v>
      </c>
      <c r="J2273" s="204">
        <v>6</v>
      </c>
      <c r="K2273" s="198">
        <v>45108</v>
      </c>
      <c r="L2273" s="198">
        <v>45291</v>
      </c>
      <c r="M2273" s="199">
        <f t="shared" si="86"/>
        <v>26.142857142857142</v>
      </c>
      <c r="N2273" s="200">
        <v>1</v>
      </c>
      <c r="O2273" s="515" t="s">
        <v>1777</v>
      </c>
      <c r="P2273" s="200">
        <f t="shared" si="88"/>
        <v>1</v>
      </c>
      <c r="Q2273" s="201" t="str" cm="1">
        <f t="array" aca="1" ref="Q2273" ca="1">IF(ISNUMBER(P2273),IF(P2273=100%,"CUMPLIDA",IF(AND(ISNUMBER(L2273),ISNUMBER(INDIRECT("FECHA_"&amp;$B2273,1))), IF(L2273&lt;=INDIRECT("FECHA_"&amp;$B2273,1),"INCUMPLIDA","PROCESO"), "VERIFICAR FECHA")),"SIN VALOR AVANCE")</f>
        <v>CUMPLIDA</v>
      </c>
    </row>
    <row r="2274" spans="1:17" ht="75.75">
      <c r="A2274" s="278" t="s">
        <v>17</v>
      </c>
      <c r="B2274" s="203" t="s">
        <v>14</v>
      </c>
      <c r="C2274" s="609"/>
      <c r="D2274" s="609"/>
      <c r="E2274" s="611"/>
      <c r="F2274" s="608"/>
      <c r="G2274" s="196" t="s">
        <v>1778</v>
      </c>
      <c r="H2274" s="515" t="s">
        <v>1511</v>
      </c>
      <c r="I2274" s="515" t="s">
        <v>1512</v>
      </c>
      <c r="J2274" s="204">
        <v>1</v>
      </c>
      <c r="K2274" s="198">
        <v>45231</v>
      </c>
      <c r="L2274" s="198">
        <v>45504</v>
      </c>
      <c r="M2274" s="199">
        <f t="shared" si="86"/>
        <v>39</v>
      </c>
      <c r="N2274" s="200">
        <v>1</v>
      </c>
      <c r="O2274" s="515" t="s">
        <v>1798</v>
      </c>
      <c r="P2274" s="200">
        <f t="shared" si="88"/>
        <v>1</v>
      </c>
      <c r="Q2274" s="201" t="str" cm="1">
        <f t="array" aca="1" ref="Q2274" ca="1">IF(ISNUMBER(P2274),IF(P2274=100%,"CUMPLIDA",IF(AND(ISNUMBER(L2274),ISNUMBER(INDIRECT("FECHA_"&amp;$B2274,1))), IF(L2274&lt;=INDIRECT("FECHA_"&amp;$B2274,1),"INCUMPLIDA","PROCESO"), "VERIFICAR FECHA")),"SIN VALOR AVANCE")</f>
        <v>CUMPLIDA</v>
      </c>
    </row>
    <row r="2275" spans="1:17" ht="45">
      <c r="A2275" s="278" t="s">
        <v>17</v>
      </c>
      <c r="B2275" s="203" t="s">
        <v>14</v>
      </c>
      <c r="C2275" s="609"/>
      <c r="D2275" s="609"/>
      <c r="E2275" s="611"/>
      <c r="F2275" s="608"/>
      <c r="G2275" s="196" t="s">
        <v>1780</v>
      </c>
      <c r="H2275" s="515" t="s">
        <v>237</v>
      </c>
      <c r="I2275" s="515" t="s">
        <v>238</v>
      </c>
      <c r="J2275" s="204">
        <v>1</v>
      </c>
      <c r="K2275" s="202">
        <v>45323</v>
      </c>
      <c r="L2275" s="202">
        <v>45747</v>
      </c>
      <c r="M2275" s="199">
        <f t="shared" si="86"/>
        <v>60.571428571428569</v>
      </c>
      <c r="N2275" s="200">
        <v>1</v>
      </c>
      <c r="O2275" s="515" t="s">
        <v>1781</v>
      </c>
      <c r="P2275" s="200">
        <f t="shared" si="88"/>
        <v>1</v>
      </c>
      <c r="Q2275" s="201" t="str" cm="1">
        <f t="array" aca="1" ref="Q2275" ca="1">IF(ISNUMBER(P2275),IF(P2275=100%,"CUMPLIDA",IF(AND(ISNUMBER(L2275),ISNUMBER(INDIRECT("FECHA_"&amp;$B2275,1))), IF(L2275&lt;=INDIRECT("FECHA_"&amp;$B2275,1),"INCUMPLIDA","PROCESO"), "VERIFICAR FECHA")),"SIN VALOR AVANCE")</f>
        <v>CUMPLIDA</v>
      </c>
    </row>
    <row r="2276" spans="1:17" ht="30.75">
      <c r="A2276" s="278" t="s">
        <v>17</v>
      </c>
      <c r="B2276" s="203" t="s">
        <v>14</v>
      </c>
      <c r="C2276" s="609"/>
      <c r="D2276" s="609"/>
      <c r="E2276" s="611"/>
      <c r="F2276" s="608"/>
      <c r="G2276" s="196" t="s">
        <v>1782</v>
      </c>
      <c r="H2276" s="515" t="s">
        <v>241</v>
      </c>
      <c r="I2276" s="515" t="s">
        <v>242</v>
      </c>
      <c r="J2276" s="204">
        <v>1</v>
      </c>
      <c r="K2276" s="202">
        <v>45323</v>
      </c>
      <c r="L2276" s="202">
        <v>45747</v>
      </c>
      <c r="M2276" s="199">
        <f t="shared" si="86"/>
        <v>60.571428571428569</v>
      </c>
      <c r="N2276" s="200">
        <v>1</v>
      </c>
      <c r="O2276" s="515" t="s">
        <v>1783</v>
      </c>
      <c r="P2276" s="200">
        <v>1</v>
      </c>
      <c r="Q2276" s="201" t="str" cm="1">
        <f t="array" aca="1" ref="Q2276" ca="1">IF(ISNUMBER(P2276),IF(P2276=100%,"CUMPLIDA",IF(AND(ISNUMBER(L2276),ISNUMBER(INDIRECT("FECHA_"&amp;$B2276,1))), IF(L2276&lt;=INDIRECT("FECHA_"&amp;$B2276,1),"INCUMPLIDA","PROCESO"), "VERIFICAR FECHA")),"SIN VALOR AVANCE")</f>
        <v>CUMPLIDA</v>
      </c>
    </row>
    <row r="2277" spans="1:17" ht="45">
      <c r="A2277" s="278" t="s">
        <v>17</v>
      </c>
      <c r="B2277" s="203" t="s">
        <v>14</v>
      </c>
      <c r="C2277" s="609"/>
      <c r="D2277" s="609"/>
      <c r="E2277" s="611"/>
      <c r="F2277" s="608"/>
      <c r="G2277" s="196" t="s">
        <v>1784</v>
      </c>
      <c r="H2277" s="515" t="s">
        <v>245</v>
      </c>
      <c r="I2277" s="515" t="s">
        <v>246</v>
      </c>
      <c r="J2277" s="204">
        <v>1</v>
      </c>
      <c r="K2277" s="202">
        <v>45231</v>
      </c>
      <c r="L2277" s="202">
        <v>45747</v>
      </c>
      <c r="M2277" s="199">
        <f t="shared" si="86"/>
        <v>73.714285714285708</v>
      </c>
      <c r="N2277" s="200">
        <v>1</v>
      </c>
      <c r="O2277" s="515" t="s">
        <v>1783</v>
      </c>
      <c r="P2277" s="200">
        <v>1</v>
      </c>
      <c r="Q2277" s="201" t="str" cm="1">
        <f t="array" aca="1" ref="Q2277" ca="1">IF(ISNUMBER(P2277),IF(P2277=100%,"CUMPLIDA",IF(AND(ISNUMBER(L2277),ISNUMBER(INDIRECT("FECHA_"&amp;$B2277,1))), IF(L2277&lt;=INDIRECT("FECHA_"&amp;$B2277,1),"INCUMPLIDA","PROCESO"), "VERIFICAR FECHA")),"SIN VALOR AVANCE")</f>
        <v>CUMPLIDA</v>
      </c>
    </row>
    <row r="2278" spans="1:17" ht="45">
      <c r="A2278" s="278" t="s">
        <v>17</v>
      </c>
      <c r="B2278" s="203" t="s">
        <v>14</v>
      </c>
      <c r="C2278" s="609"/>
      <c r="D2278" s="609"/>
      <c r="E2278" s="611"/>
      <c r="F2278" s="608"/>
      <c r="G2278" s="196" t="s">
        <v>1625</v>
      </c>
      <c r="H2278" s="515" t="s">
        <v>248</v>
      </c>
      <c r="I2278" s="515" t="s">
        <v>249</v>
      </c>
      <c r="J2278" s="204">
        <v>1</v>
      </c>
      <c r="K2278" s="202">
        <v>45323</v>
      </c>
      <c r="L2278" s="202">
        <v>45747</v>
      </c>
      <c r="M2278" s="199">
        <f t="shared" si="86"/>
        <v>60.571428571428569</v>
      </c>
      <c r="N2278" s="200">
        <v>1</v>
      </c>
      <c r="O2278" s="515" t="s">
        <v>1781</v>
      </c>
      <c r="P2278" s="200">
        <v>1</v>
      </c>
      <c r="Q2278" s="201" t="str" cm="1">
        <f t="array" aca="1" ref="Q2278" ca="1">IF(ISNUMBER(P2278),IF(P2278=100%,"CUMPLIDA",IF(AND(ISNUMBER(L2278),ISNUMBER(INDIRECT("FECHA_"&amp;$B2278,1))), IF(L2278&lt;=INDIRECT("FECHA_"&amp;$B2278,1),"INCUMPLIDA","PROCESO"), "VERIFICAR FECHA")),"SIN VALOR AVANCE")</f>
        <v>CUMPLIDA</v>
      </c>
    </row>
    <row r="2279" spans="1:17" ht="45">
      <c r="A2279" s="278" t="s">
        <v>17</v>
      </c>
      <c r="B2279" s="203" t="s">
        <v>14</v>
      </c>
      <c r="C2279" s="609"/>
      <c r="D2279" s="609"/>
      <c r="E2279" s="611"/>
      <c r="F2279" s="608"/>
      <c r="G2279" s="196" t="s">
        <v>1626</v>
      </c>
      <c r="H2279" s="515" t="s">
        <v>251</v>
      </c>
      <c r="I2279" s="515" t="s">
        <v>252</v>
      </c>
      <c r="J2279" s="204">
        <v>1</v>
      </c>
      <c r="K2279" s="202">
        <v>45231</v>
      </c>
      <c r="L2279" s="202">
        <v>45747</v>
      </c>
      <c r="M2279" s="199">
        <f t="shared" si="86"/>
        <v>73.714285714285708</v>
      </c>
      <c r="N2279" s="200">
        <v>1</v>
      </c>
      <c r="O2279" s="515" t="s">
        <v>1783</v>
      </c>
      <c r="P2279" s="200">
        <v>1</v>
      </c>
      <c r="Q2279" s="201" t="str" cm="1">
        <f t="array" aca="1" ref="Q2279" ca="1">IF(ISNUMBER(P2279),IF(P2279=100%,"CUMPLIDA",IF(AND(ISNUMBER(L2279),ISNUMBER(INDIRECT("FECHA_"&amp;$B2279,1))), IF(L2279&lt;=INDIRECT("FECHA_"&amp;$B2279,1),"INCUMPLIDA","PROCESO"), "VERIFICAR FECHA")),"SIN VALOR AVANCE")</f>
        <v>CUMPLIDA</v>
      </c>
    </row>
    <row r="2280" spans="1:17" ht="60.75">
      <c r="A2280" s="278" t="s">
        <v>17</v>
      </c>
      <c r="B2280" s="203" t="s">
        <v>14</v>
      </c>
      <c r="C2280" s="609"/>
      <c r="D2280" s="609"/>
      <c r="E2280" s="611"/>
      <c r="F2280" s="608"/>
      <c r="G2280" s="196" t="s">
        <v>1627</v>
      </c>
      <c r="H2280" s="515" t="s">
        <v>254</v>
      </c>
      <c r="I2280" s="515" t="s">
        <v>255</v>
      </c>
      <c r="J2280" s="204">
        <v>1</v>
      </c>
      <c r="K2280" s="202">
        <v>45231</v>
      </c>
      <c r="L2280" s="202">
        <v>45808</v>
      </c>
      <c r="M2280" s="199">
        <f t="shared" si="86"/>
        <v>82.428571428571431</v>
      </c>
      <c r="N2280" s="200">
        <v>0</v>
      </c>
      <c r="O2280" s="515" t="s">
        <v>1786</v>
      </c>
      <c r="P2280" s="200">
        <f t="shared" ref="P2280:P2345" si="89">IF(B2280="ITRC",N2280,N2280/J2280)</f>
        <v>0</v>
      </c>
      <c r="Q2280" s="201" t="str" cm="1">
        <f t="array" aca="1" ref="Q2280" ca="1">IF(ISNUMBER(P2280),IF(P2280=100%,"CUMPLIDA",IF(AND(ISNUMBER(L2280),ISNUMBER(INDIRECT("FECHA_"&amp;$B2280,1))), IF(L2280&lt;=INDIRECT("FECHA_"&amp;$B2280,1),"INCUMPLIDA","PROCESO"), "VERIFICAR FECHA")),"SIN VALOR AVANCE")</f>
        <v>PROCESO</v>
      </c>
    </row>
    <row r="2281" spans="1:17" ht="30.75">
      <c r="A2281" s="278" t="s">
        <v>17</v>
      </c>
      <c r="B2281" s="203" t="s">
        <v>14</v>
      </c>
      <c r="C2281" s="609"/>
      <c r="D2281" s="609"/>
      <c r="E2281" s="611"/>
      <c r="F2281" s="608"/>
      <c r="G2281" s="196" t="s">
        <v>1628</v>
      </c>
      <c r="H2281" s="515" t="s">
        <v>258</v>
      </c>
      <c r="I2281" s="515" t="s">
        <v>259</v>
      </c>
      <c r="J2281" s="204">
        <v>2</v>
      </c>
      <c r="K2281" s="202">
        <v>45839</v>
      </c>
      <c r="L2281" s="202">
        <v>46022</v>
      </c>
      <c r="M2281" s="199">
        <f t="shared" si="86"/>
        <v>26.142857142857142</v>
      </c>
      <c r="N2281" s="200">
        <v>0</v>
      </c>
      <c r="O2281" s="515" t="s">
        <v>1783</v>
      </c>
      <c r="P2281" s="200">
        <f t="shared" si="89"/>
        <v>0</v>
      </c>
      <c r="Q2281" s="201" t="str" cm="1">
        <f t="array" aca="1" ref="Q2281" ca="1">IF(ISNUMBER(P2281),IF(P2281=100%,"CUMPLIDA",IF(AND(ISNUMBER(L2281),ISNUMBER(INDIRECT("FECHA_"&amp;$B2281,1))), IF(L2281&lt;=INDIRECT("FECHA_"&amp;$B2281,1),"INCUMPLIDA","PROCESO"), "VERIFICAR FECHA")),"SIN VALOR AVANCE")</f>
        <v>PROCESO</v>
      </c>
    </row>
    <row r="2282" spans="1:17" ht="45">
      <c r="A2282" s="278" t="s">
        <v>17</v>
      </c>
      <c r="B2282" s="203" t="s">
        <v>14</v>
      </c>
      <c r="C2282" s="609"/>
      <c r="D2282" s="609"/>
      <c r="E2282" s="611"/>
      <c r="F2282" s="608"/>
      <c r="G2282" s="196" t="s">
        <v>1629</v>
      </c>
      <c r="H2282" s="515" t="s">
        <v>261</v>
      </c>
      <c r="I2282" s="515" t="s">
        <v>262</v>
      </c>
      <c r="J2282" s="204">
        <v>1</v>
      </c>
      <c r="K2282" s="202">
        <v>45839</v>
      </c>
      <c r="L2282" s="202">
        <v>46022</v>
      </c>
      <c r="M2282" s="199">
        <f t="shared" si="86"/>
        <v>26.142857142857142</v>
      </c>
      <c r="N2282" s="200">
        <v>0</v>
      </c>
      <c r="O2282" s="515" t="s">
        <v>1781</v>
      </c>
      <c r="P2282" s="200">
        <f t="shared" si="89"/>
        <v>0</v>
      </c>
      <c r="Q2282" s="201" t="str" cm="1">
        <f t="array" aca="1" ref="Q2282" ca="1">IF(ISNUMBER(P2282),IF(P2282=100%,"CUMPLIDA",IF(AND(ISNUMBER(L2282),ISNUMBER(INDIRECT("FECHA_"&amp;$B2282,1))), IF(L2282&lt;=INDIRECT("FECHA_"&amp;$B2282,1),"INCUMPLIDA","PROCESO"), "VERIFICAR FECHA")),"SIN VALOR AVANCE")</f>
        <v>PROCESO</v>
      </c>
    </row>
    <row r="2283" spans="1:17" ht="135">
      <c r="A2283" s="278" t="s">
        <v>17</v>
      </c>
      <c r="B2283" s="203" t="s">
        <v>14</v>
      </c>
      <c r="C2283" s="609"/>
      <c r="D2283" s="609"/>
      <c r="E2283" s="611"/>
      <c r="F2283" s="608"/>
      <c r="G2283" s="196" t="s">
        <v>1630</v>
      </c>
      <c r="H2283" s="515" t="s">
        <v>264</v>
      </c>
      <c r="I2283" s="515" t="s">
        <v>265</v>
      </c>
      <c r="J2283" s="204">
        <v>2</v>
      </c>
      <c r="K2283" s="202">
        <v>45839</v>
      </c>
      <c r="L2283" s="202">
        <v>46022</v>
      </c>
      <c r="M2283" s="199">
        <f t="shared" si="86"/>
        <v>26.142857142857142</v>
      </c>
      <c r="N2283" s="200">
        <v>0</v>
      </c>
      <c r="O2283" s="515" t="s">
        <v>1786</v>
      </c>
      <c r="P2283" s="200">
        <f t="shared" si="89"/>
        <v>0</v>
      </c>
      <c r="Q2283" s="201" t="str" cm="1">
        <f t="array" aca="1" ref="Q2283" ca="1">IF(ISNUMBER(P2283),IF(P2283=100%,"CUMPLIDA",IF(AND(ISNUMBER(L2283),ISNUMBER(INDIRECT("FECHA_"&amp;$B2283,1))), IF(L2283&lt;=INDIRECT("FECHA_"&amp;$B2283,1),"INCUMPLIDA","PROCESO"), "VERIFICAR FECHA")),"SIN VALOR AVANCE")</f>
        <v>PROCESO</v>
      </c>
    </row>
    <row r="2284" spans="1:17" ht="180">
      <c r="A2284" s="278" t="s">
        <v>17</v>
      </c>
      <c r="B2284" s="203" t="s">
        <v>14</v>
      </c>
      <c r="C2284" s="609"/>
      <c r="D2284" s="609"/>
      <c r="E2284" s="611" t="s">
        <v>1803</v>
      </c>
      <c r="F2284" s="608"/>
      <c r="G2284" s="196" t="s">
        <v>1804</v>
      </c>
      <c r="H2284" s="515" t="s">
        <v>1805</v>
      </c>
      <c r="I2284" s="515" t="s">
        <v>1806</v>
      </c>
      <c r="J2284" s="204">
        <v>1</v>
      </c>
      <c r="K2284" s="198">
        <v>45108</v>
      </c>
      <c r="L2284" s="198">
        <v>45657</v>
      </c>
      <c r="M2284" s="199">
        <f t="shared" si="86"/>
        <v>78.428571428571431</v>
      </c>
      <c r="N2284" s="200">
        <v>1</v>
      </c>
      <c r="O2284" s="515" t="s">
        <v>1777</v>
      </c>
      <c r="P2284" s="200">
        <f t="shared" si="89"/>
        <v>1</v>
      </c>
      <c r="Q2284" s="201" t="str" cm="1">
        <f t="array" aca="1" ref="Q2284" ca="1">IF(ISNUMBER(P2284),IF(P2284=100%,"CUMPLIDA",IF(AND(ISNUMBER(L2284),ISNUMBER(INDIRECT("FECHA_"&amp;$B2284,1))), IF(L2284&lt;=INDIRECT("FECHA_"&amp;$B2284,1),"INCUMPLIDA","PROCESO"), "VERIFICAR FECHA")),"SIN VALOR AVANCE")</f>
        <v>CUMPLIDA</v>
      </c>
    </row>
    <row r="2285" spans="1:17" ht="120">
      <c r="A2285" s="278" t="s">
        <v>17</v>
      </c>
      <c r="B2285" s="203" t="s">
        <v>14</v>
      </c>
      <c r="C2285" s="609"/>
      <c r="D2285" s="609"/>
      <c r="E2285" s="611"/>
      <c r="F2285" s="608"/>
      <c r="G2285" s="196" t="s">
        <v>1807</v>
      </c>
      <c r="H2285" s="515" t="s">
        <v>1808</v>
      </c>
      <c r="I2285" s="515" t="s">
        <v>1809</v>
      </c>
      <c r="J2285" s="204">
        <v>2</v>
      </c>
      <c r="K2285" s="198">
        <v>45108</v>
      </c>
      <c r="L2285" s="198">
        <v>45291</v>
      </c>
      <c r="M2285" s="199">
        <f t="shared" si="86"/>
        <v>26.142857142857142</v>
      </c>
      <c r="N2285" s="200">
        <v>1</v>
      </c>
      <c r="O2285" s="515" t="s">
        <v>1746</v>
      </c>
      <c r="P2285" s="200">
        <f t="shared" si="89"/>
        <v>1</v>
      </c>
      <c r="Q2285" s="201" t="str" cm="1">
        <f t="array" aca="1" ref="Q2285" ca="1">IF(ISNUMBER(P2285),IF(P2285=100%,"CUMPLIDA",IF(AND(ISNUMBER(L2285),ISNUMBER(INDIRECT("FECHA_"&amp;$B2285,1))), IF(L2285&lt;=INDIRECT("FECHA_"&amp;$B2285,1),"INCUMPLIDA","PROCESO"), "VERIFICAR FECHA")),"SIN VALOR AVANCE")</f>
        <v>CUMPLIDA</v>
      </c>
    </row>
    <row r="2286" spans="1:17" ht="240">
      <c r="A2286" s="278" t="s">
        <v>17</v>
      </c>
      <c r="B2286" s="203" t="s">
        <v>14</v>
      </c>
      <c r="C2286" s="609"/>
      <c r="D2286" s="609"/>
      <c r="E2286" s="611" t="s">
        <v>1810</v>
      </c>
      <c r="F2286" s="608"/>
      <c r="G2286" s="196" t="s">
        <v>1811</v>
      </c>
      <c r="H2286" s="515" t="s">
        <v>1812</v>
      </c>
      <c r="I2286" s="515" t="s">
        <v>1813</v>
      </c>
      <c r="J2286" s="204">
        <v>1</v>
      </c>
      <c r="K2286" s="198">
        <v>45108</v>
      </c>
      <c r="L2286" s="198">
        <v>45199</v>
      </c>
      <c r="M2286" s="199">
        <f t="shared" si="86"/>
        <v>13</v>
      </c>
      <c r="N2286" s="200">
        <v>1</v>
      </c>
      <c r="O2286" s="515" t="s">
        <v>1746</v>
      </c>
      <c r="P2286" s="200">
        <f t="shared" si="89"/>
        <v>1</v>
      </c>
      <c r="Q2286" s="201" t="str" cm="1">
        <f t="array" aca="1" ref="Q2286" ca="1">IF(ISNUMBER(P2286),IF(P2286=100%,"CUMPLIDA",IF(AND(ISNUMBER(L2286),ISNUMBER(INDIRECT("FECHA_"&amp;$B2286,1))), IF(L2286&lt;=INDIRECT("FECHA_"&amp;$B2286,1),"INCUMPLIDA","PROCESO"), "VERIFICAR FECHA")),"SIN VALOR AVANCE")</f>
        <v>CUMPLIDA</v>
      </c>
    </row>
    <row r="2287" spans="1:17" ht="165">
      <c r="A2287" s="278" t="s">
        <v>17</v>
      </c>
      <c r="B2287" s="203" t="s">
        <v>14</v>
      </c>
      <c r="C2287" s="609"/>
      <c r="D2287" s="609"/>
      <c r="E2287" s="611"/>
      <c r="F2287" s="608"/>
      <c r="G2287" s="196" t="s">
        <v>1814</v>
      </c>
      <c r="H2287" s="515" t="s">
        <v>1815</v>
      </c>
      <c r="I2287" s="515" t="s">
        <v>1816</v>
      </c>
      <c r="J2287" s="204">
        <v>1</v>
      </c>
      <c r="K2287" s="198">
        <v>45139</v>
      </c>
      <c r="L2287" s="198">
        <v>45291</v>
      </c>
      <c r="M2287" s="199">
        <f t="shared" si="86"/>
        <v>21.714285714285715</v>
      </c>
      <c r="N2287" s="200">
        <v>1</v>
      </c>
      <c r="O2287" s="515" t="s">
        <v>1746</v>
      </c>
      <c r="P2287" s="200">
        <f t="shared" si="89"/>
        <v>1</v>
      </c>
      <c r="Q2287" s="201" t="str" cm="1">
        <f t="array" aca="1" ref="Q2287" ca="1">IF(ISNUMBER(P2287),IF(P2287=100%,"CUMPLIDA",IF(AND(ISNUMBER(L2287),ISNUMBER(INDIRECT("FECHA_"&amp;$B2287,1))), IF(L2287&lt;=INDIRECT("FECHA_"&amp;$B2287,1),"INCUMPLIDA","PROCESO"), "VERIFICAR FECHA")),"SIN VALOR AVANCE")</f>
        <v>CUMPLIDA</v>
      </c>
    </row>
    <row r="2288" spans="1:17" ht="240">
      <c r="A2288" s="278" t="s">
        <v>17</v>
      </c>
      <c r="B2288" s="203" t="s">
        <v>14</v>
      </c>
      <c r="C2288" s="609" t="s">
        <v>1817</v>
      </c>
      <c r="D2288" s="609" t="s">
        <v>312</v>
      </c>
      <c r="E2288" s="608" t="s">
        <v>1818</v>
      </c>
      <c r="F2288" s="608" t="s">
        <v>1819</v>
      </c>
      <c r="G2288" s="196" t="s">
        <v>1820</v>
      </c>
      <c r="H2288" s="515" t="s">
        <v>1821</v>
      </c>
      <c r="I2288" s="517" t="s">
        <v>1822</v>
      </c>
      <c r="J2288" s="204" t="s">
        <v>1823</v>
      </c>
      <c r="K2288" s="198">
        <v>45536</v>
      </c>
      <c r="L2288" s="198">
        <v>45900</v>
      </c>
      <c r="M2288" s="199">
        <f t="shared" si="86"/>
        <v>52</v>
      </c>
      <c r="N2288" s="200">
        <v>0.45</v>
      </c>
      <c r="O2288" s="515" t="s">
        <v>1824</v>
      </c>
      <c r="P2288" s="200">
        <f t="shared" si="89"/>
        <v>0.45</v>
      </c>
      <c r="Q2288" s="201" t="str" cm="1">
        <f t="array" aca="1" ref="Q2288" ca="1">IF(ISNUMBER(P2288),IF(P2288=100%,"CUMPLIDA",IF(AND(ISNUMBER(L2288),ISNUMBER(INDIRECT("FECHA_"&amp;$B2288,1))), IF(L2288&lt;=INDIRECT("FECHA_"&amp;$B2288,1),"INCUMPLIDA","PROCESO"), "VERIFICAR FECHA")),"SIN VALOR AVANCE")</f>
        <v>PROCESO</v>
      </c>
    </row>
    <row r="2289" spans="1:17" ht="165.75">
      <c r="A2289" s="278" t="s">
        <v>17</v>
      </c>
      <c r="B2289" s="203" t="s">
        <v>14</v>
      </c>
      <c r="C2289" s="609"/>
      <c r="D2289" s="609"/>
      <c r="E2289" s="608"/>
      <c r="F2289" s="608"/>
      <c r="G2289" s="196" t="s">
        <v>1825</v>
      </c>
      <c r="H2289" s="515" t="s">
        <v>1826</v>
      </c>
      <c r="I2289" s="517" t="s">
        <v>1827</v>
      </c>
      <c r="J2289" s="204">
        <v>1</v>
      </c>
      <c r="K2289" s="198">
        <v>45413</v>
      </c>
      <c r="L2289" s="198">
        <v>45657</v>
      </c>
      <c r="M2289" s="199">
        <f t="shared" si="86"/>
        <v>34.857142857142854</v>
      </c>
      <c r="N2289" s="200">
        <v>1</v>
      </c>
      <c r="O2289" s="515" t="s">
        <v>1828</v>
      </c>
      <c r="P2289" s="200">
        <f t="shared" si="89"/>
        <v>1</v>
      </c>
      <c r="Q2289" s="201" t="str" cm="1">
        <f t="array" aca="1" ref="Q2289" ca="1">IF(ISNUMBER(P2289),IF(P2289=100%,"CUMPLIDA",IF(AND(ISNUMBER(L2289),ISNUMBER(INDIRECT("FECHA_"&amp;$B2289,1))), IF(L2289&lt;=INDIRECT("FECHA_"&amp;$B2289,1),"INCUMPLIDA","PROCESO"), "VERIFICAR FECHA")),"SIN VALOR AVANCE")</f>
        <v>CUMPLIDA</v>
      </c>
    </row>
    <row r="2290" spans="1:17" ht="409.5">
      <c r="A2290" s="278" t="s">
        <v>17</v>
      </c>
      <c r="B2290" s="203" t="s">
        <v>14</v>
      </c>
      <c r="C2290" s="609"/>
      <c r="D2290" s="609"/>
      <c r="E2290" s="608" t="s">
        <v>1829</v>
      </c>
      <c r="F2290" s="608"/>
      <c r="G2290" s="196" t="s">
        <v>1830</v>
      </c>
      <c r="H2290" s="515" t="s">
        <v>1831</v>
      </c>
      <c r="I2290" s="515" t="s">
        <v>1832</v>
      </c>
      <c r="J2290" s="204">
        <v>3</v>
      </c>
      <c r="K2290" s="198">
        <v>45383</v>
      </c>
      <c r="L2290" s="198">
        <v>45657</v>
      </c>
      <c r="M2290" s="199">
        <f t="shared" si="86"/>
        <v>39.142857142857146</v>
      </c>
      <c r="N2290" s="200">
        <v>1</v>
      </c>
      <c r="O2290" s="515" t="s">
        <v>1833</v>
      </c>
      <c r="P2290" s="200">
        <f t="shared" si="89"/>
        <v>1</v>
      </c>
      <c r="Q2290" s="201" t="str" cm="1">
        <f t="array" aca="1" ref="Q2290" ca="1">IF(ISNUMBER(P2290),IF(P2290=100%,"CUMPLIDA",IF(AND(ISNUMBER(L2290),ISNUMBER(INDIRECT("FECHA_"&amp;$B2290,1))), IF(L2290&lt;=INDIRECT("FECHA_"&amp;$B2290,1),"INCUMPLIDA","PROCESO"), "VERIFICAR FECHA")),"SIN VALOR AVANCE")</f>
        <v>CUMPLIDA</v>
      </c>
    </row>
    <row r="2291" spans="1:17" ht="225.75">
      <c r="A2291" s="278" t="s">
        <v>17</v>
      </c>
      <c r="B2291" s="203" t="s">
        <v>14</v>
      </c>
      <c r="C2291" s="609"/>
      <c r="D2291" s="609"/>
      <c r="E2291" s="608"/>
      <c r="F2291" s="608"/>
      <c r="G2291" s="196" t="s">
        <v>1834</v>
      </c>
      <c r="H2291" s="515" t="s">
        <v>1835</v>
      </c>
      <c r="I2291" s="515" t="s">
        <v>1836</v>
      </c>
      <c r="J2291" s="204">
        <v>1</v>
      </c>
      <c r="K2291" s="198">
        <v>45383</v>
      </c>
      <c r="L2291" s="198">
        <v>45961</v>
      </c>
      <c r="M2291" s="199">
        <f t="shared" si="86"/>
        <v>82.571428571428569</v>
      </c>
      <c r="N2291" s="200">
        <v>0.25</v>
      </c>
      <c r="O2291" s="515" t="s">
        <v>1837</v>
      </c>
      <c r="P2291" s="200">
        <f t="shared" si="89"/>
        <v>0.25</v>
      </c>
      <c r="Q2291" s="201" t="str" cm="1">
        <f t="array" aca="1" ref="Q2291" ca="1">IF(ISNUMBER(P2291),IF(P2291=100%,"CUMPLIDA",IF(AND(ISNUMBER(L2291),ISNUMBER(INDIRECT("FECHA_"&amp;$B2291,1))), IF(L2291&lt;=INDIRECT("FECHA_"&amp;$B2291,1),"INCUMPLIDA","PROCESO"), "VERIFICAR FECHA")),"SIN VALOR AVANCE")</f>
        <v>PROCESO</v>
      </c>
    </row>
    <row r="2292" spans="1:17" ht="345">
      <c r="A2292" s="278" t="s">
        <v>17</v>
      </c>
      <c r="B2292" s="203" t="s">
        <v>14</v>
      </c>
      <c r="C2292" s="609"/>
      <c r="D2292" s="609"/>
      <c r="E2292" s="608"/>
      <c r="F2292" s="608"/>
      <c r="G2292" s="196" t="s">
        <v>1838</v>
      </c>
      <c r="H2292" s="515" t="s">
        <v>1839</v>
      </c>
      <c r="I2292" s="515" t="s">
        <v>1840</v>
      </c>
      <c r="J2292" s="204">
        <v>3</v>
      </c>
      <c r="K2292" s="198">
        <v>45383</v>
      </c>
      <c r="L2292" s="198">
        <v>45838</v>
      </c>
      <c r="M2292" s="199">
        <f t="shared" si="86"/>
        <v>65</v>
      </c>
      <c r="N2292" s="200">
        <v>0.28000000000000003</v>
      </c>
      <c r="O2292" s="515" t="s">
        <v>1841</v>
      </c>
      <c r="P2292" s="200">
        <f t="shared" si="89"/>
        <v>0.28000000000000003</v>
      </c>
      <c r="Q2292" s="201" t="str" cm="1">
        <f t="array" aca="1" ref="Q2292" ca="1">IF(ISNUMBER(P2292),IF(P2292=100%,"CUMPLIDA",IF(AND(ISNUMBER(L2292),ISNUMBER(INDIRECT("FECHA_"&amp;$B2292,1))), IF(L2292&lt;=INDIRECT("FECHA_"&amp;$B2292,1),"INCUMPLIDA","PROCESO"), "VERIFICAR FECHA")),"SIN VALOR AVANCE")</f>
        <v>PROCESO</v>
      </c>
    </row>
    <row r="2293" spans="1:17" ht="225.75">
      <c r="A2293" s="278" t="s">
        <v>17</v>
      </c>
      <c r="B2293" s="203" t="s">
        <v>14</v>
      </c>
      <c r="C2293" s="609"/>
      <c r="D2293" s="609"/>
      <c r="E2293" s="608" t="s">
        <v>1842</v>
      </c>
      <c r="F2293" s="608"/>
      <c r="G2293" s="196" t="s">
        <v>1843</v>
      </c>
      <c r="H2293" s="515" t="s">
        <v>1844</v>
      </c>
      <c r="I2293" s="515" t="s">
        <v>1845</v>
      </c>
      <c r="J2293" s="204" t="s">
        <v>1846</v>
      </c>
      <c r="K2293" s="198">
        <v>45413</v>
      </c>
      <c r="L2293" s="198">
        <v>45961</v>
      </c>
      <c r="M2293" s="199">
        <f t="shared" si="86"/>
        <v>78.285714285714292</v>
      </c>
      <c r="N2293" s="200">
        <v>0.7</v>
      </c>
      <c r="O2293" s="515" t="s">
        <v>1837</v>
      </c>
      <c r="P2293" s="200">
        <f t="shared" si="89"/>
        <v>0.7</v>
      </c>
      <c r="Q2293" s="201" t="str" cm="1">
        <f t="array" aca="1" ref="Q2293" ca="1">IF(ISNUMBER(P2293),IF(P2293=100%,"CUMPLIDA",IF(AND(ISNUMBER(L2293),ISNUMBER(INDIRECT("FECHA_"&amp;$B2293,1))), IF(L2293&lt;=INDIRECT("FECHA_"&amp;$B2293,1),"INCUMPLIDA","PROCESO"), "VERIFICAR FECHA")),"SIN VALOR AVANCE")</f>
        <v>PROCESO</v>
      </c>
    </row>
    <row r="2294" spans="1:17" ht="165.75">
      <c r="A2294" s="278" t="s">
        <v>17</v>
      </c>
      <c r="B2294" s="203" t="s">
        <v>14</v>
      </c>
      <c r="C2294" s="609"/>
      <c r="D2294" s="609"/>
      <c r="E2294" s="608"/>
      <c r="F2294" s="608"/>
      <c r="G2294" s="196" t="s">
        <v>1847</v>
      </c>
      <c r="H2294" s="515" t="s">
        <v>1848</v>
      </c>
      <c r="I2294" s="515" t="s">
        <v>1827</v>
      </c>
      <c r="J2294" s="204">
        <v>1</v>
      </c>
      <c r="K2294" s="198">
        <v>45413</v>
      </c>
      <c r="L2294" s="198">
        <v>45657</v>
      </c>
      <c r="M2294" s="199">
        <f t="shared" si="86"/>
        <v>34.857142857142854</v>
      </c>
      <c r="N2294" s="200">
        <v>1</v>
      </c>
      <c r="O2294" s="515" t="s">
        <v>1828</v>
      </c>
      <c r="P2294" s="200">
        <f t="shared" si="89"/>
        <v>1</v>
      </c>
      <c r="Q2294" s="201" t="str" cm="1">
        <f t="array" aca="1" ref="Q2294" ca="1">IF(ISNUMBER(P2294),IF(P2294=100%,"CUMPLIDA",IF(AND(ISNUMBER(L2294),ISNUMBER(INDIRECT("FECHA_"&amp;$B2294,1))), IF(L2294&lt;=INDIRECT("FECHA_"&amp;$B2294,1),"INCUMPLIDA","PROCESO"), "VERIFICAR FECHA")),"SIN VALOR AVANCE")</f>
        <v>CUMPLIDA</v>
      </c>
    </row>
    <row r="2295" spans="1:17" ht="120.75">
      <c r="A2295" s="278" t="s">
        <v>17</v>
      </c>
      <c r="B2295" s="203" t="s">
        <v>14</v>
      </c>
      <c r="C2295" s="609"/>
      <c r="D2295" s="609"/>
      <c r="E2295" s="608" t="s">
        <v>1849</v>
      </c>
      <c r="F2295" s="608"/>
      <c r="G2295" s="196" t="s">
        <v>1850</v>
      </c>
      <c r="H2295" s="515" t="s">
        <v>1851</v>
      </c>
      <c r="I2295" s="515" t="s">
        <v>1852</v>
      </c>
      <c r="J2295" s="204">
        <v>1</v>
      </c>
      <c r="K2295" s="198">
        <v>45413</v>
      </c>
      <c r="L2295" s="198">
        <v>45535</v>
      </c>
      <c r="M2295" s="199">
        <f t="shared" si="86"/>
        <v>17.428571428571427</v>
      </c>
      <c r="N2295" s="200">
        <v>1</v>
      </c>
      <c r="O2295" s="515" t="s">
        <v>1833</v>
      </c>
      <c r="P2295" s="200">
        <f t="shared" si="89"/>
        <v>1</v>
      </c>
      <c r="Q2295" s="201" t="str" cm="1">
        <f t="array" aca="1" ref="Q2295" ca="1">IF(ISNUMBER(P2295),IF(P2295=100%,"CUMPLIDA",IF(AND(ISNUMBER(L2295),ISNUMBER(INDIRECT("FECHA_"&amp;$B2295,1))), IF(L2295&lt;=INDIRECT("FECHA_"&amp;$B2295,1),"INCUMPLIDA","PROCESO"), "VERIFICAR FECHA")),"SIN VALOR AVANCE")</f>
        <v>CUMPLIDA</v>
      </c>
    </row>
    <row r="2296" spans="1:17" ht="90">
      <c r="A2296" s="278" t="s">
        <v>17</v>
      </c>
      <c r="B2296" s="203" t="s">
        <v>14</v>
      </c>
      <c r="C2296" s="609"/>
      <c r="D2296" s="609"/>
      <c r="E2296" s="608"/>
      <c r="F2296" s="608"/>
      <c r="G2296" s="196" t="s">
        <v>1853</v>
      </c>
      <c r="H2296" s="515" t="s">
        <v>1854</v>
      </c>
      <c r="I2296" s="515" t="s">
        <v>1379</v>
      </c>
      <c r="J2296" s="204">
        <v>1</v>
      </c>
      <c r="K2296" s="198">
        <v>45413</v>
      </c>
      <c r="L2296" s="198">
        <v>45535</v>
      </c>
      <c r="M2296" s="199">
        <f t="shared" si="86"/>
        <v>17.428571428571427</v>
      </c>
      <c r="N2296" s="200">
        <v>1</v>
      </c>
      <c r="O2296" s="515" t="s">
        <v>1855</v>
      </c>
      <c r="P2296" s="200">
        <f t="shared" si="89"/>
        <v>1</v>
      </c>
      <c r="Q2296" s="201" t="str" cm="1">
        <f t="array" aca="1" ref="Q2296" ca="1">IF(ISNUMBER(P2296),IF(P2296=100%,"CUMPLIDA",IF(AND(ISNUMBER(L2296),ISNUMBER(INDIRECT("FECHA_"&amp;$B2296,1))), IF(L2296&lt;=INDIRECT("FECHA_"&amp;$B2296,1),"INCUMPLIDA","PROCESO"), "VERIFICAR FECHA")),"SIN VALOR AVANCE")</f>
        <v>CUMPLIDA</v>
      </c>
    </row>
    <row r="2297" spans="1:17" ht="195">
      <c r="A2297" s="278" t="s">
        <v>17</v>
      </c>
      <c r="B2297" s="203" t="s">
        <v>14</v>
      </c>
      <c r="C2297" s="609"/>
      <c r="D2297" s="609"/>
      <c r="E2297" s="608"/>
      <c r="F2297" s="608"/>
      <c r="G2297" s="196" t="s">
        <v>1856</v>
      </c>
      <c r="H2297" s="515" t="s">
        <v>1857</v>
      </c>
      <c r="I2297" s="515" t="s">
        <v>1858</v>
      </c>
      <c r="J2297" s="204">
        <v>3</v>
      </c>
      <c r="K2297" s="198">
        <v>45413</v>
      </c>
      <c r="L2297" s="198">
        <v>45657</v>
      </c>
      <c r="M2297" s="199">
        <f t="shared" ref="M2297:M2307" si="90">(L2297-K2297)/7</f>
        <v>34.857142857142854</v>
      </c>
      <c r="N2297" s="200">
        <v>1</v>
      </c>
      <c r="O2297" s="515" t="s">
        <v>1833</v>
      </c>
      <c r="P2297" s="200">
        <f t="shared" si="89"/>
        <v>1</v>
      </c>
      <c r="Q2297" s="201" t="str" cm="1">
        <f t="array" aca="1" ref="Q2297" ca="1">IF(ISNUMBER(P2297),IF(P2297=100%,"CUMPLIDA",IF(AND(ISNUMBER(L2297),ISNUMBER(INDIRECT("FECHA_"&amp;$B2297,1))), IF(L2297&lt;=INDIRECT("FECHA_"&amp;$B2297,1),"INCUMPLIDA","PROCESO"), "VERIFICAR FECHA")),"SIN VALOR AVANCE")</f>
        <v>CUMPLIDA</v>
      </c>
    </row>
    <row r="2298" spans="1:17" ht="315">
      <c r="A2298" s="278" t="s">
        <v>17</v>
      </c>
      <c r="B2298" s="203" t="s">
        <v>14</v>
      </c>
      <c r="C2298" s="609"/>
      <c r="D2298" s="609"/>
      <c r="E2298" s="608" t="s">
        <v>1859</v>
      </c>
      <c r="F2298" s="608"/>
      <c r="G2298" s="196" t="s">
        <v>1860</v>
      </c>
      <c r="H2298" s="515" t="s">
        <v>1861</v>
      </c>
      <c r="I2298" s="515" t="s">
        <v>1862</v>
      </c>
      <c r="J2298" s="204">
        <v>4</v>
      </c>
      <c r="K2298" s="198">
        <v>45413</v>
      </c>
      <c r="L2298" s="198">
        <v>45535</v>
      </c>
      <c r="M2298" s="199">
        <f t="shared" si="90"/>
        <v>17.428571428571427</v>
      </c>
      <c r="N2298" s="200">
        <v>1</v>
      </c>
      <c r="O2298" s="515" t="s">
        <v>1863</v>
      </c>
      <c r="P2298" s="200">
        <f t="shared" si="89"/>
        <v>1</v>
      </c>
      <c r="Q2298" s="201" t="str" cm="1">
        <f t="array" aca="1" ref="Q2298" ca="1">IF(ISNUMBER(P2298),IF(P2298=100%,"CUMPLIDA",IF(AND(ISNUMBER(L2298),ISNUMBER(INDIRECT("FECHA_"&amp;$B2298,1))), IF(L2298&lt;=INDIRECT("FECHA_"&amp;$B2298,1),"INCUMPLIDA","PROCESO"), "VERIFICAR FECHA")),"SIN VALOR AVANCE")</f>
        <v>CUMPLIDA</v>
      </c>
    </row>
    <row r="2299" spans="1:17" ht="120.75">
      <c r="A2299" s="278" t="s">
        <v>17</v>
      </c>
      <c r="B2299" s="203" t="s">
        <v>14</v>
      </c>
      <c r="C2299" s="609"/>
      <c r="D2299" s="609"/>
      <c r="E2299" s="608"/>
      <c r="F2299" s="608"/>
      <c r="G2299" s="196" t="s">
        <v>1864</v>
      </c>
      <c r="H2299" s="515" t="s">
        <v>1865</v>
      </c>
      <c r="I2299" s="515" t="s">
        <v>1866</v>
      </c>
      <c r="J2299" s="204">
        <v>5</v>
      </c>
      <c r="K2299" s="198">
        <v>45413</v>
      </c>
      <c r="L2299" s="198">
        <v>45626</v>
      </c>
      <c r="M2299" s="199">
        <f t="shared" si="90"/>
        <v>30.428571428571427</v>
      </c>
      <c r="N2299" s="200">
        <v>1</v>
      </c>
      <c r="O2299" s="515" t="s">
        <v>1833</v>
      </c>
      <c r="P2299" s="200">
        <f t="shared" si="89"/>
        <v>1</v>
      </c>
      <c r="Q2299" s="201" t="str" cm="1">
        <f t="array" aca="1" ref="Q2299" ca="1">IF(ISNUMBER(P2299),IF(P2299=100%,"CUMPLIDA",IF(AND(ISNUMBER(L2299),ISNUMBER(INDIRECT("FECHA_"&amp;$B2299,1))), IF(L2299&lt;=INDIRECT("FECHA_"&amp;$B2299,1),"INCUMPLIDA","PROCESO"), "VERIFICAR FECHA")),"SIN VALOR AVANCE")</f>
        <v>CUMPLIDA</v>
      </c>
    </row>
    <row r="2300" spans="1:17" ht="150">
      <c r="A2300" s="278" t="s">
        <v>17</v>
      </c>
      <c r="B2300" s="203" t="s">
        <v>14</v>
      </c>
      <c r="C2300" s="609"/>
      <c r="D2300" s="609"/>
      <c r="E2300" s="608" t="s">
        <v>1867</v>
      </c>
      <c r="F2300" s="608"/>
      <c r="G2300" s="196" t="s">
        <v>1868</v>
      </c>
      <c r="H2300" s="515" t="s">
        <v>1869</v>
      </c>
      <c r="I2300" s="515" t="s">
        <v>1870</v>
      </c>
      <c r="J2300" s="204">
        <v>1</v>
      </c>
      <c r="K2300" s="198">
        <v>45413</v>
      </c>
      <c r="L2300" s="198">
        <v>45565</v>
      </c>
      <c r="M2300" s="199">
        <f t="shared" si="90"/>
        <v>21.714285714285715</v>
      </c>
      <c r="N2300" s="200">
        <v>1</v>
      </c>
      <c r="O2300" s="515" t="s">
        <v>1833</v>
      </c>
      <c r="P2300" s="200">
        <f t="shared" si="89"/>
        <v>1</v>
      </c>
      <c r="Q2300" s="201" t="str" cm="1">
        <f t="array" aca="1" ref="Q2300" ca="1">IF(ISNUMBER(P2300),IF(P2300=100%,"CUMPLIDA",IF(AND(ISNUMBER(L2300),ISNUMBER(INDIRECT("FECHA_"&amp;$B2300,1))), IF(L2300&lt;=INDIRECT("FECHA_"&amp;$B2300,1),"INCUMPLIDA","PROCESO"), "VERIFICAR FECHA")),"SIN VALOR AVANCE")</f>
        <v>CUMPLIDA</v>
      </c>
    </row>
    <row r="2301" spans="1:17" ht="120.75">
      <c r="A2301" s="278" t="s">
        <v>17</v>
      </c>
      <c r="B2301" s="203" t="s">
        <v>14</v>
      </c>
      <c r="C2301" s="609"/>
      <c r="D2301" s="609"/>
      <c r="E2301" s="608"/>
      <c r="F2301" s="608"/>
      <c r="G2301" s="196" t="s">
        <v>1871</v>
      </c>
      <c r="H2301" s="515" t="s">
        <v>1872</v>
      </c>
      <c r="I2301" s="515" t="s">
        <v>1873</v>
      </c>
      <c r="J2301" s="204">
        <v>3</v>
      </c>
      <c r="K2301" s="198">
        <v>45413</v>
      </c>
      <c r="L2301" s="198">
        <v>45657</v>
      </c>
      <c r="M2301" s="199">
        <f t="shared" si="90"/>
        <v>34.857142857142854</v>
      </c>
      <c r="N2301" s="200">
        <v>1</v>
      </c>
      <c r="O2301" s="515" t="s">
        <v>1833</v>
      </c>
      <c r="P2301" s="200">
        <f t="shared" si="89"/>
        <v>1</v>
      </c>
      <c r="Q2301" s="201" t="str" cm="1">
        <f t="array" aca="1" ref="Q2301" ca="1">IF(ISNUMBER(P2301),IF(P2301=100%,"CUMPLIDA",IF(AND(ISNUMBER(L2301),ISNUMBER(INDIRECT("FECHA_"&amp;$B2301,1))), IF(L2301&lt;=INDIRECT("FECHA_"&amp;$B2301,1),"INCUMPLIDA","PROCESO"), "VERIFICAR FECHA")),"SIN VALOR AVANCE")</f>
        <v>CUMPLIDA</v>
      </c>
    </row>
    <row r="2302" spans="1:17" ht="225.75">
      <c r="A2302" s="278" t="s">
        <v>17</v>
      </c>
      <c r="B2302" s="203" t="s">
        <v>14</v>
      </c>
      <c r="C2302" s="609"/>
      <c r="D2302" s="609"/>
      <c r="E2302" s="608"/>
      <c r="F2302" s="608"/>
      <c r="G2302" s="196" t="s">
        <v>1874</v>
      </c>
      <c r="H2302" s="515" t="s">
        <v>1875</v>
      </c>
      <c r="I2302" s="515" t="s">
        <v>1876</v>
      </c>
      <c r="J2302" s="204" t="s">
        <v>1877</v>
      </c>
      <c r="K2302" s="481">
        <v>45413</v>
      </c>
      <c r="L2302" s="482">
        <v>45961</v>
      </c>
      <c r="M2302" s="199">
        <f t="shared" si="90"/>
        <v>78.285714285714292</v>
      </c>
      <c r="N2302" s="200">
        <v>0.2</v>
      </c>
      <c r="O2302" s="515" t="s">
        <v>1837</v>
      </c>
      <c r="P2302" s="200">
        <f t="shared" si="89"/>
        <v>0.2</v>
      </c>
      <c r="Q2302" s="201" t="str" cm="1">
        <f t="array" aca="1" ref="Q2302" ca="1">IF(ISNUMBER(P2302),IF(P2302=100%,"CUMPLIDA",IF(AND(ISNUMBER(L2302),ISNUMBER(INDIRECT("FECHA_"&amp;$B2302,1))), IF(L2302&lt;=INDIRECT("FECHA_"&amp;$B2302,1),"INCUMPLIDA","PROCESO"), "VERIFICAR FECHA")),"SIN VALOR AVANCE")</f>
        <v>PROCESO</v>
      </c>
    </row>
    <row r="2303" spans="1:17" ht="225.75">
      <c r="A2303" s="278" t="s">
        <v>17</v>
      </c>
      <c r="B2303" s="203" t="s">
        <v>14</v>
      </c>
      <c r="C2303" s="609"/>
      <c r="D2303" s="609"/>
      <c r="E2303" s="196" t="s">
        <v>1878</v>
      </c>
      <c r="F2303" s="608"/>
      <c r="G2303" s="196" t="s">
        <v>1879</v>
      </c>
      <c r="H2303" s="518" t="s">
        <v>1880</v>
      </c>
      <c r="I2303" s="518" t="s">
        <v>1881</v>
      </c>
      <c r="J2303" s="263" t="s">
        <v>1882</v>
      </c>
      <c r="K2303" s="198">
        <v>45413</v>
      </c>
      <c r="L2303" s="198">
        <v>45961</v>
      </c>
      <c r="M2303" s="199">
        <f t="shared" si="90"/>
        <v>78.285714285714292</v>
      </c>
      <c r="N2303" s="200">
        <v>0.3</v>
      </c>
      <c r="O2303" s="515" t="s">
        <v>1837</v>
      </c>
      <c r="P2303" s="200">
        <f t="shared" si="89"/>
        <v>0.3</v>
      </c>
      <c r="Q2303" s="201" t="str" cm="1">
        <f t="array" aca="1" ref="Q2303" ca="1">IF(ISNUMBER(P2303),IF(P2303=100%,"CUMPLIDA",IF(AND(ISNUMBER(L2303),ISNUMBER(INDIRECT("FECHA_"&amp;$B2303,1))), IF(L2303&lt;=INDIRECT("FECHA_"&amp;$B2303,1),"INCUMPLIDA","PROCESO"), "VERIFICAR FECHA")),"SIN VALOR AVANCE")</f>
        <v>PROCESO</v>
      </c>
    </row>
    <row r="2304" spans="1:17" ht="255.75">
      <c r="A2304" s="278" t="s">
        <v>17</v>
      </c>
      <c r="B2304" s="203" t="s">
        <v>14</v>
      </c>
      <c r="C2304" s="609"/>
      <c r="D2304" s="609"/>
      <c r="E2304" s="196" t="s">
        <v>1883</v>
      </c>
      <c r="F2304" s="608"/>
      <c r="G2304" s="196" t="s">
        <v>1884</v>
      </c>
      <c r="H2304" s="515" t="s">
        <v>1880</v>
      </c>
      <c r="I2304" s="515" t="s">
        <v>1885</v>
      </c>
      <c r="J2304" s="204" t="s">
        <v>1886</v>
      </c>
      <c r="K2304" s="198">
        <v>45413</v>
      </c>
      <c r="L2304" s="198">
        <v>45961</v>
      </c>
      <c r="M2304" s="199">
        <f t="shared" si="90"/>
        <v>78.285714285714292</v>
      </c>
      <c r="N2304" s="200">
        <v>0.9</v>
      </c>
      <c r="O2304" s="515" t="s">
        <v>1887</v>
      </c>
      <c r="P2304" s="200">
        <f t="shared" si="89"/>
        <v>0.9</v>
      </c>
      <c r="Q2304" s="201" t="str" cm="1">
        <f t="array" aca="1" ref="Q2304" ca="1">IF(ISNUMBER(P2304),IF(P2304=100%,"CUMPLIDA",IF(AND(ISNUMBER(L2304),ISNUMBER(INDIRECT("FECHA_"&amp;$B2304,1))), IF(L2304&lt;=INDIRECT("FECHA_"&amp;$B2304,1),"INCUMPLIDA","PROCESO"), "VERIFICAR FECHA")),"SIN VALOR AVANCE")</f>
        <v>PROCESO</v>
      </c>
    </row>
    <row r="2305" spans="1:17" ht="409.5">
      <c r="A2305" s="278" t="s">
        <v>17</v>
      </c>
      <c r="B2305" s="203" t="s">
        <v>14</v>
      </c>
      <c r="C2305" s="609" t="s">
        <v>1817</v>
      </c>
      <c r="D2305" s="609" t="s">
        <v>1888</v>
      </c>
      <c r="E2305" s="608" t="s">
        <v>1889</v>
      </c>
      <c r="F2305" s="608" t="s">
        <v>1890</v>
      </c>
      <c r="G2305" s="196" t="s">
        <v>1891</v>
      </c>
      <c r="H2305" s="515" t="s">
        <v>1892</v>
      </c>
      <c r="I2305" s="515" t="s">
        <v>1893</v>
      </c>
      <c r="J2305" s="204">
        <v>3</v>
      </c>
      <c r="K2305" s="198">
        <v>45444</v>
      </c>
      <c r="L2305" s="198">
        <v>46022</v>
      </c>
      <c r="M2305" s="199">
        <f t="shared" si="90"/>
        <v>82.571428571428569</v>
      </c>
      <c r="N2305" s="200">
        <v>0</v>
      </c>
      <c r="O2305" s="515" t="s">
        <v>1894</v>
      </c>
      <c r="P2305" s="200">
        <f t="shared" si="89"/>
        <v>0</v>
      </c>
      <c r="Q2305" s="201" t="str" cm="1">
        <f t="array" aca="1" ref="Q2305" ca="1">IF(ISNUMBER(P2305),IF(P2305=100%,"CUMPLIDA",IF(AND(ISNUMBER(L2305),ISNUMBER(INDIRECT("FECHA_"&amp;$B2305,1))), IF(L2305&lt;=INDIRECT("FECHA_"&amp;$B2305,1),"INCUMPLIDA","PROCESO"), "VERIFICAR FECHA")),"SIN VALOR AVANCE")</f>
        <v>PROCESO</v>
      </c>
    </row>
    <row r="2306" spans="1:17" ht="255.75">
      <c r="A2306" s="278" t="s">
        <v>17</v>
      </c>
      <c r="B2306" s="203" t="s">
        <v>14</v>
      </c>
      <c r="C2306" s="609"/>
      <c r="D2306" s="609"/>
      <c r="E2306" s="608"/>
      <c r="F2306" s="608"/>
      <c r="G2306" s="196" t="s">
        <v>1895</v>
      </c>
      <c r="H2306" s="515" t="s">
        <v>1896</v>
      </c>
      <c r="I2306" s="515" t="s">
        <v>1897</v>
      </c>
      <c r="J2306" s="264" t="s">
        <v>1898</v>
      </c>
      <c r="K2306" s="202">
        <v>45413</v>
      </c>
      <c r="L2306" s="202">
        <v>45961</v>
      </c>
      <c r="M2306" s="199">
        <f t="shared" si="90"/>
        <v>78.285714285714292</v>
      </c>
      <c r="N2306" s="200">
        <v>0.51600000000000001</v>
      </c>
      <c r="O2306" s="515" t="s">
        <v>1899</v>
      </c>
      <c r="P2306" s="200">
        <f t="shared" si="89"/>
        <v>0.51600000000000001</v>
      </c>
      <c r="Q2306" s="201" t="str" cm="1">
        <f t="array" aca="1" ref="Q2306" ca="1">IF(ISNUMBER(P2306),IF(P2306=100%,"CUMPLIDA",IF(AND(ISNUMBER(L2306),ISNUMBER(INDIRECT("FECHA_"&amp;$B2306,1))), IF(L2306&lt;=INDIRECT("FECHA_"&amp;$B2306,1),"INCUMPLIDA","PROCESO"), "VERIFICAR FECHA")),"SIN VALOR AVANCE")</f>
        <v>PROCESO</v>
      </c>
    </row>
    <row r="2307" spans="1:17" ht="195">
      <c r="A2307" s="278" t="s">
        <v>17</v>
      </c>
      <c r="B2307" s="203" t="s">
        <v>14</v>
      </c>
      <c r="C2307" s="609"/>
      <c r="D2307" s="609"/>
      <c r="E2307" s="608"/>
      <c r="F2307" s="608"/>
      <c r="G2307" s="196" t="s">
        <v>1900</v>
      </c>
      <c r="H2307" s="515" t="s">
        <v>1901</v>
      </c>
      <c r="I2307" s="515" t="s">
        <v>1902</v>
      </c>
      <c r="J2307" s="204">
        <v>1</v>
      </c>
      <c r="K2307" s="198">
        <v>45474</v>
      </c>
      <c r="L2307" s="198">
        <v>45716</v>
      </c>
      <c r="M2307" s="199">
        <f t="shared" si="90"/>
        <v>34.571428571428569</v>
      </c>
      <c r="N2307" s="200">
        <v>1</v>
      </c>
      <c r="O2307" s="515" t="s">
        <v>1903</v>
      </c>
      <c r="P2307" s="200">
        <f t="shared" si="89"/>
        <v>1</v>
      </c>
      <c r="Q2307" s="201" t="str" cm="1">
        <f t="array" aca="1" ref="Q2307" ca="1">IF(ISNUMBER(P2307),IF(P2307=100%,"CUMPLIDA",IF(AND(ISNUMBER(L2307),ISNUMBER(INDIRECT("FECHA_"&amp;$B2307,1))), IF(L2307&lt;=INDIRECT("FECHA_"&amp;$B2307,1),"INCUMPLIDA","PROCESO"), "VERIFICAR FECHA")),"SIN VALOR AVANCE")</f>
        <v>CUMPLIDA</v>
      </c>
    </row>
    <row r="2308" spans="1:17" ht="180.75">
      <c r="A2308" s="278" t="s">
        <v>17</v>
      </c>
      <c r="B2308" s="203" t="s">
        <v>14</v>
      </c>
      <c r="C2308" s="609"/>
      <c r="D2308" s="609"/>
      <c r="E2308" s="608"/>
      <c r="F2308" s="608"/>
      <c r="G2308" s="196" t="s">
        <v>1904</v>
      </c>
      <c r="H2308" s="515" t="s">
        <v>1848</v>
      </c>
      <c r="I2308" s="515" t="s">
        <v>1905</v>
      </c>
      <c r="J2308" s="204">
        <v>1</v>
      </c>
      <c r="K2308" s="198">
        <v>45294</v>
      </c>
      <c r="L2308" s="198">
        <v>45657</v>
      </c>
      <c r="M2308" s="199">
        <f>(L2308-K2308)/7</f>
        <v>51.857142857142854</v>
      </c>
      <c r="N2308" s="200">
        <v>1</v>
      </c>
      <c r="O2308" s="515" t="s">
        <v>1906</v>
      </c>
      <c r="P2308" s="200">
        <f t="shared" si="89"/>
        <v>1</v>
      </c>
      <c r="Q2308" s="201" t="str" cm="1">
        <f t="array" aca="1" ref="Q2308" ca="1">IF(ISNUMBER(P2308),IF(P2308=100%,"CUMPLIDA",IF(AND(ISNUMBER(L2308),ISNUMBER(INDIRECT("FECHA_"&amp;$B2308,1))), IF(L2308&lt;=INDIRECT("FECHA_"&amp;$B2308,1),"INCUMPLIDA","PROCESO"), "VERIFICAR FECHA")),"SIN VALOR AVANCE")</f>
        <v>CUMPLIDA</v>
      </c>
    </row>
    <row r="2309" spans="1:17" ht="135.75">
      <c r="A2309" s="278" t="s">
        <v>17</v>
      </c>
      <c r="B2309" s="203" t="s">
        <v>14</v>
      </c>
      <c r="C2309" s="609" t="s">
        <v>1907</v>
      </c>
      <c r="D2309" s="609" t="s">
        <v>312</v>
      </c>
      <c r="E2309" s="608" t="s">
        <v>1908</v>
      </c>
      <c r="F2309" s="608" t="s">
        <v>1909</v>
      </c>
      <c r="G2309" s="196" t="s">
        <v>1910</v>
      </c>
      <c r="H2309" s="515" t="s">
        <v>1911</v>
      </c>
      <c r="I2309" s="515" t="s">
        <v>1912</v>
      </c>
      <c r="J2309" s="204">
        <v>1</v>
      </c>
      <c r="K2309" s="198">
        <v>45413</v>
      </c>
      <c r="L2309" s="198">
        <v>45747</v>
      </c>
      <c r="M2309" s="199">
        <f t="shared" ref="M2309:M2327" si="91">(L2309-K2309)/7</f>
        <v>47.714285714285715</v>
      </c>
      <c r="N2309" s="200">
        <v>1</v>
      </c>
      <c r="O2309" s="515" t="s">
        <v>1607</v>
      </c>
      <c r="P2309" s="200">
        <f t="shared" si="89"/>
        <v>1</v>
      </c>
      <c r="Q2309" s="201" t="str" cm="1">
        <f t="array" aca="1" ref="Q2309" ca="1">IF(ISNUMBER(P2309),IF(P2309=100%,"CUMPLIDA",IF(AND(ISNUMBER(L2309),ISNUMBER(INDIRECT("FECHA_"&amp;$B2309,1))), IF(L2309&lt;=INDIRECT("FECHA_"&amp;$B2309,1),"INCUMPLIDA","PROCESO"), "VERIFICAR FECHA")),"SIN VALOR AVANCE")</f>
        <v>CUMPLIDA</v>
      </c>
    </row>
    <row r="2310" spans="1:17" ht="225.75">
      <c r="A2310" s="278" t="s">
        <v>17</v>
      </c>
      <c r="B2310" s="203" t="s">
        <v>14</v>
      </c>
      <c r="C2310" s="609"/>
      <c r="D2310" s="609"/>
      <c r="E2310" s="608"/>
      <c r="F2310" s="608"/>
      <c r="G2310" s="196" t="s">
        <v>1913</v>
      </c>
      <c r="H2310" s="515" t="s">
        <v>1914</v>
      </c>
      <c r="I2310" s="515" t="s">
        <v>1915</v>
      </c>
      <c r="J2310" s="204">
        <v>1</v>
      </c>
      <c r="K2310" s="198">
        <v>45596</v>
      </c>
      <c r="L2310" s="198">
        <v>46112</v>
      </c>
      <c r="M2310" s="199">
        <f t="shared" si="91"/>
        <v>73.714285714285708</v>
      </c>
      <c r="N2310" s="200">
        <v>0</v>
      </c>
      <c r="O2310" s="515" t="s">
        <v>1607</v>
      </c>
      <c r="P2310" s="200">
        <f t="shared" si="89"/>
        <v>0</v>
      </c>
      <c r="Q2310" s="201" t="str" cm="1">
        <f t="array" aca="1" ref="Q2310" ca="1">IF(ISNUMBER(P2310),IF(P2310=100%,"CUMPLIDA",IF(AND(ISNUMBER(L2310),ISNUMBER(INDIRECT("FECHA_"&amp;$B2310,1))), IF(L2310&lt;=INDIRECT("FECHA_"&amp;$B2310,1),"INCUMPLIDA","PROCESO"), "VERIFICAR FECHA")),"SIN VALOR AVANCE")</f>
        <v>PROCESO</v>
      </c>
    </row>
    <row r="2311" spans="1:17" ht="90">
      <c r="A2311" s="278" t="s">
        <v>17</v>
      </c>
      <c r="B2311" s="203" t="s">
        <v>14</v>
      </c>
      <c r="C2311" s="609"/>
      <c r="D2311" s="609"/>
      <c r="E2311" s="608"/>
      <c r="F2311" s="608"/>
      <c r="G2311" s="196" t="s">
        <v>4392</v>
      </c>
      <c r="H2311" s="515" t="s">
        <v>4393</v>
      </c>
      <c r="I2311" s="576" t="s">
        <v>4394</v>
      </c>
      <c r="J2311" s="204">
        <v>1</v>
      </c>
      <c r="K2311" s="198">
        <v>45779</v>
      </c>
      <c r="L2311" s="198">
        <v>45961</v>
      </c>
      <c r="M2311" s="199">
        <f t="shared" si="91"/>
        <v>26</v>
      </c>
      <c r="N2311" s="200">
        <v>0</v>
      </c>
      <c r="O2311" s="515" t="s">
        <v>1607</v>
      </c>
      <c r="P2311" s="200">
        <f t="shared" si="89"/>
        <v>0</v>
      </c>
      <c r="Q2311" s="201" t="str" cm="1">
        <f t="array" aca="1" ref="Q2311" ca="1">IF(ISNUMBER(P2311),IF(P2311=100%,"CUMPLIDA",IF(AND(ISNUMBER(L2311),ISNUMBER(INDIRECT("FECHA_"&amp;$B2311,1))), IF(L2311&lt;=INDIRECT("FECHA_"&amp;$B2311,1),"INCUMPLIDA","PROCESO"), "VERIFICAR FECHA")),"SIN VALOR AVANCE")</f>
        <v>PROCESO</v>
      </c>
    </row>
    <row r="2312" spans="1:17" ht="273">
      <c r="A2312" s="278" t="s">
        <v>17</v>
      </c>
      <c r="B2312" s="203" t="s">
        <v>14</v>
      </c>
      <c r="C2312" s="609"/>
      <c r="D2312" s="609"/>
      <c r="E2312" s="608"/>
      <c r="F2312" s="608"/>
      <c r="G2312" s="196" t="s">
        <v>1916</v>
      </c>
      <c r="H2312" s="515" t="s">
        <v>1917</v>
      </c>
      <c r="I2312" s="515" t="s">
        <v>1918</v>
      </c>
      <c r="J2312" s="204">
        <v>1</v>
      </c>
      <c r="K2312" s="198">
        <v>45413</v>
      </c>
      <c r="L2312" s="198">
        <v>45747</v>
      </c>
      <c r="M2312" s="199">
        <f t="shared" si="91"/>
        <v>47.714285714285715</v>
      </c>
      <c r="N2312" s="200">
        <v>1</v>
      </c>
      <c r="O2312" s="515" t="s">
        <v>1607</v>
      </c>
      <c r="P2312" s="200">
        <f t="shared" si="89"/>
        <v>1</v>
      </c>
      <c r="Q2312" s="201" t="str" cm="1">
        <f t="array" aca="1" ref="Q2312" ca="1">IF(ISNUMBER(P2312),IF(P2312=100%,"CUMPLIDA",IF(AND(ISNUMBER(L2312),ISNUMBER(INDIRECT("FECHA_"&amp;$B2312,1))), IF(L2312&lt;=INDIRECT("FECHA_"&amp;$B2312,1),"INCUMPLIDA","PROCESO"), "VERIFICAR FECHA")),"SIN VALOR AVANCE")</f>
        <v>CUMPLIDA</v>
      </c>
    </row>
    <row r="2313" spans="1:17" ht="300">
      <c r="A2313" s="278" t="s">
        <v>17</v>
      </c>
      <c r="B2313" s="203" t="s">
        <v>14</v>
      </c>
      <c r="C2313" s="609"/>
      <c r="D2313" s="609"/>
      <c r="E2313" s="608"/>
      <c r="F2313" s="608"/>
      <c r="G2313" s="196" t="s">
        <v>1919</v>
      </c>
      <c r="H2313" s="515" t="s">
        <v>1920</v>
      </c>
      <c r="I2313" s="515" t="s">
        <v>1921</v>
      </c>
      <c r="J2313" s="204">
        <v>1</v>
      </c>
      <c r="K2313" s="198">
        <v>45414</v>
      </c>
      <c r="L2313" s="198">
        <v>45899</v>
      </c>
      <c r="M2313" s="199">
        <f t="shared" si="91"/>
        <v>69.285714285714292</v>
      </c>
      <c r="N2313" s="200">
        <v>0</v>
      </c>
      <c r="O2313" s="515" t="s">
        <v>1922</v>
      </c>
      <c r="P2313" s="200">
        <f t="shared" si="89"/>
        <v>0</v>
      </c>
      <c r="Q2313" s="201" t="str" cm="1">
        <f t="array" aca="1" ref="Q2313" ca="1">IF(ISNUMBER(P2313),IF(P2313=100%,"CUMPLIDA",IF(AND(ISNUMBER(L2313),ISNUMBER(INDIRECT("FECHA_"&amp;$B2313,1))), IF(L2313&lt;=INDIRECT("FECHA_"&amp;$B2313,1),"INCUMPLIDA","PROCESO"), "VERIFICAR FECHA")),"SIN VALOR AVANCE")</f>
        <v>PROCESO</v>
      </c>
    </row>
    <row r="2314" spans="1:17" ht="181.5">
      <c r="A2314" s="278" t="s">
        <v>17</v>
      </c>
      <c r="B2314" s="203" t="s">
        <v>14</v>
      </c>
      <c r="C2314" s="609"/>
      <c r="D2314" s="609"/>
      <c r="E2314" s="608"/>
      <c r="F2314" s="608"/>
      <c r="G2314" s="196" t="s">
        <v>1923</v>
      </c>
      <c r="H2314" s="515" t="s">
        <v>1924</v>
      </c>
      <c r="I2314" s="515" t="s">
        <v>1925</v>
      </c>
      <c r="J2314" s="204">
        <v>1</v>
      </c>
      <c r="K2314" s="198">
        <v>45413</v>
      </c>
      <c r="L2314" s="198">
        <v>45747</v>
      </c>
      <c r="M2314" s="199">
        <f t="shared" si="91"/>
        <v>47.714285714285715</v>
      </c>
      <c r="N2314" s="200">
        <v>1</v>
      </c>
      <c r="O2314" s="515" t="s">
        <v>1607</v>
      </c>
      <c r="P2314" s="200">
        <f t="shared" si="89"/>
        <v>1</v>
      </c>
      <c r="Q2314" s="201" t="str" cm="1">
        <f t="array" aca="1" ref="Q2314" ca="1">IF(ISNUMBER(P2314),IF(P2314=100%,"CUMPLIDA",IF(AND(ISNUMBER(L2314),ISNUMBER(INDIRECT("FECHA_"&amp;$B2314,1))), IF(L2314&lt;=INDIRECT("FECHA_"&amp;$B2314,1),"INCUMPLIDA","PROCESO"), "VERIFICAR FECHA")),"SIN VALOR AVANCE")</f>
        <v>CUMPLIDA</v>
      </c>
    </row>
    <row r="2315" spans="1:17" ht="135">
      <c r="A2315" s="278" t="s">
        <v>17</v>
      </c>
      <c r="B2315" s="203" t="s">
        <v>14</v>
      </c>
      <c r="C2315" s="609"/>
      <c r="D2315" s="609"/>
      <c r="E2315" s="608"/>
      <c r="F2315" s="608"/>
      <c r="G2315" s="196" t="s">
        <v>1926</v>
      </c>
      <c r="H2315" s="515" t="s">
        <v>1927</v>
      </c>
      <c r="I2315" s="515" t="s">
        <v>1928</v>
      </c>
      <c r="J2315" s="204">
        <v>1</v>
      </c>
      <c r="K2315" s="198">
        <v>45413</v>
      </c>
      <c r="L2315" s="198">
        <v>45838</v>
      </c>
      <c r="M2315" s="199">
        <f t="shared" si="91"/>
        <v>60.714285714285715</v>
      </c>
      <c r="N2315" s="200">
        <v>0</v>
      </c>
      <c r="O2315" s="515" t="s">
        <v>1607</v>
      </c>
      <c r="P2315" s="200">
        <f t="shared" si="89"/>
        <v>0</v>
      </c>
      <c r="Q2315" s="201" t="str" cm="1">
        <f t="array" aca="1" ref="Q2315" ca="1">IF(ISNUMBER(P2315),IF(P2315=100%,"CUMPLIDA",IF(AND(ISNUMBER(L2315),ISNUMBER(INDIRECT("FECHA_"&amp;$B2315,1))), IF(L2315&lt;=INDIRECT("FECHA_"&amp;$B2315,1),"INCUMPLIDA","PROCESO"), "VERIFICAR FECHA")),"SIN VALOR AVANCE")</f>
        <v>PROCESO</v>
      </c>
    </row>
    <row r="2316" spans="1:17" ht="405">
      <c r="A2316" s="278" t="s">
        <v>17</v>
      </c>
      <c r="B2316" s="203" t="s">
        <v>14</v>
      </c>
      <c r="C2316" s="609"/>
      <c r="D2316" s="609"/>
      <c r="E2316" s="608"/>
      <c r="F2316" s="608"/>
      <c r="G2316" s="196" t="s">
        <v>1929</v>
      </c>
      <c r="H2316" s="515" t="s">
        <v>1930</v>
      </c>
      <c r="I2316" s="515" t="s">
        <v>1931</v>
      </c>
      <c r="J2316" s="204">
        <v>7</v>
      </c>
      <c r="K2316" s="198">
        <v>45413</v>
      </c>
      <c r="L2316" s="198">
        <v>45657</v>
      </c>
      <c r="M2316" s="199">
        <f t="shared" si="91"/>
        <v>34.857142857142854</v>
      </c>
      <c r="N2316" s="200">
        <v>1</v>
      </c>
      <c r="O2316" s="515" t="s">
        <v>1932</v>
      </c>
      <c r="P2316" s="200">
        <f t="shared" si="89"/>
        <v>1</v>
      </c>
      <c r="Q2316" s="201" t="str" cm="1">
        <f t="array" aca="1" ref="Q2316" ca="1">IF(ISNUMBER(P2316),IF(P2316=100%,"CUMPLIDA",IF(AND(ISNUMBER(L2316),ISNUMBER(INDIRECT("FECHA_"&amp;$B2316,1))), IF(L2316&lt;=INDIRECT("FECHA_"&amp;$B2316,1),"INCUMPLIDA","PROCESO"), "VERIFICAR FECHA")),"SIN VALOR AVANCE")</f>
        <v>CUMPLIDA</v>
      </c>
    </row>
    <row r="2317" spans="1:17" ht="225">
      <c r="A2317" s="278" t="s">
        <v>17</v>
      </c>
      <c r="B2317" s="203" t="s">
        <v>14</v>
      </c>
      <c r="C2317" s="609"/>
      <c r="D2317" s="609"/>
      <c r="E2317" s="611" t="s">
        <v>1933</v>
      </c>
      <c r="F2317" s="608"/>
      <c r="G2317" s="196" t="s">
        <v>1934</v>
      </c>
      <c r="H2317" s="515" t="s">
        <v>1935</v>
      </c>
      <c r="I2317" s="515" t="s">
        <v>1912</v>
      </c>
      <c r="J2317" s="204">
        <v>1</v>
      </c>
      <c r="K2317" s="198">
        <v>45383</v>
      </c>
      <c r="L2317" s="198">
        <v>45747</v>
      </c>
      <c r="M2317" s="199">
        <f t="shared" si="91"/>
        <v>52</v>
      </c>
      <c r="N2317" s="200">
        <v>1</v>
      </c>
      <c r="O2317" s="515" t="s">
        <v>1607</v>
      </c>
      <c r="P2317" s="200">
        <f t="shared" si="89"/>
        <v>1</v>
      </c>
      <c r="Q2317" s="201" t="str" cm="1">
        <f t="array" aca="1" ref="Q2317" ca="1">IF(ISNUMBER(P2317),IF(P2317=100%,"CUMPLIDA",IF(AND(ISNUMBER(L2317),ISNUMBER(INDIRECT("FECHA_"&amp;$B2317,1))), IF(L2317&lt;=INDIRECT("FECHA_"&amp;$B2317,1),"INCUMPLIDA","PROCESO"), "VERIFICAR FECHA")),"SIN VALOR AVANCE")</f>
        <v>CUMPLIDA</v>
      </c>
    </row>
    <row r="2318" spans="1:17" ht="285">
      <c r="A2318" s="278" t="s">
        <v>17</v>
      </c>
      <c r="B2318" s="203" t="s">
        <v>14</v>
      </c>
      <c r="C2318" s="609"/>
      <c r="D2318" s="609"/>
      <c r="E2318" s="611"/>
      <c r="F2318" s="608"/>
      <c r="G2318" s="196" t="s">
        <v>1936</v>
      </c>
      <c r="H2318" s="515" t="s">
        <v>1937</v>
      </c>
      <c r="I2318" s="515" t="s">
        <v>1915</v>
      </c>
      <c r="J2318" s="204">
        <v>1</v>
      </c>
      <c r="K2318" s="198">
        <v>45596</v>
      </c>
      <c r="L2318" s="198">
        <v>46112</v>
      </c>
      <c r="M2318" s="199">
        <f t="shared" si="91"/>
        <v>73.714285714285708</v>
      </c>
      <c r="N2318" s="200">
        <v>0</v>
      </c>
      <c r="O2318" s="515" t="s">
        <v>1607</v>
      </c>
      <c r="P2318" s="200">
        <f t="shared" si="89"/>
        <v>0</v>
      </c>
      <c r="Q2318" s="201" t="str" cm="1">
        <f t="array" aca="1" ref="Q2318" ca="1">IF(ISNUMBER(P2318),IF(P2318=100%,"CUMPLIDA",IF(AND(ISNUMBER(L2318),ISNUMBER(INDIRECT("FECHA_"&amp;$B2318,1))), IF(L2318&lt;=INDIRECT("FECHA_"&amp;$B2318,1),"INCUMPLIDA","PROCESO"), "VERIFICAR FECHA")),"SIN VALOR AVANCE")</f>
        <v>PROCESO</v>
      </c>
    </row>
    <row r="2319" spans="1:17" ht="90">
      <c r="A2319" s="278" t="s">
        <v>17</v>
      </c>
      <c r="B2319" s="203" t="s">
        <v>14</v>
      </c>
      <c r="C2319" s="609"/>
      <c r="D2319" s="609"/>
      <c r="E2319" s="205"/>
      <c r="F2319" s="608"/>
      <c r="G2319" s="196" t="s">
        <v>4395</v>
      </c>
      <c r="H2319" s="515" t="s">
        <v>4396</v>
      </c>
      <c r="I2319" s="515" t="s">
        <v>4397</v>
      </c>
      <c r="J2319" s="204">
        <v>1</v>
      </c>
      <c r="K2319" s="198">
        <v>45779</v>
      </c>
      <c r="L2319" s="198">
        <v>45961</v>
      </c>
      <c r="M2319" s="199">
        <f t="shared" si="91"/>
        <v>26</v>
      </c>
      <c r="N2319" s="200">
        <v>0</v>
      </c>
      <c r="O2319" s="515" t="s">
        <v>1607</v>
      </c>
      <c r="P2319" s="200">
        <f t="shared" si="89"/>
        <v>0</v>
      </c>
      <c r="Q2319" s="201" t="str" cm="1">
        <f t="array" aca="1" ref="Q2319" ca="1">IF(ISNUMBER(P2319),IF(P2319=100%,"CUMPLIDA",IF(AND(ISNUMBER(L2319),ISNUMBER(INDIRECT("FECHA_"&amp;$B2319,1))), IF(L2319&lt;=INDIRECT("FECHA_"&amp;$B2319,1),"INCUMPLIDA","PROCESO"), "VERIFICAR FECHA")),"SIN VALOR AVANCE")</f>
        <v>PROCESO</v>
      </c>
    </row>
    <row r="2320" spans="1:17" ht="300">
      <c r="A2320" s="278" t="s">
        <v>17</v>
      </c>
      <c r="B2320" s="203" t="s">
        <v>14</v>
      </c>
      <c r="C2320" s="609"/>
      <c r="D2320" s="609"/>
      <c r="E2320" s="608" t="s">
        <v>1938</v>
      </c>
      <c r="F2320" s="608"/>
      <c r="G2320" s="196" t="s">
        <v>1919</v>
      </c>
      <c r="H2320" s="515" t="s">
        <v>1920</v>
      </c>
      <c r="I2320" s="515" t="s">
        <v>1921</v>
      </c>
      <c r="J2320" s="204">
        <v>1</v>
      </c>
      <c r="K2320" s="198">
        <v>45414</v>
      </c>
      <c r="L2320" s="198">
        <v>45899</v>
      </c>
      <c r="M2320" s="199">
        <f t="shared" si="91"/>
        <v>69.285714285714292</v>
      </c>
      <c r="N2320" s="200">
        <v>0</v>
      </c>
      <c r="O2320" s="515" t="s">
        <v>1922</v>
      </c>
      <c r="P2320" s="200">
        <f t="shared" si="89"/>
        <v>0</v>
      </c>
      <c r="Q2320" s="201" t="str" cm="1">
        <f t="array" aca="1" ref="Q2320" ca="1">IF(ISNUMBER(P2320),IF(P2320=100%,"CUMPLIDA",IF(AND(ISNUMBER(L2320),ISNUMBER(INDIRECT("FECHA_"&amp;$B2320,1))), IF(L2320&lt;=INDIRECT("FECHA_"&amp;$B2320,1),"INCUMPLIDA","PROCESO"), "VERIFICAR FECHA")),"SIN VALOR AVANCE")</f>
        <v>PROCESO</v>
      </c>
    </row>
    <row r="2321" spans="1:17" ht="210">
      <c r="A2321" s="278" t="s">
        <v>17</v>
      </c>
      <c r="B2321" s="203" t="s">
        <v>14</v>
      </c>
      <c r="C2321" s="609"/>
      <c r="D2321" s="609"/>
      <c r="E2321" s="608"/>
      <c r="F2321" s="608"/>
      <c r="G2321" s="196" t="s">
        <v>1939</v>
      </c>
      <c r="H2321" s="515" t="s">
        <v>1940</v>
      </c>
      <c r="I2321" s="515" t="s">
        <v>1941</v>
      </c>
      <c r="J2321" s="204">
        <v>6</v>
      </c>
      <c r="K2321" s="198">
        <v>45413</v>
      </c>
      <c r="L2321" s="198">
        <v>45596</v>
      </c>
      <c r="M2321" s="199">
        <f t="shared" si="91"/>
        <v>26.142857142857142</v>
      </c>
      <c r="N2321" s="200">
        <v>1</v>
      </c>
      <c r="O2321" s="515" t="s">
        <v>1942</v>
      </c>
      <c r="P2321" s="200">
        <f t="shared" si="89"/>
        <v>1</v>
      </c>
      <c r="Q2321" s="201" t="str" cm="1">
        <f t="array" aca="1" ref="Q2321" ca="1">IF(ISNUMBER(P2321),IF(P2321=100%,"CUMPLIDA",IF(AND(ISNUMBER(L2321),ISNUMBER(INDIRECT("FECHA_"&amp;$B2321,1))), IF(L2321&lt;=INDIRECT("FECHA_"&amp;$B2321,1),"INCUMPLIDA","PROCESO"), "VERIFICAR FECHA")),"SIN VALOR AVANCE")</f>
        <v>CUMPLIDA</v>
      </c>
    </row>
    <row r="2322" spans="1:17" ht="300">
      <c r="A2322" s="278" t="s">
        <v>17</v>
      </c>
      <c r="B2322" s="203" t="s">
        <v>14</v>
      </c>
      <c r="C2322" s="609"/>
      <c r="D2322" s="609"/>
      <c r="E2322" s="611" t="s">
        <v>1943</v>
      </c>
      <c r="F2322" s="608"/>
      <c r="G2322" s="196" t="s">
        <v>1919</v>
      </c>
      <c r="H2322" s="515" t="s">
        <v>1920</v>
      </c>
      <c r="I2322" s="515" t="s">
        <v>1921</v>
      </c>
      <c r="J2322" s="204">
        <v>1</v>
      </c>
      <c r="K2322" s="198">
        <v>45414</v>
      </c>
      <c r="L2322" s="198">
        <v>45899</v>
      </c>
      <c r="M2322" s="199">
        <f t="shared" si="91"/>
        <v>69.285714285714292</v>
      </c>
      <c r="N2322" s="200">
        <v>0</v>
      </c>
      <c r="O2322" s="515" t="s">
        <v>1922</v>
      </c>
      <c r="P2322" s="200">
        <f t="shared" si="89"/>
        <v>0</v>
      </c>
      <c r="Q2322" s="201" t="str" cm="1">
        <f t="array" aca="1" ref="Q2322" ca="1">IF(ISNUMBER(P2322),IF(P2322=100%,"CUMPLIDA",IF(AND(ISNUMBER(L2322),ISNUMBER(INDIRECT("FECHA_"&amp;$B2322,1))), IF(L2322&lt;=INDIRECT("FECHA_"&amp;$B2322,1),"INCUMPLIDA","PROCESO"), "VERIFICAR FECHA")),"SIN VALOR AVANCE")</f>
        <v>PROCESO</v>
      </c>
    </row>
    <row r="2323" spans="1:17" ht="195.75">
      <c r="A2323" s="278" t="s">
        <v>17</v>
      </c>
      <c r="B2323" s="203" t="s">
        <v>14</v>
      </c>
      <c r="C2323" s="609"/>
      <c r="D2323" s="609"/>
      <c r="E2323" s="611"/>
      <c r="F2323" s="608"/>
      <c r="G2323" s="196" t="s">
        <v>1944</v>
      </c>
      <c r="H2323" s="515" t="s">
        <v>1945</v>
      </c>
      <c r="I2323" s="517" t="s">
        <v>1946</v>
      </c>
      <c r="J2323" s="204">
        <v>1</v>
      </c>
      <c r="K2323" s="198">
        <v>45327</v>
      </c>
      <c r="L2323" s="198">
        <v>45777</v>
      </c>
      <c r="M2323" s="199">
        <f t="shared" si="91"/>
        <v>64.285714285714292</v>
      </c>
      <c r="N2323" s="200">
        <v>0.7</v>
      </c>
      <c r="O2323" s="515" t="s">
        <v>1947</v>
      </c>
      <c r="P2323" s="200">
        <f t="shared" si="89"/>
        <v>0.7</v>
      </c>
      <c r="Q2323" s="201" t="str" cm="1">
        <f t="array" aca="1" ref="Q2323" ca="1">IF(ISNUMBER(P2323),IF(P2323=100%,"CUMPLIDA",IF(AND(ISNUMBER(L2323),ISNUMBER(INDIRECT("FECHA_"&amp;$B2323,1))), IF(L2323&lt;=INDIRECT("FECHA_"&amp;$B2323,1),"INCUMPLIDA","PROCESO"), "VERIFICAR FECHA")),"SIN VALOR AVANCE")</f>
        <v>PROCESO</v>
      </c>
    </row>
    <row r="2324" spans="1:17" ht="135">
      <c r="A2324" s="278" t="s">
        <v>17</v>
      </c>
      <c r="B2324" s="203" t="s">
        <v>14</v>
      </c>
      <c r="C2324" s="609"/>
      <c r="D2324" s="609"/>
      <c r="E2324" s="611" t="s">
        <v>1948</v>
      </c>
      <c r="F2324" s="608"/>
      <c r="G2324" s="196" t="s">
        <v>1949</v>
      </c>
      <c r="H2324" s="515" t="s">
        <v>1950</v>
      </c>
      <c r="I2324" s="517" t="s">
        <v>1951</v>
      </c>
      <c r="J2324" s="204">
        <v>1</v>
      </c>
      <c r="K2324" s="198">
        <v>45442</v>
      </c>
      <c r="L2324" s="198">
        <v>45626</v>
      </c>
      <c r="M2324" s="199">
        <f t="shared" si="91"/>
        <v>26.285714285714285</v>
      </c>
      <c r="N2324" s="200">
        <v>1</v>
      </c>
      <c r="O2324" s="515" t="s">
        <v>1952</v>
      </c>
      <c r="P2324" s="200">
        <f t="shared" si="89"/>
        <v>1</v>
      </c>
      <c r="Q2324" s="201" t="str" cm="1">
        <f t="array" aca="1" ref="Q2324" ca="1">IF(ISNUMBER(P2324),IF(P2324=100%,"CUMPLIDA",IF(AND(ISNUMBER(L2324),ISNUMBER(INDIRECT("FECHA_"&amp;$B2324,1))), IF(L2324&lt;=INDIRECT("FECHA_"&amp;$B2324,1),"INCUMPLIDA","PROCESO"), "VERIFICAR FECHA")),"SIN VALOR AVANCE")</f>
        <v>CUMPLIDA</v>
      </c>
    </row>
    <row r="2325" spans="1:17" ht="105">
      <c r="A2325" s="278" t="s">
        <v>17</v>
      </c>
      <c r="B2325" s="203" t="s">
        <v>14</v>
      </c>
      <c r="C2325" s="609"/>
      <c r="D2325" s="609"/>
      <c r="E2325" s="611"/>
      <c r="F2325" s="608"/>
      <c r="G2325" s="196" t="s">
        <v>1953</v>
      </c>
      <c r="H2325" s="515" t="s">
        <v>1954</v>
      </c>
      <c r="I2325" s="517" t="s">
        <v>1955</v>
      </c>
      <c r="J2325" s="204">
        <v>1</v>
      </c>
      <c r="K2325" s="198">
        <v>45442</v>
      </c>
      <c r="L2325" s="198">
        <v>45626</v>
      </c>
      <c r="M2325" s="199">
        <f t="shared" si="91"/>
        <v>26.285714285714285</v>
      </c>
      <c r="N2325" s="200">
        <v>1</v>
      </c>
      <c r="O2325" s="515" t="s">
        <v>1956</v>
      </c>
      <c r="P2325" s="200">
        <f t="shared" si="89"/>
        <v>1</v>
      </c>
      <c r="Q2325" s="201" t="str" cm="1">
        <f t="array" aca="1" ref="Q2325" ca="1">IF(ISNUMBER(P2325),IF(P2325=100%,"CUMPLIDA",IF(AND(ISNUMBER(L2325),ISNUMBER(INDIRECT("FECHA_"&amp;$B2325,1))), IF(L2325&lt;=INDIRECT("FECHA_"&amp;$B2325,1),"INCUMPLIDA","PROCESO"), "VERIFICAR FECHA")),"SIN VALOR AVANCE")</f>
        <v>CUMPLIDA</v>
      </c>
    </row>
    <row r="2326" spans="1:17" ht="300">
      <c r="A2326" s="278" t="s">
        <v>17</v>
      </c>
      <c r="B2326" s="203" t="s">
        <v>14</v>
      </c>
      <c r="C2326" s="609"/>
      <c r="D2326" s="609"/>
      <c r="E2326" s="205" t="s">
        <v>1957</v>
      </c>
      <c r="F2326" s="608"/>
      <c r="G2326" s="196" t="s">
        <v>1958</v>
      </c>
      <c r="H2326" s="515" t="s">
        <v>1959</v>
      </c>
      <c r="I2326" s="515" t="s">
        <v>1960</v>
      </c>
      <c r="J2326" s="204">
        <v>3</v>
      </c>
      <c r="K2326" s="198">
        <v>45413</v>
      </c>
      <c r="L2326" s="198">
        <v>45687</v>
      </c>
      <c r="M2326" s="199">
        <f t="shared" si="91"/>
        <v>39.142857142857146</v>
      </c>
      <c r="N2326" s="200">
        <v>1</v>
      </c>
      <c r="O2326" s="515" t="s">
        <v>1961</v>
      </c>
      <c r="P2326" s="200">
        <f t="shared" si="89"/>
        <v>1</v>
      </c>
      <c r="Q2326" s="201" t="str" cm="1">
        <f t="array" aca="1" ref="Q2326" ca="1">IF(ISNUMBER(P2326),IF(P2326=100%,"CUMPLIDA",IF(AND(ISNUMBER(L2326),ISNUMBER(INDIRECT("FECHA_"&amp;$B2326,1))), IF(L2326&lt;=INDIRECT("FECHA_"&amp;$B2326,1),"INCUMPLIDA","PROCESO"), "VERIFICAR FECHA")),"SIN VALOR AVANCE")</f>
        <v>CUMPLIDA</v>
      </c>
    </row>
    <row r="2327" spans="1:17" ht="270">
      <c r="A2327" s="278" t="s">
        <v>17</v>
      </c>
      <c r="B2327" s="203" t="s">
        <v>14</v>
      </c>
      <c r="C2327" s="609"/>
      <c r="D2327" s="609"/>
      <c r="E2327" s="205" t="s">
        <v>1962</v>
      </c>
      <c r="F2327" s="608"/>
      <c r="G2327" s="196" t="s">
        <v>1963</v>
      </c>
      <c r="H2327" s="515" t="s">
        <v>1964</v>
      </c>
      <c r="I2327" s="515" t="s">
        <v>1965</v>
      </c>
      <c r="J2327" s="204">
        <v>1</v>
      </c>
      <c r="K2327" s="198">
        <v>45413</v>
      </c>
      <c r="L2327" s="198">
        <v>45565</v>
      </c>
      <c r="M2327" s="199">
        <f t="shared" si="91"/>
        <v>21.714285714285715</v>
      </c>
      <c r="N2327" s="200">
        <v>1</v>
      </c>
      <c r="O2327" s="515" t="s">
        <v>1966</v>
      </c>
      <c r="P2327" s="200">
        <f t="shared" si="89"/>
        <v>1</v>
      </c>
      <c r="Q2327" s="201" t="str" cm="1">
        <f t="array" aca="1" ref="Q2327" ca="1">IF(ISNUMBER(P2327),IF(P2327=100%,"CUMPLIDA",IF(AND(ISNUMBER(L2327),ISNUMBER(INDIRECT("FECHA_"&amp;$B2327,1))), IF(L2327&lt;=INDIRECT("FECHA_"&amp;$B2327,1),"INCUMPLIDA","PROCESO"), "VERIFICAR FECHA")),"SIN VALOR AVANCE")</f>
        <v>CUMPLIDA</v>
      </c>
    </row>
    <row r="2328" spans="1:17" ht="180">
      <c r="A2328" s="278" t="s">
        <v>17</v>
      </c>
      <c r="B2328" s="203" t="s">
        <v>14</v>
      </c>
      <c r="C2328" s="609"/>
      <c r="D2328" s="609"/>
      <c r="E2328" s="205" t="s">
        <v>1967</v>
      </c>
      <c r="F2328" s="608"/>
      <c r="G2328" s="196" t="s">
        <v>1968</v>
      </c>
      <c r="H2328" s="515" t="s">
        <v>1911</v>
      </c>
      <c r="I2328" s="515" t="s">
        <v>1969</v>
      </c>
      <c r="J2328" s="204">
        <v>1</v>
      </c>
      <c r="K2328" s="198">
        <v>45565</v>
      </c>
      <c r="L2328" s="198">
        <v>45747</v>
      </c>
      <c r="M2328" s="199">
        <f>(L2328-K2328)/7</f>
        <v>26</v>
      </c>
      <c r="N2328" s="200">
        <v>1</v>
      </c>
      <c r="O2328" s="515" t="s">
        <v>1446</v>
      </c>
      <c r="P2328" s="200">
        <f t="shared" si="89"/>
        <v>1</v>
      </c>
      <c r="Q2328" s="201" t="str" cm="1">
        <f t="array" aca="1" ref="Q2328" ca="1">IF(ISNUMBER(P2328),IF(P2328=100%,"CUMPLIDA",IF(AND(ISNUMBER(L2328),ISNUMBER(INDIRECT("FECHA_"&amp;$B2328,1))), IF(L2328&lt;=INDIRECT("FECHA_"&amp;$B2328,1),"INCUMPLIDA","PROCESO"), "VERIFICAR FECHA")),"SIN VALOR AVANCE")</f>
        <v>CUMPLIDA</v>
      </c>
    </row>
    <row r="2329" spans="1:17" ht="240">
      <c r="A2329" s="278" t="s">
        <v>17</v>
      </c>
      <c r="B2329" s="203" t="s">
        <v>14</v>
      </c>
      <c r="C2329" s="609" t="s">
        <v>1970</v>
      </c>
      <c r="D2329" s="609" t="s">
        <v>1971</v>
      </c>
      <c r="E2329" s="608" t="s">
        <v>1972</v>
      </c>
      <c r="F2329" s="608" t="s">
        <v>1973</v>
      </c>
      <c r="G2329" s="196" t="s">
        <v>1974</v>
      </c>
      <c r="H2329" s="515" t="s">
        <v>1975</v>
      </c>
      <c r="I2329" s="515" t="s">
        <v>1976</v>
      </c>
      <c r="J2329" s="204">
        <v>1</v>
      </c>
      <c r="K2329" s="198">
        <v>45536</v>
      </c>
      <c r="L2329" s="198">
        <v>45687</v>
      </c>
      <c r="M2329" s="199">
        <f t="shared" ref="M2329:M2392" si="92">(L2329-K2329)/7</f>
        <v>21.571428571428573</v>
      </c>
      <c r="N2329" s="200">
        <v>1</v>
      </c>
      <c r="O2329" s="515" t="s">
        <v>1977</v>
      </c>
      <c r="P2329" s="200">
        <f t="shared" si="89"/>
        <v>1</v>
      </c>
      <c r="Q2329" s="201" t="str" cm="1">
        <f t="array" aca="1" ref="Q2329" ca="1">IF(ISNUMBER(P2329),IF(P2329=100%,"CUMPLIDA",IF(AND(ISNUMBER(L2329),ISNUMBER(INDIRECT("FECHA_"&amp;$B2329,1))), IF(L2329&lt;=INDIRECT("FECHA_"&amp;$B2329,1),"INCUMPLIDA","PROCESO"), "VERIFICAR FECHA")),"SIN VALOR AVANCE")</f>
        <v>CUMPLIDA</v>
      </c>
    </row>
    <row r="2330" spans="1:17" ht="300">
      <c r="A2330" s="278" t="s">
        <v>17</v>
      </c>
      <c r="B2330" s="203" t="s">
        <v>14</v>
      </c>
      <c r="C2330" s="609"/>
      <c r="D2330" s="609"/>
      <c r="E2330" s="608"/>
      <c r="F2330" s="608"/>
      <c r="G2330" s="196" t="s">
        <v>1978</v>
      </c>
      <c r="H2330" s="515" t="s">
        <v>1979</v>
      </c>
      <c r="I2330" s="515" t="s">
        <v>1980</v>
      </c>
      <c r="J2330" s="204">
        <v>12</v>
      </c>
      <c r="K2330" s="198">
        <v>45658</v>
      </c>
      <c r="L2330" s="198">
        <v>46022</v>
      </c>
      <c r="M2330" s="199">
        <f t="shared" si="92"/>
        <v>52</v>
      </c>
      <c r="N2330" s="200">
        <v>0.25</v>
      </c>
      <c r="O2330" s="515" t="s">
        <v>1981</v>
      </c>
      <c r="P2330" s="200">
        <f t="shared" si="89"/>
        <v>0.25</v>
      </c>
      <c r="Q2330" s="201" t="str" cm="1">
        <f t="array" aca="1" ref="Q2330" ca="1">IF(ISNUMBER(P2330),IF(P2330=100%,"CUMPLIDA",IF(AND(ISNUMBER(L2330),ISNUMBER(INDIRECT("FECHA_"&amp;$B2330,1))), IF(L2330&lt;=INDIRECT("FECHA_"&amp;$B2330,1),"INCUMPLIDA","PROCESO"), "VERIFICAR FECHA")),"SIN VALOR AVANCE")</f>
        <v>PROCESO</v>
      </c>
    </row>
    <row r="2331" spans="1:17" ht="135">
      <c r="A2331" s="278" t="s">
        <v>17</v>
      </c>
      <c r="B2331" s="203" t="s">
        <v>14</v>
      </c>
      <c r="C2331" s="609"/>
      <c r="D2331" s="609"/>
      <c r="E2331" s="608"/>
      <c r="F2331" s="608"/>
      <c r="G2331" s="196" t="s">
        <v>1982</v>
      </c>
      <c r="H2331" s="515" t="s">
        <v>1983</v>
      </c>
      <c r="I2331" s="515" t="s">
        <v>1984</v>
      </c>
      <c r="J2331" s="204">
        <v>1</v>
      </c>
      <c r="K2331" s="198">
        <v>45536</v>
      </c>
      <c r="L2331" s="198">
        <v>45656</v>
      </c>
      <c r="M2331" s="199">
        <f t="shared" si="92"/>
        <v>17.142857142857142</v>
      </c>
      <c r="N2331" s="200">
        <v>1</v>
      </c>
      <c r="O2331" s="515" t="s">
        <v>1977</v>
      </c>
      <c r="P2331" s="200">
        <f t="shared" si="89"/>
        <v>1</v>
      </c>
      <c r="Q2331" s="201" t="str" cm="1">
        <f t="array" aca="1" ref="Q2331" ca="1">IF(ISNUMBER(P2331),IF(P2331=100%,"CUMPLIDA",IF(AND(ISNUMBER(L2331),ISNUMBER(INDIRECT("FECHA_"&amp;$B2331,1))), IF(L2331&lt;=INDIRECT("FECHA_"&amp;$B2331,1),"INCUMPLIDA","PROCESO"), "VERIFICAR FECHA")),"SIN VALOR AVANCE")</f>
        <v>CUMPLIDA</v>
      </c>
    </row>
    <row r="2332" spans="1:17" ht="409.5">
      <c r="A2332" s="278" t="s">
        <v>17</v>
      </c>
      <c r="B2332" s="203" t="s">
        <v>14</v>
      </c>
      <c r="C2332" s="609"/>
      <c r="D2332" s="609"/>
      <c r="E2332" s="608"/>
      <c r="F2332" s="608"/>
      <c r="G2332" s="196" t="s">
        <v>1985</v>
      </c>
      <c r="H2332" s="515" t="s">
        <v>1986</v>
      </c>
      <c r="I2332" s="515" t="s">
        <v>1987</v>
      </c>
      <c r="J2332" s="204">
        <v>12</v>
      </c>
      <c r="K2332" s="198">
        <v>45658</v>
      </c>
      <c r="L2332" s="198">
        <v>46022</v>
      </c>
      <c r="M2332" s="199">
        <f t="shared" si="92"/>
        <v>52</v>
      </c>
      <c r="N2332" s="200">
        <v>0.25</v>
      </c>
      <c r="O2332" s="515" t="s">
        <v>1981</v>
      </c>
      <c r="P2332" s="200">
        <f t="shared" si="89"/>
        <v>0.25</v>
      </c>
      <c r="Q2332" s="201" t="str" cm="1">
        <f t="array" aca="1" ref="Q2332" ca="1">IF(ISNUMBER(P2332),IF(P2332=100%,"CUMPLIDA",IF(AND(ISNUMBER(L2332),ISNUMBER(INDIRECT("FECHA_"&amp;$B2332,1))), IF(L2332&lt;=INDIRECT("FECHA_"&amp;$B2332,1),"INCUMPLIDA","PROCESO"), "VERIFICAR FECHA")),"SIN VALOR AVANCE")</f>
        <v>PROCESO</v>
      </c>
    </row>
    <row r="2333" spans="1:17" ht="255">
      <c r="A2333" s="278" t="s">
        <v>17</v>
      </c>
      <c r="B2333" s="203" t="s">
        <v>14</v>
      </c>
      <c r="C2333" s="609"/>
      <c r="D2333" s="609"/>
      <c r="E2333" s="608"/>
      <c r="F2333" s="608"/>
      <c r="G2333" s="196" t="s">
        <v>1988</v>
      </c>
      <c r="H2333" s="515" t="s">
        <v>1989</v>
      </c>
      <c r="I2333" s="515" t="s">
        <v>1990</v>
      </c>
      <c r="J2333" s="204">
        <v>6</v>
      </c>
      <c r="K2333" s="198">
        <v>45595</v>
      </c>
      <c r="L2333" s="198">
        <v>46052</v>
      </c>
      <c r="M2333" s="199">
        <f t="shared" si="92"/>
        <v>65.285714285714292</v>
      </c>
      <c r="N2333" s="200">
        <v>0.32</v>
      </c>
      <c r="O2333" s="515" t="s">
        <v>1977</v>
      </c>
      <c r="P2333" s="200">
        <f t="shared" si="89"/>
        <v>0.32</v>
      </c>
      <c r="Q2333" s="201" t="str" cm="1">
        <f t="array" aca="1" ref="Q2333" ca="1">IF(ISNUMBER(P2333),IF(P2333=100%,"CUMPLIDA",IF(AND(ISNUMBER(L2333),ISNUMBER(INDIRECT("FECHA_"&amp;$B2333,1))), IF(L2333&lt;=INDIRECT("FECHA_"&amp;$B2333,1),"INCUMPLIDA","PROCESO"), "VERIFICAR FECHA")),"SIN VALOR AVANCE")</f>
        <v>PROCESO</v>
      </c>
    </row>
    <row r="2334" spans="1:17" ht="225">
      <c r="A2334" s="278" t="s">
        <v>17</v>
      </c>
      <c r="B2334" s="203" t="s">
        <v>14</v>
      </c>
      <c r="C2334" s="609"/>
      <c r="D2334" s="609"/>
      <c r="E2334" s="608" t="s">
        <v>1991</v>
      </c>
      <c r="F2334" s="608"/>
      <c r="G2334" s="196" t="s">
        <v>1992</v>
      </c>
      <c r="H2334" s="515" t="s">
        <v>1993</v>
      </c>
      <c r="I2334" s="515" t="s">
        <v>1994</v>
      </c>
      <c r="J2334" s="204">
        <v>6</v>
      </c>
      <c r="K2334" s="198">
        <v>45658</v>
      </c>
      <c r="L2334" s="198">
        <v>46233</v>
      </c>
      <c r="M2334" s="199">
        <f t="shared" si="92"/>
        <v>82.142857142857139</v>
      </c>
      <c r="N2334" s="200">
        <v>0.16</v>
      </c>
      <c r="O2334" s="515" t="s">
        <v>1995</v>
      </c>
      <c r="P2334" s="200">
        <f t="shared" si="89"/>
        <v>0.16</v>
      </c>
      <c r="Q2334" s="201" t="str" cm="1">
        <f t="array" aca="1" ref="Q2334" ca="1">IF(ISNUMBER(P2334),IF(P2334=100%,"CUMPLIDA",IF(AND(ISNUMBER(L2334),ISNUMBER(INDIRECT("FECHA_"&amp;$B2334,1))), IF(L2334&lt;=INDIRECT("FECHA_"&amp;$B2334,1),"INCUMPLIDA","PROCESO"), "VERIFICAR FECHA")),"SIN VALOR AVANCE")</f>
        <v>PROCESO</v>
      </c>
    </row>
    <row r="2335" spans="1:17" ht="90">
      <c r="A2335" s="278" t="s">
        <v>17</v>
      </c>
      <c r="B2335" s="203" t="s">
        <v>14</v>
      </c>
      <c r="C2335" s="609"/>
      <c r="D2335" s="609"/>
      <c r="E2335" s="608"/>
      <c r="F2335" s="608"/>
      <c r="G2335" s="196" t="s">
        <v>1996</v>
      </c>
      <c r="H2335" s="515" t="s">
        <v>1997</v>
      </c>
      <c r="I2335" s="515" t="s">
        <v>1998</v>
      </c>
      <c r="J2335" s="204">
        <v>6</v>
      </c>
      <c r="K2335" s="198">
        <v>45566</v>
      </c>
      <c r="L2335" s="198">
        <v>46142</v>
      </c>
      <c r="M2335" s="199">
        <f t="shared" si="92"/>
        <v>82.285714285714292</v>
      </c>
      <c r="N2335" s="200">
        <v>0.5</v>
      </c>
      <c r="O2335" s="515" t="s">
        <v>1995</v>
      </c>
      <c r="P2335" s="200">
        <f t="shared" si="89"/>
        <v>0.5</v>
      </c>
      <c r="Q2335" s="201" t="str" cm="1">
        <f t="array" aca="1" ref="Q2335" ca="1">IF(ISNUMBER(P2335),IF(P2335=100%,"CUMPLIDA",IF(AND(ISNUMBER(L2335),ISNUMBER(INDIRECT("FECHA_"&amp;$B2335,1))), IF(L2335&lt;=INDIRECT("FECHA_"&amp;$B2335,1),"INCUMPLIDA","PROCESO"), "VERIFICAR FECHA")),"SIN VALOR AVANCE")</f>
        <v>PROCESO</v>
      </c>
    </row>
    <row r="2336" spans="1:17" ht="135">
      <c r="A2336" s="278" t="s">
        <v>17</v>
      </c>
      <c r="B2336" s="203" t="s">
        <v>14</v>
      </c>
      <c r="C2336" s="609"/>
      <c r="D2336" s="609"/>
      <c r="E2336" s="608"/>
      <c r="F2336" s="608"/>
      <c r="G2336" s="196" t="s">
        <v>1999</v>
      </c>
      <c r="H2336" s="515" t="s">
        <v>2000</v>
      </c>
      <c r="I2336" s="515" t="s">
        <v>2001</v>
      </c>
      <c r="J2336" s="204">
        <v>6</v>
      </c>
      <c r="K2336" s="198">
        <v>45658</v>
      </c>
      <c r="L2336" s="198">
        <v>46233</v>
      </c>
      <c r="M2336" s="199">
        <f t="shared" si="92"/>
        <v>82.142857142857139</v>
      </c>
      <c r="N2336" s="200">
        <v>0.16</v>
      </c>
      <c r="O2336" s="515" t="s">
        <v>1995</v>
      </c>
      <c r="P2336" s="200">
        <f t="shared" si="89"/>
        <v>0.16</v>
      </c>
      <c r="Q2336" s="201" t="str" cm="1">
        <f t="array" aca="1" ref="Q2336" ca="1">IF(ISNUMBER(P2336),IF(P2336=100%,"CUMPLIDA",IF(AND(ISNUMBER(L2336),ISNUMBER(INDIRECT("FECHA_"&amp;$B2336,1))), IF(L2336&lt;=INDIRECT("FECHA_"&amp;$B2336,1),"INCUMPLIDA","PROCESO"), "VERIFICAR FECHA")),"SIN VALOR AVANCE")</f>
        <v>PROCESO</v>
      </c>
    </row>
    <row r="2337" spans="1:17" ht="165">
      <c r="A2337" s="278" t="s">
        <v>17</v>
      </c>
      <c r="B2337" s="203" t="s">
        <v>14</v>
      </c>
      <c r="C2337" s="609"/>
      <c r="D2337" s="609"/>
      <c r="E2337" s="608"/>
      <c r="F2337" s="608"/>
      <c r="G2337" s="196" t="s">
        <v>2002</v>
      </c>
      <c r="H2337" s="515" t="s">
        <v>2003</v>
      </c>
      <c r="I2337" s="515" t="s">
        <v>2004</v>
      </c>
      <c r="J2337" s="204">
        <v>1</v>
      </c>
      <c r="K2337" s="198">
        <v>45536</v>
      </c>
      <c r="L2337" s="202">
        <v>45838</v>
      </c>
      <c r="M2337" s="199">
        <f t="shared" si="92"/>
        <v>43.142857142857146</v>
      </c>
      <c r="N2337" s="200">
        <v>0.5</v>
      </c>
      <c r="O2337" s="515" t="s">
        <v>1995</v>
      </c>
      <c r="P2337" s="200">
        <f t="shared" si="89"/>
        <v>0.5</v>
      </c>
      <c r="Q2337" s="201" t="str" cm="1">
        <f t="array" aca="1" ref="Q2337" ca="1">IF(ISNUMBER(P2337),IF(P2337=100%,"CUMPLIDA",IF(AND(ISNUMBER(L2337),ISNUMBER(INDIRECT("FECHA_"&amp;$B2337,1))), IF(L2337&lt;=INDIRECT("FECHA_"&amp;$B2337,1),"INCUMPLIDA","PROCESO"), "VERIFICAR FECHA")),"SIN VALOR AVANCE")</f>
        <v>PROCESO</v>
      </c>
    </row>
    <row r="2338" spans="1:17" ht="180">
      <c r="A2338" s="278" t="s">
        <v>17</v>
      </c>
      <c r="B2338" s="203" t="s">
        <v>14</v>
      </c>
      <c r="C2338" s="609"/>
      <c r="D2338" s="609"/>
      <c r="E2338" s="608"/>
      <c r="F2338" s="608"/>
      <c r="G2338" s="196" t="s">
        <v>2005</v>
      </c>
      <c r="H2338" s="515" t="s">
        <v>2006</v>
      </c>
      <c r="I2338" s="515" t="s">
        <v>2007</v>
      </c>
      <c r="J2338" s="204">
        <v>2</v>
      </c>
      <c r="K2338" s="198">
        <v>45536</v>
      </c>
      <c r="L2338" s="198">
        <v>45658</v>
      </c>
      <c r="M2338" s="199">
        <f t="shared" si="92"/>
        <v>17.428571428571427</v>
      </c>
      <c r="N2338" s="200">
        <v>1</v>
      </c>
      <c r="O2338" s="515" t="s">
        <v>1977</v>
      </c>
      <c r="P2338" s="200">
        <f t="shared" si="89"/>
        <v>1</v>
      </c>
      <c r="Q2338" s="201" t="str" cm="1">
        <f t="array" aca="1" ref="Q2338" ca="1">IF(ISNUMBER(P2338),IF(P2338=100%,"CUMPLIDA",IF(AND(ISNUMBER(L2338),ISNUMBER(INDIRECT("FECHA_"&amp;$B2338,1))), IF(L2338&lt;=INDIRECT("FECHA_"&amp;$B2338,1),"INCUMPLIDA","PROCESO"), "VERIFICAR FECHA")),"SIN VALOR AVANCE")</f>
        <v>CUMPLIDA</v>
      </c>
    </row>
    <row r="2339" spans="1:17" ht="375">
      <c r="A2339" s="278" t="s">
        <v>17</v>
      </c>
      <c r="B2339" s="203" t="s">
        <v>14</v>
      </c>
      <c r="C2339" s="609"/>
      <c r="D2339" s="609"/>
      <c r="E2339" s="608"/>
      <c r="F2339" s="608"/>
      <c r="G2339" s="196" t="s">
        <v>2008</v>
      </c>
      <c r="H2339" s="515" t="s">
        <v>2009</v>
      </c>
      <c r="I2339" s="515" t="s">
        <v>2010</v>
      </c>
      <c r="J2339" s="204">
        <v>6</v>
      </c>
      <c r="K2339" s="198">
        <v>45658</v>
      </c>
      <c r="L2339" s="198">
        <v>46203</v>
      </c>
      <c r="M2339" s="199">
        <f t="shared" si="92"/>
        <v>77.857142857142861</v>
      </c>
      <c r="N2339" s="200">
        <v>0.16</v>
      </c>
      <c r="O2339" s="515" t="s">
        <v>1995</v>
      </c>
      <c r="P2339" s="200">
        <f t="shared" si="89"/>
        <v>0.16</v>
      </c>
      <c r="Q2339" s="201" t="str" cm="1">
        <f t="array" aca="1" ref="Q2339" ca="1">IF(ISNUMBER(P2339),IF(P2339=100%,"CUMPLIDA",IF(AND(ISNUMBER(L2339),ISNUMBER(INDIRECT("FECHA_"&amp;$B2339,1))), IF(L2339&lt;=INDIRECT("FECHA_"&amp;$B2339,1),"INCUMPLIDA","PROCESO"), "VERIFICAR FECHA")),"SIN VALOR AVANCE")</f>
        <v>PROCESO</v>
      </c>
    </row>
    <row r="2340" spans="1:17" ht="270">
      <c r="A2340" s="278" t="s">
        <v>17</v>
      </c>
      <c r="B2340" s="203" t="s">
        <v>14</v>
      </c>
      <c r="C2340" s="609"/>
      <c r="D2340" s="609"/>
      <c r="E2340" s="608" t="s">
        <v>2011</v>
      </c>
      <c r="F2340" s="608"/>
      <c r="G2340" s="196" t="s">
        <v>2012</v>
      </c>
      <c r="H2340" s="515" t="s">
        <v>2013</v>
      </c>
      <c r="I2340" s="515" t="s">
        <v>2014</v>
      </c>
      <c r="J2340" s="204">
        <v>6</v>
      </c>
      <c r="K2340" s="198">
        <v>45658</v>
      </c>
      <c r="L2340" s="198">
        <v>46234</v>
      </c>
      <c r="M2340" s="199">
        <f t="shared" si="92"/>
        <v>82.285714285714292</v>
      </c>
      <c r="N2340" s="200">
        <v>0.16</v>
      </c>
      <c r="O2340" s="515" t="s">
        <v>1995</v>
      </c>
      <c r="P2340" s="200">
        <f t="shared" si="89"/>
        <v>0.16</v>
      </c>
      <c r="Q2340" s="201" t="str" cm="1">
        <f t="array" aca="1" ref="Q2340" ca="1">IF(ISNUMBER(P2340),IF(P2340=100%,"CUMPLIDA",IF(AND(ISNUMBER(L2340),ISNUMBER(INDIRECT("FECHA_"&amp;$B2340,1))), IF(L2340&lt;=INDIRECT("FECHA_"&amp;$B2340,1),"INCUMPLIDA","PROCESO"), "VERIFICAR FECHA")),"SIN VALOR AVANCE")</f>
        <v>PROCESO</v>
      </c>
    </row>
    <row r="2341" spans="1:17" ht="165">
      <c r="A2341" s="278" t="s">
        <v>17</v>
      </c>
      <c r="B2341" s="203" t="s">
        <v>14</v>
      </c>
      <c r="C2341" s="609"/>
      <c r="D2341" s="609"/>
      <c r="E2341" s="608"/>
      <c r="F2341" s="608"/>
      <c r="G2341" s="196" t="s">
        <v>2002</v>
      </c>
      <c r="H2341" s="515" t="s">
        <v>2003</v>
      </c>
      <c r="I2341" s="515" t="s">
        <v>2004</v>
      </c>
      <c r="J2341" s="204">
        <v>1</v>
      </c>
      <c r="K2341" s="198">
        <v>45536</v>
      </c>
      <c r="L2341" s="202">
        <v>45838</v>
      </c>
      <c r="M2341" s="199">
        <f t="shared" si="92"/>
        <v>43.142857142857146</v>
      </c>
      <c r="N2341" s="200">
        <v>0.2</v>
      </c>
      <c r="O2341" s="515" t="s">
        <v>1995</v>
      </c>
      <c r="P2341" s="200">
        <f t="shared" si="89"/>
        <v>0.2</v>
      </c>
      <c r="Q2341" s="201" t="str" cm="1">
        <f t="array" aca="1" ref="Q2341" ca="1">IF(ISNUMBER(P2341),IF(P2341=100%,"CUMPLIDA",IF(AND(ISNUMBER(L2341),ISNUMBER(INDIRECT("FECHA_"&amp;$B2341,1))), IF(L2341&lt;=INDIRECT("FECHA_"&amp;$B2341,1),"INCUMPLIDA","PROCESO"), "VERIFICAR FECHA")),"SIN VALOR AVANCE")</f>
        <v>PROCESO</v>
      </c>
    </row>
    <row r="2342" spans="1:17" ht="390">
      <c r="A2342" s="278" t="s">
        <v>17</v>
      </c>
      <c r="B2342" s="203" t="s">
        <v>14</v>
      </c>
      <c r="C2342" s="609"/>
      <c r="D2342" s="609"/>
      <c r="E2342" s="608" t="s">
        <v>2015</v>
      </c>
      <c r="F2342" s="608"/>
      <c r="G2342" s="196" t="s">
        <v>2016</v>
      </c>
      <c r="H2342" s="515" t="s">
        <v>2017</v>
      </c>
      <c r="I2342" s="515" t="s">
        <v>2018</v>
      </c>
      <c r="J2342" s="204">
        <v>27</v>
      </c>
      <c r="K2342" s="198">
        <v>45323</v>
      </c>
      <c r="L2342" s="198">
        <v>47483</v>
      </c>
      <c r="M2342" s="199">
        <f t="shared" si="92"/>
        <v>308.57142857142856</v>
      </c>
      <c r="N2342" s="200">
        <v>0.3</v>
      </c>
      <c r="O2342" s="515" t="s">
        <v>2019</v>
      </c>
      <c r="P2342" s="200">
        <f t="shared" si="89"/>
        <v>0.3</v>
      </c>
      <c r="Q2342" s="201" t="str" cm="1">
        <f t="array" aca="1" ref="Q2342" ca="1">IF(ISNUMBER(P2342),IF(P2342=100%,"CUMPLIDA",IF(AND(ISNUMBER(L2342),ISNUMBER(INDIRECT("FECHA_"&amp;$B2342,1))), IF(L2342&lt;=INDIRECT("FECHA_"&amp;$B2342,1),"INCUMPLIDA","PROCESO"), "VERIFICAR FECHA")),"SIN VALOR AVANCE")</f>
        <v>PROCESO</v>
      </c>
    </row>
    <row r="2343" spans="1:17" ht="345">
      <c r="A2343" s="278" t="s">
        <v>17</v>
      </c>
      <c r="B2343" s="203" t="s">
        <v>14</v>
      </c>
      <c r="C2343" s="609"/>
      <c r="D2343" s="609"/>
      <c r="E2343" s="608"/>
      <c r="F2343" s="608"/>
      <c r="G2343" s="196" t="s">
        <v>2020</v>
      </c>
      <c r="H2343" s="515" t="s">
        <v>2021</v>
      </c>
      <c r="I2343" s="515" t="s">
        <v>2022</v>
      </c>
      <c r="J2343" s="204">
        <v>2</v>
      </c>
      <c r="K2343" s="202">
        <v>45536</v>
      </c>
      <c r="L2343" s="202">
        <v>45626</v>
      </c>
      <c r="M2343" s="199">
        <f t="shared" si="92"/>
        <v>12.857142857142858</v>
      </c>
      <c r="N2343" s="200">
        <v>1</v>
      </c>
      <c r="O2343" s="515" t="s">
        <v>1995</v>
      </c>
      <c r="P2343" s="200">
        <f t="shared" si="89"/>
        <v>1</v>
      </c>
      <c r="Q2343" s="201" t="str" cm="1">
        <f t="array" aca="1" ref="Q2343" ca="1">IF(ISNUMBER(P2343),IF(P2343=100%,"CUMPLIDA",IF(AND(ISNUMBER(L2343),ISNUMBER(INDIRECT("FECHA_"&amp;$B2343,1))), IF(L2343&lt;=INDIRECT("FECHA_"&amp;$B2343,1),"INCUMPLIDA","PROCESO"), "VERIFICAR FECHA")),"SIN VALOR AVANCE")</f>
        <v>CUMPLIDA</v>
      </c>
    </row>
    <row r="2344" spans="1:17" ht="240">
      <c r="A2344" s="278" t="s">
        <v>17</v>
      </c>
      <c r="B2344" s="203" t="s">
        <v>14</v>
      </c>
      <c r="C2344" s="609"/>
      <c r="D2344" s="609"/>
      <c r="E2344" s="608"/>
      <c r="F2344" s="608"/>
      <c r="G2344" s="196" t="s">
        <v>2023</v>
      </c>
      <c r="H2344" s="515" t="s">
        <v>2024</v>
      </c>
      <c r="I2344" s="515" t="s">
        <v>2025</v>
      </c>
      <c r="J2344" s="204">
        <v>1</v>
      </c>
      <c r="K2344" s="198">
        <v>45536</v>
      </c>
      <c r="L2344" s="198">
        <v>45868</v>
      </c>
      <c r="M2344" s="199">
        <f t="shared" si="92"/>
        <v>47.428571428571431</v>
      </c>
      <c r="N2344" s="200">
        <v>0.5</v>
      </c>
      <c r="O2344" s="515" t="s">
        <v>1995</v>
      </c>
      <c r="P2344" s="200">
        <f t="shared" si="89"/>
        <v>0.5</v>
      </c>
      <c r="Q2344" s="201" t="str" cm="1">
        <f t="array" aca="1" ref="Q2344" ca="1">IF(ISNUMBER(P2344),IF(P2344=100%,"CUMPLIDA",IF(AND(ISNUMBER(L2344),ISNUMBER(INDIRECT("FECHA_"&amp;$B2344,1))), IF(L2344&lt;=INDIRECT("FECHA_"&amp;$B2344,1),"INCUMPLIDA","PROCESO"), "VERIFICAR FECHA")),"SIN VALOR AVANCE")</f>
        <v>PROCESO</v>
      </c>
    </row>
    <row r="2345" spans="1:17" ht="240">
      <c r="A2345" s="278" t="s">
        <v>17</v>
      </c>
      <c r="B2345" s="203" t="s">
        <v>14</v>
      </c>
      <c r="C2345" s="609"/>
      <c r="D2345" s="609"/>
      <c r="E2345" s="205" t="s">
        <v>2026</v>
      </c>
      <c r="F2345" s="608"/>
      <c r="G2345" s="196" t="s">
        <v>2027</v>
      </c>
      <c r="H2345" s="515" t="s">
        <v>2024</v>
      </c>
      <c r="I2345" s="515" t="s">
        <v>2025</v>
      </c>
      <c r="J2345" s="204">
        <v>1</v>
      </c>
      <c r="K2345" s="198">
        <v>45536</v>
      </c>
      <c r="L2345" s="198">
        <v>45868</v>
      </c>
      <c r="M2345" s="199">
        <f t="shared" si="92"/>
        <v>47.428571428571431</v>
      </c>
      <c r="N2345" s="200">
        <v>0.5</v>
      </c>
      <c r="O2345" s="515" t="s">
        <v>1995</v>
      </c>
      <c r="P2345" s="200">
        <f t="shared" si="89"/>
        <v>0.5</v>
      </c>
      <c r="Q2345" s="201" t="str" cm="1">
        <f t="array" aca="1" ref="Q2345" ca="1">IF(ISNUMBER(P2345),IF(P2345=100%,"CUMPLIDA",IF(AND(ISNUMBER(L2345),ISNUMBER(INDIRECT("FECHA_"&amp;$B2345,1))), IF(L2345&lt;=INDIRECT("FECHA_"&amp;$B2345,1),"INCUMPLIDA","PROCESO"), "VERIFICAR FECHA")),"SIN VALOR AVANCE")</f>
        <v>PROCESO</v>
      </c>
    </row>
    <row r="2346" spans="1:17" ht="105">
      <c r="A2346" s="278" t="s">
        <v>17</v>
      </c>
      <c r="B2346" s="203" t="s">
        <v>14</v>
      </c>
      <c r="C2346" s="609"/>
      <c r="D2346" s="609"/>
      <c r="E2346" s="608" t="s">
        <v>2028</v>
      </c>
      <c r="F2346" s="608"/>
      <c r="G2346" s="196" t="s">
        <v>2029</v>
      </c>
      <c r="H2346" s="515" t="s">
        <v>2030</v>
      </c>
      <c r="I2346" s="517" t="s">
        <v>419</v>
      </c>
      <c r="J2346" s="204">
        <v>1</v>
      </c>
      <c r="K2346" s="198">
        <v>45536</v>
      </c>
      <c r="L2346" s="198">
        <v>45626</v>
      </c>
      <c r="M2346" s="199">
        <f t="shared" si="92"/>
        <v>12.857142857142858</v>
      </c>
      <c r="N2346" s="200">
        <v>1</v>
      </c>
      <c r="O2346" s="515" t="s">
        <v>1977</v>
      </c>
      <c r="P2346" s="200">
        <f t="shared" ref="P2346:P2363" si="93">IF(B2346="ITRC",N2346,N2346/J2346)</f>
        <v>1</v>
      </c>
      <c r="Q2346" s="201" t="str" cm="1">
        <f t="array" aca="1" ref="Q2346" ca="1">IF(ISNUMBER(P2346),IF(P2346=100%,"CUMPLIDA",IF(AND(ISNUMBER(L2346),ISNUMBER(INDIRECT("FECHA_"&amp;$B2346,1))), IF(L2346&lt;=INDIRECT("FECHA_"&amp;$B2346,1),"INCUMPLIDA","PROCESO"), "VERIFICAR FECHA")),"SIN VALOR AVANCE")</f>
        <v>CUMPLIDA</v>
      </c>
    </row>
    <row r="2347" spans="1:17" ht="75.75">
      <c r="A2347" s="278" t="s">
        <v>17</v>
      </c>
      <c r="B2347" s="203" t="s">
        <v>14</v>
      </c>
      <c r="C2347" s="609"/>
      <c r="D2347" s="609"/>
      <c r="E2347" s="608"/>
      <c r="F2347" s="608"/>
      <c r="G2347" s="196" t="s">
        <v>2031</v>
      </c>
      <c r="H2347" s="515" t="s">
        <v>2032</v>
      </c>
      <c r="I2347" s="515" t="s">
        <v>2033</v>
      </c>
      <c r="J2347" s="204">
        <v>1</v>
      </c>
      <c r="K2347" s="198">
        <v>45536</v>
      </c>
      <c r="L2347" s="198">
        <v>45746</v>
      </c>
      <c r="M2347" s="199">
        <f t="shared" si="92"/>
        <v>30</v>
      </c>
      <c r="N2347" s="200">
        <v>1</v>
      </c>
      <c r="O2347" s="515" t="s">
        <v>1977</v>
      </c>
      <c r="P2347" s="200">
        <f t="shared" si="93"/>
        <v>1</v>
      </c>
      <c r="Q2347" s="201" t="str" cm="1">
        <f t="array" aca="1" ref="Q2347" ca="1">IF(ISNUMBER(P2347),IF(P2347=100%,"CUMPLIDA",IF(AND(ISNUMBER(L2347),ISNUMBER(INDIRECT("FECHA_"&amp;$B2347,1))), IF(L2347&lt;=INDIRECT("FECHA_"&amp;$B2347,1),"INCUMPLIDA","PROCESO"), "VERIFICAR FECHA")),"SIN VALOR AVANCE")</f>
        <v>CUMPLIDA</v>
      </c>
    </row>
    <row r="2348" spans="1:17" ht="285">
      <c r="A2348" s="278" t="s">
        <v>17</v>
      </c>
      <c r="B2348" s="203" t="s">
        <v>14</v>
      </c>
      <c r="C2348" s="609"/>
      <c r="D2348" s="609"/>
      <c r="E2348" s="608" t="s">
        <v>2034</v>
      </c>
      <c r="F2348" s="608"/>
      <c r="G2348" s="196" t="s">
        <v>2035</v>
      </c>
      <c r="H2348" s="515" t="s">
        <v>2036</v>
      </c>
      <c r="I2348" s="515" t="s">
        <v>2037</v>
      </c>
      <c r="J2348" s="204">
        <v>2</v>
      </c>
      <c r="K2348" s="198">
        <v>45566</v>
      </c>
      <c r="L2348" s="198">
        <v>45687</v>
      </c>
      <c r="M2348" s="199">
        <f t="shared" si="92"/>
        <v>17.285714285714285</v>
      </c>
      <c r="N2348" s="200">
        <v>1</v>
      </c>
      <c r="O2348" s="515" t="s">
        <v>1995</v>
      </c>
      <c r="P2348" s="200">
        <f t="shared" si="93"/>
        <v>1</v>
      </c>
      <c r="Q2348" s="201" t="str" cm="1">
        <f t="array" aca="1" ref="Q2348" ca="1">IF(ISNUMBER(P2348),IF(P2348=100%,"CUMPLIDA",IF(AND(ISNUMBER(L2348),ISNUMBER(INDIRECT("FECHA_"&amp;$B2348,1))), IF(L2348&lt;=INDIRECT("FECHA_"&amp;$B2348,1),"INCUMPLIDA","PROCESO"), "VERIFICAR FECHA")),"SIN VALOR AVANCE")</f>
        <v>CUMPLIDA</v>
      </c>
    </row>
    <row r="2349" spans="1:17" ht="240">
      <c r="A2349" s="278" t="s">
        <v>17</v>
      </c>
      <c r="B2349" s="203" t="s">
        <v>14</v>
      </c>
      <c r="C2349" s="609"/>
      <c r="D2349" s="609"/>
      <c r="E2349" s="608"/>
      <c r="F2349" s="608"/>
      <c r="G2349" s="196" t="s">
        <v>2027</v>
      </c>
      <c r="H2349" s="515" t="s">
        <v>2024</v>
      </c>
      <c r="I2349" s="515" t="s">
        <v>2025</v>
      </c>
      <c r="J2349" s="204">
        <v>1</v>
      </c>
      <c r="K2349" s="198">
        <v>45536</v>
      </c>
      <c r="L2349" s="198">
        <v>45868</v>
      </c>
      <c r="M2349" s="199">
        <f t="shared" si="92"/>
        <v>47.428571428571431</v>
      </c>
      <c r="N2349" s="200">
        <v>0.1</v>
      </c>
      <c r="O2349" s="515" t="s">
        <v>1995</v>
      </c>
      <c r="P2349" s="200">
        <f t="shared" si="93"/>
        <v>0.1</v>
      </c>
      <c r="Q2349" s="201" t="str" cm="1">
        <f t="array" aca="1" ref="Q2349" ca="1">IF(ISNUMBER(P2349),IF(P2349=100%,"CUMPLIDA",IF(AND(ISNUMBER(L2349),ISNUMBER(INDIRECT("FECHA_"&amp;$B2349,1))), IF(L2349&lt;=INDIRECT("FECHA_"&amp;$B2349,1),"INCUMPLIDA","PROCESO"), "VERIFICAR FECHA")),"SIN VALOR AVANCE")</f>
        <v>PROCESO</v>
      </c>
    </row>
    <row r="2350" spans="1:17" ht="375">
      <c r="A2350" s="278" t="s">
        <v>17</v>
      </c>
      <c r="B2350" s="203" t="s">
        <v>14</v>
      </c>
      <c r="C2350" s="609"/>
      <c r="D2350" s="609"/>
      <c r="E2350" s="196" t="s">
        <v>2038</v>
      </c>
      <c r="F2350" s="608"/>
      <c r="G2350" s="205" t="s">
        <v>2039</v>
      </c>
      <c r="H2350" s="515" t="s">
        <v>2040</v>
      </c>
      <c r="I2350" s="515" t="s">
        <v>2041</v>
      </c>
      <c r="J2350" s="204">
        <v>3</v>
      </c>
      <c r="K2350" s="198">
        <v>45536</v>
      </c>
      <c r="L2350" s="198">
        <v>45626</v>
      </c>
      <c r="M2350" s="199">
        <f t="shared" si="92"/>
        <v>12.857142857142858</v>
      </c>
      <c r="N2350" s="200">
        <v>1</v>
      </c>
      <c r="O2350" s="515" t="s">
        <v>2042</v>
      </c>
      <c r="P2350" s="200">
        <f t="shared" si="93"/>
        <v>1</v>
      </c>
      <c r="Q2350" s="201" t="str" cm="1">
        <f t="array" aca="1" ref="Q2350" ca="1">IF(ISNUMBER(P2350),IF(P2350=100%,"CUMPLIDA",IF(AND(ISNUMBER(L2350),ISNUMBER(INDIRECT("FECHA_"&amp;$B2350,1))), IF(L2350&lt;=INDIRECT("FECHA_"&amp;$B2350,1),"INCUMPLIDA","PROCESO"), "VERIFICAR FECHA")),"SIN VALOR AVANCE")</f>
        <v>CUMPLIDA</v>
      </c>
    </row>
    <row r="2351" spans="1:17" ht="285">
      <c r="A2351" s="278" t="s">
        <v>17</v>
      </c>
      <c r="B2351" s="203" t="s">
        <v>14</v>
      </c>
      <c r="C2351" s="609"/>
      <c r="D2351" s="609"/>
      <c r="E2351" s="205" t="s">
        <v>2043</v>
      </c>
      <c r="F2351" s="608"/>
      <c r="G2351" s="196" t="s">
        <v>2035</v>
      </c>
      <c r="H2351" s="515" t="s">
        <v>2036</v>
      </c>
      <c r="I2351" s="515" t="s">
        <v>2037</v>
      </c>
      <c r="J2351" s="204">
        <v>2</v>
      </c>
      <c r="K2351" s="198">
        <v>45566</v>
      </c>
      <c r="L2351" s="198">
        <v>45687</v>
      </c>
      <c r="M2351" s="199">
        <f t="shared" si="92"/>
        <v>17.285714285714285</v>
      </c>
      <c r="N2351" s="200">
        <v>1</v>
      </c>
      <c r="O2351" s="515" t="s">
        <v>1995</v>
      </c>
      <c r="P2351" s="200">
        <f t="shared" si="93"/>
        <v>1</v>
      </c>
      <c r="Q2351" s="201" t="str" cm="1">
        <f t="array" aca="1" ref="Q2351" ca="1">IF(ISNUMBER(P2351),IF(P2351=100%,"CUMPLIDA",IF(AND(ISNUMBER(L2351),ISNUMBER(INDIRECT("FECHA_"&amp;$B2351,1))), IF(L2351&lt;=INDIRECT("FECHA_"&amp;$B2351,1),"INCUMPLIDA","PROCESO"), "VERIFICAR FECHA")),"SIN VALOR AVANCE")</f>
        <v>CUMPLIDA</v>
      </c>
    </row>
    <row r="2352" spans="1:17" ht="225">
      <c r="A2352" s="278" t="s">
        <v>17</v>
      </c>
      <c r="B2352" s="203" t="s">
        <v>14</v>
      </c>
      <c r="C2352" s="609"/>
      <c r="D2352" s="609"/>
      <c r="E2352" s="196" t="s">
        <v>2044</v>
      </c>
      <c r="F2352" s="608"/>
      <c r="G2352" s="196" t="s">
        <v>2045</v>
      </c>
      <c r="H2352" s="515" t="s">
        <v>2046</v>
      </c>
      <c r="I2352" s="515" t="s">
        <v>2047</v>
      </c>
      <c r="J2352" s="204">
        <v>5</v>
      </c>
      <c r="K2352" s="198">
        <v>45595</v>
      </c>
      <c r="L2352" s="198">
        <v>45960</v>
      </c>
      <c r="M2352" s="199">
        <f t="shared" si="92"/>
        <v>52.142857142857146</v>
      </c>
      <c r="N2352" s="200">
        <v>0.2</v>
      </c>
      <c r="O2352" s="515" t="s">
        <v>2048</v>
      </c>
      <c r="P2352" s="200">
        <f t="shared" si="93"/>
        <v>0.2</v>
      </c>
      <c r="Q2352" s="201" t="str" cm="1">
        <f t="array" aca="1" ref="Q2352" ca="1">IF(ISNUMBER(P2352),IF(P2352=100%,"CUMPLIDA",IF(AND(ISNUMBER(L2352),ISNUMBER(INDIRECT("FECHA_"&amp;$B2352,1))), IF(L2352&lt;=INDIRECT("FECHA_"&amp;$B2352,1),"INCUMPLIDA","PROCESO"), "VERIFICAR FECHA")),"SIN VALOR AVANCE")</f>
        <v>PROCESO</v>
      </c>
    </row>
    <row r="2353" spans="1:17" ht="300">
      <c r="A2353" s="278" t="s">
        <v>17</v>
      </c>
      <c r="B2353" s="203" t="s">
        <v>14</v>
      </c>
      <c r="C2353" s="609"/>
      <c r="D2353" s="609"/>
      <c r="E2353" s="196" t="s">
        <v>2049</v>
      </c>
      <c r="F2353" s="608"/>
      <c r="G2353" s="196" t="s">
        <v>2027</v>
      </c>
      <c r="H2353" s="515" t="s">
        <v>2024</v>
      </c>
      <c r="I2353" s="515" t="s">
        <v>2025</v>
      </c>
      <c r="J2353" s="204">
        <v>1</v>
      </c>
      <c r="K2353" s="198">
        <v>45536</v>
      </c>
      <c r="L2353" s="198">
        <v>45868</v>
      </c>
      <c r="M2353" s="199">
        <f t="shared" si="92"/>
        <v>47.428571428571431</v>
      </c>
      <c r="N2353" s="200">
        <v>0</v>
      </c>
      <c r="O2353" s="515" t="s">
        <v>1995</v>
      </c>
      <c r="P2353" s="200">
        <f t="shared" si="93"/>
        <v>0</v>
      </c>
      <c r="Q2353" s="201" t="str" cm="1">
        <f t="array" aca="1" ref="Q2353" ca="1">IF(ISNUMBER(P2353),IF(P2353=100%,"CUMPLIDA",IF(AND(ISNUMBER(L2353),ISNUMBER(INDIRECT("FECHA_"&amp;$B2353,1))), IF(L2353&lt;=INDIRECT("FECHA_"&amp;$B2353,1),"INCUMPLIDA","PROCESO"), "VERIFICAR FECHA")),"SIN VALOR AVANCE")</f>
        <v>PROCESO</v>
      </c>
    </row>
    <row r="2354" spans="1:17" ht="240.75">
      <c r="A2354" s="278" t="s">
        <v>17</v>
      </c>
      <c r="B2354" s="203" t="s">
        <v>14</v>
      </c>
      <c r="C2354" s="609" t="s">
        <v>2050</v>
      </c>
      <c r="D2354" s="609" t="s">
        <v>2051</v>
      </c>
      <c r="E2354" s="608" t="s">
        <v>2052</v>
      </c>
      <c r="F2354" s="608" t="s">
        <v>2053</v>
      </c>
      <c r="G2354" s="196" t="s">
        <v>2054</v>
      </c>
      <c r="H2354" s="517" t="s">
        <v>2055</v>
      </c>
      <c r="I2354" s="517" t="s">
        <v>2055</v>
      </c>
      <c r="J2354" s="204">
        <v>1</v>
      </c>
      <c r="K2354" s="198">
        <v>45658</v>
      </c>
      <c r="L2354" s="198">
        <v>46387</v>
      </c>
      <c r="M2354" s="199">
        <f t="shared" si="92"/>
        <v>104.14285714285714</v>
      </c>
      <c r="N2354" s="200">
        <v>0</v>
      </c>
      <c r="O2354" s="515" t="s">
        <v>2056</v>
      </c>
      <c r="P2354" s="200">
        <f t="shared" si="93"/>
        <v>0</v>
      </c>
      <c r="Q2354" s="201" t="str" cm="1">
        <f t="array" aca="1" ref="Q2354" ca="1">IF(ISNUMBER(P2354),IF(P2354=100%,"CUMPLIDA",IF(AND(ISNUMBER(L2354),ISNUMBER(INDIRECT("FECHA_"&amp;$B2354,1))), IF(L2354&lt;=INDIRECT("FECHA_"&amp;$B2354,1),"INCUMPLIDA","PROCESO"), "VERIFICAR FECHA")),"SIN VALOR AVANCE")</f>
        <v>PROCESO</v>
      </c>
    </row>
    <row r="2355" spans="1:17" ht="390">
      <c r="A2355" s="278" t="s">
        <v>17</v>
      </c>
      <c r="B2355" s="203" t="s">
        <v>14</v>
      </c>
      <c r="C2355" s="609"/>
      <c r="D2355" s="609"/>
      <c r="E2355" s="608"/>
      <c r="F2355" s="608"/>
      <c r="G2355" s="196" t="s">
        <v>2057</v>
      </c>
      <c r="H2355" s="515" t="s">
        <v>2017</v>
      </c>
      <c r="I2355" s="515" t="s">
        <v>2018</v>
      </c>
      <c r="J2355" s="204">
        <v>27</v>
      </c>
      <c r="K2355" s="198">
        <v>45323</v>
      </c>
      <c r="L2355" s="198">
        <v>47483</v>
      </c>
      <c r="M2355" s="199">
        <f t="shared" si="92"/>
        <v>308.57142857142856</v>
      </c>
      <c r="N2355" s="200">
        <v>0.3</v>
      </c>
      <c r="O2355" s="515" t="s">
        <v>2056</v>
      </c>
      <c r="P2355" s="200">
        <f t="shared" si="93"/>
        <v>0.3</v>
      </c>
      <c r="Q2355" s="201" t="str" cm="1">
        <f t="array" aca="1" ref="Q2355" ca="1">IF(ISNUMBER(P2355),IF(P2355=100%,"CUMPLIDA",IF(AND(ISNUMBER(L2355),ISNUMBER(INDIRECT("FECHA_"&amp;$B2355,1))), IF(L2355&lt;=INDIRECT("FECHA_"&amp;$B2355,1),"INCUMPLIDA","PROCESO"), "VERIFICAR FECHA")),"SIN VALOR AVANCE")</f>
        <v>PROCESO</v>
      </c>
    </row>
    <row r="2356" spans="1:17" ht="390">
      <c r="A2356" s="278" t="s">
        <v>17</v>
      </c>
      <c r="B2356" s="203" t="s">
        <v>14</v>
      </c>
      <c r="C2356" s="609"/>
      <c r="D2356" s="609"/>
      <c r="E2356" s="608" t="s">
        <v>2058</v>
      </c>
      <c r="F2356" s="608"/>
      <c r="G2356" s="196" t="s">
        <v>2059</v>
      </c>
      <c r="H2356" s="515" t="s">
        <v>2017</v>
      </c>
      <c r="I2356" s="515" t="s">
        <v>2018</v>
      </c>
      <c r="J2356" s="204">
        <v>27</v>
      </c>
      <c r="K2356" s="198">
        <v>45323</v>
      </c>
      <c r="L2356" s="198">
        <v>47483</v>
      </c>
      <c r="M2356" s="199">
        <f t="shared" si="92"/>
        <v>308.57142857142856</v>
      </c>
      <c r="N2356" s="200">
        <v>0.3</v>
      </c>
      <c r="O2356" s="515" t="s">
        <v>2060</v>
      </c>
      <c r="P2356" s="200">
        <f t="shared" si="93"/>
        <v>0.3</v>
      </c>
      <c r="Q2356" s="201" t="str" cm="1">
        <f t="array" aca="1" ref="Q2356" ca="1">IF(ISNUMBER(P2356),IF(P2356=100%,"CUMPLIDA",IF(AND(ISNUMBER(L2356),ISNUMBER(INDIRECT("FECHA_"&amp;$B2356,1))), IF(L2356&lt;=INDIRECT("FECHA_"&amp;$B2356,1),"INCUMPLIDA","PROCESO"), "VERIFICAR FECHA")),"SIN VALOR AVANCE")</f>
        <v>PROCESO</v>
      </c>
    </row>
    <row r="2357" spans="1:17" ht="315">
      <c r="A2357" s="278" t="s">
        <v>17</v>
      </c>
      <c r="B2357" s="203" t="s">
        <v>14</v>
      </c>
      <c r="C2357" s="609"/>
      <c r="D2357" s="609"/>
      <c r="E2357" s="608"/>
      <c r="F2357" s="608"/>
      <c r="G2357" s="205" t="s">
        <v>2061</v>
      </c>
      <c r="H2357" s="515" t="s">
        <v>2062</v>
      </c>
      <c r="I2357" s="515" t="s">
        <v>2063</v>
      </c>
      <c r="J2357" s="204" t="s">
        <v>2064</v>
      </c>
      <c r="K2357" s="198">
        <v>45597</v>
      </c>
      <c r="L2357" s="198">
        <v>45809</v>
      </c>
      <c r="M2357" s="199">
        <f t="shared" si="92"/>
        <v>30.285714285714285</v>
      </c>
      <c r="N2357" s="200">
        <v>0.4</v>
      </c>
      <c r="O2357" s="515" t="s">
        <v>2065</v>
      </c>
      <c r="P2357" s="200">
        <f t="shared" si="93"/>
        <v>0.4</v>
      </c>
      <c r="Q2357" s="201" t="str" cm="1">
        <f t="array" aca="1" ref="Q2357" ca="1">IF(ISNUMBER(P2357),IF(P2357=100%,"CUMPLIDA",IF(AND(ISNUMBER(L2357),ISNUMBER(INDIRECT("FECHA_"&amp;$B2357,1))), IF(L2357&lt;=INDIRECT("FECHA_"&amp;$B2357,1),"INCUMPLIDA","PROCESO"), "VERIFICAR FECHA")),"SIN VALOR AVANCE")</f>
        <v>PROCESO</v>
      </c>
    </row>
    <row r="2358" spans="1:17" ht="390">
      <c r="A2358" s="278" t="s">
        <v>17</v>
      </c>
      <c r="B2358" s="203" t="s">
        <v>14</v>
      </c>
      <c r="C2358" s="609"/>
      <c r="D2358" s="609"/>
      <c r="E2358" s="608" t="s">
        <v>2066</v>
      </c>
      <c r="F2358" s="608"/>
      <c r="G2358" s="196" t="s">
        <v>2067</v>
      </c>
      <c r="H2358" s="515" t="s">
        <v>2017</v>
      </c>
      <c r="I2358" s="515" t="s">
        <v>2018</v>
      </c>
      <c r="J2358" s="204">
        <v>27</v>
      </c>
      <c r="K2358" s="198">
        <v>45323</v>
      </c>
      <c r="L2358" s="198">
        <v>47483</v>
      </c>
      <c r="M2358" s="199">
        <f t="shared" si="92"/>
        <v>308.57142857142856</v>
      </c>
      <c r="N2358" s="200">
        <v>0.3</v>
      </c>
      <c r="O2358" s="515" t="s">
        <v>2068</v>
      </c>
      <c r="P2358" s="200">
        <f t="shared" si="93"/>
        <v>0.3</v>
      </c>
      <c r="Q2358" s="201" t="str" cm="1">
        <f t="array" aca="1" ref="Q2358" ca="1">IF(ISNUMBER(P2358),IF(P2358=100%,"CUMPLIDA",IF(AND(ISNUMBER(L2358),ISNUMBER(INDIRECT("FECHA_"&amp;$B2358,1))), IF(L2358&lt;=INDIRECT("FECHA_"&amp;$B2358,1),"INCUMPLIDA","PROCESO"), "VERIFICAR FECHA")),"SIN VALOR AVANCE")</f>
        <v>PROCESO</v>
      </c>
    </row>
    <row r="2359" spans="1:17" ht="165">
      <c r="A2359" s="278" t="s">
        <v>17</v>
      </c>
      <c r="B2359" s="203" t="s">
        <v>14</v>
      </c>
      <c r="C2359" s="609"/>
      <c r="D2359" s="609"/>
      <c r="E2359" s="608"/>
      <c r="F2359" s="608"/>
      <c r="G2359" s="205" t="s">
        <v>2069</v>
      </c>
      <c r="H2359" s="515" t="s">
        <v>2070</v>
      </c>
      <c r="I2359" s="515" t="s">
        <v>2071</v>
      </c>
      <c r="J2359" s="204">
        <v>4</v>
      </c>
      <c r="K2359" s="198">
        <v>45597</v>
      </c>
      <c r="L2359" s="198">
        <v>45838</v>
      </c>
      <c r="M2359" s="199">
        <f t="shared" si="92"/>
        <v>34.428571428571431</v>
      </c>
      <c r="N2359" s="200">
        <v>0.4</v>
      </c>
      <c r="O2359" s="515" t="s">
        <v>2065</v>
      </c>
      <c r="P2359" s="200">
        <f t="shared" si="93"/>
        <v>0.4</v>
      </c>
      <c r="Q2359" s="201" t="str" cm="1">
        <f t="array" aca="1" ref="Q2359" ca="1">IF(ISNUMBER(P2359),IF(P2359=100%,"CUMPLIDA",IF(AND(ISNUMBER(L2359),ISNUMBER(INDIRECT("FECHA_"&amp;$B2359,1))), IF(L2359&lt;=INDIRECT("FECHA_"&amp;$B2359,1),"INCUMPLIDA","PROCESO"), "VERIFICAR FECHA")),"SIN VALOR AVANCE")</f>
        <v>PROCESO</v>
      </c>
    </row>
    <row r="2360" spans="1:17" ht="225">
      <c r="A2360" s="278" t="s">
        <v>17</v>
      </c>
      <c r="B2360" s="203" t="s">
        <v>14</v>
      </c>
      <c r="C2360" s="609"/>
      <c r="D2360" s="609"/>
      <c r="E2360" s="608"/>
      <c r="F2360" s="608"/>
      <c r="G2360" s="196" t="s">
        <v>2072</v>
      </c>
      <c r="H2360" s="515" t="s">
        <v>2073</v>
      </c>
      <c r="I2360" s="515" t="s">
        <v>2074</v>
      </c>
      <c r="J2360" s="204" t="s">
        <v>2075</v>
      </c>
      <c r="K2360" s="198">
        <v>45505</v>
      </c>
      <c r="L2360" s="198">
        <v>45657</v>
      </c>
      <c r="M2360" s="199">
        <f t="shared" si="92"/>
        <v>21.714285714285715</v>
      </c>
      <c r="N2360" s="200">
        <v>1</v>
      </c>
      <c r="O2360" s="515" t="s">
        <v>2076</v>
      </c>
      <c r="P2360" s="200">
        <f t="shared" si="93"/>
        <v>1</v>
      </c>
      <c r="Q2360" s="201" t="str" cm="1">
        <f t="array" aca="1" ref="Q2360" ca="1">IF(ISNUMBER(P2360),IF(P2360=100%,"CUMPLIDA",IF(AND(ISNUMBER(L2360),ISNUMBER(INDIRECT("FECHA_"&amp;$B2360,1))), IF(L2360&lt;=INDIRECT("FECHA_"&amp;$B2360,1),"INCUMPLIDA","PROCESO"), "VERIFICAR FECHA")),"SIN VALOR AVANCE")</f>
        <v>CUMPLIDA</v>
      </c>
    </row>
    <row r="2361" spans="1:17" ht="390">
      <c r="A2361" s="278" t="s">
        <v>17</v>
      </c>
      <c r="B2361" s="203" t="s">
        <v>14</v>
      </c>
      <c r="C2361" s="609"/>
      <c r="D2361" s="609"/>
      <c r="E2361" s="608" t="s">
        <v>2077</v>
      </c>
      <c r="F2361" s="608"/>
      <c r="G2361" s="196" t="s">
        <v>2078</v>
      </c>
      <c r="H2361" s="515" t="s">
        <v>2017</v>
      </c>
      <c r="I2361" s="515" t="s">
        <v>2018</v>
      </c>
      <c r="J2361" s="204">
        <v>27</v>
      </c>
      <c r="K2361" s="198">
        <v>45323</v>
      </c>
      <c r="L2361" s="198">
        <v>47483</v>
      </c>
      <c r="M2361" s="199">
        <f t="shared" si="92"/>
        <v>308.57142857142856</v>
      </c>
      <c r="N2361" s="200">
        <v>0.3</v>
      </c>
      <c r="O2361" s="515" t="s">
        <v>2079</v>
      </c>
      <c r="P2361" s="200">
        <f t="shared" si="93"/>
        <v>0.3</v>
      </c>
      <c r="Q2361" s="201" t="str" cm="1">
        <f t="array" aca="1" ref="Q2361" ca="1">IF(ISNUMBER(P2361),IF(P2361=100%,"CUMPLIDA",IF(AND(ISNUMBER(L2361),ISNUMBER(INDIRECT("FECHA_"&amp;$B2361,1))), IF(L2361&lt;=INDIRECT("FECHA_"&amp;$B2361,1),"INCUMPLIDA","PROCESO"), "VERIFICAR FECHA")),"SIN VALOR AVANCE")</f>
        <v>PROCESO</v>
      </c>
    </row>
    <row r="2362" spans="1:17" ht="210">
      <c r="A2362" s="278" t="s">
        <v>17</v>
      </c>
      <c r="B2362" s="203" t="s">
        <v>14</v>
      </c>
      <c r="C2362" s="609"/>
      <c r="D2362" s="609"/>
      <c r="E2362" s="608"/>
      <c r="F2362" s="608"/>
      <c r="G2362" s="196" t="s">
        <v>2080</v>
      </c>
      <c r="H2362" s="515" t="s">
        <v>2081</v>
      </c>
      <c r="I2362" s="515" t="s">
        <v>2082</v>
      </c>
      <c r="J2362" s="204" t="s">
        <v>2083</v>
      </c>
      <c r="K2362" s="198">
        <v>45597</v>
      </c>
      <c r="L2362" s="198">
        <v>45838</v>
      </c>
      <c r="M2362" s="199">
        <f t="shared" si="92"/>
        <v>34.428571428571431</v>
      </c>
      <c r="N2362" s="200">
        <v>0.4</v>
      </c>
      <c r="O2362" s="515" t="s">
        <v>2065</v>
      </c>
      <c r="P2362" s="200">
        <f t="shared" si="93"/>
        <v>0.4</v>
      </c>
      <c r="Q2362" s="201" t="str" cm="1">
        <f t="array" aca="1" ref="Q2362" ca="1">IF(ISNUMBER(P2362),IF(P2362=100%,"CUMPLIDA",IF(AND(ISNUMBER(L2362),ISNUMBER(INDIRECT("FECHA_"&amp;$B2362,1))), IF(L2362&lt;=INDIRECT("FECHA_"&amp;$B2362,1),"INCUMPLIDA","PROCESO"), "VERIFICAR FECHA")),"SIN VALOR AVANCE")</f>
        <v>PROCESO</v>
      </c>
    </row>
    <row r="2363" spans="1:17" ht="120">
      <c r="A2363" s="278" t="s">
        <v>17</v>
      </c>
      <c r="B2363" s="203" t="s">
        <v>14</v>
      </c>
      <c r="C2363" s="609"/>
      <c r="D2363" s="609"/>
      <c r="E2363" s="608"/>
      <c r="F2363" s="608"/>
      <c r="G2363" s="196" t="s">
        <v>2084</v>
      </c>
      <c r="H2363" s="515" t="s">
        <v>2085</v>
      </c>
      <c r="I2363" s="515" t="s">
        <v>2086</v>
      </c>
      <c r="J2363" s="200">
        <v>1</v>
      </c>
      <c r="K2363" s="198">
        <v>45597</v>
      </c>
      <c r="L2363" s="198">
        <v>45868</v>
      </c>
      <c r="M2363" s="199">
        <f t="shared" si="92"/>
        <v>38.714285714285715</v>
      </c>
      <c r="N2363" s="200">
        <v>0.4</v>
      </c>
      <c r="O2363" s="515" t="s">
        <v>2065</v>
      </c>
      <c r="P2363" s="200">
        <f t="shared" si="93"/>
        <v>0.4</v>
      </c>
      <c r="Q2363" s="201" t="str" cm="1">
        <f t="array" aca="1" ref="Q2363" ca="1">IF(ISNUMBER(P2363),IF(P2363=100%,"CUMPLIDA",IF(AND(ISNUMBER(L2363),ISNUMBER(INDIRECT("FECHA_"&amp;$B2363,1))), IF(L2363&lt;=INDIRECT("FECHA_"&amp;$B2363,1),"INCUMPLIDA","PROCESO"), "VERIFICAR FECHA")),"SIN VALOR AVANCE")</f>
        <v>PROCESO</v>
      </c>
    </row>
    <row r="2364" spans="1:17" ht="315">
      <c r="A2364" s="278" t="s">
        <v>17</v>
      </c>
      <c r="B2364" s="203" t="s">
        <v>14</v>
      </c>
      <c r="C2364" s="609"/>
      <c r="D2364" s="609"/>
      <c r="E2364" s="608" t="s">
        <v>2087</v>
      </c>
      <c r="F2364" s="608"/>
      <c r="G2364" s="196" t="s">
        <v>2088</v>
      </c>
      <c r="H2364" s="517" t="s">
        <v>2089</v>
      </c>
      <c r="I2364" s="515" t="s">
        <v>2090</v>
      </c>
      <c r="J2364" s="204">
        <v>1</v>
      </c>
      <c r="K2364" s="198">
        <v>45597</v>
      </c>
      <c r="L2364" s="198">
        <v>45868</v>
      </c>
      <c r="M2364" s="199">
        <f t="shared" si="92"/>
        <v>38.714285714285715</v>
      </c>
      <c r="N2364" s="200">
        <v>0</v>
      </c>
      <c r="O2364" s="515" t="s">
        <v>2091</v>
      </c>
      <c r="P2364" s="200">
        <f>IF(B2364="ITRC",N2364,N2364/J2364)</f>
        <v>0</v>
      </c>
      <c r="Q2364" s="201" t="str" cm="1">
        <f t="array" aca="1" ref="Q2364" ca="1">IF(ISNUMBER(P2364),IF(P2364=100%,"CUMPLIDA",IF(AND(ISNUMBER(L2364),ISNUMBER(INDIRECT("FECHA_"&amp;$B2364,1))), IF(L2364&lt;=INDIRECT("FECHA_"&amp;$B2364,1),"INCUMPLIDA","PROCESO"), "VERIFICAR FECHA")),"SIN VALOR AVANCE")</f>
        <v>PROCESO</v>
      </c>
    </row>
    <row r="2365" spans="1:17" ht="405">
      <c r="A2365" s="278" t="s">
        <v>17</v>
      </c>
      <c r="B2365" s="203" t="s">
        <v>14</v>
      </c>
      <c r="C2365" s="609"/>
      <c r="D2365" s="609"/>
      <c r="E2365" s="608"/>
      <c r="F2365" s="608"/>
      <c r="G2365" s="196" t="s">
        <v>2092</v>
      </c>
      <c r="H2365" s="518" t="s">
        <v>2093</v>
      </c>
      <c r="I2365" s="518" t="s">
        <v>2094</v>
      </c>
      <c r="J2365" s="204" t="s">
        <v>2095</v>
      </c>
      <c r="K2365" s="198">
        <v>45323</v>
      </c>
      <c r="L2365" s="198">
        <v>47483</v>
      </c>
      <c r="M2365" s="199">
        <f t="shared" si="92"/>
        <v>308.57142857142856</v>
      </c>
      <c r="N2365" s="200">
        <v>0.3</v>
      </c>
      <c r="O2365" s="515" t="s">
        <v>2056</v>
      </c>
      <c r="P2365" s="200">
        <f>IF(B2366="ITRC",N2365,N2365/J2365)</f>
        <v>0.3</v>
      </c>
      <c r="Q2365" s="201" t="str" cm="1">
        <f t="array" aca="1" ref="Q2365" ca="1">IF(ISNUMBER(P2365),IF(P2365=100%,"CUMPLIDA",IF(AND(ISNUMBER(L2365),ISNUMBER(INDIRECT("FECHA_"&amp;$B2365,1))), IF(L2365&lt;=INDIRECT("FECHA_"&amp;$B2365,1),"INCUMPLIDA","PROCESO"), "VERIFICAR FECHA")),"SIN VALOR AVANCE")</f>
        <v>PROCESO</v>
      </c>
    </row>
    <row r="2366" spans="1:17" ht="240.75">
      <c r="A2366" s="278" t="s">
        <v>17</v>
      </c>
      <c r="B2366" s="203" t="s">
        <v>14</v>
      </c>
      <c r="C2366" s="609"/>
      <c r="D2366" s="609"/>
      <c r="E2366" s="608"/>
      <c r="F2366" s="608"/>
      <c r="G2366" s="211" t="s">
        <v>2096</v>
      </c>
      <c r="H2366" s="518" t="s">
        <v>2097</v>
      </c>
      <c r="I2366" s="518" t="s">
        <v>2098</v>
      </c>
      <c r="J2366" s="204" t="s">
        <v>2099</v>
      </c>
      <c r="K2366" s="260">
        <v>45597</v>
      </c>
      <c r="L2366" s="260">
        <v>45868</v>
      </c>
      <c r="M2366" s="199">
        <f t="shared" si="92"/>
        <v>38.714285714285715</v>
      </c>
      <c r="N2366" s="200">
        <v>0</v>
      </c>
      <c r="O2366" s="515" t="s">
        <v>2056</v>
      </c>
      <c r="P2366" s="200">
        <f>IF(B2367="ITRC",N2366,N2366/J2366)</f>
        <v>0</v>
      </c>
      <c r="Q2366" s="201" t="str" cm="1">
        <f t="array" aca="1" ref="Q2366" ca="1">IF(ISNUMBER(P2366),IF(P2366=100%,"CUMPLIDA",IF(AND(ISNUMBER(L2366),ISNUMBER(INDIRECT("FECHA_"&amp;$B2366,1))), IF(L2366&lt;=INDIRECT("FECHA_"&amp;$B2366,1),"INCUMPLIDA","PROCESO"), "VERIFICAR FECHA")),"SIN VALOR AVANCE")</f>
        <v>PROCESO</v>
      </c>
    </row>
    <row r="2367" spans="1:17" ht="240">
      <c r="A2367" s="278" t="s">
        <v>17</v>
      </c>
      <c r="B2367" s="203" t="s">
        <v>14</v>
      </c>
      <c r="C2367" s="609" t="s">
        <v>2100</v>
      </c>
      <c r="D2367" s="609" t="s">
        <v>2051</v>
      </c>
      <c r="E2367" s="610" t="s">
        <v>2101</v>
      </c>
      <c r="F2367" s="608" t="s">
        <v>2102</v>
      </c>
      <c r="G2367" s="211" t="s">
        <v>2103</v>
      </c>
      <c r="H2367" s="515" t="s">
        <v>2104</v>
      </c>
      <c r="I2367" s="515" t="s">
        <v>2105</v>
      </c>
      <c r="J2367" s="204">
        <v>2</v>
      </c>
      <c r="K2367" s="198">
        <v>45698</v>
      </c>
      <c r="L2367" s="198">
        <v>46022</v>
      </c>
      <c r="M2367" s="199">
        <f t="shared" si="92"/>
        <v>46.285714285714285</v>
      </c>
      <c r="N2367" s="200">
        <v>0.5</v>
      </c>
      <c r="O2367" s="527" t="s">
        <v>2106</v>
      </c>
      <c r="P2367" s="200">
        <f t="shared" ref="P2367:P2405" si="94">IF(B2367="ITRC",N2367,N2367/J2367)</f>
        <v>0.5</v>
      </c>
      <c r="Q2367" s="201" t="str" cm="1">
        <f t="array" aca="1" ref="Q2367" ca="1">IF(ISNUMBER(P2367),IF(P2367=100%,"CUMPLIDA",IF(AND(ISNUMBER(L2367),ISNUMBER(INDIRECT("FECHA_"&amp;$B2367,1))), IF(L2367&lt;=INDIRECT("FECHA_"&amp;$B2367,1),"INCUMPLIDA","PROCESO"), "VERIFICAR FECHA")),"SIN VALOR AVANCE")</f>
        <v>PROCESO</v>
      </c>
    </row>
    <row r="2368" spans="1:17" ht="300">
      <c r="A2368" s="278" t="s">
        <v>17</v>
      </c>
      <c r="B2368" s="203" t="s">
        <v>14</v>
      </c>
      <c r="C2368" s="609"/>
      <c r="D2368" s="609"/>
      <c r="E2368" s="610"/>
      <c r="F2368" s="608"/>
      <c r="G2368" s="196" t="s">
        <v>2107</v>
      </c>
      <c r="H2368" s="515" t="s">
        <v>2108</v>
      </c>
      <c r="I2368" s="515" t="s">
        <v>2109</v>
      </c>
      <c r="J2368" s="204">
        <v>1</v>
      </c>
      <c r="K2368" s="198">
        <v>45722</v>
      </c>
      <c r="L2368" s="198">
        <v>46022</v>
      </c>
      <c r="M2368" s="199">
        <f t="shared" si="92"/>
        <v>42.857142857142854</v>
      </c>
      <c r="N2368" s="200">
        <v>0</v>
      </c>
      <c r="O2368" s="527" t="s">
        <v>2106</v>
      </c>
      <c r="P2368" s="200">
        <f t="shared" si="94"/>
        <v>0</v>
      </c>
      <c r="Q2368" s="201" t="str" cm="1">
        <f t="array" aca="1" ref="Q2368" ca="1">IF(ISNUMBER(P2368),IF(P2368=100%,"CUMPLIDA",IF(AND(ISNUMBER(L2368),ISNUMBER(INDIRECT("FECHA_"&amp;$B2368,1))), IF(L2368&lt;=INDIRECT("FECHA_"&amp;$B2368,1),"INCUMPLIDA","PROCESO"), "VERIFICAR FECHA")),"SIN VALOR AVANCE")</f>
        <v>PROCESO</v>
      </c>
    </row>
    <row r="2369" spans="1:17" ht="165">
      <c r="A2369" s="278" t="s">
        <v>17</v>
      </c>
      <c r="B2369" s="203" t="s">
        <v>14</v>
      </c>
      <c r="C2369" s="609"/>
      <c r="D2369" s="609"/>
      <c r="E2369" s="610"/>
      <c r="F2369" s="608"/>
      <c r="G2369" s="196" t="s">
        <v>2110</v>
      </c>
      <c r="H2369" s="515" t="s">
        <v>2111</v>
      </c>
      <c r="I2369" s="517" t="s">
        <v>2112</v>
      </c>
      <c r="J2369" s="204">
        <v>1</v>
      </c>
      <c r="K2369" s="198">
        <v>45698</v>
      </c>
      <c r="L2369" s="198">
        <v>46022</v>
      </c>
      <c r="M2369" s="199">
        <f t="shared" si="92"/>
        <v>46.285714285714285</v>
      </c>
      <c r="N2369" s="200">
        <v>0</v>
      </c>
      <c r="O2369" s="527" t="s">
        <v>2113</v>
      </c>
      <c r="P2369" s="200">
        <f t="shared" si="94"/>
        <v>0</v>
      </c>
      <c r="Q2369" s="201" t="str" cm="1">
        <f t="array" aca="1" ref="Q2369" ca="1">IF(ISNUMBER(P2369),IF(P2369=100%,"CUMPLIDA",IF(AND(ISNUMBER(L2369),ISNUMBER(INDIRECT("FECHA_"&amp;$B2369,1))), IF(L2369&lt;=INDIRECT("FECHA_"&amp;$B2369,1),"INCUMPLIDA","PROCESO"), "VERIFICAR FECHA")),"SIN VALOR AVANCE")</f>
        <v>PROCESO</v>
      </c>
    </row>
    <row r="2370" spans="1:17" ht="210">
      <c r="A2370" s="278" t="s">
        <v>17</v>
      </c>
      <c r="B2370" s="203" t="s">
        <v>14</v>
      </c>
      <c r="C2370" s="609"/>
      <c r="D2370" s="609"/>
      <c r="E2370" s="610" t="s">
        <v>2114</v>
      </c>
      <c r="F2370" s="608"/>
      <c r="G2370" s="205" t="s">
        <v>2115</v>
      </c>
      <c r="H2370" s="515" t="s">
        <v>2116</v>
      </c>
      <c r="I2370" s="515" t="s">
        <v>2117</v>
      </c>
      <c r="J2370" s="204">
        <v>1</v>
      </c>
      <c r="K2370" s="198">
        <v>45698</v>
      </c>
      <c r="L2370" s="198">
        <v>45747</v>
      </c>
      <c r="M2370" s="199">
        <f t="shared" si="92"/>
        <v>7</v>
      </c>
      <c r="N2370" s="200">
        <v>1</v>
      </c>
      <c r="O2370" s="528" t="s">
        <v>2118</v>
      </c>
      <c r="P2370" s="200">
        <f t="shared" si="94"/>
        <v>1</v>
      </c>
      <c r="Q2370" s="201" t="str" cm="1">
        <f t="array" aca="1" ref="Q2370" ca="1">IF(ISNUMBER(P2370),IF(P2370=100%,"CUMPLIDA",IF(AND(ISNUMBER(L2370),ISNUMBER(INDIRECT("FECHA_"&amp;$B2370,1))), IF(L2370&lt;=INDIRECT("FECHA_"&amp;$B2370,1),"INCUMPLIDA","PROCESO"), "VERIFICAR FECHA")),"SIN VALOR AVANCE")</f>
        <v>CUMPLIDA</v>
      </c>
    </row>
    <row r="2371" spans="1:17" ht="180">
      <c r="A2371" s="278" t="s">
        <v>17</v>
      </c>
      <c r="B2371" s="203" t="s">
        <v>14</v>
      </c>
      <c r="C2371" s="609"/>
      <c r="D2371" s="609"/>
      <c r="E2371" s="610"/>
      <c r="F2371" s="608"/>
      <c r="G2371" s="205" t="s">
        <v>2119</v>
      </c>
      <c r="H2371" s="515" t="s">
        <v>2120</v>
      </c>
      <c r="I2371" s="515" t="s">
        <v>2121</v>
      </c>
      <c r="J2371" s="204">
        <v>2</v>
      </c>
      <c r="K2371" s="198">
        <v>45719</v>
      </c>
      <c r="L2371" s="198">
        <v>46022</v>
      </c>
      <c r="M2371" s="199">
        <f t="shared" si="92"/>
        <v>43.285714285714285</v>
      </c>
      <c r="N2371" s="200">
        <v>0.2</v>
      </c>
      <c r="O2371" s="528" t="s">
        <v>2122</v>
      </c>
      <c r="P2371" s="200">
        <f t="shared" si="94"/>
        <v>0.2</v>
      </c>
      <c r="Q2371" s="201" t="str" cm="1">
        <f t="array" aca="1" ref="Q2371" ca="1">IF(ISNUMBER(P2371),IF(P2371=100%,"CUMPLIDA",IF(AND(ISNUMBER(L2371),ISNUMBER(INDIRECT("FECHA_"&amp;$B2371,1))), IF(L2371&lt;=INDIRECT("FECHA_"&amp;$B2371,1),"INCUMPLIDA","PROCESO"), "VERIFICAR FECHA")),"SIN VALOR AVANCE")</f>
        <v>PROCESO</v>
      </c>
    </row>
    <row r="2372" spans="1:17" ht="285">
      <c r="A2372" s="278" t="s">
        <v>17</v>
      </c>
      <c r="B2372" s="203" t="s">
        <v>14</v>
      </c>
      <c r="C2372" s="609"/>
      <c r="D2372" s="609"/>
      <c r="E2372" s="610" t="s">
        <v>2123</v>
      </c>
      <c r="F2372" s="608"/>
      <c r="G2372" s="211" t="s">
        <v>2124</v>
      </c>
      <c r="H2372" s="515" t="s">
        <v>2125</v>
      </c>
      <c r="I2372" s="518" t="s">
        <v>2126</v>
      </c>
      <c r="J2372" s="204">
        <v>1</v>
      </c>
      <c r="K2372" s="198">
        <v>45698</v>
      </c>
      <c r="L2372" s="198">
        <v>46022</v>
      </c>
      <c r="M2372" s="199">
        <f t="shared" si="92"/>
        <v>46.285714285714285</v>
      </c>
      <c r="N2372" s="200">
        <v>0</v>
      </c>
      <c r="O2372" s="518" t="s">
        <v>2127</v>
      </c>
      <c r="P2372" s="200">
        <f t="shared" si="94"/>
        <v>0</v>
      </c>
      <c r="Q2372" s="201" t="str" cm="1">
        <f t="array" aca="1" ref="Q2372" ca="1">IF(ISNUMBER(P2372),IF(P2372=100%,"CUMPLIDA",IF(AND(ISNUMBER(L2372),ISNUMBER(INDIRECT("FECHA_"&amp;$B2372,1))), IF(L2372&lt;=INDIRECT("FECHA_"&amp;$B2372,1),"INCUMPLIDA","PROCESO"), "VERIFICAR FECHA")),"SIN VALOR AVANCE")</f>
        <v>PROCESO</v>
      </c>
    </row>
    <row r="2373" spans="1:17" ht="240">
      <c r="A2373" s="278" t="s">
        <v>17</v>
      </c>
      <c r="B2373" s="203" t="s">
        <v>14</v>
      </c>
      <c r="C2373" s="609"/>
      <c r="D2373" s="609"/>
      <c r="E2373" s="610"/>
      <c r="F2373" s="608"/>
      <c r="G2373" s="196" t="s">
        <v>2128</v>
      </c>
      <c r="H2373" s="515" t="s">
        <v>2129</v>
      </c>
      <c r="I2373" s="515" t="s">
        <v>2130</v>
      </c>
      <c r="J2373" s="204">
        <v>1</v>
      </c>
      <c r="K2373" s="198">
        <v>45698</v>
      </c>
      <c r="L2373" s="198">
        <v>46022</v>
      </c>
      <c r="M2373" s="199">
        <f t="shared" si="92"/>
        <v>46.285714285714285</v>
      </c>
      <c r="N2373" s="200">
        <v>0.4</v>
      </c>
      <c r="O2373" s="518" t="s">
        <v>2127</v>
      </c>
      <c r="P2373" s="200">
        <f t="shared" si="94"/>
        <v>0.4</v>
      </c>
      <c r="Q2373" s="201" t="str" cm="1">
        <f t="array" aca="1" ref="Q2373" ca="1">IF(ISNUMBER(P2373),IF(P2373=100%,"CUMPLIDA",IF(AND(ISNUMBER(L2373),ISNUMBER(INDIRECT("FECHA_"&amp;$B2373,1))), IF(L2373&lt;=INDIRECT("FECHA_"&amp;$B2373,1),"INCUMPLIDA","PROCESO"), "VERIFICAR FECHA")),"SIN VALOR AVANCE")</f>
        <v>PROCESO</v>
      </c>
    </row>
    <row r="2374" spans="1:17" ht="409.5">
      <c r="A2374" s="278" t="s">
        <v>17</v>
      </c>
      <c r="B2374" s="203" t="s">
        <v>14</v>
      </c>
      <c r="C2374" s="609"/>
      <c r="D2374" s="609"/>
      <c r="E2374" s="610"/>
      <c r="F2374" s="608"/>
      <c r="G2374" s="196" t="s">
        <v>2131</v>
      </c>
      <c r="H2374" s="515" t="s">
        <v>2132</v>
      </c>
      <c r="I2374" s="515" t="s">
        <v>2133</v>
      </c>
      <c r="J2374" s="204">
        <v>1</v>
      </c>
      <c r="K2374" s="198">
        <v>45698</v>
      </c>
      <c r="L2374" s="198">
        <v>46022</v>
      </c>
      <c r="M2374" s="199">
        <f t="shared" si="92"/>
        <v>46.285714285714285</v>
      </c>
      <c r="N2374" s="200">
        <v>0</v>
      </c>
      <c r="O2374" s="518" t="s">
        <v>2134</v>
      </c>
      <c r="P2374" s="200">
        <f t="shared" si="94"/>
        <v>0</v>
      </c>
      <c r="Q2374" s="201" t="str" cm="1">
        <f t="array" aca="1" ref="Q2374" ca="1">IF(ISNUMBER(P2374),IF(P2374=100%,"CUMPLIDA",IF(AND(ISNUMBER(L2374),ISNUMBER(INDIRECT("FECHA_"&amp;$B2374,1))), IF(L2374&lt;=INDIRECT("FECHA_"&amp;$B2374,1),"INCUMPLIDA","PROCESO"), "VERIFICAR FECHA")),"SIN VALOR AVANCE")</f>
        <v>PROCESO</v>
      </c>
    </row>
    <row r="2375" spans="1:17" ht="210">
      <c r="A2375" s="278" t="s">
        <v>17</v>
      </c>
      <c r="B2375" s="203" t="s">
        <v>14</v>
      </c>
      <c r="C2375" s="609"/>
      <c r="D2375" s="609"/>
      <c r="E2375" s="610" t="s">
        <v>2135</v>
      </c>
      <c r="F2375" s="608"/>
      <c r="G2375" s="211" t="s">
        <v>2136</v>
      </c>
      <c r="H2375" s="515" t="s">
        <v>2137</v>
      </c>
      <c r="I2375" s="518" t="s">
        <v>2138</v>
      </c>
      <c r="J2375" s="204">
        <v>1</v>
      </c>
      <c r="K2375" s="260">
        <v>45698</v>
      </c>
      <c r="L2375" s="260">
        <v>46022</v>
      </c>
      <c r="M2375" s="199">
        <f t="shared" si="92"/>
        <v>46.285714285714285</v>
      </c>
      <c r="N2375" s="200">
        <v>0.25</v>
      </c>
      <c r="O2375" s="518" t="s">
        <v>2127</v>
      </c>
      <c r="P2375" s="200">
        <f t="shared" si="94"/>
        <v>0.25</v>
      </c>
      <c r="Q2375" s="201" t="str" cm="1">
        <f t="array" aca="1" ref="Q2375" ca="1">IF(ISNUMBER(P2375),IF(P2375=100%,"CUMPLIDA",IF(AND(ISNUMBER(L2375),ISNUMBER(INDIRECT("FECHA_"&amp;$B2375,1))), IF(L2375&lt;=INDIRECT("FECHA_"&amp;$B2375,1),"INCUMPLIDA","PROCESO"), "VERIFICAR FECHA")),"SIN VALOR AVANCE")</f>
        <v>PROCESO</v>
      </c>
    </row>
    <row r="2376" spans="1:17" ht="285">
      <c r="A2376" s="278" t="s">
        <v>17</v>
      </c>
      <c r="B2376" s="203" t="s">
        <v>14</v>
      </c>
      <c r="C2376" s="609"/>
      <c r="D2376" s="609"/>
      <c r="E2376" s="610"/>
      <c r="F2376" s="608"/>
      <c r="G2376" s="211" t="s">
        <v>2139</v>
      </c>
      <c r="H2376" s="515" t="s">
        <v>2140</v>
      </c>
      <c r="I2376" s="515" t="s">
        <v>2141</v>
      </c>
      <c r="J2376" s="204">
        <v>1</v>
      </c>
      <c r="K2376" s="209">
        <v>45698</v>
      </c>
      <c r="L2376" s="209">
        <v>46022</v>
      </c>
      <c r="M2376" s="199">
        <f t="shared" si="92"/>
        <v>46.285714285714285</v>
      </c>
      <c r="N2376" s="200">
        <v>0</v>
      </c>
      <c r="O2376" s="518" t="s">
        <v>2127</v>
      </c>
      <c r="P2376" s="200">
        <f t="shared" si="94"/>
        <v>0</v>
      </c>
      <c r="Q2376" s="201" t="str" cm="1">
        <f t="array" aca="1" ref="Q2376" ca="1">IF(ISNUMBER(P2376),IF(P2376=100%,"CUMPLIDA",IF(AND(ISNUMBER(L2376),ISNUMBER(INDIRECT("FECHA_"&amp;$B2376,1))), IF(L2376&lt;=INDIRECT("FECHA_"&amp;$B2376,1),"INCUMPLIDA","PROCESO"), "VERIFICAR FECHA")),"SIN VALOR AVANCE")</f>
        <v>PROCESO</v>
      </c>
    </row>
    <row r="2377" spans="1:17" ht="315">
      <c r="A2377" s="278" t="s">
        <v>17</v>
      </c>
      <c r="B2377" s="203" t="s">
        <v>14</v>
      </c>
      <c r="C2377" s="609"/>
      <c r="D2377" s="609"/>
      <c r="E2377" s="610" t="s">
        <v>2142</v>
      </c>
      <c r="F2377" s="608"/>
      <c r="G2377" s="211" t="s">
        <v>2143</v>
      </c>
      <c r="H2377" s="515" t="s">
        <v>2144</v>
      </c>
      <c r="I2377" s="518" t="s">
        <v>2145</v>
      </c>
      <c r="J2377" s="204">
        <v>1</v>
      </c>
      <c r="K2377" s="260">
        <v>45698</v>
      </c>
      <c r="L2377" s="260">
        <v>45900</v>
      </c>
      <c r="M2377" s="199">
        <f t="shared" si="92"/>
        <v>28.857142857142858</v>
      </c>
      <c r="N2377" s="200">
        <v>0</v>
      </c>
      <c r="O2377" s="518" t="s">
        <v>2146</v>
      </c>
      <c r="P2377" s="200">
        <f t="shared" si="94"/>
        <v>0</v>
      </c>
      <c r="Q2377" s="201" t="str" cm="1">
        <f t="array" aca="1" ref="Q2377" ca="1">IF(ISNUMBER(P2377),IF(P2377=100%,"CUMPLIDA",IF(AND(ISNUMBER(L2377),ISNUMBER(INDIRECT("FECHA_"&amp;$B2377,1))), IF(L2377&lt;=INDIRECT("FECHA_"&amp;$B2377,1),"INCUMPLIDA","PROCESO"), "VERIFICAR FECHA")),"SIN VALOR AVANCE")</f>
        <v>PROCESO</v>
      </c>
    </row>
    <row r="2378" spans="1:17" ht="285">
      <c r="A2378" s="278" t="s">
        <v>17</v>
      </c>
      <c r="B2378" s="203" t="s">
        <v>14</v>
      </c>
      <c r="C2378" s="609"/>
      <c r="D2378" s="609"/>
      <c r="E2378" s="610"/>
      <c r="F2378" s="608"/>
      <c r="G2378" s="196" t="s">
        <v>2147</v>
      </c>
      <c r="H2378" s="515" t="s">
        <v>2148</v>
      </c>
      <c r="I2378" s="515" t="s">
        <v>2145</v>
      </c>
      <c r="J2378" s="204">
        <v>1</v>
      </c>
      <c r="K2378" s="209">
        <v>45698</v>
      </c>
      <c r="L2378" s="209">
        <v>45900</v>
      </c>
      <c r="M2378" s="199">
        <f t="shared" si="92"/>
        <v>28.857142857142858</v>
      </c>
      <c r="N2378" s="200">
        <v>0</v>
      </c>
      <c r="O2378" s="515" t="s">
        <v>2149</v>
      </c>
      <c r="P2378" s="200">
        <f t="shared" si="94"/>
        <v>0</v>
      </c>
      <c r="Q2378" s="201" t="str" cm="1">
        <f t="array" aca="1" ref="Q2378" ca="1">IF(ISNUMBER(P2378),IF(P2378=100%,"CUMPLIDA",IF(AND(ISNUMBER(L2378),ISNUMBER(INDIRECT("FECHA_"&amp;$B2378,1))), IF(L2378&lt;=INDIRECT("FECHA_"&amp;$B2378,1),"INCUMPLIDA","PROCESO"), "VERIFICAR FECHA")),"SIN VALOR AVANCE")</f>
        <v>PROCESO</v>
      </c>
    </row>
    <row r="2379" spans="1:17" ht="409.5">
      <c r="A2379" s="278" t="s">
        <v>17</v>
      </c>
      <c r="B2379" s="203" t="s">
        <v>14</v>
      </c>
      <c r="C2379" s="609"/>
      <c r="D2379" s="609"/>
      <c r="E2379" s="610"/>
      <c r="F2379" s="608"/>
      <c r="G2379" s="196" t="s">
        <v>2150</v>
      </c>
      <c r="H2379" s="515" t="s">
        <v>2151</v>
      </c>
      <c r="I2379" s="515" t="s">
        <v>2152</v>
      </c>
      <c r="J2379" s="204">
        <v>1</v>
      </c>
      <c r="K2379" s="209">
        <v>45332</v>
      </c>
      <c r="L2379" s="209">
        <v>45900</v>
      </c>
      <c r="M2379" s="199">
        <f t="shared" si="92"/>
        <v>81.142857142857139</v>
      </c>
      <c r="N2379" s="200">
        <v>0</v>
      </c>
      <c r="O2379" s="515" t="s">
        <v>2153</v>
      </c>
      <c r="P2379" s="200">
        <f t="shared" si="94"/>
        <v>0</v>
      </c>
      <c r="Q2379" s="201" t="str" cm="1">
        <f t="array" aca="1" ref="Q2379" ca="1">IF(ISNUMBER(P2379),IF(P2379=100%,"CUMPLIDA",IF(AND(ISNUMBER(L2379),ISNUMBER(INDIRECT("FECHA_"&amp;$B2379,1))), IF(L2379&lt;=INDIRECT("FECHA_"&amp;$B2379,1),"INCUMPLIDA","PROCESO"), "VERIFICAR FECHA")),"SIN VALOR AVANCE")</f>
        <v>PROCESO</v>
      </c>
    </row>
    <row r="2380" spans="1:17" ht="255">
      <c r="A2380" s="278" t="s">
        <v>17</v>
      </c>
      <c r="B2380" s="203" t="s">
        <v>14</v>
      </c>
      <c r="C2380" s="609"/>
      <c r="D2380" s="609"/>
      <c r="E2380" s="610"/>
      <c r="F2380" s="608"/>
      <c r="G2380" s="211" t="s">
        <v>2154</v>
      </c>
      <c r="H2380" s="515" t="s">
        <v>2155</v>
      </c>
      <c r="I2380" s="518" t="s">
        <v>2156</v>
      </c>
      <c r="J2380" s="204">
        <v>1</v>
      </c>
      <c r="K2380" s="209">
        <v>45332</v>
      </c>
      <c r="L2380" s="209">
        <v>45900</v>
      </c>
      <c r="M2380" s="199">
        <f t="shared" si="92"/>
        <v>81.142857142857139</v>
      </c>
      <c r="N2380" s="200">
        <v>0</v>
      </c>
      <c r="O2380" s="518" t="s">
        <v>2157</v>
      </c>
      <c r="P2380" s="200">
        <f t="shared" si="94"/>
        <v>0</v>
      </c>
      <c r="Q2380" s="201" t="str" cm="1">
        <f t="array" aca="1" ref="Q2380" ca="1">IF(ISNUMBER(P2380),IF(P2380=100%,"CUMPLIDA",IF(AND(ISNUMBER(L2380),ISNUMBER(INDIRECT("FECHA_"&amp;$B2380,1))), IF(L2380&lt;=INDIRECT("FECHA_"&amp;$B2380,1),"INCUMPLIDA","PROCESO"), "VERIFICAR FECHA")),"SIN VALOR AVANCE")</f>
        <v>PROCESO</v>
      </c>
    </row>
    <row r="2381" spans="1:17" ht="165">
      <c r="A2381" s="278" t="s">
        <v>17</v>
      </c>
      <c r="B2381" s="203" t="s">
        <v>14</v>
      </c>
      <c r="C2381" s="609"/>
      <c r="D2381" s="609"/>
      <c r="E2381" s="610"/>
      <c r="F2381" s="608"/>
      <c r="G2381" s="211" t="s">
        <v>2158</v>
      </c>
      <c r="H2381" s="515" t="s">
        <v>2159</v>
      </c>
      <c r="I2381" s="518" t="s">
        <v>2156</v>
      </c>
      <c r="J2381" s="204">
        <v>1</v>
      </c>
      <c r="K2381" s="209">
        <v>45332</v>
      </c>
      <c r="L2381" s="209">
        <v>45900</v>
      </c>
      <c r="M2381" s="199">
        <f t="shared" si="92"/>
        <v>81.142857142857139</v>
      </c>
      <c r="N2381" s="200">
        <v>0</v>
      </c>
      <c r="O2381" s="518" t="s">
        <v>2160</v>
      </c>
      <c r="P2381" s="200">
        <f t="shared" si="94"/>
        <v>0</v>
      </c>
      <c r="Q2381" s="201" t="str" cm="1">
        <f t="array" aca="1" ref="Q2381" ca="1">IF(ISNUMBER(P2381),IF(P2381=100%,"CUMPLIDA",IF(AND(ISNUMBER(L2381),ISNUMBER(INDIRECT("FECHA_"&amp;$B2381,1))), IF(L2381&lt;=INDIRECT("FECHA_"&amp;$B2381,1),"INCUMPLIDA","PROCESO"), "VERIFICAR FECHA")),"SIN VALOR AVANCE")</f>
        <v>PROCESO</v>
      </c>
    </row>
    <row r="2382" spans="1:17" ht="285">
      <c r="A2382" s="278" t="s">
        <v>17</v>
      </c>
      <c r="B2382" s="203" t="s">
        <v>14</v>
      </c>
      <c r="C2382" s="609"/>
      <c r="D2382" s="609"/>
      <c r="E2382" s="610"/>
      <c r="F2382" s="608"/>
      <c r="G2382" s="211" t="s">
        <v>2161</v>
      </c>
      <c r="H2382" s="515" t="s">
        <v>2162</v>
      </c>
      <c r="I2382" s="518" t="s">
        <v>2163</v>
      </c>
      <c r="J2382" s="204">
        <v>3</v>
      </c>
      <c r="K2382" s="209">
        <v>45717</v>
      </c>
      <c r="L2382" s="209">
        <v>46022</v>
      </c>
      <c r="M2382" s="199">
        <f t="shared" si="92"/>
        <v>43.571428571428569</v>
      </c>
      <c r="N2382" s="200">
        <v>0</v>
      </c>
      <c r="O2382" s="518" t="s">
        <v>2157</v>
      </c>
      <c r="P2382" s="200">
        <f t="shared" si="94"/>
        <v>0</v>
      </c>
      <c r="Q2382" s="201" t="str" cm="1">
        <f t="array" aca="1" ref="Q2382" ca="1">IF(ISNUMBER(P2382),IF(P2382=100%,"CUMPLIDA",IF(AND(ISNUMBER(L2382),ISNUMBER(INDIRECT("FECHA_"&amp;$B2382,1))), IF(L2382&lt;=INDIRECT("FECHA_"&amp;$B2382,1),"INCUMPLIDA","PROCESO"), "VERIFICAR FECHA")),"SIN VALOR AVANCE")</f>
        <v>PROCESO</v>
      </c>
    </row>
    <row r="2383" spans="1:17" ht="195">
      <c r="A2383" s="278" t="s">
        <v>17</v>
      </c>
      <c r="B2383" s="203" t="s">
        <v>14</v>
      </c>
      <c r="C2383" s="609"/>
      <c r="D2383" s="609"/>
      <c r="E2383" s="610"/>
      <c r="F2383" s="608"/>
      <c r="G2383" s="211" t="s">
        <v>2164</v>
      </c>
      <c r="H2383" s="515" t="s">
        <v>2165</v>
      </c>
      <c r="I2383" s="518" t="s">
        <v>2163</v>
      </c>
      <c r="J2383" s="204">
        <v>3</v>
      </c>
      <c r="K2383" s="209">
        <v>45717</v>
      </c>
      <c r="L2383" s="209">
        <v>46022</v>
      </c>
      <c r="M2383" s="199">
        <f t="shared" si="92"/>
        <v>43.571428571428569</v>
      </c>
      <c r="N2383" s="200">
        <v>0</v>
      </c>
      <c r="O2383" s="518" t="s">
        <v>2157</v>
      </c>
      <c r="P2383" s="200">
        <f t="shared" si="94"/>
        <v>0</v>
      </c>
      <c r="Q2383" s="201" t="str" cm="1">
        <f t="array" aca="1" ref="Q2383" ca="1">IF(ISNUMBER(P2383),IF(P2383=100%,"CUMPLIDA",IF(AND(ISNUMBER(L2383),ISNUMBER(INDIRECT("FECHA_"&amp;$B2383,1))), IF(L2383&lt;=INDIRECT("FECHA_"&amp;$B2383,1),"INCUMPLIDA","PROCESO"), "VERIFICAR FECHA")),"SIN VALOR AVANCE")</f>
        <v>PROCESO</v>
      </c>
    </row>
    <row r="2384" spans="1:17" ht="255">
      <c r="A2384" s="278" t="s">
        <v>17</v>
      </c>
      <c r="B2384" s="203" t="s">
        <v>14</v>
      </c>
      <c r="C2384" s="609"/>
      <c r="D2384" s="609"/>
      <c r="E2384" s="610"/>
      <c r="F2384" s="608"/>
      <c r="G2384" s="211" t="s">
        <v>2166</v>
      </c>
      <c r="H2384" s="515" t="s">
        <v>2167</v>
      </c>
      <c r="I2384" s="518" t="s">
        <v>2168</v>
      </c>
      <c r="J2384" s="204">
        <v>1</v>
      </c>
      <c r="K2384" s="209">
        <v>45698</v>
      </c>
      <c r="L2384" s="209">
        <v>45838</v>
      </c>
      <c r="M2384" s="199">
        <f t="shared" si="92"/>
        <v>20</v>
      </c>
      <c r="N2384" s="200">
        <v>0</v>
      </c>
      <c r="O2384" s="518" t="s">
        <v>2169</v>
      </c>
      <c r="P2384" s="200">
        <f t="shared" si="94"/>
        <v>0</v>
      </c>
      <c r="Q2384" s="201" t="str" cm="1">
        <f t="array" aca="1" ref="Q2384" ca="1">IF(ISNUMBER(P2384),IF(P2384=100%,"CUMPLIDA",IF(AND(ISNUMBER(L2384),ISNUMBER(INDIRECT("FECHA_"&amp;$B2384,1))), IF(L2384&lt;=INDIRECT("FECHA_"&amp;$B2384,1),"INCUMPLIDA","PROCESO"), "VERIFICAR FECHA")),"SIN VALOR AVANCE")</f>
        <v>PROCESO</v>
      </c>
    </row>
    <row r="2385" spans="1:17" ht="255">
      <c r="A2385" s="278" t="s">
        <v>17</v>
      </c>
      <c r="B2385" s="203" t="s">
        <v>14</v>
      </c>
      <c r="C2385" s="609"/>
      <c r="D2385" s="609"/>
      <c r="E2385" s="610" t="s">
        <v>2170</v>
      </c>
      <c r="F2385" s="608"/>
      <c r="G2385" s="211" t="s">
        <v>2171</v>
      </c>
      <c r="H2385" s="515" t="s">
        <v>2172</v>
      </c>
      <c r="I2385" s="518" t="s">
        <v>2168</v>
      </c>
      <c r="J2385" s="204">
        <v>1</v>
      </c>
      <c r="K2385" s="209">
        <v>45703</v>
      </c>
      <c r="L2385" s="209">
        <v>45838</v>
      </c>
      <c r="M2385" s="199">
        <f t="shared" si="92"/>
        <v>19.285714285714285</v>
      </c>
      <c r="N2385" s="200">
        <v>0</v>
      </c>
      <c r="O2385" s="518" t="s">
        <v>2169</v>
      </c>
      <c r="P2385" s="200">
        <f t="shared" si="94"/>
        <v>0</v>
      </c>
      <c r="Q2385" s="201" t="str" cm="1">
        <f t="array" aca="1" ref="Q2385" ca="1">IF(ISNUMBER(P2385),IF(P2385=100%,"CUMPLIDA",IF(AND(ISNUMBER(L2385),ISNUMBER(INDIRECT("FECHA_"&amp;$B2385,1))), IF(L2385&lt;=INDIRECT("FECHA_"&amp;$B2385,1),"INCUMPLIDA","PROCESO"), "VERIFICAR FECHA")),"SIN VALOR AVANCE")</f>
        <v>PROCESO</v>
      </c>
    </row>
    <row r="2386" spans="1:17" ht="165">
      <c r="A2386" s="278" t="s">
        <v>17</v>
      </c>
      <c r="B2386" s="203" t="s">
        <v>14</v>
      </c>
      <c r="C2386" s="609"/>
      <c r="D2386" s="609"/>
      <c r="E2386" s="610"/>
      <c r="F2386" s="608"/>
      <c r="G2386" s="211" t="s">
        <v>2173</v>
      </c>
      <c r="H2386" s="515" t="s">
        <v>2174</v>
      </c>
      <c r="I2386" s="518" t="s">
        <v>2175</v>
      </c>
      <c r="J2386" s="204">
        <v>2</v>
      </c>
      <c r="K2386" s="209">
        <v>45703</v>
      </c>
      <c r="L2386" s="209">
        <v>45777</v>
      </c>
      <c r="M2386" s="199">
        <f t="shared" si="92"/>
        <v>10.571428571428571</v>
      </c>
      <c r="N2386" s="200">
        <v>0</v>
      </c>
      <c r="O2386" s="518" t="s">
        <v>2169</v>
      </c>
      <c r="P2386" s="200">
        <f t="shared" si="94"/>
        <v>0</v>
      </c>
      <c r="Q2386" s="201" t="str" cm="1">
        <f t="array" aca="1" ref="Q2386" ca="1">IF(ISNUMBER(P2386),IF(P2386=100%,"CUMPLIDA",IF(AND(ISNUMBER(L2386),ISNUMBER(INDIRECT("FECHA_"&amp;$B2386,1))), IF(L2386&lt;=INDIRECT("FECHA_"&amp;$B2386,1),"INCUMPLIDA","PROCESO"), "VERIFICAR FECHA")),"SIN VALOR AVANCE")</f>
        <v>PROCESO</v>
      </c>
    </row>
    <row r="2387" spans="1:17" ht="165">
      <c r="A2387" s="278" t="s">
        <v>17</v>
      </c>
      <c r="B2387" s="203" t="s">
        <v>14</v>
      </c>
      <c r="C2387" s="609"/>
      <c r="D2387" s="609"/>
      <c r="E2387" s="610"/>
      <c r="F2387" s="608"/>
      <c r="G2387" s="211" t="s">
        <v>2176</v>
      </c>
      <c r="H2387" s="515" t="s">
        <v>2177</v>
      </c>
      <c r="I2387" s="518" t="s">
        <v>2175</v>
      </c>
      <c r="J2387" s="204">
        <v>2</v>
      </c>
      <c r="K2387" s="209">
        <v>45839</v>
      </c>
      <c r="L2387" s="209">
        <v>45869</v>
      </c>
      <c r="M2387" s="199">
        <f t="shared" si="92"/>
        <v>4.2857142857142856</v>
      </c>
      <c r="N2387" s="200">
        <v>0</v>
      </c>
      <c r="O2387" s="518" t="s">
        <v>2169</v>
      </c>
      <c r="P2387" s="200">
        <f t="shared" si="94"/>
        <v>0</v>
      </c>
      <c r="Q2387" s="201" t="str" cm="1">
        <f t="array" aca="1" ref="Q2387" ca="1">IF(ISNUMBER(P2387),IF(P2387=100%,"CUMPLIDA",IF(AND(ISNUMBER(L2387),ISNUMBER(INDIRECT("FECHA_"&amp;$B2387,1))), IF(L2387&lt;=INDIRECT("FECHA_"&amp;$B2387,1),"INCUMPLIDA","PROCESO"), "VERIFICAR FECHA")),"SIN VALOR AVANCE")</f>
        <v>PROCESO</v>
      </c>
    </row>
    <row r="2388" spans="1:17" ht="180">
      <c r="A2388" s="278" t="s">
        <v>17</v>
      </c>
      <c r="B2388" s="203" t="s">
        <v>14</v>
      </c>
      <c r="C2388" s="609"/>
      <c r="D2388" s="609"/>
      <c r="E2388" s="610" t="s">
        <v>2178</v>
      </c>
      <c r="F2388" s="608"/>
      <c r="G2388" s="211" t="s">
        <v>2179</v>
      </c>
      <c r="H2388" s="515" t="s">
        <v>2180</v>
      </c>
      <c r="I2388" s="518" t="s">
        <v>2181</v>
      </c>
      <c r="J2388" s="204">
        <v>1</v>
      </c>
      <c r="K2388" s="209">
        <v>45698</v>
      </c>
      <c r="L2388" s="209">
        <v>45869</v>
      </c>
      <c r="M2388" s="199">
        <f t="shared" si="92"/>
        <v>24.428571428571427</v>
      </c>
      <c r="N2388" s="200">
        <v>0.3</v>
      </c>
      <c r="O2388" s="518" t="s">
        <v>2182</v>
      </c>
      <c r="P2388" s="200">
        <f t="shared" si="94"/>
        <v>0.3</v>
      </c>
      <c r="Q2388" s="201" t="str" cm="1">
        <f t="array" aca="1" ref="Q2388" ca="1">IF(ISNUMBER(P2388),IF(P2388=100%,"CUMPLIDA",IF(AND(ISNUMBER(L2388),ISNUMBER(INDIRECT("FECHA_"&amp;$B2388,1))), IF(L2388&lt;=INDIRECT("FECHA_"&amp;$B2388,1),"INCUMPLIDA","PROCESO"), "VERIFICAR FECHA")),"SIN VALOR AVANCE")</f>
        <v>PROCESO</v>
      </c>
    </row>
    <row r="2389" spans="1:17" ht="240">
      <c r="A2389" s="278" t="s">
        <v>17</v>
      </c>
      <c r="B2389" s="203" t="s">
        <v>14</v>
      </c>
      <c r="C2389" s="609"/>
      <c r="D2389" s="609"/>
      <c r="E2389" s="610"/>
      <c r="F2389" s="608"/>
      <c r="G2389" s="211" t="s">
        <v>2183</v>
      </c>
      <c r="H2389" s="515" t="s">
        <v>2184</v>
      </c>
      <c r="I2389" s="518" t="s">
        <v>2185</v>
      </c>
      <c r="J2389" s="204">
        <v>1</v>
      </c>
      <c r="K2389" s="209">
        <v>45870</v>
      </c>
      <c r="L2389" s="209">
        <v>45930</v>
      </c>
      <c r="M2389" s="199">
        <f t="shared" si="92"/>
        <v>8.5714285714285712</v>
      </c>
      <c r="N2389" s="200">
        <v>0</v>
      </c>
      <c r="O2389" s="515" t="s">
        <v>2186</v>
      </c>
      <c r="P2389" s="200">
        <f t="shared" si="94"/>
        <v>0</v>
      </c>
      <c r="Q2389" s="201" t="str" cm="1">
        <f t="array" aca="1" ref="Q2389" ca="1">IF(ISNUMBER(P2389),IF(P2389=100%,"CUMPLIDA",IF(AND(ISNUMBER(L2389),ISNUMBER(INDIRECT("FECHA_"&amp;$B2389,1))), IF(L2389&lt;=INDIRECT("FECHA_"&amp;$B2389,1),"INCUMPLIDA","PROCESO"), "VERIFICAR FECHA")),"SIN VALOR AVANCE")</f>
        <v>PROCESO</v>
      </c>
    </row>
    <row r="2390" spans="1:17" ht="240">
      <c r="A2390" s="278" t="s">
        <v>17</v>
      </c>
      <c r="B2390" s="203" t="s">
        <v>14</v>
      </c>
      <c r="C2390" s="609"/>
      <c r="D2390" s="609"/>
      <c r="E2390" s="610"/>
      <c r="F2390" s="608"/>
      <c r="G2390" s="211" t="s">
        <v>2187</v>
      </c>
      <c r="H2390" s="515" t="s">
        <v>2188</v>
      </c>
      <c r="I2390" s="518" t="s">
        <v>2189</v>
      </c>
      <c r="J2390" s="204">
        <v>2</v>
      </c>
      <c r="K2390" s="209">
        <v>45931</v>
      </c>
      <c r="L2390" s="209">
        <v>46053</v>
      </c>
      <c r="M2390" s="199">
        <f t="shared" si="92"/>
        <v>17.428571428571427</v>
      </c>
      <c r="N2390" s="200">
        <v>0</v>
      </c>
      <c r="O2390" s="515" t="s">
        <v>2190</v>
      </c>
      <c r="P2390" s="200">
        <f t="shared" si="94"/>
        <v>0</v>
      </c>
      <c r="Q2390" s="201" t="str" cm="1">
        <f t="array" aca="1" ref="Q2390" ca="1">IF(ISNUMBER(P2390),IF(P2390=100%,"CUMPLIDA",IF(AND(ISNUMBER(L2390),ISNUMBER(INDIRECT("FECHA_"&amp;$B2390,1))), IF(L2390&lt;=INDIRECT("FECHA_"&amp;$B2390,1),"INCUMPLIDA","PROCESO"), "VERIFICAR FECHA")),"SIN VALOR AVANCE")</f>
        <v>PROCESO</v>
      </c>
    </row>
    <row r="2391" spans="1:17" ht="240">
      <c r="A2391" s="278" t="s">
        <v>17</v>
      </c>
      <c r="B2391" s="203" t="s">
        <v>14</v>
      </c>
      <c r="C2391" s="609"/>
      <c r="D2391" s="609"/>
      <c r="E2391" s="610"/>
      <c r="F2391" s="608"/>
      <c r="G2391" s="211" t="s">
        <v>2191</v>
      </c>
      <c r="H2391" s="515" t="s">
        <v>2192</v>
      </c>
      <c r="I2391" s="518" t="s">
        <v>2193</v>
      </c>
      <c r="J2391" s="204">
        <v>3</v>
      </c>
      <c r="K2391" s="209">
        <v>45698</v>
      </c>
      <c r="L2391" s="209">
        <v>46203</v>
      </c>
      <c r="M2391" s="199">
        <f t="shared" si="92"/>
        <v>72.142857142857139</v>
      </c>
      <c r="N2391" s="200">
        <v>0</v>
      </c>
      <c r="O2391" s="515" t="s">
        <v>2194</v>
      </c>
      <c r="P2391" s="200">
        <f t="shared" si="94"/>
        <v>0</v>
      </c>
      <c r="Q2391" s="201" t="str" cm="1">
        <f t="array" aca="1" ref="Q2391" ca="1">IF(ISNUMBER(P2391),IF(P2391=100%,"CUMPLIDA",IF(AND(ISNUMBER(L2391),ISNUMBER(INDIRECT("FECHA_"&amp;$B2391,1))), IF(L2391&lt;=INDIRECT("FECHA_"&amp;$B2391,1),"INCUMPLIDA","PROCESO"), "VERIFICAR FECHA")),"SIN VALOR AVANCE")</f>
        <v>PROCESO</v>
      </c>
    </row>
    <row r="2392" spans="1:17" ht="409.5">
      <c r="A2392" s="278" t="s">
        <v>17</v>
      </c>
      <c r="B2392" s="203" t="s">
        <v>14</v>
      </c>
      <c r="C2392" s="609"/>
      <c r="D2392" s="609"/>
      <c r="E2392" s="610"/>
      <c r="F2392" s="608"/>
      <c r="G2392" s="211" t="s">
        <v>2195</v>
      </c>
      <c r="H2392" s="515" t="s">
        <v>2196</v>
      </c>
      <c r="I2392" s="518" t="s">
        <v>2197</v>
      </c>
      <c r="J2392" s="204">
        <v>11</v>
      </c>
      <c r="K2392" s="209">
        <v>45698</v>
      </c>
      <c r="L2392" s="209">
        <v>46022</v>
      </c>
      <c r="M2392" s="199">
        <f t="shared" si="92"/>
        <v>46.285714285714285</v>
      </c>
      <c r="N2392" s="200">
        <v>0.05</v>
      </c>
      <c r="O2392" s="515" t="s">
        <v>2198</v>
      </c>
      <c r="P2392" s="200">
        <f t="shared" si="94"/>
        <v>0.05</v>
      </c>
      <c r="Q2392" s="201" t="str" cm="1">
        <f t="array" aca="1" ref="Q2392" ca="1">IF(ISNUMBER(P2392),IF(P2392=100%,"CUMPLIDA",IF(AND(ISNUMBER(L2392),ISNUMBER(INDIRECT("FECHA_"&amp;$B2392,1))), IF(L2392&lt;=INDIRECT("FECHA_"&amp;$B2392,1),"INCUMPLIDA","PROCESO"), "VERIFICAR FECHA")),"SIN VALOR AVANCE")</f>
        <v>PROCESO</v>
      </c>
    </row>
    <row r="2393" spans="1:17" ht="165">
      <c r="A2393" s="278" t="s">
        <v>17</v>
      </c>
      <c r="B2393" s="203" t="s">
        <v>14</v>
      </c>
      <c r="C2393" s="609"/>
      <c r="D2393" s="609"/>
      <c r="E2393" s="610"/>
      <c r="F2393" s="608"/>
      <c r="G2393" s="196" t="s">
        <v>2199</v>
      </c>
      <c r="H2393" s="515" t="s">
        <v>2200</v>
      </c>
      <c r="I2393" s="515" t="s">
        <v>2201</v>
      </c>
      <c r="J2393" s="204">
        <v>1</v>
      </c>
      <c r="K2393" s="209">
        <v>45698</v>
      </c>
      <c r="L2393" s="209">
        <v>45869</v>
      </c>
      <c r="M2393" s="199">
        <f t="shared" ref="M2393:M2405" si="95">(L2393-K2393)/7</f>
        <v>24.428571428571427</v>
      </c>
      <c r="N2393" s="200">
        <v>0</v>
      </c>
      <c r="O2393" s="515" t="s">
        <v>2202</v>
      </c>
      <c r="P2393" s="200">
        <f t="shared" si="94"/>
        <v>0</v>
      </c>
      <c r="Q2393" s="201" t="str" cm="1">
        <f t="array" aca="1" ref="Q2393" ca="1">IF(ISNUMBER(P2393),IF(P2393=100%,"CUMPLIDA",IF(AND(ISNUMBER(L2393),ISNUMBER(INDIRECT("FECHA_"&amp;$B2393,1))), IF(L2393&lt;=INDIRECT("FECHA_"&amp;$B2393,1),"INCUMPLIDA","PROCESO"), "VERIFICAR FECHA")),"SIN VALOR AVANCE")</f>
        <v>PROCESO</v>
      </c>
    </row>
    <row r="2394" spans="1:17" ht="300">
      <c r="A2394" s="278" t="s">
        <v>17</v>
      </c>
      <c r="B2394" s="203" t="s">
        <v>14</v>
      </c>
      <c r="C2394" s="609"/>
      <c r="D2394" s="609"/>
      <c r="E2394" s="610" t="s">
        <v>2203</v>
      </c>
      <c r="F2394" s="608"/>
      <c r="G2394" s="211" t="s">
        <v>2179</v>
      </c>
      <c r="H2394" s="515" t="s">
        <v>2204</v>
      </c>
      <c r="I2394" s="518" t="s">
        <v>2181</v>
      </c>
      <c r="J2394" s="204">
        <v>1</v>
      </c>
      <c r="K2394" s="209">
        <v>45698</v>
      </c>
      <c r="L2394" s="209">
        <v>45869</v>
      </c>
      <c r="M2394" s="199">
        <f t="shared" si="95"/>
        <v>24.428571428571427</v>
      </c>
      <c r="N2394" s="200">
        <v>0.3</v>
      </c>
      <c r="O2394" s="518" t="s">
        <v>2205</v>
      </c>
      <c r="P2394" s="200">
        <f t="shared" si="94"/>
        <v>0.3</v>
      </c>
      <c r="Q2394" s="201" t="str" cm="1">
        <f t="array" aca="1" ref="Q2394" ca="1">IF(ISNUMBER(P2394),IF(P2394=100%,"CUMPLIDA",IF(AND(ISNUMBER(L2394),ISNUMBER(INDIRECT("FECHA_"&amp;$B2394,1))), IF(L2394&lt;=INDIRECT("FECHA_"&amp;$B2394,1),"INCUMPLIDA","PROCESO"), "VERIFICAR FECHA")),"SIN VALOR AVANCE")</f>
        <v>PROCESO</v>
      </c>
    </row>
    <row r="2395" spans="1:17" ht="135.75">
      <c r="A2395" s="278" t="s">
        <v>17</v>
      </c>
      <c r="B2395" s="203" t="s">
        <v>14</v>
      </c>
      <c r="C2395" s="609"/>
      <c r="D2395" s="609"/>
      <c r="E2395" s="610"/>
      <c r="F2395" s="608"/>
      <c r="G2395" s="211" t="s">
        <v>2183</v>
      </c>
      <c r="H2395" s="515" t="s">
        <v>2206</v>
      </c>
      <c r="I2395" s="518" t="s">
        <v>2185</v>
      </c>
      <c r="J2395" s="204">
        <v>1</v>
      </c>
      <c r="K2395" s="209">
        <v>45870</v>
      </c>
      <c r="L2395" s="209">
        <v>45930</v>
      </c>
      <c r="M2395" s="199">
        <f t="shared" si="95"/>
        <v>8.5714285714285712</v>
      </c>
      <c r="N2395" s="200">
        <v>0</v>
      </c>
      <c r="O2395" s="515" t="s">
        <v>2186</v>
      </c>
      <c r="P2395" s="200">
        <f t="shared" si="94"/>
        <v>0</v>
      </c>
      <c r="Q2395" s="201" t="str" cm="1">
        <f t="array" aca="1" ref="Q2395" ca="1">IF(ISNUMBER(P2395),IF(P2395=100%,"CUMPLIDA",IF(AND(ISNUMBER(L2395),ISNUMBER(INDIRECT("FECHA_"&amp;$B2395,1))), IF(L2395&lt;=INDIRECT("FECHA_"&amp;$B2395,1),"INCUMPLIDA","PROCESO"), "VERIFICAR FECHA")),"SIN VALOR AVANCE")</f>
        <v>PROCESO</v>
      </c>
    </row>
    <row r="2396" spans="1:17" ht="225">
      <c r="A2396" s="278" t="s">
        <v>17</v>
      </c>
      <c r="B2396" s="203" t="s">
        <v>14</v>
      </c>
      <c r="C2396" s="609"/>
      <c r="D2396" s="609"/>
      <c r="E2396" s="610"/>
      <c r="F2396" s="608"/>
      <c r="G2396" s="211" t="s">
        <v>2187</v>
      </c>
      <c r="H2396" s="515" t="s">
        <v>2207</v>
      </c>
      <c r="I2396" s="518" t="s">
        <v>2189</v>
      </c>
      <c r="J2396" s="204">
        <v>2</v>
      </c>
      <c r="K2396" s="209">
        <v>45931</v>
      </c>
      <c r="L2396" s="209">
        <v>46053</v>
      </c>
      <c r="M2396" s="199">
        <f t="shared" si="95"/>
        <v>17.428571428571427</v>
      </c>
      <c r="N2396" s="200">
        <v>0</v>
      </c>
      <c r="O2396" s="515" t="s">
        <v>2208</v>
      </c>
      <c r="P2396" s="200">
        <f t="shared" si="94"/>
        <v>0</v>
      </c>
      <c r="Q2396" s="201" t="str" cm="1">
        <f t="array" aca="1" ref="Q2396" ca="1">IF(ISNUMBER(P2396),IF(P2396=100%,"CUMPLIDA",IF(AND(ISNUMBER(L2396),ISNUMBER(INDIRECT("FECHA_"&amp;$B2396,1))), IF(L2396&lt;=INDIRECT("FECHA_"&amp;$B2396,1),"INCUMPLIDA","PROCESO"), "VERIFICAR FECHA")),"SIN VALOR AVANCE")</f>
        <v>PROCESO</v>
      </c>
    </row>
    <row r="2397" spans="1:17" ht="240">
      <c r="A2397" s="278" t="s">
        <v>17</v>
      </c>
      <c r="B2397" s="203" t="s">
        <v>14</v>
      </c>
      <c r="C2397" s="609"/>
      <c r="D2397" s="609"/>
      <c r="E2397" s="610"/>
      <c r="F2397" s="608"/>
      <c r="G2397" s="211" t="s">
        <v>2209</v>
      </c>
      <c r="H2397" s="515" t="s">
        <v>2210</v>
      </c>
      <c r="I2397" s="518" t="s">
        <v>2193</v>
      </c>
      <c r="J2397" s="204">
        <v>3</v>
      </c>
      <c r="K2397" s="209">
        <v>45698</v>
      </c>
      <c r="L2397" s="209">
        <v>46203</v>
      </c>
      <c r="M2397" s="199">
        <f t="shared" si="95"/>
        <v>72.142857142857139</v>
      </c>
      <c r="N2397" s="200">
        <v>0</v>
      </c>
      <c r="O2397" s="515" t="s">
        <v>2211</v>
      </c>
      <c r="P2397" s="200">
        <f t="shared" si="94"/>
        <v>0</v>
      </c>
      <c r="Q2397" s="201" t="str" cm="1">
        <f t="array" aca="1" ref="Q2397" ca="1">IF(ISNUMBER(P2397),IF(P2397=100%,"CUMPLIDA",IF(AND(ISNUMBER(L2397),ISNUMBER(INDIRECT("FECHA_"&amp;$B2397,1))), IF(L2397&lt;=INDIRECT("FECHA_"&amp;$B2397,1),"INCUMPLIDA","PROCESO"), "VERIFICAR FECHA")),"SIN VALOR AVANCE")</f>
        <v>PROCESO</v>
      </c>
    </row>
    <row r="2398" spans="1:17" ht="409.5">
      <c r="A2398" s="278" t="s">
        <v>17</v>
      </c>
      <c r="B2398" s="203" t="s">
        <v>14</v>
      </c>
      <c r="C2398" s="609"/>
      <c r="D2398" s="609"/>
      <c r="E2398" s="610"/>
      <c r="F2398" s="608"/>
      <c r="G2398" s="211" t="s">
        <v>2195</v>
      </c>
      <c r="H2398" s="515" t="s">
        <v>2212</v>
      </c>
      <c r="I2398" s="518" t="s">
        <v>2197</v>
      </c>
      <c r="J2398" s="204">
        <v>11</v>
      </c>
      <c r="K2398" s="209">
        <v>45698</v>
      </c>
      <c r="L2398" s="209">
        <v>46022</v>
      </c>
      <c r="M2398" s="199">
        <f t="shared" si="95"/>
        <v>46.285714285714285</v>
      </c>
      <c r="N2398" s="200">
        <v>0</v>
      </c>
      <c r="O2398" s="515" t="s">
        <v>2198</v>
      </c>
      <c r="P2398" s="200">
        <f t="shared" si="94"/>
        <v>0</v>
      </c>
      <c r="Q2398" s="201" t="str" cm="1">
        <f t="array" aca="1" ref="Q2398" ca="1">IF(ISNUMBER(P2398),IF(P2398=100%,"CUMPLIDA",IF(AND(ISNUMBER(L2398),ISNUMBER(INDIRECT("FECHA_"&amp;$B2398,1))), IF(L2398&lt;=INDIRECT("FECHA_"&amp;$B2398,1),"INCUMPLIDA","PROCESO"), "VERIFICAR FECHA")),"SIN VALOR AVANCE")</f>
        <v>PROCESO</v>
      </c>
    </row>
    <row r="2399" spans="1:17" ht="150">
      <c r="A2399" s="278" t="s">
        <v>17</v>
      </c>
      <c r="B2399" s="203" t="s">
        <v>14</v>
      </c>
      <c r="C2399" s="609"/>
      <c r="D2399" s="609"/>
      <c r="E2399" s="610"/>
      <c r="F2399" s="608"/>
      <c r="G2399" s="196" t="s">
        <v>2213</v>
      </c>
      <c r="H2399" s="515" t="s">
        <v>2214</v>
      </c>
      <c r="I2399" s="515" t="s">
        <v>2215</v>
      </c>
      <c r="J2399" s="204">
        <v>1</v>
      </c>
      <c r="K2399" s="209">
        <v>45698</v>
      </c>
      <c r="L2399" s="209">
        <v>45868</v>
      </c>
      <c r="M2399" s="199">
        <f t="shared" si="95"/>
        <v>24.285714285714285</v>
      </c>
      <c r="N2399" s="200">
        <v>0.5</v>
      </c>
      <c r="O2399" s="515" t="s">
        <v>2208</v>
      </c>
      <c r="P2399" s="200">
        <f t="shared" si="94"/>
        <v>0.5</v>
      </c>
      <c r="Q2399" s="201" t="str" cm="1">
        <f t="array" aca="1" ref="Q2399" ca="1">IF(ISNUMBER(P2399),IF(P2399=100%,"CUMPLIDA",IF(AND(ISNUMBER(L2399),ISNUMBER(INDIRECT("FECHA_"&amp;$B2399,1))), IF(L2399&lt;=INDIRECT("FECHA_"&amp;$B2399,1),"INCUMPLIDA","PROCESO"), "VERIFICAR FECHA")),"SIN VALOR AVANCE")</f>
        <v>PROCESO</v>
      </c>
    </row>
    <row r="2400" spans="1:17" ht="105">
      <c r="A2400" s="278" t="s">
        <v>17</v>
      </c>
      <c r="B2400" s="203" t="s">
        <v>14</v>
      </c>
      <c r="C2400" s="609"/>
      <c r="D2400" s="609"/>
      <c r="E2400" s="610"/>
      <c r="F2400" s="608"/>
      <c r="G2400" s="196" t="s">
        <v>2216</v>
      </c>
      <c r="H2400" s="515" t="s">
        <v>2217</v>
      </c>
      <c r="I2400" s="515" t="s">
        <v>2218</v>
      </c>
      <c r="J2400" s="204">
        <v>5</v>
      </c>
      <c r="K2400" s="209">
        <v>45870</v>
      </c>
      <c r="L2400" s="209">
        <v>46021</v>
      </c>
      <c r="M2400" s="199">
        <f t="shared" si="95"/>
        <v>21.571428571428573</v>
      </c>
      <c r="N2400" s="200">
        <v>0</v>
      </c>
      <c r="O2400" s="515" t="s">
        <v>2208</v>
      </c>
      <c r="P2400" s="200">
        <f t="shared" si="94"/>
        <v>0</v>
      </c>
      <c r="Q2400" s="201" t="str" cm="1">
        <f t="array" aca="1" ref="Q2400" ca="1">IF(ISNUMBER(P2400),IF(P2400=100%,"CUMPLIDA",IF(AND(ISNUMBER(L2400),ISNUMBER(INDIRECT("FECHA_"&amp;$B2400,1))), IF(L2400&lt;=INDIRECT("FECHA_"&amp;$B2400,1),"INCUMPLIDA","PROCESO"), "VERIFICAR FECHA")),"SIN VALOR AVANCE")</f>
        <v>PROCESO</v>
      </c>
    </row>
    <row r="2401" spans="1:17" ht="240">
      <c r="A2401" s="278" t="s">
        <v>17</v>
      </c>
      <c r="B2401" s="203" t="s">
        <v>14</v>
      </c>
      <c r="C2401" s="609"/>
      <c r="D2401" s="609"/>
      <c r="E2401" s="610" t="s">
        <v>2219</v>
      </c>
      <c r="F2401" s="608"/>
      <c r="G2401" s="211" t="s">
        <v>2220</v>
      </c>
      <c r="H2401" s="515" t="s">
        <v>2221</v>
      </c>
      <c r="I2401" s="518" t="s">
        <v>2222</v>
      </c>
      <c r="J2401" s="204">
        <v>3</v>
      </c>
      <c r="K2401" s="209">
        <v>45717</v>
      </c>
      <c r="L2401" s="209">
        <v>45808</v>
      </c>
      <c r="M2401" s="199">
        <f t="shared" si="95"/>
        <v>13</v>
      </c>
      <c r="N2401" s="200">
        <v>0</v>
      </c>
      <c r="O2401" s="518" t="s">
        <v>2223</v>
      </c>
      <c r="P2401" s="200">
        <f t="shared" si="94"/>
        <v>0</v>
      </c>
      <c r="Q2401" s="201" t="str" cm="1">
        <f t="array" aca="1" ref="Q2401" ca="1">IF(ISNUMBER(P2401),IF(P2401=100%,"CUMPLIDA",IF(AND(ISNUMBER(L2401),ISNUMBER(INDIRECT("FECHA_"&amp;$B2401,1))), IF(L2401&lt;=INDIRECT("FECHA_"&amp;$B2401,1),"INCUMPLIDA","PROCESO"), "VERIFICAR FECHA")),"SIN VALOR AVANCE")</f>
        <v>PROCESO</v>
      </c>
    </row>
    <row r="2402" spans="1:17" ht="300">
      <c r="A2402" s="278" t="s">
        <v>17</v>
      </c>
      <c r="B2402" s="203" t="s">
        <v>14</v>
      </c>
      <c r="C2402" s="609"/>
      <c r="D2402" s="609"/>
      <c r="E2402" s="610"/>
      <c r="F2402" s="608"/>
      <c r="G2402" s="211" t="s">
        <v>2224</v>
      </c>
      <c r="H2402" s="515" t="s">
        <v>2225</v>
      </c>
      <c r="I2402" s="518" t="s">
        <v>2226</v>
      </c>
      <c r="J2402" s="204">
        <v>2</v>
      </c>
      <c r="K2402" s="209">
        <v>45698</v>
      </c>
      <c r="L2402" s="209">
        <v>45746</v>
      </c>
      <c r="M2402" s="199">
        <f t="shared" si="95"/>
        <v>6.8571428571428568</v>
      </c>
      <c r="N2402" s="200">
        <v>1</v>
      </c>
      <c r="O2402" s="518" t="s">
        <v>2190</v>
      </c>
      <c r="P2402" s="200">
        <f t="shared" si="94"/>
        <v>1</v>
      </c>
      <c r="Q2402" s="201" t="str" cm="1">
        <f t="array" aca="1" ref="Q2402" ca="1">IF(ISNUMBER(P2402),IF(P2402=100%,"CUMPLIDA",IF(AND(ISNUMBER(L2402),ISNUMBER(INDIRECT("FECHA_"&amp;$B2402,1))), IF(L2402&lt;=INDIRECT("FECHA_"&amp;$B2402,1),"INCUMPLIDA","PROCESO"), "VERIFICAR FECHA")),"SIN VALOR AVANCE")</f>
        <v>CUMPLIDA</v>
      </c>
    </row>
    <row r="2403" spans="1:17" ht="90">
      <c r="A2403" s="278" t="s">
        <v>17</v>
      </c>
      <c r="B2403" s="203" t="s">
        <v>14</v>
      </c>
      <c r="C2403" s="609"/>
      <c r="D2403" s="609"/>
      <c r="E2403" s="610"/>
      <c r="F2403" s="608"/>
      <c r="G2403" s="211" t="s">
        <v>2227</v>
      </c>
      <c r="H2403" s="515" t="s">
        <v>2228</v>
      </c>
      <c r="I2403" s="521" t="s">
        <v>2229</v>
      </c>
      <c r="J2403" s="204">
        <v>1</v>
      </c>
      <c r="K2403" s="209">
        <v>45748</v>
      </c>
      <c r="L2403" s="209">
        <v>45777</v>
      </c>
      <c r="M2403" s="199">
        <f t="shared" si="95"/>
        <v>4.1428571428571432</v>
      </c>
      <c r="N2403" s="200">
        <v>0</v>
      </c>
      <c r="O2403" s="518" t="s">
        <v>2190</v>
      </c>
      <c r="P2403" s="200">
        <f t="shared" si="94"/>
        <v>0</v>
      </c>
      <c r="Q2403" s="201" t="str" cm="1">
        <f t="array" aca="1" ref="Q2403" ca="1">IF(ISNUMBER(P2403),IF(P2403=100%,"CUMPLIDA",IF(AND(ISNUMBER(L2403),ISNUMBER(INDIRECT("FECHA_"&amp;$B2403,1))), IF(L2403&lt;=INDIRECT("FECHA_"&amp;$B2403,1),"INCUMPLIDA","PROCESO"), "VERIFICAR FECHA")),"SIN VALOR AVANCE")</f>
        <v>PROCESO</v>
      </c>
    </row>
    <row r="2404" spans="1:17" ht="165">
      <c r="A2404" s="278" t="s">
        <v>17</v>
      </c>
      <c r="B2404" s="203" t="s">
        <v>14</v>
      </c>
      <c r="C2404" s="609"/>
      <c r="D2404" s="609"/>
      <c r="E2404" s="610"/>
      <c r="F2404" s="608"/>
      <c r="G2404" s="211" t="s">
        <v>2230</v>
      </c>
      <c r="H2404" s="517" t="s">
        <v>2231</v>
      </c>
      <c r="I2404" s="521" t="s">
        <v>2232</v>
      </c>
      <c r="J2404" s="204">
        <v>2</v>
      </c>
      <c r="K2404" s="209">
        <v>45778</v>
      </c>
      <c r="L2404" s="209">
        <v>45853</v>
      </c>
      <c r="M2404" s="199">
        <f t="shared" si="95"/>
        <v>10.714285714285714</v>
      </c>
      <c r="N2404" s="200">
        <v>0</v>
      </c>
      <c r="O2404" s="518" t="s">
        <v>2190</v>
      </c>
      <c r="P2404" s="200">
        <f t="shared" si="94"/>
        <v>0</v>
      </c>
      <c r="Q2404" s="201" t="str" cm="1">
        <f t="array" aca="1" ref="Q2404" ca="1">IF(ISNUMBER(P2404),IF(P2404=100%,"CUMPLIDA",IF(AND(ISNUMBER(L2404),ISNUMBER(INDIRECT("FECHA_"&amp;$B2404,1))), IF(L2404&lt;=INDIRECT("FECHA_"&amp;$B2404,1),"INCUMPLIDA","PROCESO"), "VERIFICAR FECHA")),"SIN VALOR AVANCE")</f>
        <v>PROCESO</v>
      </c>
    </row>
    <row r="2405" spans="1:17" ht="180">
      <c r="A2405" s="278" t="s">
        <v>17</v>
      </c>
      <c r="B2405" s="203" t="s">
        <v>14</v>
      </c>
      <c r="C2405" s="609"/>
      <c r="D2405" s="609"/>
      <c r="E2405" s="211" t="s">
        <v>2233</v>
      </c>
      <c r="F2405" s="608"/>
      <c r="G2405" s="211" t="s">
        <v>2234</v>
      </c>
      <c r="H2405" s="518" t="s">
        <v>2235</v>
      </c>
      <c r="I2405" s="521" t="s">
        <v>2236</v>
      </c>
      <c r="J2405" s="204">
        <v>1</v>
      </c>
      <c r="K2405" s="209">
        <v>45931</v>
      </c>
      <c r="L2405" s="209">
        <v>46053</v>
      </c>
      <c r="M2405" s="199">
        <f t="shared" si="95"/>
        <v>17.428571428571427</v>
      </c>
      <c r="N2405" s="200">
        <v>0.9</v>
      </c>
      <c r="O2405" s="518" t="s">
        <v>2190</v>
      </c>
      <c r="P2405" s="200">
        <f t="shared" si="94"/>
        <v>0.9</v>
      </c>
      <c r="Q2405" s="201" t="str" cm="1">
        <f t="array" aca="1" ref="Q2405" ca="1">IF(ISNUMBER(P2405),IF(P2405=100%,"CUMPLIDA",IF(AND(ISNUMBER(L2405),ISNUMBER(INDIRECT("FECHA_"&amp;$B2405,1))), IF(L2405&lt;=INDIRECT("FECHA_"&amp;$B2405,1),"INCUMPLIDA","PROCESO"), "VERIFICAR FECHA")),"SIN VALOR AVANCE")</f>
        <v>PROCESO</v>
      </c>
    </row>
  </sheetData>
  <sheetProtection algorithmName="SHA-512" hashValue="u4FX0W0171jRK3pH3BOTk+/CakkUOgfNCW0ILluq9YMu92UqiJmlrWIqaUplWTncxeka/zrh7qFh/4zRWQ+HUQ==" saltValue="9556cXzXr6y5e6H/n2hHIA==" spinCount="100000" sheet="1" formatCells="0" formatColumns="0" formatRows="0" autoFilter="0"/>
  <protectedRanges>
    <protectedRange sqref="E10:E14" name="Rango2_16_1_1_3_2"/>
    <protectedRange sqref="E46:E57" name="Rango2_2_3_1_1_1_2_2"/>
    <protectedRange sqref="E58:E61" name="Rango2_2_6_1_1_2_2"/>
    <protectedRange sqref="F10:F14" name="Rango2_5_1_2_1_1_2_2"/>
    <protectedRange sqref="F46:F57" name="Rango2_6_3_1_1_2_2"/>
    <protectedRange sqref="O192:O193" name="Rango2_16_1_2_1_1_2"/>
    <protectedRange sqref="G173" name="Rango2_3_2_2_1_2_1_1_1_1_1_3"/>
    <protectedRange sqref="O176:O179 O191" name="Rango2_37_1_1_1_1_1_1_3"/>
    <protectedRange sqref="G176:G179" name="Rango2_34_1_1_2_1_1_1_1_1_3"/>
    <protectedRange sqref="E282:E284" name="Rango2_5_2_1_1_3"/>
    <protectedRange sqref="E285:E287" name="Rango2_1_1_2_1_4"/>
    <protectedRange sqref="E288:E289" name="Rango2_2_1_1_1_4"/>
    <protectedRange sqref="E290" name="Rango2_3_1_1_3"/>
    <protectedRange sqref="F285:F287" name="Rango2_15_1_3"/>
    <protectedRange sqref="G285" name="Rango2_18_1_3"/>
    <protectedRange sqref="G286" name="Rango2_2_1_1_1_1_3"/>
    <protectedRange sqref="G287" name="Rango2_3_1_2_1_1_2"/>
    <protectedRange sqref="F288:F289" name="Rango2_20_1_3"/>
    <protectedRange sqref="G288:G289" name="Rango2_21_1_1_2"/>
    <protectedRange sqref="O288:O289" name="Rango2_26_1_3"/>
    <protectedRange sqref="F301" name="Rango2_47_1_1_2"/>
    <protectedRange sqref="E346:E351" name="Rango2_1_11_1_1_2_1_1_1_1_3"/>
    <protectedRange sqref="E352" name="Rango2_4_1_1_4_1_2_1_1_1_1_3"/>
    <protectedRange sqref="F346:F347" name="Rango2_2_2_8_1_2_1_1_1_1_3"/>
    <protectedRange sqref="F348" name="Rango2_3_1_11_1_2_1_1_1_1_3"/>
    <protectedRange sqref="F349" name="Rango2_6_1_2_1_2_1_1_1_1_3"/>
    <protectedRange sqref="O345" name="Rango2_64_1_1_1_1_1_1_3"/>
    <protectedRange sqref="O338:O339" name="Rango2_8_8_1_1_1_1_1_1_3"/>
    <protectedRange sqref="O340:O344" name="Rango2_4_3_2_1_1_1_1_1_1_3"/>
    <protectedRange sqref="K338:L344" name="Rango2_8_6_1_1_2_1_1_1_1_1_1_3"/>
    <protectedRange sqref="K348" name="Rango2_5_12_1_1_2_1_1_1_1_2_1_3"/>
    <protectedRange sqref="L348" name="Rango2_5_12_1_1_2_1_1_1_1_1_2_1_3"/>
    <protectedRange sqref="J350" name="Rango2_8_7_1_1_2_1_1_1_1_2_1_3"/>
    <protectedRange sqref="J352" name="Rango2_11_5_1_1_2_1_1_1_1_1_1_3"/>
    <protectedRange sqref="G352" name="Rango2_4_3_1_4_1_2_1_1_1_1_1_1_3"/>
    <protectedRange sqref="I352" name="Rango2_11_1_1_1_1_2_1_1_1_1_2_1_3"/>
    <protectedRange sqref="K352" name="Rango2_12_2_2_1_2_1_1_1_1_2_1_3"/>
    <protectedRange sqref="H352" name="Rango2_11_1_1_1_1_2_1_1_1_1_1_2_1_3"/>
    <protectedRange sqref="E359:E361" name="Rango2_7"/>
    <protectedRange sqref="K359:L361" name="Rango2_4_3_1_1"/>
    <protectedRange sqref="F363:F369" name="Rango2_12_2_1_2"/>
    <protectedRange sqref="G370:I371" name="Rango2_19_3"/>
    <protectedRange sqref="J370:J371" name="Rango2_20_2_3"/>
    <protectedRange sqref="K370:L371" name="Rango2_21_2_3"/>
    <protectedRange sqref="O362" name="Rango2_22_2_3"/>
    <protectedRange sqref="O371" name="Rango2_23_2_3"/>
    <protectedRange sqref="F372:F376" name="Rango2_25_2_3"/>
    <protectedRange sqref="L337" name="Rango2_38_1_2_1_1_1_1_1_1_3_1_1"/>
    <protectedRange sqref="L345" name="Rango2_62_1_2_1_1_1_1_1_1_3_1_1"/>
    <protectedRange sqref="K353:L356" name="Rango2_4_2_1_1_1_1_2_2_3_1_1"/>
    <protectedRange sqref="K374:L375" name="Rango2_21_2_3_5"/>
    <protectedRange sqref="L372:L373" name="Rango2_1_2_2_3_3_4"/>
    <protectedRange sqref="K372:K373" name="Rango2_1_2_2_3_2_2_4"/>
    <protectedRange sqref="I372:I375" name="Rango2_1_1_1_3_1_2_4"/>
    <protectedRange sqref="J372:J375" name="Rango2_27_2_3_1_2_4"/>
    <protectedRange sqref="H372:H375" name="Rango2_1_1_1_3_2_1_4"/>
    <protectedRange sqref="G372:G375" name="Rango2_26_2_3_1_2"/>
    <protectedRange sqref="G378:I378" name="Rango2_26_2_3_6"/>
    <protectedRange sqref="G376:I377" name="Rango2_2_1_2_3_6"/>
    <protectedRange sqref="J376:J378" name="Rango2_27_2_3_6"/>
    <protectedRange sqref="K376:L378" name="Rango2_1_2_2_3_7"/>
    <protectedRange sqref="E372:E378" name="Rango2_24_2_3_1_1"/>
    <protectedRange sqref="H192:H193" name="Rango2_11_2_1_1_2_1_1_3_1_1"/>
    <protectedRange sqref="H194:H195" name="Rango2_11_3_1_2_1_1_1_3_1_1"/>
    <protectedRange sqref="I192:I195" name="Rango2_11_4_1_2_1_1_1_3_1_1"/>
    <protectedRange sqref="J192:J195" name="Rango2_12_1_2_1_2_1_1_3_1_1"/>
    <protectedRange sqref="K192:L195" name="Rango2_14_1_2_2_1_1_1_3_1_1"/>
    <protectedRange sqref="H95:H96" name="Rango2_38_2_12_1_4_1_1_2_1_1_1_1_2_1_1_1_1_1_3_1_1"/>
    <protectedRange sqref="I95:I96" name="Rango2_38_2_12_1_2_2_1_1_2_1_1_1_1_2_1_1_1_1_1_3_1_1"/>
    <protectedRange sqref="I108" name="Rango2_41_2_2_1_1_1_1_1_1_2_1_1_1_1_2_1_1_1_1_1_3_1_1"/>
    <protectedRange sqref="H120:H121" name="Rango2_40_2_3_1_1_1_1_1_2_1_1_1_1_2_1_1_1_1_1_3_1_1"/>
    <protectedRange sqref="I120:I121" name="Rango2_41_2_2_1_1_1_1_1_1_2_1_1_1_1_2_1_2_1_1_3_1_1"/>
    <protectedRange sqref="H137:H140" name="Rango2_2_14_1_2_1_1_1_1_1_3_1_1"/>
    <protectedRange sqref="H136 H134" name="Rango2_1_2_4_1_2_1_1_1_1_1_3_1_1"/>
    <protectedRange sqref="H135" name="Rango2_1_1_1_2_1_1_2_1_1_1_1_1_3_1_1"/>
    <protectedRange sqref="I137:I140" name="Rango2_3_7_1_2_1_1_1_1_1_3_1_1"/>
    <protectedRange sqref="I136 I134" name="Rango2_1_3_13_1_2_1_1_1_1_1_3_1_1"/>
    <protectedRange sqref="I135" name="Rango2_1_1_2_2_1_2_1_1_1_1_1_3_1_1"/>
    <protectedRange sqref="J137:J140" name="Rango2_4_21_1_2_1_1_1_1_1_3_1_1"/>
    <protectedRange sqref="J134 J136" name="Rango2_1_4_1_2_2_1_1_1_1_1_3_1_1"/>
    <protectedRange sqref="J135" name="Rango2_1_1_3_1_1_2_1_1_1_1_1_3_1_1"/>
    <protectedRange sqref="K134:L134 K136:L136" name="Rango2_1_5_1_1_2_1_1_1_1_1_3_1_1"/>
    <protectedRange sqref="K135:L135" name="Rango2_1_1_4_1_1_2_1_1_1_1_1_3_1_1"/>
    <protectedRange sqref="K137:L140" name="Rango2_5_3_1_2_1_2_1_1_1_1_1_3_1_1"/>
    <protectedRange sqref="H133" name="Rango2_1_2_4_1_1_2_1_1_1_1_1_3_1_1"/>
    <protectedRange sqref="I133" name="Rango2_1_3_13_1_1_2_1_1_1_1_1_3_1_1"/>
    <protectedRange sqref="J133" name="Rango2_1_4_1_1_2_1_1_1_1_1_3_2"/>
    <protectedRange sqref="K133:L133" name="Rango2_1_5_1_2_4_1_1_1_1_1_3_1_1"/>
    <protectedRange sqref="H154:H155" name="Rango2_2_3_2_1_2_1_1_1_1_1_3_2"/>
    <protectedRange sqref="H153" name="Rango2_7_3_1_1_2_1_1_1_1_1_3_2"/>
    <protectedRange sqref="I154:I155" name="Rango2_2_4_1_1_2_1_1_1_1_1_3_1_1"/>
    <protectedRange sqref="I153" name="Rango2_7_4_1_1_2_1_1_1_1_1_3_1_1"/>
    <protectedRange sqref="J154:J155" name="Rango2_2_5_1_1_2_1_1_1_1_1_3_1_1"/>
    <protectedRange sqref="J153" name="Rango2_7_5_1_1_2_1_1_1_1_1_3_1_1"/>
    <protectedRange sqref="K154:K155" name="Rango2_14_8_1_2_1_1_1_1_1_3_2"/>
    <protectedRange sqref="L154:L155" name="Rango2_2_6_1_1_2_1_1_1_1_1_3_2"/>
    <protectedRange sqref="K153:L153" name="Rango2_7_6_1_1_2_1_1_1_1_1_3_1_1"/>
    <protectedRange sqref="H152" name="Rango2_11_5_1_2_1_1_1_1_3_1_1"/>
    <protectedRange sqref="I152" name="Rango2_12_4_2_1_1_1_1_1_3_2"/>
    <protectedRange sqref="J152" name="Rango2_13_6_2_1_1_1_1_1_3_2"/>
    <protectedRange sqref="K152" name="Rango2_14_8_2_1_1_1_1_1_3_1_1"/>
    <protectedRange sqref="L152" name="Rango2_1_5_1_2_1_1_1_1_1_1_1_3_1_1"/>
    <protectedRange sqref="H157:H160" name="Rango2_17_2_1_2_1_1_1_1_1_3_2"/>
    <protectedRange sqref="I157:I160" name="Rango2_18_1_1_2_1_1_1_1_1_3_2"/>
    <protectedRange sqref="J157:J160" name="Rango2_20_1_1_2_1_1_1_1_1_3_1_1"/>
    <protectedRange sqref="K157:L160" name="Rango2_5_3_2_1_2_2_1_1_1_1_1_3_1_1"/>
    <protectedRange sqref="H156" name="Rango2_17_2_2_1_1_1_1_1_3_1_1"/>
    <protectedRange sqref="I156" name="Rango2_18_1_2_1_1_1_1_1_3_1_1"/>
    <protectedRange sqref="J156" name="Rango2_20_1_2_1_1_1_1_1_3_2"/>
    <protectedRange sqref="L156" name="Rango2_1_5_1_2_2_1_1_1_1_1_1_3_2"/>
    <protectedRange sqref="H175" name="Rango2_27_1_1_2_1_1_1_1_1_3_1_1"/>
    <protectedRange sqref="H173" name="Rango2_3_3_2_1_2_1_1_1_1_1_3_1_1"/>
    <protectedRange sqref="I175:J175" name="Rango2_28_1_1_2_1_1_1_1_1_3_1_1"/>
    <protectedRange sqref="I173:J173" name="Rango2_3_4_2_1_2_1_1_1_1_1_3_1_1"/>
    <protectedRange sqref="K175 K173" name="Rango2_29_1_1_2_1_1_1_1_1_3_1_1"/>
    <protectedRange sqref="L173" name="Rango2_2_7_1_1_2_1_1_1_1_1_3_1_1"/>
    <protectedRange sqref="H172" name="Rango2_27_1_2_1_1_1_1_1_3_1_1"/>
    <protectedRange sqref="I172:J172" name="Rango2_28_1_3_1_1_1_1_1_3_1_1"/>
    <protectedRange sqref="K172" name="Rango2_29_1_3_1_1_1_1_1_3_1_1"/>
    <protectedRange sqref="J174" name="Rango2_28_1_2_1_1_1_1_1_1_3_1_1"/>
    <protectedRange sqref="H174" name="Rango2_27_1_1_1_2_1_1_1_1_1_3_2"/>
    <protectedRange sqref="L172" name="Rango2_1_5_1_2_3_1_1_1_1_1_1_3_2"/>
    <protectedRange sqref="I174" name="Rango2_28_1_1_1_2_1_1_1_1_1_3_2"/>
    <protectedRange sqref="K174" name="Rango2_29_1_2_1_1_1_1_1_1_3_2"/>
    <protectedRange sqref="L174" name="Rango2_2_7_1_3_1_1_1_1_1_3_2"/>
    <protectedRange sqref="L175" name="Rango2_2_7_1_2_1_1_1_1_1_1_3_2"/>
    <protectedRange sqref="H176:H179" name="Rango2_34_1_1_2_1_1_1_1_1_3_2"/>
    <protectedRange sqref="I176:J179" name="Rango2_35_1_1_2_1_1_1_1_1_3_2"/>
    <protectedRange sqref="K176:L179" name="Rango2_5_3_3_1_1_2_1_1_1_1_1_3_2"/>
    <protectedRange sqref="I191:J191" name="Rango2_35_1_2_1_1_1_1_1_3_2"/>
    <protectedRange sqref="K191" name="Rango2_36_1_2_1_1_1_2_1_3_2"/>
    <protectedRange sqref="L191" name="Rango2_36_1_2_1_1_1_1_2_1_3_2"/>
    <protectedRange sqref="H282:I284" name="Rango2_10_1_1_2_2"/>
    <protectedRange sqref="J282:J284" name="Rango2_12_1_1_2_2"/>
    <protectedRange sqref="K282:L284" name="Rango2_13_1_1_2_2"/>
    <protectedRange sqref="H285" name="Rango2_1_1_2_1_1_3_2"/>
    <protectedRange sqref="H286" name="Rango2_2_2_1_3_2"/>
    <protectedRange sqref="H287" name="Rango2_3_2_1_1_3_2"/>
    <protectedRange sqref="I285" name="Rango2_1_2_1_1_3_2"/>
    <protectedRange sqref="I286" name="Rango2_2_3_1_3_2"/>
    <protectedRange sqref="I287" name="Rango2_3_3_1_3_2"/>
    <protectedRange sqref="J285" name="Rango2_1_4_1_1_2_2"/>
    <protectedRange sqref="J286" name="Rango2_2_4_1_3_2"/>
    <protectedRange sqref="J287" name="Rango2_3_4_1_3_2"/>
    <protectedRange sqref="K285:L285" name="Rango2_1_5_1_3_2"/>
    <protectedRange sqref="K286:L286" name="Rango2_2_5_1_1_3_2"/>
    <protectedRange sqref="K287:L287" name="Rango2_3_5_1_3_2"/>
    <protectedRange sqref="H288:H289" name="Rango2_22_1_1_2_2"/>
    <protectedRange sqref="I288:I289" name="Rango2_23_1_3_2"/>
    <protectedRange sqref="J288:J289" name="Rango2_24_1_3_2"/>
    <protectedRange sqref="K288:L289" name="Rango2_25_1_3_2"/>
    <protectedRange sqref="H290" name="Rango2_29_1_3_2"/>
    <protectedRange sqref="I290" name="Rango2_30_1_3_2"/>
    <protectedRange sqref="J290" name="Rango2_31_1_3_2"/>
    <protectedRange sqref="K290:L290" name="Rango2_32_1_3_2"/>
    <protectedRange sqref="H291:I297" name="Rango2_37_1_3_2"/>
    <protectedRange sqref="J291:J296" name="Rango2_38_1_1_2_2"/>
    <protectedRange sqref="K291:L295" name="Rango2_39_1_1_2_2"/>
    <protectedRange sqref="H299:I300" name="Rango2_43_1_1_2_2"/>
    <protectedRange sqref="J299:J300" name="Rango2_44_1_1_2_2"/>
    <protectedRange sqref="K299:L300" name="Rango2_45_1_1_2_2"/>
    <protectedRange sqref="H301:I301" name="Rango2_49_1_1_2_2"/>
    <protectedRange sqref="J301:J302" name="Rango2_50_1_1_2_2"/>
    <protectedRange sqref="K301:L302" name="Rango2_51_1_1_2_2"/>
    <protectedRange sqref="J1466 J1480 J1470 J1476" name="Rango2_1_4_1_1_2_1_1_3_1_1_1"/>
    <protectedRange sqref="J1474" name="Rango2_28_1_3_1_1_1_1"/>
    <protectedRange sqref="G1480:H1480 G1466:H1466 G1467:I1467 G1475:I1475 G1477:I1477 G1470:H1471 G1476:H1476" name="Rango2_1_2_4_1_1_2_1_1_4_1_1_1"/>
    <protectedRange sqref="I1466 I1474 I1476" name="Rango2_1_3_13_1_1_2_1_1_3_1_1_1"/>
    <protectedRange sqref="G1474:H1474" name="Rango2_27_1_2_1_1_1_1_1"/>
    <protectedRange sqref="K1463:K1465 L1464:L1465 K1479:L1480 K1466:L1467 K1482:L1482 K1470:L1470 K1473:L1473 K1471 K1476:L1476 K1474:K1475 K1477 K1483" name="Rango2_1_5_1_2_4_1_1_6_1_1_1"/>
    <protectedRange sqref="I1470" name="Rango2_1_3_13_1_1_2_1_1_1_1_1"/>
    <protectedRange sqref="I1471" name="Rango2_1_2_4_1_1_2_1_1_1_1_1"/>
    <protectedRange sqref="L1471 L1474:L1475 L1477 L1483" name="Rango2_1_5_1_2_4_1_1_6_1_1_1_2"/>
    <protectedRange sqref="O1515:O1516" name="Rango2_40_1_1_1_1_1_1_1_1_1_1_1_1_1_1_1"/>
    <protectedRange sqref="E1543:F1554" name="Rango2_2_1_1_1_2_1_1_1_1_1_1_1_1_1_1_1_1_1"/>
    <protectedRange sqref="O1791:O1792 O1803" name="Rango2_2_1_14_2_1_1_1_1_1_1_1_1_1_1_1_1_1_1_1_1"/>
    <protectedRange sqref="G1513 G1515:G1516" name="Rango2_6_1_2_1_1_1_1_1_1"/>
    <protectedRange sqref="I1513 I1515:I1516" name="Rango2_1_2_1_2_1_1_1_1_1_1"/>
    <protectedRange sqref="I1517" name="Rango2_2_1_3_1_1_1_1_1_1_1_1_1"/>
    <protectedRange sqref="K1513:L1513 K1515:L1516" name="Rango2_3_2_1_2_1_1_1_1_1_1"/>
    <protectedRange sqref="K1517:L1517" name="Rango2_2_2_1_1_1_1_1_1_1_1_1_1"/>
    <protectedRange sqref="J1513 J1516" name="Rango2_4_2_1_1_1_1_1_1_1_1"/>
    <protectedRange sqref="J1517" name="Rango2_2_3_3_1_1_1_1_1_1_1_1_1"/>
    <protectedRange sqref="O2372:O2376" name="Rango2_5_1_1_1_1_1"/>
    <protectedRange sqref="O2377 O2381" name="Rango2_5_3_1_1_1_1_1"/>
    <protectedRange sqref="O2378" name="Rango2_5_4_1_1_1_1_1"/>
    <protectedRange sqref="O2379" name="Rango2_5_5_1_1_1_1_1"/>
    <protectedRange sqref="O2380 O2382:O2387" name="Rango2_5_6_1_1_1_1_1"/>
    <protectedRange sqref="G1543:G1554 I1543:I1554" name="Rango2_9_2_2_1_1_1_1_1_1_1_1_2_1_1_1_1_1"/>
    <protectedRange sqref="G1650:G1651" name="Rango2_40_2_1_1_1_1_5_3_1_1_1_1_1_1_1_1_1_1_1_1_1_1"/>
    <protectedRange sqref="H1650:H1651" name="Rango2_40_2_1_1_1_1_5_5_1_1_1_1_1_1_1_1_1_1_1_1_1_1"/>
    <protectedRange sqref="I1723:I1725" name="Rango2_2_4_2_10_3_1_8_1_14_1_1_1_1_1_1_1_1_1_1_1_1_1_1_1"/>
    <protectedRange sqref="I1722" name="Rango2_4_4_1_10_3_1_8_1_8_1_1_1_1_1_1_1_1_1_1_1_1_1_1_1"/>
    <protectedRange sqref="I1729:I1731" name="Rango2_2_4_2_10_3_1_8_1_16_1_1_1_1_1_1_1_1_1_1_1_1_1_1_1"/>
    <protectedRange sqref="I1728" name="Rango2_4_4_1_10_3_1_8_1_9_1_1_1_1_1_1_1_1_1_1_1_1_1_1_1"/>
    <protectedRange sqref="G1785:G1790" name="Rango2_40_2_1_1_1_1_4_1_1_1_1_1_1_1_1_1_1_1_1_1_1"/>
    <protectedRange sqref="G1791:G1797 G1803 H1795:H1802" name="Rango2_40_2_1_1_1_1_5_1_1_1_1_1_1_1_1_1_1_1_1_1_1"/>
    <protectedRange sqref="G1804:G1824" name="Rango2_40_2_1_1_1_1_2_2_1_1_1_1_1_1_1_1_1_1_1_1_1_1"/>
    <protectedRange sqref="I1825:I1829" name="Rango2_4_4_1_10_3_1_8_1_2_1_1_1_1_1_1_1_1_1_1_1_1_1_1"/>
    <protectedRange sqref="I1830:I1832" name="Rango2_2_4_2_10_3_1_8_1_2_1_1_1_1_1_1_1_1_1_1_1_1_1_1"/>
    <protectedRange sqref="I1837 I1839:I1843" name="Rango2_2_4_2_10_3_1_8_1_2_1_1_1_1_1_1_1_1_2_1_1_1_1_1"/>
    <protectedRange sqref="I1836 I1838" name="Rango2_4_4_1_10_3_1_8_1_2_1_1_1_1_1_1_1_1_2_1_1_1_1_1"/>
    <protectedRange sqref="I1846:I1850" name="Rango2_4_4_1_10_3_1_8_1_2_1_1_1_1_1_1_1_1_3_1_1_1_1_1"/>
    <protectedRange sqref="I1851:I1853" name="Rango2_2_4_2_10_3_1_8_1_2_1_1_1_1_1_1_1_1_3_1_1_1_1_1"/>
    <protectedRange sqref="I1856:I1860" name="Rango2_4_4_1_10_3_1_8_1_2_1_1_1_1_1_1_1_1_4_1_1_1_1_1"/>
    <protectedRange sqref="I1861:I1863" name="Rango2_2_4_2_10_3_1_8_1_2_1_1_1_1_1_1_1_1_4_1_1_1_1_1"/>
    <protectedRange sqref="I2372" name="Rango2_4_2_1_1_1_1"/>
    <protectedRange sqref="I2373" name="Rango2_4_1_1_1_1_1_1"/>
    <protectedRange sqref="I2402" name="Rango2_1_3_1_1_1_1"/>
    <protectedRange sqref="I2403" name="Rango2_1_1_1_1_1_1_1"/>
    <protectedRange sqref="I2404" name="Rango2_1_2_1_1_1_1_1"/>
    <protectedRange sqref="K2403:L2403" name="Rango2_3_2_1_1_1_1_1"/>
    <protectedRange sqref="K2404:L2404" name="Rango2_3_3_2_1_1_1_1"/>
  </protectedRanges>
  <autoFilter ref="A9:Q2405" xr:uid="{329D99C8-B3DE-4AE0-A596-91432E65C782}"/>
  <mergeCells count="1098">
    <mergeCell ref="C1476:C1479"/>
    <mergeCell ref="D1476:D1479"/>
    <mergeCell ref="E1476:E1479"/>
    <mergeCell ref="F1476:F1479"/>
    <mergeCell ref="C1480:C1482"/>
    <mergeCell ref="D1480:D1482"/>
    <mergeCell ref="E1480:E1482"/>
    <mergeCell ref="F1480:F1482"/>
    <mergeCell ref="C1463:C1465"/>
    <mergeCell ref="D1463:D1465"/>
    <mergeCell ref="E1463:E1465"/>
    <mergeCell ref="F1463:F1465"/>
    <mergeCell ref="C1466:C1469"/>
    <mergeCell ref="D1466:D1469"/>
    <mergeCell ref="E1466:E1469"/>
    <mergeCell ref="F1466:F1469"/>
    <mergeCell ref="G1468:G1469"/>
    <mergeCell ref="C1470:C1473"/>
    <mergeCell ref="D1470:D1473"/>
    <mergeCell ref="E1470:E1473"/>
    <mergeCell ref="F1470:F1473"/>
    <mergeCell ref="C1474:C1475"/>
    <mergeCell ref="D1474:D1475"/>
    <mergeCell ref="E1474:E1475"/>
    <mergeCell ref="F1474:F1475"/>
    <mergeCell ref="C1419:C1430"/>
    <mergeCell ref="D1419:D1430"/>
    <mergeCell ref="E1419:E1430"/>
    <mergeCell ref="F1419:F1430"/>
    <mergeCell ref="C1431:C1441"/>
    <mergeCell ref="D1431:D1441"/>
    <mergeCell ref="E1431:E1441"/>
    <mergeCell ref="F1431:F1441"/>
    <mergeCell ref="C1442:C1457"/>
    <mergeCell ref="D1442:D1457"/>
    <mergeCell ref="E1442:E1457"/>
    <mergeCell ref="F1442:F1457"/>
    <mergeCell ref="G1442:G1445"/>
    <mergeCell ref="G1446:G1447"/>
    <mergeCell ref="C1458:C1462"/>
    <mergeCell ref="D1458:D1462"/>
    <mergeCell ref="E1458:E1462"/>
    <mergeCell ref="F1458:F1462"/>
    <mergeCell ref="G1460:G1462"/>
    <mergeCell ref="C1359:C1373"/>
    <mergeCell ref="D1359:D1373"/>
    <mergeCell ref="E1359:E1373"/>
    <mergeCell ref="F1359:F1373"/>
    <mergeCell ref="C1374:C1390"/>
    <mergeCell ref="D1374:D1390"/>
    <mergeCell ref="E1374:E1390"/>
    <mergeCell ref="F1374:F1390"/>
    <mergeCell ref="C1391:C1402"/>
    <mergeCell ref="D1391:D1402"/>
    <mergeCell ref="E1391:E1402"/>
    <mergeCell ref="F1391:F1402"/>
    <mergeCell ref="G1391:G1392"/>
    <mergeCell ref="C1403:C1417"/>
    <mergeCell ref="D1403:D1417"/>
    <mergeCell ref="E1403:E1417"/>
    <mergeCell ref="F1403:F1417"/>
    <mergeCell ref="G1403:G1408"/>
    <mergeCell ref="C1298:C1312"/>
    <mergeCell ref="D1298:D1312"/>
    <mergeCell ref="E1298:E1312"/>
    <mergeCell ref="F1298:F1312"/>
    <mergeCell ref="C1313:C1328"/>
    <mergeCell ref="D1313:D1328"/>
    <mergeCell ref="E1313:E1328"/>
    <mergeCell ref="F1313:F1328"/>
    <mergeCell ref="C1329:C1346"/>
    <mergeCell ref="D1329:D1346"/>
    <mergeCell ref="E1329:E1346"/>
    <mergeCell ref="F1329:F1346"/>
    <mergeCell ref="G1330:G1331"/>
    <mergeCell ref="C1347:C1358"/>
    <mergeCell ref="D1347:D1358"/>
    <mergeCell ref="E1347:E1358"/>
    <mergeCell ref="F1347:F1358"/>
    <mergeCell ref="C1236:C1250"/>
    <mergeCell ref="D1236:D1250"/>
    <mergeCell ref="E1236:E1250"/>
    <mergeCell ref="F1236:F1250"/>
    <mergeCell ref="G1237:G1238"/>
    <mergeCell ref="C1251:C1265"/>
    <mergeCell ref="D1251:D1265"/>
    <mergeCell ref="E1251:E1265"/>
    <mergeCell ref="F1251:F1265"/>
    <mergeCell ref="G1252:G1253"/>
    <mergeCell ref="C1267:C1282"/>
    <mergeCell ref="D1267:D1282"/>
    <mergeCell ref="E1267:E1282"/>
    <mergeCell ref="F1267:F1282"/>
    <mergeCell ref="C1283:C1297"/>
    <mergeCell ref="D1283:D1297"/>
    <mergeCell ref="E1283:E1297"/>
    <mergeCell ref="F1283:F1297"/>
    <mergeCell ref="C1168:C1182"/>
    <mergeCell ref="D1168:D1182"/>
    <mergeCell ref="E1168:E1182"/>
    <mergeCell ref="F1168:F1182"/>
    <mergeCell ref="G1168:G1169"/>
    <mergeCell ref="C1183:C1199"/>
    <mergeCell ref="D1183:D1199"/>
    <mergeCell ref="E1183:E1199"/>
    <mergeCell ref="F1183:F1199"/>
    <mergeCell ref="C1200:C1218"/>
    <mergeCell ref="D1200:D1218"/>
    <mergeCell ref="E1200:E1218"/>
    <mergeCell ref="F1200:F1218"/>
    <mergeCell ref="G1201:G1202"/>
    <mergeCell ref="C1219:C1235"/>
    <mergeCell ref="D1219:D1235"/>
    <mergeCell ref="E1219:E1235"/>
    <mergeCell ref="F1219:F1235"/>
    <mergeCell ref="G1220:G1221"/>
    <mergeCell ref="C1121:C1122"/>
    <mergeCell ref="D1121:D1122"/>
    <mergeCell ref="E1121:E1122"/>
    <mergeCell ref="F1121:F1122"/>
    <mergeCell ref="G1121:G1122"/>
    <mergeCell ref="C1123:C1133"/>
    <mergeCell ref="D1123:D1133"/>
    <mergeCell ref="E1123:E1133"/>
    <mergeCell ref="F1123:F1133"/>
    <mergeCell ref="G1123:G1124"/>
    <mergeCell ref="C1135:C1152"/>
    <mergeCell ref="D1135:D1152"/>
    <mergeCell ref="E1135:E1152"/>
    <mergeCell ref="F1135:F1152"/>
    <mergeCell ref="G1137:G1138"/>
    <mergeCell ref="C1153:C1167"/>
    <mergeCell ref="D1153:D1167"/>
    <mergeCell ref="E1153:E1167"/>
    <mergeCell ref="F1153:F1167"/>
    <mergeCell ref="G1154:G1155"/>
    <mergeCell ref="C1086:C1096"/>
    <mergeCell ref="D1086:D1096"/>
    <mergeCell ref="E1086:E1096"/>
    <mergeCell ref="F1086:F1096"/>
    <mergeCell ref="G1086:G1087"/>
    <mergeCell ref="C1097:C1107"/>
    <mergeCell ref="D1097:D1107"/>
    <mergeCell ref="E1097:E1107"/>
    <mergeCell ref="F1097:F1107"/>
    <mergeCell ref="G1097:G1098"/>
    <mergeCell ref="C1108:C1109"/>
    <mergeCell ref="D1108:D1109"/>
    <mergeCell ref="E1108:E1109"/>
    <mergeCell ref="F1108:F1109"/>
    <mergeCell ref="C1110:C1120"/>
    <mergeCell ref="D1110:D1120"/>
    <mergeCell ref="E1110:E1120"/>
    <mergeCell ref="F1110:F1120"/>
    <mergeCell ref="G1110:G1111"/>
    <mergeCell ref="C1038:C1048"/>
    <mergeCell ref="D1038:D1048"/>
    <mergeCell ref="E1038:E1048"/>
    <mergeCell ref="F1038:F1048"/>
    <mergeCell ref="G1038:G1039"/>
    <mergeCell ref="C1049:C1061"/>
    <mergeCell ref="D1049:D1061"/>
    <mergeCell ref="E1049:E1061"/>
    <mergeCell ref="F1049:F1061"/>
    <mergeCell ref="G1049:G1052"/>
    <mergeCell ref="C1062:C1074"/>
    <mergeCell ref="D1062:D1074"/>
    <mergeCell ref="E1062:E1074"/>
    <mergeCell ref="F1062:F1074"/>
    <mergeCell ref="G1062:G1065"/>
    <mergeCell ref="C1075:C1085"/>
    <mergeCell ref="D1075:D1085"/>
    <mergeCell ref="E1075:E1085"/>
    <mergeCell ref="F1075:F1085"/>
    <mergeCell ref="G1075:G1076"/>
    <mergeCell ref="C992:C1003"/>
    <mergeCell ref="D992:D1003"/>
    <mergeCell ref="E992:E1003"/>
    <mergeCell ref="F992:F1003"/>
    <mergeCell ref="G992:G994"/>
    <mergeCell ref="C1004:C1015"/>
    <mergeCell ref="D1004:D1015"/>
    <mergeCell ref="E1004:E1015"/>
    <mergeCell ref="F1004:F1015"/>
    <mergeCell ref="G1004:G1006"/>
    <mergeCell ref="C1016:C1026"/>
    <mergeCell ref="D1016:D1026"/>
    <mergeCell ref="E1016:E1026"/>
    <mergeCell ref="F1016:F1026"/>
    <mergeCell ref="G1016:G1017"/>
    <mergeCell ref="C1027:C1037"/>
    <mergeCell ref="D1027:D1037"/>
    <mergeCell ref="E1027:E1037"/>
    <mergeCell ref="F1027:F1037"/>
    <mergeCell ref="G1027:G1028"/>
    <mergeCell ref="C949:C954"/>
    <mergeCell ref="D949:D954"/>
    <mergeCell ref="E949:E954"/>
    <mergeCell ref="F949:F954"/>
    <mergeCell ref="C955:C966"/>
    <mergeCell ref="D955:D966"/>
    <mergeCell ref="E955:E966"/>
    <mergeCell ref="F955:F966"/>
    <mergeCell ref="G955:G957"/>
    <mergeCell ref="C967:C980"/>
    <mergeCell ref="D967:D980"/>
    <mergeCell ref="E967:E980"/>
    <mergeCell ref="F967:F980"/>
    <mergeCell ref="G969:G971"/>
    <mergeCell ref="C981:C991"/>
    <mergeCell ref="D981:D991"/>
    <mergeCell ref="E981:E991"/>
    <mergeCell ref="F981:F991"/>
    <mergeCell ref="G981:G982"/>
    <mergeCell ref="C901:C912"/>
    <mergeCell ref="D901:D912"/>
    <mergeCell ref="E901:E912"/>
    <mergeCell ref="F901:F912"/>
    <mergeCell ref="G901:G903"/>
    <mergeCell ref="C913:C924"/>
    <mergeCell ref="D913:D924"/>
    <mergeCell ref="E913:E924"/>
    <mergeCell ref="F913:F924"/>
    <mergeCell ref="G913:G915"/>
    <mergeCell ref="C925:C936"/>
    <mergeCell ref="D925:D936"/>
    <mergeCell ref="E925:E936"/>
    <mergeCell ref="F925:F936"/>
    <mergeCell ref="G925:G927"/>
    <mergeCell ref="C937:C948"/>
    <mergeCell ref="D937:D948"/>
    <mergeCell ref="E937:E948"/>
    <mergeCell ref="F937:F948"/>
    <mergeCell ref="G937:G939"/>
    <mergeCell ref="C855:C866"/>
    <mergeCell ref="D855:D866"/>
    <mergeCell ref="E855:E866"/>
    <mergeCell ref="F855:F866"/>
    <mergeCell ref="G856:G857"/>
    <mergeCell ref="C867:C878"/>
    <mergeCell ref="D867:D878"/>
    <mergeCell ref="E867:E878"/>
    <mergeCell ref="F867:F878"/>
    <mergeCell ref="G868:G869"/>
    <mergeCell ref="C879:C889"/>
    <mergeCell ref="D879:D889"/>
    <mergeCell ref="E879:E889"/>
    <mergeCell ref="F879:F889"/>
    <mergeCell ref="G879:G880"/>
    <mergeCell ref="C890:C900"/>
    <mergeCell ref="D890:D900"/>
    <mergeCell ref="E890:E900"/>
    <mergeCell ref="F890:F900"/>
    <mergeCell ref="G890:G891"/>
    <mergeCell ref="C816:C827"/>
    <mergeCell ref="D816:D827"/>
    <mergeCell ref="E816:E827"/>
    <mergeCell ref="F816:F827"/>
    <mergeCell ref="G817:G818"/>
    <mergeCell ref="C828:C830"/>
    <mergeCell ref="D828:D830"/>
    <mergeCell ref="E828:E830"/>
    <mergeCell ref="F828:F830"/>
    <mergeCell ref="G828:G830"/>
    <mergeCell ref="C831:C842"/>
    <mergeCell ref="D831:D842"/>
    <mergeCell ref="E831:E842"/>
    <mergeCell ref="F831:F842"/>
    <mergeCell ref="G832:G833"/>
    <mergeCell ref="C843:C854"/>
    <mergeCell ref="D843:D854"/>
    <mergeCell ref="E843:E854"/>
    <mergeCell ref="F843:F854"/>
    <mergeCell ref="G844:G845"/>
    <mergeCell ref="C777:C779"/>
    <mergeCell ref="D777:D779"/>
    <mergeCell ref="E777:E779"/>
    <mergeCell ref="F777:F779"/>
    <mergeCell ref="G777:G779"/>
    <mergeCell ref="C780:C791"/>
    <mergeCell ref="D780:D791"/>
    <mergeCell ref="E780:E791"/>
    <mergeCell ref="F780:F791"/>
    <mergeCell ref="G781:G782"/>
    <mergeCell ref="C792:C803"/>
    <mergeCell ref="D792:D803"/>
    <mergeCell ref="E792:E803"/>
    <mergeCell ref="F792:F803"/>
    <mergeCell ref="G793:G794"/>
    <mergeCell ref="C804:C815"/>
    <mergeCell ref="D804:D815"/>
    <mergeCell ref="E804:E815"/>
    <mergeCell ref="F804:F815"/>
    <mergeCell ref="G805:G806"/>
    <mergeCell ref="C731:C741"/>
    <mergeCell ref="D731:D741"/>
    <mergeCell ref="E731:E741"/>
    <mergeCell ref="F731:F741"/>
    <mergeCell ref="G731:G732"/>
    <mergeCell ref="C742:C752"/>
    <mergeCell ref="D742:D752"/>
    <mergeCell ref="E742:E752"/>
    <mergeCell ref="F742:F752"/>
    <mergeCell ref="G742:G743"/>
    <mergeCell ref="C753:C764"/>
    <mergeCell ref="D753:D764"/>
    <mergeCell ref="E753:E764"/>
    <mergeCell ref="F753:F764"/>
    <mergeCell ref="G754:G755"/>
    <mergeCell ref="C765:C776"/>
    <mergeCell ref="D765:D776"/>
    <mergeCell ref="E765:E776"/>
    <mergeCell ref="F765:F776"/>
    <mergeCell ref="G766:G767"/>
    <mergeCell ref="C697:C711"/>
    <mergeCell ref="D697:D711"/>
    <mergeCell ref="E697:E711"/>
    <mergeCell ref="F697:F711"/>
    <mergeCell ref="G699:G702"/>
    <mergeCell ref="C712:C714"/>
    <mergeCell ref="D712:D714"/>
    <mergeCell ref="E712:E714"/>
    <mergeCell ref="F712:F714"/>
    <mergeCell ref="G712:G713"/>
    <mergeCell ref="C715:C719"/>
    <mergeCell ref="D715:D719"/>
    <mergeCell ref="E715:E719"/>
    <mergeCell ref="F715:F719"/>
    <mergeCell ref="G715:G716"/>
    <mergeCell ref="G717:G718"/>
    <mergeCell ref="C720:C730"/>
    <mergeCell ref="D720:D730"/>
    <mergeCell ref="E720:E730"/>
    <mergeCell ref="F720:F730"/>
    <mergeCell ref="G720:G721"/>
    <mergeCell ref="C658:C670"/>
    <mergeCell ref="D658:D670"/>
    <mergeCell ref="E658:E670"/>
    <mergeCell ref="F658:F670"/>
    <mergeCell ref="G658:G659"/>
    <mergeCell ref="G660:G661"/>
    <mergeCell ref="C671:C683"/>
    <mergeCell ref="D671:D683"/>
    <mergeCell ref="E671:E683"/>
    <mergeCell ref="F671:F683"/>
    <mergeCell ref="G671:G672"/>
    <mergeCell ref="G673:G674"/>
    <mergeCell ref="C684:C696"/>
    <mergeCell ref="D684:D696"/>
    <mergeCell ref="E684:E696"/>
    <mergeCell ref="F684:F696"/>
    <mergeCell ref="G684:G685"/>
    <mergeCell ref="G686:G687"/>
    <mergeCell ref="C610:C622"/>
    <mergeCell ref="D610:D622"/>
    <mergeCell ref="E610:E622"/>
    <mergeCell ref="F610:F622"/>
    <mergeCell ref="G610:G612"/>
    <mergeCell ref="C623:C633"/>
    <mergeCell ref="D623:D633"/>
    <mergeCell ref="E623:E633"/>
    <mergeCell ref="F623:F633"/>
    <mergeCell ref="C634:C644"/>
    <mergeCell ref="D634:D644"/>
    <mergeCell ref="E634:E644"/>
    <mergeCell ref="F634:F644"/>
    <mergeCell ref="G634:G635"/>
    <mergeCell ref="C645:C657"/>
    <mergeCell ref="D645:D657"/>
    <mergeCell ref="E645:E657"/>
    <mergeCell ref="F645:F657"/>
    <mergeCell ref="G645:G646"/>
    <mergeCell ref="G647:G648"/>
    <mergeCell ref="C545:C583"/>
    <mergeCell ref="D545:D583"/>
    <mergeCell ref="E545:E583"/>
    <mergeCell ref="F545:F583"/>
    <mergeCell ref="G546:G548"/>
    <mergeCell ref="G549:G554"/>
    <mergeCell ref="G555:G564"/>
    <mergeCell ref="H562:H563"/>
    <mergeCell ref="G574:G583"/>
    <mergeCell ref="H574:H575"/>
    <mergeCell ref="H576:H577"/>
    <mergeCell ref="C584:C596"/>
    <mergeCell ref="D584:D596"/>
    <mergeCell ref="E584:E596"/>
    <mergeCell ref="F584:F596"/>
    <mergeCell ref="G584:G586"/>
    <mergeCell ref="C597:C609"/>
    <mergeCell ref="D597:D609"/>
    <mergeCell ref="E597:E609"/>
    <mergeCell ref="F597:F609"/>
    <mergeCell ref="G597:G599"/>
    <mergeCell ref="C519:C521"/>
    <mergeCell ref="D519:D521"/>
    <mergeCell ref="E519:E521"/>
    <mergeCell ref="F519:F521"/>
    <mergeCell ref="C522:C524"/>
    <mergeCell ref="D522:D524"/>
    <mergeCell ref="E522:E524"/>
    <mergeCell ref="F522:F524"/>
    <mergeCell ref="C525:C534"/>
    <mergeCell ref="D525:D534"/>
    <mergeCell ref="E525:E534"/>
    <mergeCell ref="F525:F534"/>
    <mergeCell ref="C535:C544"/>
    <mergeCell ref="D535:D544"/>
    <mergeCell ref="E535:E544"/>
    <mergeCell ref="F535:F544"/>
    <mergeCell ref="G535:G537"/>
    <mergeCell ref="G540:G541"/>
    <mergeCell ref="G543:G544"/>
    <mergeCell ref="C506:C510"/>
    <mergeCell ref="D506:D510"/>
    <mergeCell ref="E506:E510"/>
    <mergeCell ref="F506:F510"/>
    <mergeCell ref="G506:G507"/>
    <mergeCell ref="G508:G509"/>
    <mergeCell ref="C512:C513"/>
    <mergeCell ref="D512:D513"/>
    <mergeCell ref="E512:E513"/>
    <mergeCell ref="F512:F513"/>
    <mergeCell ref="G512:G513"/>
    <mergeCell ref="C514:C515"/>
    <mergeCell ref="D514:D515"/>
    <mergeCell ref="E514:E515"/>
    <mergeCell ref="F514:F515"/>
    <mergeCell ref="G514:G515"/>
    <mergeCell ref="C516:C518"/>
    <mergeCell ref="D516:D518"/>
    <mergeCell ref="E516:E518"/>
    <mergeCell ref="F516:F518"/>
    <mergeCell ref="C496:C498"/>
    <mergeCell ref="D496:D498"/>
    <mergeCell ref="E496:E498"/>
    <mergeCell ref="F496:F498"/>
    <mergeCell ref="C499:C500"/>
    <mergeCell ref="D499:D500"/>
    <mergeCell ref="E499:E500"/>
    <mergeCell ref="F499:F500"/>
    <mergeCell ref="G499:G500"/>
    <mergeCell ref="C501:C502"/>
    <mergeCell ref="D501:D502"/>
    <mergeCell ref="E501:E502"/>
    <mergeCell ref="F501:F502"/>
    <mergeCell ref="G501:G502"/>
    <mergeCell ref="C503:C505"/>
    <mergeCell ref="D503:D505"/>
    <mergeCell ref="E503:E505"/>
    <mergeCell ref="F503:F505"/>
    <mergeCell ref="G504:G505"/>
    <mergeCell ref="C477:C478"/>
    <mergeCell ref="D477:D478"/>
    <mergeCell ref="E477:E478"/>
    <mergeCell ref="F477:F478"/>
    <mergeCell ref="C483:C487"/>
    <mergeCell ref="D483:D487"/>
    <mergeCell ref="E483:E487"/>
    <mergeCell ref="F483:F487"/>
    <mergeCell ref="G483:G484"/>
    <mergeCell ref="G485:G486"/>
    <mergeCell ref="C488:C495"/>
    <mergeCell ref="D488:D495"/>
    <mergeCell ref="E488:E495"/>
    <mergeCell ref="F488:F495"/>
    <mergeCell ref="G489:G490"/>
    <mergeCell ref="G491:G492"/>
    <mergeCell ref="G494:G495"/>
    <mergeCell ref="C432:C437"/>
    <mergeCell ref="D432:D437"/>
    <mergeCell ref="E432:E437"/>
    <mergeCell ref="F432:F437"/>
    <mergeCell ref="G434:G435"/>
    <mergeCell ref="G436:G437"/>
    <mergeCell ref="C438:C449"/>
    <mergeCell ref="D438:D449"/>
    <mergeCell ref="E438:E449"/>
    <mergeCell ref="F438:F449"/>
    <mergeCell ref="C450:C473"/>
    <mergeCell ref="D450:D473"/>
    <mergeCell ref="E450:E473"/>
    <mergeCell ref="F450:F473"/>
    <mergeCell ref="C474:C476"/>
    <mergeCell ref="D474:D476"/>
    <mergeCell ref="E474:E476"/>
    <mergeCell ref="F474:F476"/>
    <mergeCell ref="G474:G475"/>
    <mergeCell ref="G379:G384"/>
    <mergeCell ref="C395:C410"/>
    <mergeCell ref="D395:D410"/>
    <mergeCell ref="E395:E410"/>
    <mergeCell ref="F395:F410"/>
    <mergeCell ref="G406:G410"/>
    <mergeCell ref="C411:C422"/>
    <mergeCell ref="D411:D422"/>
    <mergeCell ref="E411:E422"/>
    <mergeCell ref="F411:F422"/>
    <mergeCell ref="G412:G416"/>
    <mergeCell ref="G419:G420"/>
    <mergeCell ref="G421:G422"/>
    <mergeCell ref="C423:C431"/>
    <mergeCell ref="D423:D431"/>
    <mergeCell ref="E423:E431"/>
    <mergeCell ref="F423:F431"/>
    <mergeCell ref="G425:G431"/>
    <mergeCell ref="C359:C361"/>
    <mergeCell ref="D359:D378"/>
    <mergeCell ref="E359:E361"/>
    <mergeCell ref="F359:F361"/>
    <mergeCell ref="C363:C369"/>
    <mergeCell ref="E363:E369"/>
    <mergeCell ref="F363:F369"/>
    <mergeCell ref="C370:C371"/>
    <mergeCell ref="E370:E371"/>
    <mergeCell ref="F370:F371"/>
    <mergeCell ref="C372:C378"/>
    <mergeCell ref="E372:E378"/>
    <mergeCell ref="F372:F376"/>
    <mergeCell ref="C379:C394"/>
    <mergeCell ref="D379:D394"/>
    <mergeCell ref="E379:E394"/>
    <mergeCell ref="F379:F394"/>
    <mergeCell ref="C338:C345"/>
    <mergeCell ref="D338:D345"/>
    <mergeCell ref="E338:E345"/>
    <mergeCell ref="F338:F345"/>
    <mergeCell ref="C346:C347"/>
    <mergeCell ref="D346:D347"/>
    <mergeCell ref="E346:E347"/>
    <mergeCell ref="F346:F347"/>
    <mergeCell ref="G346:G347"/>
    <mergeCell ref="C350:C351"/>
    <mergeCell ref="D350:D351"/>
    <mergeCell ref="E350:E351"/>
    <mergeCell ref="F350:F351"/>
    <mergeCell ref="G350:G351"/>
    <mergeCell ref="C353:C358"/>
    <mergeCell ref="D353:D358"/>
    <mergeCell ref="E353:E358"/>
    <mergeCell ref="F353:F358"/>
    <mergeCell ref="G353:G358"/>
    <mergeCell ref="C303:C313"/>
    <mergeCell ref="D303:D313"/>
    <mergeCell ref="E303:E313"/>
    <mergeCell ref="F303:F313"/>
    <mergeCell ref="C314:C315"/>
    <mergeCell ref="D314:D315"/>
    <mergeCell ref="E314:E315"/>
    <mergeCell ref="F314:F315"/>
    <mergeCell ref="C316:C325"/>
    <mergeCell ref="D316:D325"/>
    <mergeCell ref="E316:E325"/>
    <mergeCell ref="F316:F325"/>
    <mergeCell ref="C327:C329"/>
    <mergeCell ref="D327:D329"/>
    <mergeCell ref="E327:E329"/>
    <mergeCell ref="F327:F329"/>
    <mergeCell ref="C330:C337"/>
    <mergeCell ref="D330:D337"/>
    <mergeCell ref="E330:E337"/>
    <mergeCell ref="F330:F337"/>
    <mergeCell ref="D271:D272"/>
    <mergeCell ref="E271:E272"/>
    <mergeCell ref="F271:F272"/>
    <mergeCell ref="D273:D281"/>
    <mergeCell ref="E273:E281"/>
    <mergeCell ref="F273:F281"/>
    <mergeCell ref="C282:C302"/>
    <mergeCell ref="D282:D284"/>
    <mergeCell ref="E282:E284"/>
    <mergeCell ref="F282:F284"/>
    <mergeCell ref="D285:D287"/>
    <mergeCell ref="E285:E287"/>
    <mergeCell ref="F285:F287"/>
    <mergeCell ref="D288:D289"/>
    <mergeCell ref="E288:E289"/>
    <mergeCell ref="F288:F289"/>
    <mergeCell ref="D291:D298"/>
    <mergeCell ref="E291:E298"/>
    <mergeCell ref="F291:F298"/>
    <mergeCell ref="D299:D300"/>
    <mergeCell ref="E299:E300"/>
    <mergeCell ref="F299:F300"/>
    <mergeCell ref="D301:D302"/>
    <mergeCell ref="E301:E302"/>
    <mergeCell ref="F301:F302"/>
    <mergeCell ref="C231:C237"/>
    <mergeCell ref="D231:D237"/>
    <mergeCell ref="E231:E237"/>
    <mergeCell ref="F231:F237"/>
    <mergeCell ref="C238:C244"/>
    <mergeCell ref="D238:D244"/>
    <mergeCell ref="E238:E244"/>
    <mergeCell ref="F238:F244"/>
    <mergeCell ref="C245:C247"/>
    <mergeCell ref="D245:D247"/>
    <mergeCell ref="E245:E247"/>
    <mergeCell ref="F245:F247"/>
    <mergeCell ref="C248:C251"/>
    <mergeCell ref="D248:D251"/>
    <mergeCell ref="E248:E251"/>
    <mergeCell ref="F248:F251"/>
    <mergeCell ref="C252:C281"/>
    <mergeCell ref="D252:D255"/>
    <mergeCell ref="E252:E255"/>
    <mergeCell ref="F252:F255"/>
    <mergeCell ref="D256:D259"/>
    <mergeCell ref="E256:E259"/>
    <mergeCell ref="F256:F259"/>
    <mergeCell ref="D260:D262"/>
    <mergeCell ref="E260:E262"/>
    <mergeCell ref="F260:F262"/>
    <mergeCell ref="D263:D267"/>
    <mergeCell ref="E263:E267"/>
    <mergeCell ref="F263:F267"/>
    <mergeCell ref="D268:D270"/>
    <mergeCell ref="E268:E270"/>
    <mergeCell ref="F268:F270"/>
    <mergeCell ref="C176:C191"/>
    <mergeCell ref="D176:D191"/>
    <mergeCell ref="E176:E191"/>
    <mergeCell ref="F176:F191"/>
    <mergeCell ref="G180:G181"/>
    <mergeCell ref="C192:C195"/>
    <mergeCell ref="D192:D195"/>
    <mergeCell ref="E192:E195"/>
    <mergeCell ref="F192:F195"/>
    <mergeCell ref="C196:C211"/>
    <mergeCell ref="D196:D211"/>
    <mergeCell ref="E196:E211"/>
    <mergeCell ref="F196:F211"/>
    <mergeCell ref="C212:C230"/>
    <mergeCell ref="D212:D230"/>
    <mergeCell ref="E212:E230"/>
    <mergeCell ref="F212:F230"/>
    <mergeCell ref="C133:C151"/>
    <mergeCell ref="D133:D151"/>
    <mergeCell ref="E133:E151"/>
    <mergeCell ref="F133:F151"/>
    <mergeCell ref="C152:C155"/>
    <mergeCell ref="D152:D155"/>
    <mergeCell ref="E152:E155"/>
    <mergeCell ref="F152:F155"/>
    <mergeCell ref="C156:C171"/>
    <mergeCell ref="D156:D171"/>
    <mergeCell ref="E156:E171"/>
    <mergeCell ref="F156:F171"/>
    <mergeCell ref="G161:G162"/>
    <mergeCell ref="C172:C175"/>
    <mergeCell ref="D172:D175"/>
    <mergeCell ref="E172:E175"/>
    <mergeCell ref="F172:F175"/>
    <mergeCell ref="C84:C94"/>
    <mergeCell ref="D84:D94"/>
    <mergeCell ref="E84:E94"/>
    <mergeCell ref="F84:F94"/>
    <mergeCell ref="G84:G85"/>
    <mergeCell ref="C95:C107"/>
    <mergeCell ref="D95:D107"/>
    <mergeCell ref="E95:E107"/>
    <mergeCell ref="F95:F107"/>
    <mergeCell ref="G97:G98"/>
    <mergeCell ref="C108:C121"/>
    <mergeCell ref="D108:D121"/>
    <mergeCell ref="E108:E121"/>
    <mergeCell ref="F108:F121"/>
    <mergeCell ref="G109:G110"/>
    <mergeCell ref="C122:C132"/>
    <mergeCell ref="D122:D132"/>
    <mergeCell ref="E122:E132"/>
    <mergeCell ref="F122:F132"/>
    <mergeCell ref="G122:G123"/>
    <mergeCell ref="C46:C57"/>
    <mergeCell ref="D46:D57"/>
    <mergeCell ref="E46:E57"/>
    <mergeCell ref="F46:F57"/>
    <mergeCell ref="G46:G48"/>
    <mergeCell ref="G49:G52"/>
    <mergeCell ref="G53:G56"/>
    <mergeCell ref="C58:C61"/>
    <mergeCell ref="D58:D61"/>
    <mergeCell ref="E58:E61"/>
    <mergeCell ref="F58:F61"/>
    <mergeCell ref="C62:C72"/>
    <mergeCell ref="D62:D72"/>
    <mergeCell ref="E62:E72"/>
    <mergeCell ref="F62:F72"/>
    <mergeCell ref="G62:G63"/>
    <mergeCell ref="C73:C83"/>
    <mergeCell ref="D73:D83"/>
    <mergeCell ref="E73:E83"/>
    <mergeCell ref="F73:F83"/>
    <mergeCell ref="C23:C25"/>
    <mergeCell ref="D23:D25"/>
    <mergeCell ref="E23:E25"/>
    <mergeCell ref="F23:F25"/>
    <mergeCell ref="G24:G25"/>
    <mergeCell ref="C26:C27"/>
    <mergeCell ref="D26:D27"/>
    <mergeCell ref="E26:E27"/>
    <mergeCell ref="F26:F27"/>
    <mergeCell ref="C28:C34"/>
    <mergeCell ref="D28:D34"/>
    <mergeCell ref="E28:E34"/>
    <mergeCell ref="F28:F34"/>
    <mergeCell ref="G28:G30"/>
    <mergeCell ref="G32:G34"/>
    <mergeCell ref="C35:C44"/>
    <mergeCell ref="D35:D44"/>
    <mergeCell ref="E35:E44"/>
    <mergeCell ref="F35:F44"/>
    <mergeCell ref="G36:G39"/>
    <mergeCell ref="G41:G44"/>
    <mergeCell ref="G2:I2"/>
    <mergeCell ref="A4:E4"/>
    <mergeCell ref="A5:E5"/>
    <mergeCell ref="A6:E6"/>
    <mergeCell ref="A7:E7"/>
    <mergeCell ref="O7:P7"/>
    <mergeCell ref="O6:P6"/>
    <mergeCell ref="O4:P4"/>
    <mergeCell ref="O5:P5"/>
    <mergeCell ref="C10:C14"/>
    <mergeCell ref="D10:D14"/>
    <mergeCell ref="E10:E14"/>
    <mergeCell ref="F10:F14"/>
    <mergeCell ref="G12:G13"/>
    <mergeCell ref="C15:C22"/>
    <mergeCell ref="D15:D22"/>
    <mergeCell ref="E15:E22"/>
    <mergeCell ref="F15:F22"/>
    <mergeCell ref="G17:G19"/>
    <mergeCell ref="C1484:C1492"/>
    <mergeCell ref="D1484:D1492"/>
    <mergeCell ref="F1484:F1492"/>
    <mergeCell ref="C1493:C1517"/>
    <mergeCell ref="D1493:D1517"/>
    <mergeCell ref="E1493:E1495"/>
    <mergeCell ref="F1493:F1517"/>
    <mergeCell ref="E1496:E1498"/>
    <mergeCell ref="E1499:E1501"/>
    <mergeCell ref="G1501:G1502"/>
    <mergeCell ref="H1501:H1502"/>
    <mergeCell ref="E1502:E1508"/>
    <mergeCell ref="E1509:E1510"/>
    <mergeCell ref="E1511:E1517"/>
    <mergeCell ref="C1518:C1524"/>
    <mergeCell ref="D1518:D1524"/>
    <mergeCell ref="E1518:E1524"/>
    <mergeCell ref="F1518:F1524"/>
    <mergeCell ref="C1525:C1542"/>
    <mergeCell ref="D1525:D1542"/>
    <mergeCell ref="E1525:E1542"/>
    <mergeCell ref="F1525:F1542"/>
    <mergeCell ref="C1543:C1554"/>
    <mergeCell ref="D1543:D1554"/>
    <mergeCell ref="E1543:E1545"/>
    <mergeCell ref="F1543:F1554"/>
    <mergeCell ref="G1543:G1544"/>
    <mergeCell ref="G1545:G1546"/>
    <mergeCell ref="E1546:E1548"/>
    <mergeCell ref="G1548:G1549"/>
    <mergeCell ref="E1549:E1551"/>
    <mergeCell ref="G1550:G1551"/>
    <mergeCell ref="E1552:E1554"/>
    <mergeCell ref="G1553:G1554"/>
    <mergeCell ref="C1555:C1562"/>
    <mergeCell ref="D1555:D1562"/>
    <mergeCell ref="E1555:E1562"/>
    <mergeCell ref="F1555:F1562"/>
    <mergeCell ref="C1563:C1573"/>
    <mergeCell ref="D1563:D1573"/>
    <mergeCell ref="E1563:E1567"/>
    <mergeCell ref="F1563:F1573"/>
    <mergeCell ref="E1568:E1573"/>
    <mergeCell ref="C1574:C1581"/>
    <mergeCell ref="D1574:D1581"/>
    <mergeCell ref="E1574:E1577"/>
    <mergeCell ref="F1574:F1581"/>
    <mergeCell ref="E1578:E1581"/>
    <mergeCell ref="C1582:C1602"/>
    <mergeCell ref="D1582:D1602"/>
    <mergeCell ref="E1582:E1584"/>
    <mergeCell ref="F1582:F1602"/>
    <mergeCell ref="E1585:E1587"/>
    <mergeCell ref="E1588:E1590"/>
    <mergeCell ref="E1591:E1593"/>
    <mergeCell ref="E1594:E1596"/>
    <mergeCell ref="E1597:E1599"/>
    <mergeCell ref="E1600:E1601"/>
    <mergeCell ref="C1603:C1613"/>
    <mergeCell ref="D1603:D1613"/>
    <mergeCell ref="E1603:E1605"/>
    <mergeCell ref="F1603:F1613"/>
    <mergeCell ref="G1603:G1606"/>
    <mergeCell ref="E1606:E1610"/>
    <mergeCell ref="G1610:G1613"/>
    <mergeCell ref="E1611:E1613"/>
    <mergeCell ref="C1614:C1622"/>
    <mergeCell ref="D1614:D1622"/>
    <mergeCell ref="E1614:E1617"/>
    <mergeCell ref="F1614:F1622"/>
    <mergeCell ref="G1615:G1616"/>
    <mergeCell ref="E1618:E1622"/>
    <mergeCell ref="C1623:C1631"/>
    <mergeCell ref="D1623:D1631"/>
    <mergeCell ref="E1623:E1624"/>
    <mergeCell ref="F1623:F1631"/>
    <mergeCell ref="E1625:E1626"/>
    <mergeCell ref="E1627:E1628"/>
    <mergeCell ref="E1629:E1630"/>
    <mergeCell ref="C1632:C1638"/>
    <mergeCell ref="D1632:D1638"/>
    <mergeCell ref="E1632:E1635"/>
    <mergeCell ref="F1632:F1638"/>
    <mergeCell ref="E1636:E1638"/>
    <mergeCell ref="C1639:C1647"/>
    <mergeCell ref="D1639:D1647"/>
    <mergeCell ref="E1639:E1641"/>
    <mergeCell ref="F1639:F1647"/>
    <mergeCell ref="G1639:G1640"/>
    <mergeCell ref="E1643:E1645"/>
    <mergeCell ref="G1643:G1644"/>
    <mergeCell ref="C1648:C1656"/>
    <mergeCell ref="D1648:D1656"/>
    <mergeCell ref="E1648:E1650"/>
    <mergeCell ref="F1648:F1656"/>
    <mergeCell ref="E1651:E1653"/>
    <mergeCell ref="E1654:E1656"/>
    <mergeCell ref="C1657:C1658"/>
    <mergeCell ref="D1657:D1658"/>
    <mergeCell ref="F1657:F1658"/>
    <mergeCell ref="C1659:C1664"/>
    <mergeCell ref="D1659:D1664"/>
    <mergeCell ref="E1659:E1661"/>
    <mergeCell ref="F1659:F1664"/>
    <mergeCell ref="E1662:E1664"/>
    <mergeCell ref="C1665:C1672"/>
    <mergeCell ref="D1665:D1672"/>
    <mergeCell ref="E1665:E1672"/>
    <mergeCell ref="F1665:F1672"/>
    <mergeCell ref="G1667:G1669"/>
    <mergeCell ref="G1670:G1671"/>
    <mergeCell ref="C1673:C1681"/>
    <mergeCell ref="D1673:D1681"/>
    <mergeCell ref="E1673:E1675"/>
    <mergeCell ref="F1673:F1681"/>
    <mergeCell ref="E1678:E1681"/>
    <mergeCell ref="C1682:C1706"/>
    <mergeCell ref="D1682:D1706"/>
    <mergeCell ref="E1682:E1685"/>
    <mergeCell ref="F1682:F1706"/>
    <mergeCell ref="E1686:E1688"/>
    <mergeCell ref="E1689:E1691"/>
    <mergeCell ref="E1692:E1694"/>
    <mergeCell ref="E1695:E1697"/>
    <mergeCell ref="E1698:E1699"/>
    <mergeCell ref="E1700:E1702"/>
    <mergeCell ref="E1703:E1706"/>
    <mergeCell ref="C1707:C1719"/>
    <mergeCell ref="D1707:D1719"/>
    <mergeCell ref="F1707:F1719"/>
    <mergeCell ref="G1707:G1709"/>
    <mergeCell ref="E1710:E1711"/>
    <mergeCell ref="G1710:G1711"/>
    <mergeCell ref="E1712:E1713"/>
    <mergeCell ref="G1712:G1714"/>
    <mergeCell ref="E1714:E1715"/>
    <mergeCell ref="G1715:G1719"/>
    <mergeCell ref="I1715:I1717"/>
    <mergeCell ref="E1716:E1717"/>
    <mergeCell ref="E1718:E1719"/>
    <mergeCell ref="C1720:C1740"/>
    <mergeCell ref="D1720:D1740"/>
    <mergeCell ref="E1720:E1740"/>
    <mergeCell ref="F1720:F1740"/>
    <mergeCell ref="G1720:G1722"/>
    <mergeCell ref="G1723:G1725"/>
    <mergeCell ref="G1726:G1728"/>
    <mergeCell ref="G1729:G1731"/>
    <mergeCell ref="G1732:G1734"/>
    <mergeCell ref="G1735:G1737"/>
    <mergeCell ref="G1738:G1740"/>
    <mergeCell ref="C1741:C1754"/>
    <mergeCell ref="D1741:D1754"/>
    <mergeCell ref="E1741:E1750"/>
    <mergeCell ref="F1741:F1754"/>
    <mergeCell ref="E1751:E1752"/>
    <mergeCell ref="E1753:E1754"/>
    <mergeCell ref="C1755:C1784"/>
    <mergeCell ref="D1755:D1784"/>
    <mergeCell ref="E1755:E1756"/>
    <mergeCell ref="F1755:F1784"/>
    <mergeCell ref="E1757:E1758"/>
    <mergeCell ref="E1759:E1760"/>
    <mergeCell ref="E1761:E1762"/>
    <mergeCell ref="E1763:E1764"/>
    <mergeCell ref="E1766:E1768"/>
    <mergeCell ref="E1769:E1770"/>
    <mergeCell ref="E1771:E1772"/>
    <mergeCell ref="E1773:E1774"/>
    <mergeCell ref="E1775:E1779"/>
    <mergeCell ref="E1782:E1784"/>
    <mergeCell ref="C1785:C1790"/>
    <mergeCell ref="D1785:D1790"/>
    <mergeCell ref="E1785:E1786"/>
    <mergeCell ref="F1785:F1790"/>
    <mergeCell ref="E1787:E1788"/>
    <mergeCell ref="G1788:G1789"/>
    <mergeCell ref="C1791:C1803"/>
    <mergeCell ref="D1791:D1803"/>
    <mergeCell ref="E1791:E1803"/>
    <mergeCell ref="F1791:F1803"/>
    <mergeCell ref="C1804:C1824"/>
    <mergeCell ref="D1804:D1824"/>
    <mergeCell ref="E1804:E1808"/>
    <mergeCell ref="F1804:F1824"/>
    <mergeCell ref="G1804:G1805"/>
    <mergeCell ref="E1809:E1817"/>
    <mergeCell ref="E1818:E1824"/>
    <mergeCell ref="G1818:G1819"/>
    <mergeCell ref="G1820:G1821"/>
    <mergeCell ref="G1822:G1823"/>
    <mergeCell ref="C1825:C1863"/>
    <mergeCell ref="D1825:D1863"/>
    <mergeCell ref="E1825:E1834"/>
    <mergeCell ref="F1825:F1863"/>
    <mergeCell ref="E1835:E1843"/>
    <mergeCell ref="E1844:E1853"/>
    <mergeCell ref="E1854:E1863"/>
    <mergeCell ref="C1864:C1912"/>
    <mergeCell ref="D1864:D1912"/>
    <mergeCell ref="E1864:E1885"/>
    <mergeCell ref="F1864:F1912"/>
    <mergeCell ref="E1886:E1896"/>
    <mergeCell ref="E1899:E1900"/>
    <mergeCell ref="E1901:E1912"/>
    <mergeCell ref="C1913:C1930"/>
    <mergeCell ref="D1913:D1930"/>
    <mergeCell ref="E1913:E1917"/>
    <mergeCell ref="F1913:F1930"/>
    <mergeCell ref="E1918:E1922"/>
    <mergeCell ref="E1926:E1929"/>
    <mergeCell ref="C1931:C1949"/>
    <mergeCell ref="D1931:D1949"/>
    <mergeCell ref="E1931:E1934"/>
    <mergeCell ref="F1931:F1949"/>
    <mergeCell ref="E1936:E1939"/>
    <mergeCell ref="E1942:E1945"/>
    <mergeCell ref="C1950:C1991"/>
    <mergeCell ref="D1950:D1991"/>
    <mergeCell ref="E1950:E1979"/>
    <mergeCell ref="F1950:F1991"/>
    <mergeCell ref="G1950:G1953"/>
    <mergeCell ref="G1954:G1958"/>
    <mergeCell ref="H1954:H1958"/>
    <mergeCell ref="I1954:I1958"/>
    <mergeCell ref="G1959:G1962"/>
    <mergeCell ref="G1963:G1969"/>
    <mergeCell ref="H1963:H1969"/>
    <mergeCell ref="I1963:I1969"/>
    <mergeCell ref="G1971:G1972"/>
    <mergeCell ref="H1971:H1972"/>
    <mergeCell ref="G1973:G1974"/>
    <mergeCell ref="H1973:H1974"/>
    <mergeCell ref="I1973:I1974"/>
    <mergeCell ref="G1976:G1979"/>
    <mergeCell ref="E1980:E1988"/>
    <mergeCell ref="G1980:G1990"/>
    <mergeCell ref="H1980:H1990"/>
    <mergeCell ref="I1980:I1990"/>
    <mergeCell ref="E1989:E1991"/>
    <mergeCell ref="C1992:C2025"/>
    <mergeCell ref="D1992:D2025"/>
    <mergeCell ref="E1992:E1997"/>
    <mergeCell ref="F1992:F2025"/>
    <mergeCell ref="G1993:G1994"/>
    <mergeCell ref="E1998:E2000"/>
    <mergeCell ref="E2001:E2004"/>
    <mergeCell ref="E2005:E2006"/>
    <mergeCell ref="E2007:E2008"/>
    <mergeCell ref="E2009:E2016"/>
    <mergeCell ref="E2017:E2018"/>
    <mergeCell ref="E2019:E2021"/>
    <mergeCell ref="E2022:E2023"/>
    <mergeCell ref="E2024:E2025"/>
    <mergeCell ref="C2026:C2069"/>
    <mergeCell ref="D2026:D2069"/>
    <mergeCell ref="E2026:E2036"/>
    <mergeCell ref="F2026:F2069"/>
    <mergeCell ref="E2037:E2039"/>
    <mergeCell ref="E2040:E2050"/>
    <mergeCell ref="E2051:E2053"/>
    <mergeCell ref="E2054:E2056"/>
    <mergeCell ref="E2057:E2068"/>
    <mergeCell ref="C2070:C2094"/>
    <mergeCell ref="D2070:D2094"/>
    <mergeCell ref="E2070:E2094"/>
    <mergeCell ref="F2070:F2094"/>
    <mergeCell ref="C2095:C2113"/>
    <mergeCell ref="D2095:D2113"/>
    <mergeCell ref="E2095:E2113"/>
    <mergeCell ref="F2095:F2113"/>
    <mergeCell ref="C2114:C2132"/>
    <mergeCell ref="D2114:D2132"/>
    <mergeCell ref="E2114:E2119"/>
    <mergeCell ref="F2114:F2132"/>
    <mergeCell ref="G2119:G2122"/>
    <mergeCell ref="E2120:E2125"/>
    <mergeCell ref="G2124:G2127"/>
    <mergeCell ref="E2126:E2132"/>
    <mergeCell ref="G2130:G2131"/>
    <mergeCell ref="C2133:C2172"/>
    <mergeCell ref="D2133:D2172"/>
    <mergeCell ref="E2133:E2172"/>
    <mergeCell ref="F2133:F2172"/>
    <mergeCell ref="C2173:C2207"/>
    <mergeCell ref="D2173:D2207"/>
    <mergeCell ref="F2173:F2207"/>
    <mergeCell ref="E2177:E2179"/>
    <mergeCell ref="E2180:E2182"/>
    <mergeCell ref="E2183:E2184"/>
    <mergeCell ref="E2185:E2207"/>
    <mergeCell ref="C2208:C2211"/>
    <mergeCell ref="D2208:D2211"/>
    <mergeCell ref="F2208:F2211"/>
    <mergeCell ref="E2210:E2211"/>
    <mergeCell ref="C2212:C2231"/>
    <mergeCell ref="D2212:D2231"/>
    <mergeCell ref="E2212:E2214"/>
    <mergeCell ref="F2212:F2231"/>
    <mergeCell ref="E2215:E2217"/>
    <mergeCell ref="E2218:E2219"/>
    <mergeCell ref="E2221:E2222"/>
    <mergeCell ref="E2223:E2225"/>
    <mergeCell ref="E2226:E2228"/>
    <mergeCell ref="E2229:E2231"/>
    <mergeCell ref="C2305:C2308"/>
    <mergeCell ref="D2305:D2308"/>
    <mergeCell ref="E2305:E2308"/>
    <mergeCell ref="F2305:F2308"/>
    <mergeCell ref="E2320:E2321"/>
    <mergeCell ref="E2322:E2323"/>
    <mergeCell ref="E2346:E2347"/>
    <mergeCell ref="C2309:C2328"/>
    <mergeCell ref="D2309:D2328"/>
    <mergeCell ref="E2309:E2316"/>
    <mergeCell ref="F2309:F2328"/>
    <mergeCell ref="E2317:E2318"/>
    <mergeCell ref="E2324:E2325"/>
    <mergeCell ref="C2232:C2287"/>
    <mergeCell ref="D2232:D2287"/>
    <mergeCell ref="E2232:E2234"/>
    <mergeCell ref="F2232:F2287"/>
    <mergeCell ref="E2235:E2239"/>
    <mergeCell ref="E2240:E2260"/>
    <mergeCell ref="E2261:E2272"/>
    <mergeCell ref="E2273:E2283"/>
    <mergeCell ref="E2284:E2285"/>
    <mergeCell ref="E2286:E2287"/>
    <mergeCell ref="C2288:C2304"/>
    <mergeCell ref="D2288:D2304"/>
    <mergeCell ref="E2288:E2289"/>
    <mergeCell ref="F2288:F2304"/>
    <mergeCell ref="E2290:E2292"/>
    <mergeCell ref="E2293:E2294"/>
    <mergeCell ref="E2295:E2297"/>
    <mergeCell ref="E2298:E2299"/>
    <mergeCell ref="E2300:E2302"/>
    <mergeCell ref="E2358:E2360"/>
    <mergeCell ref="E2361:E2363"/>
    <mergeCell ref="E2364:E2366"/>
    <mergeCell ref="C2367:C2405"/>
    <mergeCell ref="D2367:D2405"/>
    <mergeCell ref="E2367:E2369"/>
    <mergeCell ref="F2367:F2405"/>
    <mergeCell ref="E2370:E2371"/>
    <mergeCell ref="E2372:E2374"/>
    <mergeCell ref="E2375:E2376"/>
    <mergeCell ref="E2377:E2384"/>
    <mergeCell ref="E2385:E2387"/>
    <mergeCell ref="E2388:E2393"/>
    <mergeCell ref="E2394:E2400"/>
    <mergeCell ref="E2401:E2404"/>
    <mergeCell ref="E2354:E2355"/>
    <mergeCell ref="C2329:C2353"/>
    <mergeCell ref="D2329:D2353"/>
    <mergeCell ref="E2329:E2333"/>
    <mergeCell ref="F2329:F2353"/>
    <mergeCell ref="E2334:E2339"/>
    <mergeCell ref="E2340:E2341"/>
    <mergeCell ref="E2342:E2344"/>
    <mergeCell ref="E2348:E2349"/>
    <mergeCell ref="C2354:C2366"/>
    <mergeCell ref="D2354:D2366"/>
    <mergeCell ref="F2354:F2366"/>
    <mergeCell ref="E2356:E2357"/>
  </mergeCells>
  <conditionalFormatting sqref="Q10:Q2405">
    <cfRule type="cellIs" dxfId="24" priority="1" operator="equal">
      <formula>"SIN VALOR AVANCE"</formula>
    </cfRule>
    <cfRule type="cellIs" dxfId="23" priority="2" operator="equal">
      <formula>"VALIDAR FECHA"</formula>
    </cfRule>
    <cfRule type="cellIs" dxfId="22" priority="3" operator="equal">
      <formula>"INCUMPLIDA"</formula>
    </cfRule>
    <cfRule type="cellIs" dxfId="21" priority="4" operator="equal">
      <formula>"PROCESO"</formula>
    </cfRule>
    <cfRule type="cellIs" dxfId="20" priority="5" operator="equal">
      <formula>"CUMPLIDA"</formula>
    </cfRule>
  </conditionalFormatting>
  <dataValidations count="11">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30:H132 G141:G142 G161 H149:H151 H169:H171 H188:H190 H70:H72 H81:H83 H92:H94 H105:H107 H117:H119 G180 H304 H440 H392:H394 H462 H402:H404 H419:H422 H446:H448 H469:H471 H386 H396 H434:H437 H451 H458:H460 H496:H505 H588 H526 H624 H532:H534 H594:H596 H541 H579:H582 H558:H561 H571:H573 H601 H614 H620:H622 H630:H632 H642:H644 H607:H609 H1403:H1406 H694:H696 H1094:H1096 H750:H752 H1399:H1401 H1428:H1430 H655:H657 H668:H670 H681:H683 H709:H719 H728:H732 H739:H741 H754:H755 H762:H764 H774:H776 H789:H791 H801:H803 H813:H815 H817:H818 H825:H827 H832:H833 H840:H842 H852:H854 H856:H857 H864:H866 H876:H878 H887:H889 H898:H900 H910:H912 H922:H924 H934:H936 H946:H948 H964:H966 H978:H980 H989:H991 H1001:H1003 H1013:H1015 H1024:H1026 H1035:H1037 H1046:H1048 H1059:H1061 H1072:H1074 H1083:H1085 H1105:H1109 H1118:H1120 H1131:H1133 H1145:H1147 H1162:H1164 H1176:H1178 H1192:H1194 H1209:H1211 H1228:H1230 H1245:H1247 H1260:H1262 H1276:H1278 H1292:H1294 H1307:H1309 H1322:H1324 H1338:H1340 H1356:H1358 H1368:H1370 H1383:H1385 H1415:H1419 H1439:H1445 H1454:H1456" xr:uid="{A1F7EE88-AA0F-4AE8-8524-7C88C19B982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03:I107 I115:I119 I128:I132 I147:I151 I186:I190 I68:I72 I110 I63 I98 I162 I79:I83 I167:I171 I123 I142 I181 I74 I85 I90:I94 I304 I350:I351 I462 I444:I448 I400:I404 I1447 I440 I390:I394 I467:I471 I386 I396 I419:I422 I451 I456:I460 I496:I505 I588 I526 I532:I534 I540:I541 I624 I635 I592:I596 I579:I582 I558:I561 I569:I573 I601 I614 I618:I622 I628:I632 I640:I644 I605:I609 J1482 J1464:J1465 J1479 J1473 I1392 I707:I719 I1290:I1294 I1305:I1309 I1336:I1340 I1381:I1385 I1320:I1324 I726:I732 I1269 I1354:I1358 I1366:I1370 I1103:I1109 I648 I660:I661 H687:I687 I702 I743 I754:I755 I766:I767 I782 I787:I791 I799:I803 I817:I818 I832:I833 I838:I842 I850:I854 I891 I896:I900 I908:I912 I915 I932:I936 I944:I948 I971 I987:I991 I1033:I1037 I1092:I1096 I1116:I1120 I1081:I1085 I1129:I1133 I1070:I1074 I1143:I1147 I1057:I1061 I1160:I1164 I1022:I1026 I1174:I1178 I1011:I1015 I1190:I1194 I1044:I1048 I999:I1003 I1207:I1211 I880 I1243:I1247 I962:I966 I1226:I1230 I868:I869 I1258:I1262 I1413:I1419 I1397:I1401 I1426:I1430 I1432 I1437:I1445 I653:I657 I666:I670 I674 I679:I683 I692:I696 I721 I737:I741 I748:I752 I760:I764 I772:I776 I794 I806 I811:I815 I823:I827 I845 I856:I857 I862:I866 I874:I878 I885:I889 I903 I920:I924 I927 I939 I957 I976:I980 I982 I994 I1006 I1017 I1028 I1039 I1052 I1065 I1076 I1087 I1098 I1111 I1124 I1138 I1155 I1169 I1185 I1202 I1221 I1238 I1253 I1274:I1278 I1285 I1300 I1315 I1331 I1349 I1361 I1376 I1408 I1403:I1406 I1421 I1452:I1456 J1457 I434:I437 I2203:I2207 H2136:I2140 I2178:I2182 I2186:I2190 I2194:I2198 I2103:I2107 H2156:I2156" xr:uid="{7751D1E7-219C-418D-9984-5DC8C32A7D62}">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69 K104 K91 K148 K80 K496:K505 K540 K565:K571 K636:K642 K580 K559 K1419 K1438 K945 K935 K1244 K708 K713 K1355 K1367 K1382 K1403:K1405 K1398 K1414 K654 K667 K680 K693 K716 K730:K732 K738 K754:K755 K752 K788 K800 K812 K824 K839 K851 K863 K875 K886 K897 K909 K923 K954 K963 K979 K1000 K1012 K1023 K1427 K1047 K1337 K1321 K1306 K1291 K1275 K1259 K1130 K1144 K1161 K1175 K1191 K1208 K1227 K1442:K1444 K1457 K1453" xr:uid="{B58BB13F-0037-477C-B80C-3D0C9DA5DA9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463" xr:uid="{CA406666-1D41-488B-B396-6986E43FBD4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496:G504 G526 G539 G1086 G1418:G1421 G1403 G714:G715 G1097 G717 G712 G1075 G1108:G1110 G719 G1442 G1446" xr:uid="{7E851336-10FC-4602-BA94-68339A3A10C3}">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503 D496 D499 D501 D712 D715 D1075:D1084 D1086:D1121 D1123:D1130 D1134 D1403:D1410 D1418:D1426 D720:D752" xr:uid="{9629AA83-387A-4435-85AC-73CB57D9005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499 E503 E501 E496 E712 E715 E742:E749 E1075:E1084 E1086:E1121 E1123:E1130 E1403:E1410 E1418:E1426 E720:E736" xr:uid="{B06F92E1-1B2D-40DF-A7CC-9ADB0C1C746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496:F505 F712 F1086:F1121 F1075:F1084 F742:F749 F715:F736 F1403:F1430" xr:uid="{8E10448B-2E16-49B4-A660-42CA5F18DCEF}">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712:O719 O496:O505 O1121" xr:uid="{4E4E50B5-D02B-4496-98FD-C0F4F444184E}">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496:L505 L1403:L1406 L1419 L1442:L1445 L1457" xr:uid="{488941BF-89D9-4EB2-A425-A5B036FCBF02}">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496:J505 J1419 J1403:J1406 J1442:J1445" xr:uid="{DF9160F0-D82A-4F9D-BEEB-1F84C571E047}">
      <formula1>-9223372036854770000</formula1>
      <formula2>9223372036854770000</formula2>
    </dataValidation>
  </dataValidations>
  <pageMargins left="0.7" right="0.7" top="0.75" bottom="0.75" header="0.3" footer="0.3"/>
  <pageSetup scale="10" orientation="portrait" r:id="rId1"/>
  <headerFooter>
    <oddFooter>&amp;R_x000D_&amp;1#&amp;"Calibri"&amp;10&amp;K000000 Información Pública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6D4CF-4B4E-4CC5-B184-554CD0741AE9}">
  <dimension ref="A1:AG1115"/>
  <sheetViews>
    <sheetView zoomScale="55" zoomScaleNormal="55" workbookViewId="0">
      <selection activeCell="E11" sqref="E11:E26"/>
    </sheetView>
  </sheetViews>
  <sheetFormatPr baseColWidth="10" defaultColWidth="11.42578125" defaultRowHeight="14.25"/>
  <cols>
    <col min="1" max="1" width="26.42578125" style="110" customWidth="1"/>
    <col min="2" max="2" width="16.7109375" style="111" customWidth="1"/>
    <col min="3" max="3" width="22" style="111" customWidth="1"/>
    <col min="4" max="4" width="33.28515625" style="112" customWidth="1"/>
    <col min="5" max="5" width="98.28515625" style="145" customWidth="1"/>
    <col min="6" max="6" width="41.85546875" style="145" customWidth="1"/>
    <col min="7" max="7" width="39" style="145" customWidth="1"/>
    <col min="8" max="8" width="42.140625" style="145" customWidth="1"/>
    <col min="9" max="9" width="33.28515625" style="110" customWidth="1"/>
    <col min="10" max="10" width="39.140625" style="112" customWidth="1"/>
    <col min="11" max="11" width="23.140625" style="112" customWidth="1"/>
    <col min="12" max="12" width="29.28515625" style="112" customWidth="1"/>
    <col min="13" max="13" width="31.28515625" style="112" customWidth="1"/>
    <col min="14" max="14" width="40.42578125" style="112" customWidth="1"/>
    <col min="15" max="15" width="73.28515625" style="112" customWidth="1"/>
    <col min="16" max="16" width="29.7109375" style="112" customWidth="1"/>
    <col min="17" max="17" width="50.85546875" style="146" bestFit="1" customWidth="1"/>
    <col min="18" max="20" width="11.42578125" style="109"/>
    <col min="21" max="21" width="13.140625" style="109" bestFit="1" customWidth="1"/>
    <col min="22" max="22" width="13.7109375" style="109" bestFit="1" customWidth="1"/>
    <col min="23" max="24" width="11.42578125" style="109"/>
    <col min="25" max="25" width="76.140625" style="109" customWidth="1"/>
    <col min="26" max="16384" width="11.42578125" style="109"/>
  </cols>
  <sheetData>
    <row r="1" spans="1:33">
      <c r="A1" s="661"/>
      <c r="B1" s="662"/>
      <c r="C1" s="665" t="s">
        <v>4237</v>
      </c>
      <c r="D1" s="665"/>
      <c r="E1" s="665"/>
      <c r="F1" s="665"/>
      <c r="G1" s="665"/>
      <c r="H1" s="665"/>
      <c r="I1" s="665"/>
      <c r="J1" s="665"/>
      <c r="K1" s="665"/>
      <c r="L1" s="665"/>
      <c r="M1" s="665"/>
      <c r="N1" s="665"/>
      <c r="O1" s="665"/>
      <c r="P1" s="665"/>
      <c r="Q1" s="666"/>
    </row>
    <row r="2" spans="1:33">
      <c r="A2" s="663"/>
      <c r="B2" s="664"/>
      <c r="C2" s="667"/>
      <c r="D2" s="667"/>
      <c r="E2" s="667"/>
      <c r="F2" s="667"/>
      <c r="G2" s="667"/>
      <c r="H2" s="667"/>
      <c r="I2" s="667"/>
      <c r="J2" s="667"/>
      <c r="K2" s="667"/>
      <c r="L2" s="667"/>
      <c r="M2" s="667"/>
      <c r="N2" s="667"/>
      <c r="O2" s="667"/>
      <c r="P2" s="667"/>
      <c r="Q2" s="668"/>
    </row>
    <row r="3" spans="1:33" ht="15">
      <c r="A3" s="663"/>
      <c r="B3" s="664"/>
      <c r="C3" s="664"/>
      <c r="D3" s="664"/>
      <c r="E3" s="664"/>
      <c r="F3" s="664"/>
      <c r="G3" s="664"/>
      <c r="H3" s="664"/>
      <c r="I3" s="664"/>
      <c r="J3" s="664"/>
      <c r="K3" s="664"/>
      <c r="L3" s="664"/>
      <c r="M3" s="664"/>
      <c r="N3" s="664"/>
      <c r="O3" s="664"/>
      <c r="P3" s="664"/>
      <c r="Q3" s="669"/>
    </row>
    <row r="4" spans="1:33" ht="15.75">
      <c r="A4" s="670" t="s">
        <v>45</v>
      </c>
      <c r="B4" s="671"/>
      <c r="C4" s="672"/>
      <c r="D4" s="672"/>
      <c r="E4" s="672"/>
      <c r="F4" s="672"/>
      <c r="G4" s="672"/>
      <c r="H4" s="672"/>
      <c r="I4" s="672"/>
      <c r="J4" s="64"/>
      <c r="K4" s="673" t="s">
        <v>46</v>
      </c>
      <c r="L4" s="673"/>
      <c r="M4" s="673"/>
      <c r="N4" s="673"/>
      <c r="O4" s="673"/>
      <c r="P4" s="178">
        <v>45657</v>
      </c>
      <c r="Q4" s="132"/>
    </row>
    <row r="5" spans="1:33" ht="15.75">
      <c r="A5" s="82" t="s">
        <v>47</v>
      </c>
      <c r="B5" s="64"/>
      <c r="C5" s="64"/>
      <c r="D5" s="64"/>
      <c r="E5" s="133"/>
      <c r="F5" s="133"/>
      <c r="G5" s="133"/>
      <c r="H5" s="133"/>
      <c r="I5" s="104"/>
      <c r="J5" s="64"/>
      <c r="K5" s="673"/>
      <c r="L5" s="673"/>
      <c r="M5" s="673"/>
      <c r="N5" s="673"/>
      <c r="O5" s="673"/>
      <c r="P5" s="178"/>
      <c r="Q5" s="132"/>
    </row>
    <row r="6" spans="1:33" ht="15.75">
      <c r="A6" s="82" t="s">
        <v>4238</v>
      </c>
      <c r="B6" s="64"/>
      <c r="C6" s="64"/>
      <c r="D6" s="64"/>
      <c r="E6" s="133"/>
      <c r="F6" s="133"/>
      <c r="G6" s="133"/>
      <c r="H6" s="133"/>
      <c r="I6" s="104"/>
      <c r="J6" s="64"/>
      <c r="K6" s="673"/>
      <c r="L6" s="673"/>
      <c r="M6" s="673"/>
      <c r="N6" s="673"/>
      <c r="O6" s="673"/>
      <c r="P6" s="178"/>
      <c r="Q6" s="132"/>
    </row>
    <row r="7" spans="1:33" ht="15.75">
      <c r="A7" s="82" t="s">
        <v>4239</v>
      </c>
      <c r="B7" s="64"/>
      <c r="C7" s="64"/>
      <c r="D7" s="64"/>
      <c r="E7" s="133"/>
      <c r="F7" s="133"/>
      <c r="G7" s="133"/>
      <c r="H7" s="133"/>
      <c r="I7" s="104"/>
      <c r="J7" s="64"/>
      <c r="K7" s="673"/>
      <c r="L7" s="673"/>
      <c r="M7" s="673"/>
      <c r="N7" s="673"/>
      <c r="O7" s="673"/>
      <c r="P7" s="178"/>
      <c r="Q7" s="132"/>
    </row>
    <row r="8" spans="1:33" ht="15.75">
      <c r="A8" s="82" t="s">
        <v>51</v>
      </c>
      <c r="B8" s="64"/>
      <c r="C8" s="64"/>
      <c r="D8" s="64"/>
      <c r="E8" s="133"/>
      <c r="F8" s="133"/>
      <c r="G8" s="133"/>
      <c r="H8" s="133"/>
      <c r="I8" s="105"/>
      <c r="J8" s="64"/>
      <c r="K8" s="673" t="s">
        <v>4240</v>
      </c>
      <c r="L8" s="673"/>
      <c r="M8" s="673"/>
      <c r="N8" s="673"/>
      <c r="O8" s="673"/>
      <c r="P8" s="178">
        <v>45821</v>
      </c>
      <c r="Q8" s="132"/>
    </row>
    <row r="9" spans="1:33" ht="15.75">
      <c r="A9" s="66"/>
      <c r="B9" s="67"/>
      <c r="C9" s="67"/>
      <c r="D9" s="67"/>
      <c r="E9" s="68"/>
      <c r="F9" s="68"/>
      <c r="G9" s="68"/>
      <c r="H9" s="68"/>
      <c r="I9" s="106"/>
      <c r="J9" s="67"/>
      <c r="K9" s="67"/>
      <c r="L9" s="69"/>
      <c r="M9" s="69"/>
      <c r="N9" s="69"/>
      <c r="O9" s="69"/>
      <c r="P9" s="69"/>
      <c r="Q9" s="134"/>
    </row>
    <row r="10" spans="1:33" ht="126">
      <c r="A10" s="70" t="s">
        <v>27</v>
      </c>
      <c r="B10" s="70" t="s">
        <v>9</v>
      </c>
      <c r="C10" s="70" t="s">
        <v>53</v>
      </c>
      <c r="D10" s="70" t="s">
        <v>4241</v>
      </c>
      <c r="E10" s="107" t="s">
        <v>4242</v>
      </c>
      <c r="F10" s="70" t="s">
        <v>4243</v>
      </c>
      <c r="G10" s="70" t="s">
        <v>57</v>
      </c>
      <c r="H10" s="70" t="s">
        <v>58</v>
      </c>
      <c r="I10" s="108" t="s">
        <v>59</v>
      </c>
      <c r="J10" s="108" t="s">
        <v>60</v>
      </c>
      <c r="K10" s="83" t="s">
        <v>61</v>
      </c>
      <c r="L10" s="83" t="s">
        <v>62</v>
      </c>
      <c r="M10" s="2" t="s">
        <v>63</v>
      </c>
      <c r="N10" s="2" t="s">
        <v>64</v>
      </c>
      <c r="O10" s="108" t="s">
        <v>65</v>
      </c>
      <c r="P10" s="84" t="s">
        <v>66</v>
      </c>
      <c r="Q10" s="108" t="s">
        <v>33</v>
      </c>
      <c r="R10" s="331" t="s">
        <v>58</v>
      </c>
      <c r="S10" s="332" t="s">
        <v>59</v>
      </c>
      <c r="T10" s="332" t="s">
        <v>60</v>
      </c>
      <c r="U10" s="333" t="s">
        <v>61</v>
      </c>
      <c r="V10" s="333" t="s">
        <v>62</v>
      </c>
      <c r="W10" s="334" t="s">
        <v>63</v>
      </c>
      <c r="X10" s="334" t="s">
        <v>64</v>
      </c>
      <c r="Y10" s="332" t="s">
        <v>65</v>
      </c>
      <c r="Z10" s="335" t="s">
        <v>58</v>
      </c>
      <c r="AA10" s="336" t="s">
        <v>59</v>
      </c>
      <c r="AB10" s="336" t="s">
        <v>60</v>
      </c>
      <c r="AC10" s="337" t="s">
        <v>61</v>
      </c>
      <c r="AD10" s="337" t="s">
        <v>62</v>
      </c>
      <c r="AE10" s="338" t="s">
        <v>63</v>
      </c>
      <c r="AF10" s="338" t="s">
        <v>64</v>
      </c>
      <c r="AG10" s="336" t="s">
        <v>65</v>
      </c>
    </row>
    <row r="11" spans="1:33" ht="150.75" customHeight="1">
      <c r="A11" s="169" t="s">
        <v>17</v>
      </c>
      <c r="B11" s="460" t="s">
        <v>13</v>
      </c>
      <c r="C11" s="642" t="s">
        <v>3097</v>
      </c>
      <c r="D11" s="642" t="s">
        <v>3098</v>
      </c>
      <c r="E11" s="643" t="s">
        <v>3099</v>
      </c>
      <c r="F11" s="643" t="s">
        <v>3100</v>
      </c>
      <c r="G11" s="643" t="s">
        <v>4381</v>
      </c>
      <c r="H11" s="163" t="s">
        <v>3101</v>
      </c>
      <c r="I11" s="163" t="s">
        <v>3102</v>
      </c>
      <c r="J11" s="164">
        <v>1</v>
      </c>
      <c r="K11" s="190">
        <v>42461</v>
      </c>
      <c r="L11" s="190">
        <v>42551</v>
      </c>
      <c r="M11" s="165">
        <f t="shared" ref="M11:M18" si="0">(L11-K11)/7</f>
        <v>12.857142857142858</v>
      </c>
      <c r="N11" s="191">
        <v>1</v>
      </c>
      <c r="O11" s="163" t="s">
        <v>3103</v>
      </c>
      <c r="P11" s="53">
        <f t="shared" ref="P11:P74" si="1">N11/J11</f>
        <v>1</v>
      </c>
      <c r="Q11" s="166" t="str">
        <f>IF(ISNUMBER(P11),IF(P11=100%,"CUMPLIDA",IF(AND(ISNUMBER(L11),ISNUMBER(CGR!$P$4)), IF(L11&lt;CGR!$P$4,"INCUMPLIDA","PROCESO"), "VERIFICAR FECHA")),"SIN VALOR AVANCE")</f>
        <v>CUMPLIDA</v>
      </c>
      <c r="R11" s="281" t="s">
        <v>3101</v>
      </c>
      <c r="S11" s="282" t="s">
        <v>3102</v>
      </c>
      <c r="T11" s="363">
        <v>1</v>
      </c>
      <c r="U11" s="378">
        <v>42461</v>
      </c>
      <c r="V11" s="378">
        <v>42551</v>
      </c>
      <c r="W11" s="165">
        <f t="shared" ref="W11:W74" si="2">(V11-U11)/7</f>
        <v>12.857142857142858</v>
      </c>
      <c r="X11" s="387">
        <v>1</v>
      </c>
      <c r="Y11" s="282" t="s">
        <v>3103</v>
      </c>
      <c r="Z11" s="340">
        <f>IF(H11=R11,1,0)</f>
        <v>1</v>
      </c>
      <c r="AA11" s="340">
        <f t="shared" ref="AA11:AG11" si="3">IF(I11=S11,1,0)</f>
        <v>1</v>
      </c>
      <c r="AB11" s="340">
        <f t="shared" si="3"/>
        <v>1</v>
      </c>
      <c r="AC11" s="340">
        <f t="shared" si="3"/>
        <v>1</v>
      </c>
      <c r="AD11" s="340">
        <f t="shared" si="3"/>
        <v>1</v>
      </c>
      <c r="AE11" s="340">
        <f t="shared" si="3"/>
        <v>1</v>
      </c>
      <c r="AF11" s="340">
        <f t="shared" si="3"/>
        <v>1</v>
      </c>
      <c r="AG11" s="340">
        <f t="shared" si="3"/>
        <v>1</v>
      </c>
    </row>
    <row r="12" spans="1:33" ht="240" customHeight="1">
      <c r="A12" s="169" t="s">
        <v>17</v>
      </c>
      <c r="B12" s="460" t="s">
        <v>13</v>
      </c>
      <c r="C12" s="642"/>
      <c r="D12" s="642"/>
      <c r="E12" s="643"/>
      <c r="F12" s="643"/>
      <c r="G12" s="643"/>
      <c r="H12" s="163" t="s">
        <v>3104</v>
      </c>
      <c r="I12" s="163" t="s">
        <v>3105</v>
      </c>
      <c r="J12" s="461">
        <v>1</v>
      </c>
      <c r="K12" s="190">
        <v>42461</v>
      </c>
      <c r="L12" s="190">
        <v>42650</v>
      </c>
      <c r="M12" s="165">
        <f t="shared" si="0"/>
        <v>27</v>
      </c>
      <c r="N12" s="462">
        <v>1</v>
      </c>
      <c r="O12" s="163" t="s">
        <v>3106</v>
      </c>
      <c r="P12" s="53">
        <f t="shared" si="1"/>
        <v>1</v>
      </c>
      <c r="Q12" s="166" t="str">
        <f>IF(ISNUMBER(P12),IF(P12=100%,"CUMPLIDA",IF(AND(ISNUMBER(L12),ISNUMBER(CGR!$P$4)), IF(L12&lt;CGR!$P$4,"INCUMPLIDA","PROCESO"), "VERIFICAR FECHA")),"SIN VALOR AVANCE")</f>
        <v>CUMPLIDA</v>
      </c>
      <c r="R12" s="281" t="s">
        <v>3104</v>
      </c>
      <c r="S12" s="282" t="s">
        <v>3105</v>
      </c>
      <c r="T12" s="304">
        <v>1</v>
      </c>
      <c r="U12" s="378">
        <v>42461</v>
      </c>
      <c r="V12" s="378">
        <v>42650</v>
      </c>
      <c r="W12" s="165">
        <f t="shared" si="2"/>
        <v>27</v>
      </c>
      <c r="X12" s="388">
        <v>1</v>
      </c>
      <c r="Y12" s="282" t="s">
        <v>3106</v>
      </c>
      <c r="Z12" s="340">
        <f t="shared" ref="Z12:Z75" si="4">IF(H12=R12,1,0)</f>
        <v>1</v>
      </c>
      <c r="AA12" s="340">
        <f t="shared" ref="AA12:AA75" si="5">IF(I12=S12,1,0)</f>
        <v>1</v>
      </c>
      <c r="AB12" s="340">
        <f t="shared" ref="AB12:AB75" si="6">IF(J12=T12,1,0)</f>
        <v>1</v>
      </c>
      <c r="AC12" s="340">
        <f t="shared" ref="AC12:AC75" si="7">IF(K12=U12,1,0)</f>
        <v>1</v>
      </c>
      <c r="AD12" s="340">
        <f t="shared" ref="AD12:AD75" si="8">IF(L12=V12,1,0)</f>
        <v>1</v>
      </c>
      <c r="AE12" s="340">
        <f t="shared" ref="AE12:AE75" si="9">IF(M12=W12,1,0)</f>
        <v>1</v>
      </c>
      <c r="AF12" s="340">
        <f t="shared" ref="AF12:AF75" si="10">IF(N12=X12,1,0)</f>
        <v>1</v>
      </c>
      <c r="AG12" s="340">
        <f t="shared" ref="AG12:AG75" si="11">IF(O12=Y12,1,0)</f>
        <v>1</v>
      </c>
    </row>
    <row r="13" spans="1:33" ht="150.75">
      <c r="A13" s="169" t="s">
        <v>17</v>
      </c>
      <c r="B13" s="460" t="s">
        <v>13</v>
      </c>
      <c r="C13" s="642"/>
      <c r="D13" s="642"/>
      <c r="E13" s="643"/>
      <c r="F13" s="643"/>
      <c r="G13" s="643"/>
      <c r="H13" s="163" t="s">
        <v>3107</v>
      </c>
      <c r="I13" s="163" t="s">
        <v>3108</v>
      </c>
      <c r="J13" s="164">
        <v>1</v>
      </c>
      <c r="K13" s="190">
        <v>42653</v>
      </c>
      <c r="L13" s="190">
        <v>42661</v>
      </c>
      <c r="M13" s="165">
        <f t="shared" si="0"/>
        <v>1.1428571428571428</v>
      </c>
      <c r="N13" s="191">
        <v>1</v>
      </c>
      <c r="O13" s="163" t="s">
        <v>3109</v>
      </c>
      <c r="P13" s="53">
        <f t="shared" si="1"/>
        <v>1</v>
      </c>
      <c r="Q13" s="166" t="str">
        <f>IF(ISNUMBER(P13),IF(P13=100%,"CUMPLIDA",IF(AND(ISNUMBER(L13),ISNUMBER(CGR!$P$4)), IF(L13&lt;CGR!$P$4,"INCUMPLIDA","PROCESO"), "VERIFICAR FECHA")),"SIN VALOR AVANCE")</f>
        <v>CUMPLIDA</v>
      </c>
      <c r="R13" s="281" t="s">
        <v>3107</v>
      </c>
      <c r="S13" s="282" t="s">
        <v>3108</v>
      </c>
      <c r="T13" s="363">
        <v>1</v>
      </c>
      <c r="U13" s="378">
        <v>42653</v>
      </c>
      <c r="V13" s="378">
        <v>42661</v>
      </c>
      <c r="W13" s="165">
        <f t="shared" si="2"/>
        <v>1.1428571428571428</v>
      </c>
      <c r="X13" s="387">
        <v>1</v>
      </c>
      <c r="Y13" s="303" t="s">
        <v>4244</v>
      </c>
      <c r="Z13" s="340">
        <f t="shared" si="4"/>
        <v>1</v>
      </c>
      <c r="AA13" s="340">
        <f t="shared" si="5"/>
        <v>1</v>
      </c>
      <c r="AB13" s="340">
        <f t="shared" si="6"/>
        <v>1</v>
      </c>
      <c r="AC13" s="340">
        <f t="shared" si="7"/>
        <v>1</v>
      </c>
      <c r="AD13" s="340">
        <f t="shared" si="8"/>
        <v>1</v>
      </c>
      <c r="AE13" s="340">
        <f t="shared" si="9"/>
        <v>1</v>
      </c>
      <c r="AF13" s="340">
        <f t="shared" si="10"/>
        <v>1</v>
      </c>
      <c r="AG13" s="340">
        <f t="shared" si="11"/>
        <v>1</v>
      </c>
    </row>
    <row r="14" spans="1:33" ht="194.25" customHeight="1">
      <c r="A14" s="169" t="s">
        <v>17</v>
      </c>
      <c r="B14" s="460" t="s">
        <v>13</v>
      </c>
      <c r="C14" s="642"/>
      <c r="D14" s="642"/>
      <c r="E14" s="643"/>
      <c r="F14" s="643"/>
      <c r="G14" s="643"/>
      <c r="H14" s="163" t="s">
        <v>3110</v>
      </c>
      <c r="I14" s="163" t="s">
        <v>3111</v>
      </c>
      <c r="J14" s="461">
        <v>1</v>
      </c>
      <c r="K14" s="190">
        <v>42662</v>
      </c>
      <c r="L14" s="190">
        <v>42683</v>
      </c>
      <c r="M14" s="165">
        <f t="shared" si="0"/>
        <v>3</v>
      </c>
      <c r="N14" s="462">
        <v>1</v>
      </c>
      <c r="O14" s="163" t="s">
        <v>3112</v>
      </c>
      <c r="P14" s="53">
        <f t="shared" si="1"/>
        <v>1</v>
      </c>
      <c r="Q14" s="166" t="str">
        <f>IF(ISNUMBER(P14),IF(P14=100%,"CUMPLIDA",IF(AND(ISNUMBER(L14),ISNUMBER(CGR!$P$4)), IF(L14&lt;CGR!$P$4,"INCUMPLIDA","PROCESO"), "VERIFICAR FECHA")),"SIN VALOR AVANCE")</f>
        <v>CUMPLIDA</v>
      </c>
      <c r="R14" s="281" t="s">
        <v>3110</v>
      </c>
      <c r="S14" s="282" t="s">
        <v>3111</v>
      </c>
      <c r="T14" s="304">
        <v>1</v>
      </c>
      <c r="U14" s="378">
        <v>42662</v>
      </c>
      <c r="V14" s="378">
        <v>42683</v>
      </c>
      <c r="W14" s="165">
        <f t="shared" si="2"/>
        <v>3</v>
      </c>
      <c r="X14" s="53">
        <v>1</v>
      </c>
      <c r="Y14" s="282" t="s">
        <v>3112</v>
      </c>
      <c r="Z14" s="340">
        <f t="shared" si="4"/>
        <v>1</v>
      </c>
      <c r="AA14" s="340">
        <f t="shared" si="5"/>
        <v>1</v>
      </c>
      <c r="AB14" s="340">
        <f t="shared" si="6"/>
        <v>1</v>
      </c>
      <c r="AC14" s="340">
        <f t="shared" si="7"/>
        <v>1</v>
      </c>
      <c r="AD14" s="340">
        <f t="shared" si="8"/>
        <v>1</v>
      </c>
      <c r="AE14" s="340">
        <f t="shared" si="9"/>
        <v>1</v>
      </c>
      <c r="AF14" s="340">
        <f t="shared" si="10"/>
        <v>1</v>
      </c>
      <c r="AG14" s="340">
        <f t="shared" si="11"/>
        <v>1</v>
      </c>
    </row>
    <row r="15" spans="1:33" ht="165.75">
      <c r="A15" s="169" t="s">
        <v>17</v>
      </c>
      <c r="B15" s="460" t="s">
        <v>13</v>
      </c>
      <c r="C15" s="642"/>
      <c r="D15" s="642"/>
      <c r="E15" s="643"/>
      <c r="F15" s="643"/>
      <c r="G15" s="643"/>
      <c r="H15" s="163" t="s">
        <v>3113</v>
      </c>
      <c r="I15" s="163" t="s">
        <v>3114</v>
      </c>
      <c r="J15" s="461">
        <v>1</v>
      </c>
      <c r="K15" s="190">
        <v>42684</v>
      </c>
      <c r="L15" s="190">
        <v>42698</v>
      </c>
      <c r="M15" s="165">
        <f t="shared" si="0"/>
        <v>2</v>
      </c>
      <c r="N15" s="462">
        <v>1</v>
      </c>
      <c r="O15" s="163" t="s">
        <v>3115</v>
      </c>
      <c r="P15" s="53">
        <f t="shared" si="1"/>
        <v>1</v>
      </c>
      <c r="Q15" s="166" t="str">
        <f>IF(ISNUMBER(P15),IF(P15=100%,"CUMPLIDA",IF(AND(ISNUMBER(L15),ISNUMBER(CGR!$P$4)), IF(L15&lt;CGR!$P$4,"INCUMPLIDA","PROCESO"), "VERIFICAR FECHA")),"SIN VALOR AVANCE")</f>
        <v>CUMPLIDA</v>
      </c>
      <c r="R15" s="281" t="s">
        <v>3113</v>
      </c>
      <c r="S15" s="282" t="s">
        <v>3114</v>
      </c>
      <c r="T15" s="304">
        <v>1</v>
      </c>
      <c r="U15" s="378">
        <v>42684</v>
      </c>
      <c r="V15" s="378">
        <v>42698</v>
      </c>
      <c r="W15" s="165">
        <f t="shared" si="2"/>
        <v>2</v>
      </c>
      <c r="X15" s="388">
        <v>1</v>
      </c>
      <c r="Y15" s="282" t="s">
        <v>3115</v>
      </c>
      <c r="Z15" s="340">
        <f t="shared" si="4"/>
        <v>1</v>
      </c>
      <c r="AA15" s="340">
        <f t="shared" si="5"/>
        <v>1</v>
      </c>
      <c r="AB15" s="340">
        <f t="shared" si="6"/>
        <v>1</v>
      </c>
      <c r="AC15" s="340">
        <f t="shared" si="7"/>
        <v>1</v>
      </c>
      <c r="AD15" s="340">
        <f t="shared" si="8"/>
        <v>1</v>
      </c>
      <c r="AE15" s="340">
        <f t="shared" si="9"/>
        <v>1</v>
      </c>
      <c r="AF15" s="340">
        <f t="shared" si="10"/>
        <v>1</v>
      </c>
      <c r="AG15" s="340">
        <f t="shared" si="11"/>
        <v>1</v>
      </c>
    </row>
    <row r="16" spans="1:33" ht="150.75">
      <c r="A16" s="169" t="s">
        <v>17</v>
      </c>
      <c r="B16" s="460" t="s">
        <v>13</v>
      </c>
      <c r="C16" s="642"/>
      <c r="D16" s="642"/>
      <c r="E16" s="643"/>
      <c r="F16" s="643"/>
      <c r="G16" s="643"/>
      <c r="H16" s="163" t="s">
        <v>3116</v>
      </c>
      <c r="I16" s="163" t="s">
        <v>3117</v>
      </c>
      <c r="J16" s="461">
        <v>1</v>
      </c>
      <c r="K16" s="190">
        <v>42699</v>
      </c>
      <c r="L16" s="190">
        <v>42760</v>
      </c>
      <c r="M16" s="165">
        <f t="shared" si="0"/>
        <v>8.7142857142857135</v>
      </c>
      <c r="N16" s="462">
        <v>1</v>
      </c>
      <c r="O16" s="163" t="s">
        <v>3118</v>
      </c>
      <c r="P16" s="53">
        <f t="shared" si="1"/>
        <v>1</v>
      </c>
      <c r="Q16" s="166" t="str">
        <f>IF(ISNUMBER(P16),IF(P16=100%,"CUMPLIDA",IF(AND(ISNUMBER(L16),ISNUMBER(CGR!$P$4)), IF(L16&lt;CGR!$P$4,"INCUMPLIDA","PROCESO"), "VERIFICAR FECHA")),"SIN VALOR AVANCE")</f>
        <v>CUMPLIDA</v>
      </c>
      <c r="R16" s="281" t="s">
        <v>3116</v>
      </c>
      <c r="S16" s="282" t="s">
        <v>3117</v>
      </c>
      <c r="T16" s="304">
        <v>1</v>
      </c>
      <c r="U16" s="378">
        <v>42699</v>
      </c>
      <c r="V16" s="378">
        <v>42760</v>
      </c>
      <c r="W16" s="165">
        <f t="shared" si="2"/>
        <v>8.7142857142857135</v>
      </c>
      <c r="X16" s="388">
        <v>1</v>
      </c>
      <c r="Y16" s="282" t="s">
        <v>3118</v>
      </c>
      <c r="Z16" s="340">
        <f t="shared" si="4"/>
        <v>1</v>
      </c>
      <c r="AA16" s="340">
        <f t="shared" si="5"/>
        <v>1</v>
      </c>
      <c r="AB16" s="340">
        <f t="shared" si="6"/>
        <v>1</v>
      </c>
      <c r="AC16" s="340">
        <f t="shared" si="7"/>
        <v>1</v>
      </c>
      <c r="AD16" s="340">
        <f t="shared" si="8"/>
        <v>1</v>
      </c>
      <c r="AE16" s="340">
        <f t="shared" si="9"/>
        <v>1</v>
      </c>
      <c r="AF16" s="340">
        <f t="shared" si="10"/>
        <v>1</v>
      </c>
      <c r="AG16" s="340">
        <f t="shared" si="11"/>
        <v>1</v>
      </c>
    </row>
    <row r="17" spans="1:33" ht="135.75">
      <c r="A17" s="169" t="s">
        <v>17</v>
      </c>
      <c r="B17" s="460" t="s">
        <v>13</v>
      </c>
      <c r="C17" s="642"/>
      <c r="D17" s="642"/>
      <c r="E17" s="643"/>
      <c r="F17" s="643"/>
      <c r="G17" s="52" t="s">
        <v>3119</v>
      </c>
      <c r="H17" s="163" t="s">
        <v>3120</v>
      </c>
      <c r="I17" s="163" t="s">
        <v>1512</v>
      </c>
      <c r="J17" s="168">
        <v>1</v>
      </c>
      <c r="K17" s="192">
        <v>45231</v>
      </c>
      <c r="L17" s="192">
        <v>45504</v>
      </c>
      <c r="M17" s="165">
        <f t="shared" si="0"/>
        <v>39</v>
      </c>
      <c r="N17" s="191">
        <v>1</v>
      </c>
      <c r="O17" s="529" t="s">
        <v>3121</v>
      </c>
      <c r="P17" s="53">
        <f t="shared" si="1"/>
        <v>1</v>
      </c>
      <c r="Q17" s="166" t="str">
        <f>IF(ISNUMBER(P17),IF(P17=100%,"CUMPLIDA",IF(AND(ISNUMBER(L17),ISNUMBER(CGR!$P$4)), IF(L17&lt;CGR!$P$4,"INCUMPLIDA","PROCESO"), "VERIFICAR FECHA")),"SIN VALOR AVANCE")</f>
        <v>CUMPLIDA</v>
      </c>
      <c r="R17" s="281" t="s">
        <v>3120</v>
      </c>
      <c r="S17" s="282" t="s">
        <v>1512</v>
      </c>
      <c r="T17" s="301">
        <v>1</v>
      </c>
      <c r="U17" s="379">
        <v>45231</v>
      </c>
      <c r="V17" s="379">
        <v>45504</v>
      </c>
      <c r="W17" s="165">
        <f t="shared" si="2"/>
        <v>39</v>
      </c>
      <c r="X17" s="387">
        <v>1</v>
      </c>
      <c r="Y17" s="390" t="s">
        <v>3121</v>
      </c>
      <c r="Z17" s="340">
        <f t="shared" si="4"/>
        <v>1</v>
      </c>
      <c r="AA17" s="340">
        <f t="shared" si="5"/>
        <v>1</v>
      </c>
      <c r="AB17" s="340">
        <f t="shared" si="6"/>
        <v>1</v>
      </c>
      <c r="AC17" s="340">
        <f t="shared" si="7"/>
        <v>1</v>
      </c>
      <c r="AD17" s="340">
        <f t="shared" si="8"/>
        <v>1</v>
      </c>
      <c r="AE17" s="340">
        <f t="shared" si="9"/>
        <v>1</v>
      </c>
      <c r="AF17" s="340">
        <f t="shared" si="10"/>
        <v>1</v>
      </c>
      <c r="AG17" s="340">
        <f t="shared" si="11"/>
        <v>1</v>
      </c>
    </row>
    <row r="18" spans="1:33" ht="135.75">
      <c r="A18" s="169" t="s">
        <v>17</v>
      </c>
      <c r="B18" s="460" t="s">
        <v>13</v>
      </c>
      <c r="C18" s="642"/>
      <c r="D18" s="642"/>
      <c r="E18" s="643"/>
      <c r="F18" s="643"/>
      <c r="G18" s="52" t="s">
        <v>3122</v>
      </c>
      <c r="H18" s="163" t="s">
        <v>2886</v>
      </c>
      <c r="I18" s="163" t="s">
        <v>2887</v>
      </c>
      <c r="J18" s="168">
        <v>1</v>
      </c>
      <c r="K18" s="192">
        <v>45231</v>
      </c>
      <c r="L18" s="192">
        <v>45504</v>
      </c>
      <c r="M18" s="165">
        <f t="shared" si="0"/>
        <v>39</v>
      </c>
      <c r="N18" s="191">
        <v>1</v>
      </c>
      <c r="O18" s="529" t="s">
        <v>3121</v>
      </c>
      <c r="P18" s="53">
        <f t="shared" si="1"/>
        <v>1</v>
      </c>
      <c r="Q18" s="166" t="str">
        <f>IF(ISNUMBER(P18),IF(P18=100%,"CUMPLIDA",IF(AND(ISNUMBER(L18),ISNUMBER(CGR!$P$4)), IF(L18&lt;CGR!$P$4,"INCUMPLIDA","PROCESO"), "VERIFICAR FECHA")),"SIN VALOR AVANCE")</f>
        <v>CUMPLIDA</v>
      </c>
      <c r="R18" s="281" t="s">
        <v>2886</v>
      </c>
      <c r="S18" s="282" t="s">
        <v>2887</v>
      </c>
      <c r="T18" s="301">
        <v>1</v>
      </c>
      <c r="U18" s="379">
        <v>45231</v>
      </c>
      <c r="V18" s="379">
        <v>45504</v>
      </c>
      <c r="W18" s="165">
        <f t="shared" si="2"/>
        <v>39</v>
      </c>
      <c r="X18" s="387">
        <v>1</v>
      </c>
      <c r="Y18" s="390" t="s">
        <v>3121</v>
      </c>
      <c r="Z18" s="340">
        <f t="shared" si="4"/>
        <v>1</v>
      </c>
      <c r="AA18" s="340">
        <f t="shared" si="5"/>
        <v>1</v>
      </c>
      <c r="AB18" s="340">
        <f t="shared" si="6"/>
        <v>1</v>
      </c>
      <c r="AC18" s="340">
        <f t="shared" si="7"/>
        <v>1</v>
      </c>
      <c r="AD18" s="340">
        <f t="shared" si="8"/>
        <v>1</v>
      </c>
      <c r="AE18" s="340">
        <f t="shared" si="9"/>
        <v>1</v>
      </c>
      <c r="AF18" s="340">
        <f t="shared" si="10"/>
        <v>1</v>
      </c>
      <c r="AG18" s="340">
        <f t="shared" si="11"/>
        <v>1</v>
      </c>
    </row>
    <row r="19" spans="1:33" ht="90.75">
      <c r="A19" s="169" t="s">
        <v>17</v>
      </c>
      <c r="B19" s="460" t="s">
        <v>13</v>
      </c>
      <c r="C19" s="642"/>
      <c r="D19" s="642"/>
      <c r="E19" s="643"/>
      <c r="F19" s="643"/>
      <c r="G19" s="52" t="s">
        <v>2434</v>
      </c>
      <c r="H19" s="163" t="s">
        <v>1614</v>
      </c>
      <c r="I19" s="163" t="s">
        <v>238</v>
      </c>
      <c r="J19" s="168">
        <v>1</v>
      </c>
      <c r="K19" s="192">
        <v>45444</v>
      </c>
      <c r="L19" s="192">
        <v>45747</v>
      </c>
      <c r="M19" s="165">
        <f>(L19-K19)/7</f>
        <v>43.285714285714285</v>
      </c>
      <c r="N19" s="193">
        <v>0</v>
      </c>
      <c r="O19" s="163" t="s">
        <v>3123</v>
      </c>
      <c r="P19" s="53">
        <f t="shared" si="1"/>
        <v>0</v>
      </c>
      <c r="Q19" s="166" t="str">
        <f>IF(ISNUMBER(P19),IF(P19=100%,"CUMPLIDA",IF(AND(ISNUMBER(L19),ISNUMBER(CGR!$P$4)), IF(L19&lt;CGR!$P$4,"INCUMPLIDA","PROCESO"), "VERIFICAR FECHA")),"SIN VALOR AVANCE")</f>
        <v>PROCESO</v>
      </c>
      <c r="R19" s="281" t="s">
        <v>1614</v>
      </c>
      <c r="S19" s="282" t="s">
        <v>238</v>
      </c>
      <c r="T19" s="301">
        <v>1</v>
      </c>
      <c r="U19" s="379">
        <v>45444</v>
      </c>
      <c r="V19" s="380">
        <v>45747</v>
      </c>
      <c r="W19" s="165">
        <f t="shared" si="2"/>
        <v>43.285714285714285</v>
      </c>
      <c r="X19" s="389">
        <v>0</v>
      </c>
      <c r="Y19" s="283" t="s">
        <v>3123</v>
      </c>
      <c r="Z19" s="340">
        <f t="shared" si="4"/>
        <v>1</v>
      </c>
      <c r="AA19" s="340">
        <f t="shared" si="5"/>
        <v>1</v>
      </c>
      <c r="AB19" s="340">
        <f t="shared" si="6"/>
        <v>1</v>
      </c>
      <c r="AC19" s="340">
        <f t="shared" si="7"/>
        <v>1</v>
      </c>
      <c r="AD19" s="340">
        <f t="shared" si="8"/>
        <v>1</v>
      </c>
      <c r="AE19" s="340">
        <f t="shared" si="9"/>
        <v>1</v>
      </c>
      <c r="AF19" s="340">
        <f t="shared" si="10"/>
        <v>1</v>
      </c>
      <c r="AG19" s="340">
        <f t="shared" si="11"/>
        <v>1</v>
      </c>
    </row>
    <row r="20" spans="1:33" ht="90">
      <c r="A20" s="169" t="s">
        <v>17</v>
      </c>
      <c r="B20" s="460" t="s">
        <v>13</v>
      </c>
      <c r="C20" s="642"/>
      <c r="D20" s="642"/>
      <c r="E20" s="643"/>
      <c r="F20" s="643"/>
      <c r="G20" s="52" t="s">
        <v>241</v>
      </c>
      <c r="H20" s="163" t="s">
        <v>241</v>
      </c>
      <c r="I20" s="163" t="s">
        <v>242</v>
      </c>
      <c r="J20" s="168">
        <v>1</v>
      </c>
      <c r="K20" s="192">
        <v>45444</v>
      </c>
      <c r="L20" s="192">
        <v>45747</v>
      </c>
      <c r="M20" s="165">
        <f t="shared" ref="M20:M83" si="12">(L20-K20)/7</f>
        <v>43.285714285714285</v>
      </c>
      <c r="N20" s="193">
        <v>1</v>
      </c>
      <c r="O20" s="163" t="s">
        <v>3124</v>
      </c>
      <c r="P20" s="53">
        <f t="shared" si="1"/>
        <v>1</v>
      </c>
      <c r="Q20" s="166" t="str">
        <f>IF(ISNUMBER(P20),IF(P20=100%,"CUMPLIDA",IF(AND(ISNUMBER(L20),ISNUMBER(CGR!$P$4)), IF(L20&lt;CGR!$P$4,"INCUMPLIDA","PROCESO"), "VERIFICAR FECHA")),"SIN VALOR AVANCE")</f>
        <v>CUMPLIDA</v>
      </c>
      <c r="R20" s="281" t="s">
        <v>241</v>
      </c>
      <c r="S20" s="282" t="s">
        <v>242</v>
      </c>
      <c r="T20" s="301">
        <v>1</v>
      </c>
      <c r="U20" s="379">
        <v>45444</v>
      </c>
      <c r="V20" s="379">
        <v>45747</v>
      </c>
      <c r="W20" s="165">
        <f t="shared" si="2"/>
        <v>43.285714285714285</v>
      </c>
      <c r="X20" s="389">
        <v>1</v>
      </c>
      <c r="Y20" s="283" t="s">
        <v>3124</v>
      </c>
      <c r="Z20" s="340">
        <f t="shared" si="4"/>
        <v>1</v>
      </c>
      <c r="AA20" s="340">
        <f t="shared" si="5"/>
        <v>1</v>
      </c>
      <c r="AB20" s="340">
        <f t="shared" si="6"/>
        <v>1</v>
      </c>
      <c r="AC20" s="340">
        <f t="shared" si="7"/>
        <v>1</v>
      </c>
      <c r="AD20" s="340">
        <f t="shared" si="8"/>
        <v>1</v>
      </c>
      <c r="AE20" s="340">
        <f t="shared" si="9"/>
        <v>1</v>
      </c>
      <c r="AF20" s="340">
        <f t="shared" si="10"/>
        <v>1</v>
      </c>
      <c r="AG20" s="340">
        <f t="shared" si="11"/>
        <v>1</v>
      </c>
    </row>
    <row r="21" spans="1:33" ht="135">
      <c r="A21" s="169" t="s">
        <v>17</v>
      </c>
      <c r="B21" s="460" t="s">
        <v>13</v>
      </c>
      <c r="C21" s="642"/>
      <c r="D21" s="642"/>
      <c r="E21" s="643"/>
      <c r="F21" s="643"/>
      <c r="G21" s="52" t="s">
        <v>248</v>
      </c>
      <c r="H21" s="163" t="s">
        <v>248</v>
      </c>
      <c r="I21" s="163" t="s">
        <v>249</v>
      </c>
      <c r="J21" s="168">
        <v>1</v>
      </c>
      <c r="K21" s="192">
        <v>45444</v>
      </c>
      <c r="L21" s="192">
        <v>45747</v>
      </c>
      <c r="M21" s="165">
        <f t="shared" si="12"/>
        <v>43.285714285714285</v>
      </c>
      <c r="N21" s="193">
        <v>0</v>
      </c>
      <c r="O21" s="163" t="s">
        <v>3123</v>
      </c>
      <c r="P21" s="53">
        <f t="shared" si="1"/>
        <v>0</v>
      </c>
      <c r="Q21" s="166" t="str">
        <f>IF(ISNUMBER(P21),IF(P21=100%,"CUMPLIDA",IF(AND(ISNUMBER(L21),ISNUMBER(CGR!$P$4)), IF(L21&lt;CGR!$P$4,"INCUMPLIDA","PROCESO"), "VERIFICAR FECHA")),"SIN VALOR AVANCE")</f>
        <v>PROCESO</v>
      </c>
      <c r="R21" s="281" t="s">
        <v>248</v>
      </c>
      <c r="S21" s="282" t="s">
        <v>249</v>
      </c>
      <c r="T21" s="301">
        <v>1</v>
      </c>
      <c r="U21" s="379">
        <v>45444</v>
      </c>
      <c r="V21" s="380">
        <v>45747</v>
      </c>
      <c r="W21" s="165">
        <f t="shared" si="2"/>
        <v>43.285714285714285</v>
      </c>
      <c r="X21" s="389">
        <v>0</v>
      </c>
      <c r="Y21" s="283" t="s">
        <v>3123</v>
      </c>
      <c r="Z21" s="340">
        <f t="shared" si="4"/>
        <v>1</v>
      </c>
      <c r="AA21" s="340">
        <f t="shared" si="5"/>
        <v>1</v>
      </c>
      <c r="AB21" s="340">
        <f t="shared" si="6"/>
        <v>1</v>
      </c>
      <c r="AC21" s="340">
        <f t="shared" si="7"/>
        <v>1</v>
      </c>
      <c r="AD21" s="340">
        <f t="shared" si="8"/>
        <v>1</v>
      </c>
      <c r="AE21" s="340">
        <f t="shared" si="9"/>
        <v>1</v>
      </c>
      <c r="AF21" s="340">
        <f t="shared" si="10"/>
        <v>1</v>
      </c>
      <c r="AG21" s="340">
        <f t="shared" si="11"/>
        <v>1</v>
      </c>
    </row>
    <row r="22" spans="1:33" ht="135" customHeight="1">
      <c r="A22" s="169" t="s">
        <v>17</v>
      </c>
      <c r="B22" s="460" t="s">
        <v>13</v>
      </c>
      <c r="C22" s="642"/>
      <c r="D22" s="642"/>
      <c r="E22" s="643"/>
      <c r="F22" s="643"/>
      <c r="G22" s="52" t="s">
        <v>251</v>
      </c>
      <c r="H22" s="163" t="s">
        <v>251</v>
      </c>
      <c r="I22" s="163" t="s">
        <v>252</v>
      </c>
      <c r="J22" s="168">
        <v>1</v>
      </c>
      <c r="K22" s="192">
        <v>45444</v>
      </c>
      <c r="L22" s="192">
        <v>45747</v>
      </c>
      <c r="M22" s="165">
        <f t="shared" si="12"/>
        <v>43.285714285714285</v>
      </c>
      <c r="N22" s="193">
        <v>1</v>
      </c>
      <c r="O22" s="163" t="s">
        <v>3124</v>
      </c>
      <c r="P22" s="53">
        <f t="shared" si="1"/>
        <v>1</v>
      </c>
      <c r="Q22" s="166" t="str">
        <f>IF(ISNUMBER(P22),IF(P22=100%,"CUMPLIDA",IF(AND(ISNUMBER(L22),ISNUMBER(CGR!$P$4)), IF(L22&lt;CGR!$P$4,"INCUMPLIDA","PROCESO"), "VERIFICAR FECHA")),"SIN VALOR AVANCE")</f>
        <v>CUMPLIDA</v>
      </c>
      <c r="R22" s="281" t="s">
        <v>251</v>
      </c>
      <c r="S22" s="282" t="s">
        <v>252</v>
      </c>
      <c r="T22" s="301">
        <v>1</v>
      </c>
      <c r="U22" s="379">
        <v>45444</v>
      </c>
      <c r="V22" s="379">
        <v>45747</v>
      </c>
      <c r="W22" s="165">
        <f t="shared" si="2"/>
        <v>43.285714285714285</v>
      </c>
      <c r="X22" s="389">
        <v>1</v>
      </c>
      <c r="Y22" s="283" t="s">
        <v>3124</v>
      </c>
      <c r="Z22" s="340">
        <f t="shared" si="4"/>
        <v>1</v>
      </c>
      <c r="AA22" s="340">
        <f t="shared" si="5"/>
        <v>1</v>
      </c>
      <c r="AB22" s="340">
        <f t="shared" si="6"/>
        <v>1</v>
      </c>
      <c r="AC22" s="340">
        <f t="shared" si="7"/>
        <v>1</v>
      </c>
      <c r="AD22" s="340">
        <f t="shared" si="8"/>
        <v>1</v>
      </c>
      <c r="AE22" s="340">
        <f t="shared" si="9"/>
        <v>1</v>
      </c>
      <c r="AF22" s="340">
        <f t="shared" si="10"/>
        <v>1</v>
      </c>
      <c r="AG22" s="340">
        <f t="shared" si="11"/>
        <v>1</v>
      </c>
    </row>
    <row r="23" spans="1:33" ht="165">
      <c r="A23" s="169" t="s">
        <v>17</v>
      </c>
      <c r="B23" s="460" t="s">
        <v>13</v>
      </c>
      <c r="C23" s="642"/>
      <c r="D23" s="642"/>
      <c r="E23" s="643"/>
      <c r="F23" s="643"/>
      <c r="G23" s="52" t="s">
        <v>254</v>
      </c>
      <c r="H23" s="163" t="s">
        <v>254</v>
      </c>
      <c r="I23" s="163" t="s">
        <v>255</v>
      </c>
      <c r="J23" s="168">
        <v>1</v>
      </c>
      <c r="K23" s="192">
        <v>45444</v>
      </c>
      <c r="L23" s="192">
        <v>45747</v>
      </c>
      <c r="M23" s="165">
        <f t="shared" si="12"/>
        <v>43.285714285714285</v>
      </c>
      <c r="N23" s="193">
        <v>1</v>
      </c>
      <c r="O23" s="163" t="s">
        <v>3121</v>
      </c>
      <c r="P23" s="53">
        <f t="shared" si="1"/>
        <v>1</v>
      </c>
      <c r="Q23" s="166" t="str">
        <f>IF(ISNUMBER(P23),IF(P23=100%,"CUMPLIDA",IF(AND(ISNUMBER(L23),ISNUMBER(CGR!$P$4)), IF(L23&lt;CGR!$P$4,"INCUMPLIDA","PROCESO"), "VERIFICAR FECHA")),"SIN VALOR AVANCE")</f>
        <v>CUMPLIDA</v>
      </c>
      <c r="R23" s="281" t="s">
        <v>254</v>
      </c>
      <c r="S23" s="282" t="s">
        <v>255</v>
      </c>
      <c r="T23" s="301">
        <v>1</v>
      </c>
      <c r="U23" s="379">
        <v>45444</v>
      </c>
      <c r="V23" s="379">
        <v>45747</v>
      </c>
      <c r="W23" s="165">
        <f t="shared" si="2"/>
        <v>43.285714285714285</v>
      </c>
      <c r="X23" s="389">
        <v>1</v>
      </c>
      <c r="Y23" s="283" t="s">
        <v>3121</v>
      </c>
      <c r="Z23" s="340">
        <f t="shared" si="4"/>
        <v>1</v>
      </c>
      <c r="AA23" s="340">
        <f t="shared" si="5"/>
        <v>1</v>
      </c>
      <c r="AB23" s="340">
        <f t="shared" si="6"/>
        <v>1</v>
      </c>
      <c r="AC23" s="340">
        <f t="shared" si="7"/>
        <v>1</v>
      </c>
      <c r="AD23" s="340">
        <f t="shared" si="8"/>
        <v>1</v>
      </c>
      <c r="AE23" s="340">
        <f t="shared" si="9"/>
        <v>1</v>
      </c>
      <c r="AF23" s="340">
        <f t="shared" si="10"/>
        <v>1</v>
      </c>
      <c r="AG23" s="340">
        <f t="shared" si="11"/>
        <v>1</v>
      </c>
    </row>
    <row r="24" spans="1:33" ht="150.75">
      <c r="A24" s="169" t="s">
        <v>17</v>
      </c>
      <c r="B24" s="460" t="s">
        <v>13</v>
      </c>
      <c r="C24" s="642"/>
      <c r="D24" s="642"/>
      <c r="E24" s="643"/>
      <c r="F24" s="643"/>
      <c r="G24" s="52" t="s">
        <v>1363</v>
      </c>
      <c r="H24" s="163" t="s">
        <v>258</v>
      </c>
      <c r="I24" s="163" t="s">
        <v>259</v>
      </c>
      <c r="J24" s="168">
        <v>2</v>
      </c>
      <c r="K24" s="192">
        <v>45748</v>
      </c>
      <c r="L24" s="192">
        <v>45930</v>
      </c>
      <c r="M24" s="165">
        <f t="shared" si="12"/>
        <v>26</v>
      </c>
      <c r="N24" s="193">
        <v>2</v>
      </c>
      <c r="O24" s="163" t="s">
        <v>3125</v>
      </c>
      <c r="P24" s="53">
        <f t="shared" si="1"/>
        <v>1</v>
      </c>
      <c r="Q24" s="166" t="str">
        <f>IF(ISNUMBER(P24),IF(P24=100%,"CUMPLIDA",IF(AND(ISNUMBER(L24),ISNUMBER(CGR!$P$4)), IF(L24&lt;CGR!$P$4,"INCUMPLIDA","PROCESO"), "VERIFICAR FECHA")),"SIN VALOR AVANCE")</f>
        <v>CUMPLIDA</v>
      </c>
      <c r="R24" s="281" t="s">
        <v>258</v>
      </c>
      <c r="S24" s="282" t="s">
        <v>259</v>
      </c>
      <c r="T24" s="301">
        <v>2</v>
      </c>
      <c r="U24" s="379">
        <v>45748</v>
      </c>
      <c r="V24" s="379">
        <v>45930</v>
      </c>
      <c r="W24" s="165">
        <f t="shared" si="2"/>
        <v>26</v>
      </c>
      <c r="X24" s="389">
        <v>0</v>
      </c>
      <c r="Y24" s="283" t="s">
        <v>3125</v>
      </c>
      <c r="Z24" s="340">
        <f t="shared" si="4"/>
        <v>1</v>
      </c>
      <c r="AA24" s="340">
        <f t="shared" si="5"/>
        <v>1</v>
      </c>
      <c r="AB24" s="340">
        <f t="shared" si="6"/>
        <v>1</v>
      </c>
      <c r="AC24" s="340">
        <f t="shared" si="7"/>
        <v>1</v>
      </c>
      <c r="AD24" s="340">
        <f t="shared" si="8"/>
        <v>1</v>
      </c>
      <c r="AE24" s="340">
        <f t="shared" si="9"/>
        <v>1</v>
      </c>
      <c r="AF24" s="340">
        <f t="shared" si="10"/>
        <v>0</v>
      </c>
      <c r="AG24" s="340">
        <f t="shared" si="11"/>
        <v>1</v>
      </c>
    </row>
    <row r="25" spans="1:33" ht="180">
      <c r="A25" s="169" t="s">
        <v>17</v>
      </c>
      <c r="B25" s="460" t="s">
        <v>13</v>
      </c>
      <c r="C25" s="642"/>
      <c r="D25" s="642"/>
      <c r="E25" s="643"/>
      <c r="F25" s="643"/>
      <c r="G25" s="52" t="s">
        <v>1364</v>
      </c>
      <c r="H25" s="163" t="s">
        <v>261</v>
      </c>
      <c r="I25" s="163" t="s">
        <v>262</v>
      </c>
      <c r="J25" s="168">
        <v>1</v>
      </c>
      <c r="K25" s="192">
        <v>45748</v>
      </c>
      <c r="L25" s="192">
        <v>45930</v>
      </c>
      <c r="M25" s="165">
        <f t="shared" si="12"/>
        <v>26</v>
      </c>
      <c r="N25" s="193">
        <v>0</v>
      </c>
      <c r="O25" s="163" t="s">
        <v>3123</v>
      </c>
      <c r="P25" s="53">
        <f t="shared" si="1"/>
        <v>0</v>
      </c>
      <c r="Q25" s="166" t="str">
        <f>IF(ISNUMBER(P25),IF(P25=100%,"CUMPLIDA",IF(AND(ISNUMBER(L25),ISNUMBER(CGR!$P$4)), IF(L25&lt;CGR!$P$4,"INCUMPLIDA","PROCESO"), "VERIFICAR FECHA")),"SIN VALOR AVANCE")</f>
        <v>PROCESO</v>
      </c>
      <c r="R25" s="281" t="s">
        <v>261</v>
      </c>
      <c r="S25" s="282" t="s">
        <v>262</v>
      </c>
      <c r="T25" s="301">
        <v>1</v>
      </c>
      <c r="U25" s="379">
        <v>45748</v>
      </c>
      <c r="V25" s="379">
        <v>45930</v>
      </c>
      <c r="W25" s="165">
        <f t="shared" si="2"/>
        <v>26</v>
      </c>
      <c r="X25" s="389">
        <v>0</v>
      </c>
      <c r="Y25" s="283" t="s">
        <v>3123</v>
      </c>
      <c r="Z25" s="340">
        <f t="shared" si="4"/>
        <v>1</v>
      </c>
      <c r="AA25" s="340">
        <f t="shared" si="5"/>
        <v>1</v>
      </c>
      <c r="AB25" s="340">
        <f t="shared" si="6"/>
        <v>1</v>
      </c>
      <c r="AC25" s="340">
        <f t="shared" si="7"/>
        <v>1</v>
      </c>
      <c r="AD25" s="340">
        <f t="shared" si="8"/>
        <v>1</v>
      </c>
      <c r="AE25" s="340">
        <f t="shared" si="9"/>
        <v>1</v>
      </c>
      <c r="AF25" s="340">
        <f t="shared" si="10"/>
        <v>1</v>
      </c>
      <c r="AG25" s="340">
        <f t="shared" si="11"/>
        <v>1</v>
      </c>
    </row>
    <row r="26" spans="1:33" ht="409.5">
      <c r="A26" s="169" t="s">
        <v>17</v>
      </c>
      <c r="B26" s="460" t="s">
        <v>13</v>
      </c>
      <c r="C26" s="642"/>
      <c r="D26" s="642"/>
      <c r="E26" s="643"/>
      <c r="F26" s="643"/>
      <c r="G26" s="52" t="s">
        <v>1365</v>
      </c>
      <c r="H26" s="163" t="s">
        <v>264</v>
      </c>
      <c r="I26" s="163" t="s">
        <v>265</v>
      </c>
      <c r="J26" s="168">
        <v>2</v>
      </c>
      <c r="K26" s="192">
        <v>45748</v>
      </c>
      <c r="L26" s="192">
        <v>45930</v>
      </c>
      <c r="M26" s="165">
        <f t="shared" si="12"/>
        <v>26</v>
      </c>
      <c r="N26" s="193">
        <v>0</v>
      </c>
      <c r="O26" s="163" t="s">
        <v>3126</v>
      </c>
      <c r="P26" s="53">
        <f t="shared" si="1"/>
        <v>0</v>
      </c>
      <c r="Q26" s="166" t="str">
        <f>IF(ISNUMBER(P26),IF(P26=100%,"CUMPLIDA",IF(AND(ISNUMBER(L26),ISNUMBER(CGR!$P$4)), IF(L26&lt;CGR!$P$4,"INCUMPLIDA","PROCESO"), "VERIFICAR FECHA")),"SIN VALOR AVANCE")</f>
        <v>PROCESO</v>
      </c>
      <c r="R26" s="281" t="s">
        <v>264</v>
      </c>
      <c r="S26" s="282" t="s">
        <v>265</v>
      </c>
      <c r="T26" s="301">
        <v>2</v>
      </c>
      <c r="U26" s="379">
        <v>45748</v>
      </c>
      <c r="V26" s="379">
        <v>45930</v>
      </c>
      <c r="W26" s="165">
        <f t="shared" si="2"/>
        <v>26</v>
      </c>
      <c r="X26" s="389">
        <v>0</v>
      </c>
      <c r="Y26" s="283" t="s">
        <v>3126</v>
      </c>
      <c r="Z26" s="340">
        <f t="shared" si="4"/>
        <v>1</v>
      </c>
      <c r="AA26" s="340">
        <f t="shared" si="5"/>
        <v>1</v>
      </c>
      <c r="AB26" s="340">
        <f t="shared" si="6"/>
        <v>1</v>
      </c>
      <c r="AC26" s="340">
        <f t="shared" si="7"/>
        <v>1</v>
      </c>
      <c r="AD26" s="340">
        <f t="shared" si="8"/>
        <v>1</v>
      </c>
      <c r="AE26" s="340">
        <f t="shared" si="9"/>
        <v>1</v>
      </c>
      <c r="AF26" s="340">
        <f t="shared" si="10"/>
        <v>1</v>
      </c>
      <c r="AG26" s="340">
        <f t="shared" si="11"/>
        <v>1</v>
      </c>
    </row>
    <row r="27" spans="1:33" ht="150.75">
      <c r="A27" s="169" t="s">
        <v>17</v>
      </c>
      <c r="B27" s="460" t="s">
        <v>13</v>
      </c>
      <c r="C27" s="642" t="s">
        <v>3127</v>
      </c>
      <c r="D27" s="642" t="s">
        <v>3098</v>
      </c>
      <c r="E27" s="643" t="s">
        <v>3128</v>
      </c>
      <c r="F27" s="643" t="s">
        <v>3129</v>
      </c>
      <c r="G27" s="52" t="s">
        <v>3130</v>
      </c>
      <c r="H27" s="163" t="s">
        <v>3120</v>
      </c>
      <c r="I27" s="163" t="s">
        <v>1512</v>
      </c>
      <c r="J27" s="168">
        <v>1</v>
      </c>
      <c r="K27" s="192">
        <v>45231</v>
      </c>
      <c r="L27" s="192">
        <v>45504</v>
      </c>
      <c r="M27" s="165">
        <f t="shared" si="12"/>
        <v>39</v>
      </c>
      <c r="N27" s="191">
        <v>1</v>
      </c>
      <c r="O27" s="163" t="s">
        <v>3131</v>
      </c>
      <c r="P27" s="53">
        <f t="shared" si="1"/>
        <v>1</v>
      </c>
      <c r="Q27" s="166" t="str">
        <f>IF(ISNUMBER(P27),IF(P27=100%,"CUMPLIDA",IF(AND(ISNUMBER(L27),ISNUMBER(CGR!$P$4)), IF(L27&lt;CGR!$P$4,"INCUMPLIDA","PROCESO"), "VERIFICAR FECHA")),"SIN VALOR AVANCE")</f>
        <v>CUMPLIDA</v>
      </c>
      <c r="R27" s="281" t="s">
        <v>3120</v>
      </c>
      <c r="S27" s="282" t="s">
        <v>1512</v>
      </c>
      <c r="T27" s="301">
        <v>1</v>
      </c>
      <c r="U27" s="379">
        <v>45231</v>
      </c>
      <c r="V27" s="379">
        <v>45504</v>
      </c>
      <c r="W27" s="165">
        <f t="shared" si="2"/>
        <v>39</v>
      </c>
      <c r="X27" s="387">
        <v>1</v>
      </c>
      <c r="Y27" s="282" t="s">
        <v>3131</v>
      </c>
      <c r="Z27" s="340">
        <f t="shared" si="4"/>
        <v>1</v>
      </c>
      <c r="AA27" s="340">
        <f t="shared" si="5"/>
        <v>1</v>
      </c>
      <c r="AB27" s="340">
        <f t="shared" si="6"/>
        <v>1</v>
      </c>
      <c r="AC27" s="340">
        <f t="shared" si="7"/>
        <v>1</v>
      </c>
      <c r="AD27" s="340">
        <f t="shared" si="8"/>
        <v>1</v>
      </c>
      <c r="AE27" s="340">
        <f t="shared" si="9"/>
        <v>1</v>
      </c>
      <c r="AF27" s="340">
        <f t="shared" si="10"/>
        <v>1</v>
      </c>
      <c r="AG27" s="340">
        <f t="shared" si="11"/>
        <v>1</v>
      </c>
    </row>
    <row r="28" spans="1:33" ht="225.75">
      <c r="A28" s="169" t="s">
        <v>17</v>
      </c>
      <c r="B28" s="460" t="s">
        <v>13</v>
      </c>
      <c r="C28" s="642"/>
      <c r="D28" s="642"/>
      <c r="E28" s="643"/>
      <c r="F28" s="643"/>
      <c r="G28" s="52" t="s">
        <v>3132</v>
      </c>
      <c r="H28" s="163" t="s">
        <v>2886</v>
      </c>
      <c r="I28" s="163" t="s">
        <v>2887</v>
      </c>
      <c r="J28" s="168">
        <v>1</v>
      </c>
      <c r="K28" s="192">
        <v>45231</v>
      </c>
      <c r="L28" s="192">
        <v>45504</v>
      </c>
      <c r="M28" s="165">
        <f t="shared" si="12"/>
        <v>39</v>
      </c>
      <c r="N28" s="191">
        <v>1</v>
      </c>
      <c r="O28" s="163" t="s">
        <v>3133</v>
      </c>
      <c r="P28" s="53">
        <f t="shared" si="1"/>
        <v>1</v>
      </c>
      <c r="Q28" s="166" t="str">
        <f>IF(ISNUMBER(P28),IF(P28=100%,"CUMPLIDA",IF(AND(ISNUMBER(L28),ISNUMBER(CGR!$P$4)), IF(L28&lt;CGR!$P$4,"INCUMPLIDA","PROCESO"), "VERIFICAR FECHA")),"SIN VALOR AVANCE")</f>
        <v>CUMPLIDA</v>
      </c>
      <c r="R28" s="281" t="s">
        <v>2886</v>
      </c>
      <c r="S28" s="282" t="s">
        <v>2887</v>
      </c>
      <c r="T28" s="301">
        <v>1</v>
      </c>
      <c r="U28" s="379">
        <v>45231</v>
      </c>
      <c r="V28" s="379">
        <v>45504</v>
      </c>
      <c r="W28" s="165">
        <f t="shared" si="2"/>
        <v>39</v>
      </c>
      <c r="X28" s="387">
        <v>1</v>
      </c>
      <c r="Y28" s="282" t="s">
        <v>3133</v>
      </c>
      <c r="Z28" s="340">
        <f t="shared" si="4"/>
        <v>1</v>
      </c>
      <c r="AA28" s="340">
        <f t="shared" si="5"/>
        <v>1</v>
      </c>
      <c r="AB28" s="340">
        <f t="shared" si="6"/>
        <v>1</v>
      </c>
      <c r="AC28" s="340">
        <f t="shared" si="7"/>
        <v>1</v>
      </c>
      <c r="AD28" s="340">
        <f t="shared" si="8"/>
        <v>1</v>
      </c>
      <c r="AE28" s="340">
        <f t="shared" si="9"/>
        <v>1</v>
      </c>
      <c r="AF28" s="340">
        <f t="shared" si="10"/>
        <v>1</v>
      </c>
      <c r="AG28" s="340">
        <f t="shared" si="11"/>
        <v>1</v>
      </c>
    </row>
    <row r="29" spans="1:33" ht="90.75">
      <c r="A29" s="169" t="s">
        <v>17</v>
      </c>
      <c r="B29" s="460" t="s">
        <v>13</v>
      </c>
      <c r="C29" s="642"/>
      <c r="D29" s="642"/>
      <c r="E29" s="643"/>
      <c r="F29" s="643"/>
      <c r="G29" s="52" t="s">
        <v>2434</v>
      </c>
      <c r="H29" s="163" t="s">
        <v>1614</v>
      </c>
      <c r="I29" s="163" t="s">
        <v>238</v>
      </c>
      <c r="J29" s="168">
        <v>1</v>
      </c>
      <c r="K29" s="192">
        <v>45444</v>
      </c>
      <c r="L29" s="192">
        <v>45747</v>
      </c>
      <c r="M29" s="165">
        <f t="shared" si="12"/>
        <v>43.285714285714285</v>
      </c>
      <c r="N29" s="193">
        <v>0</v>
      </c>
      <c r="O29" s="530" t="s">
        <v>3123</v>
      </c>
      <c r="P29" s="53">
        <f t="shared" si="1"/>
        <v>0</v>
      </c>
      <c r="Q29" s="166" t="str">
        <f>IF(ISNUMBER(P29),IF(P29=100%,"CUMPLIDA",IF(AND(ISNUMBER(L29),ISNUMBER(CGR!$P$4)), IF(L29&lt;CGR!$P$4,"INCUMPLIDA","PROCESO"), "VERIFICAR FECHA")),"SIN VALOR AVANCE")</f>
        <v>PROCESO</v>
      </c>
      <c r="R29" s="281" t="s">
        <v>1614</v>
      </c>
      <c r="S29" s="282" t="s">
        <v>238</v>
      </c>
      <c r="T29" s="301">
        <v>1</v>
      </c>
      <c r="U29" s="379">
        <v>45444</v>
      </c>
      <c r="V29" s="380">
        <v>45747</v>
      </c>
      <c r="W29" s="165">
        <f t="shared" si="2"/>
        <v>43.285714285714285</v>
      </c>
      <c r="X29" s="389">
        <v>0</v>
      </c>
      <c r="Y29" s="391" t="s">
        <v>3123</v>
      </c>
      <c r="Z29" s="340">
        <f t="shared" si="4"/>
        <v>1</v>
      </c>
      <c r="AA29" s="340">
        <f t="shared" si="5"/>
        <v>1</v>
      </c>
      <c r="AB29" s="340">
        <f t="shared" si="6"/>
        <v>1</v>
      </c>
      <c r="AC29" s="340">
        <f t="shared" si="7"/>
        <v>1</v>
      </c>
      <c r="AD29" s="340">
        <f t="shared" si="8"/>
        <v>1</v>
      </c>
      <c r="AE29" s="340">
        <f t="shared" si="9"/>
        <v>1</v>
      </c>
      <c r="AF29" s="340">
        <f t="shared" si="10"/>
        <v>1</v>
      </c>
      <c r="AG29" s="340">
        <f t="shared" si="11"/>
        <v>1</v>
      </c>
    </row>
    <row r="30" spans="1:33" ht="90">
      <c r="A30" s="169" t="s">
        <v>17</v>
      </c>
      <c r="B30" s="460" t="s">
        <v>13</v>
      </c>
      <c r="C30" s="642"/>
      <c r="D30" s="642"/>
      <c r="E30" s="643"/>
      <c r="F30" s="643"/>
      <c r="G30" s="52" t="s">
        <v>241</v>
      </c>
      <c r="H30" s="163" t="s">
        <v>241</v>
      </c>
      <c r="I30" s="163" t="s">
        <v>242</v>
      </c>
      <c r="J30" s="168">
        <v>1</v>
      </c>
      <c r="K30" s="192">
        <v>45444</v>
      </c>
      <c r="L30" s="192">
        <v>45747</v>
      </c>
      <c r="M30" s="165">
        <f t="shared" si="12"/>
        <v>43.285714285714285</v>
      </c>
      <c r="N30" s="193">
        <v>1</v>
      </c>
      <c r="O30" s="530" t="s">
        <v>3124</v>
      </c>
      <c r="P30" s="53">
        <f t="shared" si="1"/>
        <v>1</v>
      </c>
      <c r="Q30" s="166" t="str">
        <f>IF(ISNUMBER(P30),IF(P30=100%,"CUMPLIDA",IF(AND(ISNUMBER(L30),ISNUMBER(CGR!$P$4)), IF(L30&lt;CGR!$P$4,"INCUMPLIDA","PROCESO"), "VERIFICAR FECHA")),"SIN VALOR AVANCE")</f>
        <v>CUMPLIDA</v>
      </c>
      <c r="R30" s="281" t="s">
        <v>241</v>
      </c>
      <c r="S30" s="282" t="s">
        <v>242</v>
      </c>
      <c r="T30" s="301">
        <v>1</v>
      </c>
      <c r="U30" s="379">
        <v>45444</v>
      </c>
      <c r="V30" s="379">
        <v>45747</v>
      </c>
      <c r="W30" s="165">
        <f t="shared" si="2"/>
        <v>43.285714285714285</v>
      </c>
      <c r="X30" s="389">
        <v>1</v>
      </c>
      <c r="Y30" s="391" t="s">
        <v>3124</v>
      </c>
      <c r="Z30" s="340">
        <f t="shared" si="4"/>
        <v>1</v>
      </c>
      <c r="AA30" s="340">
        <f t="shared" si="5"/>
        <v>1</v>
      </c>
      <c r="AB30" s="340">
        <f t="shared" si="6"/>
        <v>1</v>
      </c>
      <c r="AC30" s="340">
        <f t="shared" si="7"/>
        <v>1</v>
      </c>
      <c r="AD30" s="340">
        <f t="shared" si="8"/>
        <v>1</v>
      </c>
      <c r="AE30" s="340">
        <f t="shared" si="9"/>
        <v>1</v>
      </c>
      <c r="AF30" s="340">
        <f t="shared" si="10"/>
        <v>1</v>
      </c>
      <c r="AG30" s="340">
        <f t="shared" si="11"/>
        <v>1</v>
      </c>
    </row>
    <row r="31" spans="1:33" ht="135">
      <c r="A31" s="169" t="s">
        <v>17</v>
      </c>
      <c r="B31" s="460" t="s">
        <v>13</v>
      </c>
      <c r="C31" s="642"/>
      <c r="D31" s="642"/>
      <c r="E31" s="643"/>
      <c r="F31" s="643"/>
      <c r="G31" s="52" t="s">
        <v>248</v>
      </c>
      <c r="H31" s="163" t="s">
        <v>248</v>
      </c>
      <c r="I31" s="163" t="s">
        <v>249</v>
      </c>
      <c r="J31" s="168">
        <v>1</v>
      </c>
      <c r="K31" s="192">
        <v>45444</v>
      </c>
      <c r="L31" s="192">
        <v>45747</v>
      </c>
      <c r="M31" s="165">
        <f t="shared" si="12"/>
        <v>43.285714285714285</v>
      </c>
      <c r="N31" s="193">
        <v>0</v>
      </c>
      <c r="O31" s="530" t="s">
        <v>3123</v>
      </c>
      <c r="P31" s="53">
        <f t="shared" si="1"/>
        <v>0</v>
      </c>
      <c r="Q31" s="166" t="str">
        <f>IF(ISNUMBER(P31),IF(P31=100%,"CUMPLIDA",IF(AND(ISNUMBER(L31),ISNUMBER(CGR!$P$4)), IF(L31&lt;CGR!$P$4,"INCUMPLIDA","PROCESO"), "VERIFICAR FECHA")),"SIN VALOR AVANCE")</f>
        <v>PROCESO</v>
      </c>
      <c r="R31" s="281" t="s">
        <v>248</v>
      </c>
      <c r="S31" s="282" t="s">
        <v>249</v>
      </c>
      <c r="T31" s="301">
        <v>1</v>
      </c>
      <c r="U31" s="379">
        <v>45444</v>
      </c>
      <c r="V31" s="380">
        <v>45747</v>
      </c>
      <c r="W31" s="165">
        <f t="shared" si="2"/>
        <v>43.285714285714285</v>
      </c>
      <c r="X31" s="389">
        <v>0</v>
      </c>
      <c r="Y31" s="391" t="s">
        <v>3123</v>
      </c>
      <c r="Z31" s="340">
        <f t="shared" si="4"/>
        <v>1</v>
      </c>
      <c r="AA31" s="340">
        <f t="shared" si="5"/>
        <v>1</v>
      </c>
      <c r="AB31" s="340">
        <f t="shared" si="6"/>
        <v>1</v>
      </c>
      <c r="AC31" s="340">
        <f t="shared" si="7"/>
        <v>1</v>
      </c>
      <c r="AD31" s="340">
        <f t="shared" si="8"/>
        <v>1</v>
      </c>
      <c r="AE31" s="340">
        <f t="shared" si="9"/>
        <v>1</v>
      </c>
      <c r="AF31" s="340">
        <f t="shared" si="10"/>
        <v>1</v>
      </c>
      <c r="AG31" s="340">
        <f t="shared" si="11"/>
        <v>1</v>
      </c>
    </row>
    <row r="32" spans="1:33" ht="135" customHeight="1">
      <c r="A32" s="169" t="s">
        <v>17</v>
      </c>
      <c r="B32" s="460" t="s">
        <v>13</v>
      </c>
      <c r="C32" s="642"/>
      <c r="D32" s="642"/>
      <c r="E32" s="643"/>
      <c r="F32" s="643"/>
      <c r="G32" s="52" t="s">
        <v>251</v>
      </c>
      <c r="H32" s="163" t="s">
        <v>251</v>
      </c>
      <c r="I32" s="163" t="s">
        <v>252</v>
      </c>
      <c r="J32" s="168">
        <v>1</v>
      </c>
      <c r="K32" s="192">
        <v>45444</v>
      </c>
      <c r="L32" s="192">
        <v>45747</v>
      </c>
      <c r="M32" s="165">
        <f t="shared" si="12"/>
        <v>43.285714285714285</v>
      </c>
      <c r="N32" s="193">
        <v>0.77</v>
      </c>
      <c r="O32" s="530" t="s">
        <v>3124</v>
      </c>
      <c r="P32" s="53">
        <f t="shared" si="1"/>
        <v>0.77</v>
      </c>
      <c r="Q32" s="166" t="str">
        <f>IF(ISNUMBER(P32),IF(P32=100%,"CUMPLIDA",IF(AND(ISNUMBER(L32),ISNUMBER(CGR!$P$4)), IF(L32&lt;CGR!$P$4,"INCUMPLIDA","PROCESO"), "VERIFICAR FECHA")),"SIN VALOR AVANCE")</f>
        <v>PROCESO</v>
      </c>
      <c r="R32" s="281" t="s">
        <v>251</v>
      </c>
      <c r="S32" s="282" t="s">
        <v>252</v>
      </c>
      <c r="T32" s="301">
        <v>1</v>
      </c>
      <c r="U32" s="379">
        <v>45444</v>
      </c>
      <c r="V32" s="380">
        <v>45747</v>
      </c>
      <c r="W32" s="165">
        <f t="shared" si="2"/>
        <v>43.285714285714285</v>
      </c>
      <c r="X32" s="389">
        <v>0.77</v>
      </c>
      <c r="Y32" s="391" t="s">
        <v>3124</v>
      </c>
      <c r="Z32" s="340">
        <f t="shared" si="4"/>
        <v>1</v>
      </c>
      <c r="AA32" s="340">
        <f t="shared" si="5"/>
        <v>1</v>
      </c>
      <c r="AB32" s="340">
        <f t="shared" si="6"/>
        <v>1</v>
      </c>
      <c r="AC32" s="340">
        <f t="shared" si="7"/>
        <v>1</v>
      </c>
      <c r="AD32" s="340">
        <f t="shared" si="8"/>
        <v>1</v>
      </c>
      <c r="AE32" s="340">
        <f t="shared" si="9"/>
        <v>1</v>
      </c>
      <c r="AF32" s="340">
        <f t="shared" si="10"/>
        <v>1</v>
      </c>
      <c r="AG32" s="340">
        <f t="shared" si="11"/>
        <v>1</v>
      </c>
    </row>
    <row r="33" spans="1:33" ht="165">
      <c r="A33" s="169" t="s">
        <v>17</v>
      </c>
      <c r="B33" s="460" t="s">
        <v>13</v>
      </c>
      <c r="C33" s="642"/>
      <c r="D33" s="642"/>
      <c r="E33" s="643"/>
      <c r="F33" s="643"/>
      <c r="G33" s="52" t="s">
        <v>254</v>
      </c>
      <c r="H33" s="163" t="s">
        <v>254</v>
      </c>
      <c r="I33" s="163" t="s">
        <v>255</v>
      </c>
      <c r="J33" s="168">
        <v>1</v>
      </c>
      <c r="K33" s="192">
        <v>45444</v>
      </c>
      <c r="L33" s="192">
        <v>45747</v>
      </c>
      <c r="M33" s="165">
        <f t="shared" si="12"/>
        <v>43.285714285714285</v>
      </c>
      <c r="N33" s="193">
        <v>0.77</v>
      </c>
      <c r="O33" s="530" t="s">
        <v>3121</v>
      </c>
      <c r="P33" s="53">
        <f t="shared" si="1"/>
        <v>0.77</v>
      </c>
      <c r="Q33" s="166" t="str">
        <f>IF(ISNUMBER(P33),IF(P33=100%,"CUMPLIDA",IF(AND(ISNUMBER(L33),ISNUMBER(CGR!$P$4)), IF(L33&lt;CGR!$P$4,"INCUMPLIDA","PROCESO"), "VERIFICAR FECHA")),"SIN VALOR AVANCE")</f>
        <v>PROCESO</v>
      </c>
      <c r="R33" s="281" t="s">
        <v>254</v>
      </c>
      <c r="S33" s="282" t="s">
        <v>255</v>
      </c>
      <c r="T33" s="301">
        <v>1</v>
      </c>
      <c r="U33" s="379">
        <v>45444</v>
      </c>
      <c r="V33" s="380">
        <v>45747</v>
      </c>
      <c r="W33" s="165">
        <f t="shared" si="2"/>
        <v>43.285714285714285</v>
      </c>
      <c r="X33" s="389">
        <v>0.77</v>
      </c>
      <c r="Y33" s="391" t="s">
        <v>3121</v>
      </c>
      <c r="Z33" s="340">
        <f t="shared" si="4"/>
        <v>1</v>
      </c>
      <c r="AA33" s="340">
        <f t="shared" si="5"/>
        <v>1</v>
      </c>
      <c r="AB33" s="340">
        <f t="shared" si="6"/>
        <v>1</v>
      </c>
      <c r="AC33" s="340">
        <f t="shared" si="7"/>
        <v>1</v>
      </c>
      <c r="AD33" s="340">
        <f t="shared" si="8"/>
        <v>1</v>
      </c>
      <c r="AE33" s="340">
        <f t="shared" si="9"/>
        <v>1</v>
      </c>
      <c r="AF33" s="340">
        <f t="shared" si="10"/>
        <v>1</v>
      </c>
      <c r="AG33" s="340">
        <f t="shared" si="11"/>
        <v>1</v>
      </c>
    </row>
    <row r="34" spans="1:33" ht="165.75">
      <c r="A34" s="169" t="s">
        <v>17</v>
      </c>
      <c r="B34" s="460" t="s">
        <v>13</v>
      </c>
      <c r="C34" s="642"/>
      <c r="D34" s="642"/>
      <c r="E34" s="643"/>
      <c r="F34" s="643"/>
      <c r="G34" s="52" t="s">
        <v>1363</v>
      </c>
      <c r="H34" s="163" t="s">
        <v>258</v>
      </c>
      <c r="I34" s="163" t="s">
        <v>259</v>
      </c>
      <c r="J34" s="168">
        <v>2</v>
      </c>
      <c r="K34" s="192">
        <v>45748</v>
      </c>
      <c r="L34" s="192">
        <v>45930</v>
      </c>
      <c r="M34" s="165">
        <f t="shared" si="12"/>
        <v>26</v>
      </c>
      <c r="N34" s="193">
        <v>0</v>
      </c>
      <c r="O34" s="530" t="s">
        <v>3134</v>
      </c>
      <c r="P34" s="53">
        <f t="shared" si="1"/>
        <v>0</v>
      </c>
      <c r="Q34" s="166" t="str">
        <f>IF(ISNUMBER(P34),IF(P34=100%,"CUMPLIDA",IF(AND(ISNUMBER(L34),ISNUMBER(CGR!$P$4)), IF(L34&lt;CGR!$P$4,"INCUMPLIDA","PROCESO"), "VERIFICAR FECHA")),"SIN VALOR AVANCE")</f>
        <v>PROCESO</v>
      </c>
      <c r="R34" s="281" t="s">
        <v>258</v>
      </c>
      <c r="S34" s="282" t="s">
        <v>259</v>
      </c>
      <c r="T34" s="301">
        <v>2</v>
      </c>
      <c r="U34" s="379">
        <v>45748</v>
      </c>
      <c r="V34" s="379">
        <v>45930</v>
      </c>
      <c r="W34" s="165">
        <f t="shared" si="2"/>
        <v>26</v>
      </c>
      <c r="X34" s="389">
        <v>0</v>
      </c>
      <c r="Y34" s="391" t="s">
        <v>3134</v>
      </c>
      <c r="Z34" s="340">
        <f t="shared" si="4"/>
        <v>1</v>
      </c>
      <c r="AA34" s="340">
        <f t="shared" si="5"/>
        <v>1</v>
      </c>
      <c r="AB34" s="340">
        <f t="shared" si="6"/>
        <v>1</v>
      </c>
      <c r="AC34" s="340">
        <f t="shared" si="7"/>
        <v>1</v>
      </c>
      <c r="AD34" s="340">
        <f t="shared" si="8"/>
        <v>1</v>
      </c>
      <c r="AE34" s="340">
        <f t="shared" si="9"/>
        <v>1</v>
      </c>
      <c r="AF34" s="340">
        <f t="shared" si="10"/>
        <v>1</v>
      </c>
      <c r="AG34" s="340">
        <f t="shared" si="11"/>
        <v>1</v>
      </c>
    </row>
    <row r="35" spans="1:33" ht="180">
      <c r="A35" s="169" t="s">
        <v>17</v>
      </c>
      <c r="B35" s="460" t="s">
        <v>13</v>
      </c>
      <c r="C35" s="642"/>
      <c r="D35" s="642"/>
      <c r="E35" s="643"/>
      <c r="F35" s="643"/>
      <c r="G35" s="52" t="s">
        <v>1364</v>
      </c>
      <c r="H35" s="163" t="s">
        <v>261</v>
      </c>
      <c r="I35" s="163" t="s">
        <v>262</v>
      </c>
      <c r="J35" s="168">
        <v>1</v>
      </c>
      <c r="K35" s="192">
        <v>45748</v>
      </c>
      <c r="L35" s="192">
        <v>45930</v>
      </c>
      <c r="M35" s="165">
        <f t="shared" si="12"/>
        <v>26</v>
      </c>
      <c r="N35" s="193">
        <v>0</v>
      </c>
      <c r="O35" s="530" t="s">
        <v>3135</v>
      </c>
      <c r="P35" s="53">
        <f t="shared" si="1"/>
        <v>0</v>
      </c>
      <c r="Q35" s="166" t="str">
        <f>IF(ISNUMBER(P35),IF(P35=100%,"CUMPLIDA",IF(AND(ISNUMBER(L35),ISNUMBER(CGR!$P$4)), IF(L35&lt;CGR!$P$4,"INCUMPLIDA","PROCESO"), "VERIFICAR FECHA")),"SIN VALOR AVANCE")</f>
        <v>PROCESO</v>
      </c>
      <c r="R35" s="281" t="s">
        <v>261</v>
      </c>
      <c r="S35" s="282" t="s">
        <v>262</v>
      </c>
      <c r="T35" s="301">
        <v>1</v>
      </c>
      <c r="U35" s="379">
        <v>45748</v>
      </c>
      <c r="V35" s="379">
        <v>45930</v>
      </c>
      <c r="W35" s="165">
        <f t="shared" si="2"/>
        <v>26</v>
      </c>
      <c r="X35" s="389">
        <v>0</v>
      </c>
      <c r="Y35" s="391" t="s">
        <v>3135</v>
      </c>
      <c r="Z35" s="340">
        <f t="shared" si="4"/>
        <v>1</v>
      </c>
      <c r="AA35" s="340">
        <f t="shared" si="5"/>
        <v>1</v>
      </c>
      <c r="AB35" s="340">
        <f t="shared" si="6"/>
        <v>1</v>
      </c>
      <c r="AC35" s="340">
        <f t="shared" si="7"/>
        <v>1</v>
      </c>
      <c r="AD35" s="340">
        <f t="shared" si="8"/>
        <v>1</v>
      </c>
      <c r="AE35" s="340">
        <f t="shared" si="9"/>
        <v>1</v>
      </c>
      <c r="AF35" s="340">
        <f t="shared" si="10"/>
        <v>1</v>
      </c>
      <c r="AG35" s="340">
        <f t="shared" si="11"/>
        <v>1</v>
      </c>
    </row>
    <row r="36" spans="1:33" ht="409.5">
      <c r="A36" s="169" t="s">
        <v>17</v>
      </c>
      <c r="B36" s="460" t="s">
        <v>13</v>
      </c>
      <c r="C36" s="642"/>
      <c r="D36" s="642"/>
      <c r="E36" s="643"/>
      <c r="F36" s="643"/>
      <c r="G36" s="52" t="s">
        <v>1365</v>
      </c>
      <c r="H36" s="163" t="s">
        <v>264</v>
      </c>
      <c r="I36" s="163" t="s">
        <v>265</v>
      </c>
      <c r="J36" s="168">
        <v>2</v>
      </c>
      <c r="K36" s="192">
        <v>45748</v>
      </c>
      <c r="L36" s="192">
        <v>45930</v>
      </c>
      <c r="M36" s="165">
        <f t="shared" si="12"/>
        <v>26</v>
      </c>
      <c r="N36" s="193">
        <v>0</v>
      </c>
      <c r="O36" s="530" t="s">
        <v>3136</v>
      </c>
      <c r="P36" s="53">
        <f t="shared" si="1"/>
        <v>0</v>
      </c>
      <c r="Q36" s="166" t="str">
        <f>IF(ISNUMBER(P36),IF(P36=100%,"CUMPLIDA",IF(AND(ISNUMBER(L36),ISNUMBER(CGR!$P$4)), IF(L36&lt;CGR!$P$4,"INCUMPLIDA","PROCESO"), "VERIFICAR FECHA")),"SIN VALOR AVANCE")</f>
        <v>PROCESO</v>
      </c>
      <c r="R36" s="281" t="s">
        <v>264</v>
      </c>
      <c r="S36" s="282" t="s">
        <v>265</v>
      </c>
      <c r="T36" s="301">
        <v>2</v>
      </c>
      <c r="U36" s="379">
        <v>45748</v>
      </c>
      <c r="V36" s="379">
        <v>45930</v>
      </c>
      <c r="W36" s="165">
        <f t="shared" si="2"/>
        <v>26</v>
      </c>
      <c r="X36" s="389">
        <v>0</v>
      </c>
      <c r="Y36" s="391" t="s">
        <v>3136</v>
      </c>
      <c r="Z36" s="340">
        <f t="shared" si="4"/>
        <v>1</v>
      </c>
      <c r="AA36" s="340">
        <f t="shared" si="5"/>
        <v>1</v>
      </c>
      <c r="AB36" s="340">
        <f t="shared" si="6"/>
        <v>1</v>
      </c>
      <c r="AC36" s="340">
        <f t="shared" si="7"/>
        <v>1</v>
      </c>
      <c r="AD36" s="340">
        <f t="shared" si="8"/>
        <v>1</v>
      </c>
      <c r="AE36" s="340">
        <f t="shared" si="9"/>
        <v>1</v>
      </c>
      <c r="AF36" s="340">
        <f t="shared" si="10"/>
        <v>1</v>
      </c>
      <c r="AG36" s="340">
        <f t="shared" si="11"/>
        <v>1</v>
      </c>
    </row>
    <row r="37" spans="1:33" ht="405">
      <c r="A37" s="169" t="s">
        <v>17</v>
      </c>
      <c r="B37" s="460" t="s">
        <v>13</v>
      </c>
      <c r="C37" s="642"/>
      <c r="D37" s="642"/>
      <c r="E37" s="643"/>
      <c r="F37" s="643"/>
      <c r="G37" s="52" t="s">
        <v>3137</v>
      </c>
      <c r="H37" s="163" t="s">
        <v>3138</v>
      </c>
      <c r="I37" s="163" t="s">
        <v>3139</v>
      </c>
      <c r="J37" s="164">
        <v>1</v>
      </c>
      <c r="K37" s="190">
        <v>42552</v>
      </c>
      <c r="L37" s="190">
        <v>42916</v>
      </c>
      <c r="M37" s="165">
        <f t="shared" si="12"/>
        <v>52</v>
      </c>
      <c r="N37" s="193">
        <v>1</v>
      </c>
      <c r="O37" s="163" t="s">
        <v>3140</v>
      </c>
      <c r="P37" s="53">
        <f t="shared" si="1"/>
        <v>1</v>
      </c>
      <c r="Q37" s="166" t="str">
        <f>IF(ISNUMBER(P37),IF(P37=100%,"CUMPLIDA",IF(AND(ISNUMBER(L37),ISNUMBER(CGR!$P$4)), IF(L37&lt;CGR!$P$4,"INCUMPLIDA","PROCESO"), "VERIFICAR FECHA")),"SIN VALOR AVANCE")</f>
        <v>CUMPLIDA</v>
      </c>
      <c r="R37" s="281" t="s">
        <v>3138</v>
      </c>
      <c r="S37" s="282" t="s">
        <v>3139</v>
      </c>
      <c r="T37" s="363">
        <v>1</v>
      </c>
      <c r="U37" s="378">
        <v>42552</v>
      </c>
      <c r="V37" s="378">
        <v>42916</v>
      </c>
      <c r="W37" s="165">
        <f t="shared" si="2"/>
        <v>52</v>
      </c>
      <c r="X37" s="389">
        <v>1</v>
      </c>
      <c r="Y37" s="282" t="s">
        <v>3140</v>
      </c>
      <c r="Z37" s="340">
        <f t="shared" si="4"/>
        <v>1</v>
      </c>
      <c r="AA37" s="340">
        <f t="shared" si="5"/>
        <v>1</v>
      </c>
      <c r="AB37" s="340">
        <f t="shared" si="6"/>
        <v>1</v>
      </c>
      <c r="AC37" s="340">
        <f t="shared" si="7"/>
        <v>1</v>
      </c>
      <c r="AD37" s="340">
        <f t="shared" si="8"/>
        <v>1</v>
      </c>
      <c r="AE37" s="340">
        <f t="shared" si="9"/>
        <v>1</v>
      </c>
      <c r="AF37" s="340">
        <f t="shared" si="10"/>
        <v>1</v>
      </c>
      <c r="AG37" s="340">
        <f t="shared" si="11"/>
        <v>1</v>
      </c>
    </row>
    <row r="38" spans="1:33" ht="345" customHeight="1">
      <c r="A38" s="169" t="s">
        <v>17</v>
      </c>
      <c r="B38" s="460" t="s">
        <v>13</v>
      </c>
      <c r="C38" s="642"/>
      <c r="D38" s="642"/>
      <c r="E38" s="643"/>
      <c r="F38" s="643"/>
      <c r="G38" s="643" t="s">
        <v>3141</v>
      </c>
      <c r="H38" s="163" t="s">
        <v>3142</v>
      </c>
      <c r="I38" s="163" t="s">
        <v>3143</v>
      </c>
      <c r="J38" s="164">
        <v>1</v>
      </c>
      <c r="K38" s="190">
        <v>42558</v>
      </c>
      <c r="L38" s="190">
        <v>42735</v>
      </c>
      <c r="M38" s="165">
        <f t="shared" si="12"/>
        <v>25.285714285714285</v>
      </c>
      <c r="N38" s="193">
        <v>1</v>
      </c>
      <c r="O38" s="163" t="s">
        <v>3140</v>
      </c>
      <c r="P38" s="53">
        <f t="shared" si="1"/>
        <v>1</v>
      </c>
      <c r="Q38" s="166" t="str">
        <f>IF(ISNUMBER(P38),IF(P38=100%,"CUMPLIDA",IF(AND(ISNUMBER(L38),ISNUMBER(CGR!$P$4)), IF(L38&lt;CGR!$P$4,"INCUMPLIDA","PROCESO"), "VERIFICAR FECHA")),"SIN VALOR AVANCE")</f>
        <v>CUMPLIDA</v>
      </c>
      <c r="R38" s="281" t="s">
        <v>3142</v>
      </c>
      <c r="S38" s="282" t="s">
        <v>3143</v>
      </c>
      <c r="T38" s="363">
        <v>1</v>
      </c>
      <c r="U38" s="378">
        <v>42558</v>
      </c>
      <c r="V38" s="378">
        <v>42735</v>
      </c>
      <c r="W38" s="165">
        <f t="shared" si="2"/>
        <v>25.285714285714285</v>
      </c>
      <c r="X38" s="389">
        <v>1</v>
      </c>
      <c r="Y38" s="282" t="s">
        <v>3140</v>
      </c>
      <c r="Z38" s="340">
        <f t="shared" si="4"/>
        <v>1</v>
      </c>
      <c r="AA38" s="340">
        <f t="shared" si="5"/>
        <v>1</v>
      </c>
      <c r="AB38" s="340">
        <f t="shared" si="6"/>
        <v>1</v>
      </c>
      <c r="AC38" s="340">
        <f t="shared" si="7"/>
        <v>1</v>
      </c>
      <c r="AD38" s="340">
        <f t="shared" si="8"/>
        <v>1</v>
      </c>
      <c r="AE38" s="340">
        <f t="shared" si="9"/>
        <v>1</v>
      </c>
      <c r="AF38" s="340">
        <f t="shared" si="10"/>
        <v>1</v>
      </c>
      <c r="AG38" s="340">
        <f t="shared" si="11"/>
        <v>1</v>
      </c>
    </row>
    <row r="39" spans="1:33" ht="409.5">
      <c r="A39" s="169" t="s">
        <v>17</v>
      </c>
      <c r="B39" s="460" t="s">
        <v>13</v>
      </c>
      <c r="C39" s="642"/>
      <c r="D39" s="642"/>
      <c r="E39" s="643"/>
      <c r="F39" s="643"/>
      <c r="G39" s="643"/>
      <c r="H39" s="163" t="s">
        <v>3144</v>
      </c>
      <c r="I39" s="163" t="s">
        <v>3145</v>
      </c>
      <c r="J39" s="164">
        <v>3</v>
      </c>
      <c r="K39" s="190">
        <v>42835</v>
      </c>
      <c r="L39" s="190">
        <v>43190</v>
      </c>
      <c r="M39" s="165">
        <f t="shared" si="12"/>
        <v>50.714285714285715</v>
      </c>
      <c r="N39" s="193">
        <v>3</v>
      </c>
      <c r="O39" s="163" t="s">
        <v>3146</v>
      </c>
      <c r="P39" s="53">
        <f t="shared" si="1"/>
        <v>1</v>
      </c>
      <c r="Q39" s="166" t="str">
        <f>IF(ISNUMBER(P39),IF(P39=100%,"CUMPLIDA",IF(AND(ISNUMBER(L39),ISNUMBER(CGR!$P$4)), IF(L39&lt;CGR!$P$4,"INCUMPLIDA","PROCESO"), "VERIFICAR FECHA")),"SIN VALOR AVANCE")</f>
        <v>CUMPLIDA</v>
      </c>
      <c r="R39" s="281" t="s">
        <v>3144</v>
      </c>
      <c r="S39" s="282" t="s">
        <v>3145</v>
      </c>
      <c r="T39" s="363">
        <v>3</v>
      </c>
      <c r="U39" s="378">
        <v>42835</v>
      </c>
      <c r="V39" s="378">
        <v>43190</v>
      </c>
      <c r="W39" s="165">
        <f t="shared" si="2"/>
        <v>50.714285714285715</v>
      </c>
      <c r="X39" s="389">
        <v>3</v>
      </c>
      <c r="Y39" s="282" t="s">
        <v>3146</v>
      </c>
      <c r="Z39" s="340">
        <f t="shared" si="4"/>
        <v>1</v>
      </c>
      <c r="AA39" s="340">
        <f t="shared" si="5"/>
        <v>1</v>
      </c>
      <c r="AB39" s="340">
        <f t="shared" si="6"/>
        <v>1</v>
      </c>
      <c r="AC39" s="340">
        <f t="shared" si="7"/>
        <v>1</v>
      </c>
      <c r="AD39" s="340">
        <f t="shared" si="8"/>
        <v>1</v>
      </c>
      <c r="AE39" s="340">
        <f t="shared" si="9"/>
        <v>1</v>
      </c>
      <c r="AF39" s="340">
        <f t="shared" si="10"/>
        <v>1</v>
      </c>
      <c r="AG39" s="340">
        <f t="shared" si="11"/>
        <v>1</v>
      </c>
    </row>
    <row r="40" spans="1:33" ht="165.75">
      <c r="A40" s="169" t="s">
        <v>17</v>
      </c>
      <c r="B40" s="460" t="s">
        <v>13</v>
      </c>
      <c r="C40" s="642"/>
      <c r="D40" s="642"/>
      <c r="E40" s="643"/>
      <c r="F40" s="643"/>
      <c r="G40" s="643"/>
      <c r="H40" s="163" t="s">
        <v>3147</v>
      </c>
      <c r="I40" s="163" t="s">
        <v>3148</v>
      </c>
      <c r="J40" s="164">
        <v>1</v>
      </c>
      <c r="K40" s="190">
        <v>43465</v>
      </c>
      <c r="L40" s="190">
        <v>43830</v>
      </c>
      <c r="M40" s="165">
        <f t="shared" si="12"/>
        <v>52.142857142857146</v>
      </c>
      <c r="N40" s="193">
        <v>1</v>
      </c>
      <c r="O40" s="163" t="s">
        <v>3149</v>
      </c>
      <c r="P40" s="53">
        <f t="shared" si="1"/>
        <v>1</v>
      </c>
      <c r="Q40" s="166" t="str">
        <f>IF(ISNUMBER(P40),IF(P40=100%,"CUMPLIDA",IF(AND(ISNUMBER(L40),ISNUMBER(CGR!$P$4)), IF(L40&lt;CGR!$P$4,"INCUMPLIDA","PROCESO"), "VERIFICAR FECHA")),"SIN VALOR AVANCE")</f>
        <v>CUMPLIDA</v>
      </c>
      <c r="R40" s="281" t="s">
        <v>3147</v>
      </c>
      <c r="S40" s="282" t="s">
        <v>3148</v>
      </c>
      <c r="T40" s="363">
        <v>1</v>
      </c>
      <c r="U40" s="378">
        <v>43465</v>
      </c>
      <c r="V40" s="378">
        <v>43830</v>
      </c>
      <c r="W40" s="165">
        <f t="shared" si="2"/>
        <v>52.142857142857146</v>
      </c>
      <c r="X40" s="389">
        <v>1</v>
      </c>
      <c r="Y40" s="282" t="s">
        <v>3149</v>
      </c>
      <c r="Z40" s="340">
        <f t="shared" si="4"/>
        <v>1</v>
      </c>
      <c r="AA40" s="340">
        <f t="shared" si="5"/>
        <v>1</v>
      </c>
      <c r="AB40" s="340">
        <f t="shared" si="6"/>
        <v>1</v>
      </c>
      <c r="AC40" s="340">
        <f t="shared" si="7"/>
        <v>1</v>
      </c>
      <c r="AD40" s="340">
        <f t="shared" si="8"/>
        <v>1</v>
      </c>
      <c r="AE40" s="340">
        <f t="shared" si="9"/>
        <v>1</v>
      </c>
      <c r="AF40" s="340">
        <f t="shared" si="10"/>
        <v>1</v>
      </c>
      <c r="AG40" s="340">
        <f t="shared" si="11"/>
        <v>1</v>
      </c>
    </row>
    <row r="41" spans="1:33" ht="150.75">
      <c r="A41" s="169" t="s">
        <v>17</v>
      </c>
      <c r="B41" s="460" t="s">
        <v>13</v>
      </c>
      <c r="C41" s="642"/>
      <c r="D41" s="642"/>
      <c r="E41" s="643"/>
      <c r="F41" s="643"/>
      <c r="G41" s="643"/>
      <c r="H41" s="163" t="s">
        <v>3150</v>
      </c>
      <c r="I41" s="163" t="s">
        <v>3151</v>
      </c>
      <c r="J41" s="164">
        <v>1</v>
      </c>
      <c r="K41" s="190">
        <v>43831</v>
      </c>
      <c r="L41" s="190">
        <v>43920</v>
      </c>
      <c r="M41" s="165">
        <f t="shared" si="12"/>
        <v>12.714285714285714</v>
      </c>
      <c r="N41" s="193">
        <v>1</v>
      </c>
      <c r="O41" s="163" t="s">
        <v>3152</v>
      </c>
      <c r="P41" s="53">
        <f t="shared" si="1"/>
        <v>1</v>
      </c>
      <c r="Q41" s="166" t="str">
        <f>IF(ISNUMBER(P41),IF(P41=100%,"CUMPLIDA",IF(AND(ISNUMBER(L41),ISNUMBER(CGR!$P$4)), IF(L41&lt;CGR!$P$4,"INCUMPLIDA","PROCESO"), "VERIFICAR FECHA")),"SIN VALOR AVANCE")</f>
        <v>CUMPLIDA</v>
      </c>
      <c r="R41" s="281" t="s">
        <v>3150</v>
      </c>
      <c r="S41" s="282" t="s">
        <v>3151</v>
      </c>
      <c r="T41" s="363">
        <v>1</v>
      </c>
      <c r="U41" s="378">
        <v>43831</v>
      </c>
      <c r="V41" s="378">
        <v>43920</v>
      </c>
      <c r="W41" s="165">
        <f t="shared" si="2"/>
        <v>12.714285714285714</v>
      </c>
      <c r="X41" s="389">
        <v>1</v>
      </c>
      <c r="Y41" s="282" t="s">
        <v>3152</v>
      </c>
      <c r="Z41" s="340">
        <f t="shared" si="4"/>
        <v>1</v>
      </c>
      <c r="AA41" s="340">
        <f t="shared" si="5"/>
        <v>1</v>
      </c>
      <c r="AB41" s="340">
        <f t="shared" si="6"/>
        <v>1</v>
      </c>
      <c r="AC41" s="340">
        <f t="shared" si="7"/>
        <v>1</v>
      </c>
      <c r="AD41" s="340">
        <f t="shared" si="8"/>
        <v>1</v>
      </c>
      <c r="AE41" s="340">
        <f t="shared" si="9"/>
        <v>1</v>
      </c>
      <c r="AF41" s="340">
        <f t="shared" si="10"/>
        <v>1</v>
      </c>
      <c r="AG41" s="340">
        <f t="shared" si="11"/>
        <v>1</v>
      </c>
    </row>
    <row r="42" spans="1:33" ht="210">
      <c r="A42" s="169" t="s">
        <v>17</v>
      </c>
      <c r="B42" s="460" t="s">
        <v>13</v>
      </c>
      <c r="C42" s="642"/>
      <c r="D42" s="642"/>
      <c r="E42" s="643"/>
      <c r="F42" s="643"/>
      <c r="G42" s="643"/>
      <c r="H42" s="163" t="s">
        <v>3153</v>
      </c>
      <c r="I42" s="163" t="s">
        <v>3154</v>
      </c>
      <c r="J42" s="164">
        <v>2</v>
      </c>
      <c r="K42" s="190">
        <v>43922</v>
      </c>
      <c r="L42" s="190">
        <v>44012</v>
      </c>
      <c r="M42" s="165">
        <f t="shared" si="12"/>
        <v>12.857142857142858</v>
      </c>
      <c r="N42" s="193">
        <v>2</v>
      </c>
      <c r="O42" s="163" t="s">
        <v>3155</v>
      </c>
      <c r="P42" s="53">
        <f t="shared" si="1"/>
        <v>1</v>
      </c>
      <c r="Q42" s="166" t="str">
        <f>IF(ISNUMBER(P42),IF(P42=100%,"CUMPLIDA",IF(AND(ISNUMBER(L42),ISNUMBER(CGR!$P$4)), IF(L42&lt;CGR!$P$4,"INCUMPLIDA","PROCESO"), "VERIFICAR FECHA")),"SIN VALOR AVANCE")</f>
        <v>CUMPLIDA</v>
      </c>
      <c r="R42" s="281" t="s">
        <v>3153</v>
      </c>
      <c r="S42" s="282" t="s">
        <v>3154</v>
      </c>
      <c r="T42" s="363">
        <v>2</v>
      </c>
      <c r="U42" s="378">
        <v>43922</v>
      </c>
      <c r="V42" s="378">
        <v>44012</v>
      </c>
      <c r="W42" s="165">
        <f t="shared" si="2"/>
        <v>12.857142857142858</v>
      </c>
      <c r="X42" s="389">
        <v>2</v>
      </c>
      <c r="Y42" s="282" t="s">
        <v>3155</v>
      </c>
      <c r="Z42" s="340">
        <f t="shared" si="4"/>
        <v>1</v>
      </c>
      <c r="AA42" s="340">
        <f t="shared" si="5"/>
        <v>1</v>
      </c>
      <c r="AB42" s="340">
        <f t="shared" si="6"/>
        <v>1</v>
      </c>
      <c r="AC42" s="340">
        <f t="shared" si="7"/>
        <v>1</v>
      </c>
      <c r="AD42" s="340">
        <f t="shared" si="8"/>
        <v>1</v>
      </c>
      <c r="AE42" s="340">
        <f t="shared" si="9"/>
        <v>1</v>
      </c>
      <c r="AF42" s="340">
        <f t="shared" si="10"/>
        <v>1</v>
      </c>
      <c r="AG42" s="340">
        <f t="shared" si="11"/>
        <v>1</v>
      </c>
    </row>
    <row r="43" spans="1:33" ht="135.75" customHeight="1">
      <c r="A43" s="169" t="s">
        <v>17</v>
      </c>
      <c r="B43" s="460" t="s">
        <v>13</v>
      </c>
      <c r="C43" s="642" t="s">
        <v>3156</v>
      </c>
      <c r="D43" s="642" t="s">
        <v>3157</v>
      </c>
      <c r="E43" s="643" t="s">
        <v>3158</v>
      </c>
      <c r="F43" s="643" t="s">
        <v>3159</v>
      </c>
      <c r="G43" s="52" t="s">
        <v>3160</v>
      </c>
      <c r="H43" s="163" t="s">
        <v>3161</v>
      </c>
      <c r="I43" s="163" t="s">
        <v>3139</v>
      </c>
      <c r="J43" s="164">
        <v>1</v>
      </c>
      <c r="K43" s="190">
        <v>42552</v>
      </c>
      <c r="L43" s="190">
        <v>42916</v>
      </c>
      <c r="M43" s="165">
        <f t="shared" si="12"/>
        <v>52</v>
      </c>
      <c r="N43" s="193">
        <v>1</v>
      </c>
      <c r="O43" s="163" t="s">
        <v>3162</v>
      </c>
      <c r="P43" s="53">
        <f t="shared" si="1"/>
        <v>1</v>
      </c>
      <c r="Q43" s="166" t="str">
        <f>IF(ISNUMBER(P43),IF(P43=100%,"CUMPLIDA",IF(AND(ISNUMBER(L43),ISNUMBER(CGR!$P$4)), IF(L43&lt;CGR!$P$4,"INCUMPLIDA","PROCESO"), "VERIFICAR FECHA")),"SIN VALOR AVANCE")</f>
        <v>CUMPLIDA</v>
      </c>
      <c r="R43" s="281" t="s">
        <v>3161</v>
      </c>
      <c r="S43" s="282" t="s">
        <v>3139</v>
      </c>
      <c r="T43" s="363">
        <v>1</v>
      </c>
      <c r="U43" s="378">
        <v>42552</v>
      </c>
      <c r="V43" s="378">
        <v>42916</v>
      </c>
      <c r="W43" s="165">
        <f t="shared" si="2"/>
        <v>52</v>
      </c>
      <c r="X43" s="389">
        <v>1</v>
      </c>
      <c r="Y43" s="282" t="s">
        <v>3162</v>
      </c>
      <c r="Z43" s="340">
        <f t="shared" si="4"/>
        <v>1</v>
      </c>
      <c r="AA43" s="340">
        <f t="shared" si="5"/>
        <v>1</v>
      </c>
      <c r="AB43" s="340">
        <f t="shared" si="6"/>
        <v>1</v>
      </c>
      <c r="AC43" s="340">
        <f t="shared" si="7"/>
        <v>1</v>
      </c>
      <c r="AD43" s="340">
        <f t="shared" si="8"/>
        <v>1</v>
      </c>
      <c r="AE43" s="340">
        <f t="shared" si="9"/>
        <v>1</v>
      </c>
      <c r="AF43" s="340">
        <f t="shared" si="10"/>
        <v>1</v>
      </c>
      <c r="AG43" s="340">
        <f t="shared" si="11"/>
        <v>1</v>
      </c>
    </row>
    <row r="44" spans="1:33" ht="345" customHeight="1">
      <c r="A44" s="169" t="s">
        <v>17</v>
      </c>
      <c r="B44" s="460" t="s">
        <v>13</v>
      </c>
      <c r="C44" s="642"/>
      <c r="D44" s="642"/>
      <c r="E44" s="643"/>
      <c r="F44" s="643"/>
      <c r="G44" s="643" t="s">
        <v>3163</v>
      </c>
      <c r="H44" s="163" t="s">
        <v>3164</v>
      </c>
      <c r="I44" s="163" t="s">
        <v>3143</v>
      </c>
      <c r="J44" s="164">
        <v>1</v>
      </c>
      <c r="K44" s="190">
        <v>42558</v>
      </c>
      <c r="L44" s="190">
        <v>42735</v>
      </c>
      <c r="M44" s="165">
        <f t="shared" si="12"/>
        <v>25.285714285714285</v>
      </c>
      <c r="N44" s="193">
        <v>1</v>
      </c>
      <c r="O44" s="163" t="s">
        <v>3140</v>
      </c>
      <c r="P44" s="53">
        <f t="shared" si="1"/>
        <v>1</v>
      </c>
      <c r="Q44" s="166" t="str">
        <f>IF(ISNUMBER(P44),IF(P44=100%,"CUMPLIDA",IF(AND(ISNUMBER(L44),ISNUMBER(CGR!$P$4)), IF(L44&lt;CGR!$P$4,"INCUMPLIDA","PROCESO"), "VERIFICAR FECHA")),"SIN VALOR AVANCE")</f>
        <v>CUMPLIDA</v>
      </c>
      <c r="R44" s="281" t="s">
        <v>3164</v>
      </c>
      <c r="S44" s="282" t="s">
        <v>3143</v>
      </c>
      <c r="T44" s="363">
        <v>1</v>
      </c>
      <c r="U44" s="378">
        <v>42558</v>
      </c>
      <c r="V44" s="378">
        <v>42735</v>
      </c>
      <c r="W44" s="165">
        <f t="shared" si="2"/>
        <v>25.285714285714285</v>
      </c>
      <c r="X44" s="389">
        <v>1</v>
      </c>
      <c r="Y44" s="282" t="s">
        <v>3140</v>
      </c>
      <c r="Z44" s="340">
        <f t="shared" si="4"/>
        <v>1</v>
      </c>
      <c r="AA44" s="340">
        <f t="shared" si="5"/>
        <v>1</v>
      </c>
      <c r="AB44" s="340">
        <f t="shared" si="6"/>
        <v>1</v>
      </c>
      <c r="AC44" s="340">
        <f t="shared" si="7"/>
        <v>1</v>
      </c>
      <c r="AD44" s="340">
        <f t="shared" si="8"/>
        <v>1</v>
      </c>
      <c r="AE44" s="340">
        <f t="shared" si="9"/>
        <v>1</v>
      </c>
      <c r="AF44" s="340">
        <f t="shared" si="10"/>
        <v>1</v>
      </c>
      <c r="AG44" s="340">
        <f t="shared" si="11"/>
        <v>1</v>
      </c>
    </row>
    <row r="45" spans="1:33" ht="409.5">
      <c r="A45" s="169" t="s">
        <v>17</v>
      </c>
      <c r="B45" s="460" t="s">
        <v>13</v>
      </c>
      <c r="C45" s="642"/>
      <c r="D45" s="642"/>
      <c r="E45" s="643"/>
      <c r="F45" s="643"/>
      <c r="G45" s="643"/>
      <c r="H45" s="163" t="s">
        <v>3144</v>
      </c>
      <c r="I45" s="163" t="s">
        <v>3145</v>
      </c>
      <c r="J45" s="164">
        <v>3</v>
      </c>
      <c r="K45" s="190">
        <v>42835</v>
      </c>
      <c r="L45" s="190">
        <v>43190</v>
      </c>
      <c r="M45" s="165">
        <f t="shared" si="12"/>
        <v>50.714285714285715</v>
      </c>
      <c r="N45" s="193">
        <v>3</v>
      </c>
      <c r="O45" s="163" t="s">
        <v>3146</v>
      </c>
      <c r="P45" s="53">
        <f t="shared" si="1"/>
        <v>1</v>
      </c>
      <c r="Q45" s="166" t="str">
        <f>IF(ISNUMBER(P45),IF(P45=100%,"CUMPLIDA",IF(AND(ISNUMBER(L45),ISNUMBER(CGR!$P$4)), IF(L45&lt;CGR!$P$4,"INCUMPLIDA","PROCESO"), "VERIFICAR FECHA")),"SIN VALOR AVANCE")</f>
        <v>CUMPLIDA</v>
      </c>
      <c r="R45" s="281" t="s">
        <v>3144</v>
      </c>
      <c r="S45" s="282" t="s">
        <v>3145</v>
      </c>
      <c r="T45" s="363">
        <v>3</v>
      </c>
      <c r="U45" s="378">
        <v>42835</v>
      </c>
      <c r="V45" s="378">
        <v>43190</v>
      </c>
      <c r="W45" s="165">
        <f t="shared" si="2"/>
        <v>50.714285714285715</v>
      </c>
      <c r="X45" s="389">
        <v>3</v>
      </c>
      <c r="Y45" s="282" t="s">
        <v>3146</v>
      </c>
      <c r="Z45" s="340">
        <f t="shared" si="4"/>
        <v>1</v>
      </c>
      <c r="AA45" s="340">
        <f t="shared" si="5"/>
        <v>1</v>
      </c>
      <c r="AB45" s="340">
        <f t="shared" si="6"/>
        <v>1</v>
      </c>
      <c r="AC45" s="340">
        <f t="shared" si="7"/>
        <v>1</v>
      </c>
      <c r="AD45" s="340">
        <f t="shared" si="8"/>
        <v>1</v>
      </c>
      <c r="AE45" s="340">
        <f t="shared" si="9"/>
        <v>1</v>
      </c>
      <c r="AF45" s="340">
        <f t="shared" si="10"/>
        <v>1</v>
      </c>
      <c r="AG45" s="340">
        <f t="shared" si="11"/>
        <v>1</v>
      </c>
    </row>
    <row r="46" spans="1:33" ht="180.75">
      <c r="A46" s="169" t="s">
        <v>17</v>
      </c>
      <c r="B46" s="460" t="s">
        <v>13</v>
      </c>
      <c r="C46" s="642"/>
      <c r="D46" s="642"/>
      <c r="E46" s="643"/>
      <c r="F46" s="643"/>
      <c r="G46" s="643"/>
      <c r="H46" s="163" t="s">
        <v>3147</v>
      </c>
      <c r="I46" s="163" t="s">
        <v>3148</v>
      </c>
      <c r="J46" s="164">
        <v>1</v>
      </c>
      <c r="K46" s="190">
        <v>43465</v>
      </c>
      <c r="L46" s="190">
        <v>43830</v>
      </c>
      <c r="M46" s="165">
        <f t="shared" si="12"/>
        <v>52.142857142857146</v>
      </c>
      <c r="N46" s="193">
        <v>1</v>
      </c>
      <c r="O46" s="163" t="s">
        <v>3165</v>
      </c>
      <c r="P46" s="53">
        <f t="shared" si="1"/>
        <v>1</v>
      </c>
      <c r="Q46" s="166" t="str">
        <f>IF(ISNUMBER(P46),IF(P46=100%,"CUMPLIDA",IF(AND(ISNUMBER(L46),ISNUMBER(CGR!$P$4)), IF(L46&lt;CGR!$P$4,"INCUMPLIDA","PROCESO"), "VERIFICAR FECHA")),"SIN VALOR AVANCE")</f>
        <v>CUMPLIDA</v>
      </c>
      <c r="R46" s="281" t="s">
        <v>3147</v>
      </c>
      <c r="S46" s="282" t="s">
        <v>3148</v>
      </c>
      <c r="T46" s="363">
        <v>1</v>
      </c>
      <c r="U46" s="378">
        <v>43465</v>
      </c>
      <c r="V46" s="378">
        <v>43830</v>
      </c>
      <c r="W46" s="165">
        <f t="shared" si="2"/>
        <v>52.142857142857146</v>
      </c>
      <c r="X46" s="389">
        <v>1</v>
      </c>
      <c r="Y46" s="282" t="s">
        <v>3165</v>
      </c>
      <c r="Z46" s="340">
        <f t="shared" si="4"/>
        <v>1</v>
      </c>
      <c r="AA46" s="340">
        <f t="shared" si="5"/>
        <v>1</v>
      </c>
      <c r="AB46" s="340">
        <f t="shared" si="6"/>
        <v>1</v>
      </c>
      <c r="AC46" s="340">
        <f t="shared" si="7"/>
        <v>1</v>
      </c>
      <c r="AD46" s="340">
        <f t="shared" si="8"/>
        <v>1</v>
      </c>
      <c r="AE46" s="340">
        <f t="shared" si="9"/>
        <v>1</v>
      </c>
      <c r="AF46" s="340">
        <f t="shared" si="10"/>
        <v>1</v>
      </c>
      <c r="AG46" s="340">
        <f t="shared" si="11"/>
        <v>1</v>
      </c>
    </row>
    <row r="47" spans="1:33" ht="165.75">
      <c r="A47" s="169" t="s">
        <v>17</v>
      </c>
      <c r="B47" s="460" t="s">
        <v>13</v>
      </c>
      <c r="C47" s="642"/>
      <c r="D47" s="642"/>
      <c r="E47" s="643"/>
      <c r="F47" s="643"/>
      <c r="G47" s="643"/>
      <c r="H47" s="163" t="s">
        <v>3150</v>
      </c>
      <c r="I47" s="163" t="s">
        <v>3151</v>
      </c>
      <c r="J47" s="164">
        <v>1</v>
      </c>
      <c r="K47" s="190">
        <v>43831</v>
      </c>
      <c r="L47" s="190">
        <v>43920</v>
      </c>
      <c r="M47" s="165">
        <f t="shared" si="12"/>
        <v>12.714285714285714</v>
      </c>
      <c r="N47" s="193">
        <v>1</v>
      </c>
      <c r="O47" s="163" t="s">
        <v>3155</v>
      </c>
      <c r="P47" s="53">
        <f t="shared" si="1"/>
        <v>1</v>
      </c>
      <c r="Q47" s="166" t="str">
        <f>IF(ISNUMBER(P47),IF(P47=100%,"CUMPLIDA",IF(AND(ISNUMBER(L47),ISNUMBER(CGR!$P$4)), IF(L47&lt;CGR!$P$4,"INCUMPLIDA","PROCESO"), "VERIFICAR FECHA")),"SIN VALOR AVANCE")</f>
        <v>CUMPLIDA</v>
      </c>
      <c r="R47" s="281" t="s">
        <v>3150</v>
      </c>
      <c r="S47" s="282" t="s">
        <v>3151</v>
      </c>
      <c r="T47" s="363">
        <v>1</v>
      </c>
      <c r="U47" s="378">
        <v>43831</v>
      </c>
      <c r="V47" s="378">
        <v>43920</v>
      </c>
      <c r="W47" s="165">
        <f t="shared" si="2"/>
        <v>12.714285714285714</v>
      </c>
      <c r="X47" s="389">
        <v>1</v>
      </c>
      <c r="Y47" s="282" t="s">
        <v>3155</v>
      </c>
      <c r="Z47" s="340">
        <f t="shared" si="4"/>
        <v>1</v>
      </c>
      <c r="AA47" s="340">
        <f t="shared" si="5"/>
        <v>1</v>
      </c>
      <c r="AB47" s="340">
        <f t="shared" si="6"/>
        <v>1</v>
      </c>
      <c r="AC47" s="340">
        <f t="shared" si="7"/>
        <v>1</v>
      </c>
      <c r="AD47" s="340">
        <f t="shared" si="8"/>
        <v>1</v>
      </c>
      <c r="AE47" s="340">
        <f t="shared" si="9"/>
        <v>1</v>
      </c>
      <c r="AF47" s="340">
        <f t="shared" si="10"/>
        <v>1</v>
      </c>
      <c r="AG47" s="340">
        <f t="shared" si="11"/>
        <v>1</v>
      </c>
    </row>
    <row r="48" spans="1:33" ht="210">
      <c r="A48" s="169" t="s">
        <v>17</v>
      </c>
      <c r="B48" s="460" t="s">
        <v>13</v>
      </c>
      <c r="C48" s="642"/>
      <c r="D48" s="642"/>
      <c r="E48" s="643"/>
      <c r="F48" s="643"/>
      <c r="G48" s="643"/>
      <c r="H48" s="163" t="s">
        <v>3153</v>
      </c>
      <c r="I48" s="163" t="s">
        <v>3154</v>
      </c>
      <c r="J48" s="164">
        <v>2</v>
      </c>
      <c r="K48" s="190">
        <v>43922</v>
      </c>
      <c r="L48" s="190">
        <v>44012</v>
      </c>
      <c r="M48" s="165">
        <f t="shared" si="12"/>
        <v>12.857142857142858</v>
      </c>
      <c r="N48" s="193">
        <v>2</v>
      </c>
      <c r="O48" s="163" t="s">
        <v>3155</v>
      </c>
      <c r="P48" s="53">
        <f t="shared" si="1"/>
        <v>1</v>
      </c>
      <c r="Q48" s="166" t="str">
        <f>IF(ISNUMBER(P48),IF(P48=100%,"CUMPLIDA",IF(AND(ISNUMBER(L48),ISNUMBER(CGR!$P$4)), IF(L48&lt;CGR!$P$4,"INCUMPLIDA","PROCESO"), "VERIFICAR FECHA")),"SIN VALOR AVANCE")</f>
        <v>CUMPLIDA</v>
      </c>
      <c r="R48" s="281" t="s">
        <v>3153</v>
      </c>
      <c r="S48" s="282" t="s">
        <v>3154</v>
      </c>
      <c r="T48" s="363">
        <v>2</v>
      </c>
      <c r="U48" s="378">
        <v>43922</v>
      </c>
      <c r="V48" s="378">
        <v>44012</v>
      </c>
      <c r="W48" s="165">
        <f t="shared" si="2"/>
        <v>12.857142857142858</v>
      </c>
      <c r="X48" s="389">
        <v>2</v>
      </c>
      <c r="Y48" s="282" t="s">
        <v>3155</v>
      </c>
      <c r="Z48" s="340">
        <f t="shared" si="4"/>
        <v>1</v>
      </c>
      <c r="AA48" s="340">
        <f t="shared" si="5"/>
        <v>1</v>
      </c>
      <c r="AB48" s="340">
        <f t="shared" si="6"/>
        <v>1</v>
      </c>
      <c r="AC48" s="340">
        <f t="shared" si="7"/>
        <v>1</v>
      </c>
      <c r="AD48" s="340">
        <f t="shared" si="8"/>
        <v>1</v>
      </c>
      <c r="AE48" s="340">
        <f t="shared" si="9"/>
        <v>1</v>
      </c>
      <c r="AF48" s="340">
        <f t="shared" si="10"/>
        <v>1</v>
      </c>
      <c r="AG48" s="340">
        <f t="shared" si="11"/>
        <v>1</v>
      </c>
    </row>
    <row r="49" spans="1:33" ht="135.75">
      <c r="A49" s="169" t="s">
        <v>17</v>
      </c>
      <c r="B49" s="460" t="s">
        <v>13</v>
      </c>
      <c r="C49" s="642"/>
      <c r="D49" s="642"/>
      <c r="E49" s="643"/>
      <c r="F49" s="643"/>
      <c r="G49" s="52" t="s">
        <v>3166</v>
      </c>
      <c r="H49" s="163" t="s">
        <v>3120</v>
      </c>
      <c r="I49" s="163" t="s">
        <v>1512</v>
      </c>
      <c r="J49" s="164">
        <v>1</v>
      </c>
      <c r="K49" s="190">
        <v>45231</v>
      </c>
      <c r="L49" s="190">
        <v>45504</v>
      </c>
      <c r="M49" s="165">
        <f t="shared" si="12"/>
        <v>39</v>
      </c>
      <c r="N49" s="193">
        <v>1</v>
      </c>
      <c r="O49" s="163" t="s">
        <v>3167</v>
      </c>
      <c r="P49" s="53">
        <f t="shared" si="1"/>
        <v>1</v>
      </c>
      <c r="Q49" s="166" t="str">
        <f>IF(ISNUMBER(P49),IF(P49=100%,"CUMPLIDA",IF(AND(ISNUMBER(L49),ISNUMBER(CGR!$P$4)), IF(L49&lt;CGR!$P$4,"INCUMPLIDA","PROCESO"), "VERIFICAR FECHA")),"SIN VALOR AVANCE")</f>
        <v>CUMPLIDA</v>
      </c>
      <c r="R49" s="281" t="s">
        <v>3120</v>
      </c>
      <c r="S49" s="282" t="s">
        <v>1512</v>
      </c>
      <c r="T49" s="363">
        <v>1</v>
      </c>
      <c r="U49" s="378">
        <v>45231</v>
      </c>
      <c r="V49" s="378">
        <v>45504</v>
      </c>
      <c r="W49" s="165">
        <f t="shared" si="2"/>
        <v>39</v>
      </c>
      <c r="X49" s="389">
        <v>1</v>
      </c>
      <c r="Y49" s="282" t="s">
        <v>3167</v>
      </c>
      <c r="Z49" s="340">
        <f t="shared" si="4"/>
        <v>1</v>
      </c>
      <c r="AA49" s="340">
        <f t="shared" si="5"/>
        <v>1</v>
      </c>
      <c r="AB49" s="340">
        <f t="shared" si="6"/>
        <v>1</v>
      </c>
      <c r="AC49" s="340">
        <f t="shared" si="7"/>
        <v>1</v>
      </c>
      <c r="AD49" s="340">
        <f t="shared" si="8"/>
        <v>1</v>
      </c>
      <c r="AE49" s="340">
        <f t="shared" si="9"/>
        <v>1</v>
      </c>
      <c r="AF49" s="340">
        <f t="shared" si="10"/>
        <v>1</v>
      </c>
      <c r="AG49" s="340">
        <f t="shared" si="11"/>
        <v>1</v>
      </c>
    </row>
    <row r="50" spans="1:33" ht="135.75">
      <c r="A50" s="169" t="s">
        <v>17</v>
      </c>
      <c r="B50" s="460" t="s">
        <v>13</v>
      </c>
      <c r="C50" s="642"/>
      <c r="D50" s="642"/>
      <c r="E50" s="643"/>
      <c r="F50" s="643"/>
      <c r="G50" s="52" t="s">
        <v>3168</v>
      </c>
      <c r="H50" s="163" t="s">
        <v>3169</v>
      </c>
      <c r="I50" s="163" t="s">
        <v>3170</v>
      </c>
      <c r="J50" s="164">
        <v>1</v>
      </c>
      <c r="K50" s="190">
        <v>45323</v>
      </c>
      <c r="L50" s="190">
        <v>45596</v>
      </c>
      <c r="M50" s="165">
        <f t="shared" si="12"/>
        <v>39</v>
      </c>
      <c r="N50" s="193">
        <v>1</v>
      </c>
      <c r="O50" s="163" t="s">
        <v>3167</v>
      </c>
      <c r="P50" s="53">
        <f t="shared" si="1"/>
        <v>1</v>
      </c>
      <c r="Q50" s="166" t="str">
        <f>IF(ISNUMBER(P50),IF(P50=100%,"CUMPLIDA",IF(AND(ISNUMBER(L50),ISNUMBER(CGR!$P$4)), IF(L50&lt;CGR!$P$4,"INCUMPLIDA","PROCESO"), "VERIFICAR FECHA")),"SIN VALOR AVANCE")</f>
        <v>CUMPLIDA</v>
      </c>
      <c r="R50" s="281" t="s">
        <v>3169</v>
      </c>
      <c r="S50" s="282" t="s">
        <v>3170</v>
      </c>
      <c r="T50" s="363">
        <v>1</v>
      </c>
      <c r="U50" s="378">
        <v>45323</v>
      </c>
      <c r="V50" s="378">
        <v>45596</v>
      </c>
      <c r="W50" s="165">
        <f t="shared" si="2"/>
        <v>39</v>
      </c>
      <c r="X50" s="389">
        <v>1</v>
      </c>
      <c r="Y50" s="282" t="s">
        <v>3167</v>
      </c>
      <c r="Z50" s="340">
        <f t="shared" si="4"/>
        <v>1</v>
      </c>
      <c r="AA50" s="340">
        <f t="shared" si="5"/>
        <v>1</v>
      </c>
      <c r="AB50" s="340">
        <f t="shared" si="6"/>
        <v>1</v>
      </c>
      <c r="AC50" s="340">
        <f t="shared" si="7"/>
        <v>1</v>
      </c>
      <c r="AD50" s="340">
        <f t="shared" si="8"/>
        <v>1</v>
      </c>
      <c r="AE50" s="340">
        <f t="shared" si="9"/>
        <v>1</v>
      </c>
      <c r="AF50" s="340">
        <f t="shared" si="10"/>
        <v>1</v>
      </c>
      <c r="AG50" s="340">
        <f t="shared" si="11"/>
        <v>1</v>
      </c>
    </row>
    <row r="51" spans="1:33" ht="210.75">
      <c r="A51" s="169" t="s">
        <v>17</v>
      </c>
      <c r="B51" s="460" t="s">
        <v>13</v>
      </c>
      <c r="C51" s="642"/>
      <c r="D51" s="642"/>
      <c r="E51" s="643"/>
      <c r="F51" s="643"/>
      <c r="G51" s="643" t="s">
        <v>3171</v>
      </c>
      <c r="H51" s="511" t="s">
        <v>2886</v>
      </c>
      <c r="I51" s="511" t="s">
        <v>2887</v>
      </c>
      <c r="J51" s="164">
        <v>1</v>
      </c>
      <c r="K51" s="190">
        <v>45231</v>
      </c>
      <c r="L51" s="190">
        <v>45504</v>
      </c>
      <c r="M51" s="165">
        <f t="shared" si="12"/>
        <v>39</v>
      </c>
      <c r="N51" s="193">
        <v>1</v>
      </c>
      <c r="O51" s="163" t="s">
        <v>3172</v>
      </c>
      <c r="P51" s="53">
        <f t="shared" si="1"/>
        <v>1</v>
      </c>
      <c r="Q51" s="166" t="str">
        <f>IF(ISNUMBER(P51),IF(P51=100%,"CUMPLIDA",IF(AND(ISNUMBER(L51),ISNUMBER(CGR!$P$4)), IF(L51&lt;CGR!$P$4,"INCUMPLIDA","PROCESO"), "VERIFICAR FECHA")),"SIN VALOR AVANCE")</f>
        <v>CUMPLIDA</v>
      </c>
      <c r="R51" s="381" t="s">
        <v>2886</v>
      </c>
      <c r="S51" s="382" t="s">
        <v>2887</v>
      </c>
      <c r="T51" s="363">
        <v>1</v>
      </c>
      <c r="U51" s="378">
        <v>45231</v>
      </c>
      <c r="V51" s="378">
        <v>45504</v>
      </c>
      <c r="W51" s="165">
        <f t="shared" si="2"/>
        <v>39</v>
      </c>
      <c r="X51" s="389">
        <v>1</v>
      </c>
      <c r="Y51" s="282" t="s">
        <v>3172</v>
      </c>
      <c r="Z51" s="340">
        <f t="shared" si="4"/>
        <v>1</v>
      </c>
      <c r="AA51" s="340">
        <f t="shared" si="5"/>
        <v>1</v>
      </c>
      <c r="AB51" s="340">
        <f t="shared" si="6"/>
        <v>1</v>
      </c>
      <c r="AC51" s="340">
        <f t="shared" si="7"/>
        <v>1</v>
      </c>
      <c r="AD51" s="340">
        <f t="shared" si="8"/>
        <v>1</v>
      </c>
      <c r="AE51" s="340">
        <f t="shared" si="9"/>
        <v>1</v>
      </c>
      <c r="AF51" s="340">
        <f t="shared" si="10"/>
        <v>1</v>
      </c>
      <c r="AG51" s="340">
        <f t="shared" si="11"/>
        <v>1</v>
      </c>
    </row>
    <row r="52" spans="1:33" ht="210.75">
      <c r="A52" s="169" t="s">
        <v>17</v>
      </c>
      <c r="B52" s="460" t="s">
        <v>13</v>
      </c>
      <c r="C52" s="642"/>
      <c r="D52" s="642"/>
      <c r="E52" s="643"/>
      <c r="F52" s="643"/>
      <c r="G52" s="643"/>
      <c r="H52" s="511" t="s">
        <v>3173</v>
      </c>
      <c r="I52" s="511" t="s">
        <v>1420</v>
      </c>
      <c r="J52" s="164">
        <v>1</v>
      </c>
      <c r="K52" s="190">
        <v>45231</v>
      </c>
      <c r="L52" s="190">
        <v>45596</v>
      </c>
      <c r="M52" s="165">
        <f t="shared" si="12"/>
        <v>52.142857142857146</v>
      </c>
      <c r="N52" s="193">
        <v>1</v>
      </c>
      <c r="O52" s="163" t="s">
        <v>3172</v>
      </c>
      <c r="P52" s="53">
        <f t="shared" si="1"/>
        <v>1</v>
      </c>
      <c r="Q52" s="166" t="str">
        <f>IF(ISNUMBER(P52),IF(P52=100%,"CUMPLIDA",IF(AND(ISNUMBER(L52),ISNUMBER(CGR!$P$4)), IF(L52&lt;CGR!$P$4,"INCUMPLIDA","PROCESO"), "VERIFICAR FECHA")),"SIN VALOR AVANCE")</f>
        <v>CUMPLIDA</v>
      </c>
      <c r="R52" s="381" t="s">
        <v>3173</v>
      </c>
      <c r="S52" s="382" t="s">
        <v>1420</v>
      </c>
      <c r="T52" s="363">
        <v>1</v>
      </c>
      <c r="U52" s="378">
        <v>45231</v>
      </c>
      <c r="V52" s="378">
        <v>45596</v>
      </c>
      <c r="W52" s="165">
        <f t="shared" si="2"/>
        <v>52.142857142857146</v>
      </c>
      <c r="X52" s="389">
        <v>1</v>
      </c>
      <c r="Y52" s="282" t="s">
        <v>3172</v>
      </c>
      <c r="Z52" s="340">
        <f t="shared" si="4"/>
        <v>1</v>
      </c>
      <c r="AA52" s="340">
        <f t="shared" si="5"/>
        <v>1</v>
      </c>
      <c r="AB52" s="340">
        <f t="shared" si="6"/>
        <v>1</v>
      </c>
      <c r="AC52" s="340">
        <f t="shared" si="7"/>
        <v>1</v>
      </c>
      <c r="AD52" s="340">
        <f t="shared" si="8"/>
        <v>1</v>
      </c>
      <c r="AE52" s="340">
        <f t="shared" si="9"/>
        <v>1</v>
      </c>
      <c r="AF52" s="340">
        <f t="shared" si="10"/>
        <v>1</v>
      </c>
      <c r="AG52" s="340">
        <f t="shared" si="11"/>
        <v>1</v>
      </c>
    </row>
    <row r="53" spans="1:33" ht="225.75">
      <c r="A53" s="169" t="s">
        <v>17</v>
      </c>
      <c r="B53" s="460" t="s">
        <v>13</v>
      </c>
      <c r="C53" s="642"/>
      <c r="D53" s="642"/>
      <c r="E53" s="643"/>
      <c r="F53" s="643"/>
      <c r="G53" s="643" t="s">
        <v>3174</v>
      </c>
      <c r="H53" s="511" t="s">
        <v>3175</v>
      </c>
      <c r="I53" s="511" t="s">
        <v>3176</v>
      </c>
      <c r="J53" s="164">
        <v>1</v>
      </c>
      <c r="K53" s="190">
        <v>45505</v>
      </c>
      <c r="L53" s="190">
        <v>47483</v>
      </c>
      <c r="M53" s="165">
        <f t="shared" si="12"/>
        <v>282.57142857142856</v>
      </c>
      <c r="N53" s="193">
        <v>0</v>
      </c>
      <c r="O53" s="163" t="s">
        <v>3177</v>
      </c>
      <c r="P53" s="53">
        <f t="shared" si="1"/>
        <v>0</v>
      </c>
      <c r="Q53" s="166" t="str">
        <f>IF(ISNUMBER(P53),IF(P53=100%,"CUMPLIDA",IF(AND(ISNUMBER(L53),ISNUMBER(CGR!$P$4)), IF(L53&lt;CGR!$P$4,"INCUMPLIDA","PROCESO"), "VERIFICAR FECHA")),"SIN VALOR AVANCE")</f>
        <v>PROCESO</v>
      </c>
      <c r="R53" s="381" t="s">
        <v>3175</v>
      </c>
      <c r="S53" s="382" t="s">
        <v>3176</v>
      </c>
      <c r="T53" s="363">
        <v>1</v>
      </c>
      <c r="U53" s="378">
        <v>45505</v>
      </c>
      <c r="V53" s="378">
        <v>47483</v>
      </c>
      <c r="W53" s="165">
        <f t="shared" si="2"/>
        <v>282.57142857142856</v>
      </c>
      <c r="X53" s="389">
        <v>0</v>
      </c>
      <c r="Y53" s="282" t="s">
        <v>3177</v>
      </c>
      <c r="Z53" s="340">
        <f t="shared" si="4"/>
        <v>1</v>
      </c>
      <c r="AA53" s="340">
        <f t="shared" si="5"/>
        <v>1</v>
      </c>
      <c r="AB53" s="340">
        <f t="shared" si="6"/>
        <v>1</v>
      </c>
      <c r="AC53" s="340">
        <f t="shared" si="7"/>
        <v>1</v>
      </c>
      <c r="AD53" s="340">
        <f t="shared" si="8"/>
        <v>1</v>
      </c>
      <c r="AE53" s="340">
        <f t="shared" si="9"/>
        <v>1</v>
      </c>
      <c r="AF53" s="340">
        <f t="shared" si="10"/>
        <v>1</v>
      </c>
      <c r="AG53" s="340">
        <f t="shared" si="11"/>
        <v>1</v>
      </c>
    </row>
    <row r="54" spans="1:33" ht="409.5">
      <c r="A54" s="169" t="s">
        <v>17</v>
      </c>
      <c r="B54" s="460" t="s">
        <v>13</v>
      </c>
      <c r="C54" s="642"/>
      <c r="D54" s="642"/>
      <c r="E54" s="643"/>
      <c r="F54" s="643"/>
      <c r="G54" s="643"/>
      <c r="H54" s="171" t="s">
        <v>3178</v>
      </c>
      <c r="I54" s="171" t="s">
        <v>3179</v>
      </c>
      <c r="J54" s="164">
        <v>3</v>
      </c>
      <c r="K54" s="190">
        <v>45505</v>
      </c>
      <c r="L54" s="190">
        <v>47483</v>
      </c>
      <c r="M54" s="165">
        <f t="shared" si="12"/>
        <v>282.57142857142856</v>
      </c>
      <c r="N54" s="193">
        <v>3</v>
      </c>
      <c r="O54" s="163" t="s">
        <v>3177</v>
      </c>
      <c r="P54" s="53">
        <f t="shared" si="1"/>
        <v>1</v>
      </c>
      <c r="Q54" s="166" t="str">
        <f>IF(ISNUMBER(P54),IF(P54=100%,"CUMPLIDA",IF(AND(ISNUMBER(L54),ISNUMBER(CGR!$P$4)), IF(L54&lt;CGR!$P$4,"INCUMPLIDA","PROCESO"), "VERIFICAR FECHA")),"SIN VALOR AVANCE")</f>
        <v>CUMPLIDA</v>
      </c>
      <c r="R54" s="383" t="s">
        <v>3178</v>
      </c>
      <c r="S54" s="367" t="s">
        <v>3179</v>
      </c>
      <c r="T54" s="363">
        <v>3</v>
      </c>
      <c r="U54" s="378">
        <v>45505</v>
      </c>
      <c r="V54" s="378">
        <v>47483</v>
      </c>
      <c r="W54" s="165">
        <f t="shared" si="2"/>
        <v>282.57142857142856</v>
      </c>
      <c r="X54" s="389">
        <v>3</v>
      </c>
      <c r="Y54" s="282" t="s">
        <v>3177</v>
      </c>
      <c r="Z54" s="340">
        <f t="shared" si="4"/>
        <v>1</v>
      </c>
      <c r="AA54" s="340">
        <f t="shared" si="5"/>
        <v>1</v>
      </c>
      <c r="AB54" s="340">
        <f t="shared" si="6"/>
        <v>1</v>
      </c>
      <c r="AC54" s="340">
        <f t="shared" si="7"/>
        <v>1</v>
      </c>
      <c r="AD54" s="340">
        <f t="shared" si="8"/>
        <v>1</v>
      </c>
      <c r="AE54" s="340">
        <f t="shared" si="9"/>
        <v>1</v>
      </c>
      <c r="AF54" s="340">
        <f t="shared" si="10"/>
        <v>1</v>
      </c>
      <c r="AG54" s="340">
        <f t="shared" si="11"/>
        <v>1</v>
      </c>
    </row>
    <row r="55" spans="1:33" ht="409.5">
      <c r="A55" s="169" t="s">
        <v>17</v>
      </c>
      <c r="B55" s="460" t="s">
        <v>13</v>
      </c>
      <c r="C55" s="642" t="s">
        <v>3180</v>
      </c>
      <c r="D55" s="642" t="s">
        <v>3181</v>
      </c>
      <c r="E55" s="643" t="s">
        <v>3182</v>
      </c>
      <c r="F55" s="644" t="s">
        <v>3183</v>
      </c>
      <c r="G55" s="52" t="s">
        <v>3184</v>
      </c>
      <c r="H55" s="163" t="s">
        <v>3185</v>
      </c>
      <c r="I55" s="163" t="s">
        <v>3186</v>
      </c>
      <c r="J55" s="164">
        <v>3</v>
      </c>
      <c r="K55" s="190">
        <v>42736</v>
      </c>
      <c r="L55" s="190">
        <v>43100</v>
      </c>
      <c r="M55" s="165">
        <f t="shared" si="12"/>
        <v>52</v>
      </c>
      <c r="N55" s="193">
        <v>3</v>
      </c>
      <c r="O55" s="163" t="s">
        <v>3187</v>
      </c>
      <c r="P55" s="53">
        <f t="shared" si="1"/>
        <v>1</v>
      </c>
      <c r="Q55" s="166" t="str">
        <f>IF(ISNUMBER(P55),IF(P55=100%,"CUMPLIDA",IF(AND(ISNUMBER(L55),ISNUMBER(CGR!$P$4)), IF(L55&lt;CGR!$P$4,"INCUMPLIDA","PROCESO"), "VERIFICAR FECHA")),"SIN VALOR AVANCE")</f>
        <v>CUMPLIDA</v>
      </c>
      <c r="R55" s="281" t="s">
        <v>3185</v>
      </c>
      <c r="S55" s="282" t="s">
        <v>3186</v>
      </c>
      <c r="T55" s="363">
        <v>3</v>
      </c>
      <c r="U55" s="378">
        <v>42736</v>
      </c>
      <c r="V55" s="378">
        <v>43100</v>
      </c>
      <c r="W55" s="165">
        <f t="shared" si="2"/>
        <v>52</v>
      </c>
      <c r="X55" s="389">
        <v>3</v>
      </c>
      <c r="Y55" s="282" t="s">
        <v>3187</v>
      </c>
      <c r="Z55" s="340">
        <f t="shared" si="4"/>
        <v>1</v>
      </c>
      <c r="AA55" s="340">
        <f t="shared" si="5"/>
        <v>1</v>
      </c>
      <c r="AB55" s="340">
        <f t="shared" si="6"/>
        <v>1</v>
      </c>
      <c r="AC55" s="340">
        <f t="shared" si="7"/>
        <v>1</v>
      </c>
      <c r="AD55" s="340">
        <f t="shared" si="8"/>
        <v>1</v>
      </c>
      <c r="AE55" s="340">
        <f t="shared" si="9"/>
        <v>1</v>
      </c>
      <c r="AF55" s="340">
        <f t="shared" si="10"/>
        <v>1</v>
      </c>
      <c r="AG55" s="340">
        <f t="shared" si="11"/>
        <v>1</v>
      </c>
    </row>
    <row r="56" spans="1:33" ht="330" customHeight="1">
      <c r="A56" s="169" t="s">
        <v>17</v>
      </c>
      <c r="B56" s="460" t="s">
        <v>13</v>
      </c>
      <c r="C56" s="642"/>
      <c r="D56" s="642"/>
      <c r="E56" s="643"/>
      <c r="F56" s="644"/>
      <c r="G56" s="52" t="s">
        <v>3188</v>
      </c>
      <c r="H56" s="163" t="s">
        <v>3189</v>
      </c>
      <c r="I56" s="163" t="s">
        <v>3190</v>
      </c>
      <c r="J56" s="164">
        <v>4</v>
      </c>
      <c r="K56" s="190">
        <v>42736</v>
      </c>
      <c r="L56" s="190">
        <v>43100</v>
      </c>
      <c r="M56" s="165">
        <f t="shared" si="12"/>
        <v>52</v>
      </c>
      <c r="N56" s="193">
        <v>4</v>
      </c>
      <c r="O56" s="163" t="s">
        <v>3191</v>
      </c>
      <c r="P56" s="53">
        <f t="shared" si="1"/>
        <v>1</v>
      </c>
      <c r="Q56" s="166" t="str">
        <f>IF(ISNUMBER(P56),IF(P56=100%,"CUMPLIDA",IF(AND(ISNUMBER(L56),ISNUMBER(CGR!$P$4)), IF(L56&lt;CGR!$P$4,"INCUMPLIDA","PROCESO"), "VERIFICAR FECHA")),"SIN VALOR AVANCE")</f>
        <v>CUMPLIDA</v>
      </c>
      <c r="R56" s="281" t="s">
        <v>3189</v>
      </c>
      <c r="S56" s="282" t="s">
        <v>3190</v>
      </c>
      <c r="T56" s="363">
        <v>4</v>
      </c>
      <c r="U56" s="378">
        <v>42736</v>
      </c>
      <c r="V56" s="378">
        <v>43100</v>
      </c>
      <c r="W56" s="165">
        <f t="shared" si="2"/>
        <v>52</v>
      </c>
      <c r="X56" s="389">
        <v>4</v>
      </c>
      <c r="Y56" s="282" t="s">
        <v>3191</v>
      </c>
      <c r="Z56" s="340">
        <f t="shared" si="4"/>
        <v>1</v>
      </c>
      <c r="AA56" s="340">
        <f t="shared" si="5"/>
        <v>1</v>
      </c>
      <c r="AB56" s="340">
        <f t="shared" si="6"/>
        <v>1</v>
      </c>
      <c r="AC56" s="340">
        <f t="shared" si="7"/>
        <v>1</v>
      </c>
      <c r="AD56" s="340">
        <f t="shared" si="8"/>
        <v>1</v>
      </c>
      <c r="AE56" s="340">
        <f t="shared" si="9"/>
        <v>1</v>
      </c>
      <c r="AF56" s="340">
        <f t="shared" si="10"/>
        <v>1</v>
      </c>
      <c r="AG56" s="340">
        <f t="shared" si="11"/>
        <v>1</v>
      </c>
    </row>
    <row r="57" spans="1:33" ht="210.75">
      <c r="A57" s="169" t="s">
        <v>17</v>
      </c>
      <c r="B57" s="460" t="s">
        <v>13</v>
      </c>
      <c r="C57" s="642"/>
      <c r="D57" s="642"/>
      <c r="E57" s="643"/>
      <c r="F57" s="644"/>
      <c r="G57" s="643" t="s">
        <v>3192</v>
      </c>
      <c r="H57" s="163" t="s">
        <v>3193</v>
      </c>
      <c r="I57" s="163" t="s">
        <v>3194</v>
      </c>
      <c r="J57" s="164">
        <v>2</v>
      </c>
      <c r="K57" s="190">
        <v>42648</v>
      </c>
      <c r="L57" s="190">
        <v>42930</v>
      </c>
      <c r="M57" s="165">
        <f t="shared" si="12"/>
        <v>40.285714285714285</v>
      </c>
      <c r="N57" s="193">
        <v>2</v>
      </c>
      <c r="O57" s="163" t="s">
        <v>3195</v>
      </c>
      <c r="P57" s="53">
        <f t="shared" si="1"/>
        <v>1</v>
      </c>
      <c r="Q57" s="166" t="str">
        <f>IF(ISNUMBER(P57),IF(P57=100%,"CUMPLIDA",IF(AND(ISNUMBER(L57),ISNUMBER(CGR!$P$4)), IF(L57&lt;CGR!$P$4,"INCUMPLIDA","PROCESO"), "VERIFICAR FECHA")),"SIN VALOR AVANCE")</f>
        <v>CUMPLIDA</v>
      </c>
      <c r="R57" s="281" t="s">
        <v>3193</v>
      </c>
      <c r="S57" s="282" t="s">
        <v>3194</v>
      </c>
      <c r="T57" s="363">
        <v>2</v>
      </c>
      <c r="U57" s="378">
        <v>42648</v>
      </c>
      <c r="V57" s="378">
        <v>42930</v>
      </c>
      <c r="W57" s="165">
        <f t="shared" si="2"/>
        <v>40.285714285714285</v>
      </c>
      <c r="X57" s="389">
        <v>2</v>
      </c>
      <c r="Y57" s="282" t="s">
        <v>3195</v>
      </c>
      <c r="Z57" s="340">
        <f t="shared" si="4"/>
        <v>1</v>
      </c>
      <c r="AA57" s="340">
        <f t="shared" si="5"/>
        <v>1</v>
      </c>
      <c r="AB57" s="340">
        <f t="shared" si="6"/>
        <v>1</v>
      </c>
      <c r="AC57" s="340">
        <f t="shared" si="7"/>
        <v>1</v>
      </c>
      <c r="AD57" s="340">
        <f t="shared" si="8"/>
        <v>1</v>
      </c>
      <c r="AE57" s="340">
        <f t="shared" si="9"/>
        <v>1</v>
      </c>
      <c r="AF57" s="340">
        <f t="shared" si="10"/>
        <v>1</v>
      </c>
      <c r="AG57" s="340">
        <f t="shared" si="11"/>
        <v>1</v>
      </c>
    </row>
    <row r="58" spans="1:33" ht="409.5">
      <c r="A58" s="169" t="s">
        <v>17</v>
      </c>
      <c r="B58" s="460" t="s">
        <v>13</v>
      </c>
      <c r="C58" s="642"/>
      <c r="D58" s="642"/>
      <c r="E58" s="643"/>
      <c r="F58" s="644"/>
      <c r="G58" s="643"/>
      <c r="H58" s="163" t="s">
        <v>3144</v>
      </c>
      <c r="I58" s="163" t="s">
        <v>3145</v>
      </c>
      <c r="J58" s="164">
        <v>3</v>
      </c>
      <c r="K58" s="190">
        <v>42933</v>
      </c>
      <c r="L58" s="190">
        <v>43220</v>
      </c>
      <c r="M58" s="165">
        <f t="shared" si="12"/>
        <v>41</v>
      </c>
      <c r="N58" s="193">
        <v>3</v>
      </c>
      <c r="O58" s="163" t="s">
        <v>3196</v>
      </c>
      <c r="P58" s="53">
        <f t="shared" si="1"/>
        <v>1</v>
      </c>
      <c r="Q58" s="166" t="str">
        <f>IF(ISNUMBER(P58),IF(P58=100%,"CUMPLIDA",IF(AND(ISNUMBER(L58),ISNUMBER(CGR!$P$4)), IF(L58&lt;CGR!$P$4,"INCUMPLIDA","PROCESO"), "VERIFICAR FECHA")),"SIN VALOR AVANCE")</f>
        <v>CUMPLIDA</v>
      </c>
      <c r="R58" s="281" t="s">
        <v>3144</v>
      </c>
      <c r="S58" s="282" t="s">
        <v>3145</v>
      </c>
      <c r="T58" s="363">
        <v>3</v>
      </c>
      <c r="U58" s="378">
        <v>42933</v>
      </c>
      <c r="V58" s="378">
        <v>43220</v>
      </c>
      <c r="W58" s="165">
        <f t="shared" si="2"/>
        <v>41</v>
      </c>
      <c r="X58" s="389">
        <v>3</v>
      </c>
      <c r="Y58" s="282" t="s">
        <v>3196</v>
      </c>
      <c r="Z58" s="340">
        <f t="shared" si="4"/>
        <v>1</v>
      </c>
      <c r="AA58" s="340">
        <f t="shared" si="5"/>
        <v>1</v>
      </c>
      <c r="AB58" s="340">
        <f t="shared" si="6"/>
        <v>1</v>
      </c>
      <c r="AC58" s="340">
        <f t="shared" si="7"/>
        <v>1</v>
      </c>
      <c r="AD58" s="340">
        <f t="shared" si="8"/>
        <v>1</v>
      </c>
      <c r="AE58" s="340">
        <f t="shared" si="9"/>
        <v>1</v>
      </c>
      <c r="AF58" s="340">
        <f t="shared" si="10"/>
        <v>1</v>
      </c>
      <c r="AG58" s="340">
        <f t="shared" si="11"/>
        <v>1</v>
      </c>
    </row>
    <row r="59" spans="1:33" ht="409.5">
      <c r="A59" s="169" t="s">
        <v>17</v>
      </c>
      <c r="B59" s="460" t="s">
        <v>13</v>
      </c>
      <c r="C59" s="642"/>
      <c r="D59" s="642"/>
      <c r="E59" s="643"/>
      <c r="F59" s="644"/>
      <c r="G59" s="643"/>
      <c r="H59" s="163" t="s">
        <v>3197</v>
      </c>
      <c r="I59" s="163" t="s">
        <v>3198</v>
      </c>
      <c r="J59" s="164">
        <v>2</v>
      </c>
      <c r="K59" s="190">
        <v>44197</v>
      </c>
      <c r="L59" s="190">
        <v>44409</v>
      </c>
      <c r="M59" s="165">
        <f t="shared" si="12"/>
        <v>30.285714285714285</v>
      </c>
      <c r="N59" s="193">
        <v>2</v>
      </c>
      <c r="O59" s="163" t="s">
        <v>3199</v>
      </c>
      <c r="P59" s="53">
        <f t="shared" si="1"/>
        <v>1</v>
      </c>
      <c r="Q59" s="166" t="str">
        <f>IF(ISNUMBER(P59),IF(P59=100%,"CUMPLIDA",IF(AND(ISNUMBER(L59),ISNUMBER(CGR!$P$4)), IF(L59&lt;CGR!$P$4,"INCUMPLIDA","PROCESO"), "VERIFICAR FECHA")),"SIN VALOR AVANCE")</f>
        <v>CUMPLIDA</v>
      </c>
      <c r="R59" s="281" t="s">
        <v>3197</v>
      </c>
      <c r="S59" s="282" t="s">
        <v>3198</v>
      </c>
      <c r="T59" s="363">
        <v>2</v>
      </c>
      <c r="U59" s="378">
        <v>44197</v>
      </c>
      <c r="V59" s="378">
        <v>44409</v>
      </c>
      <c r="W59" s="165">
        <f t="shared" si="2"/>
        <v>30.285714285714285</v>
      </c>
      <c r="X59" s="389">
        <v>2</v>
      </c>
      <c r="Y59" s="282" t="s">
        <v>3199</v>
      </c>
      <c r="Z59" s="340">
        <f t="shared" si="4"/>
        <v>1</v>
      </c>
      <c r="AA59" s="340">
        <f t="shared" si="5"/>
        <v>1</v>
      </c>
      <c r="AB59" s="340">
        <f t="shared" si="6"/>
        <v>1</v>
      </c>
      <c r="AC59" s="340">
        <f t="shared" si="7"/>
        <v>1</v>
      </c>
      <c r="AD59" s="340">
        <f t="shared" si="8"/>
        <v>1</v>
      </c>
      <c r="AE59" s="340">
        <f t="shared" si="9"/>
        <v>1</v>
      </c>
      <c r="AF59" s="340">
        <f t="shared" si="10"/>
        <v>1</v>
      </c>
      <c r="AG59" s="340">
        <f t="shared" si="11"/>
        <v>1</v>
      </c>
    </row>
    <row r="60" spans="1:33" ht="315" customHeight="1">
      <c r="A60" s="169" t="s">
        <v>17</v>
      </c>
      <c r="B60" s="460" t="s">
        <v>13</v>
      </c>
      <c r="C60" s="642"/>
      <c r="D60" s="642"/>
      <c r="E60" s="643"/>
      <c r="F60" s="644"/>
      <c r="G60" s="643"/>
      <c r="H60" s="163" t="s">
        <v>3200</v>
      </c>
      <c r="I60" s="163" t="s">
        <v>3201</v>
      </c>
      <c r="J60" s="164">
        <v>2</v>
      </c>
      <c r="K60" s="190">
        <v>44515</v>
      </c>
      <c r="L60" s="190">
        <v>44881</v>
      </c>
      <c r="M60" s="165">
        <f t="shared" si="12"/>
        <v>52.285714285714285</v>
      </c>
      <c r="N60" s="193">
        <v>2</v>
      </c>
      <c r="O60" s="163" t="s">
        <v>3199</v>
      </c>
      <c r="P60" s="53">
        <f t="shared" si="1"/>
        <v>1</v>
      </c>
      <c r="Q60" s="166" t="str">
        <f>IF(ISNUMBER(P60),IF(P60=100%,"CUMPLIDA",IF(AND(ISNUMBER(L60),ISNUMBER(CGR!$P$4)), IF(L60&lt;CGR!$P$4,"INCUMPLIDA","PROCESO"), "VERIFICAR FECHA")),"SIN VALOR AVANCE")</f>
        <v>CUMPLIDA</v>
      </c>
      <c r="R60" s="281" t="s">
        <v>3200</v>
      </c>
      <c r="S60" s="282" t="s">
        <v>3201</v>
      </c>
      <c r="T60" s="363">
        <v>2</v>
      </c>
      <c r="U60" s="378">
        <v>44515</v>
      </c>
      <c r="V60" s="378">
        <v>44881</v>
      </c>
      <c r="W60" s="165">
        <f t="shared" si="2"/>
        <v>52.285714285714285</v>
      </c>
      <c r="X60" s="389">
        <v>2</v>
      </c>
      <c r="Y60" s="282" t="s">
        <v>3199</v>
      </c>
      <c r="Z60" s="340">
        <f t="shared" si="4"/>
        <v>1</v>
      </c>
      <c r="AA60" s="340">
        <f t="shared" si="5"/>
        <v>1</v>
      </c>
      <c r="AB60" s="340">
        <f t="shared" si="6"/>
        <v>1</v>
      </c>
      <c r="AC60" s="340">
        <f t="shared" si="7"/>
        <v>1</v>
      </c>
      <c r="AD60" s="340">
        <f t="shared" si="8"/>
        <v>1</v>
      </c>
      <c r="AE60" s="340">
        <f t="shared" si="9"/>
        <v>1</v>
      </c>
      <c r="AF60" s="340">
        <f t="shared" si="10"/>
        <v>1</v>
      </c>
      <c r="AG60" s="340">
        <f t="shared" si="11"/>
        <v>1</v>
      </c>
    </row>
    <row r="61" spans="1:33" ht="315" customHeight="1">
      <c r="A61" s="169" t="s">
        <v>17</v>
      </c>
      <c r="B61" s="460" t="s">
        <v>13</v>
      </c>
      <c r="C61" s="642"/>
      <c r="D61" s="642"/>
      <c r="E61" s="643"/>
      <c r="F61" s="644"/>
      <c r="G61" s="643"/>
      <c r="H61" s="163" t="s">
        <v>3202</v>
      </c>
      <c r="I61" s="163" t="s">
        <v>3203</v>
      </c>
      <c r="J61" s="164">
        <v>2</v>
      </c>
      <c r="K61" s="190">
        <v>44882</v>
      </c>
      <c r="L61" s="190">
        <v>44937</v>
      </c>
      <c r="M61" s="165">
        <f t="shared" si="12"/>
        <v>7.8571428571428568</v>
      </c>
      <c r="N61" s="193">
        <v>2</v>
      </c>
      <c r="O61" s="163" t="s">
        <v>3199</v>
      </c>
      <c r="P61" s="53">
        <f t="shared" si="1"/>
        <v>1</v>
      </c>
      <c r="Q61" s="166" t="str">
        <f>IF(ISNUMBER(P61),IF(P61=100%,"CUMPLIDA",IF(AND(ISNUMBER(L61),ISNUMBER(CGR!$P$4)), IF(L61&lt;CGR!$P$4,"INCUMPLIDA","PROCESO"), "VERIFICAR FECHA")),"SIN VALOR AVANCE")</f>
        <v>CUMPLIDA</v>
      </c>
      <c r="R61" s="281" t="s">
        <v>3202</v>
      </c>
      <c r="S61" s="282" t="s">
        <v>3203</v>
      </c>
      <c r="T61" s="363">
        <v>2</v>
      </c>
      <c r="U61" s="378">
        <v>44882</v>
      </c>
      <c r="V61" s="378">
        <v>44937</v>
      </c>
      <c r="W61" s="165">
        <f t="shared" si="2"/>
        <v>7.8571428571428568</v>
      </c>
      <c r="X61" s="389">
        <v>2</v>
      </c>
      <c r="Y61" s="282" t="s">
        <v>3199</v>
      </c>
      <c r="Z61" s="340">
        <f t="shared" si="4"/>
        <v>1</v>
      </c>
      <c r="AA61" s="340">
        <f t="shared" si="5"/>
        <v>1</v>
      </c>
      <c r="AB61" s="340">
        <f t="shared" si="6"/>
        <v>1</v>
      </c>
      <c r="AC61" s="340">
        <f t="shared" si="7"/>
        <v>1</v>
      </c>
      <c r="AD61" s="340">
        <f t="shared" si="8"/>
        <v>1</v>
      </c>
      <c r="AE61" s="340">
        <f t="shared" si="9"/>
        <v>1</v>
      </c>
      <c r="AF61" s="340">
        <f t="shared" si="10"/>
        <v>1</v>
      </c>
      <c r="AG61" s="340">
        <f t="shared" si="11"/>
        <v>1</v>
      </c>
    </row>
    <row r="62" spans="1:33" ht="315" customHeight="1">
      <c r="A62" s="169" t="s">
        <v>17</v>
      </c>
      <c r="B62" s="460" t="s">
        <v>13</v>
      </c>
      <c r="C62" s="642"/>
      <c r="D62" s="642"/>
      <c r="E62" s="643"/>
      <c r="F62" s="644"/>
      <c r="G62" s="643"/>
      <c r="H62" s="163" t="s">
        <v>3204</v>
      </c>
      <c r="I62" s="163" t="s">
        <v>3203</v>
      </c>
      <c r="J62" s="164">
        <v>2</v>
      </c>
      <c r="K62" s="190">
        <v>45444</v>
      </c>
      <c r="L62" s="190">
        <v>45900</v>
      </c>
      <c r="M62" s="165">
        <f t="shared" si="12"/>
        <v>65.142857142857139</v>
      </c>
      <c r="N62" s="193">
        <v>0</v>
      </c>
      <c r="O62" s="163" t="s">
        <v>3205</v>
      </c>
      <c r="P62" s="53">
        <f t="shared" si="1"/>
        <v>0</v>
      </c>
      <c r="Q62" s="166" t="str">
        <f>IF(ISNUMBER(P62),IF(P62=100%,"CUMPLIDA",IF(AND(ISNUMBER(L62),ISNUMBER(CGR!$P$4)), IF(L62&lt;CGR!$P$4,"INCUMPLIDA","PROCESO"), "VERIFICAR FECHA")),"SIN VALOR AVANCE")</f>
        <v>PROCESO</v>
      </c>
      <c r="R62" s="281" t="s">
        <v>3204</v>
      </c>
      <c r="S62" s="282" t="s">
        <v>3203</v>
      </c>
      <c r="T62" s="363">
        <v>2</v>
      </c>
      <c r="U62" s="378">
        <v>45444</v>
      </c>
      <c r="V62" s="378">
        <v>45900</v>
      </c>
      <c r="W62" s="165">
        <f t="shared" si="2"/>
        <v>65.142857142857139</v>
      </c>
      <c r="X62" s="389">
        <v>0</v>
      </c>
      <c r="Y62" s="282" t="s">
        <v>3205</v>
      </c>
      <c r="Z62" s="340">
        <f t="shared" si="4"/>
        <v>1</v>
      </c>
      <c r="AA62" s="340">
        <f t="shared" si="5"/>
        <v>1</v>
      </c>
      <c r="AB62" s="340">
        <f t="shared" si="6"/>
        <v>1</v>
      </c>
      <c r="AC62" s="340">
        <f t="shared" si="7"/>
        <v>1</v>
      </c>
      <c r="AD62" s="340">
        <f t="shared" si="8"/>
        <v>1</v>
      </c>
      <c r="AE62" s="340">
        <f t="shared" si="9"/>
        <v>1</v>
      </c>
      <c r="AF62" s="340">
        <f t="shared" si="10"/>
        <v>1</v>
      </c>
      <c r="AG62" s="340">
        <f t="shared" si="11"/>
        <v>1</v>
      </c>
    </row>
    <row r="63" spans="1:33" ht="315" customHeight="1">
      <c r="A63" s="169" t="s">
        <v>17</v>
      </c>
      <c r="B63" s="460" t="s">
        <v>13</v>
      </c>
      <c r="C63" s="642"/>
      <c r="D63" s="642"/>
      <c r="E63" s="643"/>
      <c r="F63" s="644"/>
      <c r="G63" s="643"/>
      <c r="H63" s="163" t="s">
        <v>3206</v>
      </c>
      <c r="I63" s="163" t="s">
        <v>3203</v>
      </c>
      <c r="J63" s="164">
        <v>2</v>
      </c>
      <c r="K63" s="190">
        <v>45901</v>
      </c>
      <c r="L63" s="190">
        <v>46112</v>
      </c>
      <c r="M63" s="165">
        <f t="shared" si="12"/>
        <v>30.142857142857142</v>
      </c>
      <c r="N63" s="193">
        <v>0</v>
      </c>
      <c r="O63" s="163" t="s">
        <v>3207</v>
      </c>
      <c r="P63" s="53">
        <f t="shared" si="1"/>
        <v>0</v>
      </c>
      <c r="Q63" s="166" t="str">
        <f>IF(ISNUMBER(P63),IF(P63=100%,"CUMPLIDA",IF(AND(ISNUMBER(L63),ISNUMBER(CGR!$P$4)), IF(L63&lt;CGR!$P$4,"INCUMPLIDA","PROCESO"), "VERIFICAR FECHA")),"SIN VALOR AVANCE")</f>
        <v>PROCESO</v>
      </c>
      <c r="R63" s="281" t="s">
        <v>3206</v>
      </c>
      <c r="S63" s="282" t="s">
        <v>3203</v>
      </c>
      <c r="T63" s="363">
        <v>2</v>
      </c>
      <c r="U63" s="378">
        <v>45901</v>
      </c>
      <c r="V63" s="378">
        <v>46112</v>
      </c>
      <c r="W63" s="165">
        <f t="shared" si="2"/>
        <v>30.142857142857142</v>
      </c>
      <c r="X63" s="389">
        <v>0</v>
      </c>
      <c r="Y63" s="282" t="s">
        <v>3207</v>
      </c>
      <c r="Z63" s="340">
        <f t="shared" si="4"/>
        <v>1</v>
      </c>
      <c r="AA63" s="340">
        <f t="shared" si="5"/>
        <v>1</v>
      </c>
      <c r="AB63" s="340">
        <f t="shared" si="6"/>
        <v>1</v>
      </c>
      <c r="AC63" s="340">
        <f t="shared" si="7"/>
        <v>1</v>
      </c>
      <c r="AD63" s="340">
        <f t="shared" si="8"/>
        <v>1</v>
      </c>
      <c r="AE63" s="340">
        <f t="shared" si="9"/>
        <v>1</v>
      </c>
      <c r="AF63" s="340">
        <f t="shared" si="10"/>
        <v>1</v>
      </c>
      <c r="AG63" s="340">
        <f t="shared" si="11"/>
        <v>1</v>
      </c>
    </row>
    <row r="64" spans="1:33" ht="105.75" customHeight="1">
      <c r="A64" s="169" t="s">
        <v>17</v>
      </c>
      <c r="B64" s="460" t="s">
        <v>13</v>
      </c>
      <c r="C64" s="642" t="s">
        <v>3208</v>
      </c>
      <c r="D64" s="642" t="s">
        <v>3209</v>
      </c>
      <c r="E64" s="643" t="s">
        <v>3210</v>
      </c>
      <c r="F64" s="643" t="s">
        <v>3211</v>
      </c>
      <c r="G64" s="52" t="s">
        <v>3212</v>
      </c>
      <c r="H64" s="163" t="s">
        <v>3213</v>
      </c>
      <c r="I64" s="163" t="s">
        <v>3214</v>
      </c>
      <c r="J64" s="164">
        <v>1</v>
      </c>
      <c r="K64" s="190">
        <v>43862</v>
      </c>
      <c r="L64" s="190">
        <v>43920</v>
      </c>
      <c r="M64" s="165">
        <f t="shared" si="12"/>
        <v>8.2857142857142865</v>
      </c>
      <c r="N64" s="193">
        <v>1</v>
      </c>
      <c r="O64" s="163" t="s">
        <v>1514</v>
      </c>
      <c r="P64" s="53">
        <f t="shared" si="1"/>
        <v>1</v>
      </c>
      <c r="Q64" s="166" t="str">
        <f>IF(ISNUMBER(P64),IF(P64=100%,"CUMPLIDA",IF(AND(ISNUMBER(L64),ISNUMBER(CGR!$P$4)), IF(L64&lt;CGR!$P$4,"INCUMPLIDA","PROCESO"), "VERIFICAR FECHA")),"SIN VALOR AVANCE")</f>
        <v>CUMPLIDA</v>
      </c>
      <c r="R64" s="281" t="s">
        <v>3213</v>
      </c>
      <c r="S64" s="282" t="s">
        <v>3214</v>
      </c>
      <c r="T64" s="363">
        <v>1</v>
      </c>
      <c r="U64" s="378">
        <v>43862</v>
      </c>
      <c r="V64" s="378">
        <v>43920</v>
      </c>
      <c r="W64" s="165">
        <f t="shared" si="2"/>
        <v>8.2857142857142865</v>
      </c>
      <c r="X64" s="389">
        <v>1</v>
      </c>
      <c r="Y64" s="282" t="s">
        <v>1514</v>
      </c>
      <c r="Z64" s="340">
        <f t="shared" si="4"/>
        <v>1</v>
      </c>
      <c r="AA64" s="340">
        <f t="shared" si="5"/>
        <v>1</v>
      </c>
      <c r="AB64" s="340">
        <f t="shared" si="6"/>
        <v>1</v>
      </c>
      <c r="AC64" s="340">
        <f t="shared" si="7"/>
        <v>1</v>
      </c>
      <c r="AD64" s="340">
        <f t="shared" si="8"/>
        <v>1</v>
      </c>
      <c r="AE64" s="340">
        <f t="shared" si="9"/>
        <v>1</v>
      </c>
      <c r="AF64" s="340">
        <f t="shared" si="10"/>
        <v>1</v>
      </c>
      <c r="AG64" s="340">
        <f t="shared" si="11"/>
        <v>1</v>
      </c>
    </row>
    <row r="65" spans="1:33" ht="105.75">
      <c r="A65" s="169" t="s">
        <v>17</v>
      </c>
      <c r="B65" s="460" t="s">
        <v>13</v>
      </c>
      <c r="C65" s="642"/>
      <c r="D65" s="642"/>
      <c r="E65" s="643"/>
      <c r="F65" s="643"/>
      <c r="G65" s="52" t="s">
        <v>3215</v>
      </c>
      <c r="H65" s="163" t="s">
        <v>3120</v>
      </c>
      <c r="I65" s="163" t="s">
        <v>1512</v>
      </c>
      <c r="J65" s="164">
        <v>1</v>
      </c>
      <c r="K65" s="190">
        <v>45231</v>
      </c>
      <c r="L65" s="190">
        <v>45504</v>
      </c>
      <c r="M65" s="165">
        <f t="shared" si="12"/>
        <v>39</v>
      </c>
      <c r="N65" s="193">
        <v>1</v>
      </c>
      <c r="O65" s="163" t="s">
        <v>1514</v>
      </c>
      <c r="P65" s="53">
        <f t="shared" si="1"/>
        <v>1</v>
      </c>
      <c r="Q65" s="166" t="str">
        <f>IF(ISNUMBER(P65),IF(P65=100%,"CUMPLIDA",IF(AND(ISNUMBER(L65),ISNUMBER(CGR!$P$4)), IF(L65&lt;CGR!$P$4,"INCUMPLIDA","PROCESO"), "VERIFICAR FECHA")),"SIN VALOR AVANCE")</f>
        <v>CUMPLIDA</v>
      </c>
      <c r="R65" s="281" t="s">
        <v>3120</v>
      </c>
      <c r="S65" s="282" t="s">
        <v>1512</v>
      </c>
      <c r="T65" s="363">
        <v>1</v>
      </c>
      <c r="U65" s="378">
        <v>45231</v>
      </c>
      <c r="V65" s="378">
        <v>45504</v>
      </c>
      <c r="W65" s="165">
        <f t="shared" si="2"/>
        <v>39</v>
      </c>
      <c r="X65" s="389">
        <v>1</v>
      </c>
      <c r="Y65" s="282" t="s">
        <v>1514</v>
      </c>
      <c r="Z65" s="340">
        <f t="shared" si="4"/>
        <v>1</v>
      </c>
      <c r="AA65" s="340">
        <f t="shared" si="5"/>
        <v>1</v>
      </c>
      <c r="AB65" s="340">
        <f t="shared" si="6"/>
        <v>1</v>
      </c>
      <c r="AC65" s="340">
        <f t="shared" si="7"/>
        <v>1</v>
      </c>
      <c r="AD65" s="340">
        <f t="shared" si="8"/>
        <v>1</v>
      </c>
      <c r="AE65" s="340">
        <f t="shared" si="9"/>
        <v>1</v>
      </c>
      <c r="AF65" s="340">
        <f t="shared" si="10"/>
        <v>1</v>
      </c>
      <c r="AG65" s="340">
        <f t="shared" si="11"/>
        <v>1</v>
      </c>
    </row>
    <row r="66" spans="1:33" ht="210.75">
      <c r="A66" s="169" t="s">
        <v>17</v>
      </c>
      <c r="B66" s="460" t="s">
        <v>13</v>
      </c>
      <c r="C66" s="642"/>
      <c r="D66" s="642"/>
      <c r="E66" s="643"/>
      <c r="F66" s="643"/>
      <c r="G66" s="643" t="s">
        <v>3216</v>
      </c>
      <c r="H66" s="511" t="s">
        <v>2886</v>
      </c>
      <c r="I66" s="511" t="s">
        <v>2887</v>
      </c>
      <c r="J66" s="164">
        <v>1</v>
      </c>
      <c r="K66" s="190">
        <v>45231</v>
      </c>
      <c r="L66" s="190">
        <v>45504</v>
      </c>
      <c r="M66" s="165">
        <f t="shared" si="12"/>
        <v>39</v>
      </c>
      <c r="N66" s="193">
        <v>1</v>
      </c>
      <c r="O66" s="163" t="s">
        <v>3172</v>
      </c>
      <c r="P66" s="53">
        <f t="shared" si="1"/>
        <v>1</v>
      </c>
      <c r="Q66" s="166" t="str">
        <f>IF(ISNUMBER(P66),IF(P66=100%,"CUMPLIDA",IF(AND(ISNUMBER(L66),ISNUMBER(CGR!$P$4)), IF(L66&lt;CGR!$P$4,"INCUMPLIDA","PROCESO"), "VERIFICAR FECHA")),"SIN VALOR AVANCE")</f>
        <v>CUMPLIDA</v>
      </c>
      <c r="R66" s="381" t="s">
        <v>2886</v>
      </c>
      <c r="S66" s="382" t="s">
        <v>2887</v>
      </c>
      <c r="T66" s="363">
        <v>1</v>
      </c>
      <c r="U66" s="378">
        <v>45231</v>
      </c>
      <c r="V66" s="378">
        <v>45504</v>
      </c>
      <c r="W66" s="165">
        <f t="shared" si="2"/>
        <v>39</v>
      </c>
      <c r="X66" s="389">
        <v>1</v>
      </c>
      <c r="Y66" s="282" t="s">
        <v>3172</v>
      </c>
      <c r="Z66" s="340">
        <f t="shared" si="4"/>
        <v>1</v>
      </c>
      <c r="AA66" s="340">
        <f t="shared" si="5"/>
        <v>1</v>
      </c>
      <c r="AB66" s="340">
        <f t="shared" si="6"/>
        <v>1</v>
      </c>
      <c r="AC66" s="340">
        <f t="shared" si="7"/>
        <v>1</v>
      </c>
      <c r="AD66" s="340">
        <f t="shared" si="8"/>
        <v>1</v>
      </c>
      <c r="AE66" s="340">
        <f t="shared" si="9"/>
        <v>1</v>
      </c>
      <c r="AF66" s="340">
        <f t="shared" si="10"/>
        <v>1</v>
      </c>
      <c r="AG66" s="340">
        <f t="shared" si="11"/>
        <v>1</v>
      </c>
    </row>
    <row r="67" spans="1:33" ht="210.75">
      <c r="A67" s="169" t="s">
        <v>17</v>
      </c>
      <c r="B67" s="460" t="s">
        <v>13</v>
      </c>
      <c r="C67" s="642"/>
      <c r="D67" s="642"/>
      <c r="E67" s="643"/>
      <c r="F67" s="643"/>
      <c r="G67" s="643"/>
      <c r="H67" s="511" t="s">
        <v>3173</v>
      </c>
      <c r="I67" s="511" t="s">
        <v>1420</v>
      </c>
      <c r="J67" s="164">
        <v>1</v>
      </c>
      <c r="K67" s="190">
        <v>45231</v>
      </c>
      <c r="L67" s="190">
        <v>45596</v>
      </c>
      <c r="M67" s="165">
        <f t="shared" si="12"/>
        <v>52.142857142857146</v>
      </c>
      <c r="N67" s="193">
        <v>1</v>
      </c>
      <c r="O67" s="163" t="s">
        <v>3172</v>
      </c>
      <c r="P67" s="53">
        <f t="shared" si="1"/>
        <v>1</v>
      </c>
      <c r="Q67" s="166" t="str">
        <f>IF(ISNUMBER(P67),IF(P67=100%,"CUMPLIDA",IF(AND(ISNUMBER(L67),ISNUMBER(CGR!$P$4)), IF(L67&lt;CGR!$P$4,"INCUMPLIDA","PROCESO"), "VERIFICAR FECHA")),"SIN VALOR AVANCE")</f>
        <v>CUMPLIDA</v>
      </c>
      <c r="R67" s="381" t="s">
        <v>3173</v>
      </c>
      <c r="S67" s="382" t="s">
        <v>1420</v>
      </c>
      <c r="T67" s="363">
        <v>1</v>
      </c>
      <c r="U67" s="378">
        <v>45231</v>
      </c>
      <c r="V67" s="378">
        <v>45596</v>
      </c>
      <c r="W67" s="165">
        <f t="shared" si="2"/>
        <v>52.142857142857146</v>
      </c>
      <c r="X67" s="389">
        <v>1</v>
      </c>
      <c r="Y67" s="282" t="s">
        <v>3172</v>
      </c>
      <c r="Z67" s="340">
        <f t="shared" si="4"/>
        <v>1</v>
      </c>
      <c r="AA67" s="340">
        <f t="shared" si="5"/>
        <v>1</v>
      </c>
      <c r="AB67" s="340">
        <f t="shared" si="6"/>
        <v>1</v>
      </c>
      <c r="AC67" s="340">
        <f t="shared" si="7"/>
        <v>1</v>
      </c>
      <c r="AD67" s="340">
        <f t="shared" si="8"/>
        <v>1</v>
      </c>
      <c r="AE67" s="340">
        <f t="shared" si="9"/>
        <v>1</v>
      </c>
      <c r="AF67" s="340">
        <f t="shared" si="10"/>
        <v>1</v>
      </c>
      <c r="AG67" s="340">
        <f t="shared" si="11"/>
        <v>1</v>
      </c>
    </row>
    <row r="68" spans="1:33" ht="210.75">
      <c r="A68" s="169" t="s">
        <v>17</v>
      </c>
      <c r="B68" s="460" t="s">
        <v>13</v>
      </c>
      <c r="C68" s="642"/>
      <c r="D68" s="642"/>
      <c r="E68" s="643"/>
      <c r="F68" s="643"/>
      <c r="G68" s="643" t="s">
        <v>3217</v>
      </c>
      <c r="H68" s="511" t="s">
        <v>3175</v>
      </c>
      <c r="I68" s="511" t="s">
        <v>3218</v>
      </c>
      <c r="J68" s="164">
        <v>1</v>
      </c>
      <c r="K68" s="190">
        <v>45505</v>
      </c>
      <c r="L68" s="190">
        <v>47483</v>
      </c>
      <c r="M68" s="165">
        <f t="shared" si="12"/>
        <v>282.57142857142856</v>
      </c>
      <c r="N68" s="193">
        <v>0</v>
      </c>
      <c r="O68" s="163" t="s">
        <v>3219</v>
      </c>
      <c r="P68" s="53">
        <f t="shared" si="1"/>
        <v>0</v>
      </c>
      <c r="Q68" s="166" t="str">
        <f>IF(ISNUMBER(P68),IF(P68=100%,"CUMPLIDA",IF(AND(ISNUMBER(L68),ISNUMBER(CGR!$P$4)), IF(L68&lt;CGR!$P$4,"INCUMPLIDA","PROCESO"), "VERIFICAR FECHA")),"SIN VALOR AVANCE")</f>
        <v>PROCESO</v>
      </c>
      <c r="R68" s="381" t="s">
        <v>3175</v>
      </c>
      <c r="S68" s="382" t="s">
        <v>3218</v>
      </c>
      <c r="T68" s="363">
        <v>1</v>
      </c>
      <c r="U68" s="378">
        <v>45505</v>
      </c>
      <c r="V68" s="378">
        <v>47483</v>
      </c>
      <c r="W68" s="165">
        <f t="shared" si="2"/>
        <v>282.57142857142856</v>
      </c>
      <c r="X68" s="285">
        <v>0</v>
      </c>
      <c r="Y68" s="282" t="s">
        <v>3219</v>
      </c>
      <c r="Z68" s="340">
        <f t="shared" si="4"/>
        <v>1</v>
      </c>
      <c r="AA68" s="340">
        <f t="shared" si="5"/>
        <v>1</v>
      </c>
      <c r="AB68" s="340">
        <f t="shared" si="6"/>
        <v>1</v>
      </c>
      <c r="AC68" s="340">
        <f t="shared" si="7"/>
        <v>1</v>
      </c>
      <c r="AD68" s="340">
        <f t="shared" si="8"/>
        <v>1</v>
      </c>
      <c r="AE68" s="340">
        <f t="shared" si="9"/>
        <v>1</v>
      </c>
      <c r="AF68" s="340">
        <f t="shared" si="10"/>
        <v>1</v>
      </c>
      <c r="AG68" s="340">
        <f t="shared" si="11"/>
        <v>1</v>
      </c>
    </row>
    <row r="69" spans="1:33" ht="409.5">
      <c r="A69" s="169" t="s">
        <v>17</v>
      </c>
      <c r="B69" s="460" t="s">
        <v>13</v>
      </c>
      <c r="C69" s="642"/>
      <c r="D69" s="642"/>
      <c r="E69" s="643"/>
      <c r="F69" s="643"/>
      <c r="G69" s="643"/>
      <c r="H69" s="171" t="s">
        <v>3178</v>
      </c>
      <c r="I69" s="171" t="s">
        <v>3179</v>
      </c>
      <c r="J69" s="164">
        <v>3</v>
      </c>
      <c r="K69" s="190">
        <v>45505</v>
      </c>
      <c r="L69" s="190">
        <v>47483</v>
      </c>
      <c r="M69" s="165">
        <f t="shared" si="12"/>
        <v>282.57142857142856</v>
      </c>
      <c r="N69" s="193">
        <v>3</v>
      </c>
      <c r="O69" s="163" t="s">
        <v>3220</v>
      </c>
      <c r="P69" s="53">
        <f t="shared" si="1"/>
        <v>1</v>
      </c>
      <c r="Q69" s="166" t="str">
        <f>IF(ISNUMBER(P69),IF(P69=100%,"CUMPLIDA",IF(AND(ISNUMBER(L69),ISNUMBER(CGR!$P$4)), IF(L69&lt;CGR!$P$4,"INCUMPLIDA","PROCESO"), "VERIFICAR FECHA")),"SIN VALOR AVANCE")</f>
        <v>CUMPLIDA</v>
      </c>
      <c r="R69" s="383" t="s">
        <v>3178</v>
      </c>
      <c r="S69" s="367" t="s">
        <v>3179</v>
      </c>
      <c r="T69" s="363">
        <v>3</v>
      </c>
      <c r="U69" s="378">
        <v>45505</v>
      </c>
      <c r="V69" s="378">
        <v>47483</v>
      </c>
      <c r="W69" s="165">
        <f t="shared" si="2"/>
        <v>282.57142857142856</v>
      </c>
      <c r="X69" s="389">
        <v>3</v>
      </c>
      <c r="Y69" s="282" t="s">
        <v>3220</v>
      </c>
      <c r="Z69" s="340">
        <f t="shared" si="4"/>
        <v>1</v>
      </c>
      <c r="AA69" s="340">
        <f t="shared" si="5"/>
        <v>1</v>
      </c>
      <c r="AB69" s="340">
        <f t="shared" si="6"/>
        <v>1</v>
      </c>
      <c r="AC69" s="340">
        <f t="shared" si="7"/>
        <v>1</v>
      </c>
      <c r="AD69" s="340">
        <f t="shared" si="8"/>
        <v>1</v>
      </c>
      <c r="AE69" s="340">
        <f t="shared" si="9"/>
        <v>1</v>
      </c>
      <c r="AF69" s="340">
        <f t="shared" si="10"/>
        <v>1</v>
      </c>
      <c r="AG69" s="340">
        <f t="shared" si="11"/>
        <v>1</v>
      </c>
    </row>
    <row r="70" spans="1:33" ht="105.75" customHeight="1">
      <c r="A70" s="169" t="s">
        <v>17</v>
      </c>
      <c r="B70" s="460" t="s">
        <v>13</v>
      </c>
      <c r="C70" s="642" t="s">
        <v>3221</v>
      </c>
      <c r="D70" s="642" t="s">
        <v>3157</v>
      </c>
      <c r="E70" s="643" t="s">
        <v>3222</v>
      </c>
      <c r="F70" s="643" t="s">
        <v>3223</v>
      </c>
      <c r="G70" s="52" t="s">
        <v>3224</v>
      </c>
      <c r="H70" s="163" t="s">
        <v>3225</v>
      </c>
      <c r="I70" s="163" t="s">
        <v>3226</v>
      </c>
      <c r="J70" s="164">
        <v>1</v>
      </c>
      <c r="K70" s="190">
        <v>42491</v>
      </c>
      <c r="L70" s="190">
        <v>42582</v>
      </c>
      <c r="M70" s="165">
        <f t="shared" si="12"/>
        <v>13</v>
      </c>
      <c r="N70" s="193">
        <v>1</v>
      </c>
      <c r="O70" s="163" t="s">
        <v>1514</v>
      </c>
      <c r="P70" s="53">
        <f t="shared" si="1"/>
        <v>1</v>
      </c>
      <c r="Q70" s="166" t="str">
        <f>IF(ISNUMBER(P70),IF(P70=100%,"CUMPLIDA",IF(AND(ISNUMBER(L70),ISNUMBER(CGR!$P$4)), IF(L70&lt;CGR!$P$4,"INCUMPLIDA","PROCESO"), "VERIFICAR FECHA")),"SIN VALOR AVANCE")</f>
        <v>CUMPLIDA</v>
      </c>
      <c r="R70" s="281" t="s">
        <v>3225</v>
      </c>
      <c r="S70" s="282" t="s">
        <v>3226</v>
      </c>
      <c r="T70" s="363">
        <v>1</v>
      </c>
      <c r="U70" s="378">
        <v>42491</v>
      </c>
      <c r="V70" s="378">
        <v>42582</v>
      </c>
      <c r="W70" s="165">
        <f t="shared" si="2"/>
        <v>13</v>
      </c>
      <c r="X70" s="389">
        <v>1</v>
      </c>
      <c r="Y70" s="282" t="s">
        <v>1514</v>
      </c>
      <c r="Z70" s="340">
        <f t="shared" si="4"/>
        <v>1</v>
      </c>
      <c r="AA70" s="340">
        <f t="shared" si="5"/>
        <v>1</v>
      </c>
      <c r="AB70" s="340">
        <f t="shared" si="6"/>
        <v>1</v>
      </c>
      <c r="AC70" s="340">
        <f t="shared" si="7"/>
        <v>1</v>
      </c>
      <c r="AD70" s="340">
        <f t="shared" si="8"/>
        <v>1</v>
      </c>
      <c r="AE70" s="340">
        <f t="shared" si="9"/>
        <v>1</v>
      </c>
      <c r="AF70" s="340">
        <f t="shared" si="10"/>
        <v>1</v>
      </c>
      <c r="AG70" s="340">
        <f t="shared" si="11"/>
        <v>1</v>
      </c>
    </row>
    <row r="71" spans="1:33" ht="135.75">
      <c r="A71" s="169" t="s">
        <v>17</v>
      </c>
      <c r="B71" s="460" t="s">
        <v>13</v>
      </c>
      <c r="C71" s="642"/>
      <c r="D71" s="642"/>
      <c r="E71" s="643"/>
      <c r="F71" s="643"/>
      <c r="G71" s="52" t="s">
        <v>3227</v>
      </c>
      <c r="H71" s="163" t="s">
        <v>3120</v>
      </c>
      <c r="I71" s="163" t="s">
        <v>1512</v>
      </c>
      <c r="J71" s="168">
        <v>1</v>
      </c>
      <c r="K71" s="192">
        <v>45231</v>
      </c>
      <c r="L71" s="192">
        <v>45504</v>
      </c>
      <c r="M71" s="165">
        <f t="shared" si="12"/>
        <v>39</v>
      </c>
      <c r="N71" s="193">
        <v>1</v>
      </c>
      <c r="O71" s="529" t="s">
        <v>3121</v>
      </c>
      <c r="P71" s="53">
        <f t="shared" si="1"/>
        <v>1</v>
      </c>
      <c r="Q71" s="166" t="str">
        <f>IF(ISNUMBER(P71),IF(P71=100%,"CUMPLIDA",IF(AND(ISNUMBER(L71),ISNUMBER(CGR!$P$4)), IF(L71&lt;CGR!$P$4,"INCUMPLIDA","PROCESO"), "VERIFICAR FECHA")),"SIN VALOR AVANCE")</f>
        <v>CUMPLIDA</v>
      </c>
      <c r="R71" s="281" t="s">
        <v>3120</v>
      </c>
      <c r="S71" s="282" t="s">
        <v>1512</v>
      </c>
      <c r="T71" s="301">
        <v>1</v>
      </c>
      <c r="U71" s="379">
        <v>45231</v>
      </c>
      <c r="V71" s="379">
        <v>45504</v>
      </c>
      <c r="W71" s="165">
        <f t="shared" si="2"/>
        <v>39</v>
      </c>
      <c r="X71" s="389">
        <v>1</v>
      </c>
      <c r="Y71" s="390" t="s">
        <v>3121</v>
      </c>
      <c r="Z71" s="340">
        <f t="shared" si="4"/>
        <v>1</v>
      </c>
      <c r="AA71" s="340">
        <f t="shared" si="5"/>
        <v>1</v>
      </c>
      <c r="AB71" s="340">
        <f t="shared" si="6"/>
        <v>1</v>
      </c>
      <c r="AC71" s="340">
        <f t="shared" si="7"/>
        <v>1</v>
      </c>
      <c r="AD71" s="340">
        <f t="shared" si="8"/>
        <v>1</v>
      </c>
      <c r="AE71" s="340">
        <f t="shared" si="9"/>
        <v>1</v>
      </c>
      <c r="AF71" s="340">
        <f t="shared" si="10"/>
        <v>1</v>
      </c>
      <c r="AG71" s="340">
        <f t="shared" si="11"/>
        <v>1</v>
      </c>
    </row>
    <row r="72" spans="1:33" ht="135.75">
      <c r="A72" s="169" t="s">
        <v>17</v>
      </c>
      <c r="B72" s="460" t="s">
        <v>13</v>
      </c>
      <c r="C72" s="642"/>
      <c r="D72" s="642"/>
      <c r="E72" s="643"/>
      <c r="F72" s="643"/>
      <c r="G72" s="52" t="s">
        <v>3122</v>
      </c>
      <c r="H72" s="163" t="s">
        <v>2886</v>
      </c>
      <c r="I72" s="163" t="s">
        <v>2887</v>
      </c>
      <c r="J72" s="168">
        <v>1</v>
      </c>
      <c r="K72" s="192">
        <v>45231</v>
      </c>
      <c r="L72" s="192">
        <v>45504</v>
      </c>
      <c r="M72" s="165">
        <f t="shared" si="12"/>
        <v>39</v>
      </c>
      <c r="N72" s="193">
        <v>1</v>
      </c>
      <c r="O72" s="529" t="s">
        <v>3121</v>
      </c>
      <c r="P72" s="53">
        <f t="shared" si="1"/>
        <v>1</v>
      </c>
      <c r="Q72" s="166" t="str">
        <f>IF(ISNUMBER(P72),IF(P72=100%,"CUMPLIDA",IF(AND(ISNUMBER(L72),ISNUMBER(CGR!$P$4)), IF(L72&lt;CGR!$P$4,"INCUMPLIDA","PROCESO"), "VERIFICAR FECHA")),"SIN VALOR AVANCE")</f>
        <v>CUMPLIDA</v>
      </c>
      <c r="R72" s="281" t="s">
        <v>2886</v>
      </c>
      <c r="S72" s="282" t="s">
        <v>2887</v>
      </c>
      <c r="T72" s="301">
        <v>1</v>
      </c>
      <c r="U72" s="379">
        <v>45231</v>
      </c>
      <c r="V72" s="379">
        <v>45504</v>
      </c>
      <c r="W72" s="165">
        <f t="shared" si="2"/>
        <v>39</v>
      </c>
      <c r="X72" s="389">
        <v>1</v>
      </c>
      <c r="Y72" s="390" t="s">
        <v>3121</v>
      </c>
      <c r="Z72" s="340">
        <f t="shared" si="4"/>
        <v>1</v>
      </c>
      <c r="AA72" s="340">
        <f t="shared" si="5"/>
        <v>1</v>
      </c>
      <c r="AB72" s="340">
        <f t="shared" si="6"/>
        <v>1</v>
      </c>
      <c r="AC72" s="340">
        <f t="shared" si="7"/>
        <v>1</v>
      </c>
      <c r="AD72" s="340">
        <f t="shared" si="8"/>
        <v>1</v>
      </c>
      <c r="AE72" s="340">
        <f t="shared" si="9"/>
        <v>1</v>
      </c>
      <c r="AF72" s="340">
        <f t="shared" si="10"/>
        <v>1</v>
      </c>
      <c r="AG72" s="340">
        <f t="shared" si="11"/>
        <v>1</v>
      </c>
    </row>
    <row r="73" spans="1:33" ht="90.75">
      <c r="A73" s="169" t="s">
        <v>17</v>
      </c>
      <c r="B73" s="460" t="s">
        <v>13</v>
      </c>
      <c r="C73" s="642"/>
      <c r="D73" s="642"/>
      <c r="E73" s="643"/>
      <c r="F73" s="643"/>
      <c r="G73" s="52" t="s">
        <v>2434</v>
      </c>
      <c r="H73" s="163" t="s">
        <v>1614</v>
      </c>
      <c r="I73" s="163" t="s">
        <v>238</v>
      </c>
      <c r="J73" s="168">
        <v>1</v>
      </c>
      <c r="K73" s="192">
        <v>45444</v>
      </c>
      <c r="L73" s="192">
        <v>45747</v>
      </c>
      <c r="M73" s="165">
        <f t="shared" si="12"/>
        <v>43.285714285714285</v>
      </c>
      <c r="N73" s="193">
        <v>0</v>
      </c>
      <c r="O73" s="529" t="s">
        <v>3123</v>
      </c>
      <c r="P73" s="53">
        <f t="shared" si="1"/>
        <v>0</v>
      </c>
      <c r="Q73" s="166" t="str">
        <f>IF(ISNUMBER(P73),IF(P73=100%,"CUMPLIDA",IF(AND(ISNUMBER(L73),ISNUMBER(CGR!$P$4)), IF(L73&lt;CGR!$P$4,"INCUMPLIDA","PROCESO"), "VERIFICAR FECHA")),"SIN VALOR AVANCE")</f>
        <v>PROCESO</v>
      </c>
      <c r="R73" s="281" t="s">
        <v>1614</v>
      </c>
      <c r="S73" s="282" t="s">
        <v>238</v>
      </c>
      <c r="T73" s="301">
        <v>1</v>
      </c>
      <c r="U73" s="379">
        <v>45444</v>
      </c>
      <c r="V73" s="380">
        <v>45747</v>
      </c>
      <c r="W73" s="165">
        <f t="shared" si="2"/>
        <v>43.285714285714285</v>
      </c>
      <c r="X73" s="389">
        <v>0</v>
      </c>
      <c r="Y73" s="390" t="s">
        <v>3123</v>
      </c>
      <c r="Z73" s="340">
        <f t="shared" si="4"/>
        <v>1</v>
      </c>
      <c r="AA73" s="340">
        <f t="shared" si="5"/>
        <v>1</v>
      </c>
      <c r="AB73" s="340">
        <f t="shared" si="6"/>
        <v>1</v>
      </c>
      <c r="AC73" s="340">
        <f t="shared" si="7"/>
        <v>1</v>
      </c>
      <c r="AD73" s="340">
        <f t="shared" si="8"/>
        <v>1</v>
      </c>
      <c r="AE73" s="340">
        <f t="shared" si="9"/>
        <v>1</v>
      </c>
      <c r="AF73" s="340">
        <f t="shared" si="10"/>
        <v>1</v>
      </c>
      <c r="AG73" s="340">
        <f t="shared" si="11"/>
        <v>1</v>
      </c>
    </row>
    <row r="74" spans="1:33" ht="90">
      <c r="A74" s="169" t="s">
        <v>17</v>
      </c>
      <c r="B74" s="460" t="s">
        <v>13</v>
      </c>
      <c r="C74" s="642"/>
      <c r="D74" s="642"/>
      <c r="E74" s="643"/>
      <c r="F74" s="643"/>
      <c r="G74" s="52" t="s">
        <v>241</v>
      </c>
      <c r="H74" s="163" t="s">
        <v>241</v>
      </c>
      <c r="I74" s="163" t="s">
        <v>242</v>
      </c>
      <c r="J74" s="168">
        <v>1</v>
      </c>
      <c r="K74" s="192">
        <v>45444</v>
      </c>
      <c r="L74" s="192">
        <v>45747</v>
      </c>
      <c r="M74" s="165">
        <f t="shared" si="12"/>
        <v>43.285714285714285</v>
      </c>
      <c r="N74" s="193">
        <v>0.77</v>
      </c>
      <c r="O74" s="529" t="s">
        <v>3124</v>
      </c>
      <c r="P74" s="53">
        <f t="shared" si="1"/>
        <v>0.77</v>
      </c>
      <c r="Q74" s="166" t="str">
        <f>IF(ISNUMBER(P74),IF(P74=100%,"CUMPLIDA",IF(AND(ISNUMBER(L74),ISNUMBER(CGR!$P$4)), IF(L74&lt;CGR!$P$4,"INCUMPLIDA","PROCESO"), "VERIFICAR FECHA")),"SIN VALOR AVANCE")</f>
        <v>PROCESO</v>
      </c>
      <c r="R74" s="281" t="s">
        <v>241</v>
      </c>
      <c r="S74" s="282" t="s">
        <v>242</v>
      </c>
      <c r="T74" s="301">
        <v>1</v>
      </c>
      <c r="U74" s="379">
        <v>45444</v>
      </c>
      <c r="V74" s="380">
        <v>45747</v>
      </c>
      <c r="W74" s="165">
        <f t="shared" si="2"/>
        <v>43.285714285714285</v>
      </c>
      <c r="X74" s="389">
        <v>0.77</v>
      </c>
      <c r="Y74" s="390" t="s">
        <v>3124</v>
      </c>
      <c r="Z74" s="340">
        <f t="shared" si="4"/>
        <v>1</v>
      </c>
      <c r="AA74" s="340">
        <f t="shared" si="5"/>
        <v>1</v>
      </c>
      <c r="AB74" s="340">
        <f t="shared" si="6"/>
        <v>1</v>
      </c>
      <c r="AC74" s="340">
        <f t="shared" si="7"/>
        <v>1</v>
      </c>
      <c r="AD74" s="340">
        <f t="shared" si="8"/>
        <v>1</v>
      </c>
      <c r="AE74" s="340">
        <f t="shared" si="9"/>
        <v>1</v>
      </c>
      <c r="AF74" s="340">
        <f t="shared" si="10"/>
        <v>1</v>
      </c>
      <c r="AG74" s="340">
        <f t="shared" si="11"/>
        <v>1</v>
      </c>
    </row>
    <row r="75" spans="1:33" ht="135">
      <c r="A75" s="169" t="s">
        <v>17</v>
      </c>
      <c r="B75" s="460" t="s">
        <v>13</v>
      </c>
      <c r="C75" s="642"/>
      <c r="D75" s="642"/>
      <c r="E75" s="643"/>
      <c r="F75" s="643"/>
      <c r="G75" s="52" t="s">
        <v>248</v>
      </c>
      <c r="H75" s="163" t="s">
        <v>248</v>
      </c>
      <c r="I75" s="163" t="s">
        <v>249</v>
      </c>
      <c r="J75" s="168">
        <v>1</v>
      </c>
      <c r="K75" s="192">
        <v>45444</v>
      </c>
      <c r="L75" s="192">
        <v>45747</v>
      </c>
      <c r="M75" s="165">
        <f t="shared" si="12"/>
        <v>43.285714285714285</v>
      </c>
      <c r="N75" s="193">
        <v>0</v>
      </c>
      <c r="O75" s="529" t="s">
        <v>3123</v>
      </c>
      <c r="P75" s="53">
        <f t="shared" ref="P75:P138" si="13">N75/J75</f>
        <v>0</v>
      </c>
      <c r="Q75" s="166" t="str">
        <f>IF(ISNUMBER(P75),IF(P75=100%,"CUMPLIDA",IF(AND(ISNUMBER(L75),ISNUMBER(CGR!$P$4)), IF(L75&lt;CGR!$P$4,"INCUMPLIDA","PROCESO"), "VERIFICAR FECHA")),"SIN VALOR AVANCE")</f>
        <v>PROCESO</v>
      </c>
      <c r="R75" s="281" t="s">
        <v>248</v>
      </c>
      <c r="S75" s="282" t="s">
        <v>249</v>
      </c>
      <c r="T75" s="301">
        <v>1</v>
      </c>
      <c r="U75" s="379">
        <v>45444</v>
      </c>
      <c r="V75" s="380">
        <v>45747</v>
      </c>
      <c r="W75" s="165">
        <f t="shared" ref="W75:W138" si="14">(V75-U75)/7</f>
        <v>43.285714285714285</v>
      </c>
      <c r="X75" s="389">
        <v>0</v>
      </c>
      <c r="Y75" s="390" t="s">
        <v>3123</v>
      </c>
      <c r="Z75" s="340">
        <f t="shared" si="4"/>
        <v>1</v>
      </c>
      <c r="AA75" s="340">
        <f t="shared" si="5"/>
        <v>1</v>
      </c>
      <c r="AB75" s="340">
        <f t="shared" si="6"/>
        <v>1</v>
      </c>
      <c r="AC75" s="340">
        <f t="shared" si="7"/>
        <v>1</v>
      </c>
      <c r="AD75" s="340">
        <f t="shared" si="8"/>
        <v>1</v>
      </c>
      <c r="AE75" s="340">
        <f t="shared" si="9"/>
        <v>1</v>
      </c>
      <c r="AF75" s="340">
        <f t="shared" si="10"/>
        <v>1</v>
      </c>
      <c r="AG75" s="340">
        <f t="shared" si="11"/>
        <v>1</v>
      </c>
    </row>
    <row r="76" spans="1:33" ht="135" customHeight="1">
      <c r="A76" s="169" t="s">
        <v>17</v>
      </c>
      <c r="B76" s="460" t="s">
        <v>13</v>
      </c>
      <c r="C76" s="642"/>
      <c r="D76" s="642"/>
      <c r="E76" s="643"/>
      <c r="F76" s="643"/>
      <c r="G76" s="52" t="s">
        <v>251</v>
      </c>
      <c r="H76" s="163" t="s">
        <v>251</v>
      </c>
      <c r="I76" s="163" t="s">
        <v>252</v>
      </c>
      <c r="J76" s="168">
        <v>1</v>
      </c>
      <c r="K76" s="192">
        <v>45444</v>
      </c>
      <c r="L76" s="192">
        <v>45747</v>
      </c>
      <c r="M76" s="165">
        <f t="shared" si="12"/>
        <v>43.285714285714285</v>
      </c>
      <c r="N76" s="193">
        <v>0.77</v>
      </c>
      <c r="O76" s="529" t="s">
        <v>3124</v>
      </c>
      <c r="P76" s="53">
        <f t="shared" si="13"/>
        <v>0.77</v>
      </c>
      <c r="Q76" s="166" t="str">
        <f>IF(ISNUMBER(P76),IF(P76=100%,"CUMPLIDA",IF(AND(ISNUMBER(L76),ISNUMBER(CGR!$P$4)), IF(L76&lt;CGR!$P$4,"INCUMPLIDA","PROCESO"), "VERIFICAR FECHA")),"SIN VALOR AVANCE")</f>
        <v>PROCESO</v>
      </c>
      <c r="R76" s="281" t="s">
        <v>251</v>
      </c>
      <c r="S76" s="282" t="s">
        <v>252</v>
      </c>
      <c r="T76" s="301">
        <v>1</v>
      </c>
      <c r="U76" s="379">
        <v>45444</v>
      </c>
      <c r="V76" s="380">
        <v>45747</v>
      </c>
      <c r="W76" s="165">
        <f t="shared" si="14"/>
        <v>43.285714285714285</v>
      </c>
      <c r="X76" s="389">
        <v>0.77</v>
      </c>
      <c r="Y76" s="390" t="s">
        <v>3124</v>
      </c>
      <c r="Z76" s="340">
        <f t="shared" ref="Z76:Z108" si="15">IF(H76=R76,1,0)</f>
        <v>1</v>
      </c>
      <c r="AA76" s="340">
        <f t="shared" ref="AA76:AA108" si="16">IF(I76=S76,1,0)</f>
        <v>1</v>
      </c>
      <c r="AB76" s="340">
        <f t="shared" ref="AB76:AB108" si="17">IF(J76=T76,1,0)</f>
        <v>1</v>
      </c>
      <c r="AC76" s="340">
        <f t="shared" ref="AC76:AC108" si="18">IF(K76=U76,1,0)</f>
        <v>1</v>
      </c>
      <c r="AD76" s="340">
        <f t="shared" ref="AD76:AD108" si="19">IF(L76=V76,1,0)</f>
        <v>1</v>
      </c>
      <c r="AE76" s="340">
        <f t="shared" ref="AE76:AE108" si="20">IF(M76=W76,1,0)</f>
        <v>1</v>
      </c>
      <c r="AF76" s="340">
        <f t="shared" ref="AF76:AF108" si="21">IF(N76=X76,1,0)</f>
        <v>1</v>
      </c>
      <c r="AG76" s="340">
        <f t="shared" ref="AG76:AG108" si="22">IF(O76=Y76,1,0)</f>
        <v>1</v>
      </c>
    </row>
    <row r="77" spans="1:33" ht="165">
      <c r="A77" s="169" t="s">
        <v>17</v>
      </c>
      <c r="B77" s="460" t="s">
        <v>13</v>
      </c>
      <c r="C77" s="642"/>
      <c r="D77" s="642"/>
      <c r="E77" s="643"/>
      <c r="F77" s="643"/>
      <c r="G77" s="52" t="s">
        <v>254</v>
      </c>
      <c r="H77" s="163" t="s">
        <v>254</v>
      </c>
      <c r="I77" s="163" t="s">
        <v>255</v>
      </c>
      <c r="J77" s="168">
        <v>1</v>
      </c>
      <c r="K77" s="192">
        <v>45444</v>
      </c>
      <c r="L77" s="192">
        <v>45747</v>
      </c>
      <c r="M77" s="165">
        <f t="shared" si="12"/>
        <v>43.285714285714285</v>
      </c>
      <c r="N77" s="193">
        <v>0.77</v>
      </c>
      <c r="O77" s="529" t="s">
        <v>3121</v>
      </c>
      <c r="P77" s="53">
        <f t="shared" si="13"/>
        <v>0.77</v>
      </c>
      <c r="Q77" s="166" t="str">
        <f>IF(ISNUMBER(P77),IF(P77=100%,"CUMPLIDA",IF(AND(ISNUMBER(L77),ISNUMBER(CGR!$P$4)), IF(L77&lt;CGR!$P$4,"INCUMPLIDA","PROCESO"), "VERIFICAR FECHA")),"SIN VALOR AVANCE")</f>
        <v>PROCESO</v>
      </c>
      <c r="R77" s="281" t="s">
        <v>254</v>
      </c>
      <c r="S77" s="282" t="s">
        <v>255</v>
      </c>
      <c r="T77" s="301">
        <v>1</v>
      </c>
      <c r="U77" s="379">
        <v>45444</v>
      </c>
      <c r="V77" s="380">
        <v>45747</v>
      </c>
      <c r="W77" s="165">
        <f t="shared" si="14"/>
        <v>43.285714285714285</v>
      </c>
      <c r="X77" s="389">
        <v>0.77</v>
      </c>
      <c r="Y77" s="390" t="s">
        <v>3121</v>
      </c>
      <c r="Z77" s="340">
        <f t="shared" si="15"/>
        <v>1</v>
      </c>
      <c r="AA77" s="340">
        <f t="shared" si="16"/>
        <v>1</v>
      </c>
      <c r="AB77" s="340">
        <f t="shared" si="17"/>
        <v>1</v>
      </c>
      <c r="AC77" s="340">
        <f t="shared" si="18"/>
        <v>1</v>
      </c>
      <c r="AD77" s="340">
        <f t="shared" si="19"/>
        <v>1</v>
      </c>
      <c r="AE77" s="340">
        <f t="shared" si="20"/>
        <v>1</v>
      </c>
      <c r="AF77" s="340">
        <f t="shared" si="21"/>
        <v>1</v>
      </c>
      <c r="AG77" s="340">
        <f t="shared" si="22"/>
        <v>1</v>
      </c>
    </row>
    <row r="78" spans="1:33" ht="165.75">
      <c r="A78" s="169" t="s">
        <v>17</v>
      </c>
      <c r="B78" s="460" t="s">
        <v>13</v>
      </c>
      <c r="C78" s="642"/>
      <c r="D78" s="642"/>
      <c r="E78" s="643"/>
      <c r="F78" s="643"/>
      <c r="G78" s="52" t="s">
        <v>1363</v>
      </c>
      <c r="H78" s="163" t="s">
        <v>258</v>
      </c>
      <c r="I78" s="163" t="s">
        <v>259</v>
      </c>
      <c r="J78" s="168">
        <v>2</v>
      </c>
      <c r="K78" s="192">
        <v>45748</v>
      </c>
      <c r="L78" s="192">
        <v>45930</v>
      </c>
      <c r="M78" s="165">
        <f t="shared" si="12"/>
        <v>26</v>
      </c>
      <c r="N78" s="193">
        <v>0</v>
      </c>
      <c r="O78" s="163" t="s">
        <v>3228</v>
      </c>
      <c r="P78" s="53">
        <f t="shared" si="13"/>
        <v>0</v>
      </c>
      <c r="Q78" s="166" t="str">
        <f>IF(ISNUMBER(P78),IF(P78=100%,"CUMPLIDA",IF(AND(ISNUMBER(L78),ISNUMBER(CGR!$P$4)), IF(L78&lt;CGR!$P$4,"INCUMPLIDA","PROCESO"), "VERIFICAR FECHA")),"SIN VALOR AVANCE")</f>
        <v>PROCESO</v>
      </c>
      <c r="R78" s="281" t="s">
        <v>258</v>
      </c>
      <c r="S78" s="282" t="s">
        <v>259</v>
      </c>
      <c r="T78" s="301">
        <v>2</v>
      </c>
      <c r="U78" s="379">
        <v>45748</v>
      </c>
      <c r="V78" s="379">
        <v>45930</v>
      </c>
      <c r="W78" s="165">
        <f t="shared" si="14"/>
        <v>26</v>
      </c>
      <c r="X78" s="389">
        <v>0</v>
      </c>
      <c r="Y78" s="282" t="s">
        <v>3228</v>
      </c>
      <c r="Z78" s="340">
        <f t="shared" si="15"/>
        <v>1</v>
      </c>
      <c r="AA78" s="340">
        <f t="shared" si="16"/>
        <v>1</v>
      </c>
      <c r="AB78" s="340">
        <f t="shared" si="17"/>
        <v>1</v>
      </c>
      <c r="AC78" s="340">
        <f t="shared" si="18"/>
        <v>1</v>
      </c>
      <c r="AD78" s="340">
        <f t="shared" si="19"/>
        <v>1</v>
      </c>
      <c r="AE78" s="340">
        <f t="shared" si="20"/>
        <v>1</v>
      </c>
      <c r="AF78" s="340">
        <f t="shared" si="21"/>
        <v>1</v>
      </c>
      <c r="AG78" s="340">
        <f t="shared" si="22"/>
        <v>1</v>
      </c>
    </row>
    <row r="79" spans="1:33" ht="180">
      <c r="A79" s="169" t="s">
        <v>17</v>
      </c>
      <c r="B79" s="460" t="s">
        <v>13</v>
      </c>
      <c r="C79" s="642"/>
      <c r="D79" s="642"/>
      <c r="E79" s="643"/>
      <c r="F79" s="643"/>
      <c r="G79" s="52" t="s">
        <v>1364</v>
      </c>
      <c r="H79" s="163" t="s">
        <v>261</v>
      </c>
      <c r="I79" s="163" t="s">
        <v>262</v>
      </c>
      <c r="J79" s="168">
        <v>1</v>
      </c>
      <c r="K79" s="192">
        <v>45748</v>
      </c>
      <c r="L79" s="192">
        <v>45930</v>
      </c>
      <c r="M79" s="165">
        <f t="shared" si="12"/>
        <v>26</v>
      </c>
      <c r="N79" s="193">
        <v>0</v>
      </c>
      <c r="O79" s="529" t="s">
        <v>3123</v>
      </c>
      <c r="P79" s="53">
        <f t="shared" si="13"/>
        <v>0</v>
      </c>
      <c r="Q79" s="166" t="str">
        <f>IF(ISNUMBER(P79),IF(P79=100%,"CUMPLIDA",IF(AND(ISNUMBER(L79),ISNUMBER(CGR!$P$4)), IF(L79&lt;CGR!$P$4,"INCUMPLIDA","PROCESO"), "VERIFICAR FECHA")),"SIN VALOR AVANCE")</f>
        <v>PROCESO</v>
      </c>
      <c r="R79" s="281" t="s">
        <v>261</v>
      </c>
      <c r="S79" s="282" t="s">
        <v>262</v>
      </c>
      <c r="T79" s="301">
        <v>1</v>
      </c>
      <c r="U79" s="379">
        <v>45748</v>
      </c>
      <c r="V79" s="379">
        <v>45930</v>
      </c>
      <c r="W79" s="165">
        <f t="shared" si="14"/>
        <v>26</v>
      </c>
      <c r="X79" s="389">
        <v>0</v>
      </c>
      <c r="Y79" s="390" t="s">
        <v>3123</v>
      </c>
      <c r="Z79" s="340">
        <f t="shared" si="15"/>
        <v>1</v>
      </c>
      <c r="AA79" s="340">
        <f t="shared" si="16"/>
        <v>1</v>
      </c>
      <c r="AB79" s="340">
        <f t="shared" si="17"/>
        <v>1</v>
      </c>
      <c r="AC79" s="340">
        <f t="shared" si="18"/>
        <v>1</v>
      </c>
      <c r="AD79" s="340">
        <f t="shared" si="19"/>
        <v>1</v>
      </c>
      <c r="AE79" s="340">
        <f t="shared" si="20"/>
        <v>1</v>
      </c>
      <c r="AF79" s="340">
        <f t="shared" si="21"/>
        <v>1</v>
      </c>
      <c r="AG79" s="340">
        <f t="shared" si="22"/>
        <v>1</v>
      </c>
    </row>
    <row r="80" spans="1:33" ht="409.5">
      <c r="A80" s="169" t="s">
        <v>17</v>
      </c>
      <c r="B80" s="460" t="s">
        <v>13</v>
      </c>
      <c r="C80" s="642"/>
      <c r="D80" s="642"/>
      <c r="E80" s="643"/>
      <c r="F80" s="643"/>
      <c r="G80" s="52" t="s">
        <v>1365</v>
      </c>
      <c r="H80" s="163" t="s">
        <v>264</v>
      </c>
      <c r="I80" s="163" t="s">
        <v>265</v>
      </c>
      <c r="J80" s="168">
        <v>2</v>
      </c>
      <c r="K80" s="192">
        <v>45748</v>
      </c>
      <c r="L80" s="192">
        <v>45930</v>
      </c>
      <c r="M80" s="165">
        <f t="shared" si="12"/>
        <v>26</v>
      </c>
      <c r="N80" s="193">
        <v>0</v>
      </c>
      <c r="O80" s="163" t="s">
        <v>3229</v>
      </c>
      <c r="P80" s="53">
        <f t="shared" si="13"/>
        <v>0</v>
      </c>
      <c r="Q80" s="166" t="str">
        <f>IF(ISNUMBER(P80),IF(P80=100%,"CUMPLIDA",IF(AND(ISNUMBER(L80),ISNUMBER(CGR!$P$4)), IF(L80&lt;CGR!$P$4,"INCUMPLIDA","PROCESO"), "VERIFICAR FECHA")),"SIN VALOR AVANCE")</f>
        <v>PROCESO</v>
      </c>
      <c r="R80" s="281" t="s">
        <v>264</v>
      </c>
      <c r="S80" s="282" t="s">
        <v>265</v>
      </c>
      <c r="T80" s="301">
        <v>2</v>
      </c>
      <c r="U80" s="379">
        <v>45748</v>
      </c>
      <c r="V80" s="379">
        <v>45930</v>
      </c>
      <c r="W80" s="165">
        <f t="shared" si="14"/>
        <v>26</v>
      </c>
      <c r="X80" s="389">
        <v>0</v>
      </c>
      <c r="Y80" s="282" t="s">
        <v>3229</v>
      </c>
      <c r="Z80" s="340">
        <f t="shared" si="15"/>
        <v>1</v>
      </c>
      <c r="AA80" s="340">
        <f t="shared" si="16"/>
        <v>1</v>
      </c>
      <c r="AB80" s="340">
        <f t="shared" si="17"/>
        <v>1</v>
      </c>
      <c r="AC80" s="340">
        <f t="shared" si="18"/>
        <v>1</v>
      </c>
      <c r="AD80" s="340">
        <f t="shared" si="19"/>
        <v>1</v>
      </c>
      <c r="AE80" s="340">
        <f t="shared" si="20"/>
        <v>1</v>
      </c>
      <c r="AF80" s="340">
        <f t="shared" si="21"/>
        <v>1</v>
      </c>
      <c r="AG80" s="340">
        <f t="shared" si="22"/>
        <v>1</v>
      </c>
    </row>
    <row r="81" spans="1:33" ht="409.5">
      <c r="A81" s="169" t="s">
        <v>17</v>
      </c>
      <c r="B81" s="460" t="s">
        <v>13</v>
      </c>
      <c r="C81" s="642"/>
      <c r="D81" s="642"/>
      <c r="E81" s="643"/>
      <c r="F81" s="643"/>
      <c r="G81" s="52" t="s">
        <v>3230</v>
      </c>
      <c r="H81" s="163" t="s">
        <v>3231</v>
      </c>
      <c r="I81" s="163" t="s">
        <v>3232</v>
      </c>
      <c r="J81" s="164">
        <v>5</v>
      </c>
      <c r="K81" s="190">
        <v>42581</v>
      </c>
      <c r="L81" s="190">
        <v>42735</v>
      </c>
      <c r="M81" s="165">
        <f t="shared" si="12"/>
        <v>22</v>
      </c>
      <c r="N81" s="193">
        <v>5</v>
      </c>
      <c r="O81" s="163" t="s">
        <v>3233</v>
      </c>
      <c r="P81" s="53">
        <f t="shared" si="13"/>
        <v>1</v>
      </c>
      <c r="Q81" s="166" t="str">
        <f>IF(ISNUMBER(P81),IF(P81=100%,"CUMPLIDA",IF(AND(ISNUMBER(L81),ISNUMBER(CGR!$P$4)), IF(L81&lt;CGR!$P$4,"INCUMPLIDA","PROCESO"), "VERIFICAR FECHA")),"SIN VALOR AVANCE")</f>
        <v>CUMPLIDA</v>
      </c>
      <c r="R81" s="281" t="s">
        <v>3231</v>
      </c>
      <c r="S81" s="282" t="s">
        <v>3232</v>
      </c>
      <c r="T81" s="363">
        <v>5</v>
      </c>
      <c r="U81" s="378">
        <v>42581</v>
      </c>
      <c r="V81" s="378">
        <v>42735</v>
      </c>
      <c r="W81" s="165">
        <f t="shared" si="14"/>
        <v>22</v>
      </c>
      <c r="X81" s="389">
        <v>5</v>
      </c>
      <c r="Y81" s="282" t="s">
        <v>3233</v>
      </c>
      <c r="Z81" s="340">
        <f t="shared" si="15"/>
        <v>1</v>
      </c>
      <c r="AA81" s="340">
        <f t="shared" si="16"/>
        <v>1</v>
      </c>
      <c r="AB81" s="340">
        <f t="shared" si="17"/>
        <v>1</v>
      </c>
      <c r="AC81" s="340">
        <f t="shared" si="18"/>
        <v>1</v>
      </c>
      <c r="AD81" s="340">
        <f t="shared" si="19"/>
        <v>1</v>
      </c>
      <c r="AE81" s="340">
        <f t="shared" si="20"/>
        <v>1</v>
      </c>
      <c r="AF81" s="340">
        <f t="shared" si="21"/>
        <v>1</v>
      </c>
      <c r="AG81" s="340">
        <f t="shared" si="22"/>
        <v>1</v>
      </c>
    </row>
    <row r="82" spans="1:33" ht="135.75" customHeight="1">
      <c r="A82" s="169" t="s">
        <v>17</v>
      </c>
      <c r="B82" s="460" t="s">
        <v>13</v>
      </c>
      <c r="C82" s="642" t="s">
        <v>3234</v>
      </c>
      <c r="D82" s="642" t="s">
        <v>3235</v>
      </c>
      <c r="E82" s="643" t="s">
        <v>3236</v>
      </c>
      <c r="F82" s="643" t="s">
        <v>3237</v>
      </c>
      <c r="G82" s="52" t="s">
        <v>3238</v>
      </c>
      <c r="H82" s="163" t="s">
        <v>3120</v>
      </c>
      <c r="I82" s="163" t="s">
        <v>1512</v>
      </c>
      <c r="J82" s="168">
        <v>1</v>
      </c>
      <c r="K82" s="192">
        <v>45231</v>
      </c>
      <c r="L82" s="192">
        <v>45504</v>
      </c>
      <c r="M82" s="165">
        <f t="shared" si="12"/>
        <v>39</v>
      </c>
      <c r="N82" s="193">
        <v>1</v>
      </c>
      <c r="O82" s="529" t="s">
        <v>3121</v>
      </c>
      <c r="P82" s="53">
        <f t="shared" si="13"/>
        <v>1</v>
      </c>
      <c r="Q82" s="166" t="str">
        <f>IF(ISNUMBER(P82),IF(P82=100%,"CUMPLIDA",IF(AND(ISNUMBER(L82),ISNUMBER(CGR!$P$4)), IF(L82&lt;CGR!$P$4,"INCUMPLIDA","PROCESO"), "VERIFICAR FECHA")),"SIN VALOR AVANCE")</f>
        <v>CUMPLIDA</v>
      </c>
      <c r="R82" s="281" t="s">
        <v>3120</v>
      </c>
      <c r="S82" s="282" t="s">
        <v>1512</v>
      </c>
      <c r="T82" s="301">
        <v>1</v>
      </c>
      <c r="U82" s="384">
        <v>45231</v>
      </c>
      <c r="V82" s="384">
        <v>45504</v>
      </c>
      <c r="W82" s="165">
        <f t="shared" si="14"/>
        <v>39</v>
      </c>
      <c r="X82" s="389">
        <v>1</v>
      </c>
      <c r="Y82" s="390" t="s">
        <v>3121</v>
      </c>
      <c r="Z82" s="340">
        <f t="shared" si="15"/>
        <v>1</v>
      </c>
      <c r="AA82" s="340">
        <f t="shared" si="16"/>
        <v>1</v>
      </c>
      <c r="AB82" s="340">
        <f t="shared" si="17"/>
        <v>1</v>
      </c>
      <c r="AC82" s="340">
        <f t="shared" si="18"/>
        <v>1</v>
      </c>
      <c r="AD82" s="340">
        <f t="shared" si="19"/>
        <v>1</v>
      </c>
      <c r="AE82" s="340">
        <f t="shared" si="20"/>
        <v>1</v>
      </c>
      <c r="AF82" s="340">
        <f t="shared" si="21"/>
        <v>1</v>
      </c>
      <c r="AG82" s="340">
        <f t="shared" si="22"/>
        <v>1</v>
      </c>
    </row>
    <row r="83" spans="1:33" ht="195.75">
      <c r="A83" s="169" t="s">
        <v>17</v>
      </c>
      <c r="B83" s="460" t="s">
        <v>13</v>
      </c>
      <c r="C83" s="642"/>
      <c r="D83" s="642"/>
      <c r="E83" s="643"/>
      <c r="F83" s="643"/>
      <c r="G83" s="52" t="s">
        <v>3239</v>
      </c>
      <c r="H83" s="163" t="s">
        <v>2886</v>
      </c>
      <c r="I83" s="163" t="s">
        <v>2887</v>
      </c>
      <c r="J83" s="168">
        <v>1</v>
      </c>
      <c r="K83" s="192">
        <v>45231</v>
      </c>
      <c r="L83" s="192">
        <v>45504</v>
      </c>
      <c r="M83" s="165">
        <f t="shared" si="12"/>
        <v>39</v>
      </c>
      <c r="N83" s="193">
        <v>1</v>
      </c>
      <c r="O83" s="163" t="s">
        <v>3240</v>
      </c>
      <c r="P83" s="53">
        <f t="shared" si="13"/>
        <v>1</v>
      </c>
      <c r="Q83" s="166" t="str">
        <f>IF(ISNUMBER(P83),IF(P83=100%,"CUMPLIDA",IF(AND(ISNUMBER(L83),ISNUMBER(CGR!$P$4)), IF(L83&lt;CGR!$P$4,"INCUMPLIDA","PROCESO"), "VERIFICAR FECHA")),"SIN VALOR AVANCE")</f>
        <v>CUMPLIDA</v>
      </c>
      <c r="R83" s="281" t="s">
        <v>2886</v>
      </c>
      <c r="S83" s="282" t="s">
        <v>2887</v>
      </c>
      <c r="T83" s="301">
        <v>1</v>
      </c>
      <c r="U83" s="384">
        <v>45231</v>
      </c>
      <c r="V83" s="384">
        <v>45504</v>
      </c>
      <c r="W83" s="165">
        <f t="shared" si="14"/>
        <v>39</v>
      </c>
      <c r="X83" s="389">
        <v>1</v>
      </c>
      <c r="Y83" s="283" t="s">
        <v>3240</v>
      </c>
      <c r="Z83" s="340">
        <f t="shared" si="15"/>
        <v>1</v>
      </c>
      <c r="AA83" s="340">
        <f t="shared" si="16"/>
        <v>1</v>
      </c>
      <c r="AB83" s="340">
        <f t="shared" si="17"/>
        <v>1</v>
      </c>
      <c r="AC83" s="340">
        <f t="shared" si="18"/>
        <v>1</v>
      </c>
      <c r="AD83" s="340">
        <f t="shared" si="19"/>
        <v>1</v>
      </c>
      <c r="AE83" s="340">
        <f t="shared" si="20"/>
        <v>1</v>
      </c>
      <c r="AF83" s="340">
        <f t="shared" si="21"/>
        <v>1</v>
      </c>
      <c r="AG83" s="340">
        <f t="shared" si="22"/>
        <v>1</v>
      </c>
    </row>
    <row r="84" spans="1:33" ht="135.75">
      <c r="A84" s="169" t="s">
        <v>17</v>
      </c>
      <c r="B84" s="460" t="s">
        <v>13</v>
      </c>
      <c r="C84" s="642"/>
      <c r="D84" s="642"/>
      <c r="E84" s="643"/>
      <c r="F84" s="643"/>
      <c r="G84" s="52" t="s">
        <v>2434</v>
      </c>
      <c r="H84" s="163" t="s">
        <v>1614</v>
      </c>
      <c r="I84" s="163" t="s">
        <v>238</v>
      </c>
      <c r="J84" s="168">
        <v>1</v>
      </c>
      <c r="K84" s="192">
        <v>45323</v>
      </c>
      <c r="L84" s="192">
        <v>45747</v>
      </c>
      <c r="M84" s="165">
        <f t="shared" ref="M84:M147" si="23">(L84-K84)/7</f>
        <v>60.571428571428569</v>
      </c>
      <c r="N84" s="193">
        <v>0</v>
      </c>
      <c r="O84" s="163" t="s">
        <v>3241</v>
      </c>
      <c r="P84" s="53">
        <f t="shared" si="13"/>
        <v>0</v>
      </c>
      <c r="Q84" s="166" t="str">
        <f>IF(ISNUMBER(P84),IF(P84=100%,"CUMPLIDA",IF(AND(ISNUMBER(L84),ISNUMBER(CGR!$P$4)), IF(L84&lt;CGR!$P$4,"INCUMPLIDA","PROCESO"), "VERIFICAR FECHA")),"SIN VALOR AVANCE")</f>
        <v>PROCESO</v>
      </c>
      <c r="R84" s="281" t="s">
        <v>1614</v>
      </c>
      <c r="S84" s="282" t="s">
        <v>238</v>
      </c>
      <c r="T84" s="301">
        <v>1</v>
      </c>
      <c r="U84" s="379">
        <v>45323</v>
      </c>
      <c r="V84" s="380">
        <v>45747</v>
      </c>
      <c r="W84" s="165">
        <f t="shared" si="14"/>
        <v>60.571428571428569</v>
      </c>
      <c r="X84" s="389">
        <v>0</v>
      </c>
      <c r="Y84" s="282" t="s">
        <v>3241</v>
      </c>
      <c r="Z84" s="340">
        <f t="shared" si="15"/>
        <v>1</v>
      </c>
      <c r="AA84" s="340">
        <f t="shared" si="16"/>
        <v>1</v>
      </c>
      <c r="AB84" s="340">
        <f t="shared" si="17"/>
        <v>1</v>
      </c>
      <c r="AC84" s="340">
        <f t="shared" si="18"/>
        <v>1</v>
      </c>
      <c r="AD84" s="340">
        <f t="shared" si="19"/>
        <v>1</v>
      </c>
      <c r="AE84" s="340">
        <f t="shared" si="20"/>
        <v>1</v>
      </c>
      <c r="AF84" s="340">
        <f t="shared" si="21"/>
        <v>1</v>
      </c>
      <c r="AG84" s="340">
        <f t="shared" si="22"/>
        <v>1</v>
      </c>
    </row>
    <row r="85" spans="1:33" ht="90">
      <c r="A85" s="169" t="s">
        <v>17</v>
      </c>
      <c r="B85" s="460" t="s">
        <v>13</v>
      </c>
      <c r="C85" s="642"/>
      <c r="D85" s="642"/>
      <c r="E85" s="643"/>
      <c r="F85" s="643"/>
      <c r="G85" s="52" t="s">
        <v>241</v>
      </c>
      <c r="H85" s="163" t="s">
        <v>241</v>
      </c>
      <c r="I85" s="163" t="s">
        <v>242</v>
      </c>
      <c r="J85" s="168">
        <v>1</v>
      </c>
      <c r="K85" s="192">
        <v>45323</v>
      </c>
      <c r="L85" s="192">
        <v>45747</v>
      </c>
      <c r="M85" s="165">
        <f t="shared" si="23"/>
        <v>60.571428571428569</v>
      </c>
      <c r="N85" s="193">
        <v>0</v>
      </c>
      <c r="O85" s="529" t="s">
        <v>3124</v>
      </c>
      <c r="P85" s="53">
        <f t="shared" si="13"/>
        <v>0</v>
      </c>
      <c r="Q85" s="166" t="str">
        <f>IF(ISNUMBER(P85),IF(P85=100%,"CUMPLIDA",IF(AND(ISNUMBER(L85),ISNUMBER(CGR!$P$4)), IF(L85&lt;CGR!$P$4,"INCUMPLIDA","PROCESO"), "VERIFICAR FECHA")),"SIN VALOR AVANCE")</f>
        <v>PROCESO</v>
      </c>
      <c r="R85" s="281" t="s">
        <v>241</v>
      </c>
      <c r="S85" s="282" t="s">
        <v>242</v>
      </c>
      <c r="T85" s="301">
        <v>1</v>
      </c>
      <c r="U85" s="379">
        <v>45323</v>
      </c>
      <c r="V85" s="380">
        <v>45747</v>
      </c>
      <c r="W85" s="165">
        <f t="shared" si="14"/>
        <v>60.571428571428569</v>
      </c>
      <c r="X85" s="389">
        <v>0</v>
      </c>
      <c r="Y85" s="390" t="s">
        <v>3124</v>
      </c>
      <c r="Z85" s="340">
        <f t="shared" si="15"/>
        <v>1</v>
      </c>
      <c r="AA85" s="340">
        <f t="shared" si="16"/>
        <v>1</v>
      </c>
      <c r="AB85" s="340">
        <f t="shared" si="17"/>
        <v>1</v>
      </c>
      <c r="AC85" s="340">
        <f t="shared" si="18"/>
        <v>1</v>
      </c>
      <c r="AD85" s="340">
        <f t="shared" si="19"/>
        <v>1</v>
      </c>
      <c r="AE85" s="340">
        <f t="shared" si="20"/>
        <v>1</v>
      </c>
      <c r="AF85" s="340">
        <f t="shared" si="21"/>
        <v>1</v>
      </c>
      <c r="AG85" s="340">
        <f t="shared" si="22"/>
        <v>1</v>
      </c>
    </row>
    <row r="86" spans="1:33" ht="150">
      <c r="A86" s="169" t="s">
        <v>17</v>
      </c>
      <c r="B86" s="460" t="s">
        <v>13</v>
      </c>
      <c r="C86" s="642"/>
      <c r="D86" s="642"/>
      <c r="E86" s="643"/>
      <c r="F86" s="643"/>
      <c r="G86" s="52" t="s">
        <v>1361</v>
      </c>
      <c r="H86" s="163" t="s">
        <v>245</v>
      </c>
      <c r="I86" s="163" t="s">
        <v>246</v>
      </c>
      <c r="J86" s="168">
        <v>1</v>
      </c>
      <c r="K86" s="192">
        <v>45231</v>
      </c>
      <c r="L86" s="192">
        <v>45747</v>
      </c>
      <c r="M86" s="165">
        <f t="shared" si="23"/>
        <v>73.714285714285708</v>
      </c>
      <c r="N86" s="193">
        <v>0</v>
      </c>
      <c r="O86" s="529" t="s">
        <v>3124</v>
      </c>
      <c r="P86" s="53">
        <f t="shared" si="13"/>
        <v>0</v>
      </c>
      <c r="Q86" s="166" t="str">
        <f>IF(ISNUMBER(P86),IF(P86=100%,"CUMPLIDA",IF(AND(ISNUMBER(L86),ISNUMBER(CGR!$P$4)), IF(L86&lt;CGR!$P$4,"INCUMPLIDA","PROCESO"), "VERIFICAR FECHA")),"SIN VALOR AVANCE")</f>
        <v>PROCESO</v>
      </c>
      <c r="R86" s="281" t="s">
        <v>245</v>
      </c>
      <c r="S86" s="282" t="s">
        <v>246</v>
      </c>
      <c r="T86" s="301">
        <v>1</v>
      </c>
      <c r="U86" s="379">
        <v>45231</v>
      </c>
      <c r="V86" s="380">
        <v>45747</v>
      </c>
      <c r="W86" s="165">
        <f t="shared" si="14"/>
        <v>73.714285714285708</v>
      </c>
      <c r="X86" s="389">
        <v>0</v>
      </c>
      <c r="Y86" s="390" t="s">
        <v>3124</v>
      </c>
      <c r="Z86" s="340">
        <f t="shared" si="15"/>
        <v>1</v>
      </c>
      <c r="AA86" s="340">
        <f t="shared" si="16"/>
        <v>1</v>
      </c>
      <c r="AB86" s="340">
        <f t="shared" si="17"/>
        <v>1</v>
      </c>
      <c r="AC86" s="340">
        <f t="shared" si="18"/>
        <v>1</v>
      </c>
      <c r="AD86" s="340">
        <f t="shared" si="19"/>
        <v>1</v>
      </c>
      <c r="AE86" s="340">
        <f t="shared" si="20"/>
        <v>1</v>
      </c>
      <c r="AF86" s="340">
        <f t="shared" si="21"/>
        <v>1</v>
      </c>
      <c r="AG86" s="340">
        <f t="shared" si="22"/>
        <v>1</v>
      </c>
    </row>
    <row r="87" spans="1:33" ht="135.75">
      <c r="A87" s="169" t="s">
        <v>17</v>
      </c>
      <c r="B87" s="460" t="s">
        <v>13</v>
      </c>
      <c r="C87" s="642"/>
      <c r="D87" s="642"/>
      <c r="E87" s="643"/>
      <c r="F87" s="643"/>
      <c r="G87" s="52" t="s">
        <v>248</v>
      </c>
      <c r="H87" s="163" t="s">
        <v>248</v>
      </c>
      <c r="I87" s="163" t="s">
        <v>249</v>
      </c>
      <c r="J87" s="168">
        <v>1</v>
      </c>
      <c r="K87" s="192">
        <v>45323</v>
      </c>
      <c r="L87" s="192">
        <v>45747</v>
      </c>
      <c r="M87" s="165">
        <f t="shared" si="23"/>
        <v>60.571428571428569</v>
      </c>
      <c r="N87" s="193">
        <v>0</v>
      </c>
      <c r="O87" s="163" t="s">
        <v>3241</v>
      </c>
      <c r="P87" s="53">
        <f t="shared" si="13"/>
        <v>0</v>
      </c>
      <c r="Q87" s="166" t="str">
        <f>IF(ISNUMBER(P87),IF(P87=100%,"CUMPLIDA",IF(AND(ISNUMBER(L87),ISNUMBER(CGR!$P$4)), IF(L87&lt;CGR!$P$4,"INCUMPLIDA","PROCESO"), "VERIFICAR FECHA")),"SIN VALOR AVANCE")</f>
        <v>PROCESO</v>
      </c>
      <c r="R87" s="281" t="s">
        <v>248</v>
      </c>
      <c r="S87" s="282" t="s">
        <v>249</v>
      </c>
      <c r="T87" s="301">
        <v>1</v>
      </c>
      <c r="U87" s="379">
        <v>45323</v>
      </c>
      <c r="V87" s="380">
        <v>45747</v>
      </c>
      <c r="W87" s="165">
        <f t="shared" si="14"/>
        <v>60.571428571428569</v>
      </c>
      <c r="X87" s="389">
        <v>0</v>
      </c>
      <c r="Y87" s="282" t="s">
        <v>3241</v>
      </c>
      <c r="Z87" s="340">
        <f t="shared" si="15"/>
        <v>1</v>
      </c>
      <c r="AA87" s="340">
        <f t="shared" si="16"/>
        <v>1</v>
      </c>
      <c r="AB87" s="340">
        <f t="shared" si="17"/>
        <v>1</v>
      </c>
      <c r="AC87" s="340">
        <f t="shared" si="18"/>
        <v>1</v>
      </c>
      <c r="AD87" s="340">
        <f t="shared" si="19"/>
        <v>1</v>
      </c>
      <c r="AE87" s="340">
        <f t="shared" si="20"/>
        <v>1</v>
      </c>
      <c r="AF87" s="340">
        <f t="shared" si="21"/>
        <v>1</v>
      </c>
      <c r="AG87" s="340">
        <f t="shared" si="22"/>
        <v>1</v>
      </c>
    </row>
    <row r="88" spans="1:33" ht="135" customHeight="1">
      <c r="A88" s="169" t="s">
        <v>17</v>
      </c>
      <c r="B88" s="460" t="s">
        <v>13</v>
      </c>
      <c r="C88" s="642"/>
      <c r="D88" s="642"/>
      <c r="E88" s="643"/>
      <c r="F88" s="643"/>
      <c r="G88" s="52" t="s">
        <v>251</v>
      </c>
      <c r="H88" s="163" t="s">
        <v>251</v>
      </c>
      <c r="I88" s="163" t="s">
        <v>252</v>
      </c>
      <c r="J88" s="168">
        <v>1</v>
      </c>
      <c r="K88" s="192">
        <v>45231</v>
      </c>
      <c r="L88" s="192">
        <v>45747</v>
      </c>
      <c r="M88" s="165">
        <f t="shared" si="23"/>
        <v>73.714285714285708</v>
      </c>
      <c r="N88" s="193">
        <v>0</v>
      </c>
      <c r="O88" s="529" t="s">
        <v>3124</v>
      </c>
      <c r="P88" s="53">
        <f t="shared" si="13"/>
        <v>0</v>
      </c>
      <c r="Q88" s="166" t="str">
        <f>IF(ISNUMBER(P88),IF(P88=100%,"CUMPLIDA",IF(AND(ISNUMBER(L88),ISNUMBER(CGR!$P$4)), IF(L88&lt;CGR!$P$4,"INCUMPLIDA","PROCESO"), "VERIFICAR FECHA")),"SIN VALOR AVANCE")</f>
        <v>PROCESO</v>
      </c>
      <c r="R88" s="281" t="s">
        <v>251</v>
      </c>
      <c r="S88" s="282" t="s">
        <v>252</v>
      </c>
      <c r="T88" s="301">
        <v>1</v>
      </c>
      <c r="U88" s="379">
        <v>45231</v>
      </c>
      <c r="V88" s="380">
        <v>45747</v>
      </c>
      <c r="W88" s="165">
        <f t="shared" si="14"/>
        <v>73.714285714285708</v>
      </c>
      <c r="X88" s="389">
        <v>0</v>
      </c>
      <c r="Y88" s="390" t="s">
        <v>3124</v>
      </c>
      <c r="Z88" s="340">
        <f t="shared" si="15"/>
        <v>1</v>
      </c>
      <c r="AA88" s="340">
        <f t="shared" si="16"/>
        <v>1</v>
      </c>
      <c r="AB88" s="340">
        <f t="shared" si="17"/>
        <v>1</v>
      </c>
      <c r="AC88" s="340">
        <f t="shared" si="18"/>
        <v>1</v>
      </c>
      <c r="AD88" s="340">
        <f t="shared" si="19"/>
        <v>1</v>
      </c>
      <c r="AE88" s="340">
        <f t="shared" si="20"/>
        <v>1</v>
      </c>
      <c r="AF88" s="340">
        <f t="shared" si="21"/>
        <v>1</v>
      </c>
      <c r="AG88" s="340">
        <f t="shared" si="22"/>
        <v>1</v>
      </c>
    </row>
    <row r="89" spans="1:33" ht="240.75">
      <c r="A89" s="169" t="s">
        <v>17</v>
      </c>
      <c r="B89" s="460" t="s">
        <v>13</v>
      </c>
      <c r="C89" s="642"/>
      <c r="D89" s="642"/>
      <c r="E89" s="643"/>
      <c r="F89" s="643"/>
      <c r="G89" s="52" t="s">
        <v>254</v>
      </c>
      <c r="H89" s="163" t="s">
        <v>254</v>
      </c>
      <c r="I89" s="163" t="s">
        <v>255</v>
      </c>
      <c r="J89" s="168">
        <v>1</v>
      </c>
      <c r="K89" s="192">
        <v>45231</v>
      </c>
      <c r="L89" s="192">
        <v>45747</v>
      </c>
      <c r="M89" s="165">
        <f t="shared" si="23"/>
        <v>73.714285714285708</v>
      </c>
      <c r="N89" s="193">
        <v>0</v>
      </c>
      <c r="O89" s="163" t="s">
        <v>3242</v>
      </c>
      <c r="P89" s="53">
        <f t="shared" si="13"/>
        <v>0</v>
      </c>
      <c r="Q89" s="166" t="str">
        <f>IF(ISNUMBER(P89),IF(P89=100%,"CUMPLIDA",IF(AND(ISNUMBER(L89),ISNUMBER(CGR!$P$4)), IF(L89&lt;CGR!$P$4,"INCUMPLIDA","PROCESO"), "VERIFICAR FECHA")),"SIN VALOR AVANCE")</f>
        <v>PROCESO</v>
      </c>
      <c r="R89" s="281" t="s">
        <v>254</v>
      </c>
      <c r="S89" s="282" t="s">
        <v>255</v>
      </c>
      <c r="T89" s="301">
        <v>1</v>
      </c>
      <c r="U89" s="379">
        <v>45231</v>
      </c>
      <c r="V89" s="380">
        <v>45747</v>
      </c>
      <c r="W89" s="165">
        <f t="shared" si="14"/>
        <v>73.714285714285708</v>
      </c>
      <c r="X89" s="389">
        <v>0</v>
      </c>
      <c r="Y89" s="282" t="s">
        <v>3242</v>
      </c>
      <c r="Z89" s="340">
        <f t="shared" si="15"/>
        <v>1</v>
      </c>
      <c r="AA89" s="340">
        <f t="shared" si="16"/>
        <v>1</v>
      </c>
      <c r="AB89" s="340">
        <f t="shared" si="17"/>
        <v>1</v>
      </c>
      <c r="AC89" s="340">
        <f t="shared" si="18"/>
        <v>1</v>
      </c>
      <c r="AD89" s="340">
        <f t="shared" si="19"/>
        <v>1</v>
      </c>
      <c r="AE89" s="340">
        <f t="shared" si="20"/>
        <v>1</v>
      </c>
      <c r="AF89" s="340">
        <f t="shared" si="21"/>
        <v>1</v>
      </c>
      <c r="AG89" s="340">
        <f t="shared" si="22"/>
        <v>1</v>
      </c>
    </row>
    <row r="90" spans="1:33" ht="135.75">
      <c r="A90" s="169" t="s">
        <v>17</v>
      </c>
      <c r="B90" s="460" t="s">
        <v>13</v>
      </c>
      <c r="C90" s="642"/>
      <c r="D90" s="642"/>
      <c r="E90" s="643"/>
      <c r="F90" s="643"/>
      <c r="G90" s="52" t="s">
        <v>1363</v>
      </c>
      <c r="H90" s="163" t="s">
        <v>258</v>
      </c>
      <c r="I90" s="163" t="s">
        <v>259</v>
      </c>
      <c r="J90" s="168">
        <v>11</v>
      </c>
      <c r="K90" s="192">
        <v>46113</v>
      </c>
      <c r="L90" s="192">
        <v>47118</v>
      </c>
      <c r="M90" s="165">
        <f t="shared" si="23"/>
        <v>143.57142857142858</v>
      </c>
      <c r="N90" s="193">
        <v>0</v>
      </c>
      <c r="O90" s="163" t="s">
        <v>3243</v>
      </c>
      <c r="P90" s="53">
        <f t="shared" si="13"/>
        <v>0</v>
      </c>
      <c r="Q90" s="166" t="str">
        <f>IF(ISNUMBER(P90),IF(P90=100%,"CUMPLIDA",IF(AND(ISNUMBER(L90),ISNUMBER(CGR!$P$4)), IF(L90&lt;CGR!$P$4,"INCUMPLIDA","PROCESO"), "VERIFICAR FECHA")),"SIN VALOR AVANCE")</f>
        <v>PROCESO</v>
      </c>
      <c r="R90" s="281" t="s">
        <v>258</v>
      </c>
      <c r="S90" s="282" t="s">
        <v>259</v>
      </c>
      <c r="T90" s="301">
        <v>11</v>
      </c>
      <c r="U90" s="379">
        <v>46113</v>
      </c>
      <c r="V90" s="379">
        <v>47118</v>
      </c>
      <c r="W90" s="165">
        <f t="shared" si="14"/>
        <v>143.57142857142858</v>
      </c>
      <c r="X90" s="389">
        <v>0</v>
      </c>
      <c r="Y90" s="282" t="s">
        <v>3243</v>
      </c>
      <c r="Z90" s="340">
        <f t="shared" si="15"/>
        <v>1</v>
      </c>
      <c r="AA90" s="340">
        <f t="shared" si="16"/>
        <v>1</v>
      </c>
      <c r="AB90" s="340">
        <f t="shared" si="17"/>
        <v>1</v>
      </c>
      <c r="AC90" s="340">
        <f t="shared" si="18"/>
        <v>1</v>
      </c>
      <c r="AD90" s="340">
        <f t="shared" si="19"/>
        <v>1</v>
      </c>
      <c r="AE90" s="340">
        <f t="shared" si="20"/>
        <v>1</v>
      </c>
      <c r="AF90" s="340">
        <f t="shared" si="21"/>
        <v>1</v>
      </c>
      <c r="AG90" s="340">
        <f t="shared" si="22"/>
        <v>1</v>
      </c>
    </row>
    <row r="91" spans="1:33" ht="180">
      <c r="A91" s="169" t="s">
        <v>17</v>
      </c>
      <c r="B91" s="460" t="s">
        <v>13</v>
      </c>
      <c r="C91" s="642"/>
      <c r="D91" s="642"/>
      <c r="E91" s="643"/>
      <c r="F91" s="643"/>
      <c r="G91" s="52" t="s">
        <v>1364</v>
      </c>
      <c r="H91" s="163" t="s">
        <v>261</v>
      </c>
      <c r="I91" s="163" t="s">
        <v>262</v>
      </c>
      <c r="J91" s="168">
        <v>1</v>
      </c>
      <c r="K91" s="192">
        <v>46113</v>
      </c>
      <c r="L91" s="192">
        <v>47118</v>
      </c>
      <c r="M91" s="165">
        <f t="shared" si="23"/>
        <v>143.57142857142858</v>
      </c>
      <c r="N91" s="193">
        <v>0</v>
      </c>
      <c r="O91" s="163" t="s">
        <v>3241</v>
      </c>
      <c r="P91" s="53">
        <f t="shared" si="13"/>
        <v>0</v>
      </c>
      <c r="Q91" s="166" t="str">
        <f>IF(ISNUMBER(P91),IF(P91=100%,"CUMPLIDA",IF(AND(ISNUMBER(L91),ISNUMBER(CGR!$P$4)), IF(L91&lt;CGR!$P$4,"INCUMPLIDA","PROCESO"), "VERIFICAR FECHA")),"SIN VALOR AVANCE")</f>
        <v>PROCESO</v>
      </c>
      <c r="R91" s="281" t="s">
        <v>261</v>
      </c>
      <c r="S91" s="282" t="s">
        <v>262</v>
      </c>
      <c r="T91" s="301">
        <v>1</v>
      </c>
      <c r="U91" s="379">
        <v>46113</v>
      </c>
      <c r="V91" s="379">
        <v>47118</v>
      </c>
      <c r="W91" s="165">
        <f t="shared" si="14"/>
        <v>143.57142857142858</v>
      </c>
      <c r="X91" s="389">
        <v>0</v>
      </c>
      <c r="Y91" s="282" t="s">
        <v>3241</v>
      </c>
      <c r="Z91" s="340">
        <f t="shared" si="15"/>
        <v>1</v>
      </c>
      <c r="AA91" s="340">
        <f t="shared" si="16"/>
        <v>1</v>
      </c>
      <c r="AB91" s="340">
        <f t="shared" si="17"/>
        <v>1</v>
      </c>
      <c r="AC91" s="340">
        <f t="shared" si="18"/>
        <v>1</v>
      </c>
      <c r="AD91" s="340">
        <f t="shared" si="19"/>
        <v>1</v>
      </c>
      <c r="AE91" s="340">
        <f t="shared" si="20"/>
        <v>1</v>
      </c>
      <c r="AF91" s="340">
        <f t="shared" si="21"/>
        <v>1</v>
      </c>
      <c r="AG91" s="340">
        <f t="shared" si="22"/>
        <v>1</v>
      </c>
    </row>
    <row r="92" spans="1:33" ht="409.5">
      <c r="A92" s="169" t="s">
        <v>17</v>
      </c>
      <c r="B92" s="460" t="s">
        <v>13</v>
      </c>
      <c r="C92" s="642"/>
      <c r="D92" s="642"/>
      <c r="E92" s="643"/>
      <c r="F92" s="643"/>
      <c r="G92" s="52" t="s">
        <v>1365</v>
      </c>
      <c r="H92" s="163" t="s">
        <v>264</v>
      </c>
      <c r="I92" s="163" t="s">
        <v>265</v>
      </c>
      <c r="J92" s="168">
        <v>2</v>
      </c>
      <c r="K92" s="192">
        <v>46113</v>
      </c>
      <c r="L92" s="192">
        <v>47118</v>
      </c>
      <c r="M92" s="165">
        <f t="shared" si="23"/>
        <v>143.57142857142858</v>
      </c>
      <c r="N92" s="193">
        <v>0</v>
      </c>
      <c r="O92" s="163" t="s">
        <v>3244</v>
      </c>
      <c r="P92" s="53">
        <f t="shared" si="13"/>
        <v>0</v>
      </c>
      <c r="Q92" s="166" t="str">
        <f>IF(ISNUMBER(P92),IF(P92=100%,"CUMPLIDA",IF(AND(ISNUMBER(L92),ISNUMBER(CGR!$P$4)), IF(L92&lt;CGR!$P$4,"INCUMPLIDA","PROCESO"), "VERIFICAR FECHA")),"SIN VALOR AVANCE")</f>
        <v>PROCESO</v>
      </c>
      <c r="R92" s="281" t="s">
        <v>264</v>
      </c>
      <c r="S92" s="282" t="s">
        <v>265</v>
      </c>
      <c r="T92" s="301">
        <v>2</v>
      </c>
      <c r="U92" s="379">
        <v>46113</v>
      </c>
      <c r="V92" s="379">
        <v>47118</v>
      </c>
      <c r="W92" s="165">
        <f t="shared" si="14"/>
        <v>143.57142857142858</v>
      </c>
      <c r="X92" s="389">
        <v>0</v>
      </c>
      <c r="Y92" s="282" t="s">
        <v>3244</v>
      </c>
      <c r="Z92" s="340">
        <f t="shared" si="15"/>
        <v>1</v>
      </c>
      <c r="AA92" s="340">
        <f t="shared" si="16"/>
        <v>1</v>
      </c>
      <c r="AB92" s="340">
        <f t="shared" si="17"/>
        <v>1</v>
      </c>
      <c r="AC92" s="340">
        <f t="shared" si="18"/>
        <v>1</v>
      </c>
      <c r="AD92" s="340">
        <f t="shared" si="19"/>
        <v>1</v>
      </c>
      <c r="AE92" s="340">
        <f t="shared" si="20"/>
        <v>1</v>
      </c>
      <c r="AF92" s="340">
        <f t="shared" si="21"/>
        <v>1</v>
      </c>
      <c r="AG92" s="340">
        <f t="shared" si="22"/>
        <v>1</v>
      </c>
    </row>
    <row r="93" spans="1:33" ht="135.75">
      <c r="A93" s="169" t="s">
        <v>17</v>
      </c>
      <c r="B93" s="460" t="s">
        <v>13</v>
      </c>
      <c r="C93" s="642"/>
      <c r="D93" s="642"/>
      <c r="E93" s="643"/>
      <c r="F93" s="643"/>
      <c r="G93" s="52" t="s">
        <v>3245</v>
      </c>
      <c r="H93" s="163" t="s">
        <v>3120</v>
      </c>
      <c r="I93" s="163" t="s">
        <v>1512</v>
      </c>
      <c r="J93" s="168">
        <v>1</v>
      </c>
      <c r="K93" s="192">
        <v>45231</v>
      </c>
      <c r="L93" s="192">
        <v>45504</v>
      </c>
      <c r="M93" s="165">
        <f t="shared" si="23"/>
        <v>39</v>
      </c>
      <c r="N93" s="193">
        <v>1</v>
      </c>
      <c r="O93" s="529" t="s">
        <v>3121</v>
      </c>
      <c r="P93" s="53">
        <f t="shared" si="13"/>
        <v>1</v>
      </c>
      <c r="Q93" s="166" t="str">
        <f>IF(ISNUMBER(P93),IF(P93=100%,"CUMPLIDA",IF(AND(ISNUMBER(L93),ISNUMBER(CGR!$P$4)), IF(L93&lt;CGR!$P$4,"INCUMPLIDA","PROCESO"), "VERIFICAR FECHA")),"SIN VALOR AVANCE")</f>
        <v>CUMPLIDA</v>
      </c>
      <c r="R93" s="281" t="s">
        <v>3120</v>
      </c>
      <c r="S93" s="282" t="s">
        <v>1512</v>
      </c>
      <c r="T93" s="301">
        <v>1</v>
      </c>
      <c r="U93" s="379">
        <v>45231</v>
      </c>
      <c r="V93" s="379">
        <v>45504</v>
      </c>
      <c r="W93" s="165">
        <f t="shared" si="14"/>
        <v>39</v>
      </c>
      <c r="X93" s="389">
        <v>1</v>
      </c>
      <c r="Y93" s="390" t="s">
        <v>3121</v>
      </c>
      <c r="Z93" s="340">
        <f t="shared" si="15"/>
        <v>1</v>
      </c>
      <c r="AA93" s="340">
        <f t="shared" si="16"/>
        <v>1</v>
      </c>
      <c r="AB93" s="340">
        <f t="shared" si="17"/>
        <v>1</v>
      </c>
      <c r="AC93" s="340">
        <f t="shared" si="18"/>
        <v>1</v>
      </c>
      <c r="AD93" s="340">
        <f t="shared" si="19"/>
        <v>1</v>
      </c>
      <c r="AE93" s="340">
        <f t="shared" si="20"/>
        <v>1</v>
      </c>
      <c r="AF93" s="340">
        <f t="shared" si="21"/>
        <v>1</v>
      </c>
      <c r="AG93" s="340">
        <f t="shared" si="22"/>
        <v>1</v>
      </c>
    </row>
    <row r="94" spans="1:33" ht="195.75">
      <c r="A94" s="169" t="s">
        <v>17</v>
      </c>
      <c r="B94" s="460" t="s">
        <v>13</v>
      </c>
      <c r="C94" s="642"/>
      <c r="D94" s="642"/>
      <c r="E94" s="643"/>
      <c r="F94" s="643"/>
      <c r="G94" s="52" t="s">
        <v>3246</v>
      </c>
      <c r="H94" s="163" t="s">
        <v>2886</v>
      </c>
      <c r="I94" s="163" t="s">
        <v>2887</v>
      </c>
      <c r="J94" s="168">
        <v>1</v>
      </c>
      <c r="K94" s="192">
        <v>45231</v>
      </c>
      <c r="L94" s="192">
        <v>45504</v>
      </c>
      <c r="M94" s="165">
        <f t="shared" si="23"/>
        <v>39</v>
      </c>
      <c r="N94" s="193">
        <v>1</v>
      </c>
      <c r="O94" s="163" t="s">
        <v>3247</v>
      </c>
      <c r="P94" s="53">
        <f t="shared" si="13"/>
        <v>1</v>
      </c>
      <c r="Q94" s="166" t="str">
        <f>IF(ISNUMBER(P94),IF(P94=100%,"CUMPLIDA",IF(AND(ISNUMBER(L94),ISNUMBER(CGR!$P$4)), IF(L94&lt;CGR!$P$4,"INCUMPLIDA","PROCESO"), "VERIFICAR FECHA")),"SIN VALOR AVANCE")</f>
        <v>CUMPLIDA</v>
      </c>
      <c r="R94" s="281" t="s">
        <v>2886</v>
      </c>
      <c r="S94" s="282" t="s">
        <v>2887</v>
      </c>
      <c r="T94" s="301">
        <v>1</v>
      </c>
      <c r="U94" s="379">
        <v>45231</v>
      </c>
      <c r="V94" s="379">
        <v>45504</v>
      </c>
      <c r="W94" s="165">
        <f t="shared" si="14"/>
        <v>39</v>
      </c>
      <c r="X94" s="389">
        <v>1</v>
      </c>
      <c r="Y94" s="283" t="s">
        <v>3247</v>
      </c>
      <c r="Z94" s="340">
        <f t="shared" si="15"/>
        <v>1</v>
      </c>
      <c r="AA94" s="340">
        <f t="shared" si="16"/>
        <v>1</v>
      </c>
      <c r="AB94" s="340">
        <f t="shared" si="17"/>
        <v>1</v>
      </c>
      <c r="AC94" s="340">
        <f t="shared" si="18"/>
        <v>1</v>
      </c>
      <c r="AD94" s="340">
        <f t="shared" si="19"/>
        <v>1</v>
      </c>
      <c r="AE94" s="340">
        <f t="shared" si="20"/>
        <v>1</v>
      </c>
      <c r="AF94" s="340">
        <f t="shared" si="21"/>
        <v>1</v>
      </c>
      <c r="AG94" s="340">
        <f t="shared" si="22"/>
        <v>1</v>
      </c>
    </row>
    <row r="95" spans="1:33" ht="135.75">
      <c r="A95" s="169" t="s">
        <v>17</v>
      </c>
      <c r="B95" s="460" t="s">
        <v>13</v>
      </c>
      <c r="C95" s="642"/>
      <c r="D95" s="642"/>
      <c r="E95" s="643"/>
      <c r="F95" s="643"/>
      <c r="G95" s="52" t="s">
        <v>2434</v>
      </c>
      <c r="H95" s="163" t="s">
        <v>1614</v>
      </c>
      <c r="I95" s="163" t="s">
        <v>238</v>
      </c>
      <c r="J95" s="168">
        <v>1</v>
      </c>
      <c r="K95" s="192">
        <v>45323</v>
      </c>
      <c r="L95" s="192">
        <v>45747</v>
      </c>
      <c r="M95" s="165">
        <f t="shared" si="23"/>
        <v>60.571428571428569</v>
      </c>
      <c r="N95" s="193">
        <v>0</v>
      </c>
      <c r="O95" s="163" t="s">
        <v>3241</v>
      </c>
      <c r="P95" s="53">
        <f t="shared" si="13"/>
        <v>0</v>
      </c>
      <c r="Q95" s="166" t="str">
        <f>IF(ISNUMBER(P95),IF(P95=100%,"CUMPLIDA",IF(AND(ISNUMBER(L95),ISNUMBER(CGR!$P$4)), IF(L95&lt;CGR!$P$4,"INCUMPLIDA","PROCESO"), "VERIFICAR FECHA")),"SIN VALOR AVANCE")</f>
        <v>PROCESO</v>
      </c>
      <c r="R95" s="281" t="s">
        <v>1614</v>
      </c>
      <c r="S95" s="282" t="s">
        <v>238</v>
      </c>
      <c r="T95" s="301">
        <v>1</v>
      </c>
      <c r="U95" s="379">
        <v>45323</v>
      </c>
      <c r="V95" s="380">
        <v>45747</v>
      </c>
      <c r="W95" s="165">
        <f t="shared" si="14"/>
        <v>60.571428571428569</v>
      </c>
      <c r="X95" s="389">
        <v>0</v>
      </c>
      <c r="Y95" s="282" t="s">
        <v>3241</v>
      </c>
      <c r="Z95" s="340">
        <f t="shared" si="15"/>
        <v>1</v>
      </c>
      <c r="AA95" s="340">
        <f t="shared" si="16"/>
        <v>1</v>
      </c>
      <c r="AB95" s="340">
        <f t="shared" si="17"/>
        <v>1</v>
      </c>
      <c r="AC95" s="340">
        <f t="shared" si="18"/>
        <v>1</v>
      </c>
      <c r="AD95" s="340">
        <f t="shared" si="19"/>
        <v>1</v>
      </c>
      <c r="AE95" s="340">
        <f t="shared" si="20"/>
        <v>1</v>
      </c>
      <c r="AF95" s="340">
        <f t="shared" si="21"/>
        <v>1</v>
      </c>
      <c r="AG95" s="340">
        <f t="shared" si="22"/>
        <v>1</v>
      </c>
    </row>
    <row r="96" spans="1:33" ht="90">
      <c r="A96" s="169" t="s">
        <v>17</v>
      </c>
      <c r="B96" s="460" t="s">
        <v>13</v>
      </c>
      <c r="C96" s="642"/>
      <c r="D96" s="642"/>
      <c r="E96" s="643"/>
      <c r="F96" s="643"/>
      <c r="G96" s="52" t="s">
        <v>241</v>
      </c>
      <c r="H96" s="163" t="s">
        <v>241</v>
      </c>
      <c r="I96" s="163" t="s">
        <v>242</v>
      </c>
      <c r="J96" s="168">
        <v>1</v>
      </c>
      <c r="K96" s="192">
        <v>45323</v>
      </c>
      <c r="L96" s="192">
        <v>45747</v>
      </c>
      <c r="M96" s="165">
        <f t="shared" si="23"/>
        <v>60.571428571428569</v>
      </c>
      <c r="N96" s="193">
        <v>0</v>
      </c>
      <c r="O96" s="529" t="s">
        <v>3124</v>
      </c>
      <c r="P96" s="53">
        <f t="shared" si="13"/>
        <v>0</v>
      </c>
      <c r="Q96" s="166" t="str">
        <f>IF(ISNUMBER(P96),IF(P96=100%,"CUMPLIDA",IF(AND(ISNUMBER(L96),ISNUMBER(CGR!$P$4)), IF(L96&lt;CGR!$P$4,"INCUMPLIDA","PROCESO"), "VERIFICAR FECHA")),"SIN VALOR AVANCE")</f>
        <v>PROCESO</v>
      </c>
      <c r="R96" s="281" t="s">
        <v>241</v>
      </c>
      <c r="S96" s="282" t="s">
        <v>242</v>
      </c>
      <c r="T96" s="301">
        <v>1</v>
      </c>
      <c r="U96" s="379">
        <v>45323</v>
      </c>
      <c r="V96" s="380">
        <v>45747</v>
      </c>
      <c r="W96" s="165">
        <f t="shared" si="14"/>
        <v>60.571428571428569</v>
      </c>
      <c r="X96" s="389">
        <v>0</v>
      </c>
      <c r="Y96" s="390" t="s">
        <v>3124</v>
      </c>
      <c r="Z96" s="340">
        <f t="shared" si="15"/>
        <v>1</v>
      </c>
      <c r="AA96" s="340">
        <f t="shared" si="16"/>
        <v>1</v>
      </c>
      <c r="AB96" s="340">
        <f t="shared" si="17"/>
        <v>1</v>
      </c>
      <c r="AC96" s="340">
        <f t="shared" si="18"/>
        <v>1</v>
      </c>
      <c r="AD96" s="340">
        <f t="shared" si="19"/>
        <v>1</v>
      </c>
      <c r="AE96" s="340">
        <f t="shared" si="20"/>
        <v>1</v>
      </c>
      <c r="AF96" s="340">
        <f t="shared" si="21"/>
        <v>1</v>
      </c>
      <c r="AG96" s="340">
        <f t="shared" si="22"/>
        <v>1</v>
      </c>
    </row>
    <row r="97" spans="1:33" ht="150">
      <c r="A97" s="169" t="s">
        <v>17</v>
      </c>
      <c r="B97" s="460" t="s">
        <v>13</v>
      </c>
      <c r="C97" s="642"/>
      <c r="D97" s="642"/>
      <c r="E97" s="643"/>
      <c r="F97" s="643"/>
      <c r="G97" s="52" t="s">
        <v>1361</v>
      </c>
      <c r="H97" s="163" t="s">
        <v>245</v>
      </c>
      <c r="I97" s="163" t="s">
        <v>3248</v>
      </c>
      <c r="J97" s="168">
        <v>1</v>
      </c>
      <c r="K97" s="192">
        <v>45231</v>
      </c>
      <c r="L97" s="192">
        <v>45747</v>
      </c>
      <c r="M97" s="165">
        <f t="shared" si="23"/>
        <v>73.714285714285708</v>
      </c>
      <c r="N97" s="193">
        <v>0</v>
      </c>
      <c r="O97" s="529" t="s">
        <v>3124</v>
      </c>
      <c r="P97" s="53">
        <f t="shared" si="13"/>
        <v>0</v>
      </c>
      <c r="Q97" s="166" t="str">
        <f>IF(ISNUMBER(P97),IF(P97=100%,"CUMPLIDA",IF(AND(ISNUMBER(L97),ISNUMBER(CGR!$P$4)), IF(L97&lt;CGR!$P$4,"INCUMPLIDA","PROCESO"), "VERIFICAR FECHA")),"SIN VALOR AVANCE")</f>
        <v>PROCESO</v>
      </c>
      <c r="R97" s="281" t="s">
        <v>245</v>
      </c>
      <c r="S97" s="282" t="s">
        <v>3248</v>
      </c>
      <c r="T97" s="301">
        <v>1</v>
      </c>
      <c r="U97" s="379">
        <v>45231</v>
      </c>
      <c r="V97" s="380">
        <v>45747</v>
      </c>
      <c r="W97" s="165">
        <f t="shared" si="14"/>
        <v>73.714285714285708</v>
      </c>
      <c r="X97" s="389">
        <v>0</v>
      </c>
      <c r="Y97" s="390" t="s">
        <v>3124</v>
      </c>
      <c r="Z97" s="340">
        <f t="shared" si="15"/>
        <v>1</v>
      </c>
      <c r="AA97" s="340">
        <f t="shared" si="16"/>
        <v>1</v>
      </c>
      <c r="AB97" s="340">
        <f t="shared" si="17"/>
        <v>1</v>
      </c>
      <c r="AC97" s="340">
        <f t="shared" si="18"/>
        <v>1</v>
      </c>
      <c r="AD97" s="340">
        <f t="shared" si="19"/>
        <v>1</v>
      </c>
      <c r="AE97" s="340">
        <f t="shared" si="20"/>
        <v>1</v>
      </c>
      <c r="AF97" s="340">
        <f t="shared" si="21"/>
        <v>1</v>
      </c>
      <c r="AG97" s="340">
        <f t="shared" si="22"/>
        <v>1</v>
      </c>
    </row>
    <row r="98" spans="1:33" ht="135.75">
      <c r="A98" s="169" t="s">
        <v>17</v>
      </c>
      <c r="B98" s="460" t="s">
        <v>13</v>
      </c>
      <c r="C98" s="642"/>
      <c r="D98" s="642"/>
      <c r="E98" s="643"/>
      <c r="F98" s="643"/>
      <c r="G98" s="52" t="s">
        <v>248</v>
      </c>
      <c r="H98" s="163" t="s">
        <v>248</v>
      </c>
      <c r="I98" s="163" t="s">
        <v>3249</v>
      </c>
      <c r="J98" s="168">
        <v>1</v>
      </c>
      <c r="K98" s="192">
        <v>45323</v>
      </c>
      <c r="L98" s="192">
        <v>45747</v>
      </c>
      <c r="M98" s="165">
        <f t="shared" si="23"/>
        <v>60.571428571428569</v>
      </c>
      <c r="N98" s="193">
        <v>0</v>
      </c>
      <c r="O98" s="163" t="s">
        <v>3241</v>
      </c>
      <c r="P98" s="53">
        <f t="shared" si="13"/>
        <v>0</v>
      </c>
      <c r="Q98" s="166" t="str">
        <f>IF(ISNUMBER(P98),IF(P98=100%,"CUMPLIDA",IF(AND(ISNUMBER(L98),ISNUMBER(CGR!$P$4)), IF(L98&lt;CGR!$P$4,"INCUMPLIDA","PROCESO"), "VERIFICAR FECHA")),"SIN VALOR AVANCE")</f>
        <v>PROCESO</v>
      </c>
      <c r="R98" s="281" t="s">
        <v>248</v>
      </c>
      <c r="S98" s="282" t="s">
        <v>3249</v>
      </c>
      <c r="T98" s="301">
        <v>1</v>
      </c>
      <c r="U98" s="379">
        <v>45323</v>
      </c>
      <c r="V98" s="380">
        <v>45747</v>
      </c>
      <c r="W98" s="165">
        <f t="shared" si="14"/>
        <v>60.571428571428569</v>
      </c>
      <c r="X98" s="389">
        <v>0</v>
      </c>
      <c r="Y98" s="282" t="s">
        <v>3241</v>
      </c>
      <c r="Z98" s="340">
        <f t="shared" si="15"/>
        <v>1</v>
      </c>
      <c r="AA98" s="340">
        <f t="shared" si="16"/>
        <v>1</v>
      </c>
      <c r="AB98" s="340">
        <f t="shared" si="17"/>
        <v>1</v>
      </c>
      <c r="AC98" s="340">
        <f t="shared" si="18"/>
        <v>1</v>
      </c>
      <c r="AD98" s="340">
        <f t="shared" si="19"/>
        <v>1</v>
      </c>
      <c r="AE98" s="340">
        <f t="shared" si="20"/>
        <v>1</v>
      </c>
      <c r="AF98" s="340">
        <f t="shared" si="21"/>
        <v>1</v>
      </c>
      <c r="AG98" s="340">
        <f t="shared" si="22"/>
        <v>1</v>
      </c>
    </row>
    <row r="99" spans="1:33" ht="135" customHeight="1">
      <c r="A99" s="169" t="s">
        <v>17</v>
      </c>
      <c r="B99" s="460" t="s">
        <v>13</v>
      </c>
      <c r="C99" s="642"/>
      <c r="D99" s="642"/>
      <c r="E99" s="643"/>
      <c r="F99" s="643"/>
      <c r="G99" s="52" t="s">
        <v>251</v>
      </c>
      <c r="H99" s="163" t="s">
        <v>251</v>
      </c>
      <c r="I99" s="163" t="s">
        <v>252</v>
      </c>
      <c r="J99" s="168">
        <v>1</v>
      </c>
      <c r="K99" s="192">
        <v>45231</v>
      </c>
      <c r="L99" s="192">
        <v>45747</v>
      </c>
      <c r="M99" s="165">
        <f t="shared" si="23"/>
        <v>73.714285714285708</v>
      </c>
      <c r="N99" s="193">
        <v>0</v>
      </c>
      <c r="O99" s="529" t="s">
        <v>3124</v>
      </c>
      <c r="P99" s="53">
        <f t="shared" si="13"/>
        <v>0</v>
      </c>
      <c r="Q99" s="166" t="str">
        <f>IF(ISNUMBER(P99),IF(P99=100%,"CUMPLIDA",IF(AND(ISNUMBER(L99),ISNUMBER(CGR!$P$4)), IF(L99&lt;CGR!$P$4,"INCUMPLIDA","PROCESO"), "VERIFICAR FECHA")),"SIN VALOR AVANCE")</f>
        <v>PROCESO</v>
      </c>
      <c r="R99" s="281" t="s">
        <v>251</v>
      </c>
      <c r="S99" s="282" t="s">
        <v>252</v>
      </c>
      <c r="T99" s="301">
        <v>1</v>
      </c>
      <c r="U99" s="379">
        <v>45231</v>
      </c>
      <c r="V99" s="380">
        <v>45747</v>
      </c>
      <c r="W99" s="165">
        <f t="shared" si="14"/>
        <v>73.714285714285708</v>
      </c>
      <c r="X99" s="389">
        <v>0</v>
      </c>
      <c r="Y99" s="390" t="s">
        <v>3124</v>
      </c>
      <c r="Z99" s="340">
        <f t="shared" si="15"/>
        <v>1</v>
      </c>
      <c r="AA99" s="340">
        <f t="shared" si="16"/>
        <v>1</v>
      </c>
      <c r="AB99" s="340">
        <f t="shared" si="17"/>
        <v>1</v>
      </c>
      <c r="AC99" s="340">
        <f t="shared" si="18"/>
        <v>1</v>
      </c>
      <c r="AD99" s="340">
        <f t="shared" si="19"/>
        <v>1</v>
      </c>
      <c r="AE99" s="340">
        <f t="shared" si="20"/>
        <v>1</v>
      </c>
      <c r="AF99" s="340">
        <f t="shared" si="21"/>
        <v>1</v>
      </c>
      <c r="AG99" s="340">
        <f t="shared" si="22"/>
        <v>1</v>
      </c>
    </row>
    <row r="100" spans="1:33" ht="240.75">
      <c r="A100" s="169" t="s">
        <v>17</v>
      </c>
      <c r="B100" s="460" t="s">
        <v>13</v>
      </c>
      <c r="C100" s="642"/>
      <c r="D100" s="642"/>
      <c r="E100" s="643"/>
      <c r="F100" s="643"/>
      <c r="G100" s="52" t="s">
        <v>254</v>
      </c>
      <c r="H100" s="163" t="s">
        <v>254</v>
      </c>
      <c r="I100" s="163" t="s">
        <v>255</v>
      </c>
      <c r="J100" s="168">
        <v>1</v>
      </c>
      <c r="K100" s="192">
        <v>45231</v>
      </c>
      <c r="L100" s="192">
        <v>45747</v>
      </c>
      <c r="M100" s="165">
        <f t="shared" si="23"/>
        <v>73.714285714285708</v>
      </c>
      <c r="N100" s="193">
        <v>0</v>
      </c>
      <c r="O100" s="163" t="s">
        <v>3250</v>
      </c>
      <c r="P100" s="53">
        <f t="shared" si="13"/>
        <v>0</v>
      </c>
      <c r="Q100" s="166" t="str">
        <f>IF(ISNUMBER(P100),IF(P100=100%,"CUMPLIDA",IF(AND(ISNUMBER(L100),ISNUMBER(CGR!$P$4)), IF(L100&lt;CGR!$P$4,"INCUMPLIDA","PROCESO"), "VERIFICAR FECHA")),"SIN VALOR AVANCE")</f>
        <v>PROCESO</v>
      </c>
      <c r="R100" s="281" t="s">
        <v>254</v>
      </c>
      <c r="S100" s="282" t="s">
        <v>255</v>
      </c>
      <c r="T100" s="301">
        <v>1</v>
      </c>
      <c r="U100" s="379">
        <v>45231</v>
      </c>
      <c r="V100" s="380">
        <v>45747</v>
      </c>
      <c r="W100" s="165">
        <f t="shared" si="14"/>
        <v>73.714285714285708</v>
      </c>
      <c r="X100" s="389">
        <v>0</v>
      </c>
      <c r="Y100" s="282" t="s">
        <v>3250</v>
      </c>
      <c r="Z100" s="340">
        <f t="shared" si="15"/>
        <v>1</v>
      </c>
      <c r="AA100" s="340">
        <f t="shared" si="16"/>
        <v>1</v>
      </c>
      <c r="AB100" s="340">
        <f t="shared" si="17"/>
        <v>1</v>
      </c>
      <c r="AC100" s="340">
        <f t="shared" si="18"/>
        <v>1</v>
      </c>
      <c r="AD100" s="340">
        <f t="shared" si="19"/>
        <v>1</v>
      </c>
      <c r="AE100" s="340">
        <f t="shared" si="20"/>
        <v>1</v>
      </c>
      <c r="AF100" s="340">
        <f t="shared" si="21"/>
        <v>1</v>
      </c>
      <c r="AG100" s="340">
        <f t="shared" si="22"/>
        <v>1</v>
      </c>
    </row>
    <row r="101" spans="1:33" ht="165.75">
      <c r="A101" s="169" t="s">
        <v>17</v>
      </c>
      <c r="B101" s="460" t="s">
        <v>13</v>
      </c>
      <c r="C101" s="642"/>
      <c r="D101" s="642"/>
      <c r="E101" s="643"/>
      <c r="F101" s="643"/>
      <c r="G101" s="52" t="s">
        <v>1363</v>
      </c>
      <c r="H101" s="163" t="s">
        <v>258</v>
      </c>
      <c r="I101" s="163" t="s">
        <v>259</v>
      </c>
      <c r="J101" s="168">
        <v>3</v>
      </c>
      <c r="K101" s="192">
        <v>46113</v>
      </c>
      <c r="L101" s="192">
        <v>47118</v>
      </c>
      <c r="M101" s="165">
        <f t="shared" si="23"/>
        <v>143.57142857142858</v>
      </c>
      <c r="N101" s="193">
        <v>0</v>
      </c>
      <c r="O101" s="163" t="s">
        <v>3251</v>
      </c>
      <c r="P101" s="53">
        <f t="shared" si="13"/>
        <v>0</v>
      </c>
      <c r="Q101" s="166" t="str">
        <f>IF(ISNUMBER(P101),IF(P101=100%,"CUMPLIDA",IF(AND(ISNUMBER(L101),ISNUMBER(CGR!$P$4)), IF(L101&lt;CGR!$P$4,"INCUMPLIDA","PROCESO"), "VERIFICAR FECHA")),"SIN VALOR AVANCE")</f>
        <v>PROCESO</v>
      </c>
      <c r="R101" s="281" t="s">
        <v>258</v>
      </c>
      <c r="S101" s="282" t="s">
        <v>259</v>
      </c>
      <c r="T101" s="301">
        <v>3</v>
      </c>
      <c r="U101" s="379">
        <v>46113</v>
      </c>
      <c r="V101" s="379">
        <v>47118</v>
      </c>
      <c r="W101" s="165">
        <f t="shared" si="14"/>
        <v>143.57142857142858</v>
      </c>
      <c r="X101" s="389">
        <v>0</v>
      </c>
      <c r="Y101" s="282" t="s">
        <v>3251</v>
      </c>
      <c r="Z101" s="340">
        <f t="shared" si="15"/>
        <v>1</v>
      </c>
      <c r="AA101" s="340">
        <f t="shared" si="16"/>
        <v>1</v>
      </c>
      <c r="AB101" s="340">
        <f t="shared" si="17"/>
        <v>1</v>
      </c>
      <c r="AC101" s="340">
        <f t="shared" si="18"/>
        <v>1</v>
      </c>
      <c r="AD101" s="340">
        <f t="shared" si="19"/>
        <v>1</v>
      </c>
      <c r="AE101" s="340">
        <f t="shared" si="20"/>
        <v>1</v>
      </c>
      <c r="AF101" s="340">
        <f t="shared" si="21"/>
        <v>1</v>
      </c>
      <c r="AG101" s="340">
        <f t="shared" si="22"/>
        <v>1</v>
      </c>
    </row>
    <row r="102" spans="1:33" ht="180">
      <c r="A102" s="169" t="s">
        <v>17</v>
      </c>
      <c r="B102" s="460" t="s">
        <v>13</v>
      </c>
      <c r="C102" s="642"/>
      <c r="D102" s="642"/>
      <c r="E102" s="643"/>
      <c r="F102" s="643"/>
      <c r="G102" s="52" t="s">
        <v>1364</v>
      </c>
      <c r="H102" s="163" t="s">
        <v>261</v>
      </c>
      <c r="I102" s="163" t="s">
        <v>262</v>
      </c>
      <c r="J102" s="168">
        <v>1</v>
      </c>
      <c r="K102" s="192">
        <v>46113</v>
      </c>
      <c r="L102" s="192">
        <v>47118</v>
      </c>
      <c r="M102" s="165">
        <f t="shared" si="23"/>
        <v>143.57142857142858</v>
      </c>
      <c r="N102" s="193">
        <v>0</v>
      </c>
      <c r="O102" s="163" t="s">
        <v>3252</v>
      </c>
      <c r="P102" s="53">
        <f t="shared" si="13"/>
        <v>0</v>
      </c>
      <c r="Q102" s="166" t="str">
        <f>IF(ISNUMBER(P102),IF(P102=100%,"CUMPLIDA",IF(AND(ISNUMBER(L102),ISNUMBER(CGR!$P$4)), IF(L102&lt;CGR!$P$4,"INCUMPLIDA","PROCESO"), "VERIFICAR FECHA")),"SIN VALOR AVANCE")</f>
        <v>PROCESO</v>
      </c>
      <c r="R102" s="281" t="s">
        <v>261</v>
      </c>
      <c r="S102" s="282" t="s">
        <v>262</v>
      </c>
      <c r="T102" s="301">
        <v>1</v>
      </c>
      <c r="U102" s="379">
        <v>46113</v>
      </c>
      <c r="V102" s="379">
        <v>47118</v>
      </c>
      <c r="W102" s="165">
        <f t="shared" si="14"/>
        <v>143.57142857142858</v>
      </c>
      <c r="X102" s="389">
        <v>0</v>
      </c>
      <c r="Y102" s="282" t="s">
        <v>3252</v>
      </c>
      <c r="Z102" s="340">
        <f t="shared" si="15"/>
        <v>1</v>
      </c>
      <c r="AA102" s="340">
        <f t="shared" si="16"/>
        <v>1</v>
      </c>
      <c r="AB102" s="340">
        <f t="shared" si="17"/>
        <v>1</v>
      </c>
      <c r="AC102" s="340">
        <f t="shared" si="18"/>
        <v>1</v>
      </c>
      <c r="AD102" s="340">
        <f t="shared" si="19"/>
        <v>1</v>
      </c>
      <c r="AE102" s="340">
        <f t="shared" si="20"/>
        <v>1</v>
      </c>
      <c r="AF102" s="340">
        <f t="shared" si="21"/>
        <v>1</v>
      </c>
      <c r="AG102" s="340">
        <f t="shared" si="22"/>
        <v>1</v>
      </c>
    </row>
    <row r="103" spans="1:33" ht="409.5">
      <c r="A103" s="169" t="s">
        <v>17</v>
      </c>
      <c r="B103" s="460" t="s">
        <v>13</v>
      </c>
      <c r="C103" s="642"/>
      <c r="D103" s="642"/>
      <c r="E103" s="643"/>
      <c r="F103" s="643"/>
      <c r="G103" s="52" t="s">
        <v>1365</v>
      </c>
      <c r="H103" s="163" t="s">
        <v>264</v>
      </c>
      <c r="I103" s="163" t="s">
        <v>265</v>
      </c>
      <c r="J103" s="168">
        <v>2</v>
      </c>
      <c r="K103" s="192">
        <v>46113</v>
      </c>
      <c r="L103" s="192">
        <v>47118</v>
      </c>
      <c r="M103" s="165">
        <f t="shared" si="23"/>
        <v>143.57142857142858</v>
      </c>
      <c r="N103" s="193">
        <v>0</v>
      </c>
      <c r="O103" s="163" t="s">
        <v>3253</v>
      </c>
      <c r="P103" s="53">
        <f t="shared" si="13"/>
        <v>0</v>
      </c>
      <c r="Q103" s="166" t="str">
        <f>IF(ISNUMBER(P103),IF(P103=100%,"CUMPLIDA",IF(AND(ISNUMBER(L103),ISNUMBER(CGR!$P$4)), IF(L103&lt;CGR!$P$4,"INCUMPLIDA","PROCESO"), "VERIFICAR FECHA")),"SIN VALOR AVANCE")</f>
        <v>PROCESO</v>
      </c>
      <c r="R103" s="281" t="s">
        <v>264</v>
      </c>
      <c r="S103" s="282" t="s">
        <v>265</v>
      </c>
      <c r="T103" s="301">
        <v>2</v>
      </c>
      <c r="U103" s="379">
        <v>46113</v>
      </c>
      <c r="V103" s="379">
        <v>47118</v>
      </c>
      <c r="W103" s="165">
        <f t="shared" si="14"/>
        <v>143.57142857142858</v>
      </c>
      <c r="X103" s="389">
        <v>0</v>
      </c>
      <c r="Y103" s="282" t="s">
        <v>3253</v>
      </c>
      <c r="Z103" s="340">
        <f t="shared" si="15"/>
        <v>1</v>
      </c>
      <c r="AA103" s="340">
        <f t="shared" si="16"/>
        <v>1</v>
      </c>
      <c r="AB103" s="340">
        <f t="shared" si="17"/>
        <v>1</v>
      </c>
      <c r="AC103" s="340">
        <f t="shared" si="18"/>
        <v>1</v>
      </c>
      <c r="AD103" s="340">
        <f t="shared" si="19"/>
        <v>1</v>
      </c>
      <c r="AE103" s="340">
        <f t="shared" si="20"/>
        <v>1</v>
      </c>
      <c r="AF103" s="340">
        <f t="shared" si="21"/>
        <v>1</v>
      </c>
      <c r="AG103" s="340">
        <f t="shared" si="22"/>
        <v>1</v>
      </c>
    </row>
    <row r="104" spans="1:33" ht="210">
      <c r="A104" s="169" t="s">
        <v>17</v>
      </c>
      <c r="B104" s="460" t="s">
        <v>13</v>
      </c>
      <c r="C104" s="642"/>
      <c r="D104" s="642"/>
      <c r="E104" s="643"/>
      <c r="F104" s="643"/>
      <c r="G104" s="52" t="s">
        <v>3254</v>
      </c>
      <c r="H104" s="163" t="s">
        <v>3255</v>
      </c>
      <c r="I104" s="163" t="s">
        <v>773</v>
      </c>
      <c r="J104" s="164">
        <v>1</v>
      </c>
      <c r="K104" s="190">
        <v>42583</v>
      </c>
      <c r="L104" s="190">
        <v>42825</v>
      </c>
      <c r="M104" s="165">
        <f t="shared" si="23"/>
        <v>34.571428571428569</v>
      </c>
      <c r="N104" s="193">
        <v>1</v>
      </c>
      <c r="O104" s="163" t="s">
        <v>3256</v>
      </c>
      <c r="P104" s="53">
        <f t="shared" si="13"/>
        <v>1</v>
      </c>
      <c r="Q104" s="166" t="str">
        <f>IF(ISNUMBER(P104),IF(P104=100%,"CUMPLIDA",IF(AND(ISNUMBER(L104),ISNUMBER(CGR!$P$4)), IF(L104&lt;CGR!$P$4,"INCUMPLIDA","PROCESO"), "VERIFICAR FECHA")),"SIN VALOR AVANCE")</f>
        <v>CUMPLIDA</v>
      </c>
      <c r="R104" s="281" t="s">
        <v>3255</v>
      </c>
      <c r="S104" s="282" t="s">
        <v>773</v>
      </c>
      <c r="T104" s="363">
        <v>1</v>
      </c>
      <c r="U104" s="378">
        <v>42583</v>
      </c>
      <c r="V104" s="378">
        <v>42825</v>
      </c>
      <c r="W104" s="165">
        <f t="shared" si="14"/>
        <v>34.571428571428569</v>
      </c>
      <c r="X104" s="389">
        <v>1</v>
      </c>
      <c r="Y104" s="282" t="s">
        <v>3256</v>
      </c>
      <c r="Z104" s="340">
        <f t="shared" si="15"/>
        <v>1</v>
      </c>
      <c r="AA104" s="340">
        <f t="shared" si="16"/>
        <v>1</v>
      </c>
      <c r="AB104" s="340">
        <f t="shared" si="17"/>
        <v>1</v>
      </c>
      <c r="AC104" s="340">
        <f t="shared" si="18"/>
        <v>1</v>
      </c>
      <c r="AD104" s="340">
        <f t="shared" si="19"/>
        <v>1</v>
      </c>
      <c r="AE104" s="340">
        <f t="shared" si="20"/>
        <v>1</v>
      </c>
      <c r="AF104" s="340">
        <f t="shared" si="21"/>
        <v>1</v>
      </c>
      <c r="AG104" s="340">
        <f t="shared" si="22"/>
        <v>1</v>
      </c>
    </row>
    <row r="105" spans="1:33" ht="330">
      <c r="A105" s="169" t="s">
        <v>17</v>
      </c>
      <c r="B105" s="460" t="s">
        <v>13</v>
      </c>
      <c r="C105" s="642"/>
      <c r="D105" s="642"/>
      <c r="E105" s="643"/>
      <c r="F105" s="643"/>
      <c r="G105" s="52" t="s">
        <v>3257</v>
      </c>
      <c r="H105" s="163" t="s">
        <v>3258</v>
      </c>
      <c r="I105" s="163" t="s">
        <v>1159</v>
      </c>
      <c r="J105" s="164">
        <v>5</v>
      </c>
      <c r="K105" s="190">
        <v>42581</v>
      </c>
      <c r="L105" s="190">
        <v>42735</v>
      </c>
      <c r="M105" s="165">
        <f t="shared" si="23"/>
        <v>22</v>
      </c>
      <c r="N105" s="193">
        <v>5</v>
      </c>
      <c r="O105" s="163" t="s">
        <v>3259</v>
      </c>
      <c r="P105" s="53">
        <f t="shared" si="13"/>
        <v>1</v>
      </c>
      <c r="Q105" s="166" t="str">
        <f>IF(ISNUMBER(P105),IF(P105=100%,"CUMPLIDA",IF(AND(ISNUMBER(L105),ISNUMBER(CGR!$P$4)), IF(L105&lt;CGR!$P$4,"INCUMPLIDA","PROCESO"), "VERIFICAR FECHA")),"SIN VALOR AVANCE")</f>
        <v>CUMPLIDA</v>
      </c>
      <c r="R105" s="281" t="s">
        <v>3258</v>
      </c>
      <c r="S105" s="282" t="s">
        <v>1159</v>
      </c>
      <c r="T105" s="363">
        <v>5</v>
      </c>
      <c r="U105" s="378">
        <v>42581</v>
      </c>
      <c r="V105" s="378">
        <v>42735</v>
      </c>
      <c r="W105" s="165">
        <f t="shared" si="14"/>
        <v>22</v>
      </c>
      <c r="X105" s="389">
        <v>5</v>
      </c>
      <c r="Y105" s="282" t="s">
        <v>3259</v>
      </c>
      <c r="Z105" s="340">
        <f t="shared" si="15"/>
        <v>1</v>
      </c>
      <c r="AA105" s="340">
        <f t="shared" si="16"/>
        <v>1</v>
      </c>
      <c r="AB105" s="340">
        <f t="shared" si="17"/>
        <v>1</v>
      </c>
      <c r="AC105" s="340">
        <f t="shared" si="18"/>
        <v>1</v>
      </c>
      <c r="AD105" s="340">
        <f t="shared" si="19"/>
        <v>1</v>
      </c>
      <c r="AE105" s="340">
        <f t="shared" si="20"/>
        <v>1</v>
      </c>
      <c r="AF105" s="340">
        <f t="shared" si="21"/>
        <v>1</v>
      </c>
      <c r="AG105" s="340">
        <f t="shared" si="22"/>
        <v>1</v>
      </c>
    </row>
    <row r="106" spans="1:33" ht="75" customHeight="1">
      <c r="A106" s="169" t="s">
        <v>17</v>
      </c>
      <c r="B106" s="460" t="s">
        <v>13</v>
      </c>
      <c r="C106" s="645" t="s">
        <v>3260</v>
      </c>
      <c r="D106" s="645" t="s">
        <v>3261</v>
      </c>
      <c r="E106" s="646" t="s">
        <v>3262</v>
      </c>
      <c r="F106" s="643" t="s">
        <v>3263</v>
      </c>
      <c r="G106" s="647" t="s">
        <v>3264</v>
      </c>
      <c r="H106" s="512" t="s">
        <v>3265</v>
      </c>
      <c r="I106" s="163" t="s">
        <v>3266</v>
      </c>
      <c r="J106" s="164">
        <v>6</v>
      </c>
      <c r="K106" s="194">
        <v>45292</v>
      </c>
      <c r="L106" s="194">
        <v>45868</v>
      </c>
      <c r="M106" s="165">
        <f t="shared" si="23"/>
        <v>82.285714285714292</v>
      </c>
      <c r="N106" s="193">
        <v>4</v>
      </c>
      <c r="O106" s="163" t="s">
        <v>3267</v>
      </c>
      <c r="P106" s="53">
        <f t="shared" si="13"/>
        <v>0.66666666666666663</v>
      </c>
      <c r="Q106" s="166" t="str">
        <f>IF(ISNUMBER(P106),IF(P106=100%,"CUMPLIDA",IF(AND(ISNUMBER(L106),ISNUMBER(CGR!$P$4)), IF(L106&lt;CGR!$P$4,"INCUMPLIDA","PROCESO"), "VERIFICAR FECHA")),"SIN VALOR AVANCE")</f>
        <v>PROCESO</v>
      </c>
      <c r="R106" s="369" t="s">
        <v>3265</v>
      </c>
      <c r="S106" s="282" t="s">
        <v>3266</v>
      </c>
      <c r="T106" s="363">
        <v>6</v>
      </c>
      <c r="U106" s="385">
        <v>45292</v>
      </c>
      <c r="V106" s="386">
        <v>45868</v>
      </c>
      <c r="W106" s="165">
        <f t="shared" si="14"/>
        <v>82.285714285714292</v>
      </c>
      <c r="X106" s="389">
        <v>4</v>
      </c>
      <c r="Y106" s="282" t="s">
        <v>3267</v>
      </c>
      <c r="Z106" s="340">
        <f t="shared" si="15"/>
        <v>1</v>
      </c>
      <c r="AA106" s="340">
        <f t="shared" si="16"/>
        <v>1</v>
      </c>
      <c r="AB106" s="340">
        <f t="shared" si="17"/>
        <v>1</v>
      </c>
      <c r="AC106" s="340">
        <f t="shared" si="18"/>
        <v>1</v>
      </c>
      <c r="AD106" s="340">
        <f t="shared" si="19"/>
        <v>1</v>
      </c>
      <c r="AE106" s="340">
        <f t="shared" si="20"/>
        <v>1</v>
      </c>
      <c r="AF106" s="340">
        <f t="shared" si="21"/>
        <v>1</v>
      </c>
      <c r="AG106" s="340">
        <f t="shared" si="22"/>
        <v>1</v>
      </c>
    </row>
    <row r="107" spans="1:33" ht="409.5">
      <c r="A107" s="169" t="s">
        <v>17</v>
      </c>
      <c r="B107" s="460" t="s">
        <v>13</v>
      </c>
      <c r="C107" s="645"/>
      <c r="D107" s="645"/>
      <c r="E107" s="646"/>
      <c r="F107" s="643"/>
      <c r="G107" s="643"/>
      <c r="H107" s="512" t="s">
        <v>3268</v>
      </c>
      <c r="I107" s="163" t="s">
        <v>3269</v>
      </c>
      <c r="J107" s="164">
        <v>1</v>
      </c>
      <c r="K107" s="194">
        <v>45292</v>
      </c>
      <c r="L107" s="194">
        <v>45868</v>
      </c>
      <c r="M107" s="165">
        <f t="shared" si="23"/>
        <v>82.285714285714292</v>
      </c>
      <c r="N107" s="193">
        <v>0</v>
      </c>
      <c r="O107" s="163" t="s">
        <v>3267</v>
      </c>
      <c r="P107" s="53">
        <f t="shared" si="13"/>
        <v>0</v>
      </c>
      <c r="Q107" s="166" t="str">
        <f>IF(ISNUMBER(P107),IF(P107=100%,"CUMPLIDA",IF(AND(ISNUMBER(L107),ISNUMBER(CGR!$P$4)), IF(L107&lt;CGR!$P$4,"INCUMPLIDA","PROCESO"), "VERIFICAR FECHA")),"SIN VALOR AVANCE")</f>
        <v>PROCESO</v>
      </c>
      <c r="R107" s="369" t="s">
        <v>3268</v>
      </c>
      <c r="S107" s="282" t="s">
        <v>3269</v>
      </c>
      <c r="T107" s="363">
        <v>1</v>
      </c>
      <c r="U107" s="385">
        <v>45292</v>
      </c>
      <c r="V107" s="386">
        <v>45868</v>
      </c>
      <c r="W107" s="165">
        <f t="shared" si="14"/>
        <v>82.285714285714292</v>
      </c>
      <c r="X107" s="389">
        <v>0</v>
      </c>
      <c r="Y107" s="282" t="s">
        <v>3267</v>
      </c>
      <c r="Z107" s="340">
        <f t="shared" si="15"/>
        <v>1</v>
      </c>
      <c r="AA107" s="340">
        <f t="shared" si="16"/>
        <v>1</v>
      </c>
      <c r="AB107" s="340">
        <f t="shared" si="17"/>
        <v>1</v>
      </c>
      <c r="AC107" s="340">
        <f t="shared" si="18"/>
        <v>1</v>
      </c>
      <c r="AD107" s="340">
        <f t="shared" si="19"/>
        <v>1</v>
      </c>
      <c r="AE107" s="340">
        <f t="shared" si="20"/>
        <v>1</v>
      </c>
      <c r="AF107" s="340">
        <f t="shared" si="21"/>
        <v>1</v>
      </c>
      <c r="AG107" s="340">
        <f t="shared" si="22"/>
        <v>1</v>
      </c>
    </row>
    <row r="108" spans="1:33" ht="409.5">
      <c r="A108" s="169" t="s">
        <v>17</v>
      </c>
      <c r="B108" s="460" t="s">
        <v>13</v>
      </c>
      <c r="C108" s="645"/>
      <c r="D108" s="642"/>
      <c r="E108" s="643"/>
      <c r="F108" s="643"/>
      <c r="G108" s="172" t="s">
        <v>3270</v>
      </c>
      <c r="H108" s="163" t="s">
        <v>3271</v>
      </c>
      <c r="I108" s="163" t="s">
        <v>3272</v>
      </c>
      <c r="J108" s="164">
        <v>1</v>
      </c>
      <c r="K108" s="194">
        <v>45306</v>
      </c>
      <c r="L108" s="194">
        <v>45565</v>
      </c>
      <c r="M108" s="165">
        <f t="shared" si="23"/>
        <v>37</v>
      </c>
      <c r="N108" s="193">
        <v>1</v>
      </c>
      <c r="O108" s="163" t="s">
        <v>3273</v>
      </c>
      <c r="P108" s="53">
        <f t="shared" si="13"/>
        <v>1</v>
      </c>
      <c r="Q108" s="166" t="str">
        <f>IF(ISNUMBER(P108),IF(P108=100%,"CUMPLIDA",IF(AND(ISNUMBER(L108),ISNUMBER(CGR!$P$4)), IF(L108&lt;CGR!$P$4,"INCUMPLIDA","PROCESO"), "VERIFICAR FECHA")),"SIN VALOR AVANCE")</f>
        <v>CUMPLIDA</v>
      </c>
      <c r="R108" s="281" t="s">
        <v>3271</v>
      </c>
      <c r="S108" s="282" t="s">
        <v>3272</v>
      </c>
      <c r="T108" s="363">
        <v>1</v>
      </c>
      <c r="U108" s="385">
        <v>45306</v>
      </c>
      <c r="V108" s="385">
        <v>45565</v>
      </c>
      <c r="W108" s="165">
        <f t="shared" si="14"/>
        <v>37</v>
      </c>
      <c r="X108" s="389">
        <v>1</v>
      </c>
      <c r="Y108" s="282" t="s">
        <v>3273</v>
      </c>
      <c r="Z108" s="340">
        <f t="shared" si="15"/>
        <v>1</v>
      </c>
      <c r="AA108" s="340">
        <f t="shared" si="16"/>
        <v>1</v>
      </c>
      <c r="AB108" s="340">
        <f t="shared" si="17"/>
        <v>1</v>
      </c>
      <c r="AC108" s="340">
        <f t="shared" si="18"/>
        <v>1</v>
      </c>
      <c r="AD108" s="340">
        <f t="shared" si="19"/>
        <v>1</v>
      </c>
      <c r="AE108" s="340">
        <f t="shared" si="20"/>
        <v>1</v>
      </c>
      <c r="AF108" s="340">
        <f t="shared" si="21"/>
        <v>1</v>
      </c>
      <c r="AG108" s="340">
        <f t="shared" si="22"/>
        <v>1</v>
      </c>
    </row>
    <row r="109" spans="1:33" ht="210.75" customHeight="1">
      <c r="A109" s="173" t="s">
        <v>12</v>
      </c>
      <c r="B109" s="460" t="s">
        <v>13</v>
      </c>
      <c r="C109" s="642" t="s">
        <v>3274</v>
      </c>
      <c r="D109" s="642" t="s">
        <v>3275</v>
      </c>
      <c r="E109" s="643" t="s">
        <v>3276</v>
      </c>
      <c r="F109" s="643" t="s">
        <v>3277</v>
      </c>
      <c r="G109" s="52" t="s">
        <v>3278</v>
      </c>
      <c r="H109" s="163" t="s">
        <v>2927</v>
      </c>
      <c r="I109" s="163" t="s">
        <v>3279</v>
      </c>
      <c r="J109" s="461">
        <v>1</v>
      </c>
      <c r="K109" s="190">
        <v>44136</v>
      </c>
      <c r="L109" s="190">
        <v>44865</v>
      </c>
      <c r="M109" s="165">
        <f t="shared" si="23"/>
        <v>104.14285714285714</v>
      </c>
      <c r="N109" s="462">
        <v>1</v>
      </c>
      <c r="O109" s="163" t="s">
        <v>3280</v>
      </c>
      <c r="P109" s="53">
        <f t="shared" si="13"/>
        <v>1</v>
      </c>
      <c r="Q109" s="166" t="str">
        <f>IF(ISNUMBER(P109),IF(P109=100%,"CUMPLIDA",IF(AND(ISNUMBER(L109),ISNUMBER(CGR!$P$4)), IF(L109&lt;CGR!$P$4,"INCUMPLIDA","PROCESO"), "VERIFICAR FECHA")),"SIN VALOR AVANCE")</f>
        <v>CUMPLIDA</v>
      </c>
      <c r="R109" s="399" t="s">
        <v>2927</v>
      </c>
      <c r="S109" s="283" t="s">
        <v>3279</v>
      </c>
      <c r="T109" s="304">
        <v>1</v>
      </c>
      <c r="U109" s="378">
        <v>44136</v>
      </c>
      <c r="V109" s="378">
        <v>44865</v>
      </c>
      <c r="W109" s="165">
        <f t="shared" si="14"/>
        <v>104.14285714285714</v>
      </c>
      <c r="X109" s="388">
        <v>1</v>
      </c>
      <c r="Y109" s="283" t="s">
        <v>3280</v>
      </c>
      <c r="Z109" s="340">
        <f t="shared" ref="Z109:Z139" si="24">IF(H109=R109,1,0)</f>
        <v>1</v>
      </c>
      <c r="AA109" s="340">
        <f t="shared" ref="AA109:AA139" si="25">IF(I109=S109,1,0)</f>
        <v>1</v>
      </c>
      <c r="AB109" s="340">
        <f t="shared" ref="AB109:AB139" si="26">IF(J109=T109,1,0)</f>
        <v>1</v>
      </c>
      <c r="AC109" s="340">
        <f t="shared" ref="AC109:AC139" si="27">IF(K109=U109,1,0)</f>
        <v>1</v>
      </c>
      <c r="AD109" s="340">
        <f t="shared" ref="AD109:AD139" si="28">IF(L109=V109,1,0)</f>
        <v>1</v>
      </c>
      <c r="AE109" s="340">
        <f t="shared" ref="AE109:AE139" si="29">IF(M109=W109,1,0)</f>
        <v>1</v>
      </c>
      <c r="AF109" s="340">
        <f t="shared" ref="AF109:AF139" si="30">IF(N109=X109,1,0)</f>
        <v>1</v>
      </c>
      <c r="AG109" s="340">
        <f t="shared" ref="AG109:AG139" si="31">IF(O109=Y109,1,0)</f>
        <v>1</v>
      </c>
    </row>
    <row r="110" spans="1:33" ht="225">
      <c r="A110" s="173" t="s">
        <v>12</v>
      </c>
      <c r="B110" s="460" t="s">
        <v>13</v>
      </c>
      <c r="C110" s="642"/>
      <c r="D110" s="642"/>
      <c r="E110" s="643"/>
      <c r="F110" s="643"/>
      <c r="G110" s="52" t="s">
        <v>3281</v>
      </c>
      <c r="H110" s="163" t="s">
        <v>2927</v>
      </c>
      <c r="I110" s="163" t="s">
        <v>3279</v>
      </c>
      <c r="J110" s="461">
        <v>1</v>
      </c>
      <c r="K110" s="190">
        <v>44866</v>
      </c>
      <c r="L110" s="190">
        <v>46022</v>
      </c>
      <c r="M110" s="165">
        <f t="shared" si="23"/>
        <v>165.14285714285714</v>
      </c>
      <c r="N110" s="462">
        <v>0.59230000000000005</v>
      </c>
      <c r="O110" s="163" t="s">
        <v>3282</v>
      </c>
      <c r="P110" s="53">
        <f t="shared" si="13"/>
        <v>0.59230000000000005</v>
      </c>
      <c r="Q110" s="166" t="str">
        <f>IF(ISNUMBER(P110),IF(P110=100%,"CUMPLIDA",IF(AND(ISNUMBER(L110),ISNUMBER(CGR!$P$4)), IF(L110&lt;CGR!$P$4,"INCUMPLIDA","PROCESO"), "VERIFICAR FECHA")),"SIN VALOR AVANCE")</f>
        <v>PROCESO</v>
      </c>
      <c r="R110" s="399" t="s">
        <v>2927</v>
      </c>
      <c r="S110" s="283" t="s">
        <v>3279</v>
      </c>
      <c r="T110" s="304">
        <v>1</v>
      </c>
      <c r="U110" s="378">
        <v>44866</v>
      </c>
      <c r="V110" s="400">
        <v>46022</v>
      </c>
      <c r="W110" s="165">
        <f t="shared" si="14"/>
        <v>165.14285714285714</v>
      </c>
      <c r="X110" s="388">
        <v>0.59230000000000005</v>
      </c>
      <c r="Y110" s="283" t="s">
        <v>3282</v>
      </c>
      <c r="Z110" s="340">
        <f t="shared" si="24"/>
        <v>1</v>
      </c>
      <c r="AA110" s="340">
        <f t="shared" si="25"/>
        <v>1</v>
      </c>
      <c r="AB110" s="340">
        <f t="shared" si="26"/>
        <v>1</v>
      </c>
      <c r="AC110" s="340">
        <f t="shared" si="27"/>
        <v>1</v>
      </c>
      <c r="AD110" s="340">
        <f t="shared" si="28"/>
        <v>1</v>
      </c>
      <c r="AE110" s="340">
        <f t="shared" si="29"/>
        <v>1</v>
      </c>
      <c r="AF110" s="340">
        <f t="shared" si="30"/>
        <v>1</v>
      </c>
      <c r="AG110" s="340">
        <f t="shared" si="31"/>
        <v>1</v>
      </c>
    </row>
    <row r="111" spans="1:33" ht="225.75">
      <c r="A111" s="173" t="s">
        <v>12</v>
      </c>
      <c r="B111" s="460" t="s">
        <v>13</v>
      </c>
      <c r="C111" s="167" t="s">
        <v>3283</v>
      </c>
      <c r="D111" s="167" t="s">
        <v>3275</v>
      </c>
      <c r="E111" s="52" t="s">
        <v>3284</v>
      </c>
      <c r="F111" s="52" t="s">
        <v>3285</v>
      </c>
      <c r="G111" s="52" t="s">
        <v>3286</v>
      </c>
      <c r="H111" s="163" t="s">
        <v>2927</v>
      </c>
      <c r="I111" s="163" t="s">
        <v>3279</v>
      </c>
      <c r="J111" s="461">
        <v>1</v>
      </c>
      <c r="K111" s="190">
        <v>44928</v>
      </c>
      <c r="L111" s="190">
        <v>46022</v>
      </c>
      <c r="M111" s="165">
        <f t="shared" si="23"/>
        <v>156.28571428571428</v>
      </c>
      <c r="N111" s="462">
        <v>0.97650000000000003</v>
      </c>
      <c r="O111" s="163" t="s">
        <v>3287</v>
      </c>
      <c r="P111" s="53">
        <f t="shared" si="13"/>
        <v>0.97650000000000003</v>
      </c>
      <c r="Q111" s="166" t="str">
        <f>IF(ISNUMBER(P111),IF(P111=100%,"CUMPLIDA",IF(AND(ISNUMBER(L111),ISNUMBER(CGR!$P$4)), IF(L111&lt;CGR!$P$4,"INCUMPLIDA","PROCESO"), "VERIFICAR FECHA")),"SIN VALOR AVANCE")</f>
        <v>PROCESO</v>
      </c>
      <c r="R111" s="399" t="s">
        <v>2927</v>
      </c>
      <c r="S111" s="283" t="s">
        <v>3279</v>
      </c>
      <c r="T111" s="304">
        <v>1</v>
      </c>
      <c r="U111" s="378">
        <v>44928</v>
      </c>
      <c r="V111" s="400">
        <v>46022</v>
      </c>
      <c r="W111" s="165">
        <f t="shared" si="14"/>
        <v>156.28571428571428</v>
      </c>
      <c r="X111" s="388">
        <v>0.97650000000000003</v>
      </c>
      <c r="Y111" s="283" t="s">
        <v>3287</v>
      </c>
      <c r="Z111" s="340">
        <f t="shared" si="24"/>
        <v>1</v>
      </c>
      <c r="AA111" s="340">
        <f t="shared" si="25"/>
        <v>1</v>
      </c>
      <c r="AB111" s="340">
        <f t="shared" si="26"/>
        <v>1</v>
      </c>
      <c r="AC111" s="340">
        <f t="shared" si="27"/>
        <v>1</v>
      </c>
      <c r="AD111" s="340">
        <f t="shared" si="28"/>
        <v>1</v>
      </c>
      <c r="AE111" s="340">
        <f t="shared" si="29"/>
        <v>1</v>
      </c>
      <c r="AF111" s="340">
        <f t="shared" si="30"/>
        <v>1</v>
      </c>
      <c r="AG111" s="340">
        <f t="shared" si="31"/>
        <v>1</v>
      </c>
    </row>
    <row r="112" spans="1:33" ht="285.75">
      <c r="A112" s="173" t="s">
        <v>12</v>
      </c>
      <c r="B112" s="460" t="s">
        <v>13</v>
      </c>
      <c r="C112" s="167" t="s">
        <v>3288</v>
      </c>
      <c r="D112" s="167" t="s">
        <v>3289</v>
      </c>
      <c r="E112" s="52" t="s">
        <v>3290</v>
      </c>
      <c r="F112" s="52" t="s">
        <v>3291</v>
      </c>
      <c r="G112" s="52" t="s">
        <v>3292</v>
      </c>
      <c r="H112" s="513" t="s">
        <v>2927</v>
      </c>
      <c r="I112" s="163" t="s">
        <v>3279</v>
      </c>
      <c r="J112" s="461">
        <v>1</v>
      </c>
      <c r="K112" s="190">
        <v>44928</v>
      </c>
      <c r="L112" s="190">
        <v>46022</v>
      </c>
      <c r="M112" s="165">
        <f t="shared" si="23"/>
        <v>156.28571428571428</v>
      </c>
      <c r="N112" s="462">
        <v>0.97650000000000003</v>
      </c>
      <c r="O112" s="163" t="s">
        <v>3293</v>
      </c>
      <c r="P112" s="53">
        <f t="shared" si="13"/>
        <v>0.97650000000000003</v>
      </c>
      <c r="Q112" s="166" t="str">
        <f>IF(ISNUMBER(P112),IF(P112=100%,"CUMPLIDA",IF(AND(ISNUMBER(L112),ISNUMBER(CGR!$P$4)), IF(L112&lt;CGR!$P$4,"INCUMPLIDA","PROCESO"), "VERIFICAR FECHA")),"SIN VALOR AVANCE")</f>
        <v>PROCESO</v>
      </c>
      <c r="R112" s="401" t="s">
        <v>2927</v>
      </c>
      <c r="S112" s="283" t="s">
        <v>3279</v>
      </c>
      <c r="T112" s="304">
        <v>1</v>
      </c>
      <c r="U112" s="378">
        <v>44928</v>
      </c>
      <c r="V112" s="400">
        <v>46022</v>
      </c>
      <c r="W112" s="165">
        <f t="shared" si="14"/>
        <v>156.28571428571428</v>
      </c>
      <c r="X112" s="388">
        <v>0.97650000000000003</v>
      </c>
      <c r="Y112" s="283" t="s">
        <v>3293</v>
      </c>
      <c r="Z112" s="340">
        <f t="shared" si="24"/>
        <v>1</v>
      </c>
      <c r="AA112" s="340">
        <f t="shared" si="25"/>
        <v>1</v>
      </c>
      <c r="AB112" s="340">
        <f t="shared" si="26"/>
        <v>1</v>
      </c>
      <c r="AC112" s="340">
        <f t="shared" si="27"/>
        <v>1</v>
      </c>
      <c r="AD112" s="340">
        <f t="shared" si="28"/>
        <v>1</v>
      </c>
      <c r="AE112" s="340">
        <f t="shared" si="29"/>
        <v>1</v>
      </c>
      <c r="AF112" s="340">
        <f t="shared" si="30"/>
        <v>1</v>
      </c>
      <c r="AG112" s="340">
        <f t="shared" si="31"/>
        <v>1</v>
      </c>
    </row>
    <row r="113" spans="1:33" ht="240">
      <c r="A113" s="173" t="s">
        <v>12</v>
      </c>
      <c r="B113" s="460" t="s">
        <v>13</v>
      </c>
      <c r="C113" s="167" t="s">
        <v>3294</v>
      </c>
      <c r="D113" s="167" t="s">
        <v>3295</v>
      </c>
      <c r="E113" s="52" t="s">
        <v>3296</v>
      </c>
      <c r="F113" s="52" t="s">
        <v>3297</v>
      </c>
      <c r="G113" s="52" t="s">
        <v>3298</v>
      </c>
      <c r="H113" s="163" t="s">
        <v>3299</v>
      </c>
      <c r="I113" s="163" t="s">
        <v>3300</v>
      </c>
      <c r="J113" s="461">
        <v>1</v>
      </c>
      <c r="K113" s="190">
        <v>44928</v>
      </c>
      <c r="L113" s="190">
        <v>46022</v>
      </c>
      <c r="M113" s="165">
        <f t="shared" si="23"/>
        <v>156.28571428571428</v>
      </c>
      <c r="N113" s="462">
        <v>0.6482</v>
      </c>
      <c r="O113" s="163" t="s">
        <v>3301</v>
      </c>
      <c r="P113" s="53">
        <f t="shared" si="13"/>
        <v>0.6482</v>
      </c>
      <c r="Q113" s="166" t="str">
        <f>IF(ISNUMBER(P113),IF(P113=100%,"CUMPLIDA",IF(AND(ISNUMBER(L113),ISNUMBER(CGR!$P$4)), IF(L113&lt;CGR!$P$4,"INCUMPLIDA","PROCESO"), "VERIFICAR FECHA")),"SIN VALOR AVANCE")</f>
        <v>PROCESO</v>
      </c>
      <c r="R113" s="399" t="s">
        <v>3299</v>
      </c>
      <c r="S113" s="283" t="s">
        <v>3300</v>
      </c>
      <c r="T113" s="304">
        <v>1</v>
      </c>
      <c r="U113" s="378">
        <v>44928</v>
      </c>
      <c r="V113" s="400">
        <v>46022</v>
      </c>
      <c r="W113" s="165">
        <f t="shared" si="14"/>
        <v>156.28571428571428</v>
      </c>
      <c r="X113" s="388">
        <v>0.6482</v>
      </c>
      <c r="Y113" s="283" t="s">
        <v>3301</v>
      </c>
      <c r="Z113" s="340">
        <f t="shared" si="24"/>
        <v>1</v>
      </c>
      <c r="AA113" s="340">
        <f t="shared" si="25"/>
        <v>1</v>
      </c>
      <c r="AB113" s="340">
        <f t="shared" si="26"/>
        <v>1</v>
      </c>
      <c r="AC113" s="340">
        <f t="shared" si="27"/>
        <v>1</v>
      </c>
      <c r="AD113" s="340">
        <f t="shared" si="28"/>
        <v>1</v>
      </c>
      <c r="AE113" s="340">
        <f t="shared" si="29"/>
        <v>1</v>
      </c>
      <c r="AF113" s="340">
        <f t="shared" si="30"/>
        <v>1</v>
      </c>
      <c r="AG113" s="340">
        <f t="shared" si="31"/>
        <v>1</v>
      </c>
    </row>
    <row r="114" spans="1:33" ht="225">
      <c r="A114" s="173" t="s">
        <v>12</v>
      </c>
      <c r="B114" s="460" t="s">
        <v>13</v>
      </c>
      <c r="C114" s="463" t="s">
        <v>3302</v>
      </c>
      <c r="D114" s="463" t="s">
        <v>3303</v>
      </c>
      <c r="E114" s="464" t="s">
        <v>3304</v>
      </c>
      <c r="F114" s="465" t="s">
        <v>3305</v>
      </c>
      <c r="G114" s="52" t="s">
        <v>3306</v>
      </c>
      <c r="H114" s="513" t="s">
        <v>3299</v>
      </c>
      <c r="I114" s="531" t="s">
        <v>3307</v>
      </c>
      <c r="J114" s="461">
        <v>1</v>
      </c>
      <c r="K114" s="190">
        <v>44928</v>
      </c>
      <c r="L114" s="190">
        <v>46022</v>
      </c>
      <c r="M114" s="165">
        <f t="shared" si="23"/>
        <v>156.28571428571428</v>
      </c>
      <c r="N114" s="462">
        <v>0.99</v>
      </c>
      <c r="O114" s="532" t="s">
        <v>3308</v>
      </c>
      <c r="P114" s="53">
        <f t="shared" si="13"/>
        <v>0.99</v>
      </c>
      <c r="Q114" s="166" t="str">
        <f>IF(ISNUMBER(P114),IF(P114=100%,"CUMPLIDA",IF(AND(ISNUMBER(L114),ISNUMBER(CGR!$P$4)), IF(L114&lt;CGR!$P$4,"INCUMPLIDA","PROCESO"), "VERIFICAR FECHA")),"SIN VALOR AVANCE")</f>
        <v>PROCESO</v>
      </c>
      <c r="R114" s="401" t="s">
        <v>3299</v>
      </c>
      <c r="S114" s="402" t="s">
        <v>3307</v>
      </c>
      <c r="T114" s="304">
        <v>1</v>
      </c>
      <c r="U114" s="378">
        <v>44928</v>
      </c>
      <c r="V114" s="400">
        <v>46022</v>
      </c>
      <c r="W114" s="165">
        <f t="shared" si="14"/>
        <v>156.28571428571428</v>
      </c>
      <c r="X114" s="388">
        <v>0.99</v>
      </c>
      <c r="Y114" s="427" t="s">
        <v>3308</v>
      </c>
      <c r="Z114" s="340">
        <f t="shared" si="24"/>
        <v>1</v>
      </c>
      <c r="AA114" s="340">
        <f t="shared" si="25"/>
        <v>1</v>
      </c>
      <c r="AB114" s="340">
        <f t="shared" si="26"/>
        <v>1</v>
      </c>
      <c r="AC114" s="340">
        <f t="shared" si="27"/>
        <v>1</v>
      </c>
      <c r="AD114" s="340">
        <f t="shared" si="28"/>
        <v>1</v>
      </c>
      <c r="AE114" s="340">
        <f t="shared" si="29"/>
        <v>1</v>
      </c>
      <c r="AF114" s="340">
        <f t="shared" si="30"/>
        <v>1</v>
      </c>
      <c r="AG114" s="340">
        <f t="shared" si="31"/>
        <v>1</v>
      </c>
    </row>
    <row r="115" spans="1:33" ht="120" customHeight="1">
      <c r="A115" s="173" t="s">
        <v>12</v>
      </c>
      <c r="B115" s="460" t="s">
        <v>13</v>
      </c>
      <c r="C115" s="642" t="s">
        <v>3309</v>
      </c>
      <c r="D115" s="642" t="s">
        <v>3310</v>
      </c>
      <c r="E115" s="643" t="s">
        <v>4388</v>
      </c>
      <c r="F115" s="643" t="s">
        <v>3311</v>
      </c>
      <c r="G115" s="643" t="s">
        <v>3312</v>
      </c>
      <c r="H115" s="163" t="s">
        <v>3313</v>
      </c>
      <c r="I115" s="163" t="s">
        <v>3314</v>
      </c>
      <c r="J115" s="164">
        <v>1</v>
      </c>
      <c r="K115" s="466">
        <v>42064</v>
      </c>
      <c r="L115" s="466">
        <v>42277</v>
      </c>
      <c r="M115" s="165">
        <f t="shared" si="23"/>
        <v>30.428571428571427</v>
      </c>
      <c r="N115" s="164">
        <v>1</v>
      </c>
      <c r="O115" s="175" t="s">
        <v>3315</v>
      </c>
      <c r="P115" s="53">
        <f>N115/J115</f>
        <v>1</v>
      </c>
      <c r="Q115" s="166" t="str">
        <f>IF(ISNUMBER(P115),IF(P115=100%,"CUMPLIDA",IF(AND(ISNUMBER(L115),ISNUMBER(CGR!$P$4)), IF(L115&lt;CGR!$P$4,"INCUMPLIDA","PROCESO"), "VERIFICAR FECHA")),"SIN VALOR AVANCE")</f>
        <v>CUMPLIDA</v>
      </c>
      <c r="R115" s="403" t="s">
        <v>3313</v>
      </c>
      <c r="S115" s="404" t="s">
        <v>3314</v>
      </c>
      <c r="T115" s="405" t="s">
        <v>4245</v>
      </c>
      <c r="U115" s="406">
        <v>42064</v>
      </c>
      <c r="V115" s="406">
        <v>42277</v>
      </c>
      <c r="W115" s="165">
        <f t="shared" si="14"/>
        <v>30.428571428571427</v>
      </c>
      <c r="X115" s="424" t="s">
        <v>4245</v>
      </c>
      <c r="Y115" s="428" t="s">
        <v>3315</v>
      </c>
      <c r="Z115" s="340">
        <f t="shared" si="24"/>
        <v>1</v>
      </c>
      <c r="AA115" s="340">
        <f t="shared" si="25"/>
        <v>1</v>
      </c>
      <c r="AB115" s="340">
        <f t="shared" si="26"/>
        <v>0</v>
      </c>
      <c r="AC115" s="340">
        <f t="shared" si="27"/>
        <v>1</v>
      </c>
      <c r="AD115" s="340">
        <f t="shared" si="28"/>
        <v>1</v>
      </c>
      <c r="AE115" s="340">
        <f t="shared" si="29"/>
        <v>1</v>
      </c>
      <c r="AF115" s="340">
        <f t="shared" si="30"/>
        <v>0</v>
      </c>
      <c r="AG115" s="340">
        <f t="shared" si="31"/>
        <v>1</v>
      </c>
    </row>
    <row r="116" spans="1:33" ht="240">
      <c r="A116" s="173" t="s">
        <v>12</v>
      </c>
      <c r="B116" s="460" t="s">
        <v>13</v>
      </c>
      <c r="C116" s="642"/>
      <c r="D116" s="642"/>
      <c r="E116" s="643"/>
      <c r="F116" s="643"/>
      <c r="G116" s="643"/>
      <c r="H116" s="163" t="s">
        <v>3316</v>
      </c>
      <c r="I116" s="163" t="s">
        <v>3317</v>
      </c>
      <c r="J116" s="164">
        <v>1</v>
      </c>
      <c r="K116" s="466">
        <v>42064</v>
      </c>
      <c r="L116" s="466">
        <v>42308</v>
      </c>
      <c r="M116" s="165">
        <f t="shared" si="23"/>
        <v>34.857142857142854</v>
      </c>
      <c r="N116" s="164">
        <v>1</v>
      </c>
      <c r="O116" s="175" t="s">
        <v>3318</v>
      </c>
      <c r="P116" s="53">
        <f t="shared" si="13"/>
        <v>1</v>
      </c>
      <c r="Q116" s="166" t="str">
        <f>IF(ISNUMBER(P116),IF(P116=100%,"CUMPLIDA",IF(AND(ISNUMBER(L116),ISNUMBER(CGR!$P$4)), IF(L116&lt;CGR!$P$4,"INCUMPLIDA","PROCESO"), "VERIFICAR FECHA")),"SIN VALOR AVANCE")</f>
        <v>CUMPLIDA</v>
      </c>
      <c r="R116" s="407" t="s">
        <v>3316</v>
      </c>
      <c r="S116" s="408" t="s">
        <v>3317</v>
      </c>
      <c r="T116" s="409" t="s">
        <v>4245</v>
      </c>
      <c r="U116" s="410">
        <v>42064</v>
      </c>
      <c r="V116" s="410">
        <v>42308</v>
      </c>
      <c r="W116" s="165">
        <f t="shared" si="14"/>
        <v>34.857142857142854</v>
      </c>
      <c r="X116" s="425" t="s">
        <v>4245</v>
      </c>
      <c r="Y116" s="429" t="s">
        <v>3318</v>
      </c>
      <c r="Z116" s="340">
        <f t="shared" si="24"/>
        <v>1</v>
      </c>
      <c r="AA116" s="340">
        <f t="shared" si="25"/>
        <v>1</v>
      </c>
      <c r="AB116" s="340">
        <f t="shared" si="26"/>
        <v>0</v>
      </c>
      <c r="AC116" s="340">
        <f t="shared" si="27"/>
        <v>1</v>
      </c>
      <c r="AD116" s="340">
        <f t="shared" si="28"/>
        <v>1</v>
      </c>
      <c r="AE116" s="340">
        <f t="shared" si="29"/>
        <v>1</v>
      </c>
      <c r="AF116" s="340">
        <f t="shared" si="30"/>
        <v>0</v>
      </c>
      <c r="AG116" s="340">
        <f t="shared" si="31"/>
        <v>1</v>
      </c>
    </row>
    <row r="117" spans="1:33" ht="285.75">
      <c r="A117" s="173" t="s">
        <v>12</v>
      </c>
      <c r="B117" s="460" t="s">
        <v>13</v>
      </c>
      <c r="C117" s="642"/>
      <c r="D117" s="642"/>
      <c r="E117" s="643"/>
      <c r="F117" s="643"/>
      <c r="G117" s="643" t="s">
        <v>3319</v>
      </c>
      <c r="H117" s="163" t="s">
        <v>3320</v>
      </c>
      <c r="I117" s="533" t="s">
        <v>3321</v>
      </c>
      <c r="J117" s="534">
        <v>2874988645</v>
      </c>
      <c r="K117" s="190">
        <v>45839</v>
      </c>
      <c r="L117" s="190">
        <v>46204</v>
      </c>
      <c r="M117" s="165">
        <f t="shared" si="23"/>
        <v>52.142857142857146</v>
      </c>
      <c r="N117" s="535">
        <v>0</v>
      </c>
      <c r="O117" s="536" t="s">
        <v>3322</v>
      </c>
      <c r="P117" s="53">
        <f t="shared" si="13"/>
        <v>0</v>
      </c>
      <c r="Q117" s="166" t="str">
        <f>IF(ISNUMBER(P117),IF(P117=100%,"CUMPLIDA",IF(AND(ISNUMBER(L117),ISNUMBER(CGR!$P$4)), IF(L117&lt;CGR!$P$4,"INCUMPLIDA","PROCESO"), "VERIFICAR FECHA")),"SIN VALOR AVANCE")</f>
        <v>PROCESO</v>
      </c>
      <c r="R117" s="411" t="s">
        <v>3320</v>
      </c>
      <c r="S117" s="412" t="s">
        <v>3321</v>
      </c>
      <c r="T117" s="413">
        <v>2874988645</v>
      </c>
      <c r="U117" s="400">
        <v>45839</v>
      </c>
      <c r="V117" s="400">
        <v>46204</v>
      </c>
      <c r="W117" s="165">
        <f t="shared" si="14"/>
        <v>52.142857142857146</v>
      </c>
      <c r="X117" s="426">
        <v>0</v>
      </c>
      <c r="Y117" s="289" t="s">
        <v>3322</v>
      </c>
      <c r="Z117" s="340">
        <f t="shared" si="24"/>
        <v>1</v>
      </c>
      <c r="AA117" s="340">
        <f t="shared" si="25"/>
        <v>1</v>
      </c>
      <c r="AB117" s="340">
        <f t="shared" si="26"/>
        <v>1</v>
      </c>
      <c r="AC117" s="340">
        <f t="shared" si="27"/>
        <v>1</v>
      </c>
      <c r="AD117" s="340">
        <f t="shared" si="28"/>
        <v>1</v>
      </c>
      <c r="AE117" s="340">
        <f t="shared" si="29"/>
        <v>1</v>
      </c>
      <c r="AF117" s="340">
        <f t="shared" si="30"/>
        <v>1</v>
      </c>
      <c r="AG117" s="340">
        <f t="shared" si="31"/>
        <v>1</v>
      </c>
    </row>
    <row r="118" spans="1:33" ht="300.75">
      <c r="A118" s="173" t="s">
        <v>12</v>
      </c>
      <c r="B118" s="460" t="s">
        <v>13</v>
      </c>
      <c r="C118" s="642"/>
      <c r="D118" s="642"/>
      <c r="E118" s="643"/>
      <c r="F118" s="643"/>
      <c r="G118" s="643"/>
      <c r="H118" s="163" t="s">
        <v>3323</v>
      </c>
      <c r="I118" s="163" t="s">
        <v>3324</v>
      </c>
      <c r="J118" s="534">
        <v>2874988645</v>
      </c>
      <c r="K118" s="190">
        <v>45839</v>
      </c>
      <c r="L118" s="190">
        <v>46204</v>
      </c>
      <c r="M118" s="165">
        <f t="shared" si="23"/>
        <v>52.142857142857146</v>
      </c>
      <c r="N118" s="534">
        <v>0</v>
      </c>
      <c r="O118" s="536" t="s">
        <v>3325</v>
      </c>
      <c r="P118" s="53">
        <f t="shared" si="13"/>
        <v>0</v>
      </c>
      <c r="Q118" s="166" t="str">
        <f>IF(ISNUMBER(P118),IF(P118=100%,"CUMPLIDA",IF(AND(ISNUMBER(L118),ISNUMBER(CGR!$P$4)), IF(L118&lt;CGR!$P$4,"INCUMPLIDA","PROCESO"), "VERIFICAR FECHA")),"SIN VALOR AVANCE")</f>
        <v>PROCESO</v>
      </c>
      <c r="R118" s="411" t="s">
        <v>3323</v>
      </c>
      <c r="S118" s="414" t="s">
        <v>3324</v>
      </c>
      <c r="T118" s="413">
        <v>2874988645</v>
      </c>
      <c r="U118" s="400">
        <v>45839</v>
      </c>
      <c r="V118" s="400">
        <v>46204</v>
      </c>
      <c r="W118" s="165">
        <f t="shared" si="14"/>
        <v>52.142857142857146</v>
      </c>
      <c r="X118" s="426">
        <v>0</v>
      </c>
      <c r="Y118" s="288" t="s">
        <v>3325</v>
      </c>
      <c r="Z118" s="340">
        <f t="shared" si="24"/>
        <v>1</v>
      </c>
      <c r="AA118" s="340">
        <f t="shared" si="25"/>
        <v>1</v>
      </c>
      <c r="AB118" s="340">
        <f t="shared" si="26"/>
        <v>1</v>
      </c>
      <c r="AC118" s="340">
        <f t="shared" si="27"/>
        <v>1</v>
      </c>
      <c r="AD118" s="340">
        <f t="shared" si="28"/>
        <v>1</v>
      </c>
      <c r="AE118" s="340">
        <f t="shared" si="29"/>
        <v>1</v>
      </c>
      <c r="AF118" s="340">
        <f t="shared" si="30"/>
        <v>1</v>
      </c>
      <c r="AG118" s="340">
        <f t="shared" si="31"/>
        <v>1</v>
      </c>
    </row>
    <row r="119" spans="1:33" ht="225">
      <c r="A119" s="173" t="s">
        <v>12</v>
      </c>
      <c r="B119" s="460" t="s">
        <v>13</v>
      </c>
      <c r="C119" s="642"/>
      <c r="D119" s="642"/>
      <c r="E119" s="643"/>
      <c r="F119" s="643"/>
      <c r="G119" s="52" t="s">
        <v>3326</v>
      </c>
      <c r="H119" s="163" t="s">
        <v>3327</v>
      </c>
      <c r="I119" s="163" t="s">
        <v>186</v>
      </c>
      <c r="J119" s="164">
        <v>1</v>
      </c>
      <c r="K119" s="466">
        <v>43952</v>
      </c>
      <c r="L119" s="466">
        <v>44196</v>
      </c>
      <c r="M119" s="165">
        <f t="shared" si="23"/>
        <v>34.857142857142854</v>
      </c>
      <c r="N119" s="164">
        <v>1</v>
      </c>
      <c r="O119" s="175" t="s">
        <v>3328</v>
      </c>
      <c r="P119" s="53">
        <f t="shared" si="13"/>
        <v>1</v>
      </c>
      <c r="Q119" s="166" t="str">
        <f>IF(ISNUMBER(P119),IF(P119=100%,"CUMPLIDA",IF(AND(ISNUMBER(L119),ISNUMBER(CGR!$P$4)), IF(L119&lt;CGR!$P$4,"INCUMPLIDA","PROCESO"), "VERIFICAR FECHA")),"SIN VALOR AVANCE")</f>
        <v>CUMPLIDA</v>
      </c>
      <c r="R119" s="415" t="s">
        <v>3327</v>
      </c>
      <c r="S119" s="415" t="s">
        <v>186</v>
      </c>
      <c r="T119" s="405" t="s">
        <v>4245</v>
      </c>
      <c r="U119" s="406">
        <v>43952</v>
      </c>
      <c r="V119" s="406">
        <v>44196</v>
      </c>
      <c r="W119" s="165">
        <f t="shared" si="14"/>
        <v>34.857142857142854</v>
      </c>
      <c r="X119" s="424" t="s">
        <v>4245</v>
      </c>
      <c r="Y119" s="428" t="s">
        <v>3328</v>
      </c>
      <c r="Z119" s="340">
        <f t="shared" si="24"/>
        <v>1</v>
      </c>
      <c r="AA119" s="340">
        <f t="shared" si="25"/>
        <v>1</v>
      </c>
      <c r="AB119" s="340">
        <f t="shared" si="26"/>
        <v>0</v>
      </c>
      <c r="AC119" s="340">
        <f t="shared" si="27"/>
        <v>1</v>
      </c>
      <c r="AD119" s="340">
        <f t="shared" si="28"/>
        <v>1</v>
      </c>
      <c r="AE119" s="340">
        <f t="shared" si="29"/>
        <v>1</v>
      </c>
      <c r="AF119" s="340">
        <f t="shared" si="30"/>
        <v>0</v>
      </c>
      <c r="AG119" s="340">
        <f t="shared" si="31"/>
        <v>1</v>
      </c>
    </row>
    <row r="120" spans="1:33" ht="165.75" customHeight="1">
      <c r="A120" s="173" t="s">
        <v>12</v>
      </c>
      <c r="B120" s="460" t="s">
        <v>13</v>
      </c>
      <c r="C120" s="642" t="s">
        <v>3329</v>
      </c>
      <c r="D120" s="642" t="s">
        <v>3330</v>
      </c>
      <c r="E120" s="643" t="s">
        <v>3331</v>
      </c>
      <c r="F120" s="643" t="s">
        <v>3332</v>
      </c>
      <c r="G120" s="52" t="s">
        <v>3333</v>
      </c>
      <c r="H120" s="163" t="s">
        <v>3334</v>
      </c>
      <c r="I120" s="163" t="s">
        <v>3335</v>
      </c>
      <c r="J120" s="164">
        <v>1</v>
      </c>
      <c r="K120" s="190">
        <v>44172</v>
      </c>
      <c r="L120" s="190">
        <v>44211</v>
      </c>
      <c r="M120" s="165">
        <f t="shared" si="23"/>
        <v>5.5714285714285712</v>
      </c>
      <c r="N120" s="193">
        <v>1</v>
      </c>
      <c r="O120" s="163" t="s">
        <v>3336</v>
      </c>
      <c r="P120" s="53">
        <f t="shared" si="13"/>
        <v>1</v>
      </c>
      <c r="Q120" s="166" t="str">
        <f>IF(ISNUMBER(P120),IF(P120=100%,"CUMPLIDA",IF(AND(ISNUMBER(L120),ISNUMBER(CGR!$P$4)), IF(L120&lt;CGR!$P$4,"INCUMPLIDA","PROCESO"), "VERIFICAR FECHA")),"SIN VALOR AVANCE")</f>
        <v>CUMPLIDA</v>
      </c>
      <c r="R120" s="399" t="s">
        <v>3334</v>
      </c>
      <c r="S120" s="283" t="s">
        <v>3335</v>
      </c>
      <c r="T120" s="363">
        <v>1</v>
      </c>
      <c r="U120" s="378">
        <v>44172</v>
      </c>
      <c r="V120" s="378">
        <v>44211</v>
      </c>
      <c r="W120" s="165">
        <f t="shared" si="14"/>
        <v>5.5714285714285712</v>
      </c>
      <c r="X120" s="389">
        <v>1</v>
      </c>
      <c r="Y120" s="283" t="s">
        <v>3336</v>
      </c>
      <c r="Z120" s="340">
        <f t="shared" si="24"/>
        <v>1</v>
      </c>
      <c r="AA120" s="340">
        <f t="shared" si="25"/>
        <v>1</v>
      </c>
      <c r="AB120" s="340">
        <f t="shared" si="26"/>
        <v>1</v>
      </c>
      <c r="AC120" s="340">
        <f t="shared" si="27"/>
        <v>1</v>
      </c>
      <c r="AD120" s="340">
        <f t="shared" si="28"/>
        <v>1</v>
      </c>
      <c r="AE120" s="340">
        <f t="shared" si="29"/>
        <v>1</v>
      </c>
      <c r="AF120" s="340">
        <f t="shared" si="30"/>
        <v>1</v>
      </c>
      <c r="AG120" s="340">
        <f t="shared" si="31"/>
        <v>1</v>
      </c>
    </row>
    <row r="121" spans="1:33" ht="210">
      <c r="A121" s="173" t="s">
        <v>12</v>
      </c>
      <c r="B121" s="460" t="s">
        <v>13</v>
      </c>
      <c r="C121" s="642"/>
      <c r="D121" s="642"/>
      <c r="E121" s="643"/>
      <c r="F121" s="643"/>
      <c r="G121" s="643" t="s">
        <v>3337</v>
      </c>
      <c r="H121" s="163" t="s">
        <v>3338</v>
      </c>
      <c r="I121" s="533" t="s">
        <v>3321</v>
      </c>
      <c r="J121" s="461">
        <v>1</v>
      </c>
      <c r="K121" s="190">
        <v>44928</v>
      </c>
      <c r="L121" s="190">
        <v>46022</v>
      </c>
      <c r="M121" s="165">
        <f t="shared" si="23"/>
        <v>156.28571428571428</v>
      </c>
      <c r="N121" s="462">
        <v>1</v>
      </c>
      <c r="O121" s="163" t="s">
        <v>3339</v>
      </c>
      <c r="P121" s="53">
        <f t="shared" si="13"/>
        <v>1</v>
      </c>
      <c r="Q121" s="166" t="str">
        <f>IF(ISNUMBER(P121),IF(P121=100%,"CUMPLIDA",IF(AND(ISNUMBER(L121),ISNUMBER(CGR!$P$4)), IF(L121&lt;CGR!$P$4,"INCUMPLIDA","PROCESO"), "VERIFICAR FECHA")),"SIN VALOR AVANCE")</f>
        <v>CUMPLIDA</v>
      </c>
      <c r="R121" s="399" t="s">
        <v>3338</v>
      </c>
      <c r="S121" s="416" t="s">
        <v>3321</v>
      </c>
      <c r="T121" s="304">
        <v>1</v>
      </c>
      <c r="U121" s="378">
        <v>44928</v>
      </c>
      <c r="V121" s="378">
        <v>46022</v>
      </c>
      <c r="W121" s="165">
        <f t="shared" si="14"/>
        <v>156.28571428571428</v>
      </c>
      <c r="X121" s="388">
        <v>1</v>
      </c>
      <c r="Y121" s="283" t="s">
        <v>3339</v>
      </c>
      <c r="Z121" s="340">
        <f t="shared" si="24"/>
        <v>1</v>
      </c>
      <c r="AA121" s="340">
        <f t="shared" si="25"/>
        <v>1</v>
      </c>
      <c r="AB121" s="340">
        <f t="shared" si="26"/>
        <v>1</v>
      </c>
      <c r="AC121" s="340">
        <f t="shared" si="27"/>
        <v>1</v>
      </c>
      <c r="AD121" s="340">
        <f t="shared" si="28"/>
        <v>1</v>
      </c>
      <c r="AE121" s="340">
        <f t="shared" si="29"/>
        <v>1</v>
      </c>
      <c r="AF121" s="340">
        <f t="shared" si="30"/>
        <v>1</v>
      </c>
      <c r="AG121" s="340">
        <f t="shared" si="31"/>
        <v>1</v>
      </c>
    </row>
    <row r="122" spans="1:33" ht="225">
      <c r="A122" s="173" t="s">
        <v>12</v>
      </c>
      <c r="B122" s="460" t="s">
        <v>13</v>
      </c>
      <c r="C122" s="642"/>
      <c r="D122" s="642"/>
      <c r="E122" s="643"/>
      <c r="F122" s="643"/>
      <c r="G122" s="643"/>
      <c r="H122" s="163" t="s">
        <v>3340</v>
      </c>
      <c r="I122" s="163" t="s">
        <v>3341</v>
      </c>
      <c r="J122" s="461">
        <v>1</v>
      </c>
      <c r="K122" s="190">
        <v>44928</v>
      </c>
      <c r="L122" s="190">
        <v>46022</v>
      </c>
      <c r="M122" s="165">
        <f t="shared" si="23"/>
        <v>156.28571428571428</v>
      </c>
      <c r="N122" s="462">
        <v>0.96850000000000003</v>
      </c>
      <c r="O122" s="163" t="s">
        <v>3342</v>
      </c>
      <c r="P122" s="53">
        <f t="shared" si="13"/>
        <v>0.96850000000000003</v>
      </c>
      <c r="Q122" s="166" t="str">
        <f>IF(ISNUMBER(P122),IF(P122=100%,"CUMPLIDA",IF(AND(ISNUMBER(L122),ISNUMBER(CGR!$P$4)), IF(L122&lt;CGR!$P$4,"INCUMPLIDA","PROCESO"), "VERIFICAR FECHA")),"SIN VALOR AVANCE")</f>
        <v>PROCESO</v>
      </c>
      <c r="R122" s="399" t="s">
        <v>3340</v>
      </c>
      <c r="S122" s="283" t="s">
        <v>3341</v>
      </c>
      <c r="T122" s="304">
        <v>1</v>
      </c>
      <c r="U122" s="378">
        <v>44928</v>
      </c>
      <c r="V122" s="378">
        <v>46022</v>
      </c>
      <c r="W122" s="165">
        <f t="shared" si="14"/>
        <v>156.28571428571428</v>
      </c>
      <c r="X122" s="388">
        <v>0.96850000000000003</v>
      </c>
      <c r="Y122" s="283" t="s">
        <v>3342</v>
      </c>
      <c r="Z122" s="340">
        <f t="shared" si="24"/>
        <v>1</v>
      </c>
      <c r="AA122" s="340">
        <f t="shared" si="25"/>
        <v>1</v>
      </c>
      <c r="AB122" s="340">
        <f t="shared" si="26"/>
        <v>1</v>
      </c>
      <c r="AC122" s="340">
        <f t="shared" si="27"/>
        <v>1</v>
      </c>
      <c r="AD122" s="340">
        <f t="shared" si="28"/>
        <v>1</v>
      </c>
      <c r="AE122" s="340">
        <f t="shared" si="29"/>
        <v>1</v>
      </c>
      <c r="AF122" s="340">
        <f t="shared" si="30"/>
        <v>1</v>
      </c>
      <c r="AG122" s="340">
        <f t="shared" si="31"/>
        <v>1</v>
      </c>
    </row>
    <row r="123" spans="1:33" ht="210">
      <c r="A123" s="173" t="s">
        <v>12</v>
      </c>
      <c r="B123" s="460" t="s">
        <v>13</v>
      </c>
      <c r="C123" s="642"/>
      <c r="D123" s="642"/>
      <c r="E123" s="643"/>
      <c r="F123" s="643"/>
      <c r="G123" s="643" t="s">
        <v>3343</v>
      </c>
      <c r="H123" s="163" t="s">
        <v>3338</v>
      </c>
      <c r="I123" s="163" t="s">
        <v>3344</v>
      </c>
      <c r="J123" s="461">
        <v>1</v>
      </c>
      <c r="K123" s="190">
        <v>44928</v>
      </c>
      <c r="L123" s="190">
        <v>45657</v>
      </c>
      <c r="M123" s="165">
        <f t="shared" si="23"/>
        <v>104.14285714285714</v>
      </c>
      <c r="N123" s="462">
        <v>1</v>
      </c>
      <c r="O123" s="163" t="s">
        <v>3345</v>
      </c>
      <c r="P123" s="53">
        <f t="shared" si="13"/>
        <v>1</v>
      </c>
      <c r="Q123" s="166" t="str">
        <f>IF(ISNUMBER(P123),IF(P123=100%,"CUMPLIDA",IF(AND(ISNUMBER(L123),ISNUMBER(CGR!$P$4)), IF(L123&lt;CGR!$P$4,"INCUMPLIDA","PROCESO"), "VERIFICAR FECHA")),"SIN VALOR AVANCE")</f>
        <v>CUMPLIDA</v>
      </c>
      <c r="R123" s="399" t="s">
        <v>3338</v>
      </c>
      <c r="S123" s="283" t="s">
        <v>3344</v>
      </c>
      <c r="T123" s="304">
        <v>1</v>
      </c>
      <c r="U123" s="378">
        <v>44928</v>
      </c>
      <c r="V123" s="378">
        <v>45657</v>
      </c>
      <c r="W123" s="165">
        <f t="shared" si="14"/>
        <v>104.14285714285714</v>
      </c>
      <c r="X123" s="388">
        <v>1</v>
      </c>
      <c r="Y123" s="283" t="s">
        <v>3345</v>
      </c>
      <c r="Z123" s="340">
        <f t="shared" si="24"/>
        <v>1</v>
      </c>
      <c r="AA123" s="340">
        <f t="shared" si="25"/>
        <v>1</v>
      </c>
      <c r="AB123" s="340">
        <f t="shared" si="26"/>
        <v>1</v>
      </c>
      <c r="AC123" s="340">
        <f t="shared" si="27"/>
        <v>1</v>
      </c>
      <c r="AD123" s="340">
        <f t="shared" si="28"/>
        <v>1</v>
      </c>
      <c r="AE123" s="340">
        <f t="shared" si="29"/>
        <v>1</v>
      </c>
      <c r="AF123" s="340">
        <f t="shared" si="30"/>
        <v>1</v>
      </c>
      <c r="AG123" s="340">
        <f t="shared" si="31"/>
        <v>1</v>
      </c>
    </row>
    <row r="124" spans="1:33" ht="225">
      <c r="A124" s="173" t="s">
        <v>12</v>
      </c>
      <c r="B124" s="460" t="s">
        <v>13</v>
      </c>
      <c r="C124" s="642"/>
      <c r="D124" s="642"/>
      <c r="E124" s="643"/>
      <c r="F124" s="643"/>
      <c r="G124" s="643"/>
      <c r="H124" s="163" t="s">
        <v>3340</v>
      </c>
      <c r="I124" s="163" t="s">
        <v>3341</v>
      </c>
      <c r="J124" s="461">
        <v>1</v>
      </c>
      <c r="K124" s="190">
        <v>44928</v>
      </c>
      <c r="L124" s="190">
        <v>46022</v>
      </c>
      <c r="M124" s="165">
        <f t="shared" si="23"/>
        <v>156.28571428571428</v>
      </c>
      <c r="N124" s="462">
        <v>1</v>
      </c>
      <c r="O124" s="163" t="s">
        <v>3346</v>
      </c>
      <c r="P124" s="53">
        <f t="shared" si="13"/>
        <v>1</v>
      </c>
      <c r="Q124" s="166" t="str">
        <f>IF(ISNUMBER(P124),IF(P124=100%,"CUMPLIDA",IF(AND(ISNUMBER(L124),ISNUMBER(CGR!$P$4)), IF(L124&lt;CGR!$P$4,"INCUMPLIDA","PROCESO"), "VERIFICAR FECHA")),"SIN VALOR AVANCE")</f>
        <v>CUMPLIDA</v>
      </c>
      <c r="R124" s="399" t="s">
        <v>3340</v>
      </c>
      <c r="S124" s="283" t="s">
        <v>3341</v>
      </c>
      <c r="T124" s="304">
        <v>1</v>
      </c>
      <c r="U124" s="378">
        <v>44928</v>
      </c>
      <c r="V124" s="378">
        <v>46022</v>
      </c>
      <c r="W124" s="165">
        <f t="shared" si="14"/>
        <v>156.28571428571428</v>
      </c>
      <c r="X124" s="388">
        <v>1</v>
      </c>
      <c r="Y124" s="283" t="s">
        <v>3346</v>
      </c>
      <c r="Z124" s="340">
        <f t="shared" si="24"/>
        <v>1</v>
      </c>
      <c r="AA124" s="340">
        <f t="shared" si="25"/>
        <v>1</v>
      </c>
      <c r="AB124" s="340">
        <f t="shared" si="26"/>
        <v>1</v>
      </c>
      <c r="AC124" s="340">
        <f t="shared" si="27"/>
        <v>1</v>
      </c>
      <c r="AD124" s="340">
        <f t="shared" si="28"/>
        <v>1</v>
      </c>
      <c r="AE124" s="340">
        <f t="shared" si="29"/>
        <v>1</v>
      </c>
      <c r="AF124" s="340">
        <f t="shared" si="30"/>
        <v>1</v>
      </c>
      <c r="AG124" s="340">
        <f t="shared" si="31"/>
        <v>1</v>
      </c>
    </row>
    <row r="125" spans="1:33" ht="409.5">
      <c r="A125" s="173" t="s">
        <v>12</v>
      </c>
      <c r="B125" s="460" t="s">
        <v>13</v>
      </c>
      <c r="C125" s="642"/>
      <c r="D125" s="642"/>
      <c r="E125" s="643"/>
      <c r="F125" s="643"/>
      <c r="G125" s="52" t="s">
        <v>3347</v>
      </c>
      <c r="H125" s="163" t="s">
        <v>3348</v>
      </c>
      <c r="I125" s="163" t="s">
        <v>3349</v>
      </c>
      <c r="J125" s="461">
        <v>1</v>
      </c>
      <c r="K125" s="190">
        <v>44928</v>
      </c>
      <c r="L125" s="190">
        <v>46022</v>
      </c>
      <c r="M125" s="165">
        <f t="shared" si="23"/>
        <v>156.28571428571428</v>
      </c>
      <c r="N125" s="462">
        <v>1.29E-2</v>
      </c>
      <c r="O125" s="163" t="s">
        <v>3350</v>
      </c>
      <c r="P125" s="53">
        <f t="shared" si="13"/>
        <v>1.29E-2</v>
      </c>
      <c r="Q125" s="166" t="str">
        <f>IF(ISNUMBER(P125),IF(P125=100%,"CUMPLIDA",IF(AND(ISNUMBER(L125),ISNUMBER(CGR!$P$4)), IF(L125&lt;CGR!$P$4,"INCUMPLIDA","PROCESO"), "VERIFICAR FECHA")),"SIN VALOR AVANCE")</f>
        <v>PROCESO</v>
      </c>
      <c r="R125" s="399" t="s">
        <v>3348</v>
      </c>
      <c r="S125" s="283" t="s">
        <v>3349</v>
      </c>
      <c r="T125" s="304">
        <v>1</v>
      </c>
      <c r="U125" s="378">
        <v>44928</v>
      </c>
      <c r="V125" s="400">
        <v>46022</v>
      </c>
      <c r="W125" s="165">
        <f t="shared" si="14"/>
        <v>156.28571428571428</v>
      </c>
      <c r="X125" s="388">
        <v>1.29E-2</v>
      </c>
      <c r="Y125" s="283" t="s">
        <v>3350</v>
      </c>
      <c r="Z125" s="340">
        <f t="shared" si="24"/>
        <v>1</v>
      </c>
      <c r="AA125" s="340">
        <f t="shared" si="25"/>
        <v>1</v>
      </c>
      <c r="AB125" s="340">
        <f t="shared" si="26"/>
        <v>1</v>
      </c>
      <c r="AC125" s="340">
        <f t="shared" si="27"/>
        <v>1</v>
      </c>
      <c r="AD125" s="340">
        <f t="shared" si="28"/>
        <v>1</v>
      </c>
      <c r="AE125" s="340">
        <f t="shared" si="29"/>
        <v>1</v>
      </c>
      <c r="AF125" s="340">
        <f t="shared" si="30"/>
        <v>1</v>
      </c>
      <c r="AG125" s="340">
        <f t="shared" si="31"/>
        <v>1</v>
      </c>
    </row>
    <row r="126" spans="1:33" ht="409.5">
      <c r="A126" s="173" t="s">
        <v>12</v>
      </c>
      <c r="B126" s="460" t="s">
        <v>13</v>
      </c>
      <c r="C126" s="642"/>
      <c r="D126" s="642"/>
      <c r="E126" s="643"/>
      <c r="F126" s="643"/>
      <c r="G126" s="643" t="s">
        <v>3351</v>
      </c>
      <c r="H126" s="163" t="s">
        <v>3352</v>
      </c>
      <c r="I126" s="163" t="s">
        <v>3353</v>
      </c>
      <c r="J126" s="461">
        <v>1</v>
      </c>
      <c r="K126" s="190">
        <v>44928</v>
      </c>
      <c r="L126" s="190">
        <v>46022</v>
      </c>
      <c r="M126" s="165">
        <f t="shared" si="23"/>
        <v>156.28571428571428</v>
      </c>
      <c r="N126" s="462">
        <v>0.1573</v>
      </c>
      <c r="O126" s="163" t="s">
        <v>3354</v>
      </c>
      <c r="P126" s="53">
        <f t="shared" si="13"/>
        <v>0.1573</v>
      </c>
      <c r="Q126" s="166" t="str">
        <f>IF(ISNUMBER(P126),IF(P126=100%,"CUMPLIDA",IF(AND(ISNUMBER(L126),ISNUMBER(CGR!$P$4)), IF(L126&lt;CGR!$P$4,"INCUMPLIDA","PROCESO"), "VERIFICAR FECHA")),"SIN VALOR AVANCE")</f>
        <v>PROCESO</v>
      </c>
      <c r="R126" s="399" t="s">
        <v>3352</v>
      </c>
      <c r="S126" s="283" t="s">
        <v>3353</v>
      </c>
      <c r="T126" s="304">
        <v>1</v>
      </c>
      <c r="U126" s="378">
        <v>44928</v>
      </c>
      <c r="V126" s="400">
        <v>46022</v>
      </c>
      <c r="W126" s="165">
        <f t="shared" si="14"/>
        <v>156.28571428571428</v>
      </c>
      <c r="X126" s="388">
        <v>0.1573</v>
      </c>
      <c r="Y126" s="283" t="s">
        <v>3354</v>
      </c>
      <c r="Z126" s="340">
        <f t="shared" si="24"/>
        <v>1</v>
      </c>
      <c r="AA126" s="340">
        <f t="shared" si="25"/>
        <v>1</v>
      </c>
      <c r="AB126" s="340">
        <f t="shared" si="26"/>
        <v>1</v>
      </c>
      <c r="AC126" s="340">
        <f t="shared" si="27"/>
        <v>1</v>
      </c>
      <c r="AD126" s="340">
        <f t="shared" si="28"/>
        <v>1</v>
      </c>
      <c r="AE126" s="340">
        <f t="shared" si="29"/>
        <v>1</v>
      </c>
      <c r="AF126" s="340">
        <f t="shared" si="30"/>
        <v>1</v>
      </c>
      <c r="AG126" s="340">
        <f t="shared" si="31"/>
        <v>1</v>
      </c>
    </row>
    <row r="127" spans="1:33" ht="390">
      <c r="A127" s="173" t="s">
        <v>12</v>
      </c>
      <c r="B127" s="460" t="s">
        <v>13</v>
      </c>
      <c r="C127" s="642"/>
      <c r="D127" s="642"/>
      <c r="E127" s="643"/>
      <c r="F127" s="643"/>
      <c r="G127" s="643"/>
      <c r="H127" s="163" t="s">
        <v>3355</v>
      </c>
      <c r="I127" s="163" t="s">
        <v>3356</v>
      </c>
      <c r="J127" s="164">
        <v>3</v>
      </c>
      <c r="K127" s="190">
        <v>44197</v>
      </c>
      <c r="L127" s="190">
        <v>44651</v>
      </c>
      <c r="M127" s="165">
        <f t="shared" si="23"/>
        <v>64.857142857142861</v>
      </c>
      <c r="N127" s="193">
        <v>3</v>
      </c>
      <c r="O127" s="163" t="s">
        <v>3357</v>
      </c>
      <c r="P127" s="53">
        <f t="shared" si="13"/>
        <v>1</v>
      </c>
      <c r="Q127" s="166" t="str">
        <f>IF(ISNUMBER(P127),IF(P127=100%,"CUMPLIDA",IF(AND(ISNUMBER(L127),ISNUMBER(CGR!$P$4)), IF(L127&lt;CGR!$P$4,"INCUMPLIDA","PROCESO"), "VERIFICAR FECHA")),"SIN VALOR AVANCE")</f>
        <v>CUMPLIDA</v>
      </c>
      <c r="R127" s="399" t="s">
        <v>3355</v>
      </c>
      <c r="S127" s="283" t="s">
        <v>3356</v>
      </c>
      <c r="T127" s="363">
        <v>3</v>
      </c>
      <c r="U127" s="378">
        <v>44197</v>
      </c>
      <c r="V127" s="378">
        <v>44651</v>
      </c>
      <c r="W127" s="165">
        <f t="shared" si="14"/>
        <v>64.857142857142861</v>
      </c>
      <c r="X127" s="389">
        <v>3</v>
      </c>
      <c r="Y127" s="283" t="s">
        <v>3357</v>
      </c>
      <c r="Z127" s="340">
        <f t="shared" si="24"/>
        <v>1</v>
      </c>
      <c r="AA127" s="340">
        <f t="shared" si="25"/>
        <v>1</v>
      </c>
      <c r="AB127" s="340">
        <f t="shared" si="26"/>
        <v>1</v>
      </c>
      <c r="AC127" s="340">
        <f t="shared" si="27"/>
        <v>1</v>
      </c>
      <c r="AD127" s="340">
        <f t="shared" si="28"/>
        <v>1</v>
      </c>
      <c r="AE127" s="340">
        <f t="shared" si="29"/>
        <v>1</v>
      </c>
      <c r="AF127" s="340">
        <f t="shared" si="30"/>
        <v>1</v>
      </c>
      <c r="AG127" s="340">
        <f t="shared" si="31"/>
        <v>1</v>
      </c>
    </row>
    <row r="128" spans="1:33" ht="135" customHeight="1">
      <c r="A128" s="173" t="s">
        <v>12</v>
      </c>
      <c r="B128" s="460" t="s">
        <v>13</v>
      </c>
      <c r="C128" s="642" t="s">
        <v>3358</v>
      </c>
      <c r="D128" s="642" t="s">
        <v>3359</v>
      </c>
      <c r="E128" s="643" t="s">
        <v>3360</v>
      </c>
      <c r="F128" s="643" t="s">
        <v>3361</v>
      </c>
      <c r="G128" s="52" t="s">
        <v>3362</v>
      </c>
      <c r="H128" s="163" t="s">
        <v>3363</v>
      </c>
      <c r="I128" s="163" t="s">
        <v>3364</v>
      </c>
      <c r="J128" s="168">
        <v>1</v>
      </c>
      <c r="K128" s="190">
        <v>45108</v>
      </c>
      <c r="L128" s="190">
        <v>45170</v>
      </c>
      <c r="M128" s="165">
        <f t="shared" si="23"/>
        <v>8.8571428571428577</v>
      </c>
      <c r="N128" s="193">
        <v>1</v>
      </c>
      <c r="O128" s="163" t="s">
        <v>3365</v>
      </c>
      <c r="P128" s="53">
        <f t="shared" si="13"/>
        <v>1</v>
      </c>
      <c r="Q128" s="166" t="str">
        <f>IF(ISNUMBER(P128),IF(P128=100%,"CUMPLIDA",IF(AND(ISNUMBER(L128),ISNUMBER(CGR!$P$4)), IF(L128&lt;CGR!$P$4,"INCUMPLIDA","PROCESO"), "VERIFICAR FECHA")),"SIN VALOR AVANCE")</f>
        <v>CUMPLIDA</v>
      </c>
      <c r="R128" s="399" t="s">
        <v>3363</v>
      </c>
      <c r="S128" s="283" t="s">
        <v>3364</v>
      </c>
      <c r="T128" s="301">
        <v>1</v>
      </c>
      <c r="U128" s="378">
        <v>45108</v>
      </c>
      <c r="V128" s="378">
        <v>45170</v>
      </c>
      <c r="W128" s="165">
        <f t="shared" si="14"/>
        <v>8.8571428571428577</v>
      </c>
      <c r="X128" s="389">
        <v>1</v>
      </c>
      <c r="Y128" s="283" t="s">
        <v>3365</v>
      </c>
      <c r="Z128" s="340">
        <f t="shared" si="24"/>
        <v>1</v>
      </c>
      <c r="AA128" s="340">
        <f t="shared" si="25"/>
        <v>1</v>
      </c>
      <c r="AB128" s="340">
        <f t="shared" si="26"/>
        <v>1</v>
      </c>
      <c r="AC128" s="340">
        <f t="shared" si="27"/>
        <v>1</v>
      </c>
      <c r="AD128" s="340">
        <f t="shared" si="28"/>
        <v>1</v>
      </c>
      <c r="AE128" s="340">
        <f t="shared" si="29"/>
        <v>1</v>
      </c>
      <c r="AF128" s="340">
        <f t="shared" si="30"/>
        <v>1</v>
      </c>
      <c r="AG128" s="340">
        <f t="shared" si="31"/>
        <v>1</v>
      </c>
    </row>
    <row r="129" spans="1:33" ht="90.75" customHeight="1">
      <c r="A129" s="173" t="s">
        <v>12</v>
      </c>
      <c r="B129" s="460" t="s">
        <v>13</v>
      </c>
      <c r="C129" s="642"/>
      <c r="D129" s="642"/>
      <c r="E129" s="643"/>
      <c r="F129" s="643" t="s">
        <v>3361</v>
      </c>
      <c r="G129" s="52" t="s">
        <v>3366</v>
      </c>
      <c r="H129" s="163" t="s">
        <v>3367</v>
      </c>
      <c r="I129" s="163" t="s">
        <v>3368</v>
      </c>
      <c r="J129" s="168">
        <v>12</v>
      </c>
      <c r="K129" s="190">
        <v>45154</v>
      </c>
      <c r="L129" s="190">
        <v>45869</v>
      </c>
      <c r="M129" s="165">
        <f t="shared" si="23"/>
        <v>102.14285714285714</v>
      </c>
      <c r="N129" s="193">
        <v>8</v>
      </c>
      <c r="O129" s="163" t="s">
        <v>3365</v>
      </c>
      <c r="P129" s="53">
        <f t="shared" si="13"/>
        <v>0.66666666666666663</v>
      </c>
      <c r="Q129" s="166" t="str">
        <f>IF(ISNUMBER(P129),IF(P129=100%,"CUMPLIDA",IF(AND(ISNUMBER(L129),ISNUMBER(CGR!$P$4)), IF(L129&lt;CGR!$P$4,"INCUMPLIDA","PROCESO"), "VERIFICAR FECHA")),"SIN VALOR AVANCE")</f>
        <v>PROCESO</v>
      </c>
      <c r="R129" s="399" t="s">
        <v>3367</v>
      </c>
      <c r="S129" s="283" t="s">
        <v>3368</v>
      </c>
      <c r="T129" s="301">
        <v>12</v>
      </c>
      <c r="U129" s="378">
        <v>45154</v>
      </c>
      <c r="V129" s="378">
        <v>45869</v>
      </c>
      <c r="W129" s="165">
        <f t="shared" si="14"/>
        <v>102.14285714285714</v>
      </c>
      <c r="X129" s="389">
        <v>8</v>
      </c>
      <c r="Y129" s="283" t="s">
        <v>3365</v>
      </c>
      <c r="Z129" s="340">
        <f t="shared" si="24"/>
        <v>1</v>
      </c>
      <c r="AA129" s="340">
        <f t="shared" si="25"/>
        <v>1</v>
      </c>
      <c r="AB129" s="340">
        <f t="shared" si="26"/>
        <v>1</v>
      </c>
      <c r="AC129" s="340">
        <f t="shared" si="27"/>
        <v>1</v>
      </c>
      <c r="AD129" s="340">
        <f t="shared" si="28"/>
        <v>1</v>
      </c>
      <c r="AE129" s="340">
        <f t="shared" si="29"/>
        <v>1</v>
      </c>
      <c r="AF129" s="340">
        <f t="shared" si="30"/>
        <v>1</v>
      </c>
      <c r="AG129" s="340">
        <f t="shared" si="31"/>
        <v>1</v>
      </c>
    </row>
    <row r="130" spans="1:33" ht="105" customHeight="1">
      <c r="A130" s="173" t="s">
        <v>12</v>
      </c>
      <c r="B130" s="460" t="s">
        <v>13</v>
      </c>
      <c r="C130" s="642"/>
      <c r="D130" s="642"/>
      <c r="E130" s="643"/>
      <c r="F130" s="643" t="s">
        <v>3361</v>
      </c>
      <c r="G130" s="52" t="s">
        <v>3369</v>
      </c>
      <c r="H130" s="163" t="s">
        <v>3370</v>
      </c>
      <c r="I130" s="163" t="s">
        <v>3371</v>
      </c>
      <c r="J130" s="168">
        <v>4</v>
      </c>
      <c r="K130" s="190">
        <v>45108</v>
      </c>
      <c r="L130" s="190">
        <v>45473</v>
      </c>
      <c r="M130" s="165">
        <f t="shared" si="23"/>
        <v>52.142857142857146</v>
      </c>
      <c r="N130" s="193">
        <v>4</v>
      </c>
      <c r="O130" s="163" t="s">
        <v>3365</v>
      </c>
      <c r="P130" s="53">
        <f t="shared" si="13"/>
        <v>1</v>
      </c>
      <c r="Q130" s="166" t="str">
        <f>IF(ISNUMBER(P130),IF(P130=100%,"CUMPLIDA",IF(AND(ISNUMBER(L130),ISNUMBER(CGR!$P$4)), IF(L130&lt;CGR!$P$4,"INCUMPLIDA","PROCESO"), "VERIFICAR FECHA")),"SIN VALOR AVANCE")</f>
        <v>CUMPLIDA</v>
      </c>
      <c r="R130" s="399" t="s">
        <v>3370</v>
      </c>
      <c r="S130" s="283" t="s">
        <v>3371</v>
      </c>
      <c r="T130" s="301">
        <v>4</v>
      </c>
      <c r="U130" s="378">
        <v>45108</v>
      </c>
      <c r="V130" s="378">
        <v>45473</v>
      </c>
      <c r="W130" s="165">
        <f t="shared" si="14"/>
        <v>52.142857142857146</v>
      </c>
      <c r="X130" s="389">
        <v>4</v>
      </c>
      <c r="Y130" s="283" t="s">
        <v>3365</v>
      </c>
      <c r="Z130" s="340">
        <f t="shared" si="24"/>
        <v>1</v>
      </c>
      <c r="AA130" s="340">
        <f t="shared" si="25"/>
        <v>1</v>
      </c>
      <c r="AB130" s="340">
        <f t="shared" si="26"/>
        <v>1</v>
      </c>
      <c r="AC130" s="340">
        <f t="shared" si="27"/>
        <v>1</v>
      </c>
      <c r="AD130" s="340">
        <f t="shared" si="28"/>
        <v>1</v>
      </c>
      <c r="AE130" s="340">
        <f t="shared" si="29"/>
        <v>1</v>
      </c>
      <c r="AF130" s="340">
        <f t="shared" si="30"/>
        <v>1</v>
      </c>
      <c r="AG130" s="340">
        <f t="shared" si="31"/>
        <v>1</v>
      </c>
    </row>
    <row r="131" spans="1:33" ht="165.75" customHeight="1">
      <c r="A131" s="173" t="s">
        <v>12</v>
      </c>
      <c r="B131" s="460" t="s">
        <v>13</v>
      </c>
      <c r="C131" s="642" t="s">
        <v>3358</v>
      </c>
      <c r="D131" s="642" t="s">
        <v>3372</v>
      </c>
      <c r="E131" s="643" t="s">
        <v>3373</v>
      </c>
      <c r="F131" s="643" t="s">
        <v>3374</v>
      </c>
      <c r="G131" s="643" t="s">
        <v>3375</v>
      </c>
      <c r="H131" s="163" t="s">
        <v>3376</v>
      </c>
      <c r="I131" s="163" t="s">
        <v>3377</v>
      </c>
      <c r="J131" s="168">
        <v>2</v>
      </c>
      <c r="K131" s="190">
        <v>45092</v>
      </c>
      <c r="L131" s="190">
        <v>45838</v>
      </c>
      <c r="M131" s="165">
        <f t="shared" si="23"/>
        <v>106.57142857142857</v>
      </c>
      <c r="N131" s="193">
        <v>0.6</v>
      </c>
      <c r="O131" s="163" t="s">
        <v>3378</v>
      </c>
      <c r="P131" s="53">
        <f t="shared" si="13"/>
        <v>0.3</v>
      </c>
      <c r="Q131" s="166" t="str">
        <f>IF(ISNUMBER(P131),IF(P131=100%,"CUMPLIDA",IF(AND(ISNUMBER(L131),ISNUMBER(CGR!$P$4)), IF(L131&lt;CGR!$P$4,"INCUMPLIDA","PROCESO"), "VERIFICAR FECHA")),"SIN VALOR AVANCE")</f>
        <v>PROCESO</v>
      </c>
      <c r="R131" s="399" t="s">
        <v>3376</v>
      </c>
      <c r="S131" s="283" t="s">
        <v>3377</v>
      </c>
      <c r="T131" s="301">
        <v>2</v>
      </c>
      <c r="U131" s="378">
        <v>45092</v>
      </c>
      <c r="V131" s="378">
        <v>45838</v>
      </c>
      <c r="W131" s="165">
        <f t="shared" si="14"/>
        <v>106.57142857142857</v>
      </c>
      <c r="X131" s="389">
        <v>0.6</v>
      </c>
      <c r="Y131" s="283" t="s">
        <v>3378</v>
      </c>
      <c r="Z131" s="340">
        <f t="shared" si="24"/>
        <v>1</v>
      </c>
      <c r="AA131" s="340">
        <f t="shared" si="25"/>
        <v>1</v>
      </c>
      <c r="AB131" s="340">
        <f t="shared" si="26"/>
        <v>1</v>
      </c>
      <c r="AC131" s="340">
        <f t="shared" si="27"/>
        <v>1</v>
      </c>
      <c r="AD131" s="340">
        <f t="shared" si="28"/>
        <v>1</v>
      </c>
      <c r="AE131" s="340">
        <f t="shared" si="29"/>
        <v>1</v>
      </c>
      <c r="AF131" s="340">
        <f t="shared" si="30"/>
        <v>1</v>
      </c>
      <c r="AG131" s="340">
        <f t="shared" si="31"/>
        <v>1</v>
      </c>
    </row>
    <row r="132" spans="1:33" ht="165.75" customHeight="1">
      <c r="A132" s="173" t="s">
        <v>12</v>
      </c>
      <c r="B132" s="460" t="s">
        <v>13</v>
      </c>
      <c r="C132" s="642"/>
      <c r="D132" s="642"/>
      <c r="E132" s="643"/>
      <c r="F132" s="643" t="s">
        <v>3374</v>
      </c>
      <c r="G132" s="643" t="s">
        <v>3375</v>
      </c>
      <c r="H132" s="163" t="s">
        <v>3379</v>
      </c>
      <c r="I132" s="163" t="s">
        <v>2941</v>
      </c>
      <c r="J132" s="168">
        <v>1</v>
      </c>
      <c r="K132" s="190">
        <v>45123</v>
      </c>
      <c r="L132" s="190">
        <v>45838</v>
      </c>
      <c r="M132" s="165">
        <f t="shared" si="23"/>
        <v>102.14285714285714</v>
      </c>
      <c r="N132" s="193">
        <v>0.4</v>
      </c>
      <c r="O132" s="163" t="s">
        <v>3378</v>
      </c>
      <c r="P132" s="53">
        <f t="shared" si="13"/>
        <v>0.4</v>
      </c>
      <c r="Q132" s="166" t="str">
        <f>IF(ISNUMBER(P132),IF(P132=100%,"CUMPLIDA",IF(AND(ISNUMBER(L132),ISNUMBER(CGR!$P$4)), IF(L132&lt;CGR!$P$4,"INCUMPLIDA","PROCESO"), "VERIFICAR FECHA")),"SIN VALOR AVANCE")</f>
        <v>PROCESO</v>
      </c>
      <c r="R132" s="399" t="s">
        <v>3379</v>
      </c>
      <c r="S132" s="283" t="s">
        <v>2941</v>
      </c>
      <c r="T132" s="301">
        <v>1</v>
      </c>
      <c r="U132" s="378">
        <v>45123</v>
      </c>
      <c r="V132" s="378">
        <v>45838</v>
      </c>
      <c r="W132" s="165">
        <f t="shared" si="14"/>
        <v>102.14285714285714</v>
      </c>
      <c r="X132" s="389">
        <v>0.4</v>
      </c>
      <c r="Y132" s="283" t="s">
        <v>3378</v>
      </c>
      <c r="Z132" s="340">
        <f t="shared" si="24"/>
        <v>1</v>
      </c>
      <c r="AA132" s="340">
        <f t="shared" si="25"/>
        <v>1</v>
      </c>
      <c r="AB132" s="340">
        <f t="shared" si="26"/>
        <v>1</v>
      </c>
      <c r="AC132" s="340">
        <f t="shared" si="27"/>
        <v>1</v>
      </c>
      <c r="AD132" s="340">
        <f t="shared" si="28"/>
        <v>1</v>
      </c>
      <c r="AE132" s="340">
        <f t="shared" si="29"/>
        <v>1</v>
      </c>
      <c r="AF132" s="340">
        <f t="shared" si="30"/>
        <v>1</v>
      </c>
      <c r="AG132" s="340">
        <f t="shared" si="31"/>
        <v>1</v>
      </c>
    </row>
    <row r="133" spans="1:33" ht="360">
      <c r="A133" s="173" t="s">
        <v>12</v>
      </c>
      <c r="B133" s="460" t="s">
        <v>13</v>
      </c>
      <c r="C133" s="642" t="s">
        <v>3358</v>
      </c>
      <c r="D133" s="642" t="s">
        <v>3380</v>
      </c>
      <c r="E133" s="643" t="s">
        <v>3381</v>
      </c>
      <c r="F133" s="643" t="s">
        <v>3382</v>
      </c>
      <c r="G133" s="643" t="s">
        <v>3383</v>
      </c>
      <c r="H133" s="163" t="s">
        <v>3384</v>
      </c>
      <c r="I133" s="163" t="s">
        <v>3385</v>
      </c>
      <c r="J133" s="168">
        <v>1</v>
      </c>
      <c r="K133" s="190">
        <v>45122</v>
      </c>
      <c r="L133" s="190">
        <v>45275</v>
      </c>
      <c r="M133" s="165">
        <f t="shared" si="23"/>
        <v>21.857142857142858</v>
      </c>
      <c r="N133" s="193">
        <v>1</v>
      </c>
      <c r="O133" s="163" t="s">
        <v>3378</v>
      </c>
      <c r="P133" s="53">
        <f t="shared" si="13"/>
        <v>1</v>
      </c>
      <c r="Q133" s="166" t="str">
        <f>IF(ISNUMBER(P133),IF(P133=100%,"CUMPLIDA",IF(AND(ISNUMBER(L133),ISNUMBER(CGR!$P$4)), IF(L133&lt;CGR!$P$4,"INCUMPLIDA","PROCESO"), "VERIFICAR FECHA")),"SIN VALOR AVANCE")</f>
        <v>CUMPLIDA</v>
      </c>
      <c r="R133" s="399" t="s">
        <v>3384</v>
      </c>
      <c r="S133" s="283" t="s">
        <v>3385</v>
      </c>
      <c r="T133" s="301">
        <v>1</v>
      </c>
      <c r="U133" s="378">
        <v>45122</v>
      </c>
      <c r="V133" s="378">
        <v>45275</v>
      </c>
      <c r="W133" s="165">
        <f t="shared" si="14"/>
        <v>21.857142857142858</v>
      </c>
      <c r="X133" s="389">
        <v>1</v>
      </c>
      <c r="Y133" s="283" t="s">
        <v>3378</v>
      </c>
      <c r="Z133" s="340">
        <f t="shared" si="24"/>
        <v>1</v>
      </c>
      <c r="AA133" s="340">
        <f t="shared" si="25"/>
        <v>1</v>
      </c>
      <c r="AB133" s="340">
        <f t="shared" si="26"/>
        <v>1</v>
      </c>
      <c r="AC133" s="340">
        <f t="shared" si="27"/>
        <v>1</v>
      </c>
      <c r="AD133" s="340">
        <f t="shared" si="28"/>
        <v>1</v>
      </c>
      <c r="AE133" s="340">
        <f t="shared" si="29"/>
        <v>1</v>
      </c>
      <c r="AF133" s="340">
        <f t="shared" si="30"/>
        <v>1</v>
      </c>
      <c r="AG133" s="340">
        <f t="shared" si="31"/>
        <v>1</v>
      </c>
    </row>
    <row r="134" spans="1:33" ht="315">
      <c r="A134" s="173" t="s">
        <v>12</v>
      </c>
      <c r="B134" s="460" t="s">
        <v>13</v>
      </c>
      <c r="C134" s="642"/>
      <c r="D134" s="642"/>
      <c r="E134" s="643"/>
      <c r="F134" s="643" t="s">
        <v>3382</v>
      </c>
      <c r="G134" s="643" t="s">
        <v>3383</v>
      </c>
      <c r="H134" s="163" t="s">
        <v>3386</v>
      </c>
      <c r="I134" s="163" t="s">
        <v>3387</v>
      </c>
      <c r="J134" s="168">
        <v>2</v>
      </c>
      <c r="K134" s="190">
        <v>45139</v>
      </c>
      <c r="L134" s="190">
        <v>45838</v>
      </c>
      <c r="M134" s="165">
        <f t="shared" si="23"/>
        <v>99.857142857142861</v>
      </c>
      <c r="N134" s="193">
        <v>1</v>
      </c>
      <c r="O134" s="163" t="s">
        <v>3378</v>
      </c>
      <c r="P134" s="53">
        <f t="shared" si="13"/>
        <v>0.5</v>
      </c>
      <c r="Q134" s="166" t="str">
        <f>IF(ISNUMBER(P134),IF(P134=100%,"CUMPLIDA",IF(AND(ISNUMBER(L134),ISNUMBER(CGR!$P$4)), IF(L134&lt;CGR!$P$4,"INCUMPLIDA","PROCESO"), "VERIFICAR FECHA")),"SIN VALOR AVANCE")</f>
        <v>PROCESO</v>
      </c>
      <c r="R134" s="399" t="s">
        <v>3386</v>
      </c>
      <c r="S134" s="283" t="s">
        <v>3387</v>
      </c>
      <c r="T134" s="301">
        <v>2</v>
      </c>
      <c r="U134" s="378">
        <v>45139</v>
      </c>
      <c r="V134" s="378">
        <v>45838</v>
      </c>
      <c r="W134" s="165">
        <f t="shared" si="14"/>
        <v>99.857142857142861</v>
      </c>
      <c r="X134" s="389">
        <v>1</v>
      </c>
      <c r="Y134" s="283" t="s">
        <v>3378</v>
      </c>
      <c r="Z134" s="340">
        <f t="shared" si="24"/>
        <v>1</v>
      </c>
      <c r="AA134" s="340">
        <f t="shared" si="25"/>
        <v>1</v>
      </c>
      <c r="AB134" s="340">
        <f t="shared" si="26"/>
        <v>1</v>
      </c>
      <c r="AC134" s="340">
        <f t="shared" si="27"/>
        <v>1</v>
      </c>
      <c r="AD134" s="340">
        <f t="shared" si="28"/>
        <v>1</v>
      </c>
      <c r="AE134" s="340">
        <f t="shared" si="29"/>
        <v>1</v>
      </c>
      <c r="AF134" s="340">
        <f t="shared" si="30"/>
        <v>1</v>
      </c>
      <c r="AG134" s="340">
        <f t="shared" si="31"/>
        <v>1</v>
      </c>
    </row>
    <row r="135" spans="1:33" ht="105.75" customHeight="1">
      <c r="A135" s="173" t="s">
        <v>12</v>
      </c>
      <c r="B135" s="460" t="s">
        <v>13</v>
      </c>
      <c r="C135" s="642" t="s">
        <v>3358</v>
      </c>
      <c r="D135" s="642" t="s">
        <v>3388</v>
      </c>
      <c r="E135" s="643" t="s">
        <v>3389</v>
      </c>
      <c r="F135" s="643" t="s">
        <v>3390</v>
      </c>
      <c r="G135" s="52" t="s">
        <v>3391</v>
      </c>
      <c r="H135" s="163" t="s">
        <v>3392</v>
      </c>
      <c r="I135" s="163" t="s">
        <v>3393</v>
      </c>
      <c r="J135" s="168">
        <v>1</v>
      </c>
      <c r="K135" s="190">
        <v>45108</v>
      </c>
      <c r="L135" s="190">
        <v>45291</v>
      </c>
      <c r="M135" s="165">
        <f t="shared" si="23"/>
        <v>26.142857142857142</v>
      </c>
      <c r="N135" s="193">
        <v>1</v>
      </c>
      <c r="O135" s="163" t="s">
        <v>3394</v>
      </c>
      <c r="P135" s="53">
        <f t="shared" si="13"/>
        <v>1</v>
      </c>
      <c r="Q135" s="166" t="str">
        <f>IF(ISNUMBER(P135),IF(P135=100%,"CUMPLIDA",IF(AND(ISNUMBER(L135),ISNUMBER(CGR!$P$4)), IF(L135&lt;CGR!$P$4,"INCUMPLIDA","PROCESO"), "VERIFICAR FECHA")),"SIN VALOR AVANCE")</f>
        <v>CUMPLIDA</v>
      </c>
      <c r="R135" s="399" t="s">
        <v>3392</v>
      </c>
      <c r="S135" s="283" t="s">
        <v>3393</v>
      </c>
      <c r="T135" s="301">
        <v>1</v>
      </c>
      <c r="U135" s="378">
        <v>45108</v>
      </c>
      <c r="V135" s="378">
        <v>45291</v>
      </c>
      <c r="W135" s="165">
        <f t="shared" si="14"/>
        <v>26.142857142857142</v>
      </c>
      <c r="X135" s="389">
        <v>1</v>
      </c>
      <c r="Y135" s="283" t="s">
        <v>3394</v>
      </c>
      <c r="Z135" s="340">
        <f t="shared" si="24"/>
        <v>1</v>
      </c>
      <c r="AA135" s="340">
        <f t="shared" si="25"/>
        <v>1</v>
      </c>
      <c r="AB135" s="340">
        <f t="shared" si="26"/>
        <v>1</v>
      </c>
      <c r="AC135" s="340">
        <f t="shared" si="27"/>
        <v>1</v>
      </c>
      <c r="AD135" s="340">
        <f t="shared" si="28"/>
        <v>1</v>
      </c>
      <c r="AE135" s="340">
        <f t="shared" si="29"/>
        <v>1</v>
      </c>
      <c r="AF135" s="340">
        <f t="shared" si="30"/>
        <v>1</v>
      </c>
      <c r="AG135" s="340">
        <f t="shared" si="31"/>
        <v>1</v>
      </c>
    </row>
    <row r="136" spans="1:33" ht="150.75" customHeight="1">
      <c r="A136" s="173" t="s">
        <v>12</v>
      </c>
      <c r="B136" s="460" t="s">
        <v>13</v>
      </c>
      <c r="C136" s="642"/>
      <c r="D136" s="642"/>
      <c r="E136" s="643"/>
      <c r="F136" s="643" t="s">
        <v>3390</v>
      </c>
      <c r="G136" s="643" t="s">
        <v>3395</v>
      </c>
      <c r="H136" s="163" t="s">
        <v>3396</v>
      </c>
      <c r="I136" s="163" t="s">
        <v>3397</v>
      </c>
      <c r="J136" s="168">
        <v>2</v>
      </c>
      <c r="K136" s="190">
        <v>45566</v>
      </c>
      <c r="L136" s="190">
        <v>45930</v>
      </c>
      <c r="M136" s="165">
        <f t="shared" si="23"/>
        <v>52</v>
      </c>
      <c r="N136" s="193">
        <v>0</v>
      </c>
      <c r="O136" s="163" t="s">
        <v>3398</v>
      </c>
      <c r="P136" s="53">
        <f t="shared" si="13"/>
        <v>0</v>
      </c>
      <c r="Q136" s="166" t="str">
        <f>IF(ISNUMBER(P136),IF(P136=100%,"CUMPLIDA",IF(AND(ISNUMBER(L136),ISNUMBER(CGR!$P$4)), IF(L136&lt;CGR!$P$4,"INCUMPLIDA","PROCESO"), "VERIFICAR FECHA")),"SIN VALOR AVANCE")</f>
        <v>PROCESO</v>
      </c>
      <c r="R136" s="399" t="s">
        <v>3396</v>
      </c>
      <c r="S136" s="283" t="s">
        <v>3397</v>
      </c>
      <c r="T136" s="301">
        <v>2</v>
      </c>
      <c r="U136" s="378">
        <v>45566</v>
      </c>
      <c r="V136" s="378">
        <v>45930</v>
      </c>
      <c r="W136" s="165">
        <f t="shared" si="14"/>
        <v>52</v>
      </c>
      <c r="X136" s="389">
        <v>0</v>
      </c>
      <c r="Y136" s="283" t="s">
        <v>3398</v>
      </c>
      <c r="Z136" s="340">
        <f t="shared" si="24"/>
        <v>1</v>
      </c>
      <c r="AA136" s="340">
        <f t="shared" si="25"/>
        <v>1</v>
      </c>
      <c r="AB136" s="340">
        <f t="shared" si="26"/>
        <v>1</v>
      </c>
      <c r="AC136" s="340">
        <f t="shared" si="27"/>
        <v>1</v>
      </c>
      <c r="AD136" s="340">
        <f t="shared" si="28"/>
        <v>1</v>
      </c>
      <c r="AE136" s="340">
        <f t="shared" si="29"/>
        <v>1</v>
      </c>
      <c r="AF136" s="340">
        <f t="shared" si="30"/>
        <v>1</v>
      </c>
      <c r="AG136" s="340">
        <f t="shared" si="31"/>
        <v>1</v>
      </c>
    </row>
    <row r="137" spans="1:33" ht="150.75" customHeight="1">
      <c r="A137" s="173" t="s">
        <v>12</v>
      </c>
      <c r="B137" s="460" t="s">
        <v>13</v>
      </c>
      <c r="C137" s="642"/>
      <c r="D137" s="642"/>
      <c r="E137" s="643"/>
      <c r="F137" s="643" t="s">
        <v>3390</v>
      </c>
      <c r="G137" s="643"/>
      <c r="H137" s="163" t="s">
        <v>3399</v>
      </c>
      <c r="I137" s="163" t="s">
        <v>1159</v>
      </c>
      <c r="J137" s="168">
        <v>2</v>
      </c>
      <c r="K137" s="190">
        <v>45566</v>
      </c>
      <c r="L137" s="190">
        <v>45930</v>
      </c>
      <c r="M137" s="165">
        <f t="shared" si="23"/>
        <v>52</v>
      </c>
      <c r="N137" s="193">
        <v>0</v>
      </c>
      <c r="O137" s="163" t="s">
        <v>3398</v>
      </c>
      <c r="P137" s="53">
        <f t="shared" si="13"/>
        <v>0</v>
      </c>
      <c r="Q137" s="166" t="str">
        <f>IF(ISNUMBER(P137),IF(P137=100%,"CUMPLIDA",IF(AND(ISNUMBER(L137),ISNUMBER(CGR!$P$4)), IF(L137&lt;CGR!$P$4,"INCUMPLIDA","PROCESO"), "VERIFICAR FECHA")),"SIN VALOR AVANCE")</f>
        <v>PROCESO</v>
      </c>
      <c r="R137" s="399" t="s">
        <v>3399</v>
      </c>
      <c r="S137" s="283" t="s">
        <v>1159</v>
      </c>
      <c r="T137" s="301">
        <v>2</v>
      </c>
      <c r="U137" s="378">
        <v>45566</v>
      </c>
      <c r="V137" s="378">
        <v>45930</v>
      </c>
      <c r="W137" s="165">
        <f t="shared" si="14"/>
        <v>52</v>
      </c>
      <c r="X137" s="389">
        <v>0</v>
      </c>
      <c r="Y137" s="283" t="s">
        <v>3398</v>
      </c>
      <c r="Z137" s="340">
        <f t="shared" si="24"/>
        <v>1</v>
      </c>
      <c r="AA137" s="340">
        <f t="shared" si="25"/>
        <v>1</v>
      </c>
      <c r="AB137" s="340">
        <f t="shared" si="26"/>
        <v>1</v>
      </c>
      <c r="AC137" s="340">
        <f t="shared" si="27"/>
        <v>1</v>
      </c>
      <c r="AD137" s="340">
        <f t="shared" si="28"/>
        <v>1</v>
      </c>
      <c r="AE137" s="340">
        <f t="shared" si="29"/>
        <v>1</v>
      </c>
      <c r="AF137" s="340">
        <f t="shared" si="30"/>
        <v>1</v>
      </c>
      <c r="AG137" s="340">
        <f t="shared" si="31"/>
        <v>1</v>
      </c>
    </row>
    <row r="138" spans="1:33" ht="120.75" customHeight="1">
      <c r="A138" s="173" t="s">
        <v>12</v>
      </c>
      <c r="B138" s="460" t="s">
        <v>13</v>
      </c>
      <c r="C138" s="645" t="s">
        <v>3260</v>
      </c>
      <c r="D138" s="645" t="s">
        <v>3400</v>
      </c>
      <c r="E138" s="646" t="s">
        <v>3401</v>
      </c>
      <c r="F138" s="643" t="s">
        <v>3402</v>
      </c>
      <c r="G138" s="647" t="s">
        <v>3403</v>
      </c>
      <c r="H138" s="512" t="s">
        <v>3404</v>
      </c>
      <c r="I138" s="163" t="s">
        <v>3405</v>
      </c>
      <c r="J138" s="168">
        <v>789</v>
      </c>
      <c r="K138" s="194">
        <v>45278</v>
      </c>
      <c r="L138" s="194">
        <v>45657</v>
      </c>
      <c r="M138" s="165">
        <f t="shared" si="23"/>
        <v>54.142857142857146</v>
      </c>
      <c r="N138" s="193">
        <v>789</v>
      </c>
      <c r="O138" s="163" t="s">
        <v>3406</v>
      </c>
      <c r="P138" s="53">
        <f t="shared" si="13"/>
        <v>1</v>
      </c>
      <c r="Q138" s="166" t="str">
        <f>IF(ISNUMBER(P138),IF(P138=100%,"CUMPLIDA",IF(AND(ISNUMBER(L138),ISNUMBER(CGR!$P$4)), IF(L138&lt;CGR!$P$4,"INCUMPLIDA","PROCESO"), "VERIFICAR FECHA")),"SIN VALOR AVANCE")</f>
        <v>CUMPLIDA</v>
      </c>
      <c r="R138" s="417" t="s">
        <v>3404</v>
      </c>
      <c r="S138" s="283" t="s">
        <v>3405</v>
      </c>
      <c r="T138" s="301">
        <v>789</v>
      </c>
      <c r="U138" s="385">
        <v>45278</v>
      </c>
      <c r="V138" s="385">
        <v>45657</v>
      </c>
      <c r="W138" s="165">
        <f t="shared" si="14"/>
        <v>54.142857142857146</v>
      </c>
      <c r="X138" s="389">
        <v>789</v>
      </c>
      <c r="Y138" s="283" t="s">
        <v>3406</v>
      </c>
      <c r="Z138" s="340">
        <f t="shared" si="24"/>
        <v>1</v>
      </c>
      <c r="AA138" s="340">
        <f t="shared" si="25"/>
        <v>1</v>
      </c>
      <c r="AB138" s="340">
        <f t="shared" si="26"/>
        <v>1</v>
      </c>
      <c r="AC138" s="340">
        <f t="shared" si="27"/>
        <v>1</v>
      </c>
      <c r="AD138" s="340">
        <f t="shared" si="28"/>
        <v>1</v>
      </c>
      <c r="AE138" s="340">
        <f t="shared" si="29"/>
        <v>1</v>
      </c>
      <c r="AF138" s="340">
        <f t="shared" si="30"/>
        <v>1</v>
      </c>
      <c r="AG138" s="340">
        <f t="shared" si="31"/>
        <v>1</v>
      </c>
    </row>
    <row r="139" spans="1:33" ht="120.75">
      <c r="A139" s="173" t="s">
        <v>12</v>
      </c>
      <c r="B139" s="460" t="s">
        <v>13</v>
      </c>
      <c r="C139" s="645"/>
      <c r="D139" s="645"/>
      <c r="E139" s="643"/>
      <c r="F139" s="643"/>
      <c r="G139" s="647"/>
      <c r="H139" s="512" t="s">
        <v>3407</v>
      </c>
      <c r="I139" s="163" t="s">
        <v>3408</v>
      </c>
      <c r="J139" s="164">
        <v>1</v>
      </c>
      <c r="K139" s="194">
        <v>45278</v>
      </c>
      <c r="L139" s="194">
        <v>45657</v>
      </c>
      <c r="M139" s="165">
        <f t="shared" si="23"/>
        <v>54.142857142857146</v>
      </c>
      <c r="N139" s="193">
        <v>1</v>
      </c>
      <c r="O139" s="163" t="s">
        <v>3406</v>
      </c>
      <c r="P139" s="53">
        <f t="shared" ref="P139:P203" si="32">N139/J139</f>
        <v>1</v>
      </c>
      <c r="Q139" s="166" t="str">
        <f>IF(ISNUMBER(P139),IF(P139=100%,"CUMPLIDA",IF(AND(ISNUMBER(L139),ISNUMBER(CGR!$P$4)), IF(L139&lt;CGR!$P$4,"INCUMPLIDA","PROCESO"), "VERIFICAR FECHA")),"SIN VALOR AVANCE")</f>
        <v>CUMPLIDA</v>
      </c>
      <c r="R139" s="417" t="s">
        <v>3407</v>
      </c>
      <c r="S139" s="283" t="s">
        <v>3408</v>
      </c>
      <c r="T139" s="363">
        <v>1</v>
      </c>
      <c r="U139" s="385">
        <v>45278</v>
      </c>
      <c r="V139" s="385">
        <v>45657</v>
      </c>
      <c r="W139" s="165">
        <f t="shared" ref="W139:W202" si="33">(V139-U139)/7</f>
        <v>54.142857142857146</v>
      </c>
      <c r="X139" s="389">
        <v>1</v>
      </c>
      <c r="Y139" s="283" t="s">
        <v>3406</v>
      </c>
      <c r="Z139" s="340">
        <f t="shared" si="24"/>
        <v>1</v>
      </c>
      <c r="AA139" s="340">
        <f t="shared" si="25"/>
        <v>1</v>
      </c>
      <c r="AB139" s="340">
        <f t="shared" si="26"/>
        <v>1</v>
      </c>
      <c r="AC139" s="340">
        <f t="shared" si="27"/>
        <v>1</v>
      </c>
      <c r="AD139" s="340">
        <f t="shared" si="28"/>
        <v>1</v>
      </c>
      <c r="AE139" s="340">
        <f t="shared" si="29"/>
        <v>1</v>
      </c>
      <c r="AF139" s="340">
        <f t="shared" si="30"/>
        <v>1</v>
      </c>
      <c r="AG139" s="340">
        <f t="shared" si="31"/>
        <v>1</v>
      </c>
    </row>
    <row r="140" spans="1:33" ht="195">
      <c r="A140" s="173" t="s">
        <v>12</v>
      </c>
      <c r="B140" s="460" t="s">
        <v>13</v>
      </c>
      <c r="C140" s="645"/>
      <c r="D140" s="645"/>
      <c r="E140" s="643"/>
      <c r="F140" s="643"/>
      <c r="G140" s="647" t="s">
        <v>3409</v>
      </c>
      <c r="H140" s="512" t="s">
        <v>3410</v>
      </c>
      <c r="I140" s="163" t="s">
        <v>3411</v>
      </c>
      <c r="J140" s="164">
        <v>1</v>
      </c>
      <c r="K140" s="194">
        <v>45278</v>
      </c>
      <c r="L140" s="190">
        <v>45838</v>
      </c>
      <c r="M140" s="165">
        <f t="shared" si="23"/>
        <v>80</v>
      </c>
      <c r="N140" s="193">
        <v>1</v>
      </c>
      <c r="O140" s="163" t="s">
        <v>3406</v>
      </c>
      <c r="P140" s="53">
        <f t="shared" si="32"/>
        <v>1</v>
      </c>
      <c r="Q140" s="166" t="str">
        <f>IF(ISNUMBER(P140),IF(P140=100%,"CUMPLIDA",IF(AND(ISNUMBER(L140),ISNUMBER(CGR!$P$4)), IF(L140&lt;CGR!$P$4,"INCUMPLIDA","PROCESO"), "VERIFICAR FECHA")),"SIN VALOR AVANCE")</f>
        <v>CUMPLIDA</v>
      </c>
      <c r="R140" s="417" t="s">
        <v>3410</v>
      </c>
      <c r="S140" s="283" t="s">
        <v>3411</v>
      </c>
      <c r="T140" s="363">
        <v>1</v>
      </c>
      <c r="U140" s="385">
        <v>45278</v>
      </c>
      <c r="V140" s="378">
        <v>45838</v>
      </c>
      <c r="W140" s="165">
        <f t="shared" si="33"/>
        <v>80</v>
      </c>
      <c r="X140" s="389">
        <v>1</v>
      </c>
      <c r="Y140" s="283" t="s">
        <v>3406</v>
      </c>
      <c r="Z140" s="340">
        <f t="shared" ref="Z140:Z203" si="34">IF(H140=R140,1,0)</f>
        <v>1</v>
      </c>
      <c r="AA140" s="340">
        <f t="shared" ref="AA140:AA203" si="35">IF(I140=S140,1,0)</f>
        <v>1</v>
      </c>
      <c r="AB140" s="340">
        <f t="shared" ref="AB140:AB203" si="36">IF(J140=T140,1,0)</f>
        <v>1</v>
      </c>
      <c r="AC140" s="340">
        <f t="shared" ref="AC140:AC203" si="37">IF(K140=U140,1,0)</f>
        <v>1</v>
      </c>
      <c r="AD140" s="340">
        <f t="shared" ref="AD140:AD203" si="38">IF(L140=V140,1,0)</f>
        <v>1</v>
      </c>
      <c r="AE140" s="340">
        <f t="shared" ref="AE140:AE203" si="39">IF(M140=W140,1,0)</f>
        <v>1</v>
      </c>
      <c r="AF140" s="340">
        <f t="shared" ref="AF140:AF203" si="40">IF(N140=X140,1,0)</f>
        <v>1</v>
      </c>
      <c r="AG140" s="340">
        <f t="shared" ref="AG140:AG203" si="41">IF(O140=Y140,1,0)</f>
        <v>1</v>
      </c>
    </row>
    <row r="141" spans="1:33" ht="135">
      <c r="A141" s="173" t="s">
        <v>12</v>
      </c>
      <c r="B141" s="460" t="s">
        <v>13</v>
      </c>
      <c r="C141" s="645"/>
      <c r="D141" s="645"/>
      <c r="E141" s="643"/>
      <c r="F141" s="643"/>
      <c r="G141" s="647"/>
      <c r="H141" s="512" t="s">
        <v>3412</v>
      </c>
      <c r="I141" s="163" t="s">
        <v>3413</v>
      </c>
      <c r="J141" s="164">
        <v>1</v>
      </c>
      <c r="K141" s="194">
        <v>45278</v>
      </c>
      <c r="L141" s="190">
        <v>45838</v>
      </c>
      <c r="M141" s="165">
        <f t="shared" si="23"/>
        <v>80</v>
      </c>
      <c r="N141" s="193">
        <v>0</v>
      </c>
      <c r="O141" s="163" t="s">
        <v>3406</v>
      </c>
      <c r="P141" s="53">
        <f t="shared" si="32"/>
        <v>0</v>
      </c>
      <c r="Q141" s="166" t="str">
        <f>IF(ISNUMBER(P141),IF(P141=100%,"CUMPLIDA",IF(AND(ISNUMBER(L141),ISNUMBER(CGR!$P$4)), IF(L141&lt;CGR!$P$4,"INCUMPLIDA","PROCESO"), "VERIFICAR FECHA")),"SIN VALOR AVANCE")</f>
        <v>PROCESO</v>
      </c>
      <c r="R141" s="417" t="s">
        <v>3412</v>
      </c>
      <c r="S141" s="283" t="s">
        <v>3413</v>
      </c>
      <c r="T141" s="363">
        <v>1</v>
      </c>
      <c r="U141" s="385">
        <v>45278</v>
      </c>
      <c r="V141" s="378">
        <v>45838</v>
      </c>
      <c r="W141" s="165">
        <f t="shared" si="33"/>
        <v>80</v>
      </c>
      <c r="X141" s="389">
        <v>0</v>
      </c>
      <c r="Y141" s="283" t="s">
        <v>3406</v>
      </c>
      <c r="Z141" s="340">
        <f t="shared" si="34"/>
        <v>1</v>
      </c>
      <c r="AA141" s="340">
        <f t="shared" si="35"/>
        <v>1</v>
      </c>
      <c r="AB141" s="340">
        <f t="shared" si="36"/>
        <v>1</v>
      </c>
      <c r="AC141" s="340">
        <f t="shared" si="37"/>
        <v>1</v>
      </c>
      <c r="AD141" s="340">
        <f t="shared" si="38"/>
        <v>1</v>
      </c>
      <c r="AE141" s="340">
        <f t="shared" si="39"/>
        <v>1</v>
      </c>
      <c r="AF141" s="340">
        <f t="shared" si="40"/>
        <v>1</v>
      </c>
      <c r="AG141" s="340">
        <f t="shared" si="41"/>
        <v>1</v>
      </c>
    </row>
    <row r="142" spans="1:33" ht="120.75">
      <c r="A142" s="173" t="s">
        <v>12</v>
      </c>
      <c r="B142" s="460" t="s">
        <v>13</v>
      </c>
      <c r="C142" s="645"/>
      <c r="D142" s="645"/>
      <c r="E142" s="643"/>
      <c r="F142" s="643"/>
      <c r="G142" s="172" t="s">
        <v>3414</v>
      </c>
      <c r="H142" s="512" t="s">
        <v>3415</v>
      </c>
      <c r="I142" s="163" t="s">
        <v>836</v>
      </c>
      <c r="J142" s="164">
        <v>1</v>
      </c>
      <c r="K142" s="194">
        <v>45306</v>
      </c>
      <c r="L142" s="194">
        <v>45412</v>
      </c>
      <c r="M142" s="165">
        <f t="shared" si="23"/>
        <v>15.142857142857142</v>
      </c>
      <c r="N142" s="193">
        <v>1</v>
      </c>
      <c r="O142" s="163" t="s">
        <v>3406</v>
      </c>
      <c r="P142" s="53">
        <f t="shared" si="32"/>
        <v>1</v>
      </c>
      <c r="Q142" s="166" t="str">
        <f>IF(ISNUMBER(P142),IF(P142=100%,"CUMPLIDA",IF(AND(ISNUMBER(L142),ISNUMBER(CGR!$P$4)), IF(L142&lt;CGR!$P$4,"INCUMPLIDA","PROCESO"), "VERIFICAR FECHA")),"SIN VALOR AVANCE")</f>
        <v>CUMPLIDA</v>
      </c>
      <c r="R142" s="417" t="s">
        <v>3415</v>
      </c>
      <c r="S142" s="283" t="s">
        <v>836</v>
      </c>
      <c r="T142" s="363">
        <v>1</v>
      </c>
      <c r="U142" s="385">
        <v>45306</v>
      </c>
      <c r="V142" s="385">
        <v>45412</v>
      </c>
      <c r="W142" s="165">
        <f t="shared" si="33"/>
        <v>15.142857142857142</v>
      </c>
      <c r="X142" s="389">
        <v>1</v>
      </c>
      <c r="Y142" s="283" t="s">
        <v>3406</v>
      </c>
      <c r="Z142" s="340">
        <f t="shared" si="34"/>
        <v>1</v>
      </c>
      <c r="AA142" s="340">
        <f t="shared" si="35"/>
        <v>1</v>
      </c>
      <c r="AB142" s="340">
        <f t="shared" si="36"/>
        <v>1</v>
      </c>
      <c r="AC142" s="340">
        <f t="shared" si="37"/>
        <v>1</v>
      </c>
      <c r="AD142" s="340">
        <f t="shared" si="38"/>
        <v>1</v>
      </c>
      <c r="AE142" s="340">
        <f t="shared" si="39"/>
        <v>1</v>
      </c>
      <c r="AF142" s="340">
        <f t="shared" si="40"/>
        <v>1</v>
      </c>
      <c r="AG142" s="340">
        <f t="shared" si="41"/>
        <v>1</v>
      </c>
    </row>
    <row r="143" spans="1:33" ht="286.5">
      <c r="A143" s="173" t="s">
        <v>12</v>
      </c>
      <c r="B143" s="460" t="s">
        <v>13</v>
      </c>
      <c r="C143" s="115" t="s">
        <v>3260</v>
      </c>
      <c r="D143" s="115" t="s">
        <v>3416</v>
      </c>
      <c r="E143" s="52" t="s">
        <v>4389</v>
      </c>
      <c r="F143" s="52" t="s">
        <v>3417</v>
      </c>
      <c r="G143" s="172" t="s">
        <v>3418</v>
      </c>
      <c r="H143" s="163" t="s">
        <v>3419</v>
      </c>
      <c r="I143" s="163" t="s">
        <v>3324</v>
      </c>
      <c r="J143" s="534">
        <v>7188141254.1300001</v>
      </c>
      <c r="K143" s="190">
        <v>45839</v>
      </c>
      <c r="L143" s="190">
        <v>46387</v>
      </c>
      <c r="M143" s="165">
        <f t="shared" si="23"/>
        <v>78.285714285714292</v>
      </c>
      <c r="N143" s="534">
        <v>0</v>
      </c>
      <c r="O143" s="163" t="s">
        <v>3420</v>
      </c>
      <c r="P143" s="53">
        <f t="shared" si="32"/>
        <v>0</v>
      </c>
      <c r="Q143" s="166" t="str">
        <f>IF(ISNUMBER(P143),IF(P143=100%,"CUMPLIDA",IF(AND(ISNUMBER(L143),ISNUMBER(CGR!$P$4)), IF(L143&lt;CGR!$P$4,"INCUMPLIDA","PROCESO"), "VERIFICAR FECHA")),"SIN VALOR AVANCE")</f>
        <v>PROCESO</v>
      </c>
      <c r="R143" s="411" t="s">
        <v>3419</v>
      </c>
      <c r="S143" s="414" t="s">
        <v>3324</v>
      </c>
      <c r="T143" s="413">
        <v>7188141254.1300001</v>
      </c>
      <c r="U143" s="400">
        <v>45839</v>
      </c>
      <c r="V143" s="400">
        <v>46387</v>
      </c>
      <c r="W143" s="165">
        <f t="shared" si="33"/>
        <v>78.285714285714292</v>
      </c>
      <c r="X143" s="426">
        <v>0</v>
      </c>
      <c r="Y143" s="350" t="s">
        <v>3420</v>
      </c>
      <c r="Z143" s="340">
        <f t="shared" si="34"/>
        <v>1</v>
      </c>
      <c r="AA143" s="340">
        <f t="shared" si="35"/>
        <v>1</v>
      </c>
      <c r="AB143" s="340">
        <f t="shared" si="36"/>
        <v>1</v>
      </c>
      <c r="AC143" s="340">
        <f t="shared" si="37"/>
        <v>1</v>
      </c>
      <c r="AD143" s="340">
        <f t="shared" si="38"/>
        <v>1</v>
      </c>
      <c r="AE143" s="340">
        <f t="shared" si="39"/>
        <v>1</v>
      </c>
      <c r="AF143" s="340">
        <f t="shared" si="40"/>
        <v>1</v>
      </c>
      <c r="AG143" s="340">
        <f t="shared" si="41"/>
        <v>1</v>
      </c>
    </row>
    <row r="144" spans="1:33" ht="165" customHeight="1">
      <c r="A144" s="173" t="s">
        <v>12</v>
      </c>
      <c r="B144" s="460" t="s">
        <v>13</v>
      </c>
      <c r="C144" s="645" t="s">
        <v>3260</v>
      </c>
      <c r="D144" s="645" t="s">
        <v>3421</v>
      </c>
      <c r="E144" s="643" t="s">
        <v>4390</v>
      </c>
      <c r="F144" s="643" t="s">
        <v>3422</v>
      </c>
      <c r="G144" s="643" t="s">
        <v>3423</v>
      </c>
      <c r="H144" s="537" t="s">
        <v>3424</v>
      </c>
      <c r="I144" s="537" t="s">
        <v>3425</v>
      </c>
      <c r="J144" s="164">
        <v>1</v>
      </c>
      <c r="K144" s="194">
        <v>45809</v>
      </c>
      <c r="L144" s="194">
        <v>46387</v>
      </c>
      <c r="M144" s="165">
        <f t="shared" si="23"/>
        <v>82.571428571428569</v>
      </c>
      <c r="N144" s="164">
        <v>0</v>
      </c>
      <c r="O144" s="163" t="s">
        <v>3426</v>
      </c>
      <c r="P144" s="53">
        <f t="shared" si="32"/>
        <v>0</v>
      </c>
      <c r="Q144" s="166" t="str">
        <f>IF(ISNUMBER(P144),IF(P144=100%,"CUMPLIDA",IF(AND(ISNUMBER(L144),ISNUMBER(CGR!$P$4)), IF(L144&lt;CGR!$P$4,"INCUMPLIDA","PROCESO"), "VERIFICAR FECHA")),"SIN VALOR AVANCE")</f>
        <v>PROCESO</v>
      </c>
      <c r="R144" s="418" t="s">
        <v>3424</v>
      </c>
      <c r="S144" s="419" t="s">
        <v>3425</v>
      </c>
      <c r="T144" s="420">
        <v>1</v>
      </c>
      <c r="U144" s="421">
        <v>45809</v>
      </c>
      <c r="V144" s="421">
        <v>46387</v>
      </c>
      <c r="W144" s="165">
        <f t="shared" si="33"/>
        <v>82.571428571428569</v>
      </c>
      <c r="X144" s="426">
        <v>0</v>
      </c>
      <c r="Y144" s="403" t="s">
        <v>3426</v>
      </c>
      <c r="Z144" s="340">
        <f t="shared" si="34"/>
        <v>1</v>
      </c>
      <c r="AA144" s="340">
        <f t="shared" si="35"/>
        <v>1</v>
      </c>
      <c r="AB144" s="340">
        <f t="shared" si="36"/>
        <v>1</v>
      </c>
      <c r="AC144" s="340">
        <f t="shared" si="37"/>
        <v>1</v>
      </c>
      <c r="AD144" s="340">
        <f t="shared" si="38"/>
        <v>1</v>
      </c>
      <c r="AE144" s="340">
        <f t="shared" si="39"/>
        <v>1</v>
      </c>
      <c r="AF144" s="340">
        <f t="shared" si="40"/>
        <v>1</v>
      </c>
      <c r="AG144" s="340">
        <f t="shared" si="41"/>
        <v>1</v>
      </c>
    </row>
    <row r="145" spans="1:33" ht="135">
      <c r="A145" s="173" t="s">
        <v>12</v>
      </c>
      <c r="B145" s="460" t="s">
        <v>13</v>
      </c>
      <c r="C145" s="645"/>
      <c r="D145" s="645"/>
      <c r="E145" s="643"/>
      <c r="F145" s="643"/>
      <c r="G145" s="643"/>
      <c r="H145" s="537" t="s">
        <v>3427</v>
      </c>
      <c r="I145" s="537" t="s">
        <v>3428</v>
      </c>
      <c r="J145" s="534">
        <v>399648949</v>
      </c>
      <c r="K145" s="194">
        <v>45809</v>
      </c>
      <c r="L145" s="194">
        <v>46174</v>
      </c>
      <c r="M145" s="165">
        <f t="shared" si="23"/>
        <v>52.142857142857146</v>
      </c>
      <c r="N145" s="534">
        <v>0</v>
      </c>
      <c r="O145" s="163" t="s">
        <v>3429</v>
      </c>
      <c r="P145" s="53">
        <f t="shared" si="32"/>
        <v>0</v>
      </c>
      <c r="Q145" s="166" t="str">
        <f>IF(ISNUMBER(P145),IF(P145=100%,"CUMPLIDA",IF(AND(ISNUMBER(L145),ISNUMBER(CGR!$P$4)), IF(L145&lt;CGR!$P$4,"INCUMPLIDA","PROCESO"), "VERIFICAR FECHA")),"SIN VALOR AVANCE")</f>
        <v>PROCESO</v>
      </c>
      <c r="R145" s="418" t="s">
        <v>3427</v>
      </c>
      <c r="S145" s="419" t="s">
        <v>3428</v>
      </c>
      <c r="T145" s="413">
        <v>399648949</v>
      </c>
      <c r="U145" s="421">
        <v>45809</v>
      </c>
      <c r="V145" s="421">
        <v>46174</v>
      </c>
      <c r="W145" s="165">
        <f t="shared" si="33"/>
        <v>52.142857142857146</v>
      </c>
      <c r="X145" s="426">
        <v>0</v>
      </c>
      <c r="Y145" s="283" t="s">
        <v>3429</v>
      </c>
      <c r="Z145" s="340">
        <f t="shared" si="34"/>
        <v>1</v>
      </c>
      <c r="AA145" s="340">
        <f t="shared" si="35"/>
        <v>1</v>
      </c>
      <c r="AB145" s="340">
        <f t="shared" si="36"/>
        <v>1</v>
      </c>
      <c r="AC145" s="340">
        <f t="shared" si="37"/>
        <v>1</v>
      </c>
      <c r="AD145" s="340">
        <f t="shared" si="38"/>
        <v>1</v>
      </c>
      <c r="AE145" s="340">
        <f t="shared" si="39"/>
        <v>1</v>
      </c>
      <c r="AF145" s="340">
        <f t="shared" si="40"/>
        <v>1</v>
      </c>
      <c r="AG145" s="340">
        <f t="shared" si="41"/>
        <v>1</v>
      </c>
    </row>
    <row r="146" spans="1:33" ht="195" customHeight="1">
      <c r="A146" s="173" t="s">
        <v>12</v>
      </c>
      <c r="B146" s="460" t="s">
        <v>13</v>
      </c>
      <c r="C146" s="645" t="s">
        <v>3260</v>
      </c>
      <c r="D146" s="645" t="s">
        <v>3421</v>
      </c>
      <c r="E146" s="643" t="s">
        <v>4391</v>
      </c>
      <c r="F146" s="643" t="s">
        <v>3430</v>
      </c>
      <c r="G146" s="643" t="s">
        <v>3431</v>
      </c>
      <c r="H146" s="163" t="s">
        <v>3320</v>
      </c>
      <c r="I146" s="533" t="s">
        <v>3321</v>
      </c>
      <c r="J146" s="534">
        <v>20021334751</v>
      </c>
      <c r="K146" s="194">
        <v>45809</v>
      </c>
      <c r="L146" s="194">
        <v>46539</v>
      </c>
      <c r="M146" s="165">
        <f t="shared" si="23"/>
        <v>104.28571428571429</v>
      </c>
      <c r="N146" s="534">
        <v>0</v>
      </c>
      <c r="O146" s="163" t="s">
        <v>3429</v>
      </c>
      <c r="P146" s="53">
        <f t="shared" si="32"/>
        <v>0</v>
      </c>
      <c r="Q146" s="166" t="str">
        <f>IF(ISNUMBER(P146),IF(P146=100%,"CUMPLIDA",IF(AND(ISNUMBER(L146),ISNUMBER(CGR!$P$4)), IF(L146&lt;CGR!$P$4,"INCUMPLIDA","PROCESO"), "VERIFICAR FECHA")),"SIN VALOR AVANCE")</f>
        <v>PROCESO</v>
      </c>
      <c r="R146" s="411" t="s">
        <v>3320</v>
      </c>
      <c r="S146" s="412" t="s">
        <v>3321</v>
      </c>
      <c r="T146" s="422">
        <v>20021334751</v>
      </c>
      <c r="U146" s="421">
        <v>45809</v>
      </c>
      <c r="V146" s="421">
        <v>46539</v>
      </c>
      <c r="W146" s="165">
        <f t="shared" si="33"/>
        <v>104.28571428571429</v>
      </c>
      <c r="X146" s="426">
        <v>0</v>
      </c>
      <c r="Y146" s="283" t="s">
        <v>3429</v>
      </c>
      <c r="Z146" s="340">
        <f t="shared" si="34"/>
        <v>1</v>
      </c>
      <c r="AA146" s="340">
        <f t="shared" si="35"/>
        <v>1</v>
      </c>
      <c r="AB146" s="340">
        <f t="shared" si="36"/>
        <v>1</v>
      </c>
      <c r="AC146" s="340">
        <f t="shared" si="37"/>
        <v>1</v>
      </c>
      <c r="AD146" s="340">
        <f t="shared" si="38"/>
        <v>1</v>
      </c>
      <c r="AE146" s="340">
        <f t="shared" si="39"/>
        <v>1</v>
      </c>
      <c r="AF146" s="340">
        <f t="shared" si="40"/>
        <v>1</v>
      </c>
      <c r="AG146" s="340">
        <f t="shared" si="41"/>
        <v>1</v>
      </c>
    </row>
    <row r="147" spans="1:33" ht="255">
      <c r="A147" s="173" t="s">
        <v>12</v>
      </c>
      <c r="B147" s="460" t="s">
        <v>13</v>
      </c>
      <c r="C147" s="645"/>
      <c r="D147" s="645"/>
      <c r="E147" s="643"/>
      <c r="F147" s="643"/>
      <c r="G147" s="643"/>
      <c r="H147" s="163" t="s">
        <v>3323</v>
      </c>
      <c r="I147" s="163" t="s">
        <v>3324</v>
      </c>
      <c r="J147" s="534">
        <v>20021334751</v>
      </c>
      <c r="K147" s="194">
        <v>45809</v>
      </c>
      <c r="L147" s="194">
        <v>46539</v>
      </c>
      <c r="M147" s="165">
        <f t="shared" si="23"/>
        <v>104.28571428571429</v>
      </c>
      <c r="N147" s="534">
        <v>0</v>
      </c>
      <c r="O147" s="163" t="s">
        <v>3429</v>
      </c>
      <c r="P147" s="53">
        <f t="shared" si="32"/>
        <v>0</v>
      </c>
      <c r="Q147" s="166" t="str">
        <f>IF(ISNUMBER(P147),IF(P147=100%,"CUMPLIDA",IF(AND(ISNUMBER(L147),ISNUMBER(CGR!$P$4)), IF(L147&lt;CGR!$P$4,"INCUMPLIDA","PROCESO"), "VERIFICAR FECHA")),"SIN VALOR AVANCE")</f>
        <v>PROCESO</v>
      </c>
      <c r="R147" s="411" t="s">
        <v>3323</v>
      </c>
      <c r="S147" s="414" t="s">
        <v>3324</v>
      </c>
      <c r="T147" s="422">
        <v>20021334751</v>
      </c>
      <c r="U147" s="421">
        <v>45809</v>
      </c>
      <c r="V147" s="421">
        <v>46539</v>
      </c>
      <c r="W147" s="165">
        <f t="shared" si="33"/>
        <v>104.28571428571429</v>
      </c>
      <c r="X147" s="426">
        <v>0</v>
      </c>
      <c r="Y147" s="283" t="s">
        <v>3429</v>
      </c>
      <c r="Z147" s="340">
        <f t="shared" si="34"/>
        <v>1</v>
      </c>
      <c r="AA147" s="340">
        <f t="shared" si="35"/>
        <v>1</v>
      </c>
      <c r="AB147" s="340">
        <f t="shared" si="36"/>
        <v>1</v>
      </c>
      <c r="AC147" s="340">
        <f t="shared" si="37"/>
        <v>1</v>
      </c>
      <c r="AD147" s="340">
        <f t="shared" si="38"/>
        <v>1</v>
      </c>
      <c r="AE147" s="340">
        <f t="shared" si="39"/>
        <v>1</v>
      </c>
      <c r="AF147" s="340">
        <f t="shared" si="40"/>
        <v>1</v>
      </c>
      <c r="AG147" s="340">
        <f t="shared" si="41"/>
        <v>1</v>
      </c>
    </row>
    <row r="148" spans="1:33" ht="150.75" customHeight="1">
      <c r="A148" s="173" t="s">
        <v>12</v>
      </c>
      <c r="B148" s="115" t="s">
        <v>13</v>
      </c>
      <c r="C148" s="645" t="s">
        <v>3432</v>
      </c>
      <c r="D148" s="645" t="s">
        <v>3433</v>
      </c>
      <c r="E148" s="643" t="s">
        <v>3434</v>
      </c>
      <c r="F148" s="643" t="s">
        <v>3435</v>
      </c>
      <c r="G148" s="172" t="s">
        <v>3436</v>
      </c>
      <c r="H148" s="512" t="s">
        <v>3437</v>
      </c>
      <c r="I148" s="163" t="s">
        <v>1159</v>
      </c>
      <c r="J148" s="168">
        <v>4</v>
      </c>
      <c r="K148" s="194">
        <v>45475</v>
      </c>
      <c r="L148" s="194">
        <v>45835</v>
      </c>
      <c r="M148" s="165">
        <f t="shared" ref="M148:M211" si="42">(L148-K148)/7</f>
        <v>51.428571428571431</v>
      </c>
      <c r="N148" s="193">
        <v>2</v>
      </c>
      <c r="O148" s="163" t="s">
        <v>3438</v>
      </c>
      <c r="P148" s="53">
        <f t="shared" si="32"/>
        <v>0.5</v>
      </c>
      <c r="Q148" s="166" t="str">
        <f>IF(ISNUMBER(P148),IF(P148=100%,"CUMPLIDA",IF(AND(ISNUMBER(L148),ISNUMBER(CGR!$P$4)), IF(L148&lt;CGR!$P$4,"INCUMPLIDA","PROCESO"), "VERIFICAR FECHA")),"SIN VALOR AVANCE")</f>
        <v>PROCESO</v>
      </c>
      <c r="R148" s="417" t="s">
        <v>3437</v>
      </c>
      <c r="S148" s="283" t="s">
        <v>1159</v>
      </c>
      <c r="T148" s="301">
        <v>4</v>
      </c>
      <c r="U148" s="385">
        <v>45475</v>
      </c>
      <c r="V148" s="385">
        <v>45835</v>
      </c>
      <c r="W148" s="165">
        <f t="shared" si="33"/>
        <v>51.428571428571431</v>
      </c>
      <c r="X148" s="389">
        <v>2</v>
      </c>
      <c r="Y148" s="283" t="s">
        <v>3438</v>
      </c>
      <c r="Z148" s="340">
        <f t="shared" si="34"/>
        <v>1</v>
      </c>
      <c r="AA148" s="340">
        <f t="shared" si="35"/>
        <v>1</v>
      </c>
      <c r="AB148" s="340">
        <f t="shared" si="36"/>
        <v>1</v>
      </c>
      <c r="AC148" s="340">
        <f t="shared" si="37"/>
        <v>1</v>
      </c>
      <c r="AD148" s="340">
        <f t="shared" si="38"/>
        <v>1</v>
      </c>
      <c r="AE148" s="340">
        <f t="shared" si="39"/>
        <v>1</v>
      </c>
      <c r="AF148" s="340">
        <f t="shared" si="40"/>
        <v>1</v>
      </c>
      <c r="AG148" s="340">
        <f t="shared" si="41"/>
        <v>1</v>
      </c>
    </row>
    <row r="149" spans="1:33" ht="255">
      <c r="A149" s="173" t="s">
        <v>12</v>
      </c>
      <c r="B149" s="115" t="s">
        <v>13</v>
      </c>
      <c r="C149" s="645"/>
      <c r="D149" s="645"/>
      <c r="E149" s="643"/>
      <c r="F149" s="643"/>
      <c r="G149" s="172" t="s">
        <v>3439</v>
      </c>
      <c r="H149" s="512" t="s">
        <v>3440</v>
      </c>
      <c r="I149" s="538" t="s">
        <v>3441</v>
      </c>
      <c r="J149" s="168">
        <v>1</v>
      </c>
      <c r="K149" s="194">
        <v>45475</v>
      </c>
      <c r="L149" s="194">
        <v>45835</v>
      </c>
      <c r="M149" s="165">
        <f t="shared" si="42"/>
        <v>51.428571428571431</v>
      </c>
      <c r="N149" s="193">
        <v>1</v>
      </c>
      <c r="O149" s="163" t="s">
        <v>3438</v>
      </c>
      <c r="P149" s="53">
        <f t="shared" si="32"/>
        <v>1</v>
      </c>
      <c r="Q149" s="166" t="str">
        <f>IF(ISNUMBER(P149),IF(P149=100%,"CUMPLIDA",IF(AND(ISNUMBER(L149),ISNUMBER(CGR!$P$4)), IF(L149&lt;CGR!$P$4,"INCUMPLIDA","PROCESO"), "VERIFICAR FECHA")),"SIN VALOR AVANCE")</f>
        <v>CUMPLIDA</v>
      </c>
      <c r="R149" s="417" t="s">
        <v>3440</v>
      </c>
      <c r="S149" s="423" t="s">
        <v>3441</v>
      </c>
      <c r="T149" s="301">
        <v>1</v>
      </c>
      <c r="U149" s="385">
        <v>45475</v>
      </c>
      <c r="V149" s="385">
        <v>45835</v>
      </c>
      <c r="W149" s="165">
        <f t="shared" si="33"/>
        <v>51.428571428571431</v>
      </c>
      <c r="X149" s="389">
        <v>1</v>
      </c>
      <c r="Y149" s="283" t="s">
        <v>3438</v>
      </c>
      <c r="Z149" s="340">
        <f t="shared" si="34"/>
        <v>1</v>
      </c>
      <c r="AA149" s="340">
        <f t="shared" si="35"/>
        <v>1</v>
      </c>
      <c r="AB149" s="340">
        <f t="shared" si="36"/>
        <v>1</v>
      </c>
      <c r="AC149" s="340">
        <f t="shared" si="37"/>
        <v>1</v>
      </c>
      <c r="AD149" s="340">
        <f t="shared" si="38"/>
        <v>1</v>
      </c>
      <c r="AE149" s="340">
        <f t="shared" si="39"/>
        <v>1</v>
      </c>
      <c r="AF149" s="340">
        <f t="shared" si="40"/>
        <v>1</v>
      </c>
      <c r="AG149" s="340">
        <f t="shared" si="41"/>
        <v>1</v>
      </c>
    </row>
    <row r="150" spans="1:33" ht="150.75">
      <c r="A150" s="173" t="s">
        <v>12</v>
      </c>
      <c r="B150" s="115" t="s">
        <v>13</v>
      </c>
      <c r="C150" s="645"/>
      <c r="D150" s="645"/>
      <c r="E150" s="643"/>
      <c r="F150" s="643"/>
      <c r="G150" s="52" t="s">
        <v>3442</v>
      </c>
      <c r="H150" s="163" t="s">
        <v>3443</v>
      </c>
      <c r="I150" s="538" t="s">
        <v>3441</v>
      </c>
      <c r="J150" s="168">
        <v>1</v>
      </c>
      <c r="K150" s="194">
        <v>45475</v>
      </c>
      <c r="L150" s="194">
        <v>45835</v>
      </c>
      <c r="M150" s="165">
        <f t="shared" si="42"/>
        <v>51.428571428571431</v>
      </c>
      <c r="N150" s="193">
        <v>1</v>
      </c>
      <c r="O150" s="163" t="s">
        <v>3438</v>
      </c>
      <c r="P150" s="53">
        <f t="shared" si="32"/>
        <v>1</v>
      </c>
      <c r="Q150" s="166" t="str">
        <f>IF(ISNUMBER(P150),IF(P150=100%,"CUMPLIDA",IF(AND(ISNUMBER(L150),ISNUMBER(CGR!$P$4)), IF(L150&lt;CGR!$P$4,"INCUMPLIDA","PROCESO"), "VERIFICAR FECHA")),"SIN VALOR AVANCE")</f>
        <v>CUMPLIDA</v>
      </c>
      <c r="R150" s="399" t="s">
        <v>3443</v>
      </c>
      <c r="S150" s="423" t="s">
        <v>3441</v>
      </c>
      <c r="T150" s="301">
        <v>1</v>
      </c>
      <c r="U150" s="385">
        <v>45475</v>
      </c>
      <c r="V150" s="385">
        <v>45835</v>
      </c>
      <c r="W150" s="165">
        <f t="shared" si="33"/>
        <v>51.428571428571431</v>
      </c>
      <c r="X150" s="389">
        <v>1</v>
      </c>
      <c r="Y150" s="283" t="s">
        <v>3438</v>
      </c>
      <c r="Z150" s="340">
        <f t="shared" si="34"/>
        <v>1</v>
      </c>
      <c r="AA150" s="340">
        <f t="shared" si="35"/>
        <v>1</v>
      </c>
      <c r="AB150" s="340">
        <f t="shared" si="36"/>
        <v>1</v>
      </c>
      <c r="AC150" s="340">
        <f t="shared" si="37"/>
        <v>1</v>
      </c>
      <c r="AD150" s="340">
        <f t="shared" si="38"/>
        <v>1</v>
      </c>
      <c r="AE150" s="340">
        <f t="shared" si="39"/>
        <v>1</v>
      </c>
      <c r="AF150" s="340">
        <f t="shared" si="40"/>
        <v>1</v>
      </c>
      <c r="AG150" s="340">
        <f t="shared" si="41"/>
        <v>1</v>
      </c>
    </row>
    <row r="151" spans="1:33" ht="150.75" customHeight="1">
      <c r="A151" s="173" t="s">
        <v>12</v>
      </c>
      <c r="B151" s="115" t="s">
        <v>13</v>
      </c>
      <c r="C151" s="645" t="s">
        <v>3432</v>
      </c>
      <c r="D151" s="645" t="s">
        <v>3433</v>
      </c>
      <c r="E151" s="643" t="s">
        <v>3444</v>
      </c>
      <c r="F151" s="643" t="s">
        <v>3445</v>
      </c>
      <c r="G151" s="172" t="s">
        <v>3436</v>
      </c>
      <c r="H151" s="512" t="s">
        <v>3437</v>
      </c>
      <c r="I151" s="163" t="s">
        <v>1159</v>
      </c>
      <c r="J151" s="168">
        <v>4</v>
      </c>
      <c r="K151" s="194">
        <v>45475</v>
      </c>
      <c r="L151" s="194">
        <v>45835</v>
      </c>
      <c r="M151" s="165">
        <f t="shared" si="42"/>
        <v>51.428571428571431</v>
      </c>
      <c r="N151" s="193">
        <v>2</v>
      </c>
      <c r="O151" s="163" t="s">
        <v>3446</v>
      </c>
      <c r="P151" s="53">
        <f t="shared" si="32"/>
        <v>0.5</v>
      </c>
      <c r="Q151" s="166" t="str">
        <f>IF(ISNUMBER(P151),IF(P151=100%,"CUMPLIDA",IF(AND(ISNUMBER(L151),ISNUMBER(CGR!$P$4)), IF(L151&lt;CGR!$P$4,"INCUMPLIDA","PROCESO"), "VERIFICAR FECHA")),"SIN VALOR AVANCE")</f>
        <v>PROCESO</v>
      </c>
      <c r="R151" s="417" t="s">
        <v>3437</v>
      </c>
      <c r="S151" s="283" t="s">
        <v>1159</v>
      </c>
      <c r="T151" s="301">
        <v>4</v>
      </c>
      <c r="U151" s="385">
        <v>45475</v>
      </c>
      <c r="V151" s="385">
        <v>45835</v>
      </c>
      <c r="W151" s="165">
        <f t="shared" si="33"/>
        <v>51.428571428571431</v>
      </c>
      <c r="X151" s="389">
        <v>2</v>
      </c>
      <c r="Y151" s="283" t="s">
        <v>3446</v>
      </c>
      <c r="Z151" s="340">
        <f t="shared" si="34"/>
        <v>1</v>
      </c>
      <c r="AA151" s="340">
        <f t="shared" si="35"/>
        <v>1</v>
      </c>
      <c r="AB151" s="340">
        <f t="shared" si="36"/>
        <v>1</v>
      </c>
      <c r="AC151" s="340">
        <f t="shared" si="37"/>
        <v>1</v>
      </c>
      <c r="AD151" s="340">
        <f t="shared" si="38"/>
        <v>1</v>
      </c>
      <c r="AE151" s="340">
        <f t="shared" si="39"/>
        <v>1</v>
      </c>
      <c r="AF151" s="340">
        <f t="shared" si="40"/>
        <v>1</v>
      </c>
      <c r="AG151" s="340">
        <f t="shared" si="41"/>
        <v>1</v>
      </c>
    </row>
    <row r="152" spans="1:33" ht="255">
      <c r="A152" s="173" t="s">
        <v>12</v>
      </c>
      <c r="B152" s="115" t="s">
        <v>13</v>
      </c>
      <c r="C152" s="645"/>
      <c r="D152" s="645"/>
      <c r="E152" s="643"/>
      <c r="F152" s="643"/>
      <c r="G152" s="172" t="s">
        <v>3439</v>
      </c>
      <c r="H152" s="512" t="s">
        <v>3440</v>
      </c>
      <c r="I152" s="538" t="s">
        <v>3441</v>
      </c>
      <c r="J152" s="168">
        <v>1</v>
      </c>
      <c r="K152" s="194">
        <v>45475</v>
      </c>
      <c r="L152" s="194">
        <v>45835</v>
      </c>
      <c r="M152" s="165">
        <f t="shared" si="42"/>
        <v>51.428571428571431</v>
      </c>
      <c r="N152" s="193">
        <v>0</v>
      </c>
      <c r="O152" s="163" t="s">
        <v>3446</v>
      </c>
      <c r="P152" s="53">
        <f t="shared" si="32"/>
        <v>0</v>
      </c>
      <c r="Q152" s="166" t="str">
        <f>IF(ISNUMBER(P152),IF(P152=100%,"CUMPLIDA",IF(AND(ISNUMBER(L152),ISNUMBER(CGR!$P$4)), IF(L152&lt;CGR!$P$4,"INCUMPLIDA","PROCESO"), "VERIFICAR FECHA")),"SIN VALOR AVANCE")</f>
        <v>PROCESO</v>
      </c>
      <c r="R152" s="417" t="s">
        <v>3440</v>
      </c>
      <c r="S152" s="423" t="s">
        <v>3441</v>
      </c>
      <c r="T152" s="301">
        <v>1</v>
      </c>
      <c r="U152" s="385">
        <v>45475</v>
      </c>
      <c r="V152" s="385">
        <v>45835</v>
      </c>
      <c r="W152" s="165">
        <f t="shared" si="33"/>
        <v>51.428571428571431</v>
      </c>
      <c r="X152" s="389">
        <v>0</v>
      </c>
      <c r="Y152" s="283" t="s">
        <v>3446</v>
      </c>
      <c r="Z152" s="340">
        <f t="shared" si="34"/>
        <v>1</v>
      </c>
      <c r="AA152" s="340">
        <f t="shared" si="35"/>
        <v>1</v>
      </c>
      <c r="AB152" s="340">
        <f t="shared" si="36"/>
        <v>1</v>
      </c>
      <c r="AC152" s="340">
        <f t="shared" si="37"/>
        <v>1</v>
      </c>
      <c r="AD152" s="340">
        <f t="shared" si="38"/>
        <v>1</v>
      </c>
      <c r="AE152" s="340">
        <f t="shared" si="39"/>
        <v>1</v>
      </c>
      <c r="AF152" s="340">
        <f t="shared" si="40"/>
        <v>1</v>
      </c>
      <c r="AG152" s="340">
        <f t="shared" si="41"/>
        <v>1</v>
      </c>
    </row>
    <row r="153" spans="1:33" ht="150.75">
      <c r="A153" s="173" t="s">
        <v>12</v>
      </c>
      <c r="B153" s="115" t="s">
        <v>13</v>
      </c>
      <c r="C153" s="645"/>
      <c r="D153" s="645"/>
      <c r="E153" s="643"/>
      <c r="F153" s="643"/>
      <c r="G153" s="52" t="s">
        <v>3442</v>
      </c>
      <c r="H153" s="163" t="s">
        <v>3443</v>
      </c>
      <c r="I153" s="538" t="s">
        <v>3441</v>
      </c>
      <c r="J153" s="168">
        <v>1</v>
      </c>
      <c r="K153" s="194">
        <v>45475</v>
      </c>
      <c r="L153" s="194">
        <v>45835</v>
      </c>
      <c r="M153" s="165">
        <f t="shared" si="42"/>
        <v>51.428571428571431</v>
      </c>
      <c r="N153" s="193">
        <v>0</v>
      </c>
      <c r="O153" s="163" t="s">
        <v>3446</v>
      </c>
      <c r="P153" s="53">
        <f t="shared" si="32"/>
        <v>0</v>
      </c>
      <c r="Q153" s="166" t="str">
        <f>IF(ISNUMBER(P153),IF(P153=100%,"CUMPLIDA",IF(AND(ISNUMBER(L153),ISNUMBER(CGR!$P$4)), IF(L153&lt;CGR!$P$4,"INCUMPLIDA","PROCESO"), "VERIFICAR FECHA")),"SIN VALOR AVANCE")</f>
        <v>PROCESO</v>
      </c>
      <c r="R153" s="399" t="s">
        <v>3443</v>
      </c>
      <c r="S153" s="423" t="s">
        <v>3441</v>
      </c>
      <c r="T153" s="301">
        <v>1</v>
      </c>
      <c r="U153" s="385">
        <v>45475</v>
      </c>
      <c r="V153" s="385">
        <v>45835</v>
      </c>
      <c r="W153" s="165">
        <f t="shared" si="33"/>
        <v>51.428571428571431</v>
      </c>
      <c r="X153" s="389">
        <v>0</v>
      </c>
      <c r="Y153" s="283" t="s">
        <v>3446</v>
      </c>
      <c r="Z153" s="340">
        <f t="shared" si="34"/>
        <v>1</v>
      </c>
      <c r="AA153" s="340">
        <f t="shared" si="35"/>
        <v>1</v>
      </c>
      <c r="AB153" s="340">
        <f t="shared" si="36"/>
        <v>1</v>
      </c>
      <c r="AC153" s="340">
        <f t="shared" si="37"/>
        <v>1</v>
      </c>
      <c r="AD153" s="340">
        <f t="shared" si="38"/>
        <v>1</v>
      </c>
      <c r="AE153" s="340">
        <f t="shared" si="39"/>
        <v>1</v>
      </c>
      <c r="AF153" s="340">
        <f t="shared" si="40"/>
        <v>1</v>
      </c>
      <c r="AG153" s="340">
        <f t="shared" si="41"/>
        <v>1</v>
      </c>
    </row>
    <row r="154" spans="1:33" ht="165.75" customHeight="1">
      <c r="A154" s="173" t="s">
        <v>12</v>
      </c>
      <c r="B154" s="115" t="s">
        <v>13</v>
      </c>
      <c r="C154" s="645" t="s">
        <v>3432</v>
      </c>
      <c r="D154" s="645" t="s">
        <v>3447</v>
      </c>
      <c r="E154" s="643" t="s">
        <v>3448</v>
      </c>
      <c r="F154" s="643" t="s">
        <v>3445</v>
      </c>
      <c r="G154" s="172" t="s">
        <v>3436</v>
      </c>
      <c r="H154" s="512" t="s">
        <v>3437</v>
      </c>
      <c r="I154" s="163" t="s">
        <v>1159</v>
      </c>
      <c r="J154" s="168">
        <v>4</v>
      </c>
      <c r="K154" s="194">
        <v>45475</v>
      </c>
      <c r="L154" s="194">
        <v>45835</v>
      </c>
      <c r="M154" s="165">
        <f t="shared" si="42"/>
        <v>51.428571428571431</v>
      </c>
      <c r="N154" s="193">
        <v>2</v>
      </c>
      <c r="O154" s="163" t="s">
        <v>3449</v>
      </c>
      <c r="P154" s="53">
        <f t="shared" si="32"/>
        <v>0.5</v>
      </c>
      <c r="Q154" s="166" t="str">
        <f>IF(ISNUMBER(P154),IF(P154=100%,"CUMPLIDA",IF(AND(ISNUMBER(L154),ISNUMBER(CGR!$P$4)), IF(L154&lt;CGR!$P$4,"INCUMPLIDA","PROCESO"), "VERIFICAR FECHA")),"SIN VALOR AVANCE")</f>
        <v>PROCESO</v>
      </c>
      <c r="R154" s="417" t="s">
        <v>3437</v>
      </c>
      <c r="S154" s="283" t="s">
        <v>1159</v>
      </c>
      <c r="T154" s="301">
        <v>4</v>
      </c>
      <c r="U154" s="385">
        <v>45475</v>
      </c>
      <c r="V154" s="385">
        <v>45835</v>
      </c>
      <c r="W154" s="165">
        <f t="shared" si="33"/>
        <v>51.428571428571431</v>
      </c>
      <c r="X154" s="389">
        <v>2</v>
      </c>
      <c r="Y154" s="283" t="s">
        <v>3449</v>
      </c>
      <c r="Z154" s="340">
        <f t="shared" si="34"/>
        <v>1</v>
      </c>
      <c r="AA154" s="340">
        <f t="shared" si="35"/>
        <v>1</v>
      </c>
      <c r="AB154" s="340">
        <f t="shared" si="36"/>
        <v>1</v>
      </c>
      <c r="AC154" s="340">
        <f t="shared" si="37"/>
        <v>1</v>
      </c>
      <c r="AD154" s="340">
        <f t="shared" si="38"/>
        <v>1</v>
      </c>
      <c r="AE154" s="340">
        <f t="shared" si="39"/>
        <v>1</v>
      </c>
      <c r="AF154" s="340">
        <f t="shared" si="40"/>
        <v>1</v>
      </c>
      <c r="AG154" s="340">
        <f t="shared" si="41"/>
        <v>1</v>
      </c>
    </row>
    <row r="155" spans="1:33" ht="255">
      <c r="A155" s="173" t="s">
        <v>12</v>
      </c>
      <c r="B155" s="115" t="s">
        <v>13</v>
      </c>
      <c r="C155" s="645"/>
      <c r="D155" s="645"/>
      <c r="E155" s="643"/>
      <c r="F155" s="643"/>
      <c r="G155" s="172" t="s">
        <v>3439</v>
      </c>
      <c r="H155" s="512" t="s">
        <v>3440</v>
      </c>
      <c r="I155" s="538" t="s">
        <v>3441</v>
      </c>
      <c r="J155" s="168">
        <v>1</v>
      </c>
      <c r="K155" s="194">
        <v>45475</v>
      </c>
      <c r="L155" s="194">
        <v>45835</v>
      </c>
      <c r="M155" s="165">
        <f t="shared" si="42"/>
        <v>51.428571428571431</v>
      </c>
      <c r="N155" s="193">
        <v>1</v>
      </c>
      <c r="O155" s="163" t="s">
        <v>3449</v>
      </c>
      <c r="P155" s="53">
        <f t="shared" si="32"/>
        <v>1</v>
      </c>
      <c r="Q155" s="166" t="str">
        <f>IF(ISNUMBER(P155),IF(P155=100%,"CUMPLIDA",IF(AND(ISNUMBER(L155),ISNUMBER(CGR!$P$4)), IF(L155&lt;CGR!$P$4,"INCUMPLIDA","PROCESO"), "VERIFICAR FECHA")),"SIN VALOR AVANCE")</f>
        <v>CUMPLIDA</v>
      </c>
      <c r="R155" s="417" t="s">
        <v>3440</v>
      </c>
      <c r="S155" s="423" t="s">
        <v>3441</v>
      </c>
      <c r="T155" s="301">
        <v>1</v>
      </c>
      <c r="U155" s="385">
        <v>45475</v>
      </c>
      <c r="V155" s="385">
        <v>45835</v>
      </c>
      <c r="W155" s="165">
        <f t="shared" si="33"/>
        <v>51.428571428571431</v>
      </c>
      <c r="X155" s="389">
        <v>1</v>
      </c>
      <c r="Y155" s="283" t="s">
        <v>3449</v>
      </c>
      <c r="Z155" s="340">
        <f t="shared" si="34"/>
        <v>1</v>
      </c>
      <c r="AA155" s="340">
        <f t="shared" si="35"/>
        <v>1</v>
      </c>
      <c r="AB155" s="340">
        <f t="shared" si="36"/>
        <v>1</v>
      </c>
      <c r="AC155" s="340">
        <f t="shared" si="37"/>
        <v>1</v>
      </c>
      <c r="AD155" s="340">
        <f t="shared" si="38"/>
        <v>1</v>
      </c>
      <c r="AE155" s="340">
        <f t="shared" si="39"/>
        <v>1</v>
      </c>
      <c r="AF155" s="340">
        <f t="shared" si="40"/>
        <v>1</v>
      </c>
      <c r="AG155" s="340">
        <f t="shared" si="41"/>
        <v>1</v>
      </c>
    </row>
    <row r="156" spans="1:33" ht="165.75">
      <c r="A156" s="173" t="s">
        <v>12</v>
      </c>
      <c r="B156" s="115" t="s">
        <v>13</v>
      </c>
      <c r="C156" s="645"/>
      <c r="D156" s="645"/>
      <c r="E156" s="643"/>
      <c r="F156" s="643"/>
      <c r="G156" s="52" t="s">
        <v>3442</v>
      </c>
      <c r="H156" s="163" t="s">
        <v>3443</v>
      </c>
      <c r="I156" s="538" t="s">
        <v>3441</v>
      </c>
      <c r="J156" s="168">
        <v>1</v>
      </c>
      <c r="K156" s="194">
        <v>45475</v>
      </c>
      <c r="L156" s="194">
        <v>45835</v>
      </c>
      <c r="M156" s="165">
        <f t="shared" si="42"/>
        <v>51.428571428571431</v>
      </c>
      <c r="N156" s="193">
        <v>1</v>
      </c>
      <c r="O156" s="163" t="s">
        <v>3449</v>
      </c>
      <c r="P156" s="53">
        <f t="shared" si="32"/>
        <v>1</v>
      </c>
      <c r="Q156" s="166" t="str">
        <f>IF(ISNUMBER(P156),IF(P156=100%,"CUMPLIDA",IF(AND(ISNUMBER(L156),ISNUMBER(CGR!$P$4)), IF(L156&lt;CGR!$P$4,"INCUMPLIDA","PROCESO"), "VERIFICAR FECHA")),"SIN VALOR AVANCE")</f>
        <v>CUMPLIDA</v>
      </c>
      <c r="R156" s="399" t="s">
        <v>3443</v>
      </c>
      <c r="S156" s="423" t="s">
        <v>3441</v>
      </c>
      <c r="T156" s="301">
        <v>1</v>
      </c>
      <c r="U156" s="385">
        <v>45475</v>
      </c>
      <c r="V156" s="385">
        <v>45835</v>
      </c>
      <c r="W156" s="165">
        <f t="shared" si="33"/>
        <v>51.428571428571431</v>
      </c>
      <c r="X156" s="389">
        <v>1</v>
      </c>
      <c r="Y156" s="283" t="s">
        <v>3449</v>
      </c>
      <c r="Z156" s="340">
        <f t="shared" si="34"/>
        <v>1</v>
      </c>
      <c r="AA156" s="340">
        <f t="shared" si="35"/>
        <v>1</v>
      </c>
      <c r="AB156" s="340">
        <f t="shared" si="36"/>
        <v>1</v>
      </c>
      <c r="AC156" s="340">
        <f t="shared" si="37"/>
        <v>1</v>
      </c>
      <c r="AD156" s="340">
        <f t="shared" si="38"/>
        <v>1</v>
      </c>
      <c r="AE156" s="340">
        <f t="shared" si="39"/>
        <v>1</v>
      </c>
      <c r="AF156" s="340">
        <f t="shared" si="40"/>
        <v>1</v>
      </c>
      <c r="AG156" s="340">
        <f t="shared" si="41"/>
        <v>1</v>
      </c>
    </row>
    <row r="157" spans="1:33" ht="225.75">
      <c r="A157" s="169" t="s">
        <v>20</v>
      </c>
      <c r="B157" s="460" t="s">
        <v>13</v>
      </c>
      <c r="C157" s="642" t="s">
        <v>3450</v>
      </c>
      <c r="D157" s="642" t="s">
        <v>3098</v>
      </c>
      <c r="E157" s="643" t="s">
        <v>3451</v>
      </c>
      <c r="F157" s="643" t="s">
        <v>3452</v>
      </c>
      <c r="G157" s="52" t="s">
        <v>3166</v>
      </c>
      <c r="H157" s="163" t="s">
        <v>3120</v>
      </c>
      <c r="I157" s="163" t="s">
        <v>1512</v>
      </c>
      <c r="J157" s="164">
        <v>1</v>
      </c>
      <c r="K157" s="190">
        <v>45231</v>
      </c>
      <c r="L157" s="190">
        <v>45504</v>
      </c>
      <c r="M157" s="165">
        <f t="shared" si="42"/>
        <v>39</v>
      </c>
      <c r="N157" s="193">
        <v>1</v>
      </c>
      <c r="O157" s="163" t="s">
        <v>3453</v>
      </c>
      <c r="P157" s="53">
        <f t="shared" si="32"/>
        <v>1</v>
      </c>
      <c r="Q157" s="166" t="str">
        <f>IF(ISNUMBER(P157),IF(P157=100%,"CUMPLIDA",IF(AND(ISNUMBER(L157),ISNUMBER(CGR!$P$4)), IF(L157&lt;CGR!$P$4,"INCUMPLIDA","PROCESO"), "VERIFICAR FECHA")),"SIN VALOR AVANCE")</f>
        <v>CUMPLIDA</v>
      </c>
      <c r="R157" s="52" t="s">
        <v>3120</v>
      </c>
      <c r="S157" s="163" t="s">
        <v>1512</v>
      </c>
      <c r="T157" s="164">
        <v>1</v>
      </c>
      <c r="U157" s="190">
        <v>45231</v>
      </c>
      <c r="V157" s="190">
        <v>45504</v>
      </c>
      <c r="W157" s="165">
        <f t="shared" si="33"/>
        <v>39</v>
      </c>
      <c r="X157" s="193">
        <v>1</v>
      </c>
      <c r="Y157" s="163" t="s">
        <v>3453</v>
      </c>
      <c r="Z157" s="340">
        <f t="shared" si="34"/>
        <v>1</v>
      </c>
      <c r="AA157" s="340">
        <f t="shared" si="35"/>
        <v>1</v>
      </c>
      <c r="AB157" s="340">
        <f t="shared" si="36"/>
        <v>1</v>
      </c>
      <c r="AC157" s="340">
        <f t="shared" si="37"/>
        <v>1</v>
      </c>
      <c r="AD157" s="340">
        <f t="shared" si="38"/>
        <v>1</v>
      </c>
      <c r="AE157" s="340">
        <f t="shared" si="39"/>
        <v>1</v>
      </c>
      <c r="AF157" s="340">
        <f t="shared" si="40"/>
        <v>1</v>
      </c>
      <c r="AG157" s="340">
        <f t="shared" si="41"/>
        <v>1</v>
      </c>
    </row>
    <row r="158" spans="1:33" ht="195.75">
      <c r="A158" s="169" t="s">
        <v>20</v>
      </c>
      <c r="B158" s="460" t="s">
        <v>13</v>
      </c>
      <c r="C158" s="642"/>
      <c r="D158" s="642"/>
      <c r="E158" s="643"/>
      <c r="F158" s="643"/>
      <c r="G158" s="170" t="s">
        <v>3454</v>
      </c>
      <c r="H158" s="171" t="s">
        <v>2886</v>
      </c>
      <c r="I158" s="171" t="s">
        <v>2887</v>
      </c>
      <c r="J158" s="164">
        <v>1</v>
      </c>
      <c r="K158" s="190">
        <v>45231</v>
      </c>
      <c r="L158" s="190">
        <v>45504</v>
      </c>
      <c r="M158" s="165">
        <f t="shared" si="42"/>
        <v>39</v>
      </c>
      <c r="N158" s="193">
        <v>1</v>
      </c>
      <c r="O158" s="163" t="s">
        <v>3455</v>
      </c>
      <c r="P158" s="53">
        <f t="shared" si="32"/>
        <v>1</v>
      </c>
      <c r="Q158" s="166" t="str">
        <f>IF(ISNUMBER(P158),IF(P158=100%,"CUMPLIDA",IF(AND(ISNUMBER(L158),ISNUMBER(CGR!$P$4)), IF(L158&lt;CGR!$P$4,"INCUMPLIDA","PROCESO"), "VERIFICAR FECHA")),"SIN VALOR AVANCE")</f>
        <v>CUMPLIDA</v>
      </c>
      <c r="R158" s="170" t="s">
        <v>2886</v>
      </c>
      <c r="S158" s="171" t="s">
        <v>2887</v>
      </c>
      <c r="T158" s="164">
        <v>1</v>
      </c>
      <c r="U158" s="190">
        <v>45231</v>
      </c>
      <c r="V158" s="190">
        <v>45504</v>
      </c>
      <c r="W158" s="165">
        <f t="shared" si="33"/>
        <v>39</v>
      </c>
      <c r="X158" s="193">
        <v>1</v>
      </c>
      <c r="Y158" s="163" t="s">
        <v>3455</v>
      </c>
      <c r="Z158" s="340">
        <f t="shared" si="34"/>
        <v>1</v>
      </c>
      <c r="AA158" s="340">
        <f t="shared" si="35"/>
        <v>1</v>
      </c>
      <c r="AB158" s="340">
        <f t="shared" si="36"/>
        <v>1</v>
      </c>
      <c r="AC158" s="340">
        <f t="shared" si="37"/>
        <v>1</v>
      </c>
      <c r="AD158" s="340">
        <f t="shared" si="38"/>
        <v>1</v>
      </c>
      <c r="AE158" s="340">
        <f t="shared" si="39"/>
        <v>1</v>
      </c>
      <c r="AF158" s="340">
        <f t="shared" si="40"/>
        <v>1</v>
      </c>
      <c r="AG158" s="340">
        <f t="shared" si="41"/>
        <v>1</v>
      </c>
    </row>
    <row r="159" spans="1:33" ht="90.75">
      <c r="A159" s="169" t="s">
        <v>20</v>
      </c>
      <c r="B159" s="460" t="s">
        <v>13</v>
      </c>
      <c r="C159" s="642"/>
      <c r="D159" s="642"/>
      <c r="E159" s="643"/>
      <c r="F159" s="643"/>
      <c r="G159" s="52" t="s">
        <v>2434</v>
      </c>
      <c r="H159" s="163" t="s">
        <v>1614</v>
      </c>
      <c r="I159" s="163" t="s">
        <v>238</v>
      </c>
      <c r="J159" s="168">
        <v>1</v>
      </c>
      <c r="K159" s="192">
        <v>45352</v>
      </c>
      <c r="L159" s="192">
        <v>45747</v>
      </c>
      <c r="M159" s="165">
        <f t="shared" si="42"/>
        <v>56.428571428571431</v>
      </c>
      <c r="N159" s="193">
        <v>0</v>
      </c>
      <c r="O159" s="163" t="s">
        <v>3456</v>
      </c>
      <c r="P159" s="53">
        <f t="shared" si="32"/>
        <v>0</v>
      </c>
      <c r="Q159" s="166" t="str">
        <f>IF(ISNUMBER(P159),IF(P159=100%,"CUMPLIDA",IF(AND(ISNUMBER(L159),ISNUMBER(CGR!$P$4)), IF(L159&lt;CGR!$P$4,"INCUMPLIDA","PROCESO"), "VERIFICAR FECHA")),"SIN VALOR AVANCE")</f>
        <v>PROCESO</v>
      </c>
      <c r="R159" s="52" t="s">
        <v>1614</v>
      </c>
      <c r="S159" s="163" t="s">
        <v>238</v>
      </c>
      <c r="T159" s="168">
        <v>1</v>
      </c>
      <c r="U159" s="192">
        <v>45352</v>
      </c>
      <c r="V159" s="192">
        <v>45747</v>
      </c>
      <c r="W159" s="165">
        <f t="shared" si="33"/>
        <v>56.428571428571431</v>
      </c>
      <c r="X159" s="193">
        <v>0</v>
      </c>
      <c r="Y159" s="163" t="s">
        <v>3456</v>
      </c>
      <c r="Z159" s="340">
        <f t="shared" si="34"/>
        <v>1</v>
      </c>
      <c r="AA159" s="340">
        <f t="shared" si="35"/>
        <v>1</v>
      </c>
      <c r="AB159" s="340">
        <f t="shared" si="36"/>
        <v>1</v>
      </c>
      <c r="AC159" s="340">
        <f t="shared" si="37"/>
        <v>1</v>
      </c>
      <c r="AD159" s="340">
        <f t="shared" si="38"/>
        <v>1</v>
      </c>
      <c r="AE159" s="340">
        <f t="shared" si="39"/>
        <v>1</v>
      </c>
      <c r="AF159" s="340">
        <f t="shared" si="40"/>
        <v>1</v>
      </c>
      <c r="AG159" s="340">
        <f t="shared" si="41"/>
        <v>1</v>
      </c>
    </row>
    <row r="160" spans="1:33" ht="90.75">
      <c r="A160" s="169" t="s">
        <v>20</v>
      </c>
      <c r="B160" s="460" t="s">
        <v>13</v>
      </c>
      <c r="C160" s="642"/>
      <c r="D160" s="642"/>
      <c r="E160" s="643"/>
      <c r="F160" s="643"/>
      <c r="G160" s="52" t="s">
        <v>241</v>
      </c>
      <c r="H160" s="163" t="s">
        <v>241</v>
      </c>
      <c r="I160" s="163" t="s">
        <v>242</v>
      </c>
      <c r="J160" s="168">
        <v>1</v>
      </c>
      <c r="K160" s="192">
        <v>45352</v>
      </c>
      <c r="L160" s="192">
        <v>45747</v>
      </c>
      <c r="M160" s="165">
        <f t="shared" si="42"/>
        <v>56.428571428571431</v>
      </c>
      <c r="N160" s="193">
        <v>0.77</v>
      </c>
      <c r="O160" s="163" t="s">
        <v>3457</v>
      </c>
      <c r="P160" s="53">
        <f t="shared" si="32"/>
        <v>0.77</v>
      </c>
      <c r="Q160" s="166" t="str">
        <f>IF(ISNUMBER(P160),IF(P160=100%,"CUMPLIDA",IF(AND(ISNUMBER(L160),ISNUMBER(CGR!$P$4)), IF(L160&lt;CGR!$P$4,"INCUMPLIDA","PROCESO"), "VERIFICAR FECHA")),"SIN VALOR AVANCE")</f>
        <v>PROCESO</v>
      </c>
      <c r="R160" s="52" t="s">
        <v>241</v>
      </c>
      <c r="S160" s="163" t="s">
        <v>242</v>
      </c>
      <c r="T160" s="168">
        <v>1</v>
      </c>
      <c r="U160" s="192">
        <v>45352</v>
      </c>
      <c r="V160" s="192">
        <v>45747</v>
      </c>
      <c r="W160" s="165">
        <f t="shared" si="33"/>
        <v>56.428571428571431</v>
      </c>
      <c r="X160" s="193">
        <v>0.77</v>
      </c>
      <c r="Y160" s="163" t="s">
        <v>3457</v>
      </c>
      <c r="Z160" s="340">
        <f t="shared" si="34"/>
        <v>1</v>
      </c>
      <c r="AA160" s="340">
        <f t="shared" si="35"/>
        <v>1</v>
      </c>
      <c r="AB160" s="340">
        <f t="shared" si="36"/>
        <v>1</v>
      </c>
      <c r="AC160" s="340">
        <f t="shared" si="37"/>
        <v>1</v>
      </c>
      <c r="AD160" s="340">
        <f t="shared" si="38"/>
        <v>1</v>
      </c>
      <c r="AE160" s="340">
        <f t="shared" si="39"/>
        <v>1</v>
      </c>
      <c r="AF160" s="340">
        <f t="shared" si="40"/>
        <v>1</v>
      </c>
      <c r="AG160" s="340">
        <f t="shared" si="41"/>
        <v>1</v>
      </c>
    </row>
    <row r="161" spans="1:33" ht="135">
      <c r="A161" s="169" t="s">
        <v>20</v>
      </c>
      <c r="B161" s="460" t="s">
        <v>13</v>
      </c>
      <c r="C161" s="642"/>
      <c r="D161" s="642"/>
      <c r="E161" s="643"/>
      <c r="F161" s="643"/>
      <c r="G161" s="52" t="s">
        <v>248</v>
      </c>
      <c r="H161" s="163" t="s">
        <v>248</v>
      </c>
      <c r="I161" s="163" t="s">
        <v>249</v>
      </c>
      <c r="J161" s="168">
        <v>1</v>
      </c>
      <c r="K161" s="192">
        <v>45352</v>
      </c>
      <c r="L161" s="192">
        <v>45747</v>
      </c>
      <c r="M161" s="165">
        <f t="shared" si="42"/>
        <v>56.428571428571431</v>
      </c>
      <c r="N161" s="193">
        <v>0</v>
      </c>
      <c r="O161" s="163" t="s">
        <v>3456</v>
      </c>
      <c r="P161" s="53">
        <f t="shared" si="32"/>
        <v>0</v>
      </c>
      <c r="Q161" s="166" t="str">
        <f>IF(ISNUMBER(P161),IF(P161=100%,"CUMPLIDA",IF(AND(ISNUMBER(L161),ISNUMBER(CGR!$P$4)), IF(L161&lt;CGR!$P$4,"INCUMPLIDA","PROCESO"), "VERIFICAR FECHA")),"SIN VALOR AVANCE")</f>
        <v>PROCESO</v>
      </c>
      <c r="R161" s="52" t="s">
        <v>248</v>
      </c>
      <c r="S161" s="163" t="s">
        <v>249</v>
      </c>
      <c r="T161" s="168">
        <v>1</v>
      </c>
      <c r="U161" s="192">
        <v>45352</v>
      </c>
      <c r="V161" s="192">
        <v>45747</v>
      </c>
      <c r="W161" s="165">
        <f t="shared" si="33"/>
        <v>56.428571428571431</v>
      </c>
      <c r="X161" s="193">
        <v>0</v>
      </c>
      <c r="Y161" s="163" t="s">
        <v>3456</v>
      </c>
      <c r="Z161" s="340">
        <f t="shared" si="34"/>
        <v>1</v>
      </c>
      <c r="AA161" s="340">
        <f t="shared" si="35"/>
        <v>1</v>
      </c>
      <c r="AB161" s="340">
        <f t="shared" si="36"/>
        <v>1</v>
      </c>
      <c r="AC161" s="340">
        <f t="shared" si="37"/>
        <v>1</v>
      </c>
      <c r="AD161" s="340">
        <f t="shared" si="38"/>
        <v>1</v>
      </c>
      <c r="AE161" s="340">
        <f t="shared" si="39"/>
        <v>1</v>
      </c>
      <c r="AF161" s="340">
        <f t="shared" si="40"/>
        <v>1</v>
      </c>
      <c r="AG161" s="340">
        <f t="shared" si="41"/>
        <v>1</v>
      </c>
    </row>
    <row r="162" spans="1:33" ht="135" customHeight="1">
      <c r="A162" s="169" t="s">
        <v>20</v>
      </c>
      <c r="B162" s="460" t="s">
        <v>13</v>
      </c>
      <c r="C162" s="642"/>
      <c r="D162" s="642"/>
      <c r="E162" s="643"/>
      <c r="F162" s="643"/>
      <c r="G162" s="52" t="s">
        <v>3458</v>
      </c>
      <c r="H162" s="163" t="s">
        <v>3458</v>
      </c>
      <c r="I162" s="163" t="s">
        <v>252</v>
      </c>
      <c r="J162" s="168">
        <v>1</v>
      </c>
      <c r="K162" s="192">
        <v>45352</v>
      </c>
      <c r="L162" s="192">
        <v>45747</v>
      </c>
      <c r="M162" s="165">
        <f t="shared" si="42"/>
        <v>56.428571428571431</v>
      </c>
      <c r="N162" s="193">
        <v>0.77</v>
      </c>
      <c r="O162" s="163" t="s">
        <v>3459</v>
      </c>
      <c r="P162" s="53">
        <f t="shared" si="32"/>
        <v>0.77</v>
      </c>
      <c r="Q162" s="166" t="str">
        <f>IF(ISNUMBER(P162),IF(P162=100%,"CUMPLIDA",IF(AND(ISNUMBER(L162),ISNUMBER(CGR!$P$4)), IF(L162&lt;CGR!$P$4,"INCUMPLIDA","PROCESO"), "VERIFICAR FECHA")),"SIN VALOR AVANCE")</f>
        <v>PROCESO</v>
      </c>
      <c r="R162" s="52" t="s">
        <v>3458</v>
      </c>
      <c r="S162" s="163" t="s">
        <v>252</v>
      </c>
      <c r="T162" s="168">
        <v>1</v>
      </c>
      <c r="U162" s="192">
        <v>45352</v>
      </c>
      <c r="V162" s="192">
        <v>45747</v>
      </c>
      <c r="W162" s="165">
        <f t="shared" si="33"/>
        <v>56.428571428571431</v>
      </c>
      <c r="X162" s="193">
        <v>0.77</v>
      </c>
      <c r="Y162" s="163" t="s">
        <v>3459</v>
      </c>
      <c r="Z162" s="340">
        <f t="shared" si="34"/>
        <v>1</v>
      </c>
      <c r="AA162" s="340">
        <f t="shared" si="35"/>
        <v>1</v>
      </c>
      <c r="AB162" s="340">
        <f t="shared" si="36"/>
        <v>1</v>
      </c>
      <c r="AC162" s="340">
        <f t="shared" si="37"/>
        <v>1</v>
      </c>
      <c r="AD162" s="340">
        <f t="shared" si="38"/>
        <v>1</v>
      </c>
      <c r="AE162" s="340">
        <f t="shared" si="39"/>
        <v>1</v>
      </c>
      <c r="AF162" s="340">
        <f t="shared" si="40"/>
        <v>1</v>
      </c>
      <c r="AG162" s="340">
        <f t="shared" si="41"/>
        <v>1</v>
      </c>
    </row>
    <row r="163" spans="1:33" ht="165">
      <c r="A163" s="169" t="s">
        <v>20</v>
      </c>
      <c r="B163" s="460" t="s">
        <v>13</v>
      </c>
      <c r="C163" s="642"/>
      <c r="D163" s="642"/>
      <c r="E163" s="643"/>
      <c r="F163" s="643"/>
      <c r="G163" s="52" t="s">
        <v>3460</v>
      </c>
      <c r="H163" s="163" t="s">
        <v>3460</v>
      </c>
      <c r="I163" s="163" t="s">
        <v>2556</v>
      </c>
      <c r="J163" s="168">
        <v>1</v>
      </c>
      <c r="K163" s="192">
        <v>45352</v>
      </c>
      <c r="L163" s="192">
        <v>45747</v>
      </c>
      <c r="M163" s="165">
        <f t="shared" si="42"/>
        <v>56.428571428571431</v>
      </c>
      <c r="N163" s="193">
        <v>0.77</v>
      </c>
      <c r="O163" s="175" t="s">
        <v>3461</v>
      </c>
      <c r="P163" s="53">
        <f t="shared" si="32"/>
        <v>0.77</v>
      </c>
      <c r="Q163" s="166" t="str">
        <f>IF(ISNUMBER(P163),IF(P163=100%,"CUMPLIDA",IF(AND(ISNUMBER(L163),ISNUMBER(CGR!$P$4)), IF(L163&lt;CGR!$P$4,"INCUMPLIDA","PROCESO"), "VERIFICAR FECHA")),"SIN VALOR AVANCE")</f>
        <v>PROCESO</v>
      </c>
      <c r="R163" s="52" t="s">
        <v>3460</v>
      </c>
      <c r="S163" s="163" t="s">
        <v>2556</v>
      </c>
      <c r="T163" s="168">
        <v>1</v>
      </c>
      <c r="U163" s="192">
        <v>45352</v>
      </c>
      <c r="V163" s="192">
        <v>45747</v>
      </c>
      <c r="W163" s="165">
        <f t="shared" si="33"/>
        <v>56.428571428571431</v>
      </c>
      <c r="X163" s="193">
        <v>0.77</v>
      </c>
      <c r="Y163" s="175" t="s">
        <v>3461</v>
      </c>
      <c r="Z163" s="340">
        <f t="shared" si="34"/>
        <v>1</v>
      </c>
      <c r="AA163" s="340">
        <f t="shared" si="35"/>
        <v>1</v>
      </c>
      <c r="AB163" s="340">
        <f t="shared" si="36"/>
        <v>1</v>
      </c>
      <c r="AC163" s="340">
        <f t="shared" si="37"/>
        <v>1</v>
      </c>
      <c r="AD163" s="340">
        <f t="shared" si="38"/>
        <v>1</v>
      </c>
      <c r="AE163" s="340">
        <f t="shared" si="39"/>
        <v>1</v>
      </c>
      <c r="AF163" s="340">
        <f t="shared" si="40"/>
        <v>1</v>
      </c>
      <c r="AG163" s="340">
        <f t="shared" si="41"/>
        <v>1</v>
      </c>
    </row>
    <row r="164" spans="1:33" ht="165.75">
      <c r="A164" s="169" t="s">
        <v>20</v>
      </c>
      <c r="B164" s="460" t="s">
        <v>13</v>
      </c>
      <c r="C164" s="642"/>
      <c r="D164" s="642"/>
      <c r="E164" s="643"/>
      <c r="F164" s="643"/>
      <c r="G164" s="52" t="s">
        <v>1363</v>
      </c>
      <c r="H164" s="163" t="s">
        <v>258</v>
      </c>
      <c r="I164" s="163" t="s">
        <v>259</v>
      </c>
      <c r="J164" s="168">
        <v>2</v>
      </c>
      <c r="K164" s="192">
        <v>45748</v>
      </c>
      <c r="L164" s="192">
        <v>45930</v>
      </c>
      <c r="M164" s="165">
        <f t="shared" si="42"/>
        <v>26</v>
      </c>
      <c r="N164" s="193">
        <v>0</v>
      </c>
      <c r="O164" s="163" t="s">
        <v>3462</v>
      </c>
      <c r="P164" s="53">
        <f t="shared" si="32"/>
        <v>0</v>
      </c>
      <c r="Q164" s="166" t="str">
        <f>IF(ISNUMBER(P164),IF(P164=100%,"CUMPLIDA",IF(AND(ISNUMBER(L164),ISNUMBER(CGR!$P$4)), IF(L164&lt;CGR!$P$4,"INCUMPLIDA","PROCESO"), "VERIFICAR FECHA")),"SIN VALOR AVANCE")</f>
        <v>PROCESO</v>
      </c>
      <c r="R164" s="52" t="s">
        <v>258</v>
      </c>
      <c r="S164" s="163" t="s">
        <v>259</v>
      </c>
      <c r="T164" s="168">
        <v>2</v>
      </c>
      <c r="U164" s="192">
        <v>45748</v>
      </c>
      <c r="V164" s="192">
        <v>45930</v>
      </c>
      <c r="W164" s="165">
        <f t="shared" si="33"/>
        <v>26</v>
      </c>
      <c r="X164" s="193">
        <v>0</v>
      </c>
      <c r="Y164" s="163" t="s">
        <v>3462</v>
      </c>
      <c r="Z164" s="340">
        <f t="shared" si="34"/>
        <v>1</v>
      </c>
      <c r="AA164" s="340">
        <f t="shared" si="35"/>
        <v>1</v>
      </c>
      <c r="AB164" s="340">
        <f t="shared" si="36"/>
        <v>1</v>
      </c>
      <c r="AC164" s="340">
        <f t="shared" si="37"/>
        <v>1</v>
      </c>
      <c r="AD164" s="340">
        <f t="shared" si="38"/>
        <v>1</v>
      </c>
      <c r="AE164" s="340">
        <f t="shared" si="39"/>
        <v>1</v>
      </c>
      <c r="AF164" s="340">
        <f t="shared" si="40"/>
        <v>1</v>
      </c>
      <c r="AG164" s="340">
        <f t="shared" si="41"/>
        <v>1</v>
      </c>
    </row>
    <row r="165" spans="1:33" ht="180">
      <c r="A165" s="169" t="s">
        <v>20</v>
      </c>
      <c r="B165" s="460" t="s">
        <v>13</v>
      </c>
      <c r="C165" s="642"/>
      <c r="D165" s="642"/>
      <c r="E165" s="643"/>
      <c r="F165" s="643"/>
      <c r="G165" s="52" t="s">
        <v>1364</v>
      </c>
      <c r="H165" s="163" t="s">
        <v>261</v>
      </c>
      <c r="I165" s="163" t="s">
        <v>262</v>
      </c>
      <c r="J165" s="168">
        <v>1</v>
      </c>
      <c r="K165" s="192">
        <v>45748</v>
      </c>
      <c r="L165" s="192">
        <v>45930</v>
      </c>
      <c r="M165" s="165">
        <f t="shared" si="42"/>
        <v>26</v>
      </c>
      <c r="N165" s="193">
        <v>0</v>
      </c>
      <c r="O165" s="163" t="s">
        <v>3463</v>
      </c>
      <c r="P165" s="53">
        <f t="shared" si="32"/>
        <v>0</v>
      </c>
      <c r="Q165" s="166" t="str">
        <f>IF(ISNUMBER(P165),IF(P165=100%,"CUMPLIDA",IF(AND(ISNUMBER(L165),ISNUMBER(CGR!$P$4)), IF(L165&lt;CGR!$P$4,"INCUMPLIDA","PROCESO"), "VERIFICAR FECHA")),"SIN VALOR AVANCE")</f>
        <v>PROCESO</v>
      </c>
      <c r="R165" s="52" t="s">
        <v>261</v>
      </c>
      <c r="S165" s="163" t="s">
        <v>262</v>
      </c>
      <c r="T165" s="168">
        <v>1</v>
      </c>
      <c r="U165" s="192">
        <v>45748</v>
      </c>
      <c r="V165" s="192">
        <v>45930</v>
      </c>
      <c r="W165" s="165">
        <f t="shared" si="33"/>
        <v>26</v>
      </c>
      <c r="X165" s="193">
        <v>0</v>
      </c>
      <c r="Y165" s="169" t="s">
        <v>3463</v>
      </c>
      <c r="Z165" s="340">
        <f t="shared" si="34"/>
        <v>1</v>
      </c>
      <c r="AA165" s="340">
        <f t="shared" si="35"/>
        <v>1</v>
      </c>
      <c r="AB165" s="340">
        <f t="shared" si="36"/>
        <v>1</v>
      </c>
      <c r="AC165" s="340">
        <f t="shared" si="37"/>
        <v>1</v>
      </c>
      <c r="AD165" s="340">
        <f t="shared" si="38"/>
        <v>1</v>
      </c>
      <c r="AE165" s="340">
        <f t="shared" si="39"/>
        <v>1</v>
      </c>
      <c r="AF165" s="340">
        <f t="shared" si="40"/>
        <v>1</v>
      </c>
      <c r="AG165" s="340">
        <f t="shared" si="41"/>
        <v>1</v>
      </c>
    </row>
    <row r="166" spans="1:33" ht="409.5">
      <c r="A166" s="169" t="s">
        <v>20</v>
      </c>
      <c r="B166" s="460" t="s">
        <v>13</v>
      </c>
      <c r="C166" s="642"/>
      <c r="D166" s="642"/>
      <c r="E166" s="643"/>
      <c r="F166" s="643"/>
      <c r="G166" s="52" t="s">
        <v>1365</v>
      </c>
      <c r="H166" s="163" t="s">
        <v>264</v>
      </c>
      <c r="I166" s="163" t="s">
        <v>265</v>
      </c>
      <c r="J166" s="168">
        <v>2</v>
      </c>
      <c r="K166" s="192">
        <v>45748</v>
      </c>
      <c r="L166" s="192">
        <v>45930</v>
      </c>
      <c r="M166" s="165">
        <f t="shared" si="42"/>
        <v>26</v>
      </c>
      <c r="N166" s="193">
        <v>0</v>
      </c>
      <c r="O166" s="163" t="s">
        <v>3464</v>
      </c>
      <c r="P166" s="53">
        <f t="shared" si="32"/>
        <v>0</v>
      </c>
      <c r="Q166" s="166" t="str">
        <f>IF(ISNUMBER(P166),IF(P166=100%,"CUMPLIDA",IF(AND(ISNUMBER(L166),ISNUMBER(CGR!$P$4)), IF(L166&lt;CGR!$P$4,"INCUMPLIDA","PROCESO"), "VERIFICAR FECHA")),"SIN VALOR AVANCE")</f>
        <v>PROCESO</v>
      </c>
      <c r="R166" s="52" t="s">
        <v>264</v>
      </c>
      <c r="S166" s="163" t="s">
        <v>265</v>
      </c>
      <c r="T166" s="168">
        <v>2</v>
      </c>
      <c r="U166" s="192">
        <v>45748</v>
      </c>
      <c r="V166" s="192">
        <v>45930</v>
      </c>
      <c r="W166" s="165">
        <f t="shared" si="33"/>
        <v>26</v>
      </c>
      <c r="X166" s="193">
        <v>0</v>
      </c>
      <c r="Y166" s="163" t="s">
        <v>3464</v>
      </c>
      <c r="Z166" s="340">
        <f t="shared" si="34"/>
        <v>1</v>
      </c>
      <c r="AA166" s="340">
        <f t="shared" si="35"/>
        <v>1</v>
      </c>
      <c r="AB166" s="340">
        <f t="shared" si="36"/>
        <v>1</v>
      </c>
      <c r="AC166" s="340">
        <f t="shared" si="37"/>
        <v>1</v>
      </c>
      <c r="AD166" s="340">
        <f t="shared" si="38"/>
        <v>1</v>
      </c>
      <c r="AE166" s="340">
        <f t="shared" si="39"/>
        <v>1</v>
      </c>
      <c r="AF166" s="340">
        <f t="shared" si="40"/>
        <v>1</v>
      </c>
      <c r="AG166" s="340">
        <f t="shared" si="41"/>
        <v>1</v>
      </c>
    </row>
    <row r="167" spans="1:33" ht="135.75" customHeight="1">
      <c r="A167" s="169" t="s">
        <v>20</v>
      </c>
      <c r="B167" s="460" t="s">
        <v>13</v>
      </c>
      <c r="C167" s="642" t="s">
        <v>3465</v>
      </c>
      <c r="D167" s="642" t="s">
        <v>3466</v>
      </c>
      <c r="E167" s="643" t="s">
        <v>3467</v>
      </c>
      <c r="F167" s="643" t="s">
        <v>3468</v>
      </c>
      <c r="G167" s="643" t="s">
        <v>3469</v>
      </c>
      <c r="H167" s="163" t="s">
        <v>3470</v>
      </c>
      <c r="I167" s="163" t="s">
        <v>3471</v>
      </c>
      <c r="J167" s="164">
        <v>3</v>
      </c>
      <c r="K167" s="190">
        <v>43481</v>
      </c>
      <c r="L167" s="190">
        <v>43845</v>
      </c>
      <c r="M167" s="165">
        <f t="shared" si="42"/>
        <v>52</v>
      </c>
      <c r="N167" s="193">
        <v>3</v>
      </c>
      <c r="O167" s="163" t="s">
        <v>3472</v>
      </c>
      <c r="P167" s="53">
        <f t="shared" si="32"/>
        <v>1</v>
      </c>
      <c r="Q167" s="166" t="str">
        <f>IF(ISNUMBER(P167),IF(P167=100%,"CUMPLIDA",IF(AND(ISNUMBER(L167),ISNUMBER(CGR!$P$4)), IF(L167&lt;CGR!$P$4,"INCUMPLIDA","PROCESO"), "VERIFICAR FECHA")),"SIN VALOR AVANCE")</f>
        <v>CUMPLIDA</v>
      </c>
      <c r="R167" s="52" t="s">
        <v>3470</v>
      </c>
      <c r="S167" s="163" t="s">
        <v>3471</v>
      </c>
      <c r="T167" s="164">
        <v>3</v>
      </c>
      <c r="U167" s="190">
        <v>43481</v>
      </c>
      <c r="V167" s="190">
        <v>43845</v>
      </c>
      <c r="W167" s="165">
        <f t="shared" si="33"/>
        <v>52</v>
      </c>
      <c r="X167" s="193">
        <v>3</v>
      </c>
      <c r="Y167" s="163" t="s">
        <v>3472</v>
      </c>
      <c r="Z167" s="340">
        <f t="shared" si="34"/>
        <v>1</v>
      </c>
      <c r="AA167" s="340">
        <f t="shared" si="35"/>
        <v>1</v>
      </c>
      <c r="AB167" s="340">
        <f t="shared" si="36"/>
        <v>1</v>
      </c>
      <c r="AC167" s="340">
        <f t="shared" si="37"/>
        <v>1</v>
      </c>
      <c r="AD167" s="340">
        <f t="shared" si="38"/>
        <v>1</v>
      </c>
      <c r="AE167" s="340">
        <f t="shared" si="39"/>
        <v>1</v>
      </c>
      <c r="AF167" s="340">
        <f t="shared" si="40"/>
        <v>1</v>
      </c>
      <c r="AG167" s="340">
        <f t="shared" si="41"/>
        <v>1</v>
      </c>
    </row>
    <row r="168" spans="1:33" ht="390">
      <c r="A168" s="169" t="s">
        <v>20</v>
      </c>
      <c r="B168" s="460" t="s">
        <v>13</v>
      </c>
      <c r="C168" s="642"/>
      <c r="D168" s="642"/>
      <c r="E168" s="643"/>
      <c r="F168" s="643"/>
      <c r="G168" s="643"/>
      <c r="H168" s="163" t="s">
        <v>3473</v>
      </c>
      <c r="I168" s="163" t="s">
        <v>3474</v>
      </c>
      <c r="J168" s="164">
        <v>1</v>
      </c>
      <c r="K168" s="190">
        <v>43846</v>
      </c>
      <c r="L168" s="190">
        <v>44213</v>
      </c>
      <c r="M168" s="165">
        <f t="shared" si="42"/>
        <v>52.428571428571431</v>
      </c>
      <c r="N168" s="193">
        <v>1</v>
      </c>
      <c r="O168" s="163" t="s">
        <v>3472</v>
      </c>
      <c r="P168" s="53">
        <f t="shared" si="32"/>
        <v>1</v>
      </c>
      <c r="Q168" s="166" t="str">
        <f>IF(ISNUMBER(P168),IF(P168=100%,"CUMPLIDA",IF(AND(ISNUMBER(L168),ISNUMBER(CGR!$P$4)), IF(L168&lt;CGR!$P$4,"INCUMPLIDA","PROCESO"), "VERIFICAR FECHA")),"SIN VALOR AVANCE")</f>
        <v>CUMPLIDA</v>
      </c>
      <c r="R168" s="52" t="s">
        <v>3473</v>
      </c>
      <c r="S168" s="163" t="s">
        <v>3474</v>
      </c>
      <c r="T168" s="164">
        <v>1</v>
      </c>
      <c r="U168" s="190">
        <v>43846</v>
      </c>
      <c r="V168" s="190">
        <v>44213</v>
      </c>
      <c r="W168" s="165">
        <f t="shared" si="33"/>
        <v>52.428571428571431</v>
      </c>
      <c r="X168" s="193">
        <v>1</v>
      </c>
      <c r="Y168" s="163" t="s">
        <v>3472</v>
      </c>
      <c r="Z168" s="340">
        <f t="shared" si="34"/>
        <v>1</v>
      </c>
      <c r="AA168" s="340">
        <f t="shared" si="35"/>
        <v>1</v>
      </c>
      <c r="AB168" s="340">
        <f t="shared" si="36"/>
        <v>1</v>
      </c>
      <c r="AC168" s="340">
        <f t="shared" si="37"/>
        <v>1</v>
      </c>
      <c r="AD168" s="340">
        <f t="shared" si="38"/>
        <v>1</v>
      </c>
      <c r="AE168" s="340">
        <f t="shared" si="39"/>
        <v>1</v>
      </c>
      <c r="AF168" s="340">
        <f t="shared" si="40"/>
        <v>1</v>
      </c>
      <c r="AG168" s="340">
        <f t="shared" si="41"/>
        <v>1</v>
      </c>
    </row>
    <row r="169" spans="1:33" ht="409.5">
      <c r="A169" s="169" t="s">
        <v>20</v>
      </c>
      <c r="B169" s="460" t="s">
        <v>13</v>
      </c>
      <c r="C169" s="642"/>
      <c r="D169" s="642"/>
      <c r="E169" s="643"/>
      <c r="F169" s="643"/>
      <c r="G169" s="643"/>
      <c r="H169" s="163" t="s">
        <v>3475</v>
      </c>
      <c r="I169" s="163" t="s">
        <v>3476</v>
      </c>
      <c r="J169" s="164">
        <v>1</v>
      </c>
      <c r="K169" s="190">
        <v>44214</v>
      </c>
      <c r="L169" s="190">
        <v>44580</v>
      </c>
      <c r="M169" s="165">
        <f t="shared" si="42"/>
        <v>52.285714285714285</v>
      </c>
      <c r="N169" s="193">
        <v>1</v>
      </c>
      <c r="O169" s="163" t="s">
        <v>3477</v>
      </c>
      <c r="P169" s="53">
        <f t="shared" si="32"/>
        <v>1</v>
      </c>
      <c r="Q169" s="166" t="str">
        <f>IF(ISNUMBER(P169),IF(P169=100%,"CUMPLIDA",IF(AND(ISNUMBER(L169),ISNUMBER(CGR!$P$4)), IF(L169&lt;CGR!$P$4,"INCUMPLIDA","PROCESO"), "VERIFICAR FECHA")),"SIN VALOR AVANCE")</f>
        <v>CUMPLIDA</v>
      </c>
      <c r="R169" s="52" t="s">
        <v>3475</v>
      </c>
      <c r="S169" s="163" t="s">
        <v>3476</v>
      </c>
      <c r="T169" s="164">
        <v>1</v>
      </c>
      <c r="U169" s="190">
        <v>44214</v>
      </c>
      <c r="V169" s="190">
        <v>44580</v>
      </c>
      <c r="W169" s="165">
        <f t="shared" si="33"/>
        <v>52.285714285714285</v>
      </c>
      <c r="X169" s="193">
        <v>1</v>
      </c>
      <c r="Y169" s="163" t="s">
        <v>3477</v>
      </c>
      <c r="Z169" s="340">
        <f t="shared" si="34"/>
        <v>1</v>
      </c>
      <c r="AA169" s="340">
        <f t="shared" si="35"/>
        <v>1</v>
      </c>
      <c r="AB169" s="340">
        <f t="shared" si="36"/>
        <v>1</v>
      </c>
      <c r="AC169" s="340">
        <f t="shared" si="37"/>
        <v>1</v>
      </c>
      <c r="AD169" s="340">
        <f t="shared" si="38"/>
        <v>1</v>
      </c>
      <c r="AE169" s="340">
        <f t="shared" si="39"/>
        <v>1</v>
      </c>
      <c r="AF169" s="340">
        <f t="shared" si="40"/>
        <v>1</v>
      </c>
      <c r="AG169" s="340">
        <f t="shared" si="41"/>
        <v>1</v>
      </c>
    </row>
    <row r="170" spans="1:33" ht="240.75">
      <c r="A170" s="169" t="s">
        <v>20</v>
      </c>
      <c r="B170" s="460" t="s">
        <v>13</v>
      </c>
      <c r="C170" s="642"/>
      <c r="D170" s="642"/>
      <c r="E170" s="643"/>
      <c r="F170" s="643"/>
      <c r="G170" s="52" t="s">
        <v>3478</v>
      </c>
      <c r="H170" s="163" t="s">
        <v>3169</v>
      </c>
      <c r="I170" s="163" t="s">
        <v>238</v>
      </c>
      <c r="J170" s="164">
        <v>1</v>
      </c>
      <c r="K170" s="190">
        <v>43770</v>
      </c>
      <c r="L170" s="190">
        <v>44134</v>
      </c>
      <c r="M170" s="165">
        <f t="shared" si="42"/>
        <v>52</v>
      </c>
      <c r="N170" s="193">
        <v>1</v>
      </c>
      <c r="O170" s="163" t="s">
        <v>3479</v>
      </c>
      <c r="P170" s="53">
        <f t="shared" si="32"/>
        <v>1</v>
      </c>
      <c r="Q170" s="166" t="str">
        <f>IF(ISNUMBER(P170),IF(P170=100%,"CUMPLIDA",IF(AND(ISNUMBER(L170),ISNUMBER(CGR!$P$4)), IF(L170&lt;CGR!$P$4,"INCUMPLIDA","PROCESO"), "VERIFICAR FECHA")),"SIN VALOR AVANCE")</f>
        <v>CUMPLIDA</v>
      </c>
      <c r="R170" s="52" t="s">
        <v>3169</v>
      </c>
      <c r="S170" s="163" t="s">
        <v>238</v>
      </c>
      <c r="T170" s="164">
        <v>1</v>
      </c>
      <c r="U170" s="190">
        <v>43770</v>
      </c>
      <c r="V170" s="190">
        <v>44134</v>
      </c>
      <c r="W170" s="165">
        <f t="shared" si="33"/>
        <v>52</v>
      </c>
      <c r="X170" s="193">
        <v>1</v>
      </c>
      <c r="Y170" s="163" t="s">
        <v>3479</v>
      </c>
      <c r="Z170" s="340">
        <f t="shared" si="34"/>
        <v>1</v>
      </c>
      <c r="AA170" s="340">
        <f t="shared" si="35"/>
        <v>1</v>
      </c>
      <c r="AB170" s="340">
        <f t="shared" si="36"/>
        <v>1</v>
      </c>
      <c r="AC170" s="340">
        <f t="shared" si="37"/>
        <v>1</v>
      </c>
      <c r="AD170" s="340">
        <f t="shared" si="38"/>
        <v>1</v>
      </c>
      <c r="AE170" s="340">
        <f t="shared" si="39"/>
        <v>1</v>
      </c>
      <c r="AF170" s="340">
        <f t="shared" si="40"/>
        <v>1</v>
      </c>
      <c r="AG170" s="340">
        <f t="shared" si="41"/>
        <v>1</v>
      </c>
    </row>
    <row r="171" spans="1:33" ht="270.75">
      <c r="A171" s="169" t="s">
        <v>20</v>
      </c>
      <c r="B171" s="460" t="s">
        <v>13</v>
      </c>
      <c r="C171" s="642"/>
      <c r="D171" s="642"/>
      <c r="E171" s="643"/>
      <c r="F171" s="643"/>
      <c r="G171" s="170" t="s">
        <v>3480</v>
      </c>
      <c r="H171" s="163" t="s">
        <v>3481</v>
      </c>
      <c r="I171" s="163" t="s">
        <v>156</v>
      </c>
      <c r="J171" s="168">
        <v>1</v>
      </c>
      <c r="K171" s="192">
        <v>45931</v>
      </c>
      <c r="L171" s="192">
        <v>45991</v>
      </c>
      <c r="M171" s="165">
        <f t="shared" si="42"/>
        <v>8.5714285714285712</v>
      </c>
      <c r="N171" s="193">
        <v>0</v>
      </c>
      <c r="O171" s="163" t="s">
        <v>3482</v>
      </c>
      <c r="P171" s="53">
        <f t="shared" si="32"/>
        <v>0</v>
      </c>
      <c r="Q171" s="166" t="str">
        <f>IF(ISNUMBER(P171),IF(P171=100%,"CUMPLIDA",IF(AND(ISNUMBER(L171),ISNUMBER(CGR!$P$4)), IF(L171&lt;CGR!$P$4,"INCUMPLIDA","PROCESO"), "VERIFICAR FECHA")),"SIN VALOR AVANCE")</f>
        <v>PROCESO</v>
      </c>
      <c r="R171" s="52" t="s">
        <v>3481</v>
      </c>
      <c r="S171" s="163" t="s">
        <v>156</v>
      </c>
      <c r="T171" s="168">
        <v>1</v>
      </c>
      <c r="U171" s="192">
        <v>45931</v>
      </c>
      <c r="V171" s="192">
        <v>45991</v>
      </c>
      <c r="W171" s="165">
        <f t="shared" si="33"/>
        <v>8.5714285714285712</v>
      </c>
      <c r="X171" s="193">
        <v>0</v>
      </c>
      <c r="Y171" s="163" t="s">
        <v>3482</v>
      </c>
      <c r="Z171" s="340">
        <f t="shared" si="34"/>
        <v>1</v>
      </c>
      <c r="AA171" s="340">
        <f t="shared" si="35"/>
        <v>1</v>
      </c>
      <c r="AB171" s="340">
        <f t="shared" si="36"/>
        <v>1</v>
      </c>
      <c r="AC171" s="340">
        <f t="shared" si="37"/>
        <v>1</v>
      </c>
      <c r="AD171" s="340">
        <f t="shared" si="38"/>
        <v>1</v>
      </c>
      <c r="AE171" s="340">
        <f t="shared" si="39"/>
        <v>1</v>
      </c>
      <c r="AF171" s="340">
        <f t="shared" si="40"/>
        <v>1</v>
      </c>
      <c r="AG171" s="340">
        <f t="shared" si="41"/>
        <v>1</v>
      </c>
    </row>
    <row r="172" spans="1:33" ht="270.75">
      <c r="A172" s="169" t="s">
        <v>20</v>
      </c>
      <c r="B172" s="460" t="s">
        <v>13</v>
      </c>
      <c r="C172" s="642"/>
      <c r="D172" s="642"/>
      <c r="E172" s="643"/>
      <c r="F172" s="643"/>
      <c r="G172" s="648" t="s">
        <v>3483</v>
      </c>
      <c r="H172" s="163" t="s">
        <v>3458</v>
      </c>
      <c r="I172" s="163" t="s">
        <v>1420</v>
      </c>
      <c r="J172" s="168">
        <v>1</v>
      </c>
      <c r="K172" s="192">
        <v>45992</v>
      </c>
      <c r="L172" s="192">
        <v>46081</v>
      </c>
      <c r="M172" s="165">
        <f t="shared" si="42"/>
        <v>12.714285714285714</v>
      </c>
      <c r="N172" s="193">
        <v>0</v>
      </c>
      <c r="O172" s="163" t="s">
        <v>3484</v>
      </c>
      <c r="P172" s="53">
        <f t="shared" si="32"/>
        <v>0</v>
      </c>
      <c r="Q172" s="166" t="str">
        <f>IF(ISNUMBER(P172),IF(P172=100%,"CUMPLIDA",IF(AND(ISNUMBER(L172),ISNUMBER(CGR!$P$4)), IF(L172&lt;CGR!$P$4,"INCUMPLIDA","PROCESO"), "VERIFICAR FECHA")),"SIN VALOR AVANCE")</f>
        <v>PROCESO</v>
      </c>
      <c r="R172" s="52" t="s">
        <v>3458</v>
      </c>
      <c r="S172" s="163" t="s">
        <v>1420</v>
      </c>
      <c r="T172" s="168">
        <v>1</v>
      </c>
      <c r="U172" s="192">
        <v>45992</v>
      </c>
      <c r="V172" s="192">
        <v>46081</v>
      </c>
      <c r="W172" s="165">
        <f t="shared" si="33"/>
        <v>12.714285714285714</v>
      </c>
      <c r="X172" s="193">
        <v>0</v>
      </c>
      <c r="Y172" s="163" t="s">
        <v>3484</v>
      </c>
      <c r="Z172" s="340">
        <f t="shared" si="34"/>
        <v>1</v>
      </c>
      <c r="AA172" s="340">
        <f t="shared" si="35"/>
        <v>1</v>
      </c>
      <c r="AB172" s="340">
        <f t="shared" si="36"/>
        <v>1</v>
      </c>
      <c r="AC172" s="340">
        <f t="shared" si="37"/>
        <v>1</v>
      </c>
      <c r="AD172" s="340">
        <f t="shared" si="38"/>
        <v>1</v>
      </c>
      <c r="AE172" s="340">
        <f t="shared" si="39"/>
        <v>1</v>
      </c>
      <c r="AF172" s="340">
        <f t="shared" si="40"/>
        <v>1</v>
      </c>
      <c r="AG172" s="340">
        <f t="shared" si="41"/>
        <v>1</v>
      </c>
    </row>
    <row r="173" spans="1:33" ht="270.75">
      <c r="A173" s="169" t="s">
        <v>20</v>
      </c>
      <c r="B173" s="460" t="s">
        <v>13</v>
      </c>
      <c r="C173" s="642"/>
      <c r="D173" s="642"/>
      <c r="E173" s="643"/>
      <c r="F173" s="643"/>
      <c r="G173" s="648"/>
      <c r="H173" s="163" t="s">
        <v>1363</v>
      </c>
      <c r="I173" s="163" t="s">
        <v>259</v>
      </c>
      <c r="J173" s="168">
        <v>5</v>
      </c>
      <c r="K173" s="192">
        <v>46113</v>
      </c>
      <c r="L173" s="192">
        <v>46568</v>
      </c>
      <c r="M173" s="165">
        <f t="shared" si="42"/>
        <v>65</v>
      </c>
      <c r="N173" s="193">
        <v>0</v>
      </c>
      <c r="O173" s="163" t="s">
        <v>3482</v>
      </c>
      <c r="P173" s="53">
        <f t="shared" si="32"/>
        <v>0</v>
      </c>
      <c r="Q173" s="166" t="str">
        <f>IF(ISNUMBER(P173),IF(P173=100%,"CUMPLIDA",IF(AND(ISNUMBER(L173),ISNUMBER(CGR!$P$4)), IF(L173&lt;CGR!$P$4,"INCUMPLIDA","PROCESO"), "VERIFICAR FECHA")),"SIN VALOR AVANCE")</f>
        <v>PROCESO</v>
      </c>
      <c r="R173" s="52" t="s">
        <v>1363</v>
      </c>
      <c r="S173" s="163" t="s">
        <v>259</v>
      </c>
      <c r="T173" s="168">
        <v>5</v>
      </c>
      <c r="U173" s="192">
        <v>46113</v>
      </c>
      <c r="V173" s="192">
        <v>46568</v>
      </c>
      <c r="W173" s="165">
        <f t="shared" si="33"/>
        <v>65</v>
      </c>
      <c r="X173" s="193">
        <v>0</v>
      </c>
      <c r="Y173" s="163" t="s">
        <v>3482</v>
      </c>
      <c r="Z173" s="340">
        <f t="shared" si="34"/>
        <v>1</v>
      </c>
      <c r="AA173" s="340">
        <f t="shared" si="35"/>
        <v>1</v>
      </c>
      <c r="AB173" s="340">
        <f t="shared" si="36"/>
        <v>1</v>
      </c>
      <c r="AC173" s="340">
        <f t="shared" si="37"/>
        <v>1</v>
      </c>
      <c r="AD173" s="340">
        <f t="shared" si="38"/>
        <v>1</v>
      </c>
      <c r="AE173" s="340">
        <f t="shared" si="39"/>
        <v>1</v>
      </c>
      <c r="AF173" s="340">
        <f t="shared" si="40"/>
        <v>1</v>
      </c>
      <c r="AG173" s="340">
        <f t="shared" si="41"/>
        <v>1</v>
      </c>
    </row>
    <row r="174" spans="1:33" ht="409.5">
      <c r="A174" s="169" t="s">
        <v>20</v>
      </c>
      <c r="B174" s="460" t="s">
        <v>13</v>
      </c>
      <c r="C174" s="642"/>
      <c r="D174" s="642"/>
      <c r="E174" s="643"/>
      <c r="F174" s="643"/>
      <c r="G174" s="170" t="s">
        <v>3485</v>
      </c>
      <c r="H174" s="163" t="s">
        <v>3085</v>
      </c>
      <c r="I174" s="163" t="s">
        <v>3486</v>
      </c>
      <c r="J174" s="168">
        <v>3</v>
      </c>
      <c r="K174" s="192">
        <v>46296</v>
      </c>
      <c r="L174" s="192">
        <v>46568</v>
      </c>
      <c r="M174" s="165">
        <f t="shared" si="42"/>
        <v>38.857142857142854</v>
      </c>
      <c r="N174" s="193">
        <v>0</v>
      </c>
      <c r="O174" s="175" t="s">
        <v>3487</v>
      </c>
      <c r="P174" s="53">
        <f t="shared" si="32"/>
        <v>0</v>
      </c>
      <c r="Q174" s="166" t="str">
        <f>IF(ISNUMBER(P174),IF(P174=100%,"CUMPLIDA",IF(AND(ISNUMBER(L174),ISNUMBER(CGR!$P$4)), IF(L174&lt;CGR!$P$4,"INCUMPLIDA","PROCESO"), "VERIFICAR FECHA")),"SIN VALOR AVANCE")</f>
        <v>PROCESO</v>
      </c>
      <c r="R174" s="52" t="s">
        <v>3085</v>
      </c>
      <c r="S174" s="163" t="s">
        <v>3486</v>
      </c>
      <c r="T174" s="168">
        <v>3</v>
      </c>
      <c r="U174" s="192">
        <v>46296</v>
      </c>
      <c r="V174" s="192">
        <v>46568</v>
      </c>
      <c r="W174" s="165">
        <f t="shared" si="33"/>
        <v>38.857142857142854</v>
      </c>
      <c r="X174" s="193">
        <v>0</v>
      </c>
      <c r="Y174" s="176" t="s">
        <v>3487</v>
      </c>
      <c r="Z174" s="340">
        <f t="shared" si="34"/>
        <v>1</v>
      </c>
      <c r="AA174" s="340">
        <f t="shared" si="35"/>
        <v>1</v>
      </c>
      <c r="AB174" s="340">
        <f t="shared" si="36"/>
        <v>1</v>
      </c>
      <c r="AC174" s="340">
        <f t="shared" si="37"/>
        <v>1</v>
      </c>
      <c r="AD174" s="340">
        <f t="shared" si="38"/>
        <v>1</v>
      </c>
      <c r="AE174" s="340">
        <f t="shared" si="39"/>
        <v>1</v>
      </c>
      <c r="AF174" s="340">
        <f t="shared" si="40"/>
        <v>1</v>
      </c>
      <c r="AG174" s="340">
        <f t="shared" si="41"/>
        <v>1</v>
      </c>
    </row>
    <row r="175" spans="1:33" ht="409.5">
      <c r="A175" s="169" t="s">
        <v>20</v>
      </c>
      <c r="B175" s="460" t="s">
        <v>13</v>
      </c>
      <c r="C175" s="642"/>
      <c r="D175" s="642"/>
      <c r="E175" s="643"/>
      <c r="F175" s="643"/>
      <c r="G175" s="643" t="s">
        <v>3488</v>
      </c>
      <c r="H175" s="163" t="s">
        <v>3489</v>
      </c>
      <c r="I175" s="174" t="s">
        <v>3490</v>
      </c>
      <c r="J175" s="164">
        <v>3</v>
      </c>
      <c r="K175" s="190">
        <v>43726</v>
      </c>
      <c r="L175" s="190">
        <v>44042</v>
      </c>
      <c r="M175" s="165">
        <f t="shared" si="42"/>
        <v>45.142857142857146</v>
      </c>
      <c r="N175" s="191">
        <v>3</v>
      </c>
      <c r="O175" s="163" t="s">
        <v>3491</v>
      </c>
      <c r="P175" s="53">
        <f t="shared" si="32"/>
        <v>1</v>
      </c>
      <c r="Q175" s="166" t="str">
        <f>IF(ISNUMBER(P175),IF(P175=100%,"CUMPLIDA",IF(AND(ISNUMBER(L175),ISNUMBER(CGR!$P$4)), IF(L175&lt;CGR!$P$4,"INCUMPLIDA","PROCESO"), "VERIFICAR FECHA")),"SIN VALOR AVANCE")</f>
        <v>CUMPLIDA</v>
      </c>
      <c r="R175" s="52" t="s">
        <v>3489</v>
      </c>
      <c r="S175" s="174" t="s">
        <v>3490</v>
      </c>
      <c r="T175" s="164">
        <v>3</v>
      </c>
      <c r="U175" s="190">
        <v>43726</v>
      </c>
      <c r="V175" s="190">
        <v>44042</v>
      </c>
      <c r="W175" s="165">
        <f t="shared" si="33"/>
        <v>45.142857142857146</v>
      </c>
      <c r="X175" s="191">
        <v>3</v>
      </c>
      <c r="Y175" s="163" t="s">
        <v>3491</v>
      </c>
      <c r="Z175" s="340">
        <f t="shared" si="34"/>
        <v>1</v>
      </c>
      <c r="AA175" s="340">
        <f t="shared" si="35"/>
        <v>1</v>
      </c>
      <c r="AB175" s="340">
        <f t="shared" si="36"/>
        <v>1</v>
      </c>
      <c r="AC175" s="340">
        <f t="shared" si="37"/>
        <v>1</v>
      </c>
      <c r="AD175" s="340">
        <f t="shared" si="38"/>
        <v>1</v>
      </c>
      <c r="AE175" s="340">
        <f t="shared" si="39"/>
        <v>1</v>
      </c>
      <c r="AF175" s="340">
        <f t="shared" si="40"/>
        <v>1</v>
      </c>
      <c r="AG175" s="340">
        <f t="shared" si="41"/>
        <v>1</v>
      </c>
    </row>
    <row r="176" spans="1:33" ht="409.5">
      <c r="A176" s="169" t="s">
        <v>20</v>
      </c>
      <c r="B176" s="460" t="s">
        <v>13</v>
      </c>
      <c r="C176" s="642"/>
      <c r="D176" s="642"/>
      <c r="E176" s="643"/>
      <c r="F176" s="643"/>
      <c r="G176" s="643"/>
      <c r="H176" s="163" t="s">
        <v>3492</v>
      </c>
      <c r="I176" s="163" t="s">
        <v>3493</v>
      </c>
      <c r="J176" s="164">
        <v>3</v>
      </c>
      <c r="K176" s="190">
        <v>44044</v>
      </c>
      <c r="L176" s="190">
        <v>44134</v>
      </c>
      <c r="M176" s="165">
        <f t="shared" si="42"/>
        <v>12.857142857142858</v>
      </c>
      <c r="N176" s="191">
        <v>3</v>
      </c>
      <c r="O176" s="163" t="s">
        <v>3491</v>
      </c>
      <c r="P176" s="53">
        <f t="shared" si="32"/>
        <v>1</v>
      </c>
      <c r="Q176" s="166" t="str">
        <f>IF(ISNUMBER(P176),IF(P176=100%,"CUMPLIDA",IF(AND(ISNUMBER(L176),ISNUMBER(CGR!$P$4)), IF(L176&lt;CGR!$P$4,"INCUMPLIDA","PROCESO"), "VERIFICAR FECHA")),"SIN VALOR AVANCE")</f>
        <v>CUMPLIDA</v>
      </c>
      <c r="R176" s="52" t="s">
        <v>3492</v>
      </c>
      <c r="S176" s="163" t="s">
        <v>3493</v>
      </c>
      <c r="T176" s="164">
        <v>3</v>
      </c>
      <c r="U176" s="190">
        <v>44044</v>
      </c>
      <c r="V176" s="190">
        <v>44134</v>
      </c>
      <c r="W176" s="165">
        <f t="shared" si="33"/>
        <v>12.857142857142858</v>
      </c>
      <c r="X176" s="191">
        <v>3</v>
      </c>
      <c r="Y176" s="163" t="s">
        <v>3491</v>
      </c>
      <c r="Z176" s="340">
        <f t="shared" si="34"/>
        <v>1</v>
      </c>
      <c r="AA176" s="340">
        <f t="shared" si="35"/>
        <v>1</v>
      </c>
      <c r="AB176" s="340">
        <f t="shared" si="36"/>
        <v>1</v>
      </c>
      <c r="AC176" s="340">
        <f t="shared" si="37"/>
        <v>1</v>
      </c>
      <c r="AD176" s="340">
        <f t="shared" si="38"/>
        <v>1</v>
      </c>
      <c r="AE176" s="340">
        <f t="shared" si="39"/>
        <v>1</v>
      </c>
      <c r="AF176" s="340">
        <f t="shared" si="40"/>
        <v>1</v>
      </c>
      <c r="AG176" s="340">
        <f t="shared" si="41"/>
        <v>1</v>
      </c>
    </row>
    <row r="177" spans="1:33" ht="409.5">
      <c r="A177" s="169" t="s">
        <v>20</v>
      </c>
      <c r="B177" s="460" t="s">
        <v>13</v>
      </c>
      <c r="C177" s="642" t="s">
        <v>3494</v>
      </c>
      <c r="D177" s="642" t="s">
        <v>3495</v>
      </c>
      <c r="E177" s="643" t="s">
        <v>3496</v>
      </c>
      <c r="F177" s="643" t="s">
        <v>3497</v>
      </c>
      <c r="G177" s="52" t="s">
        <v>3498</v>
      </c>
      <c r="H177" s="163" t="s">
        <v>3499</v>
      </c>
      <c r="I177" s="163" t="s">
        <v>3500</v>
      </c>
      <c r="J177" s="164">
        <v>24</v>
      </c>
      <c r="K177" s="190">
        <v>42278</v>
      </c>
      <c r="L177" s="190">
        <v>42490</v>
      </c>
      <c r="M177" s="165">
        <f t="shared" si="42"/>
        <v>30.285714285714285</v>
      </c>
      <c r="N177" s="191">
        <v>24</v>
      </c>
      <c r="O177" s="163" t="s">
        <v>3501</v>
      </c>
      <c r="P177" s="53">
        <f t="shared" si="32"/>
        <v>1</v>
      </c>
      <c r="Q177" s="166" t="str">
        <f>IF(ISNUMBER(P177),IF(P177=100%,"CUMPLIDA",IF(AND(ISNUMBER(L177),ISNUMBER(CGR!$P$4)), IF(L177&lt;CGR!$P$4,"INCUMPLIDA","PROCESO"), "VERIFICAR FECHA")),"SIN VALOR AVANCE")</f>
        <v>CUMPLIDA</v>
      </c>
      <c r="R177" s="52" t="s">
        <v>3499</v>
      </c>
      <c r="S177" s="163" t="s">
        <v>3500</v>
      </c>
      <c r="T177" s="164">
        <v>24</v>
      </c>
      <c r="U177" s="190">
        <v>42278</v>
      </c>
      <c r="V177" s="190">
        <v>42490</v>
      </c>
      <c r="W177" s="165">
        <f t="shared" si="33"/>
        <v>30.285714285714285</v>
      </c>
      <c r="X177" s="191">
        <v>24</v>
      </c>
      <c r="Y177" s="163" t="s">
        <v>3501</v>
      </c>
      <c r="Z177" s="340">
        <f t="shared" si="34"/>
        <v>1</v>
      </c>
      <c r="AA177" s="340">
        <f t="shared" si="35"/>
        <v>1</v>
      </c>
      <c r="AB177" s="340">
        <f t="shared" si="36"/>
        <v>1</v>
      </c>
      <c r="AC177" s="340">
        <f t="shared" si="37"/>
        <v>1</v>
      </c>
      <c r="AD177" s="340">
        <f t="shared" si="38"/>
        <v>1</v>
      </c>
      <c r="AE177" s="340">
        <f t="shared" si="39"/>
        <v>1</v>
      </c>
      <c r="AF177" s="340">
        <f t="shared" si="40"/>
        <v>1</v>
      </c>
      <c r="AG177" s="340">
        <f t="shared" si="41"/>
        <v>1</v>
      </c>
    </row>
    <row r="178" spans="1:33" ht="409.5">
      <c r="A178" s="169" t="s">
        <v>20</v>
      </c>
      <c r="B178" s="460" t="s">
        <v>13</v>
      </c>
      <c r="C178" s="642"/>
      <c r="D178" s="642"/>
      <c r="E178" s="643"/>
      <c r="F178" s="643"/>
      <c r="G178" s="643" t="s">
        <v>3502</v>
      </c>
      <c r="H178" s="163" t="s">
        <v>3503</v>
      </c>
      <c r="I178" s="163" t="s">
        <v>3504</v>
      </c>
      <c r="J178" s="164">
        <v>19</v>
      </c>
      <c r="K178" s="190">
        <v>42492</v>
      </c>
      <c r="L178" s="190">
        <v>42735</v>
      </c>
      <c r="M178" s="165">
        <f t="shared" si="42"/>
        <v>34.714285714285715</v>
      </c>
      <c r="N178" s="191">
        <v>19</v>
      </c>
      <c r="O178" s="163" t="s">
        <v>3505</v>
      </c>
      <c r="P178" s="53">
        <f t="shared" si="32"/>
        <v>1</v>
      </c>
      <c r="Q178" s="166" t="str">
        <f>IF(ISNUMBER(P178),IF(P178=100%,"CUMPLIDA",IF(AND(ISNUMBER(L178),ISNUMBER(CGR!$P$4)), IF(L178&lt;CGR!$P$4,"INCUMPLIDA","PROCESO"), "VERIFICAR FECHA")),"SIN VALOR AVANCE")</f>
        <v>CUMPLIDA</v>
      </c>
      <c r="R178" s="52" t="s">
        <v>3503</v>
      </c>
      <c r="S178" s="163" t="s">
        <v>3504</v>
      </c>
      <c r="T178" s="164">
        <v>19</v>
      </c>
      <c r="U178" s="190">
        <v>42492</v>
      </c>
      <c r="V178" s="190">
        <v>42735</v>
      </c>
      <c r="W178" s="165">
        <f t="shared" si="33"/>
        <v>34.714285714285715</v>
      </c>
      <c r="X178" s="191">
        <v>19</v>
      </c>
      <c r="Y178" s="163" t="s">
        <v>3505</v>
      </c>
      <c r="Z178" s="340">
        <f t="shared" si="34"/>
        <v>1</v>
      </c>
      <c r="AA178" s="340">
        <f t="shared" si="35"/>
        <v>1</v>
      </c>
      <c r="AB178" s="340">
        <f t="shared" si="36"/>
        <v>1</v>
      </c>
      <c r="AC178" s="340">
        <f t="shared" si="37"/>
        <v>1</v>
      </c>
      <c r="AD178" s="340">
        <f t="shared" si="38"/>
        <v>1</v>
      </c>
      <c r="AE178" s="340">
        <f t="shared" si="39"/>
        <v>1</v>
      </c>
      <c r="AF178" s="340">
        <f t="shared" si="40"/>
        <v>1</v>
      </c>
      <c r="AG178" s="340">
        <f t="shared" si="41"/>
        <v>1</v>
      </c>
    </row>
    <row r="179" spans="1:33" ht="409.5">
      <c r="A179" s="169" t="s">
        <v>20</v>
      </c>
      <c r="B179" s="460" t="s">
        <v>13</v>
      </c>
      <c r="C179" s="642"/>
      <c r="D179" s="642"/>
      <c r="E179" s="643"/>
      <c r="F179" s="643"/>
      <c r="G179" s="643"/>
      <c r="H179" s="163" t="s">
        <v>3506</v>
      </c>
      <c r="I179" s="174" t="s">
        <v>3507</v>
      </c>
      <c r="J179" s="164">
        <v>14</v>
      </c>
      <c r="K179" s="190">
        <v>42917</v>
      </c>
      <c r="L179" s="190">
        <v>43281</v>
      </c>
      <c r="M179" s="165">
        <f t="shared" si="42"/>
        <v>52</v>
      </c>
      <c r="N179" s="191">
        <v>14</v>
      </c>
      <c r="O179" s="163" t="s">
        <v>3472</v>
      </c>
      <c r="P179" s="53">
        <f t="shared" si="32"/>
        <v>1</v>
      </c>
      <c r="Q179" s="166" t="str">
        <f>IF(ISNUMBER(P179),IF(P179=100%,"CUMPLIDA",IF(AND(ISNUMBER(L179),ISNUMBER(CGR!$P$4)), IF(L179&lt;CGR!$P$4,"INCUMPLIDA","PROCESO"), "VERIFICAR FECHA")),"SIN VALOR AVANCE")</f>
        <v>CUMPLIDA</v>
      </c>
      <c r="R179" s="52" t="s">
        <v>3506</v>
      </c>
      <c r="S179" s="174" t="s">
        <v>3507</v>
      </c>
      <c r="T179" s="164">
        <v>14</v>
      </c>
      <c r="U179" s="190">
        <v>42917</v>
      </c>
      <c r="V179" s="190">
        <v>43281</v>
      </c>
      <c r="W179" s="165">
        <f t="shared" si="33"/>
        <v>52</v>
      </c>
      <c r="X179" s="191">
        <v>14</v>
      </c>
      <c r="Y179" s="163" t="s">
        <v>3472</v>
      </c>
      <c r="Z179" s="340">
        <f t="shared" si="34"/>
        <v>1</v>
      </c>
      <c r="AA179" s="340">
        <f t="shared" si="35"/>
        <v>1</v>
      </c>
      <c r="AB179" s="340">
        <f t="shared" si="36"/>
        <v>1</v>
      </c>
      <c r="AC179" s="340">
        <f t="shared" si="37"/>
        <v>1</v>
      </c>
      <c r="AD179" s="340">
        <f t="shared" si="38"/>
        <v>1</v>
      </c>
      <c r="AE179" s="340">
        <f t="shared" si="39"/>
        <v>1</v>
      </c>
      <c r="AF179" s="340">
        <f t="shared" si="40"/>
        <v>1</v>
      </c>
      <c r="AG179" s="340">
        <f t="shared" si="41"/>
        <v>1</v>
      </c>
    </row>
    <row r="180" spans="1:33" ht="409.5">
      <c r="A180" s="169" t="s">
        <v>20</v>
      </c>
      <c r="B180" s="460" t="s">
        <v>13</v>
      </c>
      <c r="C180" s="642"/>
      <c r="D180" s="642"/>
      <c r="E180" s="643"/>
      <c r="F180" s="643"/>
      <c r="G180" s="643"/>
      <c r="H180" s="163" t="s">
        <v>3508</v>
      </c>
      <c r="I180" s="163" t="s">
        <v>3509</v>
      </c>
      <c r="J180" s="164">
        <v>4</v>
      </c>
      <c r="K180" s="190">
        <v>42919</v>
      </c>
      <c r="L180" s="190">
        <v>42947</v>
      </c>
      <c r="M180" s="165">
        <f t="shared" si="42"/>
        <v>4</v>
      </c>
      <c r="N180" s="191">
        <v>4</v>
      </c>
      <c r="O180" s="163" t="s">
        <v>3472</v>
      </c>
      <c r="P180" s="53">
        <f t="shared" si="32"/>
        <v>1</v>
      </c>
      <c r="Q180" s="166" t="str">
        <f>IF(ISNUMBER(P180),IF(P180=100%,"CUMPLIDA",IF(AND(ISNUMBER(L180),ISNUMBER(CGR!$P$4)), IF(L180&lt;CGR!$P$4,"INCUMPLIDA","PROCESO"), "VERIFICAR FECHA")),"SIN VALOR AVANCE")</f>
        <v>CUMPLIDA</v>
      </c>
      <c r="R180" s="52" t="s">
        <v>3508</v>
      </c>
      <c r="S180" s="163" t="s">
        <v>3509</v>
      </c>
      <c r="T180" s="164">
        <v>4</v>
      </c>
      <c r="U180" s="190">
        <v>42919</v>
      </c>
      <c r="V180" s="190">
        <v>42947</v>
      </c>
      <c r="W180" s="165">
        <f t="shared" si="33"/>
        <v>4</v>
      </c>
      <c r="X180" s="191">
        <v>4</v>
      </c>
      <c r="Y180" s="163" t="s">
        <v>3472</v>
      </c>
      <c r="Z180" s="340">
        <f t="shared" si="34"/>
        <v>1</v>
      </c>
      <c r="AA180" s="340">
        <f t="shared" si="35"/>
        <v>1</v>
      </c>
      <c r="AB180" s="340">
        <f t="shared" si="36"/>
        <v>1</v>
      </c>
      <c r="AC180" s="340">
        <f t="shared" si="37"/>
        <v>1</v>
      </c>
      <c r="AD180" s="340">
        <f t="shared" si="38"/>
        <v>1</v>
      </c>
      <c r="AE180" s="340">
        <f t="shared" si="39"/>
        <v>1</v>
      </c>
      <c r="AF180" s="340">
        <f t="shared" si="40"/>
        <v>1</v>
      </c>
      <c r="AG180" s="340">
        <f t="shared" si="41"/>
        <v>1</v>
      </c>
    </row>
    <row r="181" spans="1:33" ht="165.75" customHeight="1">
      <c r="A181" s="169" t="s">
        <v>20</v>
      </c>
      <c r="B181" s="460" t="s">
        <v>13</v>
      </c>
      <c r="C181" s="642"/>
      <c r="D181" s="642"/>
      <c r="E181" s="643"/>
      <c r="F181" s="643"/>
      <c r="G181" s="643" t="s">
        <v>3510</v>
      </c>
      <c r="H181" s="163" t="s">
        <v>3511</v>
      </c>
      <c r="I181" s="163" t="s">
        <v>3512</v>
      </c>
      <c r="J181" s="164">
        <v>3</v>
      </c>
      <c r="K181" s="190">
        <v>43481</v>
      </c>
      <c r="L181" s="190">
        <v>43845</v>
      </c>
      <c r="M181" s="165">
        <f t="shared" si="42"/>
        <v>52</v>
      </c>
      <c r="N181" s="191">
        <v>3</v>
      </c>
      <c r="O181" s="163" t="s">
        <v>3513</v>
      </c>
      <c r="P181" s="53">
        <f t="shared" si="32"/>
        <v>1</v>
      </c>
      <c r="Q181" s="166" t="str">
        <f>IF(ISNUMBER(P181),IF(P181=100%,"CUMPLIDA",IF(AND(ISNUMBER(L181),ISNUMBER(CGR!$P$4)), IF(L181&lt;CGR!$P$4,"INCUMPLIDA","PROCESO"), "VERIFICAR FECHA")),"SIN VALOR AVANCE")</f>
        <v>CUMPLIDA</v>
      </c>
      <c r="R181" s="52" t="s">
        <v>3511</v>
      </c>
      <c r="S181" s="163" t="s">
        <v>3512</v>
      </c>
      <c r="T181" s="164">
        <v>3</v>
      </c>
      <c r="U181" s="190">
        <v>43481</v>
      </c>
      <c r="V181" s="190">
        <v>43845</v>
      </c>
      <c r="W181" s="165">
        <f t="shared" si="33"/>
        <v>52</v>
      </c>
      <c r="X181" s="191">
        <v>3</v>
      </c>
      <c r="Y181" s="163" t="s">
        <v>3513</v>
      </c>
      <c r="Z181" s="340">
        <f t="shared" si="34"/>
        <v>1</v>
      </c>
      <c r="AA181" s="340">
        <f t="shared" si="35"/>
        <v>1</v>
      </c>
      <c r="AB181" s="340">
        <f t="shared" si="36"/>
        <v>1</v>
      </c>
      <c r="AC181" s="340">
        <f t="shared" si="37"/>
        <v>1</v>
      </c>
      <c r="AD181" s="340">
        <f t="shared" si="38"/>
        <v>1</v>
      </c>
      <c r="AE181" s="340">
        <f t="shared" si="39"/>
        <v>1</v>
      </c>
      <c r="AF181" s="340">
        <f t="shared" si="40"/>
        <v>1</v>
      </c>
      <c r="AG181" s="340">
        <f t="shared" si="41"/>
        <v>1</v>
      </c>
    </row>
    <row r="182" spans="1:33" ht="390">
      <c r="A182" s="169" t="s">
        <v>20</v>
      </c>
      <c r="B182" s="460" t="s">
        <v>13</v>
      </c>
      <c r="C182" s="642"/>
      <c r="D182" s="642"/>
      <c r="E182" s="643"/>
      <c r="F182" s="643"/>
      <c r="G182" s="643"/>
      <c r="H182" s="163" t="s">
        <v>3514</v>
      </c>
      <c r="I182" s="163" t="s">
        <v>3474</v>
      </c>
      <c r="J182" s="164">
        <v>1</v>
      </c>
      <c r="K182" s="190">
        <v>43846</v>
      </c>
      <c r="L182" s="190">
        <v>44213</v>
      </c>
      <c r="M182" s="165">
        <f t="shared" si="42"/>
        <v>52.428571428571431</v>
      </c>
      <c r="N182" s="191">
        <v>1</v>
      </c>
      <c r="O182" s="163" t="s">
        <v>3515</v>
      </c>
      <c r="P182" s="53">
        <f t="shared" si="32"/>
        <v>1</v>
      </c>
      <c r="Q182" s="166" t="str">
        <f>IF(ISNUMBER(P182),IF(P182=100%,"CUMPLIDA",IF(AND(ISNUMBER(L182),ISNUMBER(CGR!$P$4)), IF(L182&lt;CGR!$P$4,"INCUMPLIDA","PROCESO"), "VERIFICAR FECHA")),"SIN VALOR AVANCE")</f>
        <v>CUMPLIDA</v>
      </c>
      <c r="R182" s="52" t="s">
        <v>3514</v>
      </c>
      <c r="S182" s="163" t="s">
        <v>3474</v>
      </c>
      <c r="T182" s="164">
        <v>1</v>
      </c>
      <c r="U182" s="190">
        <v>43846</v>
      </c>
      <c r="V182" s="190">
        <v>44213</v>
      </c>
      <c r="W182" s="165">
        <f t="shared" si="33"/>
        <v>52.428571428571431</v>
      </c>
      <c r="X182" s="191">
        <v>1</v>
      </c>
      <c r="Y182" s="163" t="s">
        <v>3515</v>
      </c>
      <c r="Z182" s="340">
        <f t="shared" si="34"/>
        <v>1</v>
      </c>
      <c r="AA182" s="340">
        <f t="shared" si="35"/>
        <v>1</v>
      </c>
      <c r="AB182" s="340">
        <f t="shared" si="36"/>
        <v>1</v>
      </c>
      <c r="AC182" s="340">
        <f t="shared" si="37"/>
        <v>1</v>
      </c>
      <c r="AD182" s="340">
        <f t="shared" si="38"/>
        <v>1</v>
      </c>
      <c r="AE182" s="340">
        <f t="shared" si="39"/>
        <v>1</v>
      </c>
      <c r="AF182" s="340">
        <f t="shared" si="40"/>
        <v>1</v>
      </c>
      <c r="AG182" s="340">
        <f t="shared" si="41"/>
        <v>1</v>
      </c>
    </row>
    <row r="183" spans="1:33" ht="409.5">
      <c r="A183" s="169" t="s">
        <v>20</v>
      </c>
      <c r="B183" s="460" t="s">
        <v>13</v>
      </c>
      <c r="C183" s="642"/>
      <c r="D183" s="642"/>
      <c r="E183" s="643"/>
      <c r="F183" s="643"/>
      <c r="G183" s="643"/>
      <c r="H183" s="163" t="s">
        <v>3516</v>
      </c>
      <c r="I183" s="163" t="s">
        <v>3476</v>
      </c>
      <c r="J183" s="164">
        <v>2</v>
      </c>
      <c r="K183" s="190">
        <v>44214</v>
      </c>
      <c r="L183" s="190">
        <v>44580</v>
      </c>
      <c r="M183" s="165">
        <f t="shared" si="42"/>
        <v>52.285714285714285</v>
      </c>
      <c r="N183" s="191">
        <v>2</v>
      </c>
      <c r="O183" s="163" t="s">
        <v>3517</v>
      </c>
      <c r="P183" s="53">
        <f t="shared" si="32"/>
        <v>1</v>
      </c>
      <c r="Q183" s="166" t="str">
        <f>IF(ISNUMBER(P183),IF(P183=100%,"CUMPLIDA",IF(AND(ISNUMBER(L183),ISNUMBER(CGR!$P$4)), IF(L183&lt;CGR!$P$4,"INCUMPLIDA","PROCESO"), "VERIFICAR FECHA")),"SIN VALOR AVANCE")</f>
        <v>CUMPLIDA</v>
      </c>
      <c r="R183" s="52" t="s">
        <v>3516</v>
      </c>
      <c r="S183" s="163" t="s">
        <v>3476</v>
      </c>
      <c r="T183" s="164">
        <v>2</v>
      </c>
      <c r="U183" s="190">
        <v>44214</v>
      </c>
      <c r="V183" s="190">
        <v>44580</v>
      </c>
      <c r="W183" s="165">
        <f t="shared" si="33"/>
        <v>52.285714285714285</v>
      </c>
      <c r="X183" s="191">
        <v>2</v>
      </c>
      <c r="Y183" s="163" t="s">
        <v>3517</v>
      </c>
      <c r="Z183" s="340">
        <f t="shared" si="34"/>
        <v>1</v>
      </c>
      <c r="AA183" s="340">
        <f t="shared" si="35"/>
        <v>1</v>
      </c>
      <c r="AB183" s="340">
        <f t="shared" si="36"/>
        <v>1</v>
      </c>
      <c r="AC183" s="340">
        <f t="shared" si="37"/>
        <v>1</v>
      </c>
      <c r="AD183" s="340">
        <f t="shared" si="38"/>
        <v>1</v>
      </c>
      <c r="AE183" s="340">
        <f t="shared" si="39"/>
        <v>1</v>
      </c>
      <c r="AF183" s="340">
        <f t="shared" si="40"/>
        <v>1</v>
      </c>
      <c r="AG183" s="340">
        <f t="shared" si="41"/>
        <v>1</v>
      </c>
    </row>
    <row r="184" spans="1:33" ht="135" customHeight="1">
      <c r="A184" s="169" t="s">
        <v>20</v>
      </c>
      <c r="B184" s="460" t="s">
        <v>13</v>
      </c>
      <c r="C184" s="642"/>
      <c r="D184" s="642"/>
      <c r="E184" s="643"/>
      <c r="F184" s="643"/>
      <c r="G184" s="643"/>
      <c r="H184" s="163" t="s">
        <v>3518</v>
      </c>
      <c r="I184" s="163" t="s">
        <v>3512</v>
      </c>
      <c r="J184" s="164">
        <v>3</v>
      </c>
      <c r="K184" s="190">
        <v>43922</v>
      </c>
      <c r="L184" s="190">
        <v>44042</v>
      </c>
      <c r="M184" s="165">
        <f t="shared" si="42"/>
        <v>17.142857142857142</v>
      </c>
      <c r="N184" s="191">
        <v>3</v>
      </c>
      <c r="O184" s="163" t="s">
        <v>3519</v>
      </c>
      <c r="P184" s="53">
        <f t="shared" si="32"/>
        <v>1</v>
      </c>
      <c r="Q184" s="166" t="str">
        <f>IF(ISNUMBER(P184),IF(P184=100%,"CUMPLIDA",IF(AND(ISNUMBER(L184),ISNUMBER(CGR!$P$4)), IF(L184&lt;CGR!$P$4,"INCUMPLIDA","PROCESO"), "VERIFICAR FECHA")),"SIN VALOR AVANCE")</f>
        <v>CUMPLIDA</v>
      </c>
      <c r="R184" s="52" t="s">
        <v>3518</v>
      </c>
      <c r="S184" s="163" t="s">
        <v>3512</v>
      </c>
      <c r="T184" s="164">
        <v>3</v>
      </c>
      <c r="U184" s="190">
        <v>43922</v>
      </c>
      <c r="V184" s="190">
        <v>44042</v>
      </c>
      <c r="W184" s="165">
        <f t="shared" si="33"/>
        <v>17.142857142857142</v>
      </c>
      <c r="X184" s="191">
        <v>3</v>
      </c>
      <c r="Y184" s="163" t="s">
        <v>3519</v>
      </c>
      <c r="Z184" s="340">
        <f t="shared" si="34"/>
        <v>1</v>
      </c>
      <c r="AA184" s="340">
        <f t="shared" si="35"/>
        <v>1</v>
      </c>
      <c r="AB184" s="340">
        <f t="shared" si="36"/>
        <v>1</v>
      </c>
      <c r="AC184" s="340">
        <f t="shared" si="37"/>
        <v>1</v>
      </c>
      <c r="AD184" s="340">
        <f t="shared" si="38"/>
        <v>1</v>
      </c>
      <c r="AE184" s="340">
        <f t="shared" si="39"/>
        <v>1</v>
      </c>
      <c r="AF184" s="340">
        <f t="shared" si="40"/>
        <v>1</v>
      </c>
      <c r="AG184" s="340">
        <f t="shared" si="41"/>
        <v>1</v>
      </c>
    </row>
    <row r="185" spans="1:33" ht="405">
      <c r="A185" s="169" t="s">
        <v>20</v>
      </c>
      <c r="B185" s="460" t="s">
        <v>13</v>
      </c>
      <c r="C185" s="642"/>
      <c r="D185" s="642"/>
      <c r="E185" s="643"/>
      <c r="F185" s="643"/>
      <c r="G185" s="643"/>
      <c r="H185" s="163" t="s">
        <v>3520</v>
      </c>
      <c r="I185" s="163" t="s">
        <v>3474</v>
      </c>
      <c r="J185" s="164">
        <v>1</v>
      </c>
      <c r="K185" s="190">
        <v>44044</v>
      </c>
      <c r="L185" s="190">
        <v>44213</v>
      </c>
      <c r="M185" s="165">
        <f t="shared" si="42"/>
        <v>24.142857142857142</v>
      </c>
      <c r="N185" s="191">
        <v>1</v>
      </c>
      <c r="O185" s="163" t="s">
        <v>3519</v>
      </c>
      <c r="P185" s="53">
        <f t="shared" si="32"/>
        <v>1</v>
      </c>
      <c r="Q185" s="166" t="str">
        <f>IF(ISNUMBER(P185),IF(P185=100%,"CUMPLIDA",IF(AND(ISNUMBER(L185),ISNUMBER(CGR!$P$4)), IF(L185&lt;CGR!$P$4,"INCUMPLIDA","PROCESO"), "VERIFICAR FECHA")),"SIN VALOR AVANCE")</f>
        <v>CUMPLIDA</v>
      </c>
      <c r="R185" s="52" t="s">
        <v>3520</v>
      </c>
      <c r="S185" s="163" t="s">
        <v>3474</v>
      </c>
      <c r="T185" s="164">
        <v>1</v>
      </c>
      <c r="U185" s="190">
        <v>44044</v>
      </c>
      <c r="V185" s="190">
        <v>44213</v>
      </c>
      <c r="W185" s="165">
        <f t="shared" si="33"/>
        <v>24.142857142857142</v>
      </c>
      <c r="X185" s="191">
        <v>1</v>
      </c>
      <c r="Y185" s="163" t="s">
        <v>3519</v>
      </c>
      <c r="Z185" s="340">
        <f t="shared" si="34"/>
        <v>1</v>
      </c>
      <c r="AA185" s="340">
        <f t="shared" si="35"/>
        <v>1</v>
      </c>
      <c r="AB185" s="340">
        <f t="shared" si="36"/>
        <v>1</v>
      </c>
      <c r="AC185" s="340">
        <f t="shared" si="37"/>
        <v>1</v>
      </c>
      <c r="AD185" s="340">
        <f t="shared" si="38"/>
        <v>1</v>
      </c>
      <c r="AE185" s="340">
        <f t="shared" si="39"/>
        <v>1</v>
      </c>
      <c r="AF185" s="340">
        <f t="shared" si="40"/>
        <v>1</v>
      </c>
      <c r="AG185" s="340">
        <f t="shared" si="41"/>
        <v>1</v>
      </c>
    </row>
    <row r="186" spans="1:33" ht="409.5">
      <c r="A186" s="169" t="s">
        <v>20</v>
      </c>
      <c r="B186" s="460" t="s">
        <v>13</v>
      </c>
      <c r="C186" s="642"/>
      <c r="D186" s="642"/>
      <c r="E186" s="643"/>
      <c r="F186" s="643"/>
      <c r="G186" s="643"/>
      <c r="H186" s="163" t="s">
        <v>3521</v>
      </c>
      <c r="I186" s="163" t="s">
        <v>3476</v>
      </c>
      <c r="J186" s="164">
        <v>2</v>
      </c>
      <c r="K186" s="190">
        <v>44214</v>
      </c>
      <c r="L186" s="190">
        <v>44580</v>
      </c>
      <c r="M186" s="165">
        <f t="shared" si="42"/>
        <v>52.285714285714285</v>
      </c>
      <c r="N186" s="191">
        <v>2</v>
      </c>
      <c r="O186" s="163" t="s">
        <v>3519</v>
      </c>
      <c r="P186" s="53">
        <f t="shared" si="32"/>
        <v>1</v>
      </c>
      <c r="Q186" s="166" t="str">
        <f>IF(ISNUMBER(P186),IF(P186=100%,"CUMPLIDA",IF(AND(ISNUMBER(L186),ISNUMBER(CGR!$P$4)), IF(L186&lt;CGR!$P$4,"INCUMPLIDA","PROCESO"), "VERIFICAR FECHA")),"SIN VALOR AVANCE")</f>
        <v>CUMPLIDA</v>
      </c>
      <c r="R186" s="52" t="s">
        <v>3521</v>
      </c>
      <c r="S186" s="163" t="s">
        <v>3476</v>
      </c>
      <c r="T186" s="164">
        <v>2</v>
      </c>
      <c r="U186" s="190">
        <v>44214</v>
      </c>
      <c r="V186" s="190">
        <v>44580</v>
      </c>
      <c r="W186" s="165">
        <f t="shared" si="33"/>
        <v>52.285714285714285</v>
      </c>
      <c r="X186" s="191">
        <v>2</v>
      </c>
      <c r="Y186" s="163" t="s">
        <v>3519</v>
      </c>
      <c r="Z186" s="340">
        <f t="shared" si="34"/>
        <v>1</v>
      </c>
      <c r="AA186" s="340">
        <f t="shared" si="35"/>
        <v>1</v>
      </c>
      <c r="AB186" s="340">
        <f t="shared" si="36"/>
        <v>1</v>
      </c>
      <c r="AC186" s="340">
        <f t="shared" si="37"/>
        <v>1</v>
      </c>
      <c r="AD186" s="340">
        <f t="shared" si="38"/>
        <v>1</v>
      </c>
      <c r="AE186" s="340">
        <f t="shared" si="39"/>
        <v>1</v>
      </c>
      <c r="AF186" s="340">
        <f t="shared" si="40"/>
        <v>1</v>
      </c>
      <c r="AG186" s="340">
        <f t="shared" si="41"/>
        <v>1</v>
      </c>
    </row>
    <row r="187" spans="1:33" ht="165.75" customHeight="1">
      <c r="A187" s="169" t="s">
        <v>20</v>
      </c>
      <c r="B187" s="460" t="s">
        <v>13</v>
      </c>
      <c r="C187" s="642"/>
      <c r="D187" s="642"/>
      <c r="E187" s="643"/>
      <c r="F187" s="643"/>
      <c r="G187" s="643" t="s">
        <v>3522</v>
      </c>
      <c r="H187" s="163" t="s">
        <v>3523</v>
      </c>
      <c r="I187" s="174" t="s">
        <v>3490</v>
      </c>
      <c r="J187" s="164">
        <v>3</v>
      </c>
      <c r="K187" s="190">
        <v>43361</v>
      </c>
      <c r="L187" s="190">
        <v>43708</v>
      </c>
      <c r="M187" s="165">
        <f t="shared" si="42"/>
        <v>49.571428571428569</v>
      </c>
      <c r="N187" s="191">
        <v>3</v>
      </c>
      <c r="O187" s="163" t="s">
        <v>3524</v>
      </c>
      <c r="P187" s="53">
        <f t="shared" si="32"/>
        <v>1</v>
      </c>
      <c r="Q187" s="166" t="str">
        <f>IF(ISNUMBER(P187),IF(P187=100%,"CUMPLIDA",IF(AND(ISNUMBER(L187),ISNUMBER(CGR!$P$4)), IF(L187&lt;CGR!$P$4,"INCUMPLIDA","PROCESO"), "VERIFICAR FECHA")),"SIN VALOR AVANCE")</f>
        <v>CUMPLIDA</v>
      </c>
      <c r="R187" s="52" t="s">
        <v>3523</v>
      </c>
      <c r="S187" s="174" t="s">
        <v>3490</v>
      </c>
      <c r="T187" s="164">
        <v>3</v>
      </c>
      <c r="U187" s="190">
        <v>43361</v>
      </c>
      <c r="V187" s="190">
        <v>43708</v>
      </c>
      <c r="W187" s="165">
        <f t="shared" si="33"/>
        <v>49.571428571428569</v>
      </c>
      <c r="X187" s="191">
        <v>3</v>
      </c>
      <c r="Y187" s="163" t="s">
        <v>3524</v>
      </c>
      <c r="Z187" s="340">
        <f t="shared" si="34"/>
        <v>1</v>
      </c>
      <c r="AA187" s="340">
        <f t="shared" si="35"/>
        <v>1</v>
      </c>
      <c r="AB187" s="340">
        <f t="shared" si="36"/>
        <v>1</v>
      </c>
      <c r="AC187" s="340">
        <f t="shared" si="37"/>
        <v>1</v>
      </c>
      <c r="AD187" s="340">
        <f t="shared" si="38"/>
        <v>1</v>
      </c>
      <c r="AE187" s="340">
        <f t="shared" si="39"/>
        <v>1</v>
      </c>
      <c r="AF187" s="340">
        <f t="shared" si="40"/>
        <v>1</v>
      </c>
      <c r="AG187" s="340">
        <f t="shared" si="41"/>
        <v>1</v>
      </c>
    </row>
    <row r="188" spans="1:33" ht="409.5">
      <c r="A188" s="169" t="s">
        <v>20</v>
      </c>
      <c r="B188" s="460" t="s">
        <v>13</v>
      </c>
      <c r="C188" s="642"/>
      <c r="D188" s="642"/>
      <c r="E188" s="643"/>
      <c r="F188" s="643"/>
      <c r="G188" s="643"/>
      <c r="H188" s="163" t="s">
        <v>3523</v>
      </c>
      <c r="I188" s="163" t="s">
        <v>3525</v>
      </c>
      <c r="J188" s="164">
        <v>3</v>
      </c>
      <c r="K188" s="190">
        <v>43709</v>
      </c>
      <c r="L188" s="190">
        <v>43830</v>
      </c>
      <c r="M188" s="165">
        <f t="shared" si="42"/>
        <v>17.285714285714285</v>
      </c>
      <c r="N188" s="191">
        <v>3</v>
      </c>
      <c r="O188" s="163" t="s">
        <v>3524</v>
      </c>
      <c r="P188" s="53">
        <f t="shared" si="32"/>
        <v>1</v>
      </c>
      <c r="Q188" s="166" t="str">
        <f>IF(ISNUMBER(P188),IF(P188=100%,"CUMPLIDA",IF(AND(ISNUMBER(L188),ISNUMBER(CGR!$P$4)), IF(L188&lt;CGR!$P$4,"INCUMPLIDA","PROCESO"), "VERIFICAR FECHA")),"SIN VALOR AVANCE")</f>
        <v>CUMPLIDA</v>
      </c>
      <c r="R188" s="52" t="s">
        <v>3523</v>
      </c>
      <c r="S188" s="163" t="s">
        <v>3525</v>
      </c>
      <c r="T188" s="164">
        <v>3</v>
      </c>
      <c r="U188" s="190">
        <v>43709</v>
      </c>
      <c r="V188" s="190">
        <v>43830</v>
      </c>
      <c r="W188" s="165">
        <f t="shared" si="33"/>
        <v>17.285714285714285</v>
      </c>
      <c r="X188" s="191">
        <v>3</v>
      </c>
      <c r="Y188" s="163" t="s">
        <v>3524</v>
      </c>
      <c r="Z188" s="340">
        <f t="shared" si="34"/>
        <v>1</v>
      </c>
      <c r="AA188" s="340">
        <f t="shared" si="35"/>
        <v>1</v>
      </c>
      <c r="AB188" s="340">
        <f t="shared" si="36"/>
        <v>1</v>
      </c>
      <c r="AC188" s="340">
        <f t="shared" si="37"/>
        <v>1</v>
      </c>
      <c r="AD188" s="340">
        <f t="shared" si="38"/>
        <v>1</v>
      </c>
      <c r="AE188" s="340">
        <f t="shared" si="39"/>
        <v>1</v>
      </c>
      <c r="AF188" s="340">
        <f t="shared" si="40"/>
        <v>1</v>
      </c>
      <c r="AG188" s="340">
        <f t="shared" si="41"/>
        <v>1</v>
      </c>
    </row>
    <row r="189" spans="1:33" ht="255">
      <c r="A189" s="169" t="s">
        <v>20</v>
      </c>
      <c r="B189" s="460" t="s">
        <v>13</v>
      </c>
      <c r="C189" s="642"/>
      <c r="D189" s="642"/>
      <c r="E189" s="643"/>
      <c r="F189" s="643"/>
      <c r="G189" s="643"/>
      <c r="H189" s="163" t="s">
        <v>3478</v>
      </c>
      <c r="I189" s="163" t="s">
        <v>238</v>
      </c>
      <c r="J189" s="164">
        <v>1</v>
      </c>
      <c r="K189" s="190">
        <v>43770</v>
      </c>
      <c r="L189" s="190">
        <v>44134</v>
      </c>
      <c r="M189" s="165">
        <f t="shared" si="42"/>
        <v>52</v>
      </c>
      <c r="N189" s="191">
        <v>1</v>
      </c>
      <c r="O189" s="163" t="s">
        <v>3526</v>
      </c>
      <c r="P189" s="53">
        <f t="shared" si="32"/>
        <v>1</v>
      </c>
      <c r="Q189" s="166" t="str">
        <f>IF(ISNUMBER(P189),IF(P189=100%,"CUMPLIDA",IF(AND(ISNUMBER(L189),ISNUMBER(CGR!$P$4)), IF(L189&lt;CGR!$P$4,"INCUMPLIDA","PROCESO"), "VERIFICAR FECHA")),"SIN VALOR AVANCE")</f>
        <v>CUMPLIDA</v>
      </c>
      <c r="R189" s="52" t="s">
        <v>3478</v>
      </c>
      <c r="S189" s="163" t="s">
        <v>238</v>
      </c>
      <c r="T189" s="164">
        <v>1</v>
      </c>
      <c r="U189" s="190">
        <v>43770</v>
      </c>
      <c r="V189" s="190">
        <v>44134</v>
      </c>
      <c r="W189" s="165">
        <f t="shared" si="33"/>
        <v>52</v>
      </c>
      <c r="X189" s="191">
        <v>1</v>
      </c>
      <c r="Y189" s="163" t="s">
        <v>3526</v>
      </c>
      <c r="Z189" s="340">
        <f t="shared" si="34"/>
        <v>1</v>
      </c>
      <c r="AA189" s="340">
        <f t="shared" si="35"/>
        <v>1</v>
      </c>
      <c r="AB189" s="340">
        <f t="shared" si="36"/>
        <v>1</v>
      </c>
      <c r="AC189" s="340">
        <f t="shared" si="37"/>
        <v>1</v>
      </c>
      <c r="AD189" s="340">
        <f t="shared" si="38"/>
        <v>1</v>
      </c>
      <c r="AE189" s="340">
        <f t="shared" si="39"/>
        <v>1</v>
      </c>
      <c r="AF189" s="340">
        <f t="shared" si="40"/>
        <v>1</v>
      </c>
      <c r="AG189" s="340">
        <f t="shared" si="41"/>
        <v>1</v>
      </c>
    </row>
    <row r="190" spans="1:33" ht="255.75">
      <c r="A190" s="169" t="s">
        <v>20</v>
      </c>
      <c r="B190" s="460" t="s">
        <v>13</v>
      </c>
      <c r="C190" s="642"/>
      <c r="D190" s="642"/>
      <c r="E190" s="643"/>
      <c r="F190" s="643"/>
      <c r="G190" s="643"/>
      <c r="H190" s="163" t="s">
        <v>3481</v>
      </c>
      <c r="I190" s="163" t="s">
        <v>156</v>
      </c>
      <c r="J190" s="168">
        <v>1</v>
      </c>
      <c r="K190" s="192">
        <v>45931</v>
      </c>
      <c r="L190" s="192">
        <v>45991</v>
      </c>
      <c r="M190" s="165">
        <f t="shared" si="42"/>
        <v>8.5714285714285712</v>
      </c>
      <c r="N190" s="191">
        <v>0</v>
      </c>
      <c r="O190" s="163" t="s">
        <v>3527</v>
      </c>
      <c r="P190" s="53">
        <f t="shared" si="32"/>
        <v>0</v>
      </c>
      <c r="Q190" s="166" t="str">
        <f>IF(ISNUMBER(P190),IF(P190=100%,"CUMPLIDA",IF(AND(ISNUMBER(L190),ISNUMBER(CGR!$P$4)), IF(L190&lt;CGR!$P$4,"INCUMPLIDA","PROCESO"), "VERIFICAR FECHA")),"SIN VALOR AVANCE")</f>
        <v>PROCESO</v>
      </c>
      <c r="R190" s="52" t="s">
        <v>3481</v>
      </c>
      <c r="S190" s="163" t="s">
        <v>156</v>
      </c>
      <c r="T190" s="168">
        <v>1</v>
      </c>
      <c r="U190" s="192">
        <v>45931</v>
      </c>
      <c r="V190" s="192">
        <v>45991</v>
      </c>
      <c r="W190" s="165">
        <f t="shared" si="33"/>
        <v>8.5714285714285712</v>
      </c>
      <c r="X190" s="191">
        <v>0</v>
      </c>
      <c r="Y190" s="163" t="s">
        <v>3527</v>
      </c>
      <c r="Z190" s="340">
        <f t="shared" si="34"/>
        <v>1</v>
      </c>
      <c r="AA190" s="340">
        <f t="shared" si="35"/>
        <v>1</v>
      </c>
      <c r="AB190" s="340">
        <f t="shared" si="36"/>
        <v>1</v>
      </c>
      <c r="AC190" s="340">
        <f t="shared" si="37"/>
        <v>1</v>
      </c>
      <c r="AD190" s="340">
        <f t="shared" si="38"/>
        <v>1</v>
      </c>
      <c r="AE190" s="340">
        <f t="shared" si="39"/>
        <v>1</v>
      </c>
      <c r="AF190" s="340">
        <f t="shared" si="40"/>
        <v>1</v>
      </c>
      <c r="AG190" s="340">
        <f t="shared" si="41"/>
        <v>1</v>
      </c>
    </row>
    <row r="191" spans="1:33" ht="300.75">
      <c r="A191" s="169" t="s">
        <v>20</v>
      </c>
      <c r="B191" s="460" t="s">
        <v>13</v>
      </c>
      <c r="C191" s="642"/>
      <c r="D191" s="642"/>
      <c r="E191" s="643"/>
      <c r="F191" s="643"/>
      <c r="G191" s="643"/>
      <c r="H191" s="163" t="s">
        <v>3458</v>
      </c>
      <c r="I191" s="163" t="s">
        <v>3528</v>
      </c>
      <c r="J191" s="168">
        <v>1</v>
      </c>
      <c r="K191" s="192">
        <v>45992</v>
      </c>
      <c r="L191" s="192">
        <v>46081</v>
      </c>
      <c r="M191" s="165">
        <f t="shared" si="42"/>
        <v>12.714285714285714</v>
      </c>
      <c r="N191" s="191">
        <v>0</v>
      </c>
      <c r="O191" s="163" t="s">
        <v>3529</v>
      </c>
      <c r="P191" s="53">
        <f t="shared" si="32"/>
        <v>0</v>
      </c>
      <c r="Q191" s="166" t="str">
        <f>IF(ISNUMBER(P191),IF(P191=100%,"CUMPLIDA",IF(AND(ISNUMBER(L191),ISNUMBER(CGR!$P$4)), IF(L191&lt;CGR!$P$4,"INCUMPLIDA","PROCESO"), "VERIFICAR FECHA")),"SIN VALOR AVANCE")</f>
        <v>PROCESO</v>
      </c>
      <c r="R191" s="52" t="s">
        <v>3458</v>
      </c>
      <c r="S191" s="163" t="s">
        <v>3528</v>
      </c>
      <c r="T191" s="168">
        <v>1</v>
      </c>
      <c r="U191" s="192">
        <v>45992</v>
      </c>
      <c r="V191" s="192">
        <v>46081</v>
      </c>
      <c r="W191" s="165">
        <f t="shared" si="33"/>
        <v>12.714285714285714</v>
      </c>
      <c r="X191" s="191">
        <v>0</v>
      </c>
      <c r="Y191" s="163" t="s">
        <v>3529</v>
      </c>
      <c r="Z191" s="340">
        <f t="shared" si="34"/>
        <v>1</v>
      </c>
      <c r="AA191" s="340">
        <f t="shared" si="35"/>
        <v>1</v>
      </c>
      <c r="AB191" s="340">
        <f t="shared" si="36"/>
        <v>1</v>
      </c>
      <c r="AC191" s="340">
        <f t="shared" si="37"/>
        <v>1</v>
      </c>
      <c r="AD191" s="340">
        <f t="shared" si="38"/>
        <v>1</v>
      </c>
      <c r="AE191" s="340">
        <f t="shared" si="39"/>
        <v>1</v>
      </c>
      <c r="AF191" s="340">
        <f t="shared" si="40"/>
        <v>1</v>
      </c>
      <c r="AG191" s="340">
        <f t="shared" si="41"/>
        <v>1</v>
      </c>
    </row>
    <row r="192" spans="1:33" ht="300.75">
      <c r="A192" s="169" t="s">
        <v>20</v>
      </c>
      <c r="B192" s="460" t="s">
        <v>13</v>
      </c>
      <c r="C192" s="642"/>
      <c r="D192" s="642"/>
      <c r="E192" s="643"/>
      <c r="F192" s="643"/>
      <c r="G192" s="643"/>
      <c r="H192" s="163" t="s">
        <v>1363</v>
      </c>
      <c r="I192" s="163" t="s">
        <v>259</v>
      </c>
      <c r="J192" s="168">
        <v>5</v>
      </c>
      <c r="K192" s="192">
        <v>46113</v>
      </c>
      <c r="L192" s="192">
        <v>46568</v>
      </c>
      <c r="M192" s="165">
        <f t="shared" si="42"/>
        <v>65</v>
      </c>
      <c r="N192" s="191">
        <v>0</v>
      </c>
      <c r="O192" s="163" t="s">
        <v>3529</v>
      </c>
      <c r="P192" s="53">
        <f t="shared" si="32"/>
        <v>0</v>
      </c>
      <c r="Q192" s="166" t="str">
        <f>IF(ISNUMBER(P192),IF(P192=100%,"CUMPLIDA",IF(AND(ISNUMBER(L192),ISNUMBER(CGR!$P$4)), IF(L192&lt;CGR!$P$4,"INCUMPLIDA","PROCESO"), "VERIFICAR FECHA")),"SIN VALOR AVANCE")</f>
        <v>PROCESO</v>
      </c>
      <c r="R192" s="52" t="s">
        <v>1363</v>
      </c>
      <c r="S192" s="163" t="s">
        <v>259</v>
      </c>
      <c r="T192" s="168">
        <v>5</v>
      </c>
      <c r="U192" s="192">
        <v>46113</v>
      </c>
      <c r="V192" s="192">
        <v>46568</v>
      </c>
      <c r="W192" s="165">
        <f t="shared" si="33"/>
        <v>65</v>
      </c>
      <c r="X192" s="191">
        <v>0</v>
      </c>
      <c r="Y192" s="163" t="s">
        <v>3529</v>
      </c>
      <c r="Z192" s="340">
        <f t="shared" si="34"/>
        <v>1</v>
      </c>
      <c r="AA192" s="340">
        <f t="shared" si="35"/>
        <v>1</v>
      </c>
      <c r="AB192" s="340">
        <f t="shared" si="36"/>
        <v>1</v>
      </c>
      <c r="AC192" s="340">
        <f t="shared" si="37"/>
        <v>1</v>
      </c>
      <c r="AD192" s="340">
        <f t="shared" si="38"/>
        <v>1</v>
      </c>
      <c r="AE192" s="340">
        <f t="shared" si="39"/>
        <v>1</v>
      </c>
      <c r="AF192" s="340">
        <f t="shared" si="40"/>
        <v>1</v>
      </c>
      <c r="AG192" s="340">
        <f t="shared" si="41"/>
        <v>1</v>
      </c>
    </row>
    <row r="193" spans="1:33" ht="409.5">
      <c r="A193" s="169" t="s">
        <v>20</v>
      </c>
      <c r="B193" s="460" t="s">
        <v>13</v>
      </c>
      <c r="C193" s="642"/>
      <c r="D193" s="642"/>
      <c r="E193" s="643"/>
      <c r="F193" s="643"/>
      <c r="G193" s="643"/>
      <c r="H193" s="163" t="s">
        <v>3085</v>
      </c>
      <c r="I193" s="163" t="s">
        <v>166</v>
      </c>
      <c r="J193" s="168">
        <v>3</v>
      </c>
      <c r="K193" s="192">
        <v>46296</v>
      </c>
      <c r="L193" s="192">
        <v>46568</v>
      </c>
      <c r="M193" s="165">
        <f t="shared" si="42"/>
        <v>38.857142857142854</v>
      </c>
      <c r="N193" s="191">
        <v>0</v>
      </c>
      <c r="O193" s="163" t="s">
        <v>3529</v>
      </c>
      <c r="P193" s="53">
        <f t="shared" si="32"/>
        <v>0</v>
      </c>
      <c r="Q193" s="166" t="str">
        <f>IF(ISNUMBER(P193),IF(P193=100%,"CUMPLIDA",IF(AND(ISNUMBER(L193),ISNUMBER(CGR!$P$4)), IF(L193&lt;CGR!$P$4,"INCUMPLIDA","PROCESO"), "VERIFICAR FECHA")),"SIN VALOR AVANCE")</f>
        <v>PROCESO</v>
      </c>
      <c r="R193" s="52" t="s">
        <v>3085</v>
      </c>
      <c r="S193" s="163" t="s">
        <v>166</v>
      </c>
      <c r="T193" s="168">
        <v>3</v>
      </c>
      <c r="U193" s="192">
        <v>46296</v>
      </c>
      <c r="V193" s="192">
        <v>46568</v>
      </c>
      <c r="W193" s="165">
        <f t="shared" si="33"/>
        <v>38.857142857142854</v>
      </c>
      <c r="X193" s="191">
        <v>0</v>
      </c>
      <c r="Y193" s="163" t="s">
        <v>3529</v>
      </c>
      <c r="Z193" s="340">
        <f t="shared" si="34"/>
        <v>1</v>
      </c>
      <c r="AA193" s="340">
        <f t="shared" si="35"/>
        <v>1</v>
      </c>
      <c r="AB193" s="340">
        <f t="shared" si="36"/>
        <v>1</v>
      </c>
      <c r="AC193" s="340">
        <f t="shared" si="37"/>
        <v>1</v>
      </c>
      <c r="AD193" s="340">
        <f t="shared" si="38"/>
        <v>1</v>
      </c>
      <c r="AE193" s="340">
        <f t="shared" si="39"/>
        <v>1</v>
      </c>
      <c r="AF193" s="340">
        <f t="shared" si="40"/>
        <v>1</v>
      </c>
      <c r="AG193" s="340">
        <f t="shared" si="41"/>
        <v>1</v>
      </c>
    </row>
    <row r="194" spans="1:33" ht="375" customHeight="1">
      <c r="A194" s="169" t="s">
        <v>20</v>
      </c>
      <c r="B194" s="460" t="s">
        <v>13</v>
      </c>
      <c r="C194" s="642"/>
      <c r="D194" s="642"/>
      <c r="E194" s="643"/>
      <c r="F194" s="643"/>
      <c r="G194" s="643"/>
      <c r="H194" s="649" t="s">
        <v>3530</v>
      </c>
      <c r="I194" s="174" t="s">
        <v>3531</v>
      </c>
      <c r="J194" s="164">
        <v>3</v>
      </c>
      <c r="K194" s="190">
        <v>43726</v>
      </c>
      <c r="L194" s="190">
        <v>44042</v>
      </c>
      <c r="M194" s="165">
        <f t="shared" si="42"/>
        <v>45.142857142857146</v>
      </c>
      <c r="N194" s="191">
        <v>3</v>
      </c>
      <c r="O194" s="163" t="s">
        <v>3513</v>
      </c>
      <c r="P194" s="53">
        <f t="shared" si="32"/>
        <v>1</v>
      </c>
      <c r="Q194" s="166" t="str">
        <f>IF(ISNUMBER(P194),IF(P194=100%,"CUMPLIDA",IF(AND(ISNUMBER(L194),ISNUMBER(CGR!$P$4)), IF(L194&lt;CGR!$P$4,"INCUMPLIDA","PROCESO"), "VERIFICAR FECHA")),"SIN VALOR AVANCE")</f>
        <v>CUMPLIDA</v>
      </c>
      <c r="R194" s="643" t="s">
        <v>3530</v>
      </c>
      <c r="S194" s="174" t="s">
        <v>3531</v>
      </c>
      <c r="T194" s="164">
        <v>3</v>
      </c>
      <c r="U194" s="190">
        <v>43726</v>
      </c>
      <c r="V194" s="190">
        <v>44042</v>
      </c>
      <c r="W194" s="165">
        <f t="shared" si="33"/>
        <v>45.142857142857146</v>
      </c>
      <c r="X194" s="191">
        <v>3</v>
      </c>
      <c r="Y194" s="163" t="s">
        <v>3513</v>
      </c>
      <c r="Z194" s="340">
        <f t="shared" si="34"/>
        <v>1</v>
      </c>
      <c r="AA194" s="340">
        <f t="shared" si="35"/>
        <v>1</v>
      </c>
      <c r="AB194" s="340">
        <f t="shared" si="36"/>
        <v>1</v>
      </c>
      <c r="AC194" s="340">
        <f t="shared" si="37"/>
        <v>1</v>
      </c>
      <c r="AD194" s="340">
        <f t="shared" si="38"/>
        <v>1</v>
      </c>
      <c r="AE194" s="340">
        <f t="shared" si="39"/>
        <v>1</v>
      </c>
      <c r="AF194" s="340">
        <f t="shared" si="40"/>
        <v>1</v>
      </c>
      <c r="AG194" s="340">
        <f t="shared" si="41"/>
        <v>1</v>
      </c>
    </row>
    <row r="195" spans="1:33" ht="409.5">
      <c r="A195" s="169" t="s">
        <v>20</v>
      </c>
      <c r="B195" s="460" t="s">
        <v>13</v>
      </c>
      <c r="C195" s="642"/>
      <c r="D195" s="642"/>
      <c r="E195" s="643"/>
      <c r="F195" s="643"/>
      <c r="G195" s="643"/>
      <c r="H195" s="649"/>
      <c r="I195" s="163" t="s">
        <v>3532</v>
      </c>
      <c r="J195" s="164">
        <v>3</v>
      </c>
      <c r="K195" s="190">
        <v>44044</v>
      </c>
      <c r="L195" s="190">
        <v>44134</v>
      </c>
      <c r="M195" s="165">
        <f t="shared" si="42"/>
        <v>12.857142857142858</v>
      </c>
      <c r="N195" s="191">
        <v>3</v>
      </c>
      <c r="O195" s="163" t="s">
        <v>3533</v>
      </c>
      <c r="P195" s="53">
        <f t="shared" si="32"/>
        <v>1</v>
      </c>
      <c r="Q195" s="166" t="str">
        <f>IF(ISNUMBER(P195),IF(P195=100%,"CUMPLIDA",IF(AND(ISNUMBER(L195),ISNUMBER(CGR!$P$4)), IF(L195&lt;CGR!$P$4,"INCUMPLIDA","PROCESO"), "VERIFICAR FECHA")),"SIN VALOR AVANCE")</f>
        <v>CUMPLIDA</v>
      </c>
      <c r="R195" s="643"/>
      <c r="S195" s="163" t="s">
        <v>3532</v>
      </c>
      <c r="T195" s="164">
        <v>3</v>
      </c>
      <c r="U195" s="190">
        <v>44044</v>
      </c>
      <c r="V195" s="190">
        <v>44134</v>
      </c>
      <c r="W195" s="165">
        <f t="shared" si="33"/>
        <v>12.857142857142858</v>
      </c>
      <c r="X195" s="191">
        <v>3</v>
      </c>
      <c r="Y195" s="163" t="s">
        <v>3533</v>
      </c>
      <c r="Z195" s="340">
        <f t="shared" si="34"/>
        <v>1</v>
      </c>
      <c r="AA195" s="340">
        <f t="shared" si="35"/>
        <v>1</v>
      </c>
      <c r="AB195" s="340">
        <f t="shared" si="36"/>
        <v>1</v>
      </c>
      <c r="AC195" s="340">
        <f t="shared" si="37"/>
        <v>1</v>
      </c>
      <c r="AD195" s="340">
        <f t="shared" si="38"/>
        <v>1</v>
      </c>
      <c r="AE195" s="340">
        <f t="shared" si="39"/>
        <v>1</v>
      </c>
      <c r="AF195" s="340">
        <f t="shared" si="40"/>
        <v>1</v>
      </c>
      <c r="AG195" s="340">
        <f t="shared" si="41"/>
        <v>1</v>
      </c>
    </row>
    <row r="196" spans="1:33" ht="409.5">
      <c r="A196" s="169" t="s">
        <v>20</v>
      </c>
      <c r="B196" s="460" t="s">
        <v>13</v>
      </c>
      <c r="C196" s="642"/>
      <c r="D196" s="642"/>
      <c r="E196" s="643"/>
      <c r="F196" s="643"/>
      <c r="G196" s="643"/>
      <c r="H196" s="163" t="s">
        <v>3534</v>
      </c>
      <c r="I196" s="174" t="s">
        <v>3531</v>
      </c>
      <c r="J196" s="164">
        <v>3</v>
      </c>
      <c r="K196" s="190">
        <v>43983</v>
      </c>
      <c r="L196" s="190">
        <v>44346</v>
      </c>
      <c r="M196" s="165">
        <f t="shared" si="42"/>
        <v>51.857142857142854</v>
      </c>
      <c r="N196" s="191">
        <v>3</v>
      </c>
      <c r="O196" s="163" t="s">
        <v>3535</v>
      </c>
      <c r="P196" s="53">
        <f t="shared" si="32"/>
        <v>1</v>
      </c>
      <c r="Q196" s="166" t="str">
        <f>IF(ISNUMBER(P196),IF(P196=100%,"CUMPLIDA",IF(AND(ISNUMBER(L196),ISNUMBER(CGR!$P$4)), IF(L196&lt;CGR!$P$4,"INCUMPLIDA","PROCESO"), "VERIFICAR FECHA")),"SIN VALOR AVANCE")</f>
        <v>CUMPLIDA</v>
      </c>
      <c r="R196" s="52" t="s">
        <v>3534</v>
      </c>
      <c r="S196" s="174" t="s">
        <v>3531</v>
      </c>
      <c r="T196" s="164">
        <v>3</v>
      </c>
      <c r="U196" s="190">
        <v>43983</v>
      </c>
      <c r="V196" s="190">
        <v>44346</v>
      </c>
      <c r="W196" s="165">
        <f t="shared" si="33"/>
        <v>51.857142857142854</v>
      </c>
      <c r="X196" s="191">
        <v>3</v>
      </c>
      <c r="Y196" s="163" t="s">
        <v>3535</v>
      </c>
      <c r="Z196" s="340">
        <f t="shared" si="34"/>
        <v>1</v>
      </c>
      <c r="AA196" s="340">
        <f t="shared" si="35"/>
        <v>1</v>
      </c>
      <c r="AB196" s="340">
        <f t="shared" si="36"/>
        <v>1</v>
      </c>
      <c r="AC196" s="340">
        <f t="shared" si="37"/>
        <v>1</v>
      </c>
      <c r="AD196" s="340">
        <f t="shared" si="38"/>
        <v>1</v>
      </c>
      <c r="AE196" s="340">
        <f t="shared" si="39"/>
        <v>1</v>
      </c>
      <c r="AF196" s="340">
        <f t="shared" si="40"/>
        <v>1</v>
      </c>
      <c r="AG196" s="340">
        <f t="shared" si="41"/>
        <v>1</v>
      </c>
    </row>
    <row r="197" spans="1:33" ht="90.75">
      <c r="A197" s="169" t="s">
        <v>20</v>
      </c>
      <c r="B197" s="460" t="s">
        <v>13</v>
      </c>
      <c r="C197" s="642"/>
      <c r="D197" s="642"/>
      <c r="E197" s="643"/>
      <c r="F197" s="643"/>
      <c r="G197" s="52" t="s">
        <v>3536</v>
      </c>
      <c r="H197" s="163" t="s">
        <v>1614</v>
      </c>
      <c r="I197" s="163" t="s">
        <v>238</v>
      </c>
      <c r="J197" s="168">
        <v>1</v>
      </c>
      <c r="K197" s="192">
        <v>45323</v>
      </c>
      <c r="L197" s="192">
        <v>45747</v>
      </c>
      <c r="M197" s="165">
        <f t="shared" si="42"/>
        <v>60.571428571428569</v>
      </c>
      <c r="N197" s="191">
        <v>0</v>
      </c>
      <c r="O197" s="163" t="s">
        <v>3537</v>
      </c>
      <c r="P197" s="53">
        <f t="shared" si="32"/>
        <v>0</v>
      </c>
      <c r="Q197" s="166" t="str">
        <f>IF(ISNUMBER(P197),IF(P197=100%,"CUMPLIDA",IF(AND(ISNUMBER(L197),ISNUMBER(CGR!$P$4)), IF(L197&lt;CGR!$P$4,"INCUMPLIDA","PROCESO"), "VERIFICAR FECHA")),"SIN VALOR AVANCE")</f>
        <v>PROCESO</v>
      </c>
      <c r="R197" s="52" t="s">
        <v>1614</v>
      </c>
      <c r="S197" s="163" t="s">
        <v>238</v>
      </c>
      <c r="T197" s="168">
        <v>1</v>
      </c>
      <c r="U197" s="192">
        <v>45323</v>
      </c>
      <c r="V197" s="192">
        <v>45747</v>
      </c>
      <c r="W197" s="165">
        <f t="shared" si="33"/>
        <v>60.571428571428569</v>
      </c>
      <c r="X197" s="191">
        <v>0</v>
      </c>
      <c r="Y197" s="169" t="s">
        <v>3537</v>
      </c>
      <c r="Z197" s="340">
        <f t="shared" si="34"/>
        <v>1</v>
      </c>
      <c r="AA197" s="340">
        <f t="shared" si="35"/>
        <v>1</v>
      </c>
      <c r="AB197" s="340">
        <f t="shared" si="36"/>
        <v>1</v>
      </c>
      <c r="AC197" s="340">
        <f t="shared" si="37"/>
        <v>1</v>
      </c>
      <c r="AD197" s="340">
        <f t="shared" si="38"/>
        <v>1</v>
      </c>
      <c r="AE197" s="340">
        <f t="shared" si="39"/>
        <v>1</v>
      </c>
      <c r="AF197" s="340">
        <f t="shared" si="40"/>
        <v>1</v>
      </c>
      <c r="AG197" s="340">
        <f t="shared" si="41"/>
        <v>1</v>
      </c>
    </row>
    <row r="198" spans="1:33" ht="90.75">
      <c r="A198" s="169" t="s">
        <v>20</v>
      </c>
      <c r="B198" s="460" t="s">
        <v>13</v>
      </c>
      <c r="C198" s="642"/>
      <c r="D198" s="642"/>
      <c r="E198" s="643"/>
      <c r="F198" s="643"/>
      <c r="G198" s="52" t="s">
        <v>241</v>
      </c>
      <c r="H198" s="163" t="s">
        <v>241</v>
      </c>
      <c r="I198" s="163" t="s">
        <v>242</v>
      </c>
      <c r="J198" s="168">
        <v>1</v>
      </c>
      <c r="K198" s="192">
        <v>45323</v>
      </c>
      <c r="L198" s="192">
        <v>45747</v>
      </c>
      <c r="M198" s="165">
        <f t="shared" si="42"/>
        <v>60.571428571428569</v>
      </c>
      <c r="N198" s="191">
        <v>0</v>
      </c>
      <c r="O198" s="163" t="s">
        <v>3538</v>
      </c>
      <c r="P198" s="53">
        <f t="shared" si="32"/>
        <v>0</v>
      </c>
      <c r="Q198" s="166" t="str">
        <f>IF(ISNUMBER(P198),IF(P198=100%,"CUMPLIDA",IF(AND(ISNUMBER(L198),ISNUMBER(CGR!$P$4)), IF(L198&lt;CGR!$P$4,"INCUMPLIDA","PROCESO"), "VERIFICAR FECHA")),"SIN VALOR AVANCE")</f>
        <v>PROCESO</v>
      </c>
      <c r="R198" s="52" t="s">
        <v>241</v>
      </c>
      <c r="S198" s="163" t="s">
        <v>242</v>
      </c>
      <c r="T198" s="168">
        <v>1</v>
      </c>
      <c r="U198" s="192">
        <v>45323</v>
      </c>
      <c r="V198" s="192">
        <v>45747</v>
      </c>
      <c r="W198" s="165">
        <f t="shared" si="33"/>
        <v>60.571428571428569</v>
      </c>
      <c r="X198" s="191">
        <v>0</v>
      </c>
      <c r="Y198" s="169" t="s">
        <v>3538</v>
      </c>
      <c r="Z198" s="340">
        <f t="shared" si="34"/>
        <v>1</v>
      </c>
      <c r="AA198" s="340">
        <f t="shared" si="35"/>
        <v>1</v>
      </c>
      <c r="AB198" s="340">
        <f t="shared" si="36"/>
        <v>1</v>
      </c>
      <c r="AC198" s="340">
        <f t="shared" si="37"/>
        <v>1</v>
      </c>
      <c r="AD198" s="340">
        <f t="shared" si="38"/>
        <v>1</v>
      </c>
      <c r="AE198" s="340">
        <f t="shared" si="39"/>
        <v>1</v>
      </c>
      <c r="AF198" s="340">
        <f t="shared" si="40"/>
        <v>1</v>
      </c>
      <c r="AG198" s="340">
        <f t="shared" si="41"/>
        <v>1</v>
      </c>
    </row>
    <row r="199" spans="1:33" ht="150">
      <c r="A199" s="169" t="s">
        <v>20</v>
      </c>
      <c r="B199" s="460" t="s">
        <v>13</v>
      </c>
      <c r="C199" s="642"/>
      <c r="D199" s="642"/>
      <c r="E199" s="643"/>
      <c r="F199" s="643"/>
      <c r="G199" s="52" t="s">
        <v>1361</v>
      </c>
      <c r="H199" s="163" t="s">
        <v>245</v>
      </c>
      <c r="I199" s="163" t="s">
        <v>246</v>
      </c>
      <c r="J199" s="168">
        <v>1</v>
      </c>
      <c r="K199" s="192">
        <v>45231</v>
      </c>
      <c r="L199" s="192">
        <v>45747</v>
      </c>
      <c r="M199" s="165">
        <f t="shared" si="42"/>
        <v>73.714285714285708</v>
      </c>
      <c r="N199" s="191">
        <v>0</v>
      </c>
      <c r="O199" s="163" t="s">
        <v>3538</v>
      </c>
      <c r="P199" s="53">
        <f t="shared" si="32"/>
        <v>0</v>
      </c>
      <c r="Q199" s="166" t="str">
        <f>IF(ISNUMBER(P199),IF(P199=100%,"CUMPLIDA",IF(AND(ISNUMBER(L199),ISNUMBER(CGR!$P$4)), IF(L199&lt;CGR!$P$4,"INCUMPLIDA","PROCESO"), "VERIFICAR FECHA")),"SIN VALOR AVANCE")</f>
        <v>PROCESO</v>
      </c>
      <c r="R199" s="52" t="s">
        <v>245</v>
      </c>
      <c r="S199" s="163" t="s">
        <v>246</v>
      </c>
      <c r="T199" s="168">
        <v>1</v>
      </c>
      <c r="U199" s="192">
        <v>45231</v>
      </c>
      <c r="V199" s="192">
        <v>45747</v>
      </c>
      <c r="W199" s="165">
        <f t="shared" si="33"/>
        <v>73.714285714285708</v>
      </c>
      <c r="X199" s="191">
        <v>0</v>
      </c>
      <c r="Y199" s="169" t="s">
        <v>3538</v>
      </c>
      <c r="Z199" s="340">
        <f t="shared" si="34"/>
        <v>1</v>
      </c>
      <c r="AA199" s="340">
        <f t="shared" si="35"/>
        <v>1</v>
      </c>
      <c r="AB199" s="340">
        <f t="shared" si="36"/>
        <v>1</v>
      </c>
      <c r="AC199" s="340">
        <f t="shared" si="37"/>
        <v>1</v>
      </c>
      <c r="AD199" s="340">
        <f t="shared" si="38"/>
        <v>1</v>
      </c>
      <c r="AE199" s="340">
        <f t="shared" si="39"/>
        <v>1</v>
      </c>
      <c r="AF199" s="340">
        <f t="shared" si="40"/>
        <v>1</v>
      </c>
      <c r="AG199" s="340">
        <f t="shared" si="41"/>
        <v>1</v>
      </c>
    </row>
    <row r="200" spans="1:33" ht="135">
      <c r="A200" s="169" t="s">
        <v>20</v>
      </c>
      <c r="B200" s="460" t="s">
        <v>13</v>
      </c>
      <c r="C200" s="642"/>
      <c r="D200" s="642"/>
      <c r="E200" s="643"/>
      <c r="F200" s="643"/>
      <c r="G200" s="52" t="s">
        <v>248</v>
      </c>
      <c r="H200" s="163" t="s">
        <v>248</v>
      </c>
      <c r="I200" s="163" t="s">
        <v>249</v>
      </c>
      <c r="J200" s="168">
        <v>1</v>
      </c>
      <c r="K200" s="192">
        <v>45323</v>
      </c>
      <c r="L200" s="192">
        <v>45747</v>
      </c>
      <c r="M200" s="165">
        <f t="shared" si="42"/>
        <v>60.571428571428569</v>
      </c>
      <c r="N200" s="191">
        <v>0</v>
      </c>
      <c r="O200" s="163" t="s">
        <v>3537</v>
      </c>
      <c r="P200" s="53">
        <f t="shared" si="32"/>
        <v>0</v>
      </c>
      <c r="Q200" s="166" t="str">
        <f>IF(ISNUMBER(P200),IF(P200=100%,"CUMPLIDA",IF(AND(ISNUMBER(L200),ISNUMBER(CGR!$P$4)), IF(L200&lt;CGR!$P$4,"INCUMPLIDA","PROCESO"), "VERIFICAR FECHA")),"SIN VALOR AVANCE")</f>
        <v>PROCESO</v>
      </c>
      <c r="R200" s="52" t="s">
        <v>248</v>
      </c>
      <c r="S200" s="163" t="s">
        <v>249</v>
      </c>
      <c r="T200" s="168">
        <v>1</v>
      </c>
      <c r="U200" s="192">
        <v>45323</v>
      </c>
      <c r="V200" s="192">
        <v>45747</v>
      </c>
      <c r="W200" s="165">
        <f t="shared" si="33"/>
        <v>60.571428571428569</v>
      </c>
      <c r="X200" s="191">
        <v>0</v>
      </c>
      <c r="Y200" s="169" t="s">
        <v>3537</v>
      </c>
      <c r="Z200" s="340">
        <f t="shared" si="34"/>
        <v>1</v>
      </c>
      <c r="AA200" s="340">
        <f t="shared" si="35"/>
        <v>1</v>
      </c>
      <c r="AB200" s="340">
        <f t="shared" si="36"/>
        <v>1</v>
      </c>
      <c r="AC200" s="340">
        <f t="shared" si="37"/>
        <v>1</v>
      </c>
      <c r="AD200" s="340">
        <f t="shared" si="38"/>
        <v>1</v>
      </c>
      <c r="AE200" s="340">
        <f t="shared" si="39"/>
        <v>1</v>
      </c>
      <c r="AF200" s="340">
        <f t="shared" si="40"/>
        <v>1</v>
      </c>
      <c r="AG200" s="340">
        <f t="shared" si="41"/>
        <v>1</v>
      </c>
    </row>
    <row r="201" spans="1:33" ht="135" customHeight="1">
      <c r="A201" s="169" t="s">
        <v>20</v>
      </c>
      <c r="B201" s="460" t="s">
        <v>13</v>
      </c>
      <c r="C201" s="642"/>
      <c r="D201" s="642"/>
      <c r="E201" s="643"/>
      <c r="F201" s="643"/>
      <c r="G201" s="52" t="s">
        <v>3458</v>
      </c>
      <c r="H201" s="163" t="s">
        <v>3458</v>
      </c>
      <c r="I201" s="163" t="s">
        <v>252</v>
      </c>
      <c r="J201" s="168">
        <v>1</v>
      </c>
      <c r="K201" s="192">
        <v>45231</v>
      </c>
      <c r="L201" s="192">
        <v>45747</v>
      </c>
      <c r="M201" s="165">
        <f t="shared" si="42"/>
        <v>73.714285714285708</v>
      </c>
      <c r="N201" s="191">
        <v>0</v>
      </c>
      <c r="O201" s="163" t="s">
        <v>3538</v>
      </c>
      <c r="P201" s="53">
        <f t="shared" si="32"/>
        <v>0</v>
      </c>
      <c r="Q201" s="166" t="str">
        <f>IF(ISNUMBER(P201),IF(P201=100%,"CUMPLIDA",IF(AND(ISNUMBER(L201),ISNUMBER(CGR!$P$4)), IF(L201&lt;CGR!$P$4,"INCUMPLIDA","PROCESO"), "VERIFICAR FECHA")),"SIN VALOR AVANCE")</f>
        <v>PROCESO</v>
      </c>
      <c r="R201" s="52" t="s">
        <v>3458</v>
      </c>
      <c r="S201" s="163" t="s">
        <v>252</v>
      </c>
      <c r="T201" s="168">
        <v>1</v>
      </c>
      <c r="U201" s="192">
        <v>45231</v>
      </c>
      <c r="V201" s="192">
        <v>45747</v>
      </c>
      <c r="W201" s="165">
        <f t="shared" si="33"/>
        <v>73.714285714285708</v>
      </c>
      <c r="X201" s="191">
        <v>0</v>
      </c>
      <c r="Y201" s="169" t="s">
        <v>3538</v>
      </c>
      <c r="Z201" s="340">
        <f t="shared" si="34"/>
        <v>1</v>
      </c>
      <c r="AA201" s="340">
        <f t="shared" si="35"/>
        <v>1</v>
      </c>
      <c r="AB201" s="340">
        <f t="shared" si="36"/>
        <v>1</v>
      </c>
      <c r="AC201" s="340">
        <f t="shared" si="37"/>
        <v>1</v>
      </c>
      <c r="AD201" s="340">
        <f t="shared" si="38"/>
        <v>1</v>
      </c>
      <c r="AE201" s="340">
        <f t="shared" si="39"/>
        <v>1</v>
      </c>
      <c r="AF201" s="340">
        <f t="shared" si="40"/>
        <v>1</v>
      </c>
      <c r="AG201" s="340">
        <f t="shared" si="41"/>
        <v>1</v>
      </c>
    </row>
    <row r="202" spans="1:33" ht="165.75">
      <c r="A202" s="169" t="s">
        <v>20</v>
      </c>
      <c r="B202" s="460" t="s">
        <v>13</v>
      </c>
      <c r="C202" s="642"/>
      <c r="D202" s="642"/>
      <c r="E202" s="643"/>
      <c r="F202" s="643"/>
      <c r="G202" s="52" t="s">
        <v>3460</v>
      </c>
      <c r="H202" s="163" t="s">
        <v>3460</v>
      </c>
      <c r="I202" s="163" t="s">
        <v>2556</v>
      </c>
      <c r="J202" s="168">
        <v>1</v>
      </c>
      <c r="K202" s="192">
        <v>45231</v>
      </c>
      <c r="L202" s="192">
        <v>45808</v>
      </c>
      <c r="M202" s="165">
        <f t="shared" si="42"/>
        <v>82.428571428571431</v>
      </c>
      <c r="N202" s="191">
        <v>0</v>
      </c>
      <c r="O202" s="163" t="s">
        <v>3539</v>
      </c>
      <c r="P202" s="53">
        <f t="shared" si="32"/>
        <v>0</v>
      </c>
      <c r="Q202" s="166" t="str">
        <f>IF(ISNUMBER(P202),IF(P202=100%,"CUMPLIDA",IF(AND(ISNUMBER(L202),ISNUMBER(CGR!$P$4)), IF(L202&lt;CGR!$P$4,"INCUMPLIDA","PROCESO"), "VERIFICAR FECHA")),"SIN VALOR AVANCE")</f>
        <v>PROCESO</v>
      </c>
      <c r="R202" s="52" t="s">
        <v>3460</v>
      </c>
      <c r="S202" s="163" t="s">
        <v>2556</v>
      </c>
      <c r="T202" s="168">
        <v>1</v>
      </c>
      <c r="U202" s="192">
        <v>45231</v>
      </c>
      <c r="V202" s="192">
        <v>45808</v>
      </c>
      <c r="W202" s="165">
        <f t="shared" si="33"/>
        <v>82.428571428571431</v>
      </c>
      <c r="X202" s="191">
        <v>0</v>
      </c>
      <c r="Y202" s="169" t="s">
        <v>3539</v>
      </c>
      <c r="Z202" s="340">
        <f t="shared" si="34"/>
        <v>1</v>
      </c>
      <c r="AA202" s="340">
        <f t="shared" si="35"/>
        <v>1</v>
      </c>
      <c r="AB202" s="340">
        <f t="shared" si="36"/>
        <v>1</v>
      </c>
      <c r="AC202" s="340">
        <f t="shared" si="37"/>
        <v>1</v>
      </c>
      <c r="AD202" s="340">
        <f t="shared" si="38"/>
        <v>1</v>
      </c>
      <c r="AE202" s="340">
        <f t="shared" si="39"/>
        <v>1</v>
      </c>
      <c r="AF202" s="340">
        <f t="shared" si="40"/>
        <v>1</v>
      </c>
      <c r="AG202" s="340">
        <f t="shared" si="41"/>
        <v>1</v>
      </c>
    </row>
    <row r="203" spans="1:33" ht="120.75">
      <c r="A203" s="169" t="s">
        <v>20</v>
      </c>
      <c r="B203" s="460" t="s">
        <v>13</v>
      </c>
      <c r="C203" s="642"/>
      <c r="D203" s="642"/>
      <c r="E203" s="643"/>
      <c r="F203" s="643"/>
      <c r="G203" s="52" t="s">
        <v>1363</v>
      </c>
      <c r="H203" s="163" t="s">
        <v>258</v>
      </c>
      <c r="I203" s="163" t="s">
        <v>259</v>
      </c>
      <c r="J203" s="168">
        <v>12</v>
      </c>
      <c r="K203" s="192">
        <v>46024</v>
      </c>
      <c r="L203" s="192">
        <v>47118</v>
      </c>
      <c r="M203" s="165">
        <f t="shared" si="42"/>
        <v>156.28571428571428</v>
      </c>
      <c r="N203" s="191">
        <v>0</v>
      </c>
      <c r="O203" s="163" t="s">
        <v>3540</v>
      </c>
      <c r="P203" s="53">
        <f t="shared" si="32"/>
        <v>0</v>
      </c>
      <c r="Q203" s="166" t="str">
        <f>IF(ISNUMBER(P203),IF(P203=100%,"CUMPLIDA",IF(AND(ISNUMBER(L203),ISNUMBER(CGR!$P$4)), IF(L203&lt;CGR!$P$4,"INCUMPLIDA","PROCESO"), "VERIFICAR FECHA")),"SIN VALOR AVANCE")</f>
        <v>PROCESO</v>
      </c>
      <c r="R203" s="52" t="s">
        <v>258</v>
      </c>
      <c r="S203" s="163" t="s">
        <v>259</v>
      </c>
      <c r="T203" s="168">
        <v>12</v>
      </c>
      <c r="U203" s="192">
        <v>46024</v>
      </c>
      <c r="V203" s="192">
        <v>47118</v>
      </c>
      <c r="W203" s="165">
        <f t="shared" ref="W203:W266" si="43">(V203-U203)/7</f>
        <v>156.28571428571428</v>
      </c>
      <c r="X203" s="191">
        <v>0</v>
      </c>
      <c r="Y203" s="169" t="s">
        <v>3540</v>
      </c>
      <c r="Z203" s="340">
        <f t="shared" si="34"/>
        <v>1</v>
      </c>
      <c r="AA203" s="340">
        <f t="shared" si="35"/>
        <v>1</v>
      </c>
      <c r="AB203" s="340">
        <f t="shared" si="36"/>
        <v>1</v>
      </c>
      <c r="AC203" s="340">
        <f t="shared" si="37"/>
        <v>1</v>
      </c>
      <c r="AD203" s="340">
        <f t="shared" si="38"/>
        <v>1</v>
      </c>
      <c r="AE203" s="340">
        <f t="shared" si="39"/>
        <v>1</v>
      </c>
      <c r="AF203" s="340">
        <f t="shared" si="40"/>
        <v>1</v>
      </c>
      <c r="AG203" s="340">
        <f t="shared" si="41"/>
        <v>1</v>
      </c>
    </row>
    <row r="204" spans="1:33" ht="180">
      <c r="A204" s="169" t="s">
        <v>20</v>
      </c>
      <c r="B204" s="460" t="s">
        <v>13</v>
      </c>
      <c r="C204" s="642"/>
      <c r="D204" s="642"/>
      <c r="E204" s="643"/>
      <c r="F204" s="643"/>
      <c r="G204" s="52" t="s">
        <v>1364</v>
      </c>
      <c r="H204" s="163" t="s">
        <v>261</v>
      </c>
      <c r="I204" s="163" t="s">
        <v>262</v>
      </c>
      <c r="J204" s="168">
        <v>1</v>
      </c>
      <c r="K204" s="192">
        <v>46024</v>
      </c>
      <c r="L204" s="192">
        <v>47118</v>
      </c>
      <c r="M204" s="165">
        <f t="shared" si="42"/>
        <v>156.28571428571428</v>
      </c>
      <c r="N204" s="191">
        <v>0</v>
      </c>
      <c r="O204" s="163" t="s">
        <v>3537</v>
      </c>
      <c r="P204" s="53">
        <f t="shared" ref="P204:P267" si="44">N204/J204</f>
        <v>0</v>
      </c>
      <c r="Q204" s="166" t="str">
        <f>IF(ISNUMBER(P204),IF(P204=100%,"CUMPLIDA",IF(AND(ISNUMBER(L204),ISNUMBER(CGR!$P$4)), IF(L204&lt;CGR!$P$4,"INCUMPLIDA","PROCESO"), "VERIFICAR FECHA")),"SIN VALOR AVANCE")</f>
        <v>PROCESO</v>
      </c>
      <c r="R204" s="52" t="s">
        <v>261</v>
      </c>
      <c r="S204" s="163" t="s">
        <v>262</v>
      </c>
      <c r="T204" s="168">
        <v>1</v>
      </c>
      <c r="U204" s="192">
        <v>46024</v>
      </c>
      <c r="V204" s="192">
        <v>47118</v>
      </c>
      <c r="W204" s="165">
        <f t="shared" si="43"/>
        <v>156.28571428571428</v>
      </c>
      <c r="X204" s="191">
        <v>0</v>
      </c>
      <c r="Y204" s="169" t="s">
        <v>3537</v>
      </c>
      <c r="Z204" s="340">
        <f t="shared" ref="Z204:Z211" si="45">IF(H204=R204,1,0)</f>
        <v>1</v>
      </c>
      <c r="AA204" s="340">
        <f t="shared" ref="AA204:AA211" si="46">IF(I204=S204,1,0)</f>
        <v>1</v>
      </c>
      <c r="AB204" s="340">
        <f t="shared" ref="AB204:AB211" si="47">IF(J204=T204,1,0)</f>
        <v>1</v>
      </c>
      <c r="AC204" s="340">
        <f t="shared" ref="AC204:AC211" si="48">IF(K204=U204,1,0)</f>
        <v>1</v>
      </c>
      <c r="AD204" s="340">
        <f t="shared" ref="AD204:AD211" si="49">IF(L204=V204,1,0)</f>
        <v>1</v>
      </c>
      <c r="AE204" s="340">
        <f t="shared" ref="AE204:AE211" si="50">IF(M204=W204,1,0)</f>
        <v>1</v>
      </c>
      <c r="AF204" s="340">
        <f t="shared" ref="AF204:AF211" si="51">IF(N204=X204,1,0)</f>
        <v>1</v>
      </c>
      <c r="AG204" s="340">
        <f t="shared" ref="AG204:AG211" si="52">IF(O204=Y204,1,0)</f>
        <v>1</v>
      </c>
    </row>
    <row r="205" spans="1:33" ht="409.5">
      <c r="A205" s="169" t="s">
        <v>20</v>
      </c>
      <c r="B205" s="460" t="s">
        <v>13</v>
      </c>
      <c r="C205" s="642"/>
      <c r="D205" s="642"/>
      <c r="E205" s="643"/>
      <c r="F205" s="643"/>
      <c r="G205" s="52" t="s">
        <v>1365</v>
      </c>
      <c r="H205" s="163" t="s">
        <v>264</v>
      </c>
      <c r="I205" s="163" t="s">
        <v>265</v>
      </c>
      <c r="J205" s="168">
        <v>2</v>
      </c>
      <c r="K205" s="192">
        <v>46024</v>
      </c>
      <c r="L205" s="192">
        <v>47118</v>
      </c>
      <c r="M205" s="165">
        <f t="shared" si="42"/>
        <v>156.28571428571428</v>
      </c>
      <c r="N205" s="191">
        <v>0</v>
      </c>
      <c r="O205" s="163" t="s">
        <v>3541</v>
      </c>
      <c r="P205" s="53">
        <f t="shared" si="44"/>
        <v>0</v>
      </c>
      <c r="Q205" s="166" t="str">
        <f>IF(ISNUMBER(P205),IF(P205=100%,"CUMPLIDA",IF(AND(ISNUMBER(L205),ISNUMBER(CGR!$P$4)), IF(L205&lt;CGR!$P$4,"INCUMPLIDA","PROCESO"), "VERIFICAR FECHA")),"SIN VALOR AVANCE")</f>
        <v>PROCESO</v>
      </c>
      <c r="R205" s="52" t="s">
        <v>264</v>
      </c>
      <c r="S205" s="163" t="s">
        <v>265</v>
      </c>
      <c r="T205" s="168">
        <v>2</v>
      </c>
      <c r="U205" s="192">
        <v>46024</v>
      </c>
      <c r="V205" s="192">
        <v>47118</v>
      </c>
      <c r="W205" s="165">
        <f t="shared" si="43"/>
        <v>156.28571428571428</v>
      </c>
      <c r="X205" s="191">
        <v>0</v>
      </c>
      <c r="Y205" s="169" t="s">
        <v>3541</v>
      </c>
      <c r="Z205" s="340">
        <f t="shared" si="45"/>
        <v>1</v>
      </c>
      <c r="AA205" s="340">
        <f t="shared" si="46"/>
        <v>1</v>
      </c>
      <c r="AB205" s="340">
        <f t="shared" si="47"/>
        <v>1</v>
      </c>
      <c r="AC205" s="340">
        <f t="shared" si="48"/>
        <v>1</v>
      </c>
      <c r="AD205" s="340">
        <f t="shared" si="49"/>
        <v>1</v>
      </c>
      <c r="AE205" s="340">
        <f t="shared" si="50"/>
        <v>1</v>
      </c>
      <c r="AF205" s="340">
        <f t="shared" si="51"/>
        <v>1</v>
      </c>
      <c r="AG205" s="340">
        <f t="shared" si="52"/>
        <v>1</v>
      </c>
    </row>
    <row r="206" spans="1:33" ht="165.75" customHeight="1">
      <c r="A206" s="169" t="s">
        <v>20</v>
      </c>
      <c r="B206" s="460" t="s">
        <v>13</v>
      </c>
      <c r="C206" s="642"/>
      <c r="D206" s="642"/>
      <c r="E206" s="643"/>
      <c r="F206" s="643"/>
      <c r="G206" s="643" t="s">
        <v>3542</v>
      </c>
      <c r="H206" s="649" t="s">
        <v>3543</v>
      </c>
      <c r="I206" s="174" t="s">
        <v>3531</v>
      </c>
      <c r="J206" s="164">
        <v>3</v>
      </c>
      <c r="K206" s="190">
        <v>43983</v>
      </c>
      <c r="L206" s="190">
        <v>44346</v>
      </c>
      <c r="M206" s="165">
        <f t="shared" si="42"/>
        <v>51.857142857142854</v>
      </c>
      <c r="N206" s="191">
        <v>3</v>
      </c>
      <c r="O206" s="163" t="s">
        <v>3535</v>
      </c>
      <c r="P206" s="53">
        <f t="shared" si="44"/>
        <v>1</v>
      </c>
      <c r="Q206" s="166" t="str">
        <f>IF(ISNUMBER(P206),IF(P206=100%,"CUMPLIDA",IF(AND(ISNUMBER(L206),ISNUMBER(CGR!$P$4)), IF(L206&lt;CGR!$P$4,"INCUMPLIDA","PROCESO"), "VERIFICAR FECHA")),"SIN VALOR AVANCE")</f>
        <v>CUMPLIDA</v>
      </c>
      <c r="R206" s="643" t="s">
        <v>3543</v>
      </c>
      <c r="S206" s="174" t="s">
        <v>3531</v>
      </c>
      <c r="T206" s="164">
        <v>3</v>
      </c>
      <c r="U206" s="190">
        <v>43983</v>
      </c>
      <c r="V206" s="190">
        <v>44346</v>
      </c>
      <c r="W206" s="165">
        <f t="shared" si="43"/>
        <v>51.857142857142854</v>
      </c>
      <c r="X206" s="191">
        <v>3</v>
      </c>
      <c r="Y206" s="163" t="s">
        <v>3535</v>
      </c>
      <c r="Z206" s="340">
        <f t="shared" si="45"/>
        <v>1</v>
      </c>
      <c r="AA206" s="340">
        <f t="shared" si="46"/>
        <v>1</v>
      </c>
      <c r="AB206" s="340">
        <f t="shared" si="47"/>
        <v>1</v>
      </c>
      <c r="AC206" s="340">
        <f t="shared" si="48"/>
        <v>1</v>
      </c>
      <c r="AD206" s="340">
        <f t="shared" si="49"/>
        <v>1</v>
      </c>
      <c r="AE206" s="340">
        <f t="shared" si="50"/>
        <v>1</v>
      </c>
      <c r="AF206" s="340">
        <f t="shared" si="51"/>
        <v>1</v>
      </c>
      <c r="AG206" s="340">
        <f t="shared" si="52"/>
        <v>1</v>
      </c>
    </row>
    <row r="207" spans="1:33" ht="409.5">
      <c r="A207" s="169" t="s">
        <v>20</v>
      </c>
      <c r="B207" s="460" t="s">
        <v>13</v>
      </c>
      <c r="C207" s="642"/>
      <c r="D207" s="642"/>
      <c r="E207" s="643"/>
      <c r="F207" s="643"/>
      <c r="G207" s="643"/>
      <c r="H207" s="649"/>
      <c r="I207" s="163" t="s">
        <v>3532</v>
      </c>
      <c r="J207" s="164">
        <v>3</v>
      </c>
      <c r="K207" s="190">
        <v>44927</v>
      </c>
      <c r="L207" s="190">
        <v>45137</v>
      </c>
      <c r="M207" s="165">
        <f t="shared" si="42"/>
        <v>30</v>
      </c>
      <c r="N207" s="191">
        <v>3</v>
      </c>
      <c r="O207" s="163" t="s">
        <v>3544</v>
      </c>
      <c r="P207" s="53">
        <f t="shared" si="44"/>
        <v>1</v>
      </c>
      <c r="Q207" s="166" t="str">
        <f>IF(ISNUMBER(P207),IF(P207=100%,"CUMPLIDA",IF(AND(ISNUMBER(L207),ISNUMBER(CGR!$P$4)), IF(L207&lt;CGR!$P$4,"INCUMPLIDA","PROCESO"), "VERIFICAR FECHA")),"SIN VALOR AVANCE")</f>
        <v>CUMPLIDA</v>
      </c>
      <c r="R207" s="643"/>
      <c r="S207" s="163" t="s">
        <v>3532</v>
      </c>
      <c r="T207" s="164">
        <v>3</v>
      </c>
      <c r="U207" s="190">
        <v>44927</v>
      </c>
      <c r="V207" s="190">
        <v>45137</v>
      </c>
      <c r="W207" s="165">
        <f t="shared" si="43"/>
        <v>30</v>
      </c>
      <c r="X207" s="191">
        <v>3</v>
      </c>
      <c r="Y207" s="163" t="s">
        <v>3544</v>
      </c>
      <c r="Z207" s="340">
        <f t="shared" si="45"/>
        <v>1</v>
      </c>
      <c r="AA207" s="340">
        <f t="shared" si="46"/>
        <v>1</v>
      </c>
      <c r="AB207" s="340">
        <f t="shared" si="47"/>
        <v>1</v>
      </c>
      <c r="AC207" s="340">
        <f t="shared" si="48"/>
        <v>1</v>
      </c>
      <c r="AD207" s="340">
        <f t="shared" si="49"/>
        <v>1</v>
      </c>
      <c r="AE207" s="340">
        <f t="shared" si="50"/>
        <v>1</v>
      </c>
      <c r="AF207" s="340">
        <f t="shared" si="51"/>
        <v>1</v>
      </c>
      <c r="AG207" s="340">
        <f t="shared" si="52"/>
        <v>1</v>
      </c>
    </row>
    <row r="208" spans="1:33" ht="375" customHeight="1">
      <c r="A208" s="169" t="s">
        <v>20</v>
      </c>
      <c r="B208" s="460" t="s">
        <v>13</v>
      </c>
      <c r="C208" s="642"/>
      <c r="D208" s="642"/>
      <c r="E208" s="643"/>
      <c r="F208" s="643"/>
      <c r="G208" s="643"/>
      <c r="H208" s="649" t="s">
        <v>3545</v>
      </c>
      <c r="I208" s="174" t="s">
        <v>3531</v>
      </c>
      <c r="J208" s="164">
        <v>3</v>
      </c>
      <c r="K208" s="190">
        <v>43726</v>
      </c>
      <c r="L208" s="190">
        <v>44042</v>
      </c>
      <c r="M208" s="165">
        <f t="shared" si="42"/>
        <v>45.142857142857146</v>
      </c>
      <c r="N208" s="191">
        <v>3</v>
      </c>
      <c r="O208" s="163" t="s">
        <v>3546</v>
      </c>
      <c r="P208" s="53">
        <f t="shared" si="44"/>
        <v>1</v>
      </c>
      <c r="Q208" s="166" t="str">
        <f>IF(ISNUMBER(P208),IF(P208=100%,"CUMPLIDA",IF(AND(ISNUMBER(L208),ISNUMBER(CGR!$P$4)), IF(L208&lt;CGR!$P$4,"INCUMPLIDA","PROCESO"), "VERIFICAR FECHA")),"SIN VALOR AVANCE")</f>
        <v>CUMPLIDA</v>
      </c>
      <c r="R208" s="643" t="s">
        <v>3545</v>
      </c>
      <c r="S208" s="174" t="s">
        <v>3531</v>
      </c>
      <c r="T208" s="164">
        <v>3</v>
      </c>
      <c r="U208" s="190">
        <v>43726</v>
      </c>
      <c r="V208" s="190">
        <v>44042</v>
      </c>
      <c r="W208" s="165">
        <f t="shared" si="43"/>
        <v>45.142857142857146</v>
      </c>
      <c r="X208" s="191">
        <v>3</v>
      </c>
      <c r="Y208" s="163" t="s">
        <v>3546</v>
      </c>
      <c r="Z208" s="340">
        <f t="shared" si="45"/>
        <v>1</v>
      </c>
      <c r="AA208" s="340">
        <f t="shared" si="46"/>
        <v>1</v>
      </c>
      <c r="AB208" s="340">
        <f t="shared" si="47"/>
        <v>1</v>
      </c>
      <c r="AC208" s="340">
        <f t="shared" si="48"/>
        <v>1</v>
      </c>
      <c r="AD208" s="340">
        <f t="shared" si="49"/>
        <v>1</v>
      </c>
      <c r="AE208" s="340">
        <f t="shared" si="50"/>
        <v>1</v>
      </c>
      <c r="AF208" s="340">
        <f t="shared" si="51"/>
        <v>1</v>
      </c>
      <c r="AG208" s="340">
        <f t="shared" si="52"/>
        <v>1</v>
      </c>
    </row>
    <row r="209" spans="1:33" ht="409.5">
      <c r="A209" s="169" t="s">
        <v>20</v>
      </c>
      <c r="B209" s="460" t="s">
        <v>13</v>
      </c>
      <c r="C209" s="642"/>
      <c r="D209" s="642"/>
      <c r="E209" s="643"/>
      <c r="F209" s="643"/>
      <c r="G209" s="643"/>
      <c r="H209" s="649"/>
      <c r="I209" s="163" t="s">
        <v>3532</v>
      </c>
      <c r="J209" s="164">
        <v>3</v>
      </c>
      <c r="K209" s="190">
        <v>44044</v>
      </c>
      <c r="L209" s="190">
        <v>44196</v>
      </c>
      <c r="M209" s="165">
        <f t="shared" si="42"/>
        <v>21.714285714285715</v>
      </c>
      <c r="N209" s="191">
        <v>3</v>
      </c>
      <c r="O209" s="163" t="s">
        <v>3546</v>
      </c>
      <c r="P209" s="53">
        <f t="shared" si="44"/>
        <v>1</v>
      </c>
      <c r="Q209" s="166" t="str">
        <f>IF(ISNUMBER(P209),IF(P209=100%,"CUMPLIDA",IF(AND(ISNUMBER(L209),ISNUMBER(CGR!$P$4)), IF(L209&lt;CGR!$P$4,"INCUMPLIDA","PROCESO"), "VERIFICAR FECHA")),"SIN VALOR AVANCE")</f>
        <v>CUMPLIDA</v>
      </c>
      <c r="R209" s="643"/>
      <c r="S209" s="163" t="s">
        <v>3532</v>
      </c>
      <c r="T209" s="164">
        <v>3</v>
      </c>
      <c r="U209" s="190">
        <v>44044</v>
      </c>
      <c r="V209" s="190">
        <v>44196</v>
      </c>
      <c r="W209" s="165">
        <f t="shared" si="43"/>
        <v>21.714285714285715</v>
      </c>
      <c r="X209" s="191">
        <v>3</v>
      </c>
      <c r="Y209" s="163" t="s">
        <v>3546</v>
      </c>
      <c r="Z209" s="340">
        <f t="shared" si="45"/>
        <v>1</v>
      </c>
      <c r="AA209" s="340">
        <f t="shared" si="46"/>
        <v>1</v>
      </c>
      <c r="AB209" s="340">
        <f t="shared" si="47"/>
        <v>1</v>
      </c>
      <c r="AC209" s="340">
        <f t="shared" si="48"/>
        <v>1</v>
      </c>
      <c r="AD209" s="340">
        <f t="shared" si="49"/>
        <v>1</v>
      </c>
      <c r="AE209" s="340">
        <f t="shared" si="50"/>
        <v>1</v>
      </c>
      <c r="AF209" s="340">
        <f t="shared" si="51"/>
        <v>1</v>
      </c>
      <c r="AG209" s="340">
        <f t="shared" si="52"/>
        <v>1</v>
      </c>
    </row>
    <row r="210" spans="1:33" ht="270">
      <c r="A210" s="169" t="s">
        <v>20</v>
      </c>
      <c r="B210" s="460" t="s">
        <v>13</v>
      </c>
      <c r="C210" s="642"/>
      <c r="D210" s="642"/>
      <c r="E210" s="643"/>
      <c r="F210" s="643"/>
      <c r="G210" s="643"/>
      <c r="H210" s="163" t="s">
        <v>3547</v>
      </c>
      <c r="I210" s="163" t="s">
        <v>238</v>
      </c>
      <c r="J210" s="164">
        <v>1</v>
      </c>
      <c r="K210" s="190">
        <v>44013</v>
      </c>
      <c r="L210" s="190">
        <v>44196</v>
      </c>
      <c r="M210" s="165">
        <f t="shared" si="42"/>
        <v>26.142857142857142</v>
      </c>
      <c r="N210" s="191">
        <v>1</v>
      </c>
      <c r="O210" s="163" t="s">
        <v>3548</v>
      </c>
      <c r="P210" s="53">
        <f t="shared" si="44"/>
        <v>1</v>
      </c>
      <c r="Q210" s="166" t="str">
        <f>IF(ISNUMBER(P210),IF(P210=100%,"CUMPLIDA",IF(AND(ISNUMBER(L210),ISNUMBER(CGR!$P$4)), IF(L210&lt;CGR!$P$4,"INCUMPLIDA","PROCESO"), "VERIFICAR FECHA")),"SIN VALOR AVANCE")</f>
        <v>CUMPLIDA</v>
      </c>
      <c r="R210" s="52" t="s">
        <v>3547</v>
      </c>
      <c r="S210" s="163" t="s">
        <v>238</v>
      </c>
      <c r="T210" s="164">
        <v>1</v>
      </c>
      <c r="U210" s="190">
        <v>44013</v>
      </c>
      <c r="V210" s="190">
        <v>44196</v>
      </c>
      <c r="W210" s="165">
        <f t="shared" si="43"/>
        <v>26.142857142857142</v>
      </c>
      <c r="X210" s="191">
        <v>1</v>
      </c>
      <c r="Y210" s="163" t="s">
        <v>3548</v>
      </c>
      <c r="Z210" s="340">
        <f t="shared" si="45"/>
        <v>1</v>
      </c>
      <c r="AA210" s="340">
        <f t="shared" si="46"/>
        <v>1</v>
      </c>
      <c r="AB210" s="340">
        <f t="shared" si="47"/>
        <v>1</v>
      </c>
      <c r="AC210" s="340">
        <f t="shared" si="48"/>
        <v>1</v>
      </c>
      <c r="AD210" s="340">
        <f t="shared" si="49"/>
        <v>1</v>
      </c>
      <c r="AE210" s="340">
        <f t="shared" si="50"/>
        <v>1</v>
      </c>
      <c r="AF210" s="340">
        <f t="shared" si="51"/>
        <v>1</v>
      </c>
      <c r="AG210" s="340">
        <f t="shared" si="52"/>
        <v>1</v>
      </c>
    </row>
    <row r="211" spans="1:33" ht="255.75">
      <c r="A211" s="169" t="s">
        <v>20</v>
      </c>
      <c r="B211" s="460" t="s">
        <v>13</v>
      </c>
      <c r="C211" s="642"/>
      <c r="D211" s="642"/>
      <c r="E211" s="643"/>
      <c r="F211" s="643"/>
      <c r="G211" s="643"/>
      <c r="H211" s="163" t="s">
        <v>3481</v>
      </c>
      <c r="I211" s="163" t="s">
        <v>156</v>
      </c>
      <c r="J211" s="168">
        <v>1</v>
      </c>
      <c r="K211" s="192">
        <v>45931</v>
      </c>
      <c r="L211" s="192">
        <v>45991</v>
      </c>
      <c r="M211" s="165">
        <f t="shared" si="42"/>
        <v>8.5714285714285712</v>
      </c>
      <c r="N211" s="191">
        <v>0</v>
      </c>
      <c r="O211" s="163" t="s">
        <v>3527</v>
      </c>
      <c r="P211" s="53">
        <f t="shared" si="44"/>
        <v>0</v>
      </c>
      <c r="Q211" s="166" t="str">
        <f>IF(ISNUMBER(P211),IF(P211=100%,"CUMPLIDA",IF(AND(ISNUMBER(L211),ISNUMBER(CGR!$P$4)), IF(L211&lt;CGR!$P$4,"INCUMPLIDA","PROCESO"), "VERIFICAR FECHA")),"SIN VALOR AVANCE")</f>
        <v>PROCESO</v>
      </c>
      <c r="R211" s="52" t="s">
        <v>3481</v>
      </c>
      <c r="S211" s="163" t="s">
        <v>156</v>
      </c>
      <c r="T211" s="168">
        <v>1</v>
      </c>
      <c r="U211" s="192">
        <v>45931</v>
      </c>
      <c r="V211" s="192">
        <v>45991</v>
      </c>
      <c r="W211" s="165">
        <f t="shared" si="43"/>
        <v>8.5714285714285712</v>
      </c>
      <c r="X211" s="191">
        <v>0</v>
      </c>
      <c r="Y211" s="163" t="s">
        <v>3527</v>
      </c>
      <c r="Z211" s="340">
        <f t="shared" si="45"/>
        <v>1</v>
      </c>
      <c r="AA211" s="340">
        <f t="shared" si="46"/>
        <v>1</v>
      </c>
      <c r="AB211" s="340">
        <f t="shared" si="47"/>
        <v>1</v>
      </c>
      <c r="AC211" s="340">
        <f t="shared" si="48"/>
        <v>1</v>
      </c>
      <c r="AD211" s="340">
        <f t="shared" si="49"/>
        <v>1</v>
      </c>
      <c r="AE211" s="340">
        <f t="shared" si="50"/>
        <v>1</v>
      </c>
      <c r="AF211" s="340">
        <f t="shared" si="51"/>
        <v>1</v>
      </c>
      <c r="AG211" s="340">
        <f t="shared" si="52"/>
        <v>1</v>
      </c>
    </row>
    <row r="212" spans="1:33" ht="270.75">
      <c r="A212" s="169" t="s">
        <v>20</v>
      </c>
      <c r="B212" s="460" t="s">
        <v>13</v>
      </c>
      <c r="C212" s="642"/>
      <c r="D212" s="642"/>
      <c r="E212" s="643"/>
      <c r="F212" s="643"/>
      <c r="G212" s="643"/>
      <c r="H212" s="163" t="s">
        <v>3458</v>
      </c>
      <c r="I212" s="163" t="s">
        <v>1420</v>
      </c>
      <c r="J212" s="168">
        <v>1</v>
      </c>
      <c r="K212" s="192">
        <v>45992</v>
      </c>
      <c r="L212" s="192">
        <v>46081</v>
      </c>
      <c r="M212" s="165">
        <f t="shared" ref="M212:M275" si="53">(L212-K212)/7</f>
        <v>12.714285714285714</v>
      </c>
      <c r="N212" s="191">
        <v>0</v>
      </c>
      <c r="O212" s="163" t="s">
        <v>3482</v>
      </c>
      <c r="P212" s="53">
        <f t="shared" si="44"/>
        <v>0</v>
      </c>
      <c r="Q212" s="166" t="str">
        <f>IF(ISNUMBER(P212),IF(P212=100%,"CUMPLIDA",IF(AND(ISNUMBER(L212),ISNUMBER(CGR!$P$4)), IF(L212&lt;CGR!$P$4,"INCUMPLIDA","PROCESO"), "VERIFICAR FECHA")),"SIN VALOR AVANCE")</f>
        <v>PROCESO</v>
      </c>
      <c r="R212" s="52" t="s">
        <v>3458</v>
      </c>
      <c r="S212" s="163" t="s">
        <v>1420</v>
      </c>
      <c r="T212" s="168">
        <v>1</v>
      </c>
      <c r="U212" s="192">
        <v>45992</v>
      </c>
      <c r="V212" s="192">
        <v>46081</v>
      </c>
      <c r="W212" s="165">
        <f t="shared" si="43"/>
        <v>12.714285714285714</v>
      </c>
      <c r="X212" s="191">
        <v>0</v>
      </c>
      <c r="Y212" s="163" t="s">
        <v>3482</v>
      </c>
      <c r="Z212" s="340">
        <f t="shared" ref="Z212:Z275" si="54">IF(H212=R212,1,0)</f>
        <v>1</v>
      </c>
      <c r="AA212" s="340">
        <f t="shared" ref="AA212:AA275" si="55">IF(I212=S212,1,0)</f>
        <v>1</v>
      </c>
      <c r="AB212" s="340">
        <f t="shared" ref="AB212:AB275" si="56">IF(J212=T212,1,0)</f>
        <v>1</v>
      </c>
      <c r="AC212" s="340">
        <f t="shared" ref="AC212:AC275" si="57">IF(K212=U212,1,0)</f>
        <v>1</v>
      </c>
      <c r="AD212" s="340">
        <f t="shared" ref="AD212:AD275" si="58">IF(L212=V212,1,0)</f>
        <v>1</v>
      </c>
      <c r="AE212" s="340">
        <f t="shared" ref="AE212:AE275" si="59">IF(M212=W212,1,0)</f>
        <v>1</v>
      </c>
      <c r="AF212" s="340">
        <f t="shared" ref="AF212:AF275" si="60">IF(N212=X212,1,0)</f>
        <v>1</v>
      </c>
      <c r="AG212" s="340">
        <f t="shared" ref="AG212:AG275" si="61">IF(O212=Y212,1,0)</f>
        <v>1</v>
      </c>
    </row>
    <row r="213" spans="1:33" ht="270.75">
      <c r="A213" s="169" t="s">
        <v>20</v>
      </c>
      <c r="B213" s="460" t="s">
        <v>13</v>
      </c>
      <c r="C213" s="642"/>
      <c r="D213" s="642"/>
      <c r="E213" s="643"/>
      <c r="F213" s="643"/>
      <c r="G213" s="643"/>
      <c r="H213" s="163" t="s">
        <v>1363</v>
      </c>
      <c r="I213" s="163" t="s">
        <v>259</v>
      </c>
      <c r="J213" s="168">
        <v>5</v>
      </c>
      <c r="K213" s="192">
        <v>46113</v>
      </c>
      <c r="L213" s="192">
        <v>46568</v>
      </c>
      <c r="M213" s="165">
        <f t="shared" si="53"/>
        <v>65</v>
      </c>
      <c r="N213" s="191">
        <v>0</v>
      </c>
      <c r="O213" s="163" t="s">
        <v>3482</v>
      </c>
      <c r="P213" s="53">
        <f t="shared" si="44"/>
        <v>0</v>
      </c>
      <c r="Q213" s="166" t="str">
        <f>IF(ISNUMBER(P213),IF(P213=100%,"CUMPLIDA",IF(AND(ISNUMBER(L213),ISNUMBER(CGR!$P$4)), IF(L213&lt;CGR!$P$4,"INCUMPLIDA","PROCESO"), "VERIFICAR FECHA")),"SIN VALOR AVANCE")</f>
        <v>PROCESO</v>
      </c>
      <c r="R213" s="52" t="s">
        <v>1363</v>
      </c>
      <c r="S213" s="163" t="s">
        <v>259</v>
      </c>
      <c r="T213" s="168">
        <v>5</v>
      </c>
      <c r="U213" s="192">
        <v>46113</v>
      </c>
      <c r="V213" s="192">
        <v>46568</v>
      </c>
      <c r="W213" s="165">
        <f t="shared" si="43"/>
        <v>65</v>
      </c>
      <c r="X213" s="191">
        <v>0</v>
      </c>
      <c r="Y213" s="163" t="s">
        <v>3482</v>
      </c>
      <c r="Z213" s="340">
        <f t="shared" si="54"/>
        <v>1</v>
      </c>
      <c r="AA213" s="340">
        <f t="shared" si="55"/>
        <v>1</v>
      </c>
      <c r="AB213" s="340">
        <f t="shared" si="56"/>
        <v>1</v>
      </c>
      <c r="AC213" s="340">
        <f t="shared" si="57"/>
        <v>1</v>
      </c>
      <c r="AD213" s="340">
        <f t="shared" si="58"/>
        <v>1</v>
      </c>
      <c r="AE213" s="340">
        <f t="shared" si="59"/>
        <v>1</v>
      </c>
      <c r="AF213" s="340">
        <f t="shared" si="60"/>
        <v>1</v>
      </c>
      <c r="AG213" s="340">
        <f t="shared" si="61"/>
        <v>1</v>
      </c>
    </row>
    <row r="214" spans="1:33" ht="409.5">
      <c r="A214" s="169" t="s">
        <v>20</v>
      </c>
      <c r="B214" s="460" t="s">
        <v>13</v>
      </c>
      <c r="C214" s="642"/>
      <c r="D214" s="642"/>
      <c r="E214" s="643"/>
      <c r="F214" s="643"/>
      <c r="G214" s="643"/>
      <c r="H214" s="163" t="s">
        <v>3085</v>
      </c>
      <c r="I214" s="163" t="s">
        <v>166</v>
      </c>
      <c r="J214" s="168">
        <v>3</v>
      </c>
      <c r="K214" s="192">
        <v>46296</v>
      </c>
      <c r="L214" s="192">
        <v>46568</v>
      </c>
      <c r="M214" s="165">
        <f t="shared" si="53"/>
        <v>38.857142857142854</v>
      </c>
      <c r="N214" s="191">
        <v>0</v>
      </c>
      <c r="O214" s="163" t="s">
        <v>3482</v>
      </c>
      <c r="P214" s="53">
        <f t="shared" si="44"/>
        <v>0</v>
      </c>
      <c r="Q214" s="166" t="str">
        <f>IF(ISNUMBER(P214),IF(P214=100%,"CUMPLIDA",IF(AND(ISNUMBER(L214),ISNUMBER(CGR!$P$4)), IF(L214&lt;CGR!$P$4,"INCUMPLIDA","PROCESO"), "VERIFICAR FECHA")),"SIN VALOR AVANCE")</f>
        <v>PROCESO</v>
      </c>
      <c r="R214" s="52" t="s">
        <v>3085</v>
      </c>
      <c r="S214" s="163" t="s">
        <v>166</v>
      </c>
      <c r="T214" s="168">
        <v>3</v>
      </c>
      <c r="U214" s="192">
        <v>46296</v>
      </c>
      <c r="V214" s="192">
        <v>46568</v>
      </c>
      <c r="W214" s="165">
        <f t="shared" si="43"/>
        <v>38.857142857142854</v>
      </c>
      <c r="X214" s="191">
        <v>0</v>
      </c>
      <c r="Y214" s="163" t="s">
        <v>3482</v>
      </c>
      <c r="Z214" s="340">
        <f t="shared" si="54"/>
        <v>1</v>
      </c>
      <c r="AA214" s="340">
        <f t="shared" si="55"/>
        <v>1</v>
      </c>
      <c r="AB214" s="340">
        <f t="shared" si="56"/>
        <v>1</v>
      </c>
      <c r="AC214" s="340">
        <f t="shared" si="57"/>
        <v>1</v>
      </c>
      <c r="AD214" s="340">
        <f t="shared" si="58"/>
        <v>1</v>
      </c>
      <c r="AE214" s="340">
        <f t="shared" si="59"/>
        <v>1</v>
      </c>
      <c r="AF214" s="340">
        <f t="shared" si="60"/>
        <v>1</v>
      </c>
      <c r="AG214" s="340">
        <f t="shared" si="61"/>
        <v>1</v>
      </c>
    </row>
    <row r="215" spans="1:33" ht="120.75">
      <c r="A215" s="169" t="s">
        <v>20</v>
      </c>
      <c r="B215" s="460" t="s">
        <v>13</v>
      </c>
      <c r="C215" s="642"/>
      <c r="D215" s="642"/>
      <c r="E215" s="643"/>
      <c r="F215" s="643"/>
      <c r="G215" s="643"/>
      <c r="H215" s="163" t="s">
        <v>3549</v>
      </c>
      <c r="I215" s="163" t="s">
        <v>3500</v>
      </c>
      <c r="J215" s="164">
        <v>19</v>
      </c>
      <c r="K215" s="190">
        <v>42146</v>
      </c>
      <c r="L215" s="190">
        <v>42287</v>
      </c>
      <c r="M215" s="165">
        <f t="shared" si="53"/>
        <v>20.142857142857142</v>
      </c>
      <c r="N215" s="191">
        <v>19</v>
      </c>
      <c r="O215" s="163" t="s">
        <v>3550</v>
      </c>
      <c r="P215" s="53">
        <f t="shared" si="44"/>
        <v>1</v>
      </c>
      <c r="Q215" s="166" t="str">
        <f>IF(ISNUMBER(P215),IF(P215=100%,"CUMPLIDA",IF(AND(ISNUMBER(L215),ISNUMBER(CGR!$P$4)), IF(L215&lt;CGR!$P$4,"INCUMPLIDA","PROCESO"), "VERIFICAR FECHA")),"SIN VALOR AVANCE")</f>
        <v>CUMPLIDA</v>
      </c>
      <c r="R215" s="52" t="s">
        <v>3549</v>
      </c>
      <c r="S215" s="163" t="s">
        <v>3500</v>
      </c>
      <c r="T215" s="164">
        <v>19</v>
      </c>
      <c r="U215" s="190">
        <v>42146</v>
      </c>
      <c r="V215" s="190">
        <v>42287</v>
      </c>
      <c r="W215" s="165">
        <f t="shared" si="43"/>
        <v>20.142857142857142</v>
      </c>
      <c r="X215" s="191">
        <v>19</v>
      </c>
      <c r="Y215" s="163" t="s">
        <v>3550</v>
      </c>
      <c r="Z215" s="340">
        <f t="shared" si="54"/>
        <v>1</v>
      </c>
      <c r="AA215" s="340">
        <f t="shared" si="55"/>
        <v>1</v>
      </c>
      <c r="AB215" s="340">
        <f t="shared" si="56"/>
        <v>1</v>
      </c>
      <c r="AC215" s="340">
        <f t="shared" si="57"/>
        <v>1</v>
      </c>
      <c r="AD215" s="340">
        <f t="shared" si="58"/>
        <v>1</v>
      </c>
      <c r="AE215" s="340">
        <f t="shared" si="59"/>
        <v>1</v>
      </c>
      <c r="AF215" s="340">
        <f t="shared" si="60"/>
        <v>1</v>
      </c>
      <c r="AG215" s="340">
        <f t="shared" si="61"/>
        <v>1</v>
      </c>
    </row>
    <row r="216" spans="1:33" ht="409.5">
      <c r="A216" s="169" t="s">
        <v>20</v>
      </c>
      <c r="B216" s="460" t="s">
        <v>13</v>
      </c>
      <c r="C216" s="642" t="s">
        <v>3551</v>
      </c>
      <c r="D216" s="642" t="s">
        <v>3552</v>
      </c>
      <c r="E216" s="643" t="s">
        <v>3553</v>
      </c>
      <c r="F216" s="643" t="s">
        <v>3554</v>
      </c>
      <c r="G216" s="643" t="s">
        <v>3555</v>
      </c>
      <c r="H216" s="163" t="s">
        <v>3556</v>
      </c>
      <c r="I216" s="163" t="s">
        <v>3557</v>
      </c>
      <c r="J216" s="164">
        <v>1</v>
      </c>
      <c r="K216" s="190">
        <v>42522</v>
      </c>
      <c r="L216" s="190">
        <v>42735</v>
      </c>
      <c r="M216" s="165">
        <f t="shared" si="53"/>
        <v>30.428571428571427</v>
      </c>
      <c r="N216" s="191">
        <v>1</v>
      </c>
      <c r="O216" s="163" t="s">
        <v>3519</v>
      </c>
      <c r="P216" s="53">
        <f t="shared" si="44"/>
        <v>1</v>
      </c>
      <c r="Q216" s="166" t="str">
        <f>IF(ISNUMBER(P216),IF(P216=100%,"CUMPLIDA",IF(AND(ISNUMBER(L216),ISNUMBER(CGR!$P$4)), IF(L216&lt;CGR!$P$4,"INCUMPLIDA","PROCESO"), "VERIFICAR FECHA")),"SIN VALOR AVANCE")</f>
        <v>CUMPLIDA</v>
      </c>
      <c r="R216" s="52" t="s">
        <v>3556</v>
      </c>
      <c r="S216" s="163" t="s">
        <v>3557</v>
      </c>
      <c r="T216" s="164">
        <v>1</v>
      </c>
      <c r="U216" s="190">
        <v>42522</v>
      </c>
      <c r="V216" s="190">
        <v>42735</v>
      </c>
      <c r="W216" s="165">
        <f t="shared" si="43"/>
        <v>30.428571428571427</v>
      </c>
      <c r="X216" s="191">
        <v>1</v>
      </c>
      <c r="Y216" s="163" t="s">
        <v>3519</v>
      </c>
      <c r="Z216" s="340">
        <f t="shared" si="54"/>
        <v>1</v>
      </c>
      <c r="AA216" s="340">
        <f t="shared" si="55"/>
        <v>1</v>
      </c>
      <c r="AB216" s="340">
        <f t="shared" si="56"/>
        <v>1</v>
      </c>
      <c r="AC216" s="340">
        <f t="shared" si="57"/>
        <v>1</v>
      </c>
      <c r="AD216" s="340">
        <f t="shared" si="58"/>
        <v>1</v>
      </c>
      <c r="AE216" s="340">
        <f t="shared" si="59"/>
        <v>1</v>
      </c>
      <c r="AF216" s="340">
        <f t="shared" si="60"/>
        <v>1</v>
      </c>
      <c r="AG216" s="340">
        <f t="shared" si="61"/>
        <v>1</v>
      </c>
    </row>
    <row r="217" spans="1:33" ht="409.5">
      <c r="A217" s="169" t="s">
        <v>20</v>
      </c>
      <c r="B217" s="460" t="s">
        <v>13</v>
      </c>
      <c r="C217" s="642"/>
      <c r="D217" s="642"/>
      <c r="E217" s="643"/>
      <c r="F217" s="643"/>
      <c r="G217" s="643"/>
      <c r="H217" s="163" t="s">
        <v>3558</v>
      </c>
      <c r="I217" s="163" t="s">
        <v>3559</v>
      </c>
      <c r="J217" s="164">
        <v>2</v>
      </c>
      <c r="K217" s="190">
        <v>42737</v>
      </c>
      <c r="L217" s="190">
        <v>42947</v>
      </c>
      <c r="M217" s="165">
        <f t="shared" si="53"/>
        <v>30</v>
      </c>
      <c r="N217" s="191">
        <v>2</v>
      </c>
      <c r="O217" s="163" t="s">
        <v>3472</v>
      </c>
      <c r="P217" s="53">
        <f t="shared" si="44"/>
        <v>1</v>
      </c>
      <c r="Q217" s="166" t="str">
        <f>IF(ISNUMBER(P217),IF(P217=100%,"CUMPLIDA",IF(AND(ISNUMBER(L217),ISNUMBER(CGR!$P$4)), IF(L217&lt;CGR!$P$4,"INCUMPLIDA","PROCESO"), "VERIFICAR FECHA")),"SIN VALOR AVANCE")</f>
        <v>CUMPLIDA</v>
      </c>
      <c r="R217" s="52" t="s">
        <v>3558</v>
      </c>
      <c r="S217" s="163" t="s">
        <v>3559</v>
      </c>
      <c r="T217" s="164">
        <v>2</v>
      </c>
      <c r="U217" s="190">
        <v>42737</v>
      </c>
      <c r="V217" s="190">
        <v>42947</v>
      </c>
      <c r="W217" s="165">
        <f t="shared" si="43"/>
        <v>30</v>
      </c>
      <c r="X217" s="191">
        <v>2</v>
      </c>
      <c r="Y217" s="163" t="s">
        <v>3472</v>
      </c>
      <c r="Z217" s="340">
        <f t="shared" si="54"/>
        <v>1</v>
      </c>
      <c r="AA217" s="340">
        <f t="shared" si="55"/>
        <v>1</v>
      </c>
      <c r="AB217" s="340">
        <f t="shared" si="56"/>
        <v>1</v>
      </c>
      <c r="AC217" s="340">
        <f t="shared" si="57"/>
        <v>1</v>
      </c>
      <c r="AD217" s="340">
        <f t="shared" si="58"/>
        <v>1</v>
      </c>
      <c r="AE217" s="340">
        <f t="shared" si="59"/>
        <v>1</v>
      </c>
      <c r="AF217" s="340">
        <f t="shared" si="60"/>
        <v>1</v>
      </c>
      <c r="AG217" s="340">
        <f t="shared" si="61"/>
        <v>1</v>
      </c>
    </row>
    <row r="218" spans="1:33" ht="225" customHeight="1">
      <c r="A218" s="169" t="s">
        <v>20</v>
      </c>
      <c r="B218" s="460" t="s">
        <v>13</v>
      </c>
      <c r="C218" s="642"/>
      <c r="D218" s="642"/>
      <c r="E218" s="643"/>
      <c r="F218" s="643"/>
      <c r="G218" s="643"/>
      <c r="H218" s="163" t="s">
        <v>3560</v>
      </c>
      <c r="I218" s="163" t="s">
        <v>3561</v>
      </c>
      <c r="J218" s="164">
        <v>3</v>
      </c>
      <c r="K218" s="190">
        <v>42948</v>
      </c>
      <c r="L218" s="190">
        <v>43220</v>
      </c>
      <c r="M218" s="165">
        <f t="shared" si="53"/>
        <v>38.857142857142854</v>
      </c>
      <c r="N218" s="191">
        <v>3</v>
      </c>
      <c r="O218" s="163" t="s">
        <v>3562</v>
      </c>
      <c r="P218" s="53">
        <f t="shared" si="44"/>
        <v>1</v>
      </c>
      <c r="Q218" s="166" t="str">
        <f>IF(ISNUMBER(P218),IF(P218=100%,"CUMPLIDA",IF(AND(ISNUMBER(L218),ISNUMBER(CGR!$P$4)), IF(L218&lt;CGR!$P$4,"INCUMPLIDA","PROCESO"), "VERIFICAR FECHA")),"SIN VALOR AVANCE")</f>
        <v>CUMPLIDA</v>
      </c>
      <c r="R218" s="52" t="s">
        <v>3560</v>
      </c>
      <c r="S218" s="163" t="s">
        <v>3561</v>
      </c>
      <c r="T218" s="164">
        <v>3</v>
      </c>
      <c r="U218" s="190">
        <v>42948</v>
      </c>
      <c r="V218" s="190">
        <v>43220</v>
      </c>
      <c r="W218" s="165">
        <f t="shared" si="43"/>
        <v>38.857142857142854</v>
      </c>
      <c r="X218" s="191">
        <v>3</v>
      </c>
      <c r="Y218" s="163" t="s">
        <v>3562</v>
      </c>
      <c r="Z218" s="340">
        <f t="shared" si="54"/>
        <v>1</v>
      </c>
      <c r="AA218" s="340">
        <f t="shared" si="55"/>
        <v>1</v>
      </c>
      <c r="AB218" s="340">
        <f t="shared" si="56"/>
        <v>1</v>
      </c>
      <c r="AC218" s="340">
        <f t="shared" si="57"/>
        <v>1</v>
      </c>
      <c r="AD218" s="340">
        <f t="shared" si="58"/>
        <v>1</v>
      </c>
      <c r="AE218" s="340">
        <f t="shared" si="59"/>
        <v>1</v>
      </c>
      <c r="AF218" s="340">
        <f t="shared" si="60"/>
        <v>1</v>
      </c>
      <c r="AG218" s="340">
        <f t="shared" si="61"/>
        <v>1</v>
      </c>
    </row>
    <row r="219" spans="1:33" ht="225.75">
      <c r="A219" s="169" t="s">
        <v>20</v>
      </c>
      <c r="B219" s="460" t="s">
        <v>13</v>
      </c>
      <c r="C219" s="642"/>
      <c r="D219" s="642"/>
      <c r="E219" s="643"/>
      <c r="F219" s="643"/>
      <c r="G219" s="52" t="s">
        <v>3563</v>
      </c>
      <c r="H219" s="163" t="s">
        <v>3120</v>
      </c>
      <c r="I219" s="163" t="s">
        <v>1512</v>
      </c>
      <c r="J219" s="164">
        <v>1</v>
      </c>
      <c r="K219" s="190">
        <v>45231</v>
      </c>
      <c r="L219" s="190">
        <v>45504</v>
      </c>
      <c r="M219" s="165">
        <f t="shared" si="53"/>
        <v>39</v>
      </c>
      <c r="N219" s="191">
        <v>1</v>
      </c>
      <c r="O219" s="163" t="s">
        <v>3453</v>
      </c>
      <c r="P219" s="53">
        <f t="shared" si="44"/>
        <v>1</v>
      </c>
      <c r="Q219" s="166" t="str">
        <f>IF(ISNUMBER(P219),IF(P219=100%,"CUMPLIDA",IF(AND(ISNUMBER(L219),ISNUMBER(CGR!$P$4)), IF(L219&lt;CGR!$P$4,"INCUMPLIDA","PROCESO"), "VERIFICAR FECHA")),"SIN VALOR AVANCE")</f>
        <v>CUMPLIDA</v>
      </c>
      <c r="R219" s="52" t="s">
        <v>3120</v>
      </c>
      <c r="S219" s="163" t="s">
        <v>1512</v>
      </c>
      <c r="T219" s="164">
        <v>1</v>
      </c>
      <c r="U219" s="190">
        <v>45231</v>
      </c>
      <c r="V219" s="190">
        <v>45504</v>
      </c>
      <c r="W219" s="165">
        <f t="shared" si="43"/>
        <v>39</v>
      </c>
      <c r="X219" s="191">
        <v>1</v>
      </c>
      <c r="Y219" s="163" t="s">
        <v>3453</v>
      </c>
      <c r="Z219" s="340">
        <f t="shared" si="54"/>
        <v>1</v>
      </c>
      <c r="AA219" s="340">
        <f t="shared" si="55"/>
        <v>1</v>
      </c>
      <c r="AB219" s="340">
        <f t="shared" si="56"/>
        <v>1</v>
      </c>
      <c r="AC219" s="340">
        <f t="shared" si="57"/>
        <v>1</v>
      </c>
      <c r="AD219" s="340">
        <f t="shared" si="58"/>
        <v>1</v>
      </c>
      <c r="AE219" s="340">
        <f t="shared" si="59"/>
        <v>1</v>
      </c>
      <c r="AF219" s="340">
        <f t="shared" si="60"/>
        <v>1</v>
      </c>
      <c r="AG219" s="340">
        <f t="shared" si="61"/>
        <v>1</v>
      </c>
    </row>
    <row r="220" spans="1:33" ht="210.75">
      <c r="A220" s="169" t="s">
        <v>20</v>
      </c>
      <c r="B220" s="460" t="s">
        <v>13</v>
      </c>
      <c r="C220" s="642"/>
      <c r="D220" s="642"/>
      <c r="E220" s="643"/>
      <c r="F220" s="643"/>
      <c r="G220" s="52" t="s">
        <v>3564</v>
      </c>
      <c r="H220" s="171" t="s">
        <v>2886</v>
      </c>
      <c r="I220" s="171" t="s">
        <v>2887</v>
      </c>
      <c r="J220" s="164">
        <v>1</v>
      </c>
      <c r="K220" s="190">
        <v>45231</v>
      </c>
      <c r="L220" s="190">
        <v>45504</v>
      </c>
      <c r="M220" s="165">
        <f t="shared" si="53"/>
        <v>39</v>
      </c>
      <c r="N220" s="191">
        <v>1</v>
      </c>
      <c r="O220" s="163" t="s">
        <v>3565</v>
      </c>
      <c r="P220" s="53">
        <f t="shared" si="44"/>
        <v>1</v>
      </c>
      <c r="Q220" s="166" t="str">
        <f>IF(ISNUMBER(P220),IF(P220=100%,"CUMPLIDA",IF(AND(ISNUMBER(L220),ISNUMBER(CGR!$P$4)), IF(L220&lt;CGR!$P$4,"INCUMPLIDA","PROCESO"), "VERIFICAR FECHA")),"SIN VALOR AVANCE")</f>
        <v>CUMPLIDA</v>
      </c>
      <c r="R220" s="170" t="s">
        <v>2886</v>
      </c>
      <c r="S220" s="171" t="s">
        <v>2887</v>
      </c>
      <c r="T220" s="164">
        <v>1</v>
      </c>
      <c r="U220" s="190">
        <v>45231</v>
      </c>
      <c r="V220" s="190">
        <v>45504</v>
      </c>
      <c r="W220" s="165">
        <f t="shared" si="43"/>
        <v>39</v>
      </c>
      <c r="X220" s="191">
        <v>1</v>
      </c>
      <c r="Y220" s="163" t="s">
        <v>3565</v>
      </c>
      <c r="Z220" s="340">
        <f t="shared" si="54"/>
        <v>1</v>
      </c>
      <c r="AA220" s="340">
        <f t="shared" si="55"/>
        <v>1</v>
      </c>
      <c r="AB220" s="340">
        <f t="shared" si="56"/>
        <v>1</v>
      </c>
      <c r="AC220" s="340">
        <f t="shared" si="57"/>
        <v>1</v>
      </c>
      <c r="AD220" s="340">
        <f t="shared" si="58"/>
        <v>1</v>
      </c>
      <c r="AE220" s="340">
        <f t="shared" si="59"/>
        <v>1</v>
      </c>
      <c r="AF220" s="340">
        <f t="shared" si="60"/>
        <v>1</v>
      </c>
      <c r="AG220" s="340">
        <f t="shared" si="61"/>
        <v>1</v>
      </c>
    </row>
    <row r="221" spans="1:33" ht="90.75">
      <c r="A221" s="169" t="s">
        <v>20</v>
      </c>
      <c r="B221" s="460" t="s">
        <v>13</v>
      </c>
      <c r="C221" s="642"/>
      <c r="D221" s="642"/>
      <c r="E221" s="643"/>
      <c r="F221" s="643"/>
      <c r="G221" s="52" t="s">
        <v>2434</v>
      </c>
      <c r="H221" s="163" t="s">
        <v>1614</v>
      </c>
      <c r="I221" s="163" t="s">
        <v>238</v>
      </c>
      <c r="J221" s="168">
        <v>1</v>
      </c>
      <c r="K221" s="192">
        <v>45352</v>
      </c>
      <c r="L221" s="192">
        <v>45747</v>
      </c>
      <c r="M221" s="165">
        <f t="shared" si="53"/>
        <v>56.428571428571431</v>
      </c>
      <c r="N221" s="191">
        <v>0</v>
      </c>
      <c r="O221" s="163" t="s">
        <v>3566</v>
      </c>
      <c r="P221" s="53">
        <f t="shared" si="44"/>
        <v>0</v>
      </c>
      <c r="Q221" s="166" t="str">
        <f>IF(ISNUMBER(P221),IF(P221=100%,"CUMPLIDA",IF(AND(ISNUMBER(L221),ISNUMBER(CGR!$P$4)), IF(L221&lt;CGR!$P$4,"INCUMPLIDA","PROCESO"), "VERIFICAR FECHA")),"SIN VALOR AVANCE")</f>
        <v>PROCESO</v>
      </c>
      <c r="R221" s="167" t="s">
        <v>1614</v>
      </c>
      <c r="S221" s="163" t="s">
        <v>238</v>
      </c>
      <c r="T221" s="168">
        <v>1</v>
      </c>
      <c r="U221" s="192">
        <v>45352</v>
      </c>
      <c r="V221" s="192">
        <v>45747</v>
      </c>
      <c r="W221" s="165">
        <f t="shared" si="43"/>
        <v>56.428571428571431</v>
      </c>
      <c r="X221" s="191">
        <v>0</v>
      </c>
      <c r="Y221" s="163" t="s">
        <v>3566</v>
      </c>
      <c r="Z221" s="340">
        <f t="shared" si="54"/>
        <v>1</v>
      </c>
      <c r="AA221" s="340">
        <f t="shared" si="55"/>
        <v>1</v>
      </c>
      <c r="AB221" s="340">
        <f t="shared" si="56"/>
        <v>1</v>
      </c>
      <c r="AC221" s="340">
        <f t="shared" si="57"/>
        <v>1</v>
      </c>
      <c r="AD221" s="340">
        <f t="shared" si="58"/>
        <v>1</v>
      </c>
      <c r="AE221" s="340">
        <f t="shared" si="59"/>
        <v>1</v>
      </c>
      <c r="AF221" s="340">
        <f t="shared" si="60"/>
        <v>1</v>
      </c>
      <c r="AG221" s="340">
        <f t="shared" si="61"/>
        <v>1</v>
      </c>
    </row>
    <row r="222" spans="1:33" ht="120.75">
      <c r="A222" s="169" t="s">
        <v>20</v>
      </c>
      <c r="B222" s="460" t="s">
        <v>13</v>
      </c>
      <c r="C222" s="642"/>
      <c r="D222" s="642"/>
      <c r="E222" s="643"/>
      <c r="F222" s="643"/>
      <c r="G222" s="52" t="s">
        <v>241</v>
      </c>
      <c r="H222" s="163" t="s">
        <v>241</v>
      </c>
      <c r="I222" s="163" t="s">
        <v>242</v>
      </c>
      <c r="J222" s="168">
        <v>1</v>
      </c>
      <c r="K222" s="192">
        <v>45352</v>
      </c>
      <c r="L222" s="192">
        <v>45747</v>
      </c>
      <c r="M222" s="165">
        <f t="shared" si="53"/>
        <v>56.428571428571431</v>
      </c>
      <c r="N222" s="191">
        <v>0.77</v>
      </c>
      <c r="O222" s="163" t="s">
        <v>3567</v>
      </c>
      <c r="P222" s="53">
        <f t="shared" si="44"/>
        <v>0.77</v>
      </c>
      <c r="Q222" s="166" t="str">
        <f>IF(ISNUMBER(P222),IF(P222=100%,"CUMPLIDA",IF(AND(ISNUMBER(L222),ISNUMBER(CGR!$P$4)), IF(L222&lt;CGR!$P$4,"INCUMPLIDA","PROCESO"), "VERIFICAR FECHA")),"SIN VALOR AVANCE")</f>
        <v>PROCESO</v>
      </c>
      <c r="R222" s="167" t="s">
        <v>241</v>
      </c>
      <c r="S222" s="163" t="s">
        <v>242</v>
      </c>
      <c r="T222" s="168">
        <v>1</v>
      </c>
      <c r="U222" s="192">
        <v>45352</v>
      </c>
      <c r="V222" s="192">
        <v>45747</v>
      </c>
      <c r="W222" s="165">
        <f t="shared" si="43"/>
        <v>56.428571428571431</v>
      </c>
      <c r="X222" s="191">
        <v>0.77</v>
      </c>
      <c r="Y222" s="163" t="s">
        <v>3567</v>
      </c>
      <c r="Z222" s="340">
        <f t="shared" si="54"/>
        <v>1</v>
      </c>
      <c r="AA222" s="340">
        <f t="shared" si="55"/>
        <v>1</v>
      </c>
      <c r="AB222" s="340">
        <f t="shared" si="56"/>
        <v>1</v>
      </c>
      <c r="AC222" s="340">
        <f t="shared" si="57"/>
        <v>1</v>
      </c>
      <c r="AD222" s="340">
        <f t="shared" si="58"/>
        <v>1</v>
      </c>
      <c r="AE222" s="340">
        <f t="shared" si="59"/>
        <v>1</v>
      </c>
      <c r="AF222" s="340">
        <f t="shared" si="60"/>
        <v>1</v>
      </c>
      <c r="AG222" s="340">
        <f t="shared" si="61"/>
        <v>1</v>
      </c>
    </row>
    <row r="223" spans="1:33" ht="135">
      <c r="A223" s="169" t="s">
        <v>20</v>
      </c>
      <c r="B223" s="460" t="s">
        <v>13</v>
      </c>
      <c r="C223" s="642"/>
      <c r="D223" s="642"/>
      <c r="E223" s="643"/>
      <c r="F223" s="643"/>
      <c r="G223" s="52" t="s">
        <v>248</v>
      </c>
      <c r="H223" s="163" t="s">
        <v>248</v>
      </c>
      <c r="I223" s="163" t="s">
        <v>249</v>
      </c>
      <c r="J223" s="168">
        <v>1</v>
      </c>
      <c r="K223" s="192">
        <v>45352</v>
      </c>
      <c r="L223" s="192">
        <v>45747</v>
      </c>
      <c r="M223" s="165">
        <f t="shared" si="53"/>
        <v>56.428571428571431</v>
      </c>
      <c r="N223" s="191">
        <v>0</v>
      </c>
      <c r="O223" s="163" t="s">
        <v>3566</v>
      </c>
      <c r="P223" s="53">
        <f t="shared" si="44"/>
        <v>0</v>
      </c>
      <c r="Q223" s="166" t="str">
        <f>IF(ISNUMBER(P223),IF(P223=100%,"CUMPLIDA",IF(AND(ISNUMBER(L223),ISNUMBER(CGR!$P$4)), IF(L223&lt;CGR!$P$4,"INCUMPLIDA","PROCESO"), "VERIFICAR FECHA")),"SIN VALOR AVANCE")</f>
        <v>PROCESO</v>
      </c>
      <c r="R223" s="167" t="s">
        <v>248</v>
      </c>
      <c r="S223" s="163" t="s">
        <v>249</v>
      </c>
      <c r="T223" s="168">
        <v>1</v>
      </c>
      <c r="U223" s="192">
        <v>45352</v>
      </c>
      <c r="V223" s="192">
        <v>45747</v>
      </c>
      <c r="W223" s="165">
        <f t="shared" si="43"/>
        <v>56.428571428571431</v>
      </c>
      <c r="X223" s="191">
        <v>0</v>
      </c>
      <c r="Y223" s="163" t="s">
        <v>3566</v>
      </c>
      <c r="Z223" s="340">
        <f t="shared" si="54"/>
        <v>1</v>
      </c>
      <c r="AA223" s="340">
        <f t="shared" si="55"/>
        <v>1</v>
      </c>
      <c r="AB223" s="340">
        <f t="shared" si="56"/>
        <v>1</v>
      </c>
      <c r="AC223" s="340">
        <f t="shared" si="57"/>
        <v>1</v>
      </c>
      <c r="AD223" s="340">
        <f t="shared" si="58"/>
        <v>1</v>
      </c>
      <c r="AE223" s="340">
        <f t="shared" si="59"/>
        <v>1</v>
      </c>
      <c r="AF223" s="340">
        <f t="shared" si="60"/>
        <v>1</v>
      </c>
      <c r="AG223" s="340">
        <f t="shared" si="61"/>
        <v>1</v>
      </c>
    </row>
    <row r="224" spans="1:33" ht="135" customHeight="1">
      <c r="A224" s="169" t="s">
        <v>20</v>
      </c>
      <c r="B224" s="460" t="s">
        <v>13</v>
      </c>
      <c r="C224" s="642"/>
      <c r="D224" s="642"/>
      <c r="E224" s="643"/>
      <c r="F224" s="643"/>
      <c r="G224" s="52" t="s">
        <v>3458</v>
      </c>
      <c r="H224" s="163" t="s">
        <v>3458</v>
      </c>
      <c r="I224" s="163" t="s">
        <v>252</v>
      </c>
      <c r="J224" s="168">
        <v>1</v>
      </c>
      <c r="K224" s="192">
        <v>45352</v>
      </c>
      <c r="L224" s="192">
        <v>45747</v>
      </c>
      <c r="M224" s="165">
        <f t="shared" si="53"/>
        <v>56.428571428571431</v>
      </c>
      <c r="N224" s="191">
        <v>0.77</v>
      </c>
      <c r="O224" s="163" t="s">
        <v>3567</v>
      </c>
      <c r="P224" s="53">
        <f t="shared" si="44"/>
        <v>0.77</v>
      </c>
      <c r="Q224" s="166" t="str">
        <f>IF(ISNUMBER(P224),IF(P224=100%,"CUMPLIDA",IF(AND(ISNUMBER(L224),ISNUMBER(CGR!$P$4)), IF(L224&lt;CGR!$P$4,"INCUMPLIDA","PROCESO"), "VERIFICAR FECHA")),"SIN VALOR AVANCE")</f>
        <v>PROCESO</v>
      </c>
      <c r="R224" s="167" t="s">
        <v>3458</v>
      </c>
      <c r="S224" s="163" t="s">
        <v>252</v>
      </c>
      <c r="T224" s="168">
        <v>1</v>
      </c>
      <c r="U224" s="192">
        <v>45352</v>
      </c>
      <c r="V224" s="192">
        <v>45747</v>
      </c>
      <c r="W224" s="165">
        <f t="shared" si="43"/>
        <v>56.428571428571431</v>
      </c>
      <c r="X224" s="191">
        <v>0.77</v>
      </c>
      <c r="Y224" s="163" t="s">
        <v>3567</v>
      </c>
      <c r="Z224" s="340">
        <f t="shared" si="54"/>
        <v>1</v>
      </c>
      <c r="AA224" s="340">
        <f t="shared" si="55"/>
        <v>1</v>
      </c>
      <c r="AB224" s="340">
        <f t="shared" si="56"/>
        <v>1</v>
      </c>
      <c r="AC224" s="340">
        <f t="shared" si="57"/>
        <v>1</v>
      </c>
      <c r="AD224" s="340">
        <f t="shared" si="58"/>
        <v>1</v>
      </c>
      <c r="AE224" s="340">
        <f t="shared" si="59"/>
        <v>1</v>
      </c>
      <c r="AF224" s="340">
        <f t="shared" si="60"/>
        <v>1</v>
      </c>
      <c r="AG224" s="340">
        <f t="shared" si="61"/>
        <v>1</v>
      </c>
    </row>
    <row r="225" spans="1:33" ht="210.75">
      <c r="A225" s="169" t="s">
        <v>20</v>
      </c>
      <c r="B225" s="460" t="s">
        <v>13</v>
      </c>
      <c r="C225" s="642"/>
      <c r="D225" s="642"/>
      <c r="E225" s="643"/>
      <c r="F225" s="643"/>
      <c r="G225" s="52" t="s">
        <v>3460</v>
      </c>
      <c r="H225" s="163" t="s">
        <v>3460</v>
      </c>
      <c r="I225" s="163" t="s">
        <v>2556</v>
      </c>
      <c r="J225" s="168">
        <v>1</v>
      </c>
      <c r="K225" s="192">
        <v>45352</v>
      </c>
      <c r="L225" s="192">
        <v>45747</v>
      </c>
      <c r="M225" s="165">
        <f t="shared" si="53"/>
        <v>56.428571428571431</v>
      </c>
      <c r="N225" s="191">
        <v>0.77</v>
      </c>
      <c r="O225" s="163" t="s">
        <v>3568</v>
      </c>
      <c r="P225" s="53">
        <f t="shared" si="44"/>
        <v>0.77</v>
      </c>
      <c r="Q225" s="166" t="str">
        <f>IF(ISNUMBER(P225),IF(P225=100%,"CUMPLIDA",IF(AND(ISNUMBER(L225),ISNUMBER(CGR!$P$4)), IF(L225&lt;CGR!$P$4,"INCUMPLIDA","PROCESO"), "VERIFICAR FECHA")),"SIN VALOR AVANCE")</f>
        <v>PROCESO</v>
      </c>
      <c r="R225" s="167" t="s">
        <v>3460</v>
      </c>
      <c r="S225" s="163" t="s">
        <v>2556</v>
      </c>
      <c r="T225" s="168">
        <v>1</v>
      </c>
      <c r="U225" s="192">
        <v>45352</v>
      </c>
      <c r="V225" s="192">
        <v>45747</v>
      </c>
      <c r="W225" s="165">
        <f t="shared" si="43"/>
        <v>56.428571428571431</v>
      </c>
      <c r="X225" s="191">
        <v>0.77</v>
      </c>
      <c r="Y225" s="163" t="s">
        <v>3568</v>
      </c>
      <c r="Z225" s="340">
        <f t="shared" si="54"/>
        <v>1</v>
      </c>
      <c r="AA225" s="340">
        <f t="shared" si="55"/>
        <v>1</v>
      </c>
      <c r="AB225" s="340">
        <f t="shared" si="56"/>
        <v>1</v>
      </c>
      <c r="AC225" s="340">
        <f t="shared" si="57"/>
        <v>1</v>
      </c>
      <c r="AD225" s="340">
        <f t="shared" si="58"/>
        <v>1</v>
      </c>
      <c r="AE225" s="340">
        <f t="shared" si="59"/>
        <v>1</v>
      </c>
      <c r="AF225" s="340">
        <f t="shared" si="60"/>
        <v>1</v>
      </c>
      <c r="AG225" s="340">
        <f t="shared" si="61"/>
        <v>1</v>
      </c>
    </row>
    <row r="226" spans="1:33" ht="165.75">
      <c r="A226" s="169" t="s">
        <v>20</v>
      </c>
      <c r="B226" s="460" t="s">
        <v>13</v>
      </c>
      <c r="C226" s="642"/>
      <c r="D226" s="642"/>
      <c r="E226" s="643"/>
      <c r="F226" s="643"/>
      <c r="G226" s="52" t="s">
        <v>1363</v>
      </c>
      <c r="H226" s="163" t="s">
        <v>258</v>
      </c>
      <c r="I226" s="163" t="s">
        <v>259</v>
      </c>
      <c r="J226" s="168">
        <v>3</v>
      </c>
      <c r="K226" s="192">
        <v>45748</v>
      </c>
      <c r="L226" s="192">
        <v>45930</v>
      </c>
      <c r="M226" s="165">
        <f t="shared" si="53"/>
        <v>26</v>
      </c>
      <c r="N226" s="191">
        <v>0</v>
      </c>
      <c r="O226" s="163" t="s">
        <v>3462</v>
      </c>
      <c r="P226" s="53">
        <f t="shared" si="44"/>
        <v>0</v>
      </c>
      <c r="Q226" s="166" t="str">
        <f>IF(ISNUMBER(P226),IF(P226=100%,"CUMPLIDA",IF(AND(ISNUMBER(L226),ISNUMBER(CGR!$P$4)), IF(L226&lt;CGR!$P$4,"INCUMPLIDA","PROCESO"), "VERIFICAR FECHA")),"SIN VALOR AVANCE")</f>
        <v>PROCESO</v>
      </c>
      <c r="R226" s="167" t="s">
        <v>258</v>
      </c>
      <c r="S226" s="163" t="s">
        <v>259</v>
      </c>
      <c r="T226" s="168">
        <v>3</v>
      </c>
      <c r="U226" s="192">
        <v>45748</v>
      </c>
      <c r="V226" s="192">
        <v>45930</v>
      </c>
      <c r="W226" s="165">
        <f t="shared" si="43"/>
        <v>26</v>
      </c>
      <c r="X226" s="191">
        <v>0</v>
      </c>
      <c r="Y226" s="163" t="s">
        <v>3462</v>
      </c>
      <c r="Z226" s="340">
        <f t="shared" si="54"/>
        <v>1</v>
      </c>
      <c r="AA226" s="340">
        <f t="shared" si="55"/>
        <v>1</v>
      </c>
      <c r="AB226" s="340">
        <f t="shared" si="56"/>
        <v>1</v>
      </c>
      <c r="AC226" s="340">
        <f t="shared" si="57"/>
        <v>1</v>
      </c>
      <c r="AD226" s="340">
        <f t="shared" si="58"/>
        <v>1</v>
      </c>
      <c r="AE226" s="340">
        <f t="shared" si="59"/>
        <v>1</v>
      </c>
      <c r="AF226" s="340">
        <f t="shared" si="60"/>
        <v>1</v>
      </c>
      <c r="AG226" s="340">
        <f t="shared" si="61"/>
        <v>1</v>
      </c>
    </row>
    <row r="227" spans="1:33" ht="180">
      <c r="A227" s="169" t="s">
        <v>20</v>
      </c>
      <c r="B227" s="460" t="s">
        <v>13</v>
      </c>
      <c r="C227" s="642"/>
      <c r="D227" s="642"/>
      <c r="E227" s="643"/>
      <c r="F227" s="643"/>
      <c r="G227" s="52" t="s">
        <v>1364</v>
      </c>
      <c r="H227" s="163" t="s">
        <v>261</v>
      </c>
      <c r="I227" s="163" t="s">
        <v>262</v>
      </c>
      <c r="J227" s="168">
        <v>1</v>
      </c>
      <c r="K227" s="192">
        <v>45748</v>
      </c>
      <c r="L227" s="192">
        <v>45930</v>
      </c>
      <c r="M227" s="165">
        <f t="shared" si="53"/>
        <v>26</v>
      </c>
      <c r="N227" s="191">
        <v>0</v>
      </c>
      <c r="O227" s="163" t="s">
        <v>3566</v>
      </c>
      <c r="P227" s="53">
        <f t="shared" si="44"/>
        <v>0</v>
      </c>
      <c r="Q227" s="166" t="str">
        <f>IF(ISNUMBER(P227),IF(P227=100%,"CUMPLIDA",IF(AND(ISNUMBER(L227),ISNUMBER(CGR!$P$4)), IF(L227&lt;CGR!$P$4,"INCUMPLIDA","PROCESO"), "VERIFICAR FECHA")),"SIN VALOR AVANCE")</f>
        <v>PROCESO</v>
      </c>
      <c r="R227" s="167" t="s">
        <v>261</v>
      </c>
      <c r="S227" s="163" t="s">
        <v>262</v>
      </c>
      <c r="T227" s="168">
        <v>1</v>
      </c>
      <c r="U227" s="192">
        <v>45748</v>
      </c>
      <c r="V227" s="192">
        <v>45930</v>
      </c>
      <c r="W227" s="165">
        <f t="shared" si="43"/>
        <v>26</v>
      </c>
      <c r="X227" s="191">
        <v>0</v>
      </c>
      <c r="Y227" s="163" t="s">
        <v>3566</v>
      </c>
      <c r="Z227" s="340">
        <f t="shared" si="54"/>
        <v>1</v>
      </c>
      <c r="AA227" s="340">
        <f t="shared" si="55"/>
        <v>1</v>
      </c>
      <c r="AB227" s="340">
        <f t="shared" si="56"/>
        <v>1</v>
      </c>
      <c r="AC227" s="340">
        <f t="shared" si="57"/>
        <v>1</v>
      </c>
      <c r="AD227" s="340">
        <f t="shared" si="58"/>
        <v>1</v>
      </c>
      <c r="AE227" s="340">
        <f t="shared" si="59"/>
        <v>1</v>
      </c>
      <c r="AF227" s="340">
        <f t="shared" si="60"/>
        <v>1</v>
      </c>
      <c r="AG227" s="340">
        <f t="shared" si="61"/>
        <v>1</v>
      </c>
    </row>
    <row r="228" spans="1:33" ht="409.5">
      <c r="A228" s="169" t="s">
        <v>20</v>
      </c>
      <c r="B228" s="460" t="s">
        <v>13</v>
      </c>
      <c r="C228" s="642"/>
      <c r="D228" s="642"/>
      <c r="E228" s="643"/>
      <c r="F228" s="643"/>
      <c r="G228" s="52" t="s">
        <v>1365</v>
      </c>
      <c r="H228" s="163" t="s">
        <v>264</v>
      </c>
      <c r="I228" s="163" t="s">
        <v>265</v>
      </c>
      <c r="J228" s="168">
        <v>2</v>
      </c>
      <c r="K228" s="192">
        <v>45748</v>
      </c>
      <c r="L228" s="192">
        <v>45930</v>
      </c>
      <c r="M228" s="165">
        <f t="shared" si="53"/>
        <v>26</v>
      </c>
      <c r="N228" s="191">
        <v>0</v>
      </c>
      <c r="O228" s="163" t="s">
        <v>3569</v>
      </c>
      <c r="P228" s="53">
        <f t="shared" si="44"/>
        <v>0</v>
      </c>
      <c r="Q228" s="166" t="str">
        <f>IF(ISNUMBER(P228),IF(P228=100%,"CUMPLIDA",IF(AND(ISNUMBER(L228),ISNUMBER(CGR!$P$4)), IF(L228&lt;CGR!$P$4,"INCUMPLIDA","PROCESO"), "VERIFICAR FECHA")),"SIN VALOR AVANCE")</f>
        <v>PROCESO</v>
      </c>
      <c r="R228" s="167" t="s">
        <v>264</v>
      </c>
      <c r="S228" s="163" t="s">
        <v>265</v>
      </c>
      <c r="T228" s="168">
        <v>2</v>
      </c>
      <c r="U228" s="192">
        <v>45748</v>
      </c>
      <c r="V228" s="192">
        <v>45930</v>
      </c>
      <c r="W228" s="165">
        <f t="shared" si="43"/>
        <v>26</v>
      </c>
      <c r="X228" s="191">
        <v>0</v>
      </c>
      <c r="Y228" s="163" t="s">
        <v>3569</v>
      </c>
      <c r="Z228" s="340">
        <f t="shared" si="54"/>
        <v>1</v>
      </c>
      <c r="AA228" s="340">
        <f t="shared" si="55"/>
        <v>1</v>
      </c>
      <c r="AB228" s="340">
        <f t="shared" si="56"/>
        <v>1</v>
      </c>
      <c r="AC228" s="340">
        <f t="shared" si="57"/>
        <v>1</v>
      </c>
      <c r="AD228" s="340">
        <f t="shared" si="58"/>
        <v>1</v>
      </c>
      <c r="AE228" s="340">
        <f t="shared" si="59"/>
        <v>1</v>
      </c>
      <c r="AF228" s="340">
        <f t="shared" si="60"/>
        <v>1</v>
      </c>
      <c r="AG228" s="340">
        <f t="shared" si="61"/>
        <v>1</v>
      </c>
    </row>
    <row r="229" spans="1:33" ht="409.5">
      <c r="A229" s="169" t="s">
        <v>20</v>
      </c>
      <c r="B229" s="460" t="s">
        <v>13</v>
      </c>
      <c r="C229" s="642" t="s">
        <v>3570</v>
      </c>
      <c r="D229" s="642" t="s">
        <v>3098</v>
      </c>
      <c r="E229" s="643" t="s">
        <v>3571</v>
      </c>
      <c r="F229" s="643" t="s">
        <v>3572</v>
      </c>
      <c r="G229" s="643" t="s">
        <v>3555</v>
      </c>
      <c r="H229" s="163" t="s">
        <v>3556</v>
      </c>
      <c r="I229" s="163" t="s">
        <v>3557</v>
      </c>
      <c r="J229" s="164">
        <v>1</v>
      </c>
      <c r="K229" s="190">
        <v>42522</v>
      </c>
      <c r="L229" s="190">
        <v>42735</v>
      </c>
      <c r="M229" s="165">
        <f t="shared" si="53"/>
        <v>30.428571428571427</v>
      </c>
      <c r="N229" s="191">
        <v>1</v>
      </c>
      <c r="O229" s="163" t="s">
        <v>3573</v>
      </c>
      <c r="P229" s="53">
        <f t="shared" si="44"/>
        <v>1</v>
      </c>
      <c r="Q229" s="166" t="str">
        <f>IF(ISNUMBER(P229),IF(P229=100%,"CUMPLIDA",IF(AND(ISNUMBER(L229),ISNUMBER(CGR!$P$4)), IF(L229&lt;CGR!$P$4,"INCUMPLIDA","PROCESO"), "VERIFICAR FECHA")),"SIN VALOR AVANCE")</f>
        <v>CUMPLIDA</v>
      </c>
      <c r="R229" s="52" t="s">
        <v>3556</v>
      </c>
      <c r="S229" s="163" t="s">
        <v>3557</v>
      </c>
      <c r="T229" s="164">
        <v>1</v>
      </c>
      <c r="U229" s="190">
        <v>42522</v>
      </c>
      <c r="V229" s="190">
        <v>42735</v>
      </c>
      <c r="W229" s="165">
        <f t="shared" si="43"/>
        <v>30.428571428571427</v>
      </c>
      <c r="X229" s="191">
        <v>1</v>
      </c>
      <c r="Y229" s="163" t="s">
        <v>3573</v>
      </c>
      <c r="Z229" s="340">
        <f t="shared" si="54"/>
        <v>1</v>
      </c>
      <c r="AA229" s="340">
        <f t="shared" si="55"/>
        <v>1</v>
      </c>
      <c r="AB229" s="340">
        <f t="shared" si="56"/>
        <v>1</v>
      </c>
      <c r="AC229" s="340">
        <f t="shared" si="57"/>
        <v>1</v>
      </c>
      <c r="AD229" s="340">
        <f t="shared" si="58"/>
        <v>1</v>
      </c>
      <c r="AE229" s="340">
        <f t="shared" si="59"/>
        <v>1</v>
      </c>
      <c r="AF229" s="340">
        <f t="shared" si="60"/>
        <v>1</v>
      </c>
      <c r="AG229" s="340">
        <f t="shared" si="61"/>
        <v>1</v>
      </c>
    </row>
    <row r="230" spans="1:33" ht="409.5">
      <c r="A230" s="169" t="s">
        <v>20</v>
      </c>
      <c r="B230" s="460" t="s">
        <v>13</v>
      </c>
      <c r="C230" s="642"/>
      <c r="D230" s="642"/>
      <c r="E230" s="643"/>
      <c r="F230" s="643"/>
      <c r="G230" s="643"/>
      <c r="H230" s="163" t="s">
        <v>3558</v>
      </c>
      <c r="I230" s="163" t="s">
        <v>3559</v>
      </c>
      <c r="J230" s="164">
        <v>2</v>
      </c>
      <c r="K230" s="190">
        <v>42737</v>
      </c>
      <c r="L230" s="190">
        <v>42947</v>
      </c>
      <c r="M230" s="165">
        <f t="shared" si="53"/>
        <v>30</v>
      </c>
      <c r="N230" s="191">
        <v>2</v>
      </c>
      <c r="O230" s="163" t="s">
        <v>3574</v>
      </c>
      <c r="P230" s="53">
        <f t="shared" si="44"/>
        <v>1</v>
      </c>
      <c r="Q230" s="166" t="str">
        <f>IF(ISNUMBER(P230),IF(P230=100%,"CUMPLIDA",IF(AND(ISNUMBER(L230),ISNUMBER(CGR!$P$4)), IF(L230&lt;CGR!$P$4,"INCUMPLIDA","PROCESO"), "VERIFICAR FECHA")),"SIN VALOR AVANCE")</f>
        <v>CUMPLIDA</v>
      </c>
      <c r="R230" s="52" t="s">
        <v>3558</v>
      </c>
      <c r="S230" s="163" t="s">
        <v>3559</v>
      </c>
      <c r="T230" s="164">
        <v>2</v>
      </c>
      <c r="U230" s="190">
        <v>42737</v>
      </c>
      <c r="V230" s="190">
        <v>42947</v>
      </c>
      <c r="W230" s="165">
        <f t="shared" si="43"/>
        <v>30</v>
      </c>
      <c r="X230" s="191">
        <v>2</v>
      </c>
      <c r="Y230" s="163" t="s">
        <v>3574</v>
      </c>
      <c r="Z230" s="340">
        <f t="shared" si="54"/>
        <v>1</v>
      </c>
      <c r="AA230" s="340">
        <f t="shared" si="55"/>
        <v>1</v>
      </c>
      <c r="AB230" s="340">
        <f t="shared" si="56"/>
        <v>1</v>
      </c>
      <c r="AC230" s="340">
        <f t="shared" si="57"/>
        <v>1</v>
      </c>
      <c r="AD230" s="340">
        <f t="shared" si="58"/>
        <v>1</v>
      </c>
      <c r="AE230" s="340">
        <f t="shared" si="59"/>
        <v>1</v>
      </c>
      <c r="AF230" s="340">
        <f t="shared" si="60"/>
        <v>1</v>
      </c>
      <c r="AG230" s="340">
        <f t="shared" si="61"/>
        <v>1</v>
      </c>
    </row>
    <row r="231" spans="1:33" ht="225" customHeight="1">
      <c r="A231" s="169" t="s">
        <v>20</v>
      </c>
      <c r="B231" s="460" t="s">
        <v>13</v>
      </c>
      <c r="C231" s="642"/>
      <c r="D231" s="642"/>
      <c r="E231" s="643"/>
      <c r="F231" s="643"/>
      <c r="G231" s="643"/>
      <c r="H231" s="163" t="s">
        <v>3560</v>
      </c>
      <c r="I231" s="163" t="s">
        <v>3561</v>
      </c>
      <c r="J231" s="164">
        <v>3</v>
      </c>
      <c r="K231" s="190">
        <v>42948</v>
      </c>
      <c r="L231" s="190">
        <v>43220</v>
      </c>
      <c r="M231" s="165">
        <f t="shared" si="53"/>
        <v>38.857142857142854</v>
      </c>
      <c r="N231" s="191">
        <v>3</v>
      </c>
      <c r="O231" s="163" t="s">
        <v>3575</v>
      </c>
      <c r="P231" s="53">
        <f t="shared" si="44"/>
        <v>1</v>
      </c>
      <c r="Q231" s="166" t="str">
        <f>IF(ISNUMBER(P231),IF(P231=100%,"CUMPLIDA",IF(AND(ISNUMBER(L231),ISNUMBER(CGR!$P$4)), IF(L231&lt;CGR!$P$4,"INCUMPLIDA","PROCESO"), "VERIFICAR FECHA")),"SIN VALOR AVANCE")</f>
        <v>CUMPLIDA</v>
      </c>
      <c r="R231" s="52" t="s">
        <v>3560</v>
      </c>
      <c r="S231" s="163" t="s">
        <v>3561</v>
      </c>
      <c r="T231" s="164">
        <v>3</v>
      </c>
      <c r="U231" s="190">
        <v>42948</v>
      </c>
      <c r="V231" s="190">
        <v>43220</v>
      </c>
      <c r="W231" s="165">
        <f t="shared" si="43"/>
        <v>38.857142857142854</v>
      </c>
      <c r="X231" s="191">
        <v>3</v>
      </c>
      <c r="Y231" s="163" t="s">
        <v>3575</v>
      </c>
      <c r="Z231" s="340">
        <f t="shared" si="54"/>
        <v>1</v>
      </c>
      <c r="AA231" s="340">
        <f t="shared" si="55"/>
        <v>1</v>
      </c>
      <c r="AB231" s="340">
        <f t="shared" si="56"/>
        <v>1</v>
      </c>
      <c r="AC231" s="340">
        <f t="shared" si="57"/>
        <v>1</v>
      </c>
      <c r="AD231" s="340">
        <f t="shared" si="58"/>
        <v>1</v>
      </c>
      <c r="AE231" s="340">
        <f t="shared" si="59"/>
        <v>1</v>
      </c>
      <c r="AF231" s="340">
        <f t="shared" si="60"/>
        <v>1</v>
      </c>
      <c r="AG231" s="340">
        <f t="shared" si="61"/>
        <v>1</v>
      </c>
    </row>
    <row r="232" spans="1:33" ht="210.75">
      <c r="A232" s="169" t="s">
        <v>20</v>
      </c>
      <c r="B232" s="460" t="s">
        <v>13</v>
      </c>
      <c r="C232" s="642"/>
      <c r="D232" s="642"/>
      <c r="E232" s="643"/>
      <c r="F232" s="643"/>
      <c r="G232" s="52" t="s">
        <v>3166</v>
      </c>
      <c r="H232" s="163" t="s">
        <v>3120</v>
      </c>
      <c r="I232" s="163" t="s">
        <v>1512</v>
      </c>
      <c r="J232" s="164">
        <v>1</v>
      </c>
      <c r="K232" s="190">
        <v>45231</v>
      </c>
      <c r="L232" s="190">
        <v>45504</v>
      </c>
      <c r="M232" s="165">
        <f t="shared" si="53"/>
        <v>39</v>
      </c>
      <c r="N232" s="191">
        <v>1</v>
      </c>
      <c r="O232" s="163" t="s">
        <v>3464</v>
      </c>
      <c r="P232" s="53">
        <f t="shared" si="44"/>
        <v>1</v>
      </c>
      <c r="Q232" s="166" t="str">
        <f>IF(ISNUMBER(P232),IF(P232=100%,"CUMPLIDA",IF(AND(ISNUMBER(L232),ISNUMBER(CGR!$P$4)), IF(L232&lt;CGR!$P$4,"INCUMPLIDA","PROCESO"), "VERIFICAR FECHA")),"SIN VALOR AVANCE")</f>
        <v>CUMPLIDA</v>
      </c>
      <c r="R232" s="52" t="s">
        <v>3120</v>
      </c>
      <c r="S232" s="163" t="s">
        <v>1512</v>
      </c>
      <c r="T232" s="164">
        <v>1</v>
      </c>
      <c r="U232" s="190">
        <v>45231</v>
      </c>
      <c r="V232" s="190">
        <v>45504</v>
      </c>
      <c r="W232" s="165">
        <f t="shared" si="43"/>
        <v>39</v>
      </c>
      <c r="X232" s="191">
        <v>1</v>
      </c>
      <c r="Y232" s="163" t="s">
        <v>3464</v>
      </c>
      <c r="Z232" s="340">
        <f t="shared" si="54"/>
        <v>1</v>
      </c>
      <c r="AA232" s="340">
        <f t="shared" si="55"/>
        <v>1</v>
      </c>
      <c r="AB232" s="340">
        <f t="shared" si="56"/>
        <v>1</v>
      </c>
      <c r="AC232" s="340">
        <f t="shared" si="57"/>
        <v>1</v>
      </c>
      <c r="AD232" s="340">
        <f t="shared" si="58"/>
        <v>1</v>
      </c>
      <c r="AE232" s="340">
        <f t="shared" si="59"/>
        <v>1</v>
      </c>
      <c r="AF232" s="340">
        <f t="shared" si="60"/>
        <v>1</v>
      </c>
      <c r="AG232" s="340">
        <f t="shared" si="61"/>
        <v>1</v>
      </c>
    </row>
    <row r="233" spans="1:33" ht="210.75">
      <c r="A233" s="169" t="s">
        <v>20</v>
      </c>
      <c r="B233" s="460" t="s">
        <v>13</v>
      </c>
      <c r="C233" s="642"/>
      <c r="D233" s="642"/>
      <c r="E233" s="643"/>
      <c r="F233" s="643"/>
      <c r="G233" s="52" t="s">
        <v>3454</v>
      </c>
      <c r="H233" s="171" t="s">
        <v>2886</v>
      </c>
      <c r="I233" s="171" t="s">
        <v>2887</v>
      </c>
      <c r="J233" s="164">
        <v>1</v>
      </c>
      <c r="K233" s="190">
        <v>45231</v>
      </c>
      <c r="L233" s="190">
        <v>45504</v>
      </c>
      <c r="M233" s="165">
        <f t="shared" si="53"/>
        <v>39</v>
      </c>
      <c r="N233" s="191">
        <v>1</v>
      </c>
      <c r="O233" s="163" t="s">
        <v>3576</v>
      </c>
      <c r="P233" s="53">
        <f t="shared" si="44"/>
        <v>1</v>
      </c>
      <c r="Q233" s="166" t="str">
        <f>IF(ISNUMBER(P233),IF(P233=100%,"CUMPLIDA",IF(AND(ISNUMBER(L233),ISNUMBER(CGR!$P$4)), IF(L233&lt;CGR!$P$4,"INCUMPLIDA","PROCESO"), "VERIFICAR FECHA")),"SIN VALOR AVANCE")</f>
        <v>CUMPLIDA</v>
      </c>
      <c r="R233" s="170" t="s">
        <v>2886</v>
      </c>
      <c r="S233" s="171" t="s">
        <v>2887</v>
      </c>
      <c r="T233" s="164">
        <v>1</v>
      </c>
      <c r="U233" s="190">
        <v>45231</v>
      </c>
      <c r="V233" s="190">
        <v>45504</v>
      </c>
      <c r="W233" s="165">
        <f t="shared" si="43"/>
        <v>39</v>
      </c>
      <c r="X233" s="191">
        <v>1</v>
      </c>
      <c r="Y233" s="163" t="s">
        <v>3576</v>
      </c>
      <c r="Z233" s="340">
        <f t="shared" si="54"/>
        <v>1</v>
      </c>
      <c r="AA233" s="340">
        <f t="shared" si="55"/>
        <v>1</v>
      </c>
      <c r="AB233" s="340">
        <f t="shared" si="56"/>
        <v>1</v>
      </c>
      <c r="AC233" s="340">
        <f t="shared" si="57"/>
        <v>1</v>
      </c>
      <c r="AD233" s="340">
        <f t="shared" si="58"/>
        <v>1</v>
      </c>
      <c r="AE233" s="340">
        <f t="shared" si="59"/>
        <v>1</v>
      </c>
      <c r="AF233" s="340">
        <f t="shared" si="60"/>
        <v>1</v>
      </c>
      <c r="AG233" s="340">
        <f t="shared" si="61"/>
        <v>1</v>
      </c>
    </row>
    <row r="234" spans="1:33" ht="90">
      <c r="A234" s="169" t="s">
        <v>20</v>
      </c>
      <c r="B234" s="460" t="s">
        <v>13</v>
      </c>
      <c r="C234" s="642"/>
      <c r="D234" s="642"/>
      <c r="E234" s="643"/>
      <c r="F234" s="643"/>
      <c r="G234" s="52" t="s">
        <v>2434</v>
      </c>
      <c r="H234" s="163" t="s">
        <v>1614</v>
      </c>
      <c r="I234" s="163" t="s">
        <v>238</v>
      </c>
      <c r="J234" s="168">
        <v>1</v>
      </c>
      <c r="K234" s="192">
        <v>45352</v>
      </c>
      <c r="L234" s="192">
        <v>45747</v>
      </c>
      <c r="M234" s="165">
        <f t="shared" si="53"/>
        <v>56.428571428571431</v>
      </c>
      <c r="N234" s="191">
        <v>0</v>
      </c>
      <c r="O234" s="163" t="s">
        <v>3577</v>
      </c>
      <c r="P234" s="53">
        <f t="shared" si="44"/>
        <v>0</v>
      </c>
      <c r="Q234" s="166" t="str">
        <f>IF(ISNUMBER(P234),IF(P234=100%,"CUMPLIDA",IF(AND(ISNUMBER(L234),ISNUMBER(CGR!$P$4)), IF(L234&lt;CGR!$P$4,"INCUMPLIDA","PROCESO"), "VERIFICAR FECHA")),"SIN VALOR AVANCE")</f>
        <v>PROCESO</v>
      </c>
      <c r="R234" s="167" t="s">
        <v>1614</v>
      </c>
      <c r="S234" s="163" t="s">
        <v>238</v>
      </c>
      <c r="T234" s="168">
        <v>1</v>
      </c>
      <c r="U234" s="192">
        <v>45352</v>
      </c>
      <c r="V234" s="192">
        <v>45747</v>
      </c>
      <c r="W234" s="165">
        <f t="shared" si="43"/>
        <v>56.428571428571431</v>
      </c>
      <c r="X234" s="191">
        <v>0</v>
      </c>
      <c r="Y234" s="163" t="s">
        <v>3577</v>
      </c>
      <c r="Z234" s="340">
        <f t="shared" si="54"/>
        <v>1</v>
      </c>
      <c r="AA234" s="340">
        <f t="shared" si="55"/>
        <v>1</v>
      </c>
      <c r="AB234" s="340">
        <f t="shared" si="56"/>
        <v>1</v>
      </c>
      <c r="AC234" s="340">
        <f t="shared" si="57"/>
        <v>1</v>
      </c>
      <c r="AD234" s="340">
        <f t="shared" si="58"/>
        <v>1</v>
      </c>
      <c r="AE234" s="340">
        <f t="shared" si="59"/>
        <v>1</v>
      </c>
      <c r="AF234" s="340">
        <f t="shared" si="60"/>
        <v>1</v>
      </c>
      <c r="AG234" s="340">
        <f t="shared" si="61"/>
        <v>1</v>
      </c>
    </row>
    <row r="235" spans="1:33" ht="135.75">
      <c r="A235" s="169" t="s">
        <v>20</v>
      </c>
      <c r="B235" s="460" t="s">
        <v>13</v>
      </c>
      <c r="C235" s="642"/>
      <c r="D235" s="642"/>
      <c r="E235" s="643"/>
      <c r="F235" s="643"/>
      <c r="G235" s="52" t="s">
        <v>241</v>
      </c>
      <c r="H235" s="163" t="s">
        <v>241</v>
      </c>
      <c r="I235" s="163" t="s">
        <v>242</v>
      </c>
      <c r="J235" s="168">
        <v>1</v>
      </c>
      <c r="K235" s="192">
        <v>45352</v>
      </c>
      <c r="L235" s="192">
        <v>45747</v>
      </c>
      <c r="M235" s="165">
        <f t="shared" si="53"/>
        <v>56.428571428571431</v>
      </c>
      <c r="N235" s="191">
        <v>0.77</v>
      </c>
      <c r="O235" s="163" t="s">
        <v>3578</v>
      </c>
      <c r="P235" s="53">
        <f t="shared" si="44"/>
        <v>0.77</v>
      </c>
      <c r="Q235" s="166" t="str">
        <f>IF(ISNUMBER(P235),IF(P235=100%,"CUMPLIDA",IF(AND(ISNUMBER(L235),ISNUMBER(CGR!$P$4)), IF(L235&lt;CGR!$P$4,"INCUMPLIDA","PROCESO"), "VERIFICAR FECHA")),"SIN VALOR AVANCE")</f>
        <v>PROCESO</v>
      </c>
      <c r="R235" s="167" t="s">
        <v>241</v>
      </c>
      <c r="S235" s="163" t="s">
        <v>242</v>
      </c>
      <c r="T235" s="168">
        <v>1</v>
      </c>
      <c r="U235" s="192">
        <v>45352</v>
      </c>
      <c r="V235" s="192">
        <v>45747</v>
      </c>
      <c r="W235" s="165">
        <f t="shared" si="43"/>
        <v>56.428571428571431</v>
      </c>
      <c r="X235" s="191">
        <v>0.77</v>
      </c>
      <c r="Y235" s="163" t="s">
        <v>3578</v>
      </c>
      <c r="Z235" s="340">
        <f t="shared" si="54"/>
        <v>1</v>
      </c>
      <c r="AA235" s="340">
        <f t="shared" si="55"/>
        <v>1</v>
      </c>
      <c r="AB235" s="340">
        <f t="shared" si="56"/>
        <v>1</v>
      </c>
      <c r="AC235" s="340">
        <f t="shared" si="57"/>
        <v>1</v>
      </c>
      <c r="AD235" s="340">
        <f t="shared" si="58"/>
        <v>1</v>
      </c>
      <c r="AE235" s="340">
        <f t="shared" si="59"/>
        <v>1</v>
      </c>
      <c r="AF235" s="340">
        <f t="shared" si="60"/>
        <v>1</v>
      </c>
      <c r="AG235" s="340">
        <f t="shared" si="61"/>
        <v>1</v>
      </c>
    </row>
    <row r="236" spans="1:33" ht="135">
      <c r="A236" s="169" t="s">
        <v>20</v>
      </c>
      <c r="B236" s="460" t="s">
        <v>13</v>
      </c>
      <c r="C236" s="642"/>
      <c r="D236" s="642"/>
      <c r="E236" s="643"/>
      <c r="F236" s="643"/>
      <c r="G236" s="52" t="s">
        <v>248</v>
      </c>
      <c r="H236" s="163" t="s">
        <v>248</v>
      </c>
      <c r="I236" s="163" t="s">
        <v>249</v>
      </c>
      <c r="J236" s="168">
        <v>1</v>
      </c>
      <c r="K236" s="192">
        <v>45352</v>
      </c>
      <c r="L236" s="192">
        <v>45747</v>
      </c>
      <c r="M236" s="165">
        <f t="shared" si="53"/>
        <v>56.428571428571431</v>
      </c>
      <c r="N236" s="191">
        <v>0</v>
      </c>
      <c r="O236" s="163" t="s">
        <v>3577</v>
      </c>
      <c r="P236" s="53">
        <f t="shared" si="44"/>
        <v>0</v>
      </c>
      <c r="Q236" s="166" t="str">
        <f>IF(ISNUMBER(P236),IF(P236=100%,"CUMPLIDA",IF(AND(ISNUMBER(L236),ISNUMBER(CGR!$P$4)), IF(L236&lt;CGR!$P$4,"INCUMPLIDA","PROCESO"), "VERIFICAR FECHA")),"SIN VALOR AVANCE")</f>
        <v>PROCESO</v>
      </c>
      <c r="R236" s="167" t="s">
        <v>248</v>
      </c>
      <c r="S236" s="163" t="s">
        <v>249</v>
      </c>
      <c r="T236" s="168">
        <v>1</v>
      </c>
      <c r="U236" s="192">
        <v>45352</v>
      </c>
      <c r="V236" s="192">
        <v>45747</v>
      </c>
      <c r="W236" s="165">
        <f t="shared" si="43"/>
        <v>56.428571428571431</v>
      </c>
      <c r="X236" s="191">
        <v>0</v>
      </c>
      <c r="Y236" s="163" t="s">
        <v>3577</v>
      </c>
      <c r="Z236" s="340">
        <f t="shared" si="54"/>
        <v>1</v>
      </c>
      <c r="AA236" s="340">
        <f t="shared" si="55"/>
        <v>1</v>
      </c>
      <c r="AB236" s="340">
        <f t="shared" si="56"/>
        <v>1</v>
      </c>
      <c r="AC236" s="340">
        <f t="shared" si="57"/>
        <v>1</v>
      </c>
      <c r="AD236" s="340">
        <f t="shared" si="58"/>
        <v>1</v>
      </c>
      <c r="AE236" s="340">
        <f t="shared" si="59"/>
        <v>1</v>
      </c>
      <c r="AF236" s="340">
        <f t="shared" si="60"/>
        <v>1</v>
      </c>
      <c r="AG236" s="340">
        <f t="shared" si="61"/>
        <v>1</v>
      </c>
    </row>
    <row r="237" spans="1:33" ht="135.75">
      <c r="A237" s="169" t="s">
        <v>20</v>
      </c>
      <c r="B237" s="460" t="s">
        <v>13</v>
      </c>
      <c r="C237" s="642"/>
      <c r="D237" s="642"/>
      <c r="E237" s="643"/>
      <c r="F237" s="643"/>
      <c r="G237" s="52" t="s">
        <v>3458</v>
      </c>
      <c r="H237" s="163" t="s">
        <v>3458</v>
      </c>
      <c r="I237" s="163" t="s">
        <v>252</v>
      </c>
      <c r="J237" s="168">
        <v>1</v>
      </c>
      <c r="K237" s="192">
        <v>45352</v>
      </c>
      <c r="L237" s="192">
        <v>45747</v>
      </c>
      <c r="M237" s="165">
        <f t="shared" si="53"/>
        <v>56.428571428571431</v>
      </c>
      <c r="N237" s="191">
        <v>0.77</v>
      </c>
      <c r="O237" s="163" t="s">
        <v>3578</v>
      </c>
      <c r="P237" s="53">
        <f t="shared" si="44"/>
        <v>0.77</v>
      </c>
      <c r="Q237" s="166" t="str">
        <f>IF(ISNUMBER(P237),IF(P237=100%,"CUMPLIDA",IF(AND(ISNUMBER(L237),ISNUMBER(CGR!$P$4)), IF(L237&lt;CGR!$P$4,"INCUMPLIDA","PROCESO"), "VERIFICAR FECHA")),"SIN VALOR AVANCE")</f>
        <v>PROCESO</v>
      </c>
      <c r="R237" s="167" t="s">
        <v>3458</v>
      </c>
      <c r="S237" s="163" t="s">
        <v>252</v>
      </c>
      <c r="T237" s="168">
        <v>1</v>
      </c>
      <c r="U237" s="192">
        <v>45352</v>
      </c>
      <c r="V237" s="192">
        <v>45747</v>
      </c>
      <c r="W237" s="165">
        <f t="shared" si="43"/>
        <v>56.428571428571431</v>
      </c>
      <c r="X237" s="191">
        <v>0.77</v>
      </c>
      <c r="Y237" s="163" t="s">
        <v>3578</v>
      </c>
      <c r="Z237" s="340">
        <f t="shared" si="54"/>
        <v>1</v>
      </c>
      <c r="AA237" s="340">
        <f t="shared" si="55"/>
        <v>1</v>
      </c>
      <c r="AB237" s="340">
        <f t="shared" si="56"/>
        <v>1</v>
      </c>
      <c r="AC237" s="340">
        <f t="shared" si="57"/>
        <v>1</v>
      </c>
      <c r="AD237" s="340">
        <f t="shared" si="58"/>
        <v>1</v>
      </c>
      <c r="AE237" s="340">
        <f t="shared" si="59"/>
        <v>1</v>
      </c>
      <c r="AF237" s="340">
        <f t="shared" si="60"/>
        <v>1</v>
      </c>
      <c r="AG237" s="340">
        <f t="shared" si="61"/>
        <v>1</v>
      </c>
    </row>
    <row r="238" spans="1:33" ht="195.75">
      <c r="A238" s="169" t="s">
        <v>20</v>
      </c>
      <c r="B238" s="460" t="s">
        <v>13</v>
      </c>
      <c r="C238" s="642"/>
      <c r="D238" s="642"/>
      <c r="E238" s="643"/>
      <c r="F238" s="643"/>
      <c r="G238" s="52" t="s">
        <v>3460</v>
      </c>
      <c r="H238" s="163" t="s">
        <v>3460</v>
      </c>
      <c r="I238" s="163" t="s">
        <v>2556</v>
      </c>
      <c r="J238" s="168">
        <v>1</v>
      </c>
      <c r="K238" s="192">
        <v>45352</v>
      </c>
      <c r="L238" s="192">
        <v>45747</v>
      </c>
      <c r="M238" s="165">
        <f t="shared" si="53"/>
        <v>56.428571428571431</v>
      </c>
      <c r="N238" s="191">
        <v>0.77</v>
      </c>
      <c r="O238" s="163" t="s">
        <v>3579</v>
      </c>
      <c r="P238" s="53">
        <f t="shared" si="44"/>
        <v>0.77</v>
      </c>
      <c r="Q238" s="166" t="str">
        <f>IF(ISNUMBER(P238),IF(P238=100%,"CUMPLIDA",IF(AND(ISNUMBER(L238),ISNUMBER(CGR!$P$4)), IF(L238&lt;CGR!$P$4,"INCUMPLIDA","PROCESO"), "VERIFICAR FECHA")),"SIN VALOR AVANCE")</f>
        <v>PROCESO</v>
      </c>
      <c r="R238" s="167" t="s">
        <v>3460</v>
      </c>
      <c r="S238" s="163" t="s">
        <v>2556</v>
      </c>
      <c r="T238" s="168">
        <v>1</v>
      </c>
      <c r="U238" s="192">
        <v>45352</v>
      </c>
      <c r="V238" s="192">
        <v>45747</v>
      </c>
      <c r="W238" s="165">
        <f t="shared" si="43"/>
        <v>56.428571428571431</v>
      </c>
      <c r="X238" s="191">
        <v>0.77</v>
      </c>
      <c r="Y238" s="163" t="s">
        <v>3579</v>
      </c>
      <c r="Z238" s="340">
        <f t="shared" si="54"/>
        <v>1</v>
      </c>
      <c r="AA238" s="340">
        <f t="shared" si="55"/>
        <v>1</v>
      </c>
      <c r="AB238" s="340">
        <f t="shared" si="56"/>
        <v>1</v>
      </c>
      <c r="AC238" s="340">
        <f t="shared" si="57"/>
        <v>1</v>
      </c>
      <c r="AD238" s="340">
        <f t="shared" si="58"/>
        <v>1</v>
      </c>
      <c r="AE238" s="340">
        <f t="shared" si="59"/>
        <v>1</v>
      </c>
      <c r="AF238" s="340">
        <f t="shared" si="60"/>
        <v>1</v>
      </c>
      <c r="AG238" s="340">
        <f t="shared" si="61"/>
        <v>1</v>
      </c>
    </row>
    <row r="239" spans="1:33" ht="180.75">
      <c r="A239" s="169" t="s">
        <v>20</v>
      </c>
      <c r="B239" s="460" t="s">
        <v>13</v>
      </c>
      <c r="C239" s="642"/>
      <c r="D239" s="642"/>
      <c r="E239" s="643"/>
      <c r="F239" s="643"/>
      <c r="G239" s="52" t="s">
        <v>1363</v>
      </c>
      <c r="H239" s="163" t="s">
        <v>258</v>
      </c>
      <c r="I239" s="163" t="s">
        <v>259</v>
      </c>
      <c r="J239" s="168">
        <v>3</v>
      </c>
      <c r="K239" s="192">
        <v>45748</v>
      </c>
      <c r="L239" s="192">
        <v>45930</v>
      </c>
      <c r="M239" s="165">
        <f t="shared" si="53"/>
        <v>26</v>
      </c>
      <c r="N239" s="191">
        <v>0</v>
      </c>
      <c r="O239" s="163" t="s">
        <v>3580</v>
      </c>
      <c r="P239" s="53">
        <f t="shared" si="44"/>
        <v>0</v>
      </c>
      <c r="Q239" s="166" t="str">
        <f>IF(ISNUMBER(P239),IF(P239=100%,"CUMPLIDA",IF(AND(ISNUMBER(L239),ISNUMBER(CGR!$P$4)), IF(L239&lt;CGR!$P$4,"INCUMPLIDA","PROCESO"), "VERIFICAR FECHA")),"SIN VALOR AVANCE")</f>
        <v>PROCESO</v>
      </c>
      <c r="R239" s="167" t="s">
        <v>258</v>
      </c>
      <c r="S239" s="163" t="s">
        <v>259</v>
      </c>
      <c r="T239" s="168">
        <v>3</v>
      </c>
      <c r="U239" s="192">
        <v>45748</v>
      </c>
      <c r="V239" s="192">
        <v>45930</v>
      </c>
      <c r="W239" s="165">
        <f t="shared" si="43"/>
        <v>26</v>
      </c>
      <c r="X239" s="191">
        <v>0</v>
      </c>
      <c r="Y239" s="163" t="s">
        <v>3580</v>
      </c>
      <c r="Z239" s="340">
        <f t="shared" si="54"/>
        <v>1</v>
      </c>
      <c r="AA239" s="340">
        <f t="shared" si="55"/>
        <v>1</v>
      </c>
      <c r="AB239" s="340">
        <f t="shared" si="56"/>
        <v>1</v>
      </c>
      <c r="AC239" s="340">
        <f t="shared" si="57"/>
        <v>1</v>
      </c>
      <c r="AD239" s="340">
        <f t="shared" si="58"/>
        <v>1</v>
      </c>
      <c r="AE239" s="340">
        <f t="shared" si="59"/>
        <v>1</v>
      </c>
      <c r="AF239" s="340">
        <f t="shared" si="60"/>
        <v>1</v>
      </c>
      <c r="AG239" s="340">
        <f t="shared" si="61"/>
        <v>1</v>
      </c>
    </row>
    <row r="240" spans="1:33" ht="180">
      <c r="A240" s="169" t="s">
        <v>20</v>
      </c>
      <c r="B240" s="460" t="s">
        <v>13</v>
      </c>
      <c r="C240" s="642"/>
      <c r="D240" s="642"/>
      <c r="E240" s="643"/>
      <c r="F240" s="643"/>
      <c r="G240" s="52" t="s">
        <v>1364</v>
      </c>
      <c r="H240" s="163" t="s">
        <v>261</v>
      </c>
      <c r="I240" s="163" t="s">
        <v>262</v>
      </c>
      <c r="J240" s="168">
        <v>1</v>
      </c>
      <c r="K240" s="192">
        <v>45748</v>
      </c>
      <c r="L240" s="192">
        <v>45930</v>
      </c>
      <c r="M240" s="165">
        <f t="shared" si="53"/>
        <v>26</v>
      </c>
      <c r="N240" s="191">
        <v>0</v>
      </c>
      <c r="O240" s="163" t="s">
        <v>3577</v>
      </c>
      <c r="P240" s="53">
        <f t="shared" si="44"/>
        <v>0</v>
      </c>
      <c r="Q240" s="166" t="str">
        <f>IF(ISNUMBER(P240),IF(P240=100%,"CUMPLIDA",IF(AND(ISNUMBER(L240),ISNUMBER(CGR!$P$4)), IF(L240&lt;CGR!$P$4,"INCUMPLIDA","PROCESO"), "VERIFICAR FECHA")),"SIN VALOR AVANCE")</f>
        <v>PROCESO</v>
      </c>
      <c r="R240" s="167" t="s">
        <v>261</v>
      </c>
      <c r="S240" s="163" t="s">
        <v>262</v>
      </c>
      <c r="T240" s="168">
        <v>1</v>
      </c>
      <c r="U240" s="192">
        <v>45748</v>
      </c>
      <c r="V240" s="192">
        <v>45930</v>
      </c>
      <c r="W240" s="165">
        <f t="shared" si="43"/>
        <v>26</v>
      </c>
      <c r="X240" s="191">
        <v>0</v>
      </c>
      <c r="Y240" s="163" t="s">
        <v>3577</v>
      </c>
      <c r="Z240" s="340">
        <f t="shared" si="54"/>
        <v>1</v>
      </c>
      <c r="AA240" s="340">
        <f t="shared" si="55"/>
        <v>1</v>
      </c>
      <c r="AB240" s="340">
        <f t="shared" si="56"/>
        <v>1</v>
      </c>
      <c r="AC240" s="340">
        <f t="shared" si="57"/>
        <v>1</v>
      </c>
      <c r="AD240" s="340">
        <f t="shared" si="58"/>
        <v>1</v>
      </c>
      <c r="AE240" s="340">
        <f t="shared" si="59"/>
        <v>1</v>
      </c>
      <c r="AF240" s="340">
        <f t="shared" si="60"/>
        <v>1</v>
      </c>
      <c r="AG240" s="340">
        <f t="shared" si="61"/>
        <v>1</v>
      </c>
    </row>
    <row r="241" spans="1:33" ht="409.5">
      <c r="A241" s="169" t="s">
        <v>20</v>
      </c>
      <c r="B241" s="460" t="s">
        <v>13</v>
      </c>
      <c r="C241" s="642"/>
      <c r="D241" s="642"/>
      <c r="E241" s="643"/>
      <c r="F241" s="643"/>
      <c r="G241" s="52" t="s">
        <v>1365</v>
      </c>
      <c r="H241" s="163" t="s">
        <v>264</v>
      </c>
      <c r="I241" s="163" t="s">
        <v>265</v>
      </c>
      <c r="J241" s="168">
        <v>2</v>
      </c>
      <c r="K241" s="192">
        <v>45748</v>
      </c>
      <c r="L241" s="192">
        <v>45930</v>
      </c>
      <c r="M241" s="165">
        <f t="shared" si="53"/>
        <v>26</v>
      </c>
      <c r="N241" s="191">
        <v>0</v>
      </c>
      <c r="O241" s="163" t="s">
        <v>3569</v>
      </c>
      <c r="P241" s="53">
        <f t="shared" si="44"/>
        <v>0</v>
      </c>
      <c r="Q241" s="166" t="str">
        <f>IF(ISNUMBER(P241),IF(P241=100%,"CUMPLIDA",IF(AND(ISNUMBER(L241),ISNUMBER(CGR!$P$4)), IF(L241&lt;CGR!$P$4,"INCUMPLIDA","PROCESO"), "VERIFICAR FECHA")),"SIN VALOR AVANCE")</f>
        <v>PROCESO</v>
      </c>
      <c r="R241" s="167" t="s">
        <v>264</v>
      </c>
      <c r="S241" s="163" t="s">
        <v>265</v>
      </c>
      <c r="T241" s="168">
        <v>2</v>
      </c>
      <c r="U241" s="192">
        <v>45748</v>
      </c>
      <c r="V241" s="192">
        <v>45930</v>
      </c>
      <c r="W241" s="165">
        <f t="shared" si="43"/>
        <v>26</v>
      </c>
      <c r="X241" s="191">
        <v>0</v>
      </c>
      <c r="Y241" s="163" t="s">
        <v>3569</v>
      </c>
      <c r="Z241" s="340">
        <f t="shared" si="54"/>
        <v>1</v>
      </c>
      <c r="AA241" s="340">
        <f t="shared" si="55"/>
        <v>1</v>
      </c>
      <c r="AB241" s="340">
        <f t="shared" si="56"/>
        <v>1</v>
      </c>
      <c r="AC241" s="340">
        <f t="shared" si="57"/>
        <v>1</v>
      </c>
      <c r="AD241" s="340">
        <f t="shared" si="58"/>
        <v>1</v>
      </c>
      <c r="AE241" s="340">
        <f t="shared" si="59"/>
        <v>1</v>
      </c>
      <c r="AF241" s="340">
        <f t="shared" si="60"/>
        <v>1</v>
      </c>
      <c r="AG241" s="340">
        <f t="shared" si="61"/>
        <v>1</v>
      </c>
    </row>
    <row r="242" spans="1:33" ht="409.5">
      <c r="A242" s="169" t="s">
        <v>20</v>
      </c>
      <c r="B242" s="460" t="s">
        <v>13</v>
      </c>
      <c r="C242" s="642" t="s">
        <v>3581</v>
      </c>
      <c r="D242" s="642" t="s">
        <v>3466</v>
      </c>
      <c r="E242" s="643" t="s">
        <v>3582</v>
      </c>
      <c r="F242" s="643" t="s">
        <v>3583</v>
      </c>
      <c r="G242" s="643" t="s">
        <v>3555</v>
      </c>
      <c r="H242" s="163" t="s">
        <v>3584</v>
      </c>
      <c r="I242" s="163" t="s">
        <v>3585</v>
      </c>
      <c r="J242" s="164">
        <v>1</v>
      </c>
      <c r="K242" s="190">
        <v>42522</v>
      </c>
      <c r="L242" s="190">
        <v>42735</v>
      </c>
      <c r="M242" s="165">
        <f t="shared" si="53"/>
        <v>30.428571428571427</v>
      </c>
      <c r="N242" s="191">
        <v>1</v>
      </c>
      <c r="O242" s="163" t="s">
        <v>3586</v>
      </c>
      <c r="P242" s="53">
        <f t="shared" si="44"/>
        <v>1</v>
      </c>
      <c r="Q242" s="166" t="str">
        <f>IF(ISNUMBER(P242),IF(P242=100%,"CUMPLIDA",IF(AND(ISNUMBER(L242),ISNUMBER(CGR!$P$4)), IF(L242&lt;CGR!$P$4,"INCUMPLIDA","PROCESO"), "VERIFICAR FECHA")),"SIN VALOR AVANCE")</f>
        <v>CUMPLIDA</v>
      </c>
      <c r="R242" s="52" t="s">
        <v>3584</v>
      </c>
      <c r="S242" s="163" t="s">
        <v>3585</v>
      </c>
      <c r="T242" s="164">
        <v>1</v>
      </c>
      <c r="U242" s="190">
        <v>42522</v>
      </c>
      <c r="V242" s="190">
        <v>42735</v>
      </c>
      <c r="W242" s="165">
        <f t="shared" si="43"/>
        <v>30.428571428571427</v>
      </c>
      <c r="X242" s="191">
        <v>1</v>
      </c>
      <c r="Y242" s="163" t="s">
        <v>3586</v>
      </c>
      <c r="Z242" s="340">
        <f t="shared" si="54"/>
        <v>1</v>
      </c>
      <c r="AA242" s="340">
        <f t="shared" si="55"/>
        <v>1</v>
      </c>
      <c r="AB242" s="340">
        <f t="shared" si="56"/>
        <v>1</v>
      </c>
      <c r="AC242" s="340">
        <f t="shared" si="57"/>
        <v>1</v>
      </c>
      <c r="AD242" s="340">
        <f t="shared" si="58"/>
        <v>1</v>
      </c>
      <c r="AE242" s="340">
        <f t="shared" si="59"/>
        <v>1</v>
      </c>
      <c r="AF242" s="340">
        <f t="shared" si="60"/>
        <v>1</v>
      </c>
      <c r="AG242" s="340">
        <f t="shared" si="61"/>
        <v>1</v>
      </c>
    </row>
    <row r="243" spans="1:33" ht="409.5">
      <c r="A243" s="169" t="s">
        <v>20</v>
      </c>
      <c r="B243" s="460" t="s">
        <v>13</v>
      </c>
      <c r="C243" s="642"/>
      <c r="D243" s="642"/>
      <c r="E243" s="643"/>
      <c r="F243" s="643"/>
      <c r="G243" s="643"/>
      <c r="H243" s="163" t="s">
        <v>3558</v>
      </c>
      <c r="I243" s="163" t="s">
        <v>3559</v>
      </c>
      <c r="J243" s="164">
        <v>2</v>
      </c>
      <c r="K243" s="190">
        <v>42737</v>
      </c>
      <c r="L243" s="190">
        <v>42947</v>
      </c>
      <c r="M243" s="165">
        <f t="shared" si="53"/>
        <v>30</v>
      </c>
      <c r="N243" s="191">
        <v>2</v>
      </c>
      <c r="O243" s="163" t="s">
        <v>3573</v>
      </c>
      <c r="P243" s="53">
        <f t="shared" si="44"/>
        <v>1</v>
      </c>
      <c r="Q243" s="166" t="str">
        <f>IF(ISNUMBER(P243),IF(P243=100%,"CUMPLIDA",IF(AND(ISNUMBER(L243),ISNUMBER(CGR!$P$4)), IF(L243&lt;CGR!$P$4,"INCUMPLIDA","PROCESO"), "VERIFICAR FECHA")),"SIN VALOR AVANCE")</f>
        <v>CUMPLIDA</v>
      </c>
      <c r="R243" s="52" t="s">
        <v>3558</v>
      </c>
      <c r="S243" s="163" t="s">
        <v>3559</v>
      </c>
      <c r="T243" s="164">
        <v>2</v>
      </c>
      <c r="U243" s="190">
        <v>42737</v>
      </c>
      <c r="V243" s="190">
        <v>42947</v>
      </c>
      <c r="W243" s="165">
        <f t="shared" si="43"/>
        <v>30</v>
      </c>
      <c r="X243" s="191">
        <v>2</v>
      </c>
      <c r="Y243" s="163" t="s">
        <v>3573</v>
      </c>
      <c r="Z243" s="340">
        <f t="shared" si="54"/>
        <v>1</v>
      </c>
      <c r="AA243" s="340">
        <f t="shared" si="55"/>
        <v>1</v>
      </c>
      <c r="AB243" s="340">
        <f t="shared" si="56"/>
        <v>1</v>
      </c>
      <c r="AC243" s="340">
        <f t="shared" si="57"/>
        <v>1</v>
      </c>
      <c r="AD243" s="340">
        <f t="shared" si="58"/>
        <v>1</v>
      </c>
      <c r="AE243" s="340">
        <f t="shared" si="59"/>
        <v>1</v>
      </c>
      <c r="AF243" s="340">
        <f t="shared" si="60"/>
        <v>1</v>
      </c>
      <c r="AG243" s="340">
        <f t="shared" si="61"/>
        <v>1</v>
      </c>
    </row>
    <row r="244" spans="1:33" ht="225" customHeight="1">
      <c r="A244" s="169" t="s">
        <v>20</v>
      </c>
      <c r="B244" s="460" t="s">
        <v>13</v>
      </c>
      <c r="C244" s="642"/>
      <c r="D244" s="642"/>
      <c r="E244" s="643"/>
      <c r="F244" s="643"/>
      <c r="G244" s="643"/>
      <c r="H244" s="163" t="s">
        <v>3560</v>
      </c>
      <c r="I244" s="163" t="s">
        <v>3561</v>
      </c>
      <c r="J244" s="164">
        <v>3</v>
      </c>
      <c r="K244" s="190">
        <v>42948</v>
      </c>
      <c r="L244" s="190">
        <v>43220</v>
      </c>
      <c r="M244" s="165">
        <f t="shared" si="53"/>
        <v>38.857142857142854</v>
      </c>
      <c r="N244" s="191">
        <v>3</v>
      </c>
      <c r="O244" s="163" t="s">
        <v>3587</v>
      </c>
      <c r="P244" s="53">
        <f t="shared" si="44"/>
        <v>1</v>
      </c>
      <c r="Q244" s="166" t="str">
        <f>IF(ISNUMBER(P244),IF(P244=100%,"CUMPLIDA",IF(AND(ISNUMBER(L244),ISNUMBER(CGR!$P$4)), IF(L244&lt;CGR!$P$4,"INCUMPLIDA","PROCESO"), "VERIFICAR FECHA")),"SIN VALOR AVANCE")</f>
        <v>CUMPLIDA</v>
      </c>
      <c r="R244" s="52" t="s">
        <v>3560</v>
      </c>
      <c r="S244" s="163" t="s">
        <v>3561</v>
      </c>
      <c r="T244" s="164">
        <v>3</v>
      </c>
      <c r="U244" s="190">
        <v>42948</v>
      </c>
      <c r="V244" s="190">
        <v>43220</v>
      </c>
      <c r="W244" s="165">
        <f t="shared" si="43"/>
        <v>38.857142857142854</v>
      </c>
      <c r="X244" s="191">
        <v>3</v>
      </c>
      <c r="Y244" s="163" t="s">
        <v>3587</v>
      </c>
      <c r="Z244" s="340">
        <f t="shared" si="54"/>
        <v>1</v>
      </c>
      <c r="AA244" s="340">
        <f t="shared" si="55"/>
        <v>1</v>
      </c>
      <c r="AB244" s="340">
        <f t="shared" si="56"/>
        <v>1</v>
      </c>
      <c r="AC244" s="340">
        <f t="shared" si="57"/>
        <v>1</v>
      </c>
      <c r="AD244" s="340">
        <f t="shared" si="58"/>
        <v>1</v>
      </c>
      <c r="AE244" s="340">
        <f t="shared" si="59"/>
        <v>1</v>
      </c>
      <c r="AF244" s="340">
        <f t="shared" si="60"/>
        <v>1</v>
      </c>
      <c r="AG244" s="340">
        <f t="shared" si="61"/>
        <v>1</v>
      </c>
    </row>
    <row r="245" spans="1:33" ht="225.75">
      <c r="A245" s="169" t="s">
        <v>20</v>
      </c>
      <c r="B245" s="460" t="s">
        <v>13</v>
      </c>
      <c r="C245" s="642"/>
      <c r="D245" s="642"/>
      <c r="E245" s="643"/>
      <c r="F245" s="643"/>
      <c r="G245" s="52" t="s">
        <v>3563</v>
      </c>
      <c r="H245" s="163" t="s">
        <v>3120</v>
      </c>
      <c r="I245" s="163" t="s">
        <v>1512</v>
      </c>
      <c r="J245" s="164">
        <v>1</v>
      </c>
      <c r="K245" s="190">
        <v>45231</v>
      </c>
      <c r="L245" s="190">
        <v>45504</v>
      </c>
      <c r="M245" s="165">
        <f t="shared" si="53"/>
        <v>39</v>
      </c>
      <c r="N245" s="191">
        <v>1</v>
      </c>
      <c r="O245" s="163" t="s">
        <v>3588</v>
      </c>
      <c r="P245" s="53">
        <f t="shared" si="44"/>
        <v>1</v>
      </c>
      <c r="Q245" s="166" t="str">
        <f>IF(ISNUMBER(P245),IF(P245=100%,"CUMPLIDA",IF(AND(ISNUMBER(L245),ISNUMBER(CGR!$P$4)), IF(L245&lt;CGR!$P$4,"INCUMPLIDA","PROCESO"), "VERIFICAR FECHA")),"SIN VALOR AVANCE")</f>
        <v>CUMPLIDA</v>
      </c>
      <c r="R245" s="52" t="s">
        <v>3120</v>
      </c>
      <c r="S245" s="163" t="s">
        <v>1512</v>
      </c>
      <c r="T245" s="164">
        <v>1</v>
      </c>
      <c r="U245" s="190">
        <v>45231</v>
      </c>
      <c r="V245" s="190">
        <v>45504</v>
      </c>
      <c r="W245" s="165">
        <f t="shared" si="43"/>
        <v>39</v>
      </c>
      <c r="X245" s="191">
        <v>1</v>
      </c>
      <c r="Y245" s="163" t="s">
        <v>3588</v>
      </c>
      <c r="Z245" s="340">
        <f t="shared" si="54"/>
        <v>1</v>
      </c>
      <c r="AA245" s="340">
        <f t="shared" si="55"/>
        <v>1</v>
      </c>
      <c r="AB245" s="340">
        <f t="shared" si="56"/>
        <v>1</v>
      </c>
      <c r="AC245" s="340">
        <f t="shared" si="57"/>
        <v>1</v>
      </c>
      <c r="AD245" s="340">
        <f t="shared" si="58"/>
        <v>1</v>
      </c>
      <c r="AE245" s="340">
        <f t="shared" si="59"/>
        <v>1</v>
      </c>
      <c r="AF245" s="340">
        <f t="shared" si="60"/>
        <v>1</v>
      </c>
      <c r="AG245" s="340">
        <f t="shared" si="61"/>
        <v>1</v>
      </c>
    </row>
    <row r="246" spans="1:33" ht="195.75">
      <c r="A246" s="169" t="s">
        <v>20</v>
      </c>
      <c r="B246" s="460" t="s">
        <v>13</v>
      </c>
      <c r="C246" s="642"/>
      <c r="D246" s="642"/>
      <c r="E246" s="643"/>
      <c r="F246" s="643"/>
      <c r="G246" s="52" t="s">
        <v>3454</v>
      </c>
      <c r="H246" s="171" t="s">
        <v>2886</v>
      </c>
      <c r="I246" s="171" t="s">
        <v>2887</v>
      </c>
      <c r="J246" s="164">
        <v>1</v>
      </c>
      <c r="K246" s="190">
        <v>45231</v>
      </c>
      <c r="L246" s="190">
        <v>45504</v>
      </c>
      <c r="M246" s="165">
        <f t="shared" si="53"/>
        <v>39</v>
      </c>
      <c r="N246" s="191">
        <v>1</v>
      </c>
      <c r="O246" s="163" t="s">
        <v>3589</v>
      </c>
      <c r="P246" s="53">
        <f t="shared" si="44"/>
        <v>1</v>
      </c>
      <c r="Q246" s="166" t="str">
        <f>IF(ISNUMBER(P246),IF(P246=100%,"CUMPLIDA",IF(AND(ISNUMBER(L246),ISNUMBER(CGR!$P$4)), IF(L246&lt;CGR!$P$4,"INCUMPLIDA","PROCESO"), "VERIFICAR FECHA")),"SIN VALOR AVANCE")</f>
        <v>CUMPLIDA</v>
      </c>
      <c r="R246" s="170" t="s">
        <v>2886</v>
      </c>
      <c r="S246" s="171" t="s">
        <v>2887</v>
      </c>
      <c r="T246" s="164">
        <v>1</v>
      </c>
      <c r="U246" s="190">
        <v>45231</v>
      </c>
      <c r="V246" s="190">
        <v>45504</v>
      </c>
      <c r="W246" s="165">
        <f t="shared" si="43"/>
        <v>39</v>
      </c>
      <c r="X246" s="191">
        <v>1</v>
      </c>
      <c r="Y246" s="163" t="s">
        <v>3589</v>
      </c>
      <c r="Z246" s="340">
        <f t="shared" si="54"/>
        <v>1</v>
      </c>
      <c r="AA246" s="340">
        <f t="shared" si="55"/>
        <v>1</v>
      </c>
      <c r="AB246" s="340">
        <f t="shared" si="56"/>
        <v>1</v>
      </c>
      <c r="AC246" s="340">
        <f t="shared" si="57"/>
        <v>1</v>
      </c>
      <c r="AD246" s="340">
        <f t="shared" si="58"/>
        <v>1</v>
      </c>
      <c r="AE246" s="340">
        <f t="shared" si="59"/>
        <v>1</v>
      </c>
      <c r="AF246" s="340">
        <f t="shared" si="60"/>
        <v>1</v>
      </c>
      <c r="AG246" s="340">
        <f t="shared" si="61"/>
        <v>1</v>
      </c>
    </row>
    <row r="247" spans="1:33" ht="90">
      <c r="A247" s="169" t="s">
        <v>20</v>
      </c>
      <c r="B247" s="460" t="s">
        <v>13</v>
      </c>
      <c r="C247" s="642"/>
      <c r="D247" s="642"/>
      <c r="E247" s="643"/>
      <c r="F247" s="643"/>
      <c r="G247" s="52" t="s">
        <v>2434</v>
      </c>
      <c r="H247" s="163" t="s">
        <v>1614</v>
      </c>
      <c r="I247" s="163" t="s">
        <v>238</v>
      </c>
      <c r="J247" s="168">
        <v>1</v>
      </c>
      <c r="K247" s="192">
        <v>45352</v>
      </c>
      <c r="L247" s="192">
        <v>45747</v>
      </c>
      <c r="M247" s="165">
        <f t="shared" si="53"/>
        <v>56.428571428571431</v>
      </c>
      <c r="N247" s="191">
        <v>0</v>
      </c>
      <c r="O247" s="163" t="s">
        <v>3577</v>
      </c>
      <c r="P247" s="53">
        <f t="shared" si="44"/>
        <v>0</v>
      </c>
      <c r="Q247" s="166" t="str">
        <f>IF(ISNUMBER(P247),IF(P247=100%,"CUMPLIDA",IF(AND(ISNUMBER(L247),ISNUMBER(CGR!$P$4)), IF(L247&lt;CGR!$P$4,"INCUMPLIDA","PROCESO"), "VERIFICAR FECHA")),"SIN VALOR AVANCE")</f>
        <v>PROCESO</v>
      </c>
      <c r="R247" s="52" t="s">
        <v>1614</v>
      </c>
      <c r="S247" s="163" t="s">
        <v>238</v>
      </c>
      <c r="T247" s="168">
        <v>1</v>
      </c>
      <c r="U247" s="192">
        <v>45352</v>
      </c>
      <c r="V247" s="192">
        <v>45747</v>
      </c>
      <c r="W247" s="165">
        <f t="shared" si="43"/>
        <v>56.428571428571431</v>
      </c>
      <c r="X247" s="191">
        <v>0</v>
      </c>
      <c r="Y247" s="163" t="s">
        <v>3577</v>
      </c>
      <c r="Z247" s="340">
        <f t="shared" si="54"/>
        <v>1</v>
      </c>
      <c r="AA247" s="340">
        <f t="shared" si="55"/>
        <v>1</v>
      </c>
      <c r="AB247" s="340">
        <f t="shared" si="56"/>
        <v>1</v>
      </c>
      <c r="AC247" s="340">
        <f t="shared" si="57"/>
        <v>1</v>
      </c>
      <c r="AD247" s="340">
        <f t="shared" si="58"/>
        <v>1</v>
      </c>
      <c r="AE247" s="340">
        <f t="shared" si="59"/>
        <v>1</v>
      </c>
      <c r="AF247" s="340">
        <f t="shared" si="60"/>
        <v>1</v>
      </c>
      <c r="AG247" s="340">
        <f t="shared" si="61"/>
        <v>1</v>
      </c>
    </row>
    <row r="248" spans="1:33" ht="90.75">
      <c r="A248" s="169" t="s">
        <v>20</v>
      </c>
      <c r="B248" s="460" t="s">
        <v>13</v>
      </c>
      <c r="C248" s="642"/>
      <c r="D248" s="642"/>
      <c r="E248" s="643"/>
      <c r="F248" s="643"/>
      <c r="G248" s="52" t="s">
        <v>241</v>
      </c>
      <c r="H248" s="163" t="s">
        <v>241</v>
      </c>
      <c r="I248" s="163" t="s">
        <v>242</v>
      </c>
      <c r="J248" s="168">
        <v>1</v>
      </c>
      <c r="K248" s="192">
        <v>45352</v>
      </c>
      <c r="L248" s="192">
        <v>45747</v>
      </c>
      <c r="M248" s="165">
        <f t="shared" si="53"/>
        <v>56.428571428571431</v>
      </c>
      <c r="N248" s="191">
        <v>0.77</v>
      </c>
      <c r="O248" s="163" t="s">
        <v>3590</v>
      </c>
      <c r="P248" s="53">
        <f t="shared" si="44"/>
        <v>0.77</v>
      </c>
      <c r="Q248" s="166" t="str">
        <f>IF(ISNUMBER(P248),IF(P248=100%,"CUMPLIDA",IF(AND(ISNUMBER(L248),ISNUMBER(CGR!$P$4)), IF(L248&lt;CGR!$P$4,"INCUMPLIDA","PROCESO"), "VERIFICAR FECHA")),"SIN VALOR AVANCE")</f>
        <v>PROCESO</v>
      </c>
      <c r="R248" s="52" t="s">
        <v>241</v>
      </c>
      <c r="S248" s="163" t="s">
        <v>242</v>
      </c>
      <c r="T248" s="168">
        <v>1</v>
      </c>
      <c r="U248" s="192">
        <v>45352</v>
      </c>
      <c r="V248" s="192">
        <v>45747</v>
      </c>
      <c r="W248" s="165">
        <f t="shared" si="43"/>
        <v>56.428571428571431</v>
      </c>
      <c r="X248" s="191">
        <v>0.77</v>
      </c>
      <c r="Y248" s="163" t="s">
        <v>3590</v>
      </c>
      <c r="Z248" s="340">
        <f t="shared" si="54"/>
        <v>1</v>
      </c>
      <c r="AA248" s="340">
        <f t="shared" si="55"/>
        <v>1</v>
      </c>
      <c r="AB248" s="340">
        <f t="shared" si="56"/>
        <v>1</v>
      </c>
      <c r="AC248" s="340">
        <f t="shared" si="57"/>
        <v>1</v>
      </c>
      <c r="AD248" s="340">
        <f t="shared" si="58"/>
        <v>1</v>
      </c>
      <c r="AE248" s="340">
        <f t="shared" si="59"/>
        <v>1</v>
      </c>
      <c r="AF248" s="340">
        <f t="shared" si="60"/>
        <v>1</v>
      </c>
      <c r="AG248" s="340">
        <f t="shared" si="61"/>
        <v>1</v>
      </c>
    </row>
    <row r="249" spans="1:33" ht="135">
      <c r="A249" s="169" t="s">
        <v>20</v>
      </c>
      <c r="B249" s="460" t="s">
        <v>13</v>
      </c>
      <c r="C249" s="642"/>
      <c r="D249" s="642"/>
      <c r="E249" s="643"/>
      <c r="F249" s="643"/>
      <c r="G249" s="52" t="s">
        <v>248</v>
      </c>
      <c r="H249" s="163" t="s">
        <v>248</v>
      </c>
      <c r="I249" s="163" t="s">
        <v>249</v>
      </c>
      <c r="J249" s="168">
        <v>1</v>
      </c>
      <c r="K249" s="192">
        <v>45352</v>
      </c>
      <c r="L249" s="192">
        <v>45747</v>
      </c>
      <c r="M249" s="165">
        <f t="shared" si="53"/>
        <v>56.428571428571431</v>
      </c>
      <c r="N249" s="191">
        <v>0</v>
      </c>
      <c r="O249" s="163" t="s">
        <v>3577</v>
      </c>
      <c r="P249" s="53">
        <f t="shared" si="44"/>
        <v>0</v>
      </c>
      <c r="Q249" s="166" t="str">
        <f>IF(ISNUMBER(P249),IF(P249=100%,"CUMPLIDA",IF(AND(ISNUMBER(L249),ISNUMBER(CGR!$P$4)), IF(L249&lt;CGR!$P$4,"INCUMPLIDA","PROCESO"), "VERIFICAR FECHA")),"SIN VALOR AVANCE")</f>
        <v>PROCESO</v>
      </c>
      <c r="R249" s="52" t="s">
        <v>248</v>
      </c>
      <c r="S249" s="163" t="s">
        <v>249</v>
      </c>
      <c r="T249" s="168">
        <v>1</v>
      </c>
      <c r="U249" s="192">
        <v>45352</v>
      </c>
      <c r="V249" s="192">
        <v>45747</v>
      </c>
      <c r="W249" s="165">
        <f t="shared" si="43"/>
        <v>56.428571428571431</v>
      </c>
      <c r="X249" s="191">
        <v>0</v>
      </c>
      <c r="Y249" s="163" t="s">
        <v>3577</v>
      </c>
      <c r="Z249" s="340">
        <f t="shared" si="54"/>
        <v>1</v>
      </c>
      <c r="AA249" s="340">
        <f t="shared" si="55"/>
        <v>1</v>
      </c>
      <c r="AB249" s="340">
        <f t="shared" si="56"/>
        <v>1</v>
      </c>
      <c r="AC249" s="340">
        <f t="shared" si="57"/>
        <v>1</v>
      </c>
      <c r="AD249" s="340">
        <f t="shared" si="58"/>
        <v>1</v>
      </c>
      <c r="AE249" s="340">
        <f t="shared" si="59"/>
        <v>1</v>
      </c>
      <c r="AF249" s="340">
        <f t="shared" si="60"/>
        <v>1</v>
      </c>
      <c r="AG249" s="340">
        <f t="shared" si="61"/>
        <v>1</v>
      </c>
    </row>
    <row r="250" spans="1:33" ht="135" customHeight="1">
      <c r="A250" s="169" t="s">
        <v>20</v>
      </c>
      <c r="B250" s="460" t="s">
        <v>13</v>
      </c>
      <c r="C250" s="642"/>
      <c r="D250" s="642"/>
      <c r="E250" s="643"/>
      <c r="F250" s="643"/>
      <c r="G250" s="52" t="s">
        <v>3458</v>
      </c>
      <c r="H250" s="163" t="s">
        <v>3458</v>
      </c>
      <c r="I250" s="163" t="s">
        <v>252</v>
      </c>
      <c r="J250" s="168">
        <v>1</v>
      </c>
      <c r="K250" s="192">
        <v>45352</v>
      </c>
      <c r="L250" s="192">
        <v>45747</v>
      </c>
      <c r="M250" s="165">
        <f t="shared" si="53"/>
        <v>56.428571428571431</v>
      </c>
      <c r="N250" s="191">
        <v>0.77</v>
      </c>
      <c r="O250" s="163" t="s">
        <v>3590</v>
      </c>
      <c r="P250" s="53">
        <f t="shared" si="44"/>
        <v>0.77</v>
      </c>
      <c r="Q250" s="166" t="str">
        <f>IF(ISNUMBER(P250),IF(P250=100%,"CUMPLIDA",IF(AND(ISNUMBER(L250),ISNUMBER(CGR!$P$4)), IF(L250&lt;CGR!$P$4,"INCUMPLIDA","PROCESO"), "VERIFICAR FECHA")),"SIN VALOR AVANCE")</f>
        <v>PROCESO</v>
      </c>
      <c r="R250" s="52" t="s">
        <v>3458</v>
      </c>
      <c r="S250" s="163" t="s">
        <v>252</v>
      </c>
      <c r="T250" s="168">
        <v>1</v>
      </c>
      <c r="U250" s="192">
        <v>45352</v>
      </c>
      <c r="V250" s="192">
        <v>45747</v>
      </c>
      <c r="W250" s="165">
        <f t="shared" si="43"/>
        <v>56.428571428571431</v>
      </c>
      <c r="X250" s="191">
        <v>0.77</v>
      </c>
      <c r="Y250" s="163" t="s">
        <v>3590</v>
      </c>
      <c r="Z250" s="340">
        <f t="shared" si="54"/>
        <v>1</v>
      </c>
      <c r="AA250" s="340">
        <f t="shared" si="55"/>
        <v>1</v>
      </c>
      <c r="AB250" s="340">
        <f t="shared" si="56"/>
        <v>1</v>
      </c>
      <c r="AC250" s="340">
        <f t="shared" si="57"/>
        <v>1</v>
      </c>
      <c r="AD250" s="340">
        <f t="shared" si="58"/>
        <v>1</v>
      </c>
      <c r="AE250" s="340">
        <f t="shared" si="59"/>
        <v>1</v>
      </c>
      <c r="AF250" s="340">
        <f t="shared" si="60"/>
        <v>1</v>
      </c>
      <c r="AG250" s="340">
        <f t="shared" si="61"/>
        <v>1</v>
      </c>
    </row>
    <row r="251" spans="1:33" ht="165">
      <c r="A251" s="169" t="s">
        <v>20</v>
      </c>
      <c r="B251" s="460" t="s">
        <v>13</v>
      </c>
      <c r="C251" s="642"/>
      <c r="D251" s="642"/>
      <c r="E251" s="643"/>
      <c r="F251" s="643"/>
      <c r="G251" s="52" t="s">
        <v>3460</v>
      </c>
      <c r="H251" s="163" t="s">
        <v>3460</v>
      </c>
      <c r="I251" s="163" t="s">
        <v>2556</v>
      </c>
      <c r="J251" s="168">
        <v>1</v>
      </c>
      <c r="K251" s="192">
        <v>45352</v>
      </c>
      <c r="L251" s="192">
        <v>45747</v>
      </c>
      <c r="M251" s="165">
        <f t="shared" si="53"/>
        <v>56.428571428571431</v>
      </c>
      <c r="N251" s="191">
        <v>0.77</v>
      </c>
      <c r="O251" s="163" t="s">
        <v>3591</v>
      </c>
      <c r="P251" s="53">
        <f t="shared" si="44"/>
        <v>0.77</v>
      </c>
      <c r="Q251" s="166" t="str">
        <f>IF(ISNUMBER(P251),IF(P251=100%,"CUMPLIDA",IF(AND(ISNUMBER(L251),ISNUMBER(CGR!$P$4)), IF(L251&lt;CGR!$P$4,"INCUMPLIDA","PROCESO"), "VERIFICAR FECHA")),"SIN VALOR AVANCE")</f>
        <v>PROCESO</v>
      </c>
      <c r="R251" s="52" t="s">
        <v>3460</v>
      </c>
      <c r="S251" s="163" t="s">
        <v>2556</v>
      </c>
      <c r="T251" s="168">
        <v>1</v>
      </c>
      <c r="U251" s="192">
        <v>45352</v>
      </c>
      <c r="V251" s="192">
        <v>45747</v>
      </c>
      <c r="W251" s="165">
        <f t="shared" si="43"/>
        <v>56.428571428571431</v>
      </c>
      <c r="X251" s="191">
        <v>0.77</v>
      </c>
      <c r="Y251" s="163" t="s">
        <v>3591</v>
      </c>
      <c r="Z251" s="340">
        <f t="shared" si="54"/>
        <v>1</v>
      </c>
      <c r="AA251" s="340">
        <f t="shared" si="55"/>
        <v>1</v>
      </c>
      <c r="AB251" s="340">
        <f t="shared" si="56"/>
        <v>1</v>
      </c>
      <c r="AC251" s="340">
        <f t="shared" si="57"/>
        <v>1</v>
      </c>
      <c r="AD251" s="340">
        <f t="shared" si="58"/>
        <v>1</v>
      </c>
      <c r="AE251" s="340">
        <f t="shared" si="59"/>
        <v>1</v>
      </c>
      <c r="AF251" s="340">
        <f t="shared" si="60"/>
        <v>1</v>
      </c>
      <c r="AG251" s="340">
        <f t="shared" si="61"/>
        <v>1</v>
      </c>
    </row>
    <row r="252" spans="1:33" ht="90.75">
      <c r="A252" s="169" t="s">
        <v>20</v>
      </c>
      <c r="B252" s="460" t="s">
        <v>13</v>
      </c>
      <c r="C252" s="642"/>
      <c r="D252" s="642"/>
      <c r="E252" s="643"/>
      <c r="F252" s="643"/>
      <c r="G252" s="52" t="s">
        <v>1363</v>
      </c>
      <c r="H252" s="163" t="s">
        <v>258</v>
      </c>
      <c r="I252" s="163" t="s">
        <v>259</v>
      </c>
      <c r="J252" s="168">
        <v>3</v>
      </c>
      <c r="K252" s="192">
        <v>45748</v>
      </c>
      <c r="L252" s="192">
        <v>45930</v>
      </c>
      <c r="M252" s="165">
        <f t="shared" si="53"/>
        <v>26</v>
      </c>
      <c r="N252" s="191">
        <v>0</v>
      </c>
      <c r="O252" s="163" t="s">
        <v>3590</v>
      </c>
      <c r="P252" s="53">
        <f t="shared" si="44"/>
        <v>0</v>
      </c>
      <c r="Q252" s="166" t="str">
        <f>IF(ISNUMBER(P252),IF(P252=100%,"CUMPLIDA",IF(AND(ISNUMBER(L252),ISNUMBER(CGR!$P$4)), IF(L252&lt;CGR!$P$4,"INCUMPLIDA","PROCESO"), "VERIFICAR FECHA")),"SIN VALOR AVANCE")</f>
        <v>PROCESO</v>
      </c>
      <c r="R252" s="52" t="s">
        <v>258</v>
      </c>
      <c r="S252" s="163" t="s">
        <v>259</v>
      </c>
      <c r="T252" s="168">
        <v>3</v>
      </c>
      <c r="U252" s="192">
        <v>45748</v>
      </c>
      <c r="V252" s="192">
        <v>45930</v>
      </c>
      <c r="W252" s="165">
        <f t="shared" si="43"/>
        <v>26</v>
      </c>
      <c r="X252" s="191">
        <v>0</v>
      </c>
      <c r="Y252" s="163" t="s">
        <v>3590</v>
      </c>
      <c r="Z252" s="340">
        <f t="shared" si="54"/>
        <v>1</v>
      </c>
      <c r="AA252" s="340">
        <f t="shared" si="55"/>
        <v>1</v>
      </c>
      <c r="AB252" s="340">
        <f t="shared" si="56"/>
        <v>1</v>
      </c>
      <c r="AC252" s="340">
        <f t="shared" si="57"/>
        <v>1</v>
      </c>
      <c r="AD252" s="340">
        <f t="shared" si="58"/>
        <v>1</v>
      </c>
      <c r="AE252" s="340">
        <f t="shared" si="59"/>
        <v>1</v>
      </c>
      <c r="AF252" s="340">
        <f t="shared" si="60"/>
        <v>1</v>
      </c>
      <c r="AG252" s="340">
        <f t="shared" si="61"/>
        <v>1</v>
      </c>
    </row>
    <row r="253" spans="1:33" ht="180">
      <c r="A253" s="169" t="s">
        <v>20</v>
      </c>
      <c r="B253" s="460" t="s">
        <v>13</v>
      </c>
      <c r="C253" s="642"/>
      <c r="D253" s="642"/>
      <c r="E253" s="643"/>
      <c r="F253" s="643"/>
      <c r="G253" s="52" t="s">
        <v>1364</v>
      </c>
      <c r="H253" s="163" t="s">
        <v>261</v>
      </c>
      <c r="I253" s="163" t="s">
        <v>262</v>
      </c>
      <c r="J253" s="168">
        <v>1</v>
      </c>
      <c r="K253" s="192">
        <v>45748</v>
      </c>
      <c r="L253" s="192">
        <v>45930</v>
      </c>
      <c r="M253" s="165">
        <f t="shared" si="53"/>
        <v>26</v>
      </c>
      <c r="N253" s="191">
        <v>0</v>
      </c>
      <c r="O253" s="163" t="s">
        <v>3577</v>
      </c>
      <c r="P253" s="53">
        <f t="shared" si="44"/>
        <v>0</v>
      </c>
      <c r="Q253" s="166" t="str">
        <f>IF(ISNUMBER(P253),IF(P253=100%,"CUMPLIDA",IF(AND(ISNUMBER(L253),ISNUMBER(CGR!$P$4)), IF(L253&lt;CGR!$P$4,"INCUMPLIDA","PROCESO"), "VERIFICAR FECHA")),"SIN VALOR AVANCE")</f>
        <v>PROCESO</v>
      </c>
      <c r="R253" s="52" t="s">
        <v>261</v>
      </c>
      <c r="S253" s="163" t="s">
        <v>262</v>
      </c>
      <c r="T253" s="168">
        <v>1</v>
      </c>
      <c r="U253" s="192">
        <v>45748</v>
      </c>
      <c r="V253" s="192">
        <v>45930</v>
      </c>
      <c r="W253" s="165">
        <f t="shared" si="43"/>
        <v>26</v>
      </c>
      <c r="X253" s="191">
        <v>0</v>
      </c>
      <c r="Y253" s="163" t="s">
        <v>3577</v>
      </c>
      <c r="Z253" s="340">
        <f t="shared" si="54"/>
        <v>1</v>
      </c>
      <c r="AA253" s="340">
        <f t="shared" si="55"/>
        <v>1</v>
      </c>
      <c r="AB253" s="340">
        <f t="shared" si="56"/>
        <v>1</v>
      </c>
      <c r="AC253" s="340">
        <f t="shared" si="57"/>
        <v>1</v>
      </c>
      <c r="AD253" s="340">
        <f t="shared" si="58"/>
        <v>1</v>
      </c>
      <c r="AE253" s="340">
        <f t="shared" si="59"/>
        <v>1</v>
      </c>
      <c r="AF253" s="340">
        <f t="shared" si="60"/>
        <v>1</v>
      </c>
      <c r="AG253" s="340">
        <f t="shared" si="61"/>
        <v>1</v>
      </c>
    </row>
    <row r="254" spans="1:33" ht="409.5">
      <c r="A254" s="169" t="s">
        <v>20</v>
      </c>
      <c r="B254" s="460" t="s">
        <v>13</v>
      </c>
      <c r="C254" s="642"/>
      <c r="D254" s="642"/>
      <c r="E254" s="643"/>
      <c r="F254" s="643"/>
      <c r="G254" s="52" t="s">
        <v>1365</v>
      </c>
      <c r="H254" s="163" t="s">
        <v>264</v>
      </c>
      <c r="I254" s="163" t="s">
        <v>265</v>
      </c>
      <c r="J254" s="168">
        <v>2</v>
      </c>
      <c r="K254" s="192">
        <v>45748</v>
      </c>
      <c r="L254" s="192">
        <v>45930</v>
      </c>
      <c r="M254" s="165">
        <f t="shared" si="53"/>
        <v>26</v>
      </c>
      <c r="N254" s="191">
        <v>0</v>
      </c>
      <c r="O254" s="163" t="s">
        <v>3569</v>
      </c>
      <c r="P254" s="53">
        <f t="shared" si="44"/>
        <v>0</v>
      </c>
      <c r="Q254" s="166" t="str">
        <f>IF(ISNUMBER(P254),IF(P254=100%,"CUMPLIDA",IF(AND(ISNUMBER(L254),ISNUMBER(CGR!$P$4)), IF(L254&lt;CGR!$P$4,"INCUMPLIDA","PROCESO"), "VERIFICAR FECHA")),"SIN VALOR AVANCE")</f>
        <v>PROCESO</v>
      </c>
      <c r="R254" s="52" t="s">
        <v>264</v>
      </c>
      <c r="S254" s="163" t="s">
        <v>265</v>
      </c>
      <c r="T254" s="168">
        <v>2</v>
      </c>
      <c r="U254" s="192">
        <v>45748</v>
      </c>
      <c r="V254" s="192">
        <v>45930</v>
      </c>
      <c r="W254" s="165">
        <f t="shared" si="43"/>
        <v>26</v>
      </c>
      <c r="X254" s="191">
        <v>0</v>
      </c>
      <c r="Y254" s="169" t="s">
        <v>3569</v>
      </c>
      <c r="Z254" s="340">
        <f t="shared" si="54"/>
        <v>1</v>
      </c>
      <c r="AA254" s="340">
        <f t="shared" si="55"/>
        <v>1</v>
      </c>
      <c r="AB254" s="340">
        <f t="shared" si="56"/>
        <v>1</v>
      </c>
      <c r="AC254" s="340">
        <f t="shared" si="57"/>
        <v>1</v>
      </c>
      <c r="AD254" s="340">
        <f t="shared" si="58"/>
        <v>1</v>
      </c>
      <c r="AE254" s="340">
        <f t="shared" si="59"/>
        <v>1</v>
      </c>
      <c r="AF254" s="340">
        <f t="shared" si="60"/>
        <v>1</v>
      </c>
      <c r="AG254" s="340">
        <f t="shared" si="61"/>
        <v>1</v>
      </c>
    </row>
    <row r="255" spans="1:33" ht="210.75" customHeight="1">
      <c r="A255" s="169" t="s">
        <v>20</v>
      </c>
      <c r="B255" s="460" t="s">
        <v>13</v>
      </c>
      <c r="C255" s="642" t="s">
        <v>3592</v>
      </c>
      <c r="D255" s="642" t="s">
        <v>3552</v>
      </c>
      <c r="E255" s="643" t="s">
        <v>3593</v>
      </c>
      <c r="F255" s="643" t="s">
        <v>3594</v>
      </c>
      <c r="G255" s="52" t="s">
        <v>3595</v>
      </c>
      <c r="H255" s="163" t="s">
        <v>3120</v>
      </c>
      <c r="I255" s="163" t="s">
        <v>1512</v>
      </c>
      <c r="J255" s="164">
        <v>1</v>
      </c>
      <c r="K255" s="190">
        <v>45231</v>
      </c>
      <c r="L255" s="190">
        <v>45504</v>
      </c>
      <c r="M255" s="165">
        <f t="shared" si="53"/>
        <v>39</v>
      </c>
      <c r="N255" s="191">
        <v>1</v>
      </c>
      <c r="O255" s="163" t="s">
        <v>3453</v>
      </c>
      <c r="P255" s="53">
        <f t="shared" si="44"/>
        <v>1</v>
      </c>
      <c r="Q255" s="166" t="str">
        <f>IF(ISNUMBER(P255),IF(P255=100%,"CUMPLIDA",IF(AND(ISNUMBER(L255),ISNUMBER(CGR!$P$4)), IF(L255&lt;CGR!$P$4,"INCUMPLIDA","PROCESO"), "VERIFICAR FECHA")),"SIN VALOR AVANCE")</f>
        <v>CUMPLIDA</v>
      </c>
      <c r="R255" s="52" t="s">
        <v>3120</v>
      </c>
      <c r="S255" s="163" t="s">
        <v>1512</v>
      </c>
      <c r="T255" s="164">
        <v>1</v>
      </c>
      <c r="U255" s="190">
        <v>45231</v>
      </c>
      <c r="V255" s="190">
        <v>45504</v>
      </c>
      <c r="W255" s="165">
        <f t="shared" si="43"/>
        <v>39</v>
      </c>
      <c r="X255" s="191">
        <v>1</v>
      </c>
      <c r="Y255" s="163" t="s">
        <v>3453</v>
      </c>
      <c r="Z255" s="340">
        <f t="shared" si="54"/>
        <v>1</v>
      </c>
      <c r="AA255" s="340">
        <f t="shared" si="55"/>
        <v>1</v>
      </c>
      <c r="AB255" s="340">
        <f t="shared" si="56"/>
        <v>1</v>
      </c>
      <c r="AC255" s="340">
        <f t="shared" si="57"/>
        <v>1</v>
      </c>
      <c r="AD255" s="340">
        <f t="shared" si="58"/>
        <v>1</v>
      </c>
      <c r="AE255" s="340">
        <f t="shared" si="59"/>
        <v>1</v>
      </c>
      <c r="AF255" s="340">
        <f t="shared" si="60"/>
        <v>1</v>
      </c>
      <c r="AG255" s="340">
        <f t="shared" si="61"/>
        <v>1</v>
      </c>
    </row>
    <row r="256" spans="1:33" ht="210.75">
      <c r="A256" s="169" t="s">
        <v>20</v>
      </c>
      <c r="B256" s="460" t="s">
        <v>13</v>
      </c>
      <c r="C256" s="642"/>
      <c r="D256" s="642"/>
      <c r="E256" s="643"/>
      <c r="F256" s="643"/>
      <c r="G256" s="52" t="s">
        <v>3454</v>
      </c>
      <c r="H256" s="171" t="s">
        <v>2886</v>
      </c>
      <c r="I256" s="171" t="s">
        <v>2887</v>
      </c>
      <c r="J256" s="164">
        <v>1</v>
      </c>
      <c r="K256" s="190">
        <v>45231</v>
      </c>
      <c r="L256" s="190">
        <v>45504</v>
      </c>
      <c r="M256" s="165">
        <f t="shared" si="53"/>
        <v>39</v>
      </c>
      <c r="N256" s="191">
        <v>1</v>
      </c>
      <c r="O256" s="163" t="s">
        <v>3565</v>
      </c>
      <c r="P256" s="53">
        <f t="shared" si="44"/>
        <v>1</v>
      </c>
      <c r="Q256" s="166" t="str">
        <f>IF(ISNUMBER(P256),IF(P256=100%,"CUMPLIDA",IF(AND(ISNUMBER(L256),ISNUMBER(CGR!$P$4)), IF(L256&lt;CGR!$P$4,"INCUMPLIDA","PROCESO"), "VERIFICAR FECHA")),"SIN VALOR AVANCE")</f>
        <v>CUMPLIDA</v>
      </c>
      <c r="R256" s="170" t="s">
        <v>2886</v>
      </c>
      <c r="S256" s="171" t="s">
        <v>2887</v>
      </c>
      <c r="T256" s="164">
        <v>1</v>
      </c>
      <c r="U256" s="190">
        <v>45231</v>
      </c>
      <c r="V256" s="190">
        <v>45504</v>
      </c>
      <c r="W256" s="165">
        <f t="shared" si="43"/>
        <v>39</v>
      </c>
      <c r="X256" s="191">
        <v>1</v>
      </c>
      <c r="Y256" s="163" t="s">
        <v>3565</v>
      </c>
      <c r="Z256" s="340">
        <f t="shared" si="54"/>
        <v>1</v>
      </c>
      <c r="AA256" s="340">
        <f t="shared" si="55"/>
        <v>1</v>
      </c>
      <c r="AB256" s="340">
        <f t="shared" si="56"/>
        <v>1</v>
      </c>
      <c r="AC256" s="340">
        <f t="shared" si="57"/>
        <v>1</v>
      </c>
      <c r="AD256" s="340">
        <f t="shared" si="58"/>
        <v>1</v>
      </c>
      <c r="AE256" s="340">
        <f t="shared" si="59"/>
        <v>1</v>
      </c>
      <c r="AF256" s="340">
        <f t="shared" si="60"/>
        <v>1</v>
      </c>
      <c r="AG256" s="340">
        <f t="shared" si="61"/>
        <v>1</v>
      </c>
    </row>
    <row r="257" spans="1:33" ht="90.75">
      <c r="A257" s="169" t="s">
        <v>20</v>
      </c>
      <c r="B257" s="460" t="s">
        <v>13</v>
      </c>
      <c r="C257" s="642"/>
      <c r="D257" s="642"/>
      <c r="E257" s="643"/>
      <c r="F257" s="643"/>
      <c r="G257" s="52" t="s">
        <v>2434</v>
      </c>
      <c r="H257" s="163" t="s">
        <v>1614</v>
      </c>
      <c r="I257" s="163" t="s">
        <v>238</v>
      </c>
      <c r="J257" s="168">
        <v>1</v>
      </c>
      <c r="K257" s="192">
        <v>45352</v>
      </c>
      <c r="L257" s="192">
        <v>45747</v>
      </c>
      <c r="M257" s="165">
        <f t="shared" si="53"/>
        <v>56.428571428571431</v>
      </c>
      <c r="N257" s="191">
        <v>0</v>
      </c>
      <c r="O257" s="163" t="s">
        <v>3596</v>
      </c>
      <c r="P257" s="53">
        <f t="shared" si="44"/>
        <v>0</v>
      </c>
      <c r="Q257" s="166" t="str">
        <f>IF(ISNUMBER(P257),IF(P257=100%,"CUMPLIDA",IF(AND(ISNUMBER(L257),ISNUMBER(CGR!$P$4)), IF(L257&lt;CGR!$P$4,"INCUMPLIDA","PROCESO"), "VERIFICAR FECHA")),"SIN VALOR AVANCE")</f>
        <v>PROCESO</v>
      </c>
      <c r="R257" s="52" t="s">
        <v>1614</v>
      </c>
      <c r="S257" s="163" t="s">
        <v>238</v>
      </c>
      <c r="T257" s="168">
        <v>1</v>
      </c>
      <c r="U257" s="192">
        <v>45352</v>
      </c>
      <c r="V257" s="192">
        <v>45747</v>
      </c>
      <c r="W257" s="165">
        <f t="shared" si="43"/>
        <v>56.428571428571431</v>
      </c>
      <c r="X257" s="191">
        <v>0</v>
      </c>
      <c r="Y257" s="163" t="s">
        <v>3596</v>
      </c>
      <c r="Z257" s="340">
        <f t="shared" si="54"/>
        <v>1</v>
      </c>
      <c r="AA257" s="340">
        <f t="shared" si="55"/>
        <v>1</v>
      </c>
      <c r="AB257" s="340">
        <f t="shared" si="56"/>
        <v>1</v>
      </c>
      <c r="AC257" s="340">
        <f t="shared" si="57"/>
        <v>1</v>
      </c>
      <c r="AD257" s="340">
        <f t="shared" si="58"/>
        <v>1</v>
      </c>
      <c r="AE257" s="340">
        <f t="shared" si="59"/>
        <v>1</v>
      </c>
      <c r="AF257" s="340">
        <f t="shared" si="60"/>
        <v>1</v>
      </c>
      <c r="AG257" s="340">
        <f t="shared" si="61"/>
        <v>1</v>
      </c>
    </row>
    <row r="258" spans="1:33" ht="105.75">
      <c r="A258" s="169" t="s">
        <v>20</v>
      </c>
      <c r="B258" s="460" t="s">
        <v>13</v>
      </c>
      <c r="C258" s="642"/>
      <c r="D258" s="642"/>
      <c r="E258" s="643"/>
      <c r="F258" s="643"/>
      <c r="G258" s="52" t="s">
        <v>241</v>
      </c>
      <c r="H258" s="163" t="s">
        <v>241</v>
      </c>
      <c r="I258" s="163" t="s">
        <v>242</v>
      </c>
      <c r="J258" s="168">
        <v>1</v>
      </c>
      <c r="K258" s="192">
        <v>45352</v>
      </c>
      <c r="L258" s="192">
        <v>45747</v>
      </c>
      <c r="M258" s="165">
        <f t="shared" si="53"/>
        <v>56.428571428571431</v>
      </c>
      <c r="N258" s="191">
        <v>0.77</v>
      </c>
      <c r="O258" s="163" t="s">
        <v>3597</v>
      </c>
      <c r="P258" s="53">
        <f t="shared" si="44"/>
        <v>0.77</v>
      </c>
      <c r="Q258" s="166" t="str">
        <f>IF(ISNUMBER(P258),IF(P258=100%,"CUMPLIDA",IF(AND(ISNUMBER(L258),ISNUMBER(CGR!$P$4)), IF(L258&lt;CGR!$P$4,"INCUMPLIDA","PROCESO"), "VERIFICAR FECHA")),"SIN VALOR AVANCE")</f>
        <v>PROCESO</v>
      </c>
      <c r="R258" s="52" t="s">
        <v>241</v>
      </c>
      <c r="S258" s="163" t="s">
        <v>242</v>
      </c>
      <c r="T258" s="168">
        <v>1</v>
      </c>
      <c r="U258" s="192">
        <v>45352</v>
      </c>
      <c r="V258" s="192">
        <v>45747</v>
      </c>
      <c r="W258" s="165">
        <f t="shared" si="43"/>
        <v>56.428571428571431</v>
      </c>
      <c r="X258" s="191">
        <v>0.77</v>
      </c>
      <c r="Y258" s="163" t="s">
        <v>3597</v>
      </c>
      <c r="Z258" s="340">
        <f t="shared" si="54"/>
        <v>1</v>
      </c>
      <c r="AA258" s="340">
        <f t="shared" si="55"/>
        <v>1</v>
      </c>
      <c r="AB258" s="340">
        <f t="shared" si="56"/>
        <v>1</v>
      </c>
      <c r="AC258" s="340">
        <f t="shared" si="57"/>
        <v>1</v>
      </c>
      <c r="AD258" s="340">
        <f t="shared" si="58"/>
        <v>1</v>
      </c>
      <c r="AE258" s="340">
        <f t="shared" si="59"/>
        <v>1</v>
      </c>
      <c r="AF258" s="340">
        <f t="shared" si="60"/>
        <v>1</v>
      </c>
      <c r="AG258" s="340">
        <f t="shared" si="61"/>
        <v>1</v>
      </c>
    </row>
    <row r="259" spans="1:33" ht="135">
      <c r="A259" s="169" t="s">
        <v>20</v>
      </c>
      <c r="B259" s="460" t="s">
        <v>13</v>
      </c>
      <c r="C259" s="642"/>
      <c r="D259" s="642"/>
      <c r="E259" s="643"/>
      <c r="F259" s="643"/>
      <c r="G259" s="52" t="s">
        <v>248</v>
      </c>
      <c r="H259" s="163" t="s">
        <v>248</v>
      </c>
      <c r="I259" s="163" t="s">
        <v>249</v>
      </c>
      <c r="J259" s="168">
        <v>1</v>
      </c>
      <c r="K259" s="192">
        <v>45352</v>
      </c>
      <c r="L259" s="192">
        <v>45747</v>
      </c>
      <c r="M259" s="165">
        <f t="shared" si="53"/>
        <v>56.428571428571431</v>
      </c>
      <c r="N259" s="191">
        <v>0</v>
      </c>
      <c r="O259" s="163" t="s">
        <v>3596</v>
      </c>
      <c r="P259" s="53">
        <f t="shared" si="44"/>
        <v>0</v>
      </c>
      <c r="Q259" s="166" t="str">
        <f>IF(ISNUMBER(P259),IF(P259=100%,"CUMPLIDA",IF(AND(ISNUMBER(L259),ISNUMBER(CGR!$P$4)), IF(L259&lt;CGR!$P$4,"INCUMPLIDA","PROCESO"), "VERIFICAR FECHA")),"SIN VALOR AVANCE")</f>
        <v>PROCESO</v>
      </c>
      <c r="R259" s="52" t="s">
        <v>248</v>
      </c>
      <c r="S259" s="163" t="s">
        <v>249</v>
      </c>
      <c r="T259" s="168">
        <v>1</v>
      </c>
      <c r="U259" s="192">
        <v>45352</v>
      </c>
      <c r="V259" s="192">
        <v>45747</v>
      </c>
      <c r="W259" s="165">
        <f t="shared" si="43"/>
        <v>56.428571428571431</v>
      </c>
      <c r="X259" s="191">
        <v>0</v>
      </c>
      <c r="Y259" s="163" t="s">
        <v>3596</v>
      </c>
      <c r="Z259" s="340">
        <f t="shared" si="54"/>
        <v>1</v>
      </c>
      <c r="AA259" s="340">
        <f t="shared" si="55"/>
        <v>1</v>
      </c>
      <c r="AB259" s="340">
        <f t="shared" si="56"/>
        <v>1</v>
      </c>
      <c r="AC259" s="340">
        <f t="shared" si="57"/>
        <v>1</v>
      </c>
      <c r="AD259" s="340">
        <f t="shared" si="58"/>
        <v>1</v>
      </c>
      <c r="AE259" s="340">
        <f t="shared" si="59"/>
        <v>1</v>
      </c>
      <c r="AF259" s="340">
        <f t="shared" si="60"/>
        <v>1</v>
      </c>
      <c r="AG259" s="340">
        <f t="shared" si="61"/>
        <v>1</v>
      </c>
    </row>
    <row r="260" spans="1:33" ht="135" customHeight="1">
      <c r="A260" s="169" t="s">
        <v>20</v>
      </c>
      <c r="B260" s="460" t="s">
        <v>13</v>
      </c>
      <c r="C260" s="642"/>
      <c r="D260" s="642"/>
      <c r="E260" s="643"/>
      <c r="F260" s="643"/>
      <c r="G260" s="52" t="s">
        <v>3458</v>
      </c>
      <c r="H260" s="163" t="s">
        <v>3458</v>
      </c>
      <c r="I260" s="163" t="s">
        <v>252</v>
      </c>
      <c r="J260" s="168">
        <v>1</v>
      </c>
      <c r="K260" s="192">
        <v>45352</v>
      </c>
      <c r="L260" s="192">
        <v>45747</v>
      </c>
      <c r="M260" s="165">
        <f t="shared" si="53"/>
        <v>56.428571428571431</v>
      </c>
      <c r="N260" s="191">
        <v>0.77</v>
      </c>
      <c r="O260" s="163" t="s">
        <v>3597</v>
      </c>
      <c r="P260" s="53">
        <f t="shared" si="44"/>
        <v>0.77</v>
      </c>
      <c r="Q260" s="166" t="str">
        <f>IF(ISNUMBER(P260),IF(P260=100%,"CUMPLIDA",IF(AND(ISNUMBER(L260),ISNUMBER(CGR!$P$4)), IF(L260&lt;CGR!$P$4,"INCUMPLIDA","PROCESO"), "VERIFICAR FECHA")),"SIN VALOR AVANCE")</f>
        <v>PROCESO</v>
      </c>
      <c r="R260" s="52" t="s">
        <v>3458</v>
      </c>
      <c r="S260" s="163" t="s">
        <v>252</v>
      </c>
      <c r="T260" s="168">
        <v>1</v>
      </c>
      <c r="U260" s="192">
        <v>45352</v>
      </c>
      <c r="V260" s="192">
        <v>45747</v>
      </c>
      <c r="W260" s="165">
        <f t="shared" si="43"/>
        <v>56.428571428571431</v>
      </c>
      <c r="X260" s="191">
        <v>0.77</v>
      </c>
      <c r="Y260" s="163" t="s">
        <v>3597</v>
      </c>
      <c r="Z260" s="340">
        <f t="shared" si="54"/>
        <v>1</v>
      </c>
      <c r="AA260" s="340">
        <f t="shared" si="55"/>
        <v>1</v>
      </c>
      <c r="AB260" s="340">
        <f t="shared" si="56"/>
        <v>1</v>
      </c>
      <c r="AC260" s="340">
        <f t="shared" si="57"/>
        <v>1</v>
      </c>
      <c r="AD260" s="340">
        <f t="shared" si="58"/>
        <v>1</v>
      </c>
      <c r="AE260" s="340">
        <f t="shared" si="59"/>
        <v>1</v>
      </c>
      <c r="AF260" s="340">
        <f t="shared" si="60"/>
        <v>1</v>
      </c>
      <c r="AG260" s="340">
        <f t="shared" si="61"/>
        <v>1</v>
      </c>
    </row>
    <row r="261" spans="1:33" ht="165">
      <c r="A261" s="169" t="s">
        <v>20</v>
      </c>
      <c r="B261" s="460" t="s">
        <v>13</v>
      </c>
      <c r="C261" s="642"/>
      <c r="D261" s="642"/>
      <c r="E261" s="643"/>
      <c r="F261" s="643"/>
      <c r="G261" s="52" t="s">
        <v>3460</v>
      </c>
      <c r="H261" s="163" t="s">
        <v>3460</v>
      </c>
      <c r="I261" s="163" t="s">
        <v>2556</v>
      </c>
      <c r="J261" s="168">
        <v>1</v>
      </c>
      <c r="K261" s="192">
        <v>45352</v>
      </c>
      <c r="L261" s="192">
        <v>45747</v>
      </c>
      <c r="M261" s="165">
        <f t="shared" si="53"/>
        <v>56.428571428571431</v>
      </c>
      <c r="N261" s="191">
        <v>0.77</v>
      </c>
      <c r="O261" s="163" t="s">
        <v>3591</v>
      </c>
      <c r="P261" s="53">
        <f t="shared" si="44"/>
        <v>0.77</v>
      </c>
      <c r="Q261" s="166" t="str">
        <f>IF(ISNUMBER(P261),IF(P261=100%,"CUMPLIDA",IF(AND(ISNUMBER(L261),ISNUMBER(CGR!$P$4)), IF(L261&lt;CGR!$P$4,"INCUMPLIDA","PROCESO"), "VERIFICAR FECHA")),"SIN VALOR AVANCE")</f>
        <v>PROCESO</v>
      </c>
      <c r="R261" s="52" t="s">
        <v>3460</v>
      </c>
      <c r="S261" s="163" t="s">
        <v>2556</v>
      </c>
      <c r="T261" s="168">
        <v>1</v>
      </c>
      <c r="U261" s="192">
        <v>45352</v>
      </c>
      <c r="V261" s="192">
        <v>45747</v>
      </c>
      <c r="W261" s="165">
        <f t="shared" si="43"/>
        <v>56.428571428571431</v>
      </c>
      <c r="X261" s="191">
        <v>0.77</v>
      </c>
      <c r="Y261" s="163" t="s">
        <v>3591</v>
      </c>
      <c r="Z261" s="340">
        <f t="shared" si="54"/>
        <v>1</v>
      </c>
      <c r="AA261" s="340">
        <f t="shared" si="55"/>
        <v>1</v>
      </c>
      <c r="AB261" s="340">
        <f t="shared" si="56"/>
        <v>1</v>
      </c>
      <c r="AC261" s="340">
        <f t="shared" si="57"/>
        <v>1</v>
      </c>
      <c r="AD261" s="340">
        <f t="shared" si="58"/>
        <v>1</v>
      </c>
      <c r="AE261" s="340">
        <f t="shared" si="59"/>
        <v>1</v>
      </c>
      <c r="AF261" s="340">
        <f t="shared" si="60"/>
        <v>1</v>
      </c>
      <c r="AG261" s="340">
        <f t="shared" si="61"/>
        <v>1</v>
      </c>
    </row>
    <row r="262" spans="1:33" ht="150.75">
      <c r="A262" s="169" t="s">
        <v>20</v>
      </c>
      <c r="B262" s="460" t="s">
        <v>13</v>
      </c>
      <c r="C262" s="642"/>
      <c r="D262" s="642"/>
      <c r="E262" s="643"/>
      <c r="F262" s="643"/>
      <c r="G262" s="52" t="s">
        <v>1363</v>
      </c>
      <c r="H262" s="163" t="s">
        <v>258</v>
      </c>
      <c r="I262" s="163" t="s">
        <v>259</v>
      </c>
      <c r="J262" s="168">
        <v>3</v>
      </c>
      <c r="K262" s="192">
        <v>45748</v>
      </c>
      <c r="L262" s="192">
        <v>45930</v>
      </c>
      <c r="M262" s="165">
        <f t="shared" si="53"/>
        <v>26</v>
      </c>
      <c r="N262" s="191">
        <v>0</v>
      </c>
      <c r="O262" s="163" t="s">
        <v>3598</v>
      </c>
      <c r="P262" s="53">
        <f t="shared" si="44"/>
        <v>0</v>
      </c>
      <c r="Q262" s="166" t="str">
        <f>IF(ISNUMBER(P262),IF(P262=100%,"CUMPLIDA",IF(AND(ISNUMBER(L262),ISNUMBER(CGR!$P$4)), IF(L262&lt;CGR!$P$4,"INCUMPLIDA","PROCESO"), "VERIFICAR FECHA")),"SIN VALOR AVANCE")</f>
        <v>PROCESO</v>
      </c>
      <c r="R262" s="52" t="s">
        <v>258</v>
      </c>
      <c r="S262" s="163" t="s">
        <v>259</v>
      </c>
      <c r="T262" s="168">
        <v>3</v>
      </c>
      <c r="U262" s="192">
        <v>45748</v>
      </c>
      <c r="V262" s="192">
        <v>45930</v>
      </c>
      <c r="W262" s="165">
        <f t="shared" si="43"/>
        <v>26</v>
      </c>
      <c r="X262" s="191">
        <v>0</v>
      </c>
      <c r="Y262" s="163" t="s">
        <v>3598</v>
      </c>
      <c r="Z262" s="340">
        <f t="shared" si="54"/>
        <v>1</v>
      </c>
      <c r="AA262" s="340">
        <f t="shared" si="55"/>
        <v>1</v>
      </c>
      <c r="AB262" s="340">
        <f t="shared" si="56"/>
        <v>1</v>
      </c>
      <c r="AC262" s="340">
        <f t="shared" si="57"/>
        <v>1</v>
      </c>
      <c r="AD262" s="340">
        <f t="shared" si="58"/>
        <v>1</v>
      </c>
      <c r="AE262" s="340">
        <f t="shared" si="59"/>
        <v>1</v>
      </c>
      <c r="AF262" s="340">
        <f t="shared" si="60"/>
        <v>1</v>
      </c>
      <c r="AG262" s="340">
        <f t="shared" si="61"/>
        <v>1</v>
      </c>
    </row>
    <row r="263" spans="1:33" ht="180">
      <c r="A263" s="169" t="s">
        <v>20</v>
      </c>
      <c r="B263" s="460" t="s">
        <v>13</v>
      </c>
      <c r="C263" s="642"/>
      <c r="D263" s="642"/>
      <c r="E263" s="643"/>
      <c r="F263" s="643"/>
      <c r="G263" s="52" t="s">
        <v>1364</v>
      </c>
      <c r="H263" s="163" t="s">
        <v>261</v>
      </c>
      <c r="I263" s="163" t="s">
        <v>262</v>
      </c>
      <c r="J263" s="168">
        <v>1</v>
      </c>
      <c r="K263" s="192">
        <v>45748</v>
      </c>
      <c r="L263" s="192">
        <v>45930</v>
      </c>
      <c r="M263" s="165">
        <f t="shared" si="53"/>
        <v>26</v>
      </c>
      <c r="N263" s="191">
        <v>0</v>
      </c>
      <c r="O263" s="163" t="s">
        <v>3596</v>
      </c>
      <c r="P263" s="53">
        <f t="shared" si="44"/>
        <v>0</v>
      </c>
      <c r="Q263" s="166" t="str">
        <f>IF(ISNUMBER(P263),IF(P263=100%,"CUMPLIDA",IF(AND(ISNUMBER(L263),ISNUMBER(CGR!$P$4)), IF(L263&lt;CGR!$P$4,"INCUMPLIDA","PROCESO"), "VERIFICAR FECHA")),"SIN VALOR AVANCE")</f>
        <v>PROCESO</v>
      </c>
      <c r="R263" s="52" t="s">
        <v>261</v>
      </c>
      <c r="S263" s="163" t="s">
        <v>262</v>
      </c>
      <c r="T263" s="168">
        <v>1</v>
      </c>
      <c r="U263" s="192">
        <v>45748</v>
      </c>
      <c r="V263" s="192">
        <v>45930</v>
      </c>
      <c r="W263" s="165">
        <f t="shared" si="43"/>
        <v>26</v>
      </c>
      <c r="X263" s="191">
        <v>0</v>
      </c>
      <c r="Y263" s="163" t="s">
        <v>3596</v>
      </c>
      <c r="Z263" s="340">
        <f t="shared" si="54"/>
        <v>1</v>
      </c>
      <c r="AA263" s="340">
        <f t="shared" si="55"/>
        <v>1</v>
      </c>
      <c r="AB263" s="340">
        <f t="shared" si="56"/>
        <v>1</v>
      </c>
      <c r="AC263" s="340">
        <f t="shared" si="57"/>
        <v>1</v>
      </c>
      <c r="AD263" s="340">
        <f t="shared" si="58"/>
        <v>1</v>
      </c>
      <c r="AE263" s="340">
        <f t="shared" si="59"/>
        <v>1</v>
      </c>
      <c r="AF263" s="340">
        <f t="shared" si="60"/>
        <v>1</v>
      </c>
      <c r="AG263" s="340">
        <f t="shared" si="61"/>
        <v>1</v>
      </c>
    </row>
    <row r="264" spans="1:33" ht="409.5">
      <c r="A264" s="169" t="s">
        <v>20</v>
      </c>
      <c r="B264" s="460" t="s">
        <v>13</v>
      </c>
      <c r="C264" s="642"/>
      <c r="D264" s="642"/>
      <c r="E264" s="643"/>
      <c r="F264" s="643"/>
      <c r="G264" s="52" t="s">
        <v>1365</v>
      </c>
      <c r="H264" s="163" t="s">
        <v>264</v>
      </c>
      <c r="I264" s="163" t="s">
        <v>265</v>
      </c>
      <c r="J264" s="168">
        <v>2</v>
      </c>
      <c r="K264" s="192">
        <v>45748</v>
      </c>
      <c r="L264" s="192">
        <v>45930</v>
      </c>
      <c r="M264" s="165">
        <f t="shared" si="53"/>
        <v>26</v>
      </c>
      <c r="N264" s="191">
        <v>0</v>
      </c>
      <c r="O264" s="163" t="s">
        <v>3599</v>
      </c>
      <c r="P264" s="53">
        <f t="shared" si="44"/>
        <v>0</v>
      </c>
      <c r="Q264" s="166" t="str">
        <f>IF(ISNUMBER(P264),IF(P264=100%,"CUMPLIDA",IF(AND(ISNUMBER(L264),ISNUMBER(CGR!$P$4)), IF(L264&lt;CGR!$P$4,"INCUMPLIDA","PROCESO"), "VERIFICAR FECHA")),"SIN VALOR AVANCE")</f>
        <v>PROCESO</v>
      </c>
      <c r="R264" s="52" t="s">
        <v>264</v>
      </c>
      <c r="S264" s="163" t="s">
        <v>265</v>
      </c>
      <c r="T264" s="168">
        <v>2</v>
      </c>
      <c r="U264" s="192">
        <v>45748</v>
      </c>
      <c r="V264" s="192">
        <v>45930</v>
      </c>
      <c r="W264" s="165">
        <f t="shared" si="43"/>
        <v>26</v>
      </c>
      <c r="X264" s="191">
        <v>0</v>
      </c>
      <c r="Y264" s="163" t="s">
        <v>3599</v>
      </c>
      <c r="Z264" s="340">
        <f t="shared" si="54"/>
        <v>1</v>
      </c>
      <c r="AA264" s="340">
        <f t="shared" si="55"/>
        <v>1</v>
      </c>
      <c r="AB264" s="340">
        <f t="shared" si="56"/>
        <v>1</v>
      </c>
      <c r="AC264" s="340">
        <f t="shared" si="57"/>
        <v>1</v>
      </c>
      <c r="AD264" s="340">
        <f t="shared" si="58"/>
        <v>1</v>
      </c>
      <c r="AE264" s="340">
        <f t="shared" si="59"/>
        <v>1</v>
      </c>
      <c r="AF264" s="340">
        <f t="shared" si="60"/>
        <v>1</v>
      </c>
      <c r="AG264" s="340">
        <f t="shared" si="61"/>
        <v>1</v>
      </c>
    </row>
    <row r="265" spans="1:33" ht="270" customHeight="1">
      <c r="A265" s="169" t="s">
        <v>20</v>
      </c>
      <c r="B265" s="460" t="s">
        <v>13</v>
      </c>
      <c r="C265" s="642"/>
      <c r="D265" s="642"/>
      <c r="E265" s="643"/>
      <c r="F265" s="643"/>
      <c r="G265" s="52" t="s">
        <v>3600</v>
      </c>
      <c r="H265" s="163" t="s">
        <v>3601</v>
      </c>
      <c r="I265" s="163" t="s">
        <v>3602</v>
      </c>
      <c r="J265" s="164">
        <v>6</v>
      </c>
      <c r="K265" s="190">
        <v>43862</v>
      </c>
      <c r="L265" s="190">
        <v>44042</v>
      </c>
      <c r="M265" s="165">
        <f t="shared" si="53"/>
        <v>25.714285714285715</v>
      </c>
      <c r="N265" s="191">
        <v>6</v>
      </c>
      <c r="O265" s="163" t="s">
        <v>3603</v>
      </c>
      <c r="P265" s="53">
        <f t="shared" si="44"/>
        <v>1</v>
      </c>
      <c r="Q265" s="166" t="str">
        <f>IF(ISNUMBER(P265),IF(P265=100%,"CUMPLIDA",IF(AND(ISNUMBER(L265),ISNUMBER(CGR!$P$4)), IF(L265&lt;CGR!$P$4,"INCUMPLIDA","PROCESO"), "VERIFICAR FECHA")),"SIN VALOR AVANCE")</f>
        <v>CUMPLIDA</v>
      </c>
      <c r="R265" s="52" t="s">
        <v>3601</v>
      </c>
      <c r="S265" s="163" t="s">
        <v>3602</v>
      </c>
      <c r="T265" s="164">
        <v>6</v>
      </c>
      <c r="U265" s="190">
        <v>43862</v>
      </c>
      <c r="V265" s="190">
        <v>44042</v>
      </c>
      <c r="W265" s="165">
        <f t="shared" si="43"/>
        <v>25.714285714285715</v>
      </c>
      <c r="X265" s="191">
        <v>6</v>
      </c>
      <c r="Y265" s="163" t="s">
        <v>3603</v>
      </c>
      <c r="Z265" s="340">
        <f t="shared" si="54"/>
        <v>1</v>
      </c>
      <c r="AA265" s="340">
        <f t="shared" si="55"/>
        <v>1</v>
      </c>
      <c r="AB265" s="340">
        <f t="shared" si="56"/>
        <v>1</v>
      </c>
      <c r="AC265" s="340">
        <f t="shared" si="57"/>
        <v>1</v>
      </c>
      <c r="AD265" s="340">
        <f t="shared" si="58"/>
        <v>1</v>
      </c>
      <c r="AE265" s="340">
        <f t="shared" si="59"/>
        <v>1</v>
      </c>
      <c r="AF265" s="340">
        <f t="shared" si="60"/>
        <v>1</v>
      </c>
      <c r="AG265" s="340">
        <f t="shared" si="61"/>
        <v>1</v>
      </c>
    </row>
    <row r="266" spans="1:33" ht="90.75" customHeight="1">
      <c r="A266" s="169" t="s">
        <v>20</v>
      </c>
      <c r="B266" s="460" t="s">
        <v>13</v>
      </c>
      <c r="C266" s="645" t="s">
        <v>3260</v>
      </c>
      <c r="D266" s="645" t="s">
        <v>3604</v>
      </c>
      <c r="E266" s="643" t="s">
        <v>3605</v>
      </c>
      <c r="F266" s="643" t="s">
        <v>3606</v>
      </c>
      <c r="G266" s="643" t="s">
        <v>3607</v>
      </c>
      <c r="H266" s="512" t="s">
        <v>2429</v>
      </c>
      <c r="I266" s="163" t="s">
        <v>969</v>
      </c>
      <c r="J266" s="164">
        <v>1</v>
      </c>
      <c r="K266" s="190">
        <v>45231</v>
      </c>
      <c r="L266" s="190">
        <v>45504</v>
      </c>
      <c r="M266" s="165">
        <f t="shared" si="53"/>
        <v>39</v>
      </c>
      <c r="N266" s="191">
        <v>1</v>
      </c>
      <c r="O266" s="163" t="s">
        <v>3608</v>
      </c>
      <c r="P266" s="53">
        <f t="shared" si="44"/>
        <v>1</v>
      </c>
      <c r="Q266" s="166" t="str">
        <f>IF(ISNUMBER(P266),IF(P266=100%,"CUMPLIDA",IF(AND(ISNUMBER(L266),ISNUMBER(CGR!$P$4)), IF(L266&lt;CGR!$P$4,"INCUMPLIDA","PROCESO"), "VERIFICAR FECHA")),"SIN VALOR AVANCE")</f>
        <v>CUMPLIDA</v>
      </c>
      <c r="R266" s="172" t="s">
        <v>2429</v>
      </c>
      <c r="S266" s="163" t="s">
        <v>969</v>
      </c>
      <c r="T266" s="164">
        <v>1</v>
      </c>
      <c r="U266" s="190">
        <v>45231</v>
      </c>
      <c r="V266" s="190">
        <v>45504</v>
      </c>
      <c r="W266" s="165">
        <f t="shared" si="43"/>
        <v>39</v>
      </c>
      <c r="X266" s="191">
        <v>1</v>
      </c>
      <c r="Y266" s="163" t="s">
        <v>3608</v>
      </c>
      <c r="Z266" s="340">
        <f t="shared" si="54"/>
        <v>1</v>
      </c>
      <c r="AA266" s="340">
        <f t="shared" si="55"/>
        <v>1</v>
      </c>
      <c r="AB266" s="340">
        <f t="shared" si="56"/>
        <v>1</v>
      </c>
      <c r="AC266" s="340">
        <f t="shared" si="57"/>
        <v>1</v>
      </c>
      <c r="AD266" s="340">
        <f t="shared" si="58"/>
        <v>1</v>
      </c>
      <c r="AE266" s="340">
        <f t="shared" si="59"/>
        <v>1</v>
      </c>
      <c r="AF266" s="340">
        <f t="shared" si="60"/>
        <v>1</v>
      </c>
      <c r="AG266" s="340">
        <f t="shared" si="61"/>
        <v>1</v>
      </c>
    </row>
    <row r="267" spans="1:33" ht="135.75">
      <c r="A267" s="169" t="s">
        <v>20</v>
      </c>
      <c r="B267" s="460" t="s">
        <v>13</v>
      </c>
      <c r="C267" s="645"/>
      <c r="D267" s="645"/>
      <c r="E267" s="643"/>
      <c r="F267" s="643"/>
      <c r="G267" s="643"/>
      <c r="H267" s="512" t="s">
        <v>2431</v>
      </c>
      <c r="I267" s="163" t="s">
        <v>2432</v>
      </c>
      <c r="J267" s="164">
        <v>1</v>
      </c>
      <c r="K267" s="190">
        <v>45231</v>
      </c>
      <c r="L267" s="190">
        <v>45504</v>
      </c>
      <c r="M267" s="165">
        <f t="shared" si="53"/>
        <v>39</v>
      </c>
      <c r="N267" s="191">
        <v>1</v>
      </c>
      <c r="O267" s="163" t="s">
        <v>3609</v>
      </c>
      <c r="P267" s="53">
        <f t="shared" si="44"/>
        <v>1</v>
      </c>
      <c r="Q267" s="166" t="str">
        <f>IF(ISNUMBER(P267),IF(P267=100%,"CUMPLIDA",IF(AND(ISNUMBER(L267),ISNUMBER(CGR!$P$4)), IF(L267&lt;CGR!$P$4,"INCUMPLIDA","PROCESO"), "VERIFICAR FECHA")),"SIN VALOR AVANCE")</f>
        <v>CUMPLIDA</v>
      </c>
      <c r="R267" s="172" t="s">
        <v>2431</v>
      </c>
      <c r="S267" s="163" t="s">
        <v>2432</v>
      </c>
      <c r="T267" s="164">
        <v>1</v>
      </c>
      <c r="U267" s="190">
        <v>45231</v>
      </c>
      <c r="V267" s="190">
        <v>45504</v>
      </c>
      <c r="W267" s="165">
        <f t="shared" ref="W267:W330" si="62">(V267-U267)/7</f>
        <v>39</v>
      </c>
      <c r="X267" s="191">
        <v>1</v>
      </c>
      <c r="Y267" s="163" t="s">
        <v>3609</v>
      </c>
      <c r="Z267" s="340">
        <f t="shared" si="54"/>
        <v>1</v>
      </c>
      <c r="AA267" s="340">
        <f t="shared" si="55"/>
        <v>1</v>
      </c>
      <c r="AB267" s="340">
        <f t="shared" si="56"/>
        <v>1</v>
      </c>
      <c r="AC267" s="340">
        <f t="shared" si="57"/>
        <v>1</v>
      </c>
      <c r="AD267" s="340">
        <f t="shared" si="58"/>
        <v>1</v>
      </c>
      <c r="AE267" s="340">
        <f t="shared" si="59"/>
        <v>1</v>
      </c>
      <c r="AF267" s="340">
        <f t="shared" si="60"/>
        <v>1</v>
      </c>
      <c r="AG267" s="340">
        <f t="shared" si="61"/>
        <v>1</v>
      </c>
    </row>
    <row r="268" spans="1:33" ht="90.75">
      <c r="A268" s="169" t="s">
        <v>20</v>
      </c>
      <c r="B268" s="460" t="s">
        <v>13</v>
      </c>
      <c r="C268" s="645"/>
      <c r="D268" s="645"/>
      <c r="E268" s="643"/>
      <c r="F268" s="643"/>
      <c r="G268" s="52" t="s">
        <v>2434</v>
      </c>
      <c r="H268" s="163" t="s">
        <v>1614</v>
      </c>
      <c r="I268" s="163" t="s">
        <v>238</v>
      </c>
      <c r="J268" s="168">
        <v>1</v>
      </c>
      <c r="K268" s="192">
        <v>45323</v>
      </c>
      <c r="L268" s="192">
        <v>45747</v>
      </c>
      <c r="M268" s="165">
        <f t="shared" si="53"/>
        <v>60.571428571428569</v>
      </c>
      <c r="N268" s="191">
        <v>0</v>
      </c>
      <c r="O268" s="163" t="s">
        <v>3610</v>
      </c>
      <c r="P268" s="53">
        <f t="shared" ref="P268:P331" si="63">N268/J268</f>
        <v>0</v>
      </c>
      <c r="Q268" s="166" t="str">
        <f>IF(ISNUMBER(P268),IF(P268=100%,"CUMPLIDA",IF(AND(ISNUMBER(L268),ISNUMBER(CGR!$P$4)), IF(L268&lt;CGR!$P$4,"INCUMPLIDA","PROCESO"), "VERIFICAR FECHA")),"SIN VALOR AVANCE")</f>
        <v>PROCESO</v>
      </c>
      <c r="R268" s="52" t="s">
        <v>1614</v>
      </c>
      <c r="S268" s="163" t="s">
        <v>238</v>
      </c>
      <c r="T268" s="168">
        <v>1</v>
      </c>
      <c r="U268" s="192">
        <v>45323</v>
      </c>
      <c r="V268" s="192">
        <v>45747</v>
      </c>
      <c r="W268" s="165">
        <f t="shared" si="62"/>
        <v>60.571428571428569</v>
      </c>
      <c r="X268" s="191">
        <v>0</v>
      </c>
      <c r="Y268" s="163" t="s">
        <v>3610</v>
      </c>
      <c r="Z268" s="340">
        <f t="shared" si="54"/>
        <v>1</v>
      </c>
      <c r="AA268" s="340">
        <f t="shared" si="55"/>
        <v>1</v>
      </c>
      <c r="AB268" s="340">
        <f t="shared" si="56"/>
        <v>1</v>
      </c>
      <c r="AC268" s="340">
        <f t="shared" si="57"/>
        <v>1</v>
      </c>
      <c r="AD268" s="340">
        <f t="shared" si="58"/>
        <v>1</v>
      </c>
      <c r="AE268" s="340">
        <f t="shared" si="59"/>
        <v>1</v>
      </c>
      <c r="AF268" s="340">
        <f t="shared" si="60"/>
        <v>1</v>
      </c>
      <c r="AG268" s="340">
        <f t="shared" si="61"/>
        <v>1</v>
      </c>
    </row>
    <row r="269" spans="1:33" ht="90">
      <c r="A269" s="169" t="s">
        <v>20</v>
      </c>
      <c r="B269" s="460" t="s">
        <v>13</v>
      </c>
      <c r="C269" s="645"/>
      <c r="D269" s="645"/>
      <c r="E269" s="643"/>
      <c r="F269" s="643"/>
      <c r="G269" s="52" t="s">
        <v>241</v>
      </c>
      <c r="H269" s="163" t="s">
        <v>241</v>
      </c>
      <c r="I269" s="163" t="s">
        <v>242</v>
      </c>
      <c r="J269" s="168">
        <v>1</v>
      </c>
      <c r="K269" s="192">
        <v>45323</v>
      </c>
      <c r="L269" s="192">
        <v>45747</v>
      </c>
      <c r="M269" s="165">
        <f t="shared" si="53"/>
        <v>60.571428571428569</v>
      </c>
      <c r="N269" s="191">
        <v>0</v>
      </c>
      <c r="O269" s="163" t="s">
        <v>3611</v>
      </c>
      <c r="P269" s="53">
        <f t="shared" si="63"/>
        <v>0</v>
      </c>
      <c r="Q269" s="166" t="str">
        <f>IF(ISNUMBER(P269),IF(P269=100%,"CUMPLIDA",IF(AND(ISNUMBER(L269),ISNUMBER(CGR!$P$4)), IF(L269&lt;CGR!$P$4,"INCUMPLIDA","PROCESO"), "VERIFICAR FECHA")),"SIN VALOR AVANCE")</f>
        <v>PROCESO</v>
      </c>
      <c r="R269" s="52" t="s">
        <v>241</v>
      </c>
      <c r="S269" s="163" t="s">
        <v>242</v>
      </c>
      <c r="T269" s="168">
        <v>1</v>
      </c>
      <c r="U269" s="192">
        <v>45323</v>
      </c>
      <c r="V269" s="192">
        <v>45747</v>
      </c>
      <c r="W269" s="165">
        <f t="shared" si="62"/>
        <v>60.571428571428569</v>
      </c>
      <c r="X269" s="191">
        <v>0</v>
      </c>
      <c r="Y269" s="163" t="s">
        <v>3611</v>
      </c>
      <c r="Z269" s="340">
        <f t="shared" si="54"/>
        <v>1</v>
      </c>
      <c r="AA269" s="340">
        <f t="shared" si="55"/>
        <v>1</v>
      </c>
      <c r="AB269" s="340">
        <f t="shared" si="56"/>
        <v>1</v>
      </c>
      <c r="AC269" s="340">
        <f t="shared" si="57"/>
        <v>1</v>
      </c>
      <c r="AD269" s="340">
        <f t="shared" si="58"/>
        <v>1</v>
      </c>
      <c r="AE269" s="340">
        <f t="shared" si="59"/>
        <v>1</v>
      </c>
      <c r="AF269" s="340">
        <f t="shared" si="60"/>
        <v>1</v>
      </c>
      <c r="AG269" s="340">
        <f t="shared" si="61"/>
        <v>1</v>
      </c>
    </row>
    <row r="270" spans="1:33" ht="150">
      <c r="A270" s="169" t="s">
        <v>20</v>
      </c>
      <c r="B270" s="460" t="s">
        <v>13</v>
      </c>
      <c r="C270" s="645"/>
      <c r="D270" s="645"/>
      <c r="E270" s="643"/>
      <c r="F270" s="643"/>
      <c r="G270" s="52" t="s">
        <v>1361</v>
      </c>
      <c r="H270" s="163" t="s">
        <v>245</v>
      </c>
      <c r="I270" s="163" t="s">
        <v>246</v>
      </c>
      <c r="J270" s="168">
        <v>1</v>
      </c>
      <c r="K270" s="192">
        <v>45231</v>
      </c>
      <c r="L270" s="192">
        <v>45747</v>
      </c>
      <c r="M270" s="165">
        <f t="shared" si="53"/>
        <v>73.714285714285708</v>
      </c>
      <c r="N270" s="191">
        <v>0</v>
      </c>
      <c r="O270" s="163" t="s">
        <v>3611</v>
      </c>
      <c r="P270" s="53">
        <f t="shared" si="63"/>
        <v>0</v>
      </c>
      <c r="Q270" s="166" t="str">
        <f>IF(ISNUMBER(P270),IF(P270=100%,"CUMPLIDA",IF(AND(ISNUMBER(L270),ISNUMBER(CGR!$P$4)), IF(L270&lt;CGR!$P$4,"INCUMPLIDA","PROCESO"), "VERIFICAR FECHA")),"SIN VALOR AVANCE")</f>
        <v>PROCESO</v>
      </c>
      <c r="R270" s="52" t="s">
        <v>245</v>
      </c>
      <c r="S270" s="163" t="s">
        <v>246</v>
      </c>
      <c r="T270" s="168">
        <v>1</v>
      </c>
      <c r="U270" s="192">
        <v>45231</v>
      </c>
      <c r="V270" s="192">
        <v>45747</v>
      </c>
      <c r="W270" s="165">
        <f t="shared" si="62"/>
        <v>73.714285714285708</v>
      </c>
      <c r="X270" s="191">
        <v>0</v>
      </c>
      <c r="Y270" s="163" t="s">
        <v>3611</v>
      </c>
      <c r="Z270" s="340">
        <f t="shared" si="54"/>
        <v>1</v>
      </c>
      <c r="AA270" s="340">
        <f t="shared" si="55"/>
        <v>1</v>
      </c>
      <c r="AB270" s="340">
        <f t="shared" si="56"/>
        <v>1</v>
      </c>
      <c r="AC270" s="340">
        <f t="shared" si="57"/>
        <v>1</v>
      </c>
      <c r="AD270" s="340">
        <f t="shared" si="58"/>
        <v>1</v>
      </c>
      <c r="AE270" s="340">
        <f t="shared" si="59"/>
        <v>1</v>
      </c>
      <c r="AF270" s="340">
        <f t="shared" si="60"/>
        <v>1</v>
      </c>
      <c r="AG270" s="340">
        <f t="shared" si="61"/>
        <v>1</v>
      </c>
    </row>
    <row r="271" spans="1:33" ht="135">
      <c r="A271" s="169" t="s">
        <v>20</v>
      </c>
      <c r="B271" s="460" t="s">
        <v>13</v>
      </c>
      <c r="C271" s="645"/>
      <c r="D271" s="645"/>
      <c r="E271" s="643"/>
      <c r="F271" s="643"/>
      <c r="G271" s="52" t="s">
        <v>248</v>
      </c>
      <c r="H271" s="163" t="s">
        <v>248</v>
      </c>
      <c r="I271" s="163" t="s">
        <v>249</v>
      </c>
      <c r="J271" s="168">
        <v>1</v>
      </c>
      <c r="K271" s="192">
        <v>45323</v>
      </c>
      <c r="L271" s="192">
        <v>45747</v>
      </c>
      <c r="M271" s="165">
        <f t="shared" si="53"/>
        <v>60.571428571428569</v>
      </c>
      <c r="N271" s="191">
        <v>0</v>
      </c>
      <c r="O271" s="163" t="s">
        <v>3610</v>
      </c>
      <c r="P271" s="53">
        <f t="shared" si="63"/>
        <v>0</v>
      </c>
      <c r="Q271" s="166" t="str">
        <f>IF(ISNUMBER(P271),IF(P271=100%,"CUMPLIDA",IF(AND(ISNUMBER(L271),ISNUMBER(CGR!$P$4)), IF(L271&lt;CGR!$P$4,"INCUMPLIDA","PROCESO"), "VERIFICAR FECHA")),"SIN VALOR AVANCE")</f>
        <v>PROCESO</v>
      </c>
      <c r="R271" s="52" t="s">
        <v>248</v>
      </c>
      <c r="S271" s="163" t="s">
        <v>249</v>
      </c>
      <c r="T271" s="168">
        <v>1</v>
      </c>
      <c r="U271" s="192">
        <v>45323</v>
      </c>
      <c r="V271" s="192">
        <v>45747</v>
      </c>
      <c r="W271" s="165">
        <f t="shared" si="62"/>
        <v>60.571428571428569</v>
      </c>
      <c r="X271" s="191">
        <v>0</v>
      </c>
      <c r="Y271" s="163" t="s">
        <v>3610</v>
      </c>
      <c r="Z271" s="340">
        <f t="shared" si="54"/>
        <v>1</v>
      </c>
      <c r="AA271" s="340">
        <f t="shared" si="55"/>
        <v>1</v>
      </c>
      <c r="AB271" s="340">
        <f t="shared" si="56"/>
        <v>1</v>
      </c>
      <c r="AC271" s="340">
        <f t="shared" si="57"/>
        <v>1</v>
      </c>
      <c r="AD271" s="340">
        <f t="shared" si="58"/>
        <v>1</v>
      </c>
      <c r="AE271" s="340">
        <f t="shared" si="59"/>
        <v>1</v>
      </c>
      <c r="AF271" s="340">
        <f t="shared" si="60"/>
        <v>1</v>
      </c>
      <c r="AG271" s="340">
        <f t="shared" si="61"/>
        <v>1</v>
      </c>
    </row>
    <row r="272" spans="1:33" ht="135" customHeight="1">
      <c r="A272" s="169" t="s">
        <v>20</v>
      </c>
      <c r="B272" s="460" t="s">
        <v>13</v>
      </c>
      <c r="C272" s="650"/>
      <c r="D272" s="650"/>
      <c r="E272" s="644"/>
      <c r="F272" s="644"/>
      <c r="G272" s="52" t="s">
        <v>3458</v>
      </c>
      <c r="H272" s="163" t="s">
        <v>3458</v>
      </c>
      <c r="I272" s="163" t="s">
        <v>252</v>
      </c>
      <c r="J272" s="168">
        <v>1</v>
      </c>
      <c r="K272" s="192">
        <v>45231</v>
      </c>
      <c r="L272" s="192">
        <v>45747</v>
      </c>
      <c r="M272" s="165">
        <f t="shared" si="53"/>
        <v>73.714285714285708</v>
      </c>
      <c r="N272" s="191">
        <v>0</v>
      </c>
      <c r="O272" s="163" t="s">
        <v>3611</v>
      </c>
      <c r="P272" s="53">
        <f t="shared" si="63"/>
        <v>0</v>
      </c>
      <c r="Q272" s="166" t="str">
        <f>IF(ISNUMBER(P272),IF(P272=100%,"CUMPLIDA",IF(AND(ISNUMBER(L272),ISNUMBER(CGR!$P$4)), IF(L272&lt;CGR!$P$4,"INCUMPLIDA","PROCESO"), "VERIFICAR FECHA")),"SIN VALOR AVANCE")</f>
        <v>PROCESO</v>
      </c>
      <c r="R272" s="52" t="s">
        <v>3458</v>
      </c>
      <c r="S272" s="163" t="s">
        <v>252</v>
      </c>
      <c r="T272" s="168">
        <v>1</v>
      </c>
      <c r="U272" s="192">
        <v>45231</v>
      </c>
      <c r="V272" s="192">
        <v>45747</v>
      </c>
      <c r="W272" s="165">
        <f t="shared" si="62"/>
        <v>73.714285714285708</v>
      </c>
      <c r="X272" s="191">
        <v>0</v>
      </c>
      <c r="Y272" s="163" t="s">
        <v>3611</v>
      </c>
      <c r="Z272" s="340">
        <f t="shared" si="54"/>
        <v>1</v>
      </c>
      <c r="AA272" s="340">
        <f t="shared" si="55"/>
        <v>1</v>
      </c>
      <c r="AB272" s="340">
        <f t="shared" si="56"/>
        <v>1</v>
      </c>
      <c r="AC272" s="340">
        <f t="shared" si="57"/>
        <v>1</v>
      </c>
      <c r="AD272" s="340">
        <f t="shared" si="58"/>
        <v>1</v>
      </c>
      <c r="AE272" s="340">
        <f t="shared" si="59"/>
        <v>1</v>
      </c>
      <c r="AF272" s="340">
        <f t="shared" si="60"/>
        <v>1</v>
      </c>
      <c r="AG272" s="340">
        <f t="shared" si="61"/>
        <v>1</v>
      </c>
    </row>
    <row r="273" spans="1:33" ht="165">
      <c r="A273" s="169" t="s">
        <v>20</v>
      </c>
      <c r="B273" s="460" t="s">
        <v>13</v>
      </c>
      <c r="C273" s="650"/>
      <c r="D273" s="650"/>
      <c r="E273" s="644"/>
      <c r="F273" s="644"/>
      <c r="G273" s="52" t="s">
        <v>3460</v>
      </c>
      <c r="H273" s="163" t="s">
        <v>3460</v>
      </c>
      <c r="I273" s="163" t="s">
        <v>2556</v>
      </c>
      <c r="J273" s="168">
        <v>1</v>
      </c>
      <c r="K273" s="192">
        <v>45231</v>
      </c>
      <c r="L273" s="192">
        <v>45808</v>
      </c>
      <c r="M273" s="165">
        <f t="shared" si="53"/>
        <v>82.428571428571431</v>
      </c>
      <c r="N273" s="191">
        <v>0</v>
      </c>
      <c r="O273" s="163" t="s">
        <v>3612</v>
      </c>
      <c r="P273" s="53">
        <f t="shared" si="63"/>
        <v>0</v>
      </c>
      <c r="Q273" s="166" t="str">
        <f>IF(ISNUMBER(P273),IF(P273=100%,"CUMPLIDA",IF(AND(ISNUMBER(L273),ISNUMBER(CGR!$P$4)), IF(L273&lt;CGR!$P$4,"INCUMPLIDA","PROCESO"), "VERIFICAR FECHA")),"SIN VALOR AVANCE")</f>
        <v>PROCESO</v>
      </c>
      <c r="R273" s="52" t="s">
        <v>3460</v>
      </c>
      <c r="S273" s="163" t="s">
        <v>2556</v>
      </c>
      <c r="T273" s="168">
        <v>1</v>
      </c>
      <c r="U273" s="192">
        <v>45231</v>
      </c>
      <c r="V273" s="192">
        <v>45808</v>
      </c>
      <c r="W273" s="165">
        <f t="shared" si="62"/>
        <v>82.428571428571431</v>
      </c>
      <c r="X273" s="191">
        <v>0</v>
      </c>
      <c r="Y273" s="163" t="s">
        <v>3612</v>
      </c>
      <c r="Z273" s="340">
        <f t="shared" si="54"/>
        <v>1</v>
      </c>
      <c r="AA273" s="340">
        <f t="shared" si="55"/>
        <v>1</v>
      </c>
      <c r="AB273" s="340">
        <f t="shared" si="56"/>
        <v>1</v>
      </c>
      <c r="AC273" s="340">
        <f t="shared" si="57"/>
        <v>1</v>
      </c>
      <c r="AD273" s="340">
        <f t="shared" si="58"/>
        <v>1</v>
      </c>
      <c r="AE273" s="340">
        <f t="shared" si="59"/>
        <v>1</v>
      </c>
      <c r="AF273" s="340">
        <f t="shared" si="60"/>
        <v>1</v>
      </c>
      <c r="AG273" s="340">
        <f t="shared" si="61"/>
        <v>1</v>
      </c>
    </row>
    <row r="274" spans="1:33" ht="75.75">
      <c r="A274" s="169" t="s">
        <v>20</v>
      </c>
      <c r="B274" s="460" t="s">
        <v>13</v>
      </c>
      <c r="C274" s="650"/>
      <c r="D274" s="650"/>
      <c r="E274" s="644"/>
      <c r="F274" s="644"/>
      <c r="G274" s="52" t="s">
        <v>1363</v>
      </c>
      <c r="H274" s="163" t="s">
        <v>258</v>
      </c>
      <c r="I274" s="163" t="s">
        <v>259</v>
      </c>
      <c r="J274" s="168">
        <v>12</v>
      </c>
      <c r="K274" s="192">
        <v>46024</v>
      </c>
      <c r="L274" s="192">
        <v>47118</v>
      </c>
      <c r="M274" s="165">
        <f t="shared" si="53"/>
        <v>156.28571428571428</v>
      </c>
      <c r="N274" s="191">
        <v>0</v>
      </c>
      <c r="O274" s="163" t="s">
        <v>3611</v>
      </c>
      <c r="P274" s="53">
        <f t="shared" si="63"/>
        <v>0</v>
      </c>
      <c r="Q274" s="166" t="str">
        <f>IF(ISNUMBER(P274),IF(P274=100%,"CUMPLIDA",IF(AND(ISNUMBER(L274),ISNUMBER(CGR!$P$4)), IF(L274&lt;CGR!$P$4,"INCUMPLIDA","PROCESO"), "VERIFICAR FECHA")),"SIN VALOR AVANCE")</f>
        <v>PROCESO</v>
      </c>
      <c r="R274" s="52" t="s">
        <v>258</v>
      </c>
      <c r="S274" s="163" t="s">
        <v>259</v>
      </c>
      <c r="T274" s="168">
        <v>12</v>
      </c>
      <c r="U274" s="192">
        <v>46024</v>
      </c>
      <c r="V274" s="192">
        <v>47118</v>
      </c>
      <c r="W274" s="165">
        <f t="shared" si="62"/>
        <v>156.28571428571428</v>
      </c>
      <c r="X274" s="191">
        <v>0</v>
      </c>
      <c r="Y274" s="163" t="s">
        <v>3611</v>
      </c>
      <c r="Z274" s="340">
        <f t="shared" si="54"/>
        <v>1</v>
      </c>
      <c r="AA274" s="340">
        <f t="shared" si="55"/>
        <v>1</v>
      </c>
      <c r="AB274" s="340">
        <f t="shared" si="56"/>
        <v>1</v>
      </c>
      <c r="AC274" s="340">
        <f t="shared" si="57"/>
        <v>1</v>
      </c>
      <c r="AD274" s="340">
        <f t="shared" si="58"/>
        <v>1</v>
      </c>
      <c r="AE274" s="340">
        <f t="shared" si="59"/>
        <v>1</v>
      </c>
      <c r="AF274" s="340">
        <f t="shared" si="60"/>
        <v>1</v>
      </c>
      <c r="AG274" s="340">
        <f t="shared" si="61"/>
        <v>1</v>
      </c>
    </row>
    <row r="275" spans="1:33" ht="180">
      <c r="A275" s="169" t="s">
        <v>20</v>
      </c>
      <c r="B275" s="460" t="s">
        <v>13</v>
      </c>
      <c r="C275" s="650"/>
      <c r="D275" s="650"/>
      <c r="E275" s="644"/>
      <c r="F275" s="644"/>
      <c r="G275" s="52" t="s">
        <v>1364</v>
      </c>
      <c r="H275" s="163" t="s">
        <v>261</v>
      </c>
      <c r="I275" s="163" t="s">
        <v>262</v>
      </c>
      <c r="J275" s="168">
        <v>1</v>
      </c>
      <c r="K275" s="192">
        <v>46024</v>
      </c>
      <c r="L275" s="192">
        <v>47118</v>
      </c>
      <c r="M275" s="165">
        <f t="shared" si="53"/>
        <v>156.28571428571428</v>
      </c>
      <c r="N275" s="191">
        <v>0</v>
      </c>
      <c r="O275" s="163" t="s">
        <v>3610</v>
      </c>
      <c r="P275" s="53">
        <f t="shared" si="63"/>
        <v>0</v>
      </c>
      <c r="Q275" s="166" t="str">
        <f>IF(ISNUMBER(P275),IF(P275=100%,"CUMPLIDA",IF(AND(ISNUMBER(L275),ISNUMBER(CGR!$P$4)), IF(L275&lt;CGR!$P$4,"INCUMPLIDA","PROCESO"), "VERIFICAR FECHA")),"SIN VALOR AVANCE")</f>
        <v>PROCESO</v>
      </c>
      <c r="R275" s="52" t="s">
        <v>261</v>
      </c>
      <c r="S275" s="163" t="s">
        <v>262</v>
      </c>
      <c r="T275" s="168">
        <v>1</v>
      </c>
      <c r="U275" s="192">
        <v>46024</v>
      </c>
      <c r="V275" s="192">
        <v>47118</v>
      </c>
      <c r="W275" s="165">
        <f t="shared" si="62"/>
        <v>156.28571428571428</v>
      </c>
      <c r="X275" s="191">
        <v>0</v>
      </c>
      <c r="Y275" s="163" t="s">
        <v>3610</v>
      </c>
      <c r="Z275" s="340">
        <f t="shared" si="54"/>
        <v>1</v>
      </c>
      <c r="AA275" s="340">
        <f t="shared" si="55"/>
        <v>1</v>
      </c>
      <c r="AB275" s="340">
        <f t="shared" si="56"/>
        <v>1</v>
      </c>
      <c r="AC275" s="340">
        <f t="shared" si="57"/>
        <v>1</v>
      </c>
      <c r="AD275" s="340">
        <f t="shared" si="58"/>
        <v>1</v>
      </c>
      <c r="AE275" s="340">
        <f t="shared" si="59"/>
        <v>1</v>
      </c>
      <c r="AF275" s="340">
        <f t="shared" si="60"/>
        <v>1</v>
      </c>
      <c r="AG275" s="340">
        <f t="shared" si="61"/>
        <v>1</v>
      </c>
    </row>
    <row r="276" spans="1:33" ht="409.5">
      <c r="A276" s="169" t="s">
        <v>20</v>
      </c>
      <c r="B276" s="460" t="s">
        <v>13</v>
      </c>
      <c r="C276" s="650"/>
      <c r="D276" s="650"/>
      <c r="E276" s="644"/>
      <c r="F276" s="644"/>
      <c r="G276" s="52" t="s">
        <v>1365</v>
      </c>
      <c r="H276" s="163" t="s">
        <v>264</v>
      </c>
      <c r="I276" s="163" t="s">
        <v>265</v>
      </c>
      <c r="J276" s="168">
        <v>2</v>
      </c>
      <c r="K276" s="192">
        <v>46024</v>
      </c>
      <c r="L276" s="192">
        <v>47118</v>
      </c>
      <c r="M276" s="165">
        <f t="shared" ref="M276:M339" si="64">(L276-K276)/7</f>
        <v>156.28571428571428</v>
      </c>
      <c r="N276" s="191">
        <v>0</v>
      </c>
      <c r="O276" s="163" t="s">
        <v>3612</v>
      </c>
      <c r="P276" s="53">
        <f t="shared" si="63"/>
        <v>0</v>
      </c>
      <c r="Q276" s="166" t="str">
        <f>IF(ISNUMBER(P276),IF(P276=100%,"CUMPLIDA",IF(AND(ISNUMBER(L276),ISNUMBER(CGR!$P$4)), IF(L276&lt;CGR!$P$4,"INCUMPLIDA","PROCESO"), "VERIFICAR FECHA")),"SIN VALOR AVANCE")</f>
        <v>PROCESO</v>
      </c>
      <c r="R276" s="52" t="s">
        <v>264</v>
      </c>
      <c r="S276" s="163" t="s">
        <v>265</v>
      </c>
      <c r="T276" s="168">
        <v>2</v>
      </c>
      <c r="U276" s="192">
        <v>46024</v>
      </c>
      <c r="V276" s="192">
        <v>47118</v>
      </c>
      <c r="W276" s="165">
        <f t="shared" si="62"/>
        <v>156.28571428571428</v>
      </c>
      <c r="X276" s="191">
        <v>0</v>
      </c>
      <c r="Y276" s="163" t="s">
        <v>3612</v>
      </c>
      <c r="Z276" s="340">
        <f t="shared" ref="Z276" si="65">IF(H276=R276,1,0)</f>
        <v>1</v>
      </c>
      <c r="AA276" s="340">
        <f t="shared" ref="AA276" si="66">IF(I276=S276,1,0)</f>
        <v>1</v>
      </c>
      <c r="AB276" s="340">
        <f t="shared" ref="AB276" si="67">IF(J276=T276,1,0)</f>
        <v>1</v>
      </c>
      <c r="AC276" s="340">
        <f t="shared" ref="AC276" si="68">IF(K276=U276,1,0)</f>
        <v>1</v>
      </c>
      <c r="AD276" s="340">
        <f t="shared" ref="AD276" si="69">IF(L276=V276,1,0)</f>
        <v>1</v>
      </c>
      <c r="AE276" s="340">
        <f t="shared" ref="AE276" si="70">IF(M276=W276,1,0)</f>
        <v>1</v>
      </c>
      <c r="AF276" s="340">
        <f t="shared" ref="AF276" si="71">IF(N276=X276,1,0)</f>
        <v>1</v>
      </c>
      <c r="AG276" s="340">
        <f t="shared" ref="AG276" si="72">IF(O276=Y276,1,0)</f>
        <v>1</v>
      </c>
    </row>
    <row r="277" spans="1:33" ht="270.75">
      <c r="A277" s="169" t="s">
        <v>19</v>
      </c>
      <c r="B277" s="460" t="s">
        <v>13</v>
      </c>
      <c r="C277" s="642" t="s">
        <v>3613</v>
      </c>
      <c r="D277" s="642" t="s">
        <v>3614</v>
      </c>
      <c r="E277" s="643" t="s">
        <v>3615</v>
      </c>
      <c r="F277" s="643" t="s">
        <v>3616</v>
      </c>
      <c r="G277" s="643" t="s">
        <v>3617</v>
      </c>
      <c r="H277" s="537" t="s">
        <v>3618</v>
      </c>
      <c r="I277" s="163" t="s">
        <v>1097</v>
      </c>
      <c r="J277" s="164">
        <v>1</v>
      </c>
      <c r="K277" s="190">
        <v>44013</v>
      </c>
      <c r="L277" s="190">
        <v>44074</v>
      </c>
      <c r="M277" s="165">
        <f t="shared" si="64"/>
        <v>8.7142857142857135</v>
      </c>
      <c r="N277" s="191">
        <v>1</v>
      </c>
      <c r="O277" s="163" t="s">
        <v>3619</v>
      </c>
      <c r="P277" s="53">
        <f t="shared" si="63"/>
        <v>1</v>
      </c>
      <c r="Q277" s="166" t="str">
        <f>IF(ISNUMBER(P277),IF(P277=100%,"CUMPLIDA",IF(AND(ISNUMBER(L277),ISNUMBER(CGR!$P$4)), IF(L277&lt;CGR!$P$4,"INCUMPLIDA","PROCESO"), "VERIFICAR FECHA")),"SIN VALOR AVANCE")</f>
        <v>CUMPLIDA</v>
      </c>
      <c r="R277" s="362" t="s">
        <v>3618</v>
      </c>
      <c r="S277" s="282" t="s">
        <v>1097</v>
      </c>
      <c r="T277" s="363">
        <v>1</v>
      </c>
      <c r="U277" s="378">
        <v>44013</v>
      </c>
      <c r="V277" s="378">
        <v>44074</v>
      </c>
      <c r="W277" s="165">
        <f t="shared" si="62"/>
        <v>8.7142857142857135</v>
      </c>
      <c r="X277" s="387">
        <v>1</v>
      </c>
      <c r="Y277" s="282" t="s">
        <v>3619</v>
      </c>
      <c r="Z277" s="340">
        <f t="shared" ref="Z277:Z340" si="73">IF(H277=R277,1,0)</f>
        <v>1</v>
      </c>
      <c r="AA277" s="340">
        <f t="shared" ref="AA277:AA340" si="74">IF(I277=S277,1,0)</f>
        <v>1</v>
      </c>
      <c r="AB277" s="340">
        <f t="shared" ref="AB277:AB340" si="75">IF(J277=T277,1,0)</f>
        <v>1</v>
      </c>
      <c r="AC277" s="340">
        <f t="shared" ref="AC277:AC340" si="76">IF(K277=U277,1,0)</f>
        <v>1</v>
      </c>
      <c r="AD277" s="340">
        <f t="shared" ref="AD277:AD340" si="77">IF(L277=V277,1,0)</f>
        <v>1</v>
      </c>
      <c r="AE277" s="340">
        <f t="shared" ref="AE277:AE340" si="78">IF(M277=W277,1,0)</f>
        <v>1</v>
      </c>
      <c r="AF277" s="340">
        <f t="shared" ref="AF277:AF340" si="79">IF(N277=X277,1,0)</f>
        <v>1</v>
      </c>
      <c r="AG277" s="340">
        <f t="shared" ref="AG277:AG340" si="80">IF(O277=Y277,1,0)</f>
        <v>1</v>
      </c>
    </row>
    <row r="278" spans="1:33" ht="285.75">
      <c r="A278" s="169" t="s">
        <v>19</v>
      </c>
      <c r="B278" s="460" t="s">
        <v>13</v>
      </c>
      <c r="C278" s="642"/>
      <c r="D278" s="642"/>
      <c r="E278" s="643"/>
      <c r="F278" s="643"/>
      <c r="G278" s="643"/>
      <c r="H278" s="537" t="s">
        <v>3620</v>
      </c>
      <c r="I278" s="163" t="s">
        <v>3170</v>
      </c>
      <c r="J278" s="164">
        <v>1</v>
      </c>
      <c r="K278" s="190">
        <v>44075</v>
      </c>
      <c r="L278" s="190">
        <v>44196</v>
      </c>
      <c r="M278" s="165">
        <f t="shared" si="64"/>
        <v>17.285714285714285</v>
      </c>
      <c r="N278" s="191">
        <v>1</v>
      </c>
      <c r="O278" s="163" t="s">
        <v>3621</v>
      </c>
      <c r="P278" s="53">
        <f t="shared" si="63"/>
        <v>1</v>
      </c>
      <c r="Q278" s="166" t="str">
        <f>IF(ISNUMBER(P278),IF(P278=100%,"CUMPLIDA",IF(AND(ISNUMBER(L278),ISNUMBER(CGR!$P$4)), IF(L278&lt;CGR!$P$4,"INCUMPLIDA","PROCESO"), "VERIFICAR FECHA")),"SIN VALOR AVANCE")</f>
        <v>CUMPLIDA</v>
      </c>
      <c r="R278" s="362" t="s">
        <v>3620</v>
      </c>
      <c r="S278" s="282" t="s">
        <v>3170</v>
      </c>
      <c r="T278" s="363">
        <v>1</v>
      </c>
      <c r="U278" s="378">
        <v>44075</v>
      </c>
      <c r="V278" s="378">
        <v>44196</v>
      </c>
      <c r="W278" s="165">
        <f t="shared" si="62"/>
        <v>17.285714285714285</v>
      </c>
      <c r="X278" s="387">
        <v>1</v>
      </c>
      <c r="Y278" s="282" t="s">
        <v>3621</v>
      </c>
      <c r="Z278" s="340">
        <f t="shared" si="73"/>
        <v>1</v>
      </c>
      <c r="AA278" s="340">
        <f t="shared" si="74"/>
        <v>1</v>
      </c>
      <c r="AB278" s="340">
        <f t="shared" si="75"/>
        <v>1</v>
      </c>
      <c r="AC278" s="340">
        <f t="shared" si="76"/>
        <v>1</v>
      </c>
      <c r="AD278" s="340">
        <f t="shared" si="77"/>
        <v>1</v>
      </c>
      <c r="AE278" s="340">
        <f t="shared" si="78"/>
        <v>1</v>
      </c>
      <c r="AF278" s="340">
        <f t="shared" si="79"/>
        <v>1</v>
      </c>
      <c r="AG278" s="340">
        <f t="shared" si="80"/>
        <v>1</v>
      </c>
    </row>
    <row r="279" spans="1:33" ht="270.75">
      <c r="A279" s="169" t="s">
        <v>19</v>
      </c>
      <c r="B279" s="460" t="s">
        <v>13</v>
      </c>
      <c r="C279" s="642"/>
      <c r="D279" s="642"/>
      <c r="E279" s="643"/>
      <c r="F279" s="643"/>
      <c r="G279" s="643" t="s">
        <v>3617</v>
      </c>
      <c r="H279" s="163" t="s">
        <v>2429</v>
      </c>
      <c r="I279" s="163" t="s">
        <v>969</v>
      </c>
      <c r="J279" s="168">
        <v>1</v>
      </c>
      <c r="K279" s="190">
        <v>45231</v>
      </c>
      <c r="L279" s="190">
        <v>45504</v>
      </c>
      <c r="M279" s="165">
        <f t="shared" si="64"/>
        <v>39</v>
      </c>
      <c r="N279" s="191">
        <v>1</v>
      </c>
      <c r="O279" s="175" t="s">
        <v>2430</v>
      </c>
      <c r="P279" s="53">
        <f t="shared" si="63"/>
        <v>1</v>
      </c>
      <c r="Q279" s="166" t="str">
        <f>IF(ISNUMBER(P279),IF(P279=100%,"CUMPLIDA",IF(AND(ISNUMBER(L279),ISNUMBER(CGR!$P$4)), IF(L279&lt;CGR!$P$4,"INCUMPLIDA","PROCESO"), "VERIFICAR FECHA")),"SIN VALOR AVANCE")</f>
        <v>CUMPLIDA</v>
      </c>
      <c r="R279" s="281" t="s">
        <v>2429</v>
      </c>
      <c r="S279" s="282" t="s">
        <v>969</v>
      </c>
      <c r="T279" s="301">
        <v>1</v>
      </c>
      <c r="U279" s="378">
        <v>45231</v>
      </c>
      <c r="V279" s="378">
        <v>45504</v>
      </c>
      <c r="W279" s="165">
        <f t="shared" si="62"/>
        <v>39</v>
      </c>
      <c r="X279" s="387">
        <v>1</v>
      </c>
      <c r="Y279" s="303" t="s">
        <v>2430</v>
      </c>
      <c r="Z279" s="340">
        <f t="shared" si="73"/>
        <v>1</v>
      </c>
      <c r="AA279" s="340">
        <f t="shared" si="74"/>
        <v>1</v>
      </c>
      <c r="AB279" s="340">
        <f t="shared" si="75"/>
        <v>1</v>
      </c>
      <c r="AC279" s="340">
        <f t="shared" si="76"/>
        <v>1</v>
      </c>
      <c r="AD279" s="340">
        <f t="shared" si="77"/>
        <v>1</v>
      </c>
      <c r="AE279" s="340">
        <f t="shared" si="78"/>
        <v>1</v>
      </c>
      <c r="AF279" s="340">
        <f t="shared" si="79"/>
        <v>1</v>
      </c>
      <c r="AG279" s="340">
        <f t="shared" si="80"/>
        <v>1</v>
      </c>
    </row>
    <row r="280" spans="1:33" ht="270.75">
      <c r="A280" s="169" t="s">
        <v>19</v>
      </c>
      <c r="B280" s="460" t="s">
        <v>13</v>
      </c>
      <c r="C280" s="642"/>
      <c r="D280" s="642"/>
      <c r="E280" s="643"/>
      <c r="F280" s="643"/>
      <c r="G280" s="643"/>
      <c r="H280" s="163" t="s">
        <v>2431</v>
      </c>
      <c r="I280" s="163" t="s">
        <v>2432</v>
      </c>
      <c r="J280" s="168">
        <v>1</v>
      </c>
      <c r="K280" s="190">
        <v>45231</v>
      </c>
      <c r="L280" s="190">
        <v>45504</v>
      </c>
      <c r="M280" s="165">
        <f t="shared" si="64"/>
        <v>39</v>
      </c>
      <c r="N280" s="191">
        <v>1</v>
      </c>
      <c r="O280" s="175" t="s">
        <v>2430</v>
      </c>
      <c r="P280" s="53">
        <f t="shared" si="63"/>
        <v>1</v>
      </c>
      <c r="Q280" s="166" t="str">
        <f>IF(ISNUMBER(P280),IF(P280=100%,"CUMPLIDA",IF(AND(ISNUMBER(L280),ISNUMBER(CGR!$P$4)), IF(L280&lt;CGR!$P$4,"INCUMPLIDA","PROCESO"), "VERIFICAR FECHA")),"SIN VALOR AVANCE")</f>
        <v>CUMPLIDA</v>
      </c>
      <c r="R280" s="281" t="s">
        <v>2431</v>
      </c>
      <c r="S280" s="282" t="s">
        <v>2432</v>
      </c>
      <c r="T280" s="301">
        <v>1</v>
      </c>
      <c r="U280" s="378">
        <v>45231</v>
      </c>
      <c r="V280" s="378">
        <v>45504</v>
      </c>
      <c r="W280" s="165">
        <f t="shared" si="62"/>
        <v>39</v>
      </c>
      <c r="X280" s="387">
        <v>1</v>
      </c>
      <c r="Y280" s="303" t="s">
        <v>2430</v>
      </c>
      <c r="Z280" s="340">
        <f t="shared" si="73"/>
        <v>1</v>
      </c>
      <c r="AA280" s="340">
        <f t="shared" si="74"/>
        <v>1</v>
      </c>
      <c r="AB280" s="340">
        <f t="shared" si="75"/>
        <v>1</v>
      </c>
      <c r="AC280" s="340">
        <f t="shared" si="76"/>
        <v>1</v>
      </c>
      <c r="AD280" s="340">
        <f t="shared" si="77"/>
        <v>1</v>
      </c>
      <c r="AE280" s="340">
        <f t="shared" si="78"/>
        <v>1</v>
      </c>
      <c r="AF280" s="340">
        <f t="shared" si="79"/>
        <v>1</v>
      </c>
      <c r="AG280" s="340">
        <f t="shared" si="80"/>
        <v>1</v>
      </c>
    </row>
    <row r="281" spans="1:33" ht="150.75">
      <c r="A281" s="169" t="s">
        <v>19</v>
      </c>
      <c r="B281" s="460" t="s">
        <v>13</v>
      </c>
      <c r="C281" s="642"/>
      <c r="D281" s="642"/>
      <c r="E281" s="643"/>
      <c r="F281" s="643"/>
      <c r="G281" s="52" t="s">
        <v>2434</v>
      </c>
      <c r="H281" s="163" t="s">
        <v>1614</v>
      </c>
      <c r="I281" s="163" t="s">
        <v>238</v>
      </c>
      <c r="J281" s="168">
        <v>1</v>
      </c>
      <c r="K281" s="192">
        <v>45323</v>
      </c>
      <c r="L281" s="192">
        <v>45747</v>
      </c>
      <c r="M281" s="165">
        <f t="shared" si="64"/>
        <v>60.571428571428569</v>
      </c>
      <c r="N281" s="191">
        <v>0</v>
      </c>
      <c r="O281" s="175" t="s">
        <v>2450</v>
      </c>
      <c r="P281" s="53">
        <f t="shared" si="63"/>
        <v>0</v>
      </c>
      <c r="Q281" s="166" t="str">
        <f>IF(ISNUMBER(P281),IF(P281=100%,"CUMPLIDA",IF(AND(ISNUMBER(L281),ISNUMBER(CGR!$P$4)), IF(L281&lt;CGR!$P$4,"INCUMPLIDA","PROCESO"), "VERIFICAR FECHA")),"SIN VALOR AVANCE")</f>
        <v>PROCESO</v>
      </c>
      <c r="R281" s="281" t="s">
        <v>1614</v>
      </c>
      <c r="S281" s="282" t="s">
        <v>238</v>
      </c>
      <c r="T281" s="301">
        <v>1</v>
      </c>
      <c r="U281" s="379">
        <v>45323</v>
      </c>
      <c r="V281" s="379">
        <v>45747</v>
      </c>
      <c r="W281" s="165">
        <f t="shared" si="62"/>
        <v>60.571428571428569</v>
      </c>
      <c r="X281" s="387">
        <v>0</v>
      </c>
      <c r="Y281" s="303" t="s">
        <v>2450</v>
      </c>
      <c r="Z281" s="340">
        <f t="shared" si="73"/>
        <v>1</v>
      </c>
      <c r="AA281" s="340">
        <f t="shared" si="74"/>
        <v>1</v>
      </c>
      <c r="AB281" s="340">
        <f t="shared" si="75"/>
        <v>1</v>
      </c>
      <c r="AC281" s="340">
        <f t="shared" si="76"/>
        <v>1</v>
      </c>
      <c r="AD281" s="340">
        <f t="shared" si="77"/>
        <v>1</v>
      </c>
      <c r="AE281" s="340">
        <f t="shared" si="78"/>
        <v>1</v>
      </c>
      <c r="AF281" s="340">
        <f t="shared" si="79"/>
        <v>1</v>
      </c>
      <c r="AG281" s="340">
        <f t="shared" si="80"/>
        <v>1</v>
      </c>
    </row>
    <row r="282" spans="1:33" ht="105.75">
      <c r="A282" s="169" t="s">
        <v>19</v>
      </c>
      <c r="B282" s="460" t="s">
        <v>13</v>
      </c>
      <c r="C282" s="642"/>
      <c r="D282" s="642"/>
      <c r="E282" s="643"/>
      <c r="F282" s="643"/>
      <c r="G282" s="52" t="s">
        <v>241</v>
      </c>
      <c r="H282" s="163" t="s">
        <v>241</v>
      </c>
      <c r="I282" s="163" t="s">
        <v>242</v>
      </c>
      <c r="J282" s="168">
        <v>1</v>
      </c>
      <c r="K282" s="192">
        <v>45323</v>
      </c>
      <c r="L282" s="192">
        <v>45747</v>
      </c>
      <c r="M282" s="165">
        <f t="shared" si="64"/>
        <v>60.571428571428569</v>
      </c>
      <c r="N282" s="191">
        <v>0</v>
      </c>
      <c r="O282" s="163" t="s">
        <v>3622</v>
      </c>
      <c r="P282" s="53">
        <f t="shared" si="63"/>
        <v>0</v>
      </c>
      <c r="Q282" s="166" t="str">
        <f>IF(ISNUMBER(P282),IF(P282=100%,"CUMPLIDA",IF(AND(ISNUMBER(L282),ISNUMBER(CGR!$P$4)), IF(L282&lt;CGR!$P$4,"INCUMPLIDA","PROCESO"), "VERIFICAR FECHA")),"SIN VALOR AVANCE")</f>
        <v>PROCESO</v>
      </c>
      <c r="R282" s="281" t="s">
        <v>241</v>
      </c>
      <c r="S282" s="282" t="s">
        <v>242</v>
      </c>
      <c r="T282" s="301">
        <v>1</v>
      </c>
      <c r="U282" s="379">
        <v>45323</v>
      </c>
      <c r="V282" s="379">
        <v>45747</v>
      </c>
      <c r="W282" s="165">
        <f t="shared" si="62"/>
        <v>60.571428571428569</v>
      </c>
      <c r="X282" s="387">
        <v>0</v>
      </c>
      <c r="Y282" s="282" t="s">
        <v>3622</v>
      </c>
      <c r="Z282" s="340">
        <f t="shared" si="73"/>
        <v>1</v>
      </c>
      <c r="AA282" s="340">
        <f t="shared" si="74"/>
        <v>1</v>
      </c>
      <c r="AB282" s="340">
        <f t="shared" si="75"/>
        <v>1</v>
      </c>
      <c r="AC282" s="340">
        <f t="shared" si="76"/>
        <v>1</v>
      </c>
      <c r="AD282" s="340">
        <f t="shared" si="77"/>
        <v>1</v>
      </c>
      <c r="AE282" s="340">
        <f t="shared" si="78"/>
        <v>1</v>
      </c>
      <c r="AF282" s="340">
        <f t="shared" si="79"/>
        <v>1</v>
      </c>
      <c r="AG282" s="340">
        <f t="shared" si="80"/>
        <v>1</v>
      </c>
    </row>
    <row r="283" spans="1:33" ht="150">
      <c r="A283" s="169" t="s">
        <v>19</v>
      </c>
      <c r="B283" s="460" t="s">
        <v>13</v>
      </c>
      <c r="C283" s="642"/>
      <c r="D283" s="642"/>
      <c r="E283" s="643"/>
      <c r="F283" s="643"/>
      <c r="G283" s="52" t="s">
        <v>1361</v>
      </c>
      <c r="H283" s="163" t="s">
        <v>245</v>
      </c>
      <c r="I283" s="163" t="s">
        <v>246</v>
      </c>
      <c r="J283" s="168">
        <v>1</v>
      </c>
      <c r="K283" s="192">
        <v>45231</v>
      </c>
      <c r="L283" s="192">
        <v>45747</v>
      </c>
      <c r="M283" s="165">
        <f t="shared" si="64"/>
        <v>73.714285714285708</v>
      </c>
      <c r="N283" s="191">
        <v>0</v>
      </c>
      <c r="O283" s="163" t="s">
        <v>3622</v>
      </c>
      <c r="P283" s="53">
        <f t="shared" si="63"/>
        <v>0</v>
      </c>
      <c r="Q283" s="166" t="str">
        <f>IF(ISNUMBER(P283),IF(P283=100%,"CUMPLIDA",IF(AND(ISNUMBER(L283),ISNUMBER(CGR!$P$4)), IF(L283&lt;CGR!$P$4,"INCUMPLIDA","PROCESO"), "VERIFICAR FECHA")),"SIN VALOR AVANCE")</f>
        <v>PROCESO</v>
      </c>
      <c r="R283" s="281" t="s">
        <v>245</v>
      </c>
      <c r="S283" s="282" t="s">
        <v>246</v>
      </c>
      <c r="T283" s="301">
        <v>1</v>
      </c>
      <c r="U283" s="379">
        <v>45231</v>
      </c>
      <c r="V283" s="379">
        <v>45747</v>
      </c>
      <c r="W283" s="165">
        <f t="shared" si="62"/>
        <v>73.714285714285708</v>
      </c>
      <c r="X283" s="387">
        <v>0</v>
      </c>
      <c r="Y283" s="282" t="s">
        <v>3622</v>
      </c>
      <c r="Z283" s="340">
        <f t="shared" si="73"/>
        <v>1</v>
      </c>
      <c r="AA283" s="340">
        <f t="shared" si="74"/>
        <v>1</v>
      </c>
      <c r="AB283" s="340">
        <f t="shared" si="75"/>
        <v>1</v>
      </c>
      <c r="AC283" s="340">
        <f t="shared" si="76"/>
        <v>1</v>
      </c>
      <c r="AD283" s="340">
        <f t="shared" si="77"/>
        <v>1</v>
      </c>
      <c r="AE283" s="340">
        <f t="shared" si="78"/>
        <v>1</v>
      </c>
      <c r="AF283" s="340">
        <f t="shared" si="79"/>
        <v>1</v>
      </c>
      <c r="AG283" s="340">
        <f t="shared" si="80"/>
        <v>1</v>
      </c>
    </row>
    <row r="284" spans="1:33" ht="150.75">
      <c r="A284" s="169" t="s">
        <v>19</v>
      </c>
      <c r="B284" s="460" t="s">
        <v>13</v>
      </c>
      <c r="C284" s="642"/>
      <c r="D284" s="642"/>
      <c r="E284" s="643"/>
      <c r="F284" s="643"/>
      <c r="G284" s="52" t="s">
        <v>248</v>
      </c>
      <c r="H284" s="163" t="s">
        <v>248</v>
      </c>
      <c r="I284" s="163" t="s">
        <v>3249</v>
      </c>
      <c r="J284" s="168">
        <v>1</v>
      </c>
      <c r="K284" s="192">
        <v>45323</v>
      </c>
      <c r="L284" s="192">
        <v>45747</v>
      </c>
      <c r="M284" s="165">
        <f t="shared" si="64"/>
        <v>60.571428571428569</v>
      </c>
      <c r="N284" s="191">
        <v>0</v>
      </c>
      <c r="O284" s="175" t="s">
        <v>2450</v>
      </c>
      <c r="P284" s="53">
        <f t="shared" si="63"/>
        <v>0</v>
      </c>
      <c r="Q284" s="166" t="str">
        <f>IF(ISNUMBER(P284),IF(P284=100%,"CUMPLIDA",IF(AND(ISNUMBER(L284),ISNUMBER(CGR!$P$4)), IF(L284&lt;CGR!$P$4,"INCUMPLIDA","PROCESO"), "VERIFICAR FECHA")),"SIN VALOR AVANCE")</f>
        <v>PROCESO</v>
      </c>
      <c r="R284" s="281" t="s">
        <v>248</v>
      </c>
      <c r="S284" s="282" t="s">
        <v>3249</v>
      </c>
      <c r="T284" s="301">
        <v>1</v>
      </c>
      <c r="U284" s="379">
        <v>45323</v>
      </c>
      <c r="V284" s="379">
        <v>45747</v>
      </c>
      <c r="W284" s="165">
        <f t="shared" si="62"/>
        <v>60.571428571428569</v>
      </c>
      <c r="X284" s="387">
        <v>0</v>
      </c>
      <c r="Y284" s="303" t="s">
        <v>2450</v>
      </c>
      <c r="Z284" s="340">
        <f t="shared" si="73"/>
        <v>1</v>
      </c>
      <c r="AA284" s="340">
        <f t="shared" si="74"/>
        <v>1</v>
      </c>
      <c r="AB284" s="340">
        <f t="shared" si="75"/>
        <v>1</v>
      </c>
      <c r="AC284" s="340">
        <f t="shared" si="76"/>
        <v>1</v>
      </c>
      <c r="AD284" s="340">
        <f t="shared" si="77"/>
        <v>1</v>
      </c>
      <c r="AE284" s="340">
        <f t="shared" si="78"/>
        <v>1</v>
      </c>
      <c r="AF284" s="340">
        <f t="shared" si="79"/>
        <v>1</v>
      </c>
      <c r="AG284" s="340">
        <f t="shared" si="80"/>
        <v>1</v>
      </c>
    </row>
    <row r="285" spans="1:33" ht="120">
      <c r="A285" s="169" t="s">
        <v>19</v>
      </c>
      <c r="B285" s="460" t="s">
        <v>13</v>
      </c>
      <c r="C285" s="642"/>
      <c r="D285" s="642"/>
      <c r="E285" s="643"/>
      <c r="F285" s="643"/>
      <c r="G285" s="52" t="s">
        <v>251</v>
      </c>
      <c r="H285" s="163" t="s">
        <v>251</v>
      </c>
      <c r="I285" s="163" t="s">
        <v>252</v>
      </c>
      <c r="J285" s="168">
        <v>1</v>
      </c>
      <c r="K285" s="192">
        <v>45231</v>
      </c>
      <c r="L285" s="192">
        <v>45747</v>
      </c>
      <c r="M285" s="165">
        <f t="shared" si="64"/>
        <v>73.714285714285708</v>
      </c>
      <c r="N285" s="191">
        <v>0</v>
      </c>
      <c r="O285" s="163" t="s">
        <v>3622</v>
      </c>
      <c r="P285" s="53">
        <f t="shared" si="63"/>
        <v>0</v>
      </c>
      <c r="Q285" s="166" t="str">
        <f>IF(ISNUMBER(P285),IF(P285=100%,"CUMPLIDA",IF(AND(ISNUMBER(L285),ISNUMBER(CGR!$P$4)), IF(L285&lt;CGR!$P$4,"INCUMPLIDA","PROCESO"), "VERIFICAR FECHA")),"SIN VALOR AVANCE")</f>
        <v>PROCESO</v>
      </c>
      <c r="R285" s="281" t="s">
        <v>251</v>
      </c>
      <c r="S285" s="282" t="s">
        <v>252</v>
      </c>
      <c r="T285" s="301">
        <v>1</v>
      </c>
      <c r="U285" s="379">
        <v>45231</v>
      </c>
      <c r="V285" s="379">
        <v>45747</v>
      </c>
      <c r="W285" s="165">
        <f t="shared" si="62"/>
        <v>73.714285714285708</v>
      </c>
      <c r="X285" s="387">
        <v>0</v>
      </c>
      <c r="Y285" s="282" t="s">
        <v>3622</v>
      </c>
      <c r="Z285" s="340">
        <f t="shared" si="73"/>
        <v>1</v>
      </c>
      <c r="AA285" s="340">
        <f t="shared" si="74"/>
        <v>1</v>
      </c>
      <c r="AB285" s="340">
        <f t="shared" si="75"/>
        <v>1</v>
      </c>
      <c r="AC285" s="340">
        <f t="shared" si="76"/>
        <v>1</v>
      </c>
      <c r="AD285" s="340">
        <f t="shared" si="77"/>
        <v>1</v>
      </c>
      <c r="AE285" s="340">
        <f t="shared" si="78"/>
        <v>1</v>
      </c>
      <c r="AF285" s="340">
        <f t="shared" si="79"/>
        <v>1</v>
      </c>
      <c r="AG285" s="340">
        <f t="shared" si="80"/>
        <v>1</v>
      </c>
    </row>
    <row r="286" spans="1:33" ht="225.75">
      <c r="A286" s="169" t="s">
        <v>19</v>
      </c>
      <c r="B286" s="460" t="s">
        <v>13</v>
      </c>
      <c r="C286" s="642"/>
      <c r="D286" s="642"/>
      <c r="E286" s="643"/>
      <c r="F286" s="643"/>
      <c r="G286" s="52" t="s">
        <v>254</v>
      </c>
      <c r="H286" s="163" t="s">
        <v>254</v>
      </c>
      <c r="I286" s="163" t="s">
        <v>2556</v>
      </c>
      <c r="J286" s="168">
        <v>1</v>
      </c>
      <c r="K286" s="192">
        <v>45231</v>
      </c>
      <c r="L286" s="192">
        <v>45808</v>
      </c>
      <c r="M286" s="165">
        <f t="shared" si="64"/>
        <v>82.428571428571431</v>
      </c>
      <c r="N286" s="191">
        <v>0</v>
      </c>
      <c r="O286" s="175" t="s">
        <v>3623</v>
      </c>
      <c r="P286" s="53">
        <f t="shared" si="63"/>
        <v>0</v>
      </c>
      <c r="Q286" s="166" t="str">
        <f>IF(ISNUMBER(P286),IF(P286=100%,"CUMPLIDA",IF(AND(ISNUMBER(L286),ISNUMBER(CGR!$P$4)), IF(L286&lt;CGR!$P$4,"INCUMPLIDA","PROCESO"), "VERIFICAR FECHA")),"SIN VALOR AVANCE")</f>
        <v>PROCESO</v>
      </c>
      <c r="R286" s="281" t="s">
        <v>254</v>
      </c>
      <c r="S286" s="282" t="s">
        <v>2556</v>
      </c>
      <c r="T286" s="301">
        <v>1</v>
      </c>
      <c r="U286" s="379">
        <v>45231</v>
      </c>
      <c r="V286" s="379">
        <v>45808</v>
      </c>
      <c r="W286" s="165">
        <f t="shared" si="62"/>
        <v>82.428571428571431</v>
      </c>
      <c r="X286" s="387">
        <v>0</v>
      </c>
      <c r="Y286" s="303" t="s">
        <v>3623</v>
      </c>
      <c r="Z286" s="340">
        <f t="shared" si="73"/>
        <v>1</v>
      </c>
      <c r="AA286" s="340">
        <f t="shared" si="74"/>
        <v>1</v>
      </c>
      <c r="AB286" s="340">
        <f t="shared" si="75"/>
        <v>1</v>
      </c>
      <c r="AC286" s="340">
        <f t="shared" si="76"/>
        <v>1</v>
      </c>
      <c r="AD286" s="340">
        <f t="shared" si="77"/>
        <v>1</v>
      </c>
      <c r="AE286" s="340">
        <f t="shared" si="78"/>
        <v>1</v>
      </c>
      <c r="AF286" s="340">
        <f t="shared" si="79"/>
        <v>1</v>
      </c>
      <c r="AG286" s="340">
        <f t="shared" si="80"/>
        <v>1</v>
      </c>
    </row>
    <row r="287" spans="1:33" ht="180.75">
      <c r="A287" s="169" t="s">
        <v>19</v>
      </c>
      <c r="B287" s="460" t="s">
        <v>13</v>
      </c>
      <c r="C287" s="642"/>
      <c r="D287" s="642"/>
      <c r="E287" s="643"/>
      <c r="F287" s="643"/>
      <c r="G287" s="52" t="s">
        <v>1363</v>
      </c>
      <c r="H287" s="163" t="s">
        <v>258</v>
      </c>
      <c r="I287" s="163" t="s">
        <v>259</v>
      </c>
      <c r="J287" s="168">
        <v>7</v>
      </c>
      <c r="K287" s="192">
        <v>46024</v>
      </c>
      <c r="L287" s="192">
        <v>46660</v>
      </c>
      <c r="M287" s="165">
        <f t="shared" si="64"/>
        <v>90.857142857142861</v>
      </c>
      <c r="N287" s="191">
        <v>0</v>
      </c>
      <c r="O287" s="163" t="s">
        <v>3624</v>
      </c>
      <c r="P287" s="53">
        <f t="shared" si="63"/>
        <v>0</v>
      </c>
      <c r="Q287" s="166" t="str">
        <f>IF(ISNUMBER(P287),IF(P287=100%,"CUMPLIDA",IF(AND(ISNUMBER(L287),ISNUMBER(CGR!$P$4)), IF(L287&lt;CGR!$P$4,"INCUMPLIDA","PROCESO"), "VERIFICAR FECHA")),"SIN VALOR AVANCE")</f>
        <v>PROCESO</v>
      </c>
      <c r="R287" s="281" t="s">
        <v>258</v>
      </c>
      <c r="S287" s="282" t="s">
        <v>259</v>
      </c>
      <c r="T287" s="301">
        <v>7</v>
      </c>
      <c r="U287" s="379">
        <v>46024</v>
      </c>
      <c r="V287" s="379">
        <v>46660</v>
      </c>
      <c r="W287" s="165">
        <f t="shared" si="62"/>
        <v>90.857142857142861</v>
      </c>
      <c r="X287" s="387">
        <v>0</v>
      </c>
      <c r="Y287" s="282" t="s">
        <v>3624</v>
      </c>
      <c r="Z287" s="340">
        <f t="shared" si="73"/>
        <v>1</v>
      </c>
      <c r="AA287" s="340">
        <f t="shared" si="74"/>
        <v>1</v>
      </c>
      <c r="AB287" s="340">
        <f t="shared" si="75"/>
        <v>1</v>
      </c>
      <c r="AC287" s="340">
        <f t="shared" si="76"/>
        <v>1</v>
      </c>
      <c r="AD287" s="340">
        <f t="shared" si="77"/>
        <v>1</v>
      </c>
      <c r="AE287" s="340">
        <f t="shared" si="78"/>
        <v>1</v>
      </c>
      <c r="AF287" s="340">
        <f t="shared" si="79"/>
        <v>1</v>
      </c>
      <c r="AG287" s="340">
        <f t="shared" si="80"/>
        <v>1</v>
      </c>
    </row>
    <row r="288" spans="1:33" ht="180">
      <c r="A288" s="169" t="s">
        <v>19</v>
      </c>
      <c r="B288" s="460" t="s">
        <v>13</v>
      </c>
      <c r="C288" s="642"/>
      <c r="D288" s="642"/>
      <c r="E288" s="643"/>
      <c r="F288" s="643"/>
      <c r="G288" s="52" t="s">
        <v>1364</v>
      </c>
      <c r="H288" s="163" t="s">
        <v>261</v>
      </c>
      <c r="I288" s="163" t="s">
        <v>262</v>
      </c>
      <c r="J288" s="168">
        <v>1</v>
      </c>
      <c r="K288" s="192">
        <v>46024</v>
      </c>
      <c r="L288" s="192">
        <v>46660</v>
      </c>
      <c r="M288" s="165">
        <f t="shared" si="64"/>
        <v>90.857142857142861</v>
      </c>
      <c r="N288" s="191">
        <v>0</v>
      </c>
      <c r="O288" s="175" t="s">
        <v>1035</v>
      </c>
      <c r="P288" s="53">
        <f t="shared" si="63"/>
        <v>0</v>
      </c>
      <c r="Q288" s="166" t="str">
        <f>IF(ISNUMBER(P288),IF(P288=100%,"CUMPLIDA",IF(AND(ISNUMBER(L288),ISNUMBER(CGR!$P$4)), IF(L288&lt;CGR!$P$4,"INCUMPLIDA","PROCESO"), "VERIFICAR FECHA")),"SIN VALOR AVANCE")</f>
        <v>PROCESO</v>
      </c>
      <c r="R288" s="281" t="s">
        <v>261</v>
      </c>
      <c r="S288" s="282" t="s">
        <v>262</v>
      </c>
      <c r="T288" s="301">
        <v>1</v>
      </c>
      <c r="U288" s="379">
        <v>46024</v>
      </c>
      <c r="V288" s="379">
        <v>46660</v>
      </c>
      <c r="W288" s="165">
        <f t="shared" si="62"/>
        <v>90.857142857142861</v>
      </c>
      <c r="X288" s="387">
        <v>0</v>
      </c>
      <c r="Y288" s="303" t="s">
        <v>1035</v>
      </c>
      <c r="Z288" s="340">
        <f t="shared" si="73"/>
        <v>1</v>
      </c>
      <c r="AA288" s="340">
        <f t="shared" si="74"/>
        <v>1</v>
      </c>
      <c r="AB288" s="340">
        <f t="shared" si="75"/>
        <v>1</v>
      </c>
      <c r="AC288" s="340">
        <f t="shared" si="76"/>
        <v>1</v>
      </c>
      <c r="AD288" s="340">
        <f t="shared" si="77"/>
        <v>1</v>
      </c>
      <c r="AE288" s="340">
        <f t="shared" si="78"/>
        <v>1</v>
      </c>
      <c r="AF288" s="340">
        <f t="shared" si="79"/>
        <v>1</v>
      </c>
      <c r="AG288" s="340">
        <f t="shared" si="80"/>
        <v>1</v>
      </c>
    </row>
    <row r="289" spans="1:33" ht="409.5">
      <c r="A289" s="169" t="s">
        <v>19</v>
      </c>
      <c r="B289" s="460" t="s">
        <v>13</v>
      </c>
      <c r="C289" s="642"/>
      <c r="D289" s="642"/>
      <c r="E289" s="643"/>
      <c r="F289" s="643"/>
      <c r="G289" s="52" t="s">
        <v>1365</v>
      </c>
      <c r="H289" s="163" t="s">
        <v>264</v>
      </c>
      <c r="I289" s="163" t="s">
        <v>265</v>
      </c>
      <c r="J289" s="168">
        <v>2</v>
      </c>
      <c r="K289" s="192">
        <v>46024</v>
      </c>
      <c r="L289" s="192">
        <v>46660</v>
      </c>
      <c r="M289" s="165">
        <f t="shared" si="64"/>
        <v>90.857142857142861</v>
      </c>
      <c r="N289" s="191">
        <v>0</v>
      </c>
      <c r="O289" s="175" t="s">
        <v>3625</v>
      </c>
      <c r="P289" s="53">
        <f t="shared" si="63"/>
        <v>0</v>
      </c>
      <c r="Q289" s="166" t="str">
        <f>IF(ISNUMBER(P289),IF(P289=100%,"CUMPLIDA",IF(AND(ISNUMBER(L289),ISNUMBER(CGR!$P$4)), IF(L289&lt;CGR!$P$4,"INCUMPLIDA","PROCESO"), "VERIFICAR FECHA")),"SIN VALOR AVANCE")</f>
        <v>PROCESO</v>
      </c>
      <c r="R289" s="281" t="s">
        <v>264</v>
      </c>
      <c r="S289" s="282" t="s">
        <v>265</v>
      </c>
      <c r="T289" s="301">
        <v>2</v>
      </c>
      <c r="U289" s="379">
        <v>46024</v>
      </c>
      <c r="V289" s="379">
        <v>46660</v>
      </c>
      <c r="W289" s="165">
        <f t="shared" si="62"/>
        <v>90.857142857142861</v>
      </c>
      <c r="X289" s="387">
        <v>0</v>
      </c>
      <c r="Y289" s="303" t="s">
        <v>3625</v>
      </c>
      <c r="Z289" s="340">
        <f t="shared" si="73"/>
        <v>1</v>
      </c>
      <c r="AA289" s="340">
        <f t="shared" si="74"/>
        <v>1</v>
      </c>
      <c r="AB289" s="340">
        <f t="shared" si="75"/>
        <v>1</v>
      </c>
      <c r="AC289" s="340">
        <f t="shared" si="76"/>
        <v>1</v>
      </c>
      <c r="AD289" s="340">
        <f t="shared" si="77"/>
        <v>1</v>
      </c>
      <c r="AE289" s="340">
        <f t="shared" si="78"/>
        <v>1</v>
      </c>
      <c r="AF289" s="340">
        <f t="shared" si="79"/>
        <v>1</v>
      </c>
      <c r="AG289" s="340">
        <f t="shared" si="80"/>
        <v>1</v>
      </c>
    </row>
    <row r="290" spans="1:33" ht="270.75">
      <c r="A290" s="169" t="s">
        <v>19</v>
      </c>
      <c r="B290" s="460" t="s">
        <v>13</v>
      </c>
      <c r="C290" s="642" t="s">
        <v>3626</v>
      </c>
      <c r="D290" s="642" t="s">
        <v>3098</v>
      </c>
      <c r="E290" s="643" t="s">
        <v>3627</v>
      </c>
      <c r="F290" s="643" t="s">
        <v>3628</v>
      </c>
      <c r="G290" s="651" t="s">
        <v>3617</v>
      </c>
      <c r="H290" s="537" t="s">
        <v>3618</v>
      </c>
      <c r="I290" s="163" t="s">
        <v>1097</v>
      </c>
      <c r="J290" s="164">
        <v>1</v>
      </c>
      <c r="K290" s="190">
        <v>44013</v>
      </c>
      <c r="L290" s="190">
        <v>44074</v>
      </c>
      <c r="M290" s="165">
        <f t="shared" si="64"/>
        <v>8.7142857142857135</v>
      </c>
      <c r="N290" s="191">
        <v>1</v>
      </c>
      <c r="O290" s="163" t="s">
        <v>3619</v>
      </c>
      <c r="P290" s="53">
        <f t="shared" si="63"/>
        <v>1</v>
      </c>
      <c r="Q290" s="166" t="str">
        <f>IF(ISNUMBER(P290),IF(P290=100%,"CUMPLIDA",IF(AND(ISNUMBER(L290),ISNUMBER(CGR!$P$4)), IF(L290&lt;CGR!$P$4,"INCUMPLIDA","PROCESO"), "VERIFICAR FECHA")),"SIN VALOR AVANCE")</f>
        <v>CUMPLIDA</v>
      </c>
      <c r="R290" s="362" t="s">
        <v>3618</v>
      </c>
      <c r="S290" s="282" t="s">
        <v>1097</v>
      </c>
      <c r="T290" s="363">
        <v>1</v>
      </c>
      <c r="U290" s="378">
        <v>44013</v>
      </c>
      <c r="V290" s="378">
        <v>44074</v>
      </c>
      <c r="W290" s="165">
        <f t="shared" si="62"/>
        <v>8.7142857142857135</v>
      </c>
      <c r="X290" s="387">
        <v>1</v>
      </c>
      <c r="Y290" s="282" t="s">
        <v>3619</v>
      </c>
      <c r="Z290" s="340">
        <f t="shared" si="73"/>
        <v>1</v>
      </c>
      <c r="AA290" s="340">
        <f t="shared" si="74"/>
        <v>1</v>
      </c>
      <c r="AB290" s="340">
        <f t="shared" si="75"/>
        <v>1</v>
      </c>
      <c r="AC290" s="340">
        <f t="shared" si="76"/>
        <v>1</v>
      </c>
      <c r="AD290" s="340">
        <f t="shared" si="77"/>
        <v>1</v>
      </c>
      <c r="AE290" s="340">
        <f t="shared" si="78"/>
        <v>1</v>
      </c>
      <c r="AF290" s="340">
        <f t="shared" si="79"/>
        <v>1</v>
      </c>
      <c r="AG290" s="340">
        <f t="shared" si="80"/>
        <v>1</v>
      </c>
    </row>
    <row r="291" spans="1:33" ht="285.75">
      <c r="A291" s="169" t="s">
        <v>19</v>
      </c>
      <c r="B291" s="460" t="s">
        <v>13</v>
      </c>
      <c r="C291" s="642"/>
      <c r="D291" s="642"/>
      <c r="E291" s="643"/>
      <c r="F291" s="643"/>
      <c r="G291" s="651"/>
      <c r="H291" s="537" t="s">
        <v>3620</v>
      </c>
      <c r="I291" s="163" t="s">
        <v>3170</v>
      </c>
      <c r="J291" s="164">
        <v>1</v>
      </c>
      <c r="K291" s="190">
        <v>44075</v>
      </c>
      <c r="L291" s="190">
        <v>44196</v>
      </c>
      <c r="M291" s="165">
        <f t="shared" si="64"/>
        <v>17.285714285714285</v>
      </c>
      <c r="N291" s="191">
        <v>1</v>
      </c>
      <c r="O291" s="163" t="s">
        <v>3621</v>
      </c>
      <c r="P291" s="53">
        <f t="shared" si="63"/>
        <v>1</v>
      </c>
      <c r="Q291" s="166" t="str">
        <f>IF(ISNUMBER(P291),IF(P291=100%,"CUMPLIDA",IF(AND(ISNUMBER(L291),ISNUMBER(CGR!$P$4)), IF(L291&lt;CGR!$P$4,"INCUMPLIDA","PROCESO"), "VERIFICAR FECHA")),"SIN VALOR AVANCE")</f>
        <v>CUMPLIDA</v>
      </c>
      <c r="R291" s="362" t="s">
        <v>3620</v>
      </c>
      <c r="S291" s="282" t="s">
        <v>3170</v>
      </c>
      <c r="T291" s="363">
        <v>1</v>
      </c>
      <c r="U291" s="378">
        <v>44075</v>
      </c>
      <c r="V291" s="378">
        <v>44196</v>
      </c>
      <c r="W291" s="165">
        <f t="shared" si="62"/>
        <v>17.285714285714285</v>
      </c>
      <c r="X291" s="387">
        <v>1</v>
      </c>
      <c r="Y291" s="282" t="s">
        <v>3621</v>
      </c>
      <c r="Z291" s="340">
        <f t="shared" si="73"/>
        <v>1</v>
      </c>
      <c r="AA291" s="340">
        <f t="shared" si="74"/>
        <v>1</v>
      </c>
      <c r="AB291" s="340">
        <f t="shared" si="75"/>
        <v>1</v>
      </c>
      <c r="AC291" s="340">
        <f t="shared" si="76"/>
        <v>1</v>
      </c>
      <c r="AD291" s="340">
        <f t="shared" si="77"/>
        <v>1</v>
      </c>
      <c r="AE291" s="340">
        <f t="shared" si="78"/>
        <v>1</v>
      </c>
      <c r="AF291" s="340">
        <f t="shared" si="79"/>
        <v>1</v>
      </c>
      <c r="AG291" s="340">
        <f t="shared" si="80"/>
        <v>1</v>
      </c>
    </row>
    <row r="292" spans="1:33" ht="270.75" customHeight="1">
      <c r="A292" s="169" t="s">
        <v>19</v>
      </c>
      <c r="B292" s="460" t="s">
        <v>13</v>
      </c>
      <c r="C292" s="642"/>
      <c r="D292" s="642"/>
      <c r="E292" s="643"/>
      <c r="F292" s="643"/>
      <c r="G292" s="643" t="s">
        <v>3617</v>
      </c>
      <c r="H292" s="163" t="s">
        <v>2429</v>
      </c>
      <c r="I292" s="163" t="s">
        <v>969</v>
      </c>
      <c r="J292" s="168">
        <v>1</v>
      </c>
      <c r="K292" s="190">
        <v>45231</v>
      </c>
      <c r="L292" s="190">
        <v>45504</v>
      </c>
      <c r="M292" s="165">
        <f t="shared" si="64"/>
        <v>39</v>
      </c>
      <c r="N292" s="191">
        <v>1</v>
      </c>
      <c r="O292" s="175" t="s">
        <v>2430</v>
      </c>
      <c r="P292" s="53">
        <f t="shared" si="63"/>
        <v>1</v>
      </c>
      <c r="Q292" s="166" t="str">
        <f>IF(ISNUMBER(P292),IF(P292=100%,"CUMPLIDA",IF(AND(ISNUMBER(L292),ISNUMBER(CGR!$P$4)), IF(L292&lt;CGR!$P$4,"INCUMPLIDA","PROCESO"), "VERIFICAR FECHA")),"SIN VALOR AVANCE")</f>
        <v>CUMPLIDA</v>
      </c>
      <c r="R292" s="281" t="s">
        <v>2429</v>
      </c>
      <c r="S292" s="282" t="s">
        <v>969</v>
      </c>
      <c r="T292" s="301">
        <v>1</v>
      </c>
      <c r="U292" s="378">
        <v>45231</v>
      </c>
      <c r="V292" s="378">
        <v>45504</v>
      </c>
      <c r="W292" s="165">
        <f t="shared" si="62"/>
        <v>39</v>
      </c>
      <c r="X292" s="387">
        <v>1</v>
      </c>
      <c r="Y292" s="303" t="s">
        <v>2430</v>
      </c>
      <c r="Z292" s="340">
        <f t="shared" si="73"/>
        <v>1</v>
      </c>
      <c r="AA292" s="340">
        <f t="shared" si="74"/>
        <v>1</v>
      </c>
      <c r="AB292" s="340">
        <f t="shared" si="75"/>
        <v>1</v>
      </c>
      <c r="AC292" s="340">
        <f t="shared" si="76"/>
        <v>1</v>
      </c>
      <c r="AD292" s="340">
        <f t="shared" si="77"/>
        <v>1</v>
      </c>
      <c r="AE292" s="340">
        <f t="shared" si="78"/>
        <v>1</v>
      </c>
      <c r="AF292" s="340">
        <f t="shared" si="79"/>
        <v>1</v>
      </c>
      <c r="AG292" s="340">
        <f t="shared" si="80"/>
        <v>1</v>
      </c>
    </row>
    <row r="293" spans="1:33" ht="270.75">
      <c r="A293" s="169" t="s">
        <v>19</v>
      </c>
      <c r="B293" s="460" t="s">
        <v>13</v>
      </c>
      <c r="C293" s="642"/>
      <c r="D293" s="642"/>
      <c r="E293" s="643"/>
      <c r="F293" s="643"/>
      <c r="G293" s="643"/>
      <c r="H293" s="163" t="s">
        <v>2431</v>
      </c>
      <c r="I293" s="163" t="s">
        <v>2432</v>
      </c>
      <c r="J293" s="168">
        <v>1</v>
      </c>
      <c r="K293" s="190">
        <v>45231</v>
      </c>
      <c r="L293" s="190">
        <v>45504</v>
      </c>
      <c r="M293" s="165">
        <f t="shared" si="64"/>
        <v>39</v>
      </c>
      <c r="N293" s="191">
        <v>1</v>
      </c>
      <c r="O293" s="175" t="s">
        <v>2430</v>
      </c>
      <c r="P293" s="53">
        <f t="shared" si="63"/>
        <v>1</v>
      </c>
      <c r="Q293" s="166" t="str">
        <f>IF(ISNUMBER(P293),IF(P293=100%,"CUMPLIDA",IF(AND(ISNUMBER(L293),ISNUMBER(CGR!$P$4)), IF(L293&lt;CGR!$P$4,"INCUMPLIDA","PROCESO"), "VERIFICAR FECHA")),"SIN VALOR AVANCE")</f>
        <v>CUMPLIDA</v>
      </c>
      <c r="R293" s="281" t="s">
        <v>2431</v>
      </c>
      <c r="S293" s="282" t="s">
        <v>2432</v>
      </c>
      <c r="T293" s="301">
        <v>1</v>
      </c>
      <c r="U293" s="378">
        <v>45231</v>
      </c>
      <c r="V293" s="378">
        <v>45504</v>
      </c>
      <c r="W293" s="165">
        <f t="shared" si="62"/>
        <v>39</v>
      </c>
      <c r="X293" s="387">
        <v>1</v>
      </c>
      <c r="Y293" s="303" t="s">
        <v>2430</v>
      </c>
      <c r="Z293" s="340">
        <f t="shared" si="73"/>
        <v>1</v>
      </c>
      <c r="AA293" s="340">
        <f t="shared" si="74"/>
        <v>1</v>
      </c>
      <c r="AB293" s="340">
        <f t="shared" si="75"/>
        <v>1</v>
      </c>
      <c r="AC293" s="340">
        <f t="shared" si="76"/>
        <v>1</v>
      </c>
      <c r="AD293" s="340">
        <f t="shared" si="77"/>
        <v>1</v>
      </c>
      <c r="AE293" s="340">
        <f t="shared" si="78"/>
        <v>1</v>
      </c>
      <c r="AF293" s="340">
        <f t="shared" si="79"/>
        <v>1</v>
      </c>
      <c r="AG293" s="340">
        <f t="shared" si="80"/>
        <v>1</v>
      </c>
    </row>
    <row r="294" spans="1:33" ht="150.75" customHeight="1">
      <c r="A294" s="169" t="s">
        <v>19</v>
      </c>
      <c r="B294" s="460" t="s">
        <v>13</v>
      </c>
      <c r="C294" s="642"/>
      <c r="D294" s="642"/>
      <c r="E294" s="643"/>
      <c r="F294" s="643"/>
      <c r="G294" s="52" t="s">
        <v>2434</v>
      </c>
      <c r="H294" s="163" t="s">
        <v>1614</v>
      </c>
      <c r="I294" s="163" t="s">
        <v>238</v>
      </c>
      <c r="J294" s="168">
        <v>1</v>
      </c>
      <c r="K294" s="192">
        <v>45323</v>
      </c>
      <c r="L294" s="192">
        <v>45747</v>
      </c>
      <c r="M294" s="165">
        <f t="shared" si="64"/>
        <v>60.571428571428569</v>
      </c>
      <c r="N294" s="191">
        <v>0</v>
      </c>
      <c r="O294" s="175" t="s">
        <v>2450</v>
      </c>
      <c r="P294" s="53">
        <f t="shared" si="63"/>
        <v>0</v>
      </c>
      <c r="Q294" s="166" t="str">
        <f>IF(ISNUMBER(P294),IF(P294=100%,"CUMPLIDA",IF(AND(ISNUMBER(L294),ISNUMBER(CGR!$P$4)), IF(L294&lt;CGR!$P$4,"INCUMPLIDA","PROCESO"), "VERIFICAR FECHA")),"SIN VALOR AVANCE")</f>
        <v>PROCESO</v>
      </c>
      <c r="R294" s="281" t="s">
        <v>1614</v>
      </c>
      <c r="S294" s="282" t="s">
        <v>238</v>
      </c>
      <c r="T294" s="301">
        <v>1</v>
      </c>
      <c r="U294" s="379">
        <v>45323</v>
      </c>
      <c r="V294" s="379">
        <v>45747</v>
      </c>
      <c r="W294" s="165">
        <f t="shared" si="62"/>
        <v>60.571428571428569</v>
      </c>
      <c r="X294" s="387">
        <v>0</v>
      </c>
      <c r="Y294" s="303" t="s">
        <v>2450</v>
      </c>
      <c r="Z294" s="340">
        <f t="shared" si="73"/>
        <v>1</v>
      </c>
      <c r="AA294" s="340">
        <f t="shared" si="74"/>
        <v>1</v>
      </c>
      <c r="AB294" s="340">
        <f t="shared" si="75"/>
        <v>1</v>
      </c>
      <c r="AC294" s="340">
        <f t="shared" si="76"/>
        <v>1</v>
      </c>
      <c r="AD294" s="340">
        <f t="shared" si="77"/>
        <v>1</v>
      </c>
      <c r="AE294" s="340">
        <f t="shared" si="78"/>
        <v>1</v>
      </c>
      <c r="AF294" s="340">
        <f t="shared" si="79"/>
        <v>1</v>
      </c>
      <c r="AG294" s="340">
        <f t="shared" si="80"/>
        <v>1</v>
      </c>
    </row>
    <row r="295" spans="1:33" ht="105.75" customHeight="1">
      <c r="A295" s="169" t="s">
        <v>19</v>
      </c>
      <c r="B295" s="460" t="s">
        <v>13</v>
      </c>
      <c r="C295" s="642"/>
      <c r="D295" s="642"/>
      <c r="E295" s="643"/>
      <c r="F295" s="643"/>
      <c r="G295" s="52" t="s">
        <v>241</v>
      </c>
      <c r="H295" s="163" t="s">
        <v>241</v>
      </c>
      <c r="I295" s="163" t="s">
        <v>242</v>
      </c>
      <c r="J295" s="168">
        <v>1</v>
      </c>
      <c r="K295" s="192">
        <v>45323</v>
      </c>
      <c r="L295" s="192">
        <v>45747</v>
      </c>
      <c r="M295" s="165">
        <f t="shared" si="64"/>
        <v>60.571428571428569</v>
      </c>
      <c r="N295" s="191">
        <v>0</v>
      </c>
      <c r="O295" s="163" t="s">
        <v>3622</v>
      </c>
      <c r="P295" s="53">
        <f t="shared" si="63"/>
        <v>0</v>
      </c>
      <c r="Q295" s="166" t="str">
        <f>IF(ISNUMBER(P295),IF(P295=100%,"CUMPLIDA",IF(AND(ISNUMBER(L295),ISNUMBER(CGR!$P$4)), IF(L295&lt;CGR!$P$4,"INCUMPLIDA","PROCESO"), "VERIFICAR FECHA")),"SIN VALOR AVANCE")</f>
        <v>PROCESO</v>
      </c>
      <c r="R295" s="281" t="s">
        <v>241</v>
      </c>
      <c r="S295" s="282" t="s">
        <v>242</v>
      </c>
      <c r="T295" s="301">
        <v>1</v>
      </c>
      <c r="U295" s="379">
        <v>45323</v>
      </c>
      <c r="V295" s="379">
        <v>45747</v>
      </c>
      <c r="W295" s="165">
        <f t="shared" si="62"/>
        <v>60.571428571428569</v>
      </c>
      <c r="X295" s="387">
        <v>0</v>
      </c>
      <c r="Y295" s="282" t="s">
        <v>3622</v>
      </c>
      <c r="Z295" s="340">
        <f t="shared" si="73"/>
        <v>1</v>
      </c>
      <c r="AA295" s="340">
        <f t="shared" si="74"/>
        <v>1</v>
      </c>
      <c r="AB295" s="340">
        <f t="shared" si="75"/>
        <v>1</v>
      </c>
      <c r="AC295" s="340">
        <f t="shared" si="76"/>
        <v>1</v>
      </c>
      <c r="AD295" s="340">
        <f t="shared" si="77"/>
        <v>1</v>
      </c>
      <c r="AE295" s="340">
        <f t="shared" si="78"/>
        <v>1</v>
      </c>
      <c r="AF295" s="340">
        <f t="shared" si="79"/>
        <v>1</v>
      </c>
      <c r="AG295" s="340">
        <f t="shared" si="80"/>
        <v>1</v>
      </c>
    </row>
    <row r="296" spans="1:33" ht="105.75" customHeight="1">
      <c r="A296" s="169" t="s">
        <v>19</v>
      </c>
      <c r="B296" s="460" t="s">
        <v>13</v>
      </c>
      <c r="C296" s="642"/>
      <c r="D296" s="642"/>
      <c r="E296" s="643"/>
      <c r="F296" s="643"/>
      <c r="G296" s="52" t="s">
        <v>1361</v>
      </c>
      <c r="H296" s="163" t="s">
        <v>245</v>
      </c>
      <c r="I296" s="163" t="s">
        <v>246</v>
      </c>
      <c r="J296" s="168">
        <v>1</v>
      </c>
      <c r="K296" s="192">
        <v>45231</v>
      </c>
      <c r="L296" s="192">
        <v>45747</v>
      </c>
      <c r="M296" s="165">
        <f t="shared" si="64"/>
        <v>73.714285714285708</v>
      </c>
      <c r="N296" s="191">
        <v>0</v>
      </c>
      <c r="O296" s="163" t="s">
        <v>3622</v>
      </c>
      <c r="P296" s="53">
        <f t="shared" si="63"/>
        <v>0</v>
      </c>
      <c r="Q296" s="166" t="str">
        <f>IF(ISNUMBER(P296),IF(P296=100%,"CUMPLIDA",IF(AND(ISNUMBER(L296),ISNUMBER(CGR!$P$4)), IF(L296&lt;CGR!$P$4,"INCUMPLIDA","PROCESO"), "VERIFICAR FECHA")),"SIN VALOR AVANCE")</f>
        <v>PROCESO</v>
      </c>
      <c r="R296" s="281" t="s">
        <v>245</v>
      </c>
      <c r="S296" s="282" t="s">
        <v>246</v>
      </c>
      <c r="T296" s="301">
        <v>1</v>
      </c>
      <c r="U296" s="379">
        <v>45231</v>
      </c>
      <c r="V296" s="379">
        <v>45747</v>
      </c>
      <c r="W296" s="165">
        <f t="shared" si="62"/>
        <v>73.714285714285708</v>
      </c>
      <c r="X296" s="387">
        <v>0</v>
      </c>
      <c r="Y296" s="282" t="s">
        <v>3622</v>
      </c>
      <c r="Z296" s="340">
        <f t="shared" si="73"/>
        <v>1</v>
      </c>
      <c r="AA296" s="340">
        <f t="shared" si="74"/>
        <v>1</v>
      </c>
      <c r="AB296" s="340">
        <f t="shared" si="75"/>
        <v>1</v>
      </c>
      <c r="AC296" s="340">
        <f t="shared" si="76"/>
        <v>1</v>
      </c>
      <c r="AD296" s="340">
        <f t="shared" si="77"/>
        <v>1</v>
      </c>
      <c r="AE296" s="340">
        <f t="shared" si="78"/>
        <v>1</v>
      </c>
      <c r="AF296" s="340">
        <f t="shared" si="79"/>
        <v>1</v>
      </c>
      <c r="AG296" s="340">
        <f t="shared" si="80"/>
        <v>1</v>
      </c>
    </row>
    <row r="297" spans="1:33" ht="135.75" customHeight="1">
      <c r="A297" s="169" t="s">
        <v>19</v>
      </c>
      <c r="B297" s="460" t="s">
        <v>13</v>
      </c>
      <c r="C297" s="642"/>
      <c r="D297" s="642"/>
      <c r="E297" s="643"/>
      <c r="F297" s="643"/>
      <c r="G297" s="52" t="s">
        <v>248</v>
      </c>
      <c r="H297" s="163" t="s">
        <v>248</v>
      </c>
      <c r="I297" s="163" t="s">
        <v>3249</v>
      </c>
      <c r="J297" s="168">
        <v>1</v>
      </c>
      <c r="K297" s="192">
        <v>45323</v>
      </c>
      <c r="L297" s="192">
        <v>45747</v>
      </c>
      <c r="M297" s="165">
        <f t="shared" si="64"/>
        <v>60.571428571428569</v>
      </c>
      <c r="N297" s="191">
        <v>0</v>
      </c>
      <c r="O297" s="175" t="s">
        <v>1035</v>
      </c>
      <c r="P297" s="53">
        <f t="shared" si="63"/>
        <v>0</v>
      </c>
      <c r="Q297" s="166" t="str">
        <f>IF(ISNUMBER(P297),IF(P297=100%,"CUMPLIDA",IF(AND(ISNUMBER(L297),ISNUMBER(CGR!$P$4)), IF(L297&lt;CGR!$P$4,"INCUMPLIDA","PROCESO"), "VERIFICAR FECHA")),"SIN VALOR AVANCE")</f>
        <v>PROCESO</v>
      </c>
      <c r="R297" s="281" t="s">
        <v>248</v>
      </c>
      <c r="S297" s="282" t="s">
        <v>3249</v>
      </c>
      <c r="T297" s="301">
        <v>1</v>
      </c>
      <c r="U297" s="379">
        <v>45323</v>
      </c>
      <c r="V297" s="379">
        <v>45747</v>
      </c>
      <c r="W297" s="165">
        <f t="shared" si="62"/>
        <v>60.571428571428569</v>
      </c>
      <c r="X297" s="387">
        <v>0</v>
      </c>
      <c r="Y297" s="303" t="s">
        <v>1035</v>
      </c>
      <c r="Z297" s="340">
        <f t="shared" si="73"/>
        <v>1</v>
      </c>
      <c r="AA297" s="340">
        <f t="shared" si="74"/>
        <v>1</v>
      </c>
      <c r="AB297" s="340">
        <f t="shared" si="75"/>
        <v>1</v>
      </c>
      <c r="AC297" s="340">
        <f t="shared" si="76"/>
        <v>1</v>
      </c>
      <c r="AD297" s="340">
        <f t="shared" si="77"/>
        <v>1</v>
      </c>
      <c r="AE297" s="340">
        <f t="shared" si="78"/>
        <v>1</v>
      </c>
      <c r="AF297" s="340">
        <f t="shared" si="79"/>
        <v>1</v>
      </c>
      <c r="AG297" s="340">
        <f t="shared" si="80"/>
        <v>1</v>
      </c>
    </row>
    <row r="298" spans="1:33" ht="120.75" customHeight="1">
      <c r="A298" s="169" t="s">
        <v>19</v>
      </c>
      <c r="B298" s="460" t="s">
        <v>13</v>
      </c>
      <c r="C298" s="642"/>
      <c r="D298" s="642"/>
      <c r="E298" s="643"/>
      <c r="F298" s="643"/>
      <c r="G298" s="52" t="s">
        <v>251</v>
      </c>
      <c r="H298" s="163" t="s">
        <v>251</v>
      </c>
      <c r="I298" s="163" t="s">
        <v>252</v>
      </c>
      <c r="J298" s="168">
        <v>1</v>
      </c>
      <c r="K298" s="192">
        <v>45231</v>
      </c>
      <c r="L298" s="192">
        <v>45747</v>
      </c>
      <c r="M298" s="165">
        <f t="shared" si="64"/>
        <v>73.714285714285708</v>
      </c>
      <c r="N298" s="191">
        <v>0</v>
      </c>
      <c r="O298" s="163" t="s">
        <v>3629</v>
      </c>
      <c r="P298" s="53">
        <f t="shared" si="63"/>
        <v>0</v>
      </c>
      <c r="Q298" s="166" t="str">
        <f>IF(ISNUMBER(P298),IF(P298=100%,"CUMPLIDA",IF(AND(ISNUMBER(L298),ISNUMBER(CGR!$P$4)), IF(L298&lt;CGR!$P$4,"INCUMPLIDA","PROCESO"), "VERIFICAR FECHA")),"SIN VALOR AVANCE")</f>
        <v>PROCESO</v>
      </c>
      <c r="R298" s="281" t="s">
        <v>251</v>
      </c>
      <c r="S298" s="282" t="s">
        <v>252</v>
      </c>
      <c r="T298" s="301">
        <v>1</v>
      </c>
      <c r="U298" s="379">
        <v>45231</v>
      </c>
      <c r="V298" s="379">
        <v>45747</v>
      </c>
      <c r="W298" s="165">
        <f t="shared" si="62"/>
        <v>73.714285714285708</v>
      </c>
      <c r="X298" s="387">
        <v>0</v>
      </c>
      <c r="Y298" s="282" t="s">
        <v>3629</v>
      </c>
      <c r="Z298" s="340">
        <f t="shared" si="73"/>
        <v>1</v>
      </c>
      <c r="AA298" s="340">
        <f t="shared" si="74"/>
        <v>1</v>
      </c>
      <c r="AB298" s="340">
        <f t="shared" si="75"/>
        <v>1</v>
      </c>
      <c r="AC298" s="340">
        <f t="shared" si="76"/>
        <v>1</v>
      </c>
      <c r="AD298" s="340">
        <f t="shared" si="77"/>
        <v>1</v>
      </c>
      <c r="AE298" s="340">
        <f t="shared" si="78"/>
        <v>1</v>
      </c>
      <c r="AF298" s="340">
        <f t="shared" si="79"/>
        <v>1</v>
      </c>
      <c r="AG298" s="340">
        <f t="shared" si="80"/>
        <v>1</v>
      </c>
    </row>
    <row r="299" spans="1:33" ht="210.75" customHeight="1">
      <c r="A299" s="169" t="s">
        <v>19</v>
      </c>
      <c r="B299" s="460" t="s">
        <v>13</v>
      </c>
      <c r="C299" s="642"/>
      <c r="D299" s="642"/>
      <c r="E299" s="643"/>
      <c r="F299" s="643"/>
      <c r="G299" s="52" t="s">
        <v>254</v>
      </c>
      <c r="H299" s="163" t="s">
        <v>254</v>
      </c>
      <c r="I299" s="163" t="s">
        <v>2556</v>
      </c>
      <c r="J299" s="168">
        <v>1</v>
      </c>
      <c r="K299" s="192">
        <v>45231</v>
      </c>
      <c r="L299" s="192">
        <v>45808</v>
      </c>
      <c r="M299" s="165">
        <f t="shared" si="64"/>
        <v>82.428571428571431</v>
      </c>
      <c r="N299" s="191">
        <v>0</v>
      </c>
      <c r="O299" s="175" t="s">
        <v>3630</v>
      </c>
      <c r="P299" s="53">
        <f t="shared" si="63"/>
        <v>0</v>
      </c>
      <c r="Q299" s="166" t="str">
        <f>IF(ISNUMBER(P299),IF(P299=100%,"CUMPLIDA",IF(AND(ISNUMBER(L299),ISNUMBER(CGR!$P$4)), IF(L299&lt;CGR!$P$4,"INCUMPLIDA","PROCESO"), "VERIFICAR FECHA")),"SIN VALOR AVANCE")</f>
        <v>PROCESO</v>
      </c>
      <c r="R299" s="281" t="s">
        <v>254</v>
      </c>
      <c r="S299" s="282" t="s">
        <v>2556</v>
      </c>
      <c r="T299" s="301">
        <v>1</v>
      </c>
      <c r="U299" s="379">
        <v>45231</v>
      </c>
      <c r="V299" s="379">
        <v>45808</v>
      </c>
      <c r="W299" s="165">
        <f t="shared" si="62"/>
        <v>82.428571428571431</v>
      </c>
      <c r="X299" s="387">
        <v>0</v>
      </c>
      <c r="Y299" s="303" t="s">
        <v>3630</v>
      </c>
      <c r="Z299" s="340">
        <f t="shared" si="73"/>
        <v>1</v>
      </c>
      <c r="AA299" s="340">
        <f t="shared" si="74"/>
        <v>1</v>
      </c>
      <c r="AB299" s="340">
        <f t="shared" si="75"/>
        <v>1</v>
      </c>
      <c r="AC299" s="340">
        <f t="shared" si="76"/>
        <v>1</v>
      </c>
      <c r="AD299" s="340">
        <f t="shared" si="77"/>
        <v>1</v>
      </c>
      <c r="AE299" s="340">
        <f t="shared" si="78"/>
        <v>1</v>
      </c>
      <c r="AF299" s="340">
        <f t="shared" si="79"/>
        <v>1</v>
      </c>
      <c r="AG299" s="340">
        <f t="shared" si="80"/>
        <v>1</v>
      </c>
    </row>
    <row r="300" spans="1:33" ht="180.75" customHeight="1">
      <c r="A300" s="169" t="s">
        <v>19</v>
      </c>
      <c r="B300" s="460" t="s">
        <v>13</v>
      </c>
      <c r="C300" s="642"/>
      <c r="D300" s="642"/>
      <c r="E300" s="643"/>
      <c r="F300" s="643"/>
      <c r="G300" s="52" t="s">
        <v>1363</v>
      </c>
      <c r="H300" s="163" t="s">
        <v>258</v>
      </c>
      <c r="I300" s="163" t="s">
        <v>259</v>
      </c>
      <c r="J300" s="168">
        <v>7</v>
      </c>
      <c r="K300" s="192">
        <v>46024</v>
      </c>
      <c r="L300" s="192">
        <v>46660</v>
      </c>
      <c r="M300" s="165">
        <f t="shared" si="64"/>
        <v>90.857142857142861</v>
      </c>
      <c r="N300" s="191">
        <v>0</v>
      </c>
      <c r="O300" s="163" t="s">
        <v>3624</v>
      </c>
      <c r="P300" s="53">
        <f t="shared" si="63"/>
        <v>0</v>
      </c>
      <c r="Q300" s="166" t="str">
        <f>IF(ISNUMBER(P300),IF(P300=100%,"CUMPLIDA",IF(AND(ISNUMBER(L300),ISNUMBER(CGR!$P$4)), IF(L300&lt;CGR!$P$4,"INCUMPLIDA","PROCESO"), "VERIFICAR FECHA")),"SIN VALOR AVANCE")</f>
        <v>PROCESO</v>
      </c>
      <c r="R300" s="281" t="s">
        <v>258</v>
      </c>
      <c r="S300" s="282" t="s">
        <v>259</v>
      </c>
      <c r="T300" s="301">
        <v>7</v>
      </c>
      <c r="U300" s="379">
        <v>46024</v>
      </c>
      <c r="V300" s="379">
        <v>46660</v>
      </c>
      <c r="W300" s="165">
        <f t="shared" si="62"/>
        <v>90.857142857142861</v>
      </c>
      <c r="X300" s="387">
        <v>0</v>
      </c>
      <c r="Y300" s="282" t="s">
        <v>3624</v>
      </c>
      <c r="Z300" s="340">
        <f t="shared" si="73"/>
        <v>1</v>
      </c>
      <c r="AA300" s="340">
        <f t="shared" si="74"/>
        <v>1</v>
      </c>
      <c r="AB300" s="340">
        <f t="shared" si="75"/>
        <v>1</v>
      </c>
      <c r="AC300" s="340">
        <f t="shared" si="76"/>
        <v>1</v>
      </c>
      <c r="AD300" s="340">
        <f t="shared" si="77"/>
        <v>1</v>
      </c>
      <c r="AE300" s="340">
        <f t="shared" si="78"/>
        <v>1</v>
      </c>
      <c r="AF300" s="340">
        <f t="shared" si="79"/>
        <v>1</v>
      </c>
      <c r="AG300" s="340">
        <f t="shared" si="80"/>
        <v>1</v>
      </c>
    </row>
    <row r="301" spans="1:33" ht="150.75" customHeight="1">
      <c r="A301" s="169" t="s">
        <v>19</v>
      </c>
      <c r="B301" s="460" t="s">
        <v>13</v>
      </c>
      <c r="C301" s="642"/>
      <c r="D301" s="642"/>
      <c r="E301" s="643"/>
      <c r="F301" s="643"/>
      <c r="G301" s="52" t="s">
        <v>1364</v>
      </c>
      <c r="H301" s="163" t="s">
        <v>261</v>
      </c>
      <c r="I301" s="163" t="s">
        <v>262</v>
      </c>
      <c r="J301" s="168">
        <v>1</v>
      </c>
      <c r="K301" s="192">
        <v>46024</v>
      </c>
      <c r="L301" s="192">
        <v>46660</v>
      </c>
      <c r="M301" s="165">
        <f t="shared" si="64"/>
        <v>90.857142857142861</v>
      </c>
      <c r="N301" s="191">
        <v>0</v>
      </c>
      <c r="O301" s="175" t="s">
        <v>2450</v>
      </c>
      <c r="P301" s="53">
        <f t="shared" si="63"/>
        <v>0</v>
      </c>
      <c r="Q301" s="166" t="str">
        <f>IF(ISNUMBER(P301),IF(P301=100%,"CUMPLIDA",IF(AND(ISNUMBER(L301),ISNUMBER(CGR!$P$4)), IF(L301&lt;CGR!$P$4,"INCUMPLIDA","PROCESO"), "VERIFICAR FECHA")),"SIN VALOR AVANCE")</f>
        <v>PROCESO</v>
      </c>
      <c r="R301" s="281" t="s">
        <v>261</v>
      </c>
      <c r="S301" s="282" t="s">
        <v>262</v>
      </c>
      <c r="T301" s="301">
        <v>1</v>
      </c>
      <c r="U301" s="379">
        <v>46024</v>
      </c>
      <c r="V301" s="379">
        <v>46660</v>
      </c>
      <c r="W301" s="165">
        <f t="shared" si="62"/>
        <v>90.857142857142861</v>
      </c>
      <c r="X301" s="387">
        <v>0</v>
      </c>
      <c r="Y301" s="303" t="s">
        <v>2450</v>
      </c>
      <c r="Z301" s="340">
        <f t="shared" si="73"/>
        <v>1</v>
      </c>
      <c r="AA301" s="340">
        <f t="shared" si="74"/>
        <v>1</v>
      </c>
      <c r="AB301" s="340">
        <f t="shared" si="75"/>
        <v>1</v>
      </c>
      <c r="AC301" s="340">
        <f t="shared" si="76"/>
        <v>1</v>
      </c>
      <c r="AD301" s="340">
        <f t="shared" si="77"/>
        <v>1</v>
      </c>
      <c r="AE301" s="340">
        <f t="shared" si="78"/>
        <v>1</v>
      </c>
      <c r="AF301" s="340">
        <f t="shared" si="79"/>
        <v>1</v>
      </c>
      <c r="AG301" s="340">
        <f t="shared" si="80"/>
        <v>1</v>
      </c>
    </row>
    <row r="302" spans="1:33" ht="300.75" customHeight="1">
      <c r="A302" s="169" t="s">
        <v>19</v>
      </c>
      <c r="B302" s="460" t="s">
        <v>13</v>
      </c>
      <c r="C302" s="642"/>
      <c r="D302" s="642"/>
      <c r="E302" s="643"/>
      <c r="F302" s="643"/>
      <c r="G302" s="52" t="s">
        <v>1365</v>
      </c>
      <c r="H302" s="163" t="s">
        <v>264</v>
      </c>
      <c r="I302" s="163" t="s">
        <v>265</v>
      </c>
      <c r="J302" s="168">
        <v>2</v>
      </c>
      <c r="K302" s="192">
        <v>46024</v>
      </c>
      <c r="L302" s="192">
        <v>46660</v>
      </c>
      <c r="M302" s="165">
        <f t="shared" si="64"/>
        <v>90.857142857142861</v>
      </c>
      <c r="N302" s="191">
        <v>0</v>
      </c>
      <c r="O302" s="175" t="s">
        <v>3631</v>
      </c>
      <c r="P302" s="53">
        <f t="shared" si="63"/>
        <v>0</v>
      </c>
      <c r="Q302" s="166" t="str">
        <f>IF(ISNUMBER(P302),IF(P302=100%,"CUMPLIDA",IF(AND(ISNUMBER(L302),ISNUMBER(CGR!$P$4)), IF(L302&lt;CGR!$P$4,"INCUMPLIDA","PROCESO"), "VERIFICAR FECHA")),"SIN VALOR AVANCE")</f>
        <v>PROCESO</v>
      </c>
      <c r="R302" s="281" t="s">
        <v>264</v>
      </c>
      <c r="S302" s="282" t="s">
        <v>265</v>
      </c>
      <c r="T302" s="301">
        <v>2</v>
      </c>
      <c r="U302" s="379">
        <v>46024</v>
      </c>
      <c r="V302" s="379">
        <v>46660</v>
      </c>
      <c r="W302" s="165">
        <f t="shared" si="62"/>
        <v>90.857142857142861</v>
      </c>
      <c r="X302" s="387">
        <v>0</v>
      </c>
      <c r="Y302" s="303" t="s">
        <v>3631</v>
      </c>
      <c r="Z302" s="340">
        <f t="shared" si="73"/>
        <v>1</v>
      </c>
      <c r="AA302" s="340">
        <f t="shared" si="74"/>
        <v>1</v>
      </c>
      <c r="AB302" s="340">
        <f t="shared" si="75"/>
        <v>1</v>
      </c>
      <c r="AC302" s="340">
        <f t="shared" si="76"/>
        <v>1</v>
      </c>
      <c r="AD302" s="340">
        <f t="shared" si="77"/>
        <v>1</v>
      </c>
      <c r="AE302" s="340">
        <f t="shared" si="78"/>
        <v>1</v>
      </c>
      <c r="AF302" s="340">
        <f t="shared" si="79"/>
        <v>1</v>
      </c>
      <c r="AG302" s="340">
        <f t="shared" si="80"/>
        <v>1</v>
      </c>
    </row>
    <row r="303" spans="1:33" ht="270.75" customHeight="1">
      <c r="A303" s="169" t="s">
        <v>19</v>
      </c>
      <c r="B303" s="460" t="s">
        <v>13</v>
      </c>
      <c r="C303" s="652" t="s">
        <v>3632</v>
      </c>
      <c r="D303" s="652" t="s">
        <v>3098</v>
      </c>
      <c r="E303" s="653" t="s">
        <v>3633</v>
      </c>
      <c r="F303" s="653" t="s">
        <v>3634</v>
      </c>
      <c r="G303" s="651" t="s">
        <v>3617</v>
      </c>
      <c r="H303" s="537" t="s">
        <v>3618</v>
      </c>
      <c r="I303" s="163" t="s">
        <v>1097</v>
      </c>
      <c r="J303" s="164">
        <v>1</v>
      </c>
      <c r="K303" s="190">
        <v>44013</v>
      </c>
      <c r="L303" s="190">
        <v>44074</v>
      </c>
      <c r="M303" s="165">
        <f t="shared" si="64"/>
        <v>8.7142857142857135</v>
      </c>
      <c r="N303" s="191">
        <v>1</v>
      </c>
      <c r="O303" s="163" t="s">
        <v>3619</v>
      </c>
      <c r="P303" s="53">
        <f t="shared" si="63"/>
        <v>1</v>
      </c>
      <c r="Q303" s="166" t="str">
        <f>IF(ISNUMBER(P303),IF(P303=100%,"CUMPLIDA",IF(AND(ISNUMBER(L303),ISNUMBER(CGR!$P$4)), IF(L303&lt;CGR!$P$4,"INCUMPLIDA","PROCESO"), "VERIFICAR FECHA")),"SIN VALOR AVANCE")</f>
        <v>CUMPLIDA</v>
      </c>
      <c r="R303" s="362" t="s">
        <v>3618</v>
      </c>
      <c r="S303" s="282" t="s">
        <v>1097</v>
      </c>
      <c r="T303" s="363">
        <v>1</v>
      </c>
      <c r="U303" s="378">
        <v>44013</v>
      </c>
      <c r="V303" s="378">
        <v>44074</v>
      </c>
      <c r="W303" s="165">
        <f t="shared" si="62"/>
        <v>8.7142857142857135</v>
      </c>
      <c r="X303" s="387">
        <v>1</v>
      </c>
      <c r="Y303" s="282" t="s">
        <v>3619</v>
      </c>
      <c r="Z303" s="340">
        <f t="shared" si="73"/>
        <v>1</v>
      </c>
      <c r="AA303" s="340">
        <f t="shared" si="74"/>
        <v>1</v>
      </c>
      <c r="AB303" s="340">
        <f t="shared" si="75"/>
        <v>1</v>
      </c>
      <c r="AC303" s="340">
        <f t="shared" si="76"/>
        <v>1</v>
      </c>
      <c r="AD303" s="340">
        <f t="shared" si="77"/>
        <v>1</v>
      </c>
      <c r="AE303" s="340">
        <f t="shared" si="78"/>
        <v>1</v>
      </c>
      <c r="AF303" s="340">
        <f t="shared" si="79"/>
        <v>1</v>
      </c>
      <c r="AG303" s="340">
        <f t="shared" si="80"/>
        <v>1</v>
      </c>
    </row>
    <row r="304" spans="1:33" ht="285.75">
      <c r="A304" s="169" t="s">
        <v>19</v>
      </c>
      <c r="B304" s="460" t="s">
        <v>13</v>
      </c>
      <c r="C304" s="652"/>
      <c r="D304" s="652"/>
      <c r="E304" s="653"/>
      <c r="F304" s="653"/>
      <c r="G304" s="651"/>
      <c r="H304" s="537" t="s">
        <v>3620</v>
      </c>
      <c r="I304" s="163" t="s">
        <v>3170</v>
      </c>
      <c r="J304" s="164">
        <v>1</v>
      </c>
      <c r="K304" s="190">
        <v>44075</v>
      </c>
      <c r="L304" s="190">
        <v>44196</v>
      </c>
      <c r="M304" s="165">
        <f t="shared" si="64"/>
        <v>17.285714285714285</v>
      </c>
      <c r="N304" s="191">
        <v>1</v>
      </c>
      <c r="O304" s="163" t="s">
        <v>3621</v>
      </c>
      <c r="P304" s="53">
        <f t="shared" si="63"/>
        <v>1</v>
      </c>
      <c r="Q304" s="166" t="str">
        <f>IF(ISNUMBER(P304),IF(P304=100%,"CUMPLIDA",IF(AND(ISNUMBER(L304),ISNUMBER(CGR!$P$4)), IF(L304&lt;CGR!$P$4,"INCUMPLIDA","PROCESO"), "VERIFICAR FECHA")),"SIN VALOR AVANCE")</f>
        <v>CUMPLIDA</v>
      </c>
      <c r="R304" s="362" t="s">
        <v>3620</v>
      </c>
      <c r="S304" s="282" t="s">
        <v>3170</v>
      </c>
      <c r="T304" s="363">
        <v>1</v>
      </c>
      <c r="U304" s="378">
        <v>44075</v>
      </c>
      <c r="V304" s="378">
        <v>44196</v>
      </c>
      <c r="W304" s="165">
        <f t="shared" si="62"/>
        <v>17.285714285714285</v>
      </c>
      <c r="X304" s="387">
        <v>1</v>
      </c>
      <c r="Y304" s="282" t="s">
        <v>3621</v>
      </c>
      <c r="Z304" s="340">
        <f t="shared" si="73"/>
        <v>1</v>
      </c>
      <c r="AA304" s="340">
        <f t="shared" si="74"/>
        <v>1</v>
      </c>
      <c r="AB304" s="340">
        <f t="shared" si="75"/>
        <v>1</v>
      </c>
      <c r="AC304" s="340">
        <f t="shared" si="76"/>
        <v>1</v>
      </c>
      <c r="AD304" s="340">
        <f t="shared" si="77"/>
        <v>1</v>
      </c>
      <c r="AE304" s="340">
        <f t="shared" si="78"/>
        <v>1</v>
      </c>
      <c r="AF304" s="340">
        <f t="shared" si="79"/>
        <v>1</v>
      </c>
      <c r="AG304" s="340">
        <f t="shared" si="80"/>
        <v>1</v>
      </c>
    </row>
    <row r="305" spans="1:33" ht="270.75" customHeight="1">
      <c r="A305" s="169" t="s">
        <v>19</v>
      </c>
      <c r="B305" s="460" t="s">
        <v>13</v>
      </c>
      <c r="C305" s="652"/>
      <c r="D305" s="652"/>
      <c r="E305" s="653"/>
      <c r="F305" s="653"/>
      <c r="G305" s="643" t="s">
        <v>3617</v>
      </c>
      <c r="H305" s="163" t="s">
        <v>2429</v>
      </c>
      <c r="I305" s="163" t="s">
        <v>969</v>
      </c>
      <c r="J305" s="168">
        <v>1</v>
      </c>
      <c r="K305" s="190">
        <v>45231</v>
      </c>
      <c r="L305" s="190">
        <v>45504</v>
      </c>
      <c r="M305" s="165">
        <f t="shared" si="64"/>
        <v>39</v>
      </c>
      <c r="N305" s="191">
        <v>1</v>
      </c>
      <c r="O305" s="175" t="s">
        <v>2430</v>
      </c>
      <c r="P305" s="53">
        <f t="shared" si="63"/>
        <v>1</v>
      </c>
      <c r="Q305" s="166" t="str">
        <f>IF(ISNUMBER(P305),IF(P305=100%,"CUMPLIDA",IF(AND(ISNUMBER(L305),ISNUMBER(CGR!$P$4)), IF(L305&lt;CGR!$P$4,"INCUMPLIDA","PROCESO"), "VERIFICAR FECHA")),"SIN VALOR AVANCE")</f>
        <v>CUMPLIDA</v>
      </c>
      <c r="R305" s="281" t="s">
        <v>2429</v>
      </c>
      <c r="S305" s="282" t="s">
        <v>969</v>
      </c>
      <c r="T305" s="301">
        <v>1</v>
      </c>
      <c r="U305" s="378">
        <v>45231</v>
      </c>
      <c r="V305" s="378">
        <v>45504</v>
      </c>
      <c r="W305" s="165">
        <f t="shared" si="62"/>
        <v>39</v>
      </c>
      <c r="X305" s="387">
        <v>1</v>
      </c>
      <c r="Y305" s="303" t="s">
        <v>2430</v>
      </c>
      <c r="Z305" s="340">
        <f t="shared" si="73"/>
        <v>1</v>
      </c>
      <c r="AA305" s="340">
        <f t="shared" si="74"/>
        <v>1</v>
      </c>
      <c r="AB305" s="340">
        <f t="shared" si="75"/>
        <v>1</v>
      </c>
      <c r="AC305" s="340">
        <f t="shared" si="76"/>
        <v>1</v>
      </c>
      <c r="AD305" s="340">
        <f t="shared" si="77"/>
        <v>1</v>
      </c>
      <c r="AE305" s="340">
        <f t="shared" si="78"/>
        <v>1</v>
      </c>
      <c r="AF305" s="340">
        <f t="shared" si="79"/>
        <v>1</v>
      </c>
      <c r="AG305" s="340">
        <f t="shared" si="80"/>
        <v>1</v>
      </c>
    </row>
    <row r="306" spans="1:33" ht="270.75">
      <c r="A306" s="169" t="s">
        <v>19</v>
      </c>
      <c r="B306" s="460" t="s">
        <v>13</v>
      </c>
      <c r="C306" s="652"/>
      <c r="D306" s="652"/>
      <c r="E306" s="653"/>
      <c r="F306" s="653"/>
      <c r="G306" s="643"/>
      <c r="H306" s="163" t="s">
        <v>2431</v>
      </c>
      <c r="I306" s="163" t="s">
        <v>2432</v>
      </c>
      <c r="J306" s="168">
        <v>1</v>
      </c>
      <c r="K306" s="190">
        <v>45231</v>
      </c>
      <c r="L306" s="190">
        <v>45504</v>
      </c>
      <c r="M306" s="165">
        <f t="shared" si="64"/>
        <v>39</v>
      </c>
      <c r="N306" s="191">
        <v>1</v>
      </c>
      <c r="O306" s="175" t="s">
        <v>2430</v>
      </c>
      <c r="P306" s="53">
        <f t="shared" si="63"/>
        <v>1</v>
      </c>
      <c r="Q306" s="166" t="str">
        <f>IF(ISNUMBER(P306),IF(P306=100%,"CUMPLIDA",IF(AND(ISNUMBER(L306),ISNUMBER(CGR!$P$4)), IF(L306&lt;CGR!$P$4,"INCUMPLIDA","PROCESO"), "VERIFICAR FECHA")),"SIN VALOR AVANCE")</f>
        <v>CUMPLIDA</v>
      </c>
      <c r="R306" s="281" t="s">
        <v>2431</v>
      </c>
      <c r="S306" s="282" t="s">
        <v>2432</v>
      </c>
      <c r="T306" s="301">
        <v>1</v>
      </c>
      <c r="U306" s="378">
        <v>45231</v>
      </c>
      <c r="V306" s="378">
        <v>45504</v>
      </c>
      <c r="W306" s="165">
        <f t="shared" si="62"/>
        <v>39</v>
      </c>
      <c r="X306" s="387">
        <v>1</v>
      </c>
      <c r="Y306" s="303" t="s">
        <v>2430</v>
      </c>
      <c r="Z306" s="340">
        <f t="shared" si="73"/>
        <v>1</v>
      </c>
      <c r="AA306" s="340">
        <f t="shared" si="74"/>
        <v>1</v>
      </c>
      <c r="AB306" s="340">
        <f t="shared" si="75"/>
        <v>1</v>
      </c>
      <c r="AC306" s="340">
        <f t="shared" si="76"/>
        <v>1</v>
      </c>
      <c r="AD306" s="340">
        <f t="shared" si="77"/>
        <v>1</v>
      </c>
      <c r="AE306" s="340">
        <f t="shared" si="78"/>
        <v>1</v>
      </c>
      <c r="AF306" s="340">
        <f t="shared" si="79"/>
        <v>1</v>
      </c>
      <c r="AG306" s="340">
        <f t="shared" si="80"/>
        <v>1</v>
      </c>
    </row>
    <row r="307" spans="1:33" ht="135.75" customHeight="1">
      <c r="A307" s="169" t="s">
        <v>19</v>
      </c>
      <c r="B307" s="460" t="s">
        <v>13</v>
      </c>
      <c r="C307" s="652"/>
      <c r="D307" s="652"/>
      <c r="E307" s="653"/>
      <c r="F307" s="653"/>
      <c r="G307" s="52" t="s">
        <v>2434</v>
      </c>
      <c r="H307" s="163" t="s">
        <v>1614</v>
      </c>
      <c r="I307" s="163" t="s">
        <v>238</v>
      </c>
      <c r="J307" s="168">
        <v>1</v>
      </c>
      <c r="K307" s="192">
        <v>45323</v>
      </c>
      <c r="L307" s="192">
        <v>45747</v>
      </c>
      <c r="M307" s="165">
        <f t="shared" si="64"/>
        <v>60.571428571428569</v>
      </c>
      <c r="N307" s="191">
        <v>0</v>
      </c>
      <c r="O307" s="175" t="s">
        <v>1035</v>
      </c>
      <c r="P307" s="53">
        <f t="shared" si="63"/>
        <v>0</v>
      </c>
      <c r="Q307" s="166" t="str">
        <f>IF(ISNUMBER(P307),IF(P307=100%,"CUMPLIDA",IF(AND(ISNUMBER(L307),ISNUMBER(CGR!$P$4)), IF(L307&lt;CGR!$P$4,"INCUMPLIDA","PROCESO"), "VERIFICAR FECHA")),"SIN VALOR AVANCE")</f>
        <v>PROCESO</v>
      </c>
      <c r="R307" s="281" t="s">
        <v>1614</v>
      </c>
      <c r="S307" s="282" t="s">
        <v>238</v>
      </c>
      <c r="T307" s="301">
        <v>1</v>
      </c>
      <c r="U307" s="379">
        <v>45323</v>
      </c>
      <c r="V307" s="379">
        <v>45747</v>
      </c>
      <c r="W307" s="165">
        <f t="shared" si="62"/>
        <v>60.571428571428569</v>
      </c>
      <c r="X307" s="387">
        <v>0</v>
      </c>
      <c r="Y307" s="303" t="s">
        <v>1035</v>
      </c>
      <c r="Z307" s="340">
        <f t="shared" si="73"/>
        <v>1</v>
      </c>
      <c r="AA307" s="340">
        <f t="shared" si="74"/>
        <v>1</v>
      </c>
      <c r="AB307" s="340">
        <f t="shared" si="75"/>
        <v>1</v>
      </c>
      <c r="AC307" s="340">
        <f t="shared" si="76"/>
        <v>1</v>
      </c>
      <c r="AD307" s="340">
        <f t="shared" si="77"/>
        <v>1</v>
      </c>
      <c r="AE307" s="340">
        <f t="shared" si="78"/>
        <v>1</v>
      </c>
      <c r="AF307" s="340">
        <f t="shared" si="79"/>
        <v>1</v>
      </c>
      <c r="AG307" s="340">
        <f t="shared" si="80"/>
        <v>1</v>
      </c>
    </row>
    <row r="308" spans="1:33" ht="90.75" customHeight="1">
      <c r="A308" s="169" t="s">
        <v>19</v>
      </c>
      <c r="B308" s="460" t="s">
        <v>13</v>
      </c>
      <c r="C308" s="652"/>
      <c r="D308" s="652"/>
      <c r="E308" s="653"/>
      <c r="F308" s="653"/>
      <c r="G308" s="52" t="s">
        <v>241</v>
      </c>
      <c r="H308" s="163" t="s">
        <v>241</v>
      </c>
      <c r="I308" s="163" t="s">
        <v>242</v>
      </c>
      <c r="J308" s="168">
        <v>1</v>
      </c>
      <c r="K308" s="192">
        <v>45323</v>
      </c>
      <c r="L308" s="192">
        <v>45747</v>
      </c>
      <c r="M308" s="165">
        <f t="shared" si="64"/>
        <v>60.571428571428569</v>
      </c>
      <c r="N308" s="191">
        <v>0</v>
      </c>
      <c r="O308" s="163" t="s">
        <v>3635</v>
      </c>
      <c r="P308" s="53">
        <f t="shared" si="63"/>
        <v>0</v>
      </c>
      <c r="Q308" s="166" t="str">
        <f>IF(ISNUMBER(P308),IF(P308=100%,"CUMPLIDA",IF(AND(ISNUMBER(L308),ISNUMBER(CGR!$P$4)), IF(L308&lt;CGR!$P$4,"INCUMPLIDA","PROCESO"), "VERIFICAR FECHA")),"SIN VALOR AVANCE")</f>
        <v>PROCESO</v>
      </c>
      <c r="R308" s="281" t="s">
        <v>241</v>
      </c>
      <c r="S308" s="282" t="s">
        <v>242</v>
      </c>
      <c r="T308" s="301">
        <v>1</v>
      </c>
      <c r="U308" s="379">
        <v>45323</v>
      </c>
      <c r="V308" s="379">
        <v>45747</v>
      </c>
      <c r="W308" s="165">
        <f t="shared" si="62"/>
        <v>60.571428571428569</v>
      </c>
      <c r="X308" s="387">
        <v>0</v>
      </c>
      <c r="Y308" s="282" t="s">
        <v>3635</v>
      </c>
      <c r="Z308" s="340">
        <f t="shared" si="73"/>
        <v>1</v>
      </c>
      <c r="AA308" s="340">
        <f t="shared" si="74"/>
        <v>1</v>
      </c>
      <c r="AB308" s="340">
        <f t="shared" si="75"/>
        <v>1</v>
      </c>
      <c r="AC308" s="340">
        <f t="shared" si="76"/>
        <v>1</v>
      </c>
      <c r="AD308" s="340">
        <f t="shared" si="77"/>
        <v>1</v>
      </c>
      <c r="AE308" s="340">
        <f t="shared" si="78"/>
        <v>1</v>
      </c>
      <c r="AF308" s="340">
        <f t="shared" si="79"/>
        <v>1</v>
      </c>
      <c r="AG308" s="340">
        <f t="shared" si="80"/>
        <v>1</v>
      </c>
    </row>
    <row r="309" spans="1:33" ht="105.75" customHeight="1">
      <c r="A309" s="169" t="s">
        <v>19</v>
      </c>
      <c r="B309" s="460" t="s">
        <v>13</v>
      </c>
      <c r="C309" s="652"/>
      <c r="D309" s="652"/>
      <c r="E309" s="653"/>
      <c r="F309" s="653"/>
      <c r="G309" s="52" t="s">
        <v>1361</v>
      </c>
      <c r="H309" s="163" t="s">
        <v>245</v>
      </c>
      <c r="I309" s="163" t="s">
        <v>246</v>
      </c>
      <c r="J309" s="168">
        <v>1</v>
      </c>
      <c r="K309" s="192">
        <v>45231</v>
      </c>
      <c r="L309" s="192">
        <v>45747</v>
      </c>
      <c r="M309" s="165">
        <f t="shared" si="64"/>
        <v>73.714285714285708</v>
      </c>
      <c r="N309" s="191">
        <v>0</v>
      </c>
      <c r="O309" s="163" t="s">
        <v>3622</v>
      </c>
      <c r="P309" s="53">
        <f t="shared" si="63"/>
        <v>0</v>
      </c>
      <c r="Q309" s="166" t="str">
        <f>IF(ISNUMBER(P309),IF(P309=100%,"CUMPLIDA",IF(AND(ISNUMBER(L309),ISNUMBER(CGR!$P$4)), IF(L309&lt;CGR!$P$4,"INCUMPLIDA","PROCESO"), "VERIFICAR FECHA")),"SIN VALOR AVANCE")</f>
        <v>PROCESO</v>
      </c>
      <c r="R309" s="281" t="s">
        <v>245</v>
      </c>
      <c r="S309" s="282" t="s">
        <v>246</v>
      </c>
      <c r="T309" s="301">
        <v>1</v>
      </c>
      <c r="U309" s="379">
        <v>45231</v>
      </c>
      <c r="V309" s="379">
        <v>45747</v>
      </c>
      <c r="W309" s="165">
        <f t="shared" si="62"/>
        <v>73.714285714285708</v>
      </c>
      <c r="X309" s="387">
        <v>0</v>
      </c>
      <c r="Y309" s="282" t="s">
        <v>3622</v>
      </c>
      <c r="Z309" s="340">
        <f t="shared" si="73"/>
        <v>1</v>
      </c>
      <c r="AA309" s="340">
        <f t="shared" si="74"/>
        <v>1</v>
      </c>
      <c r="AB309" s="340">
        <f t="shared" si="75"/>
        <v>1</v>
      </c>
      <c r="AC309" s="340">
        <f t="shared" si="76"/>
        <v>1</v>
      </c>
      <c r="AD309" s="340">
        <f t="shared" si="77"/>
        <v>1</v>
      </c>
      <c r="AE309" s="340">
        <f t="shared" si="78"/>
        <v>1</v>
      </c>
      <c r="AF309" s="340">
        <f t="shared" si="79"/>
        <v>1</v>
      </c>
      <c r="AG309" s="340">
        <f t="shared" si="80"/>
        <v>1</v>
      </c>
    </row>
    <row r="310" spans="1:33" ht="135.75" customHeight="1">
      <c r="A310" s="169" t="s">
        <v>19</v>
      </c>
      <c r="B310" s="460" t="s">
        <v>13</v>
      </c>
      <c r="C310" s="652"/>
      <c r="D310" s="652"/>
      <c r="E310" s="653"/>
      <c r="F310" s="653"/>
      <c r="G310" s="52" t="s">
        <v>248</v>
      </c>
      <c r="H310" s="163" t="s">
        <v>248</v>
      </c>
      <c r="I310" s="163" t="s">
        <v>3249</v>
      </c>
      <c r="J310" s="168">
        <v>1</v>
      </c>
      <c r="K310" s="192">
        <v>45323</v>
      </c>
      <c r="L310" s="192">
        <v>45747</v>
      </c>
      <c r="M310" s="165">
        <f t="shared" si="64"/>
        <v>60.571428571428569</v>
      </c>
      <c r="N310" s="191">
        <v>0</v>
      </c>
      <c r="O310" s="175" t="s">
        <v>1035</v>
      </c>
      <c r="P310" s="53">
        <f t="shared" si="63"/>
        <v>0</v>
      </c>
      <c r="Q310" s="166" t="str">
        <f>IF(ISNUMBER(P310),IF(P310=100%,"CUMPLIDA",IF(AND(ISNUMBER(L310),ISNUMBER(CGR!$P$4)), IF(L310&lt;CGR!$P$4,"INCUMPLIDA","PROCESO"), "VERIFICAR FECHA")),"SIN VALOR AVANCE")</f>
        <v>PROCESO</v>
      </c>
      <c r="R310" s="281" t="s">
        <v>248</v>
      </c>
      <c r="S310" s="282" t="s">
        <v>3249</v>
      </c>
      <c r="T310" s="301">
        <v>1</v>
      </c>
      <c r="U310" s="379">
        <v>45323</v>
      </c>
      <c r="V310" s="379">
        <v>45747</v>
      </c>
      <c r="W310" s="165">
        <f t="shared" si="62"/>
        <v>60.571428571428569</v>
      </c>
      <c r="X310" s="387">
        <v>0</v>
      </c>
      <c r="Y310" s="303" t="s">
        <v>1035</v>
      </c>
      <c r="Z310" s="340">
        <f t="shared" si="73"/>
        <v>1</v>
      </c>
      <c r="AA310" s="340">
        <f t="shared" si="74"/>
        <v>1</v>
      </c>
      <c r="AB310" s="340">
        <f t="shared" si="75"/>
        <v>1</v>
      </c>
      <c r="AC310" s="340">
        <f t="shared" si="76"/>
        <v>1</v>
      </c>
      <c r="AD310" s="340">
        <f t="shared" si="77"/>
        <v>1</v>
      </c>
      <c r="AE310" s="340">
        <f t="shared" si="78"/>
        <v>1</v>
      </c>
      <c r="AF310" s="340">
        <f t="shared" si="79"/>
        <v>1</v>
      </c>
      <c r="AG310" s="340">
        <f t="shared" si="80"/>
        <v>1</v>
      </c>
    </row>
    <row r="311" spans="1:33" ht="90.75" customHeight="1">
      <c r="A311" s="169" t="s">
        <v>19</v>
      </c>
      <c r="B311" s="460" t="s">
        <v>13</v>
      </c>
      <c r="C311" s="652"/>
      <c r="D311" s="652"/>
      <c r="E311" s="653"/>
      <c r="F311" s="653"/>
      <c r="G311" s="52" t="s">
        <v>251</v>
      </c>
      <c r="H311" s="163" t="s">
        <v>251</v>
      </c>
      <c r="I311" s="163" t="s">
        <v>252</v>
      </c>
      <c r="J311" s="168">
        <v>1</v>
      </c>
      <c r="K311" s="192">
        <v>45231</v>
      </c>
      <c r="L311" s="192">
        <v>45747</v>
      </c>
      <c r="M311" s="165">
        <f t="shared" si="64"/>
        <v>73.714285714285708</v>
      </c>
      <c r="N311" s="191">
        <v>0</v>
      </c>
      <c r="O311" s="163" t="s">
        <v>3635</v>
      </c>
      <c r="P311" s="53">
        <f t="shared" si="63"/>
        <v>0</v>
      </c>
      <c r="Q311" s="166" t="str">
        <f>IF(ISNUMBER(P311),IF(P311=100%,"CUMPLIDA",IF(AND(ISNUMBER(L311),ISNUMBER(CGR!$P$4)), IF(L311&lt;CGR!$P$4,"INCUMPLIDA","PROCESO"), "VERIFICAR FECHA")),"SIN VALOR AVANCE")</f>
        <v>PROCESO</v>
      </c>
      <c r="R311" s="281" t="s">
        <v>251</v>
      </c>
      <c r="S311" s="282" t="s">
        <v>252</v>
      </c>
      <c r="T311" s="301">
        <v>1</v>
      </c>
      <c r="U311" s="379">
        <v>45231</v>
      </c>
      <c r="V311" s="379">
        <v>45747</v>
      </c>
      <c r="W311" s="165">
        <f t="shared" si="62"/>
        <v>73.714285714285708</v>
      </c>
      <c r="X311" s="387">
        <v>0</v>
      </c>
      <c r="Y311" s="282" t="s">
        <v>3635</v>
      </c>
      <c r="Z311" s="340">
        <f t="shared" si="73"/>
        <v>1</v>
      </c>
      <c r="AA311" s="340">
        <f t="shared" si="74"/>
        <v>1</v>
      </c>
      <c r="AB311" s="340">
        <f t="shared" si="75"/>
        <v>1</v>
      </c>
      <c r="AC311" s="340">
        <f t="shared" si="76"/>
        <v>1</v>
      </c>
      <c r="AD311" s="340">
        <f t="shared" si="77"/>
        <v>1</v>
      </c>
      <c r="AE311" s="340">
        <f t="shared" si="78"/>
        <v>1</v>
      </c>
      <c r="AF311" s="340">
        <f t="shared" si="79"/>
        <v>1</v>
      </c>
      <c r="AG311" s="340">
        <f t="shared" si="80"/>
        <v>1</v>
      </c>
    </row>
    <row r="312" spans="1:33" ht="225.75" customHeight="1">
      <c r="A312" s="169" t="s">
        <v>19</v>
      </c>
      <c r="B312" s="460" t="s">
        <v>13</v>
      </c>
      <c r="C312" s="652"/>
      <c r="D312" s="652"/>
      <c r="E312" s="653"/>
      <c r="F312" s="653"/>
      <c r="G312" s="52" t="s">
        <v>254</v>
      </c>
      <c r="H312" s="163" t="s">
        <v>254</v>
      </c>
      <c r="I312" s="163" t="s">
        <v>2556</v>
      </c>
      <c r="J312" s="168">
        <v>1</v>
      </c>
      <c r="K312" s="192">
        <v>45231</v>
      </c>
      <c r="L312" s="192">
        <v>45808</v>
      </c>
      <c r="M312" s="165">
        <f t="shared" si="64"/>
        <v>82.428571428571431</v>
      </c>
      <c r="N312" s="191">
        <v>0</v>
      </c>
      <c r="O312" s="175" t="s">
        <v>2451</v>
      </c>
      <c r="P312" s="53">
        <f t="shared" si="63"/>
        <v>0</v>
      </c>
      <c r="Q312" s="166" t="str">
        <f>IF(ISNUMBER(P312),IF(P312=100%,"CUMPLIDA",IF(AND(ISNUMBER(L312),ISNUMBER(CGR!$P$4)), IF(L312&lt;CGR!$P$4,"INCUMPLIDA","PROCESO"), "VERIFICAR FECHA")),"SIN VALOR AVANCE")</f>
        <v>PROCESO</v>
      </c>
      <c r="R312" s="281" t="s">
        <v>254</v>
      </c>
      <c r="S312" s="282" t="s">
        <v>2556</v>
      </c>
      <c r="T312" s="301">
        <v>1</v>
      </c>
      <c r="U312" s="379">
        <v>45231</v>
      </c>
      <c r="V312" s="379">
        <v>45808</v>
      </c>
      <c r="W312" s="165">
        <f t="shared" si="62"/>
        <v>82.428571428571431</v>
      </c>
      <c r="X312" s="387">
        <v>0</v>
      </c>
      <c r="Y312" s="303" t="s">
        <v>2451</v>
      </c>
      <c r="Z312" s="340">
        <f t="shared" si="73"/>
        <v>1</v>
      </c>
      <c r="AA312" s="340">
        <f t="shared" si="74"/>
        <v>1</v>
      </c>
      <c r="AB312" s="340">
        <f t="shared" si="75"/>
        <v>1</v>
      </c>
      <c r="AC312" s="340">
        <f t="shared" si="76"/>
        <v>1</v>
      </c>
      <c r="AD312" s="340">
        <f t="shared" si="77"/>
        <v>1</v>
      </c>
      <c r="AE312" s="340">
        <f t="shared" si="78"/>
        <v>1</v>
      </c>
      <c r="AF312" s="340">
        <f t="shared" si="79"/>
        <v>1</v>
      </c>
      <c r="AG312" s="340">
        <f t="shared" si="80"/>
        <v>1</v>
      </c>
    </row>
    <row r="313" spans="1:33" ht="90.75" customHeight="1">
      <c r="A313" s="169" t="s">
        <v>19</v>
      </c>
      <c r="B313" s="460" t="s">
        <v>13</v>
      </c>
      <c r="C313" s="652"/>
      <c r="D313" s="652"/>
      <c r="E313" s="653"/>
      <c r="F313" s="653"/>
      <c r="G313" s="52" t="s">
        <v>1363</v>
      </c>
      <c r="H313" s="163" t="s">
        <v>258</v>
      </c>
      <c r="I313" s="163" t="s">
        <v>259</v>
      </c>
      <c r="J313" s="168">
        <v>7</v>
      </c>
      <c r="K313" s="192">
        <v>46024</v>
      </c>
      <c r="L313" s="192">
        <v>46660</v>
      </c>
      <c r="M313" s="165">
        <f t="shared" si="64"/>
        <v>90.857142857142861</v>
      </c>
      <c r="N313" s="191">
        <v>0</v>
      </c>
      <c r="O313" s="163" t="s">
        <v>3635</v>
      </c>
      <c r="P313" s="53">
        <f t="shared" si="63"/>
        <v>0</v>
      </c>
      <c r="Q313" s="166" t="str">
        <f>IF(ISNUMBER(P313),IF(P313=100%,"CUMPLIDA",IF(AND(ISNUMBER(L313),ISNUMBER(CGR!$P$4)), IF(L313&lt;CGR!$P$4,"INCUMPLIDA","PROCESO"), "VERIFICAR FECHA")),"SIN VALOR AVANCE")</f>
        <v>PROCESO</v>
      </c>
      <c r="R313" s="281" t="s">
        <v>258</v>
      </c>
      <c r="S313" s="282" t="s">
        <v>259</v>
      </c>
      <c r="T313" s="301">
        <v>7</v>
      </c>
      <c r="U313" s="379">
        <v>46024</v>
      </c>
      <c r="V313" s="379">
        <v>46660</v>
      </c>
      <c r="W313" s="165">
        <f t="shared" si="62"/>
        <v>90.857142857142861</v>
      </c>
      <c r="X313" s="387">
        <v>0</v>
      </c>
      <c r="Y313" s="282" t="s">
        <v>3635</v>
      </c>
      <c r="Z313" s="340">
        <f t="shared" si="73"/>
        <v>1</v>
      </c>
      <c r="AA313" s="340">
        <f t="shared" si="74"/>
        <v>1</v>
      </c>
      <c r="AB313" s="340">
        <f t="shared" si="75"/>
        <v>1</v>
      </c>
      <c r="AC313" s="340">
        <f t="shared" si="76"/>
        <v>1</v>
      </c>
      <c r="AD313" s="340">
        <f t="shared" si="77"/>
        <v>1</v>
      </c>
      <c r="AE313" s="340">
        <f t="shared" si="78"/>
        <v>1</v>
      </c>
      <c r="AF313" s="340">
        <f t="shared" si="79"/>
        <v>1</v>
      </c>
      <c r="AG313" s="340">
        <f t="shared" si="80"/>
        <v>1</v>
      </c>
    </row>
    <row r="314" spans="1:33" ht="135.75" customHeight="1">
      <c r="A314" s="169" t="s">
        <v>19</v>
      </c>
      <c r="B314" s="460" t="s">
        <v>13</v>
      </c>
      <c r="C314" s="652"/>
      <c r="D314" s="652"/>
      <c r="E314" s="653"/>
      <c r="F314" s="653"/>
      <c r="G314" s="52" t="s">
        <v>1364</v>
      </c>
      <c r="H314" s="163" t="s">
        <v>261</v>
      </c>
      <c r="I314" s="163" t="s">
        <v>262</v>
      </c>
      <c r="J314" s="168">
        <v>1</v>
      </c>
      <c r="K314" s="192">
        <v>46024</v>
      </c>
      <c r="L314" s="192">
        <v>46660</v>
      </c>
      <c r="M314" s="165">
        <f t="shared" si="64"/>
        <v>90.857142857142861</v>
      </c>
      <c r="N314" s="191">
        <v>0</v>
      </c>
      <c r="O314" s="175" t="s">
        <v>1035</v>
      </c>
      <c r="P314" s="53">
        <f t="shared" si="63"/>
        <v>0</v>
      </c>
      <c r="Q314" s="166" t="str">
        <f>IF(ISNUMBER(P314),IF(P314=100%,"CUMPLIDA",IF(AND(ISNUMBER(L314),ISNUMBER(CGR!$P$4)), IF(L314&lt;CGR!$P$4,"INCUMPLIDA","PROCESO"), "VERIFICAR FECHA")),"SIN VALOR AVANCE")</f>
        <v>PROCESO</v>
      </c>
      <c r="R314" s="281" t="s">
        <v>261</v>
      </c>
      <c r="S314" s="282" t="s">
        <v>262</v>
      </c>
      <c r="T314" s="301">
        <v>1</v>
      </c>
      <c r="U314" s="379">
        <v>46024</v>
      </c>
      <c r="V314" s="379">
        <v>46660</v>
      </c>
      <c r="W314" s="165">
        <f t="shared" si="62"/>
        <v>90.857142857142861</v>
      </c>
      <c r="X314" s="387">
        <v>0</v>
      </c>
      <c r="Y314" s="303" t="s">
        <v>1035</v>
      </c>
      <c r="Z314" s="340">
        <f t="shared" si="73"/>
        <v>1</v>
      </c>
      <c r="AA314" s="340">
        <f t="shared" si="74"/>
        <v>1</v>
      </c>
      <c r="AB314" s="340">
        <f t="shared" si="75"/>
        <v>1</v>
      </c>
      <c r="AC314" s="340">
        <f t="shared" si="76"/>
        <v>1</v>
      </c>
      <c r="AD314" s="340">
        <f t="shared" si="77"/>
        <v>1</v>
      </c>
      <c r="AE314" s="340">
        <f t="shared" si="78"/>
        <v>1</v>
      </c>
      <c r="AF314" s="340">
        <f t="shared" si="79"/>
        <v>1</v>
      </c>
      <c r="AG314" s="340">
        <f t="shared" si="80"/>
        <v>1</v>
      </c>
    </row>
    <row r="315" spans="1:33" ht="225.75" customHeight="1">
      <c r="A315" s="169" t="s">
        <v>19</v>
      </c>
      <c r="B315" s="460" t="s">
        <v>13</v>
      </c>
      <c r="C315" s="652"/>
      <c r="D315" s="652"/>
      <c r="E315" s="653"/>
      <c r="F315" s="653"/>
      <c r="G315" s="52" t="s">
        <v>1365</v>
      </c>
      <c r="H315" s="163" t="s">
        <v>264</v>
      </c>
      <c r="I315" s="163" t="s">
        <v>265</v>
      </c>
      <c r="J315" s="168">
        <v>2</v>
      </c>
      <c r="K315" s="192">
        <v>46024</v>
      </c>
      <c r="L315" s="192">
        <v>46660</v>
      </c>
      <c r="M315" s="165">
        <f t="shared" si="64"/>
        <v>90.857142857142861</v>
      </c>
      <c r="N315" s="191">
        <v>0</v>
      </c>
      <c r="O315" s="175" t="s">
        <v>1043</v>
      </c>
      <c r="P315" s="53">
        <f t="shared" si="63"/>
        <v>0</v>
      </c>
      <c r="Q315" s="166" t="str">
        <f>IF(ISNUMBER(P315),IF(P315=100%,"CUMPLIDA",IF(AND(ISNUMBER(L315),ISNUMBER(CGR!$P$4)), IF(L315&lt;CGR!$P$4,"INCUMPLIDA","PROCESO"), "VERIFICAR FECHA")),"SIN VALOR AVANCE")</f>
        <v>PROCESO</v>
      </c>
      <c r="R315" s="281" t="s">
        <v>264</v>
      </c>
      <c r="S315" s="282" t="s">
        <v>265</v>
      </c>
      <c r="T315" s="301">
        <v>2</v>
      </c>
      <c r="U315" s="379">
        <v>46024</v>
      </c>
      <c r="V315" s="379">
        <v>46660</v>
      </c>
      <c r="W315" s="165">
        <f t="shared" si="62"/>
        <v>90.857142857142861</v>
      </c>
      <c r="X315" s="387">
        <v>0</v>
      </c>
      <c r="Y315" s="303" t="s">
        <v>1043</v>
      </c>
      <c r="Z315" s="340">
        <f t="shared" si="73"/>
        <v>1</v>
      </c>
      <c r="AA315" s="340">
        <f t="shared" si="74"/>
        <v>1</v>
      </c>
      <c r="AB315" s="340">
        <f t="shared" si="75"/>
        <v>1</v>
      </c>
      <c r="AC315" s="340">
        <f t="shared" si="76"/>
        <v>1</v>
      </c>
      <c r="AD315" s="340">
        <f t="shared" si="77"/>
        <v>1</v>
      </c>
      <c r="AE315" s="340">
        <f t="shared" si="78"/>
        <v>1</v>
      </c>
      <c r="AF315" s="340">
        <f t="shared" si="79"/>
        <v>1</v>
      </c>
      <c r="AG315" s="340">
        <f t="shared" si="80"/>
        <v>1</v>
      </c>
    </row>
    <row r="316" spans="1:33" ht="270.75" customHeight="1">
      <c r="A316" s="169" t="s">
        <v>19</v>
      </c>
      <c r="B316" s="460" t="s">
        <v>13</v>
      </c>
      <c r="C316" s="642" t="s">
        <v>3636</v>
      </c>
      <c r="D316" s="642" t="s">
        <v>3466</v>
      </c>
      <c r="E316" s="643" t="s">
        <v>3637</v>
      </c>
      <c r="F316" s="643" t="s">
        <v>3638</v>
      </c>
      <c r="G316" s="651" t="s">
        <v>3617</v>
      </c>
      <c r="H316" s="537" t="s">
        <v>3618</v>
      </c>
      <c r="I316" s="163" t="s">
        <v>1097</v>
      </c>
      <c r="J316" s="164">
        <v>1</v>
      </c>
      <c r="K316" s="190">
        <v>44013</v>
      </c>
      <c r="L316" s="190">
        <v>44074</v>
      </c>
      <c r="M316" s="165">
        <f t="shared" si="64"/>
        <v>8.7142857142857135</v>
      </c>
      <c r="N316" s="191">
        <v>1</v>
      </c>
      <c r="O316" s="163" t="s">
        <v>3619</v>
      </c>
      <c r="P316" s="53">
        <f t="shared" si="63"/>
        <v>1</v>
      </c>
      <c r="Q316" s="166" t="str">
        <f>IF(ISNUMBER(P316),IF(P316=100%,"CUMPLIDA",IF(AND(ISNUMBER(L316),ISNUMBER(CGR!$P$4)), IF(L316&lt;CGR!$P$4,"INCUMPLIDA","PROCESO"), "VERIFICAR FECHA")),"SIN VALOR AVANCE")</f>
        <v>CUMPLIDA</v>
      </c>
      <c r="R316" s="362" t="s">
        <v>3618</v>
      </c>
      <c r="S316" s="282" t="s">
        <v>1097</v>
      </c>
      <c r="T316" s="363">
        <v>1</v>
      </c>
      <c r="U316" s="378">
        <v>44013</v>
      </c>
      <c r="V316" s="378">
        <v>44074</v>
      </c>
      <c r="W316" s="165">
        <f t="shared" si="62"/>
        <v>8.7142857142857135</v>
      </c>
      <c r="X316" s="387">
        <v>1</v>
      </c>
      <c r="Y316" s="282" t="s">
        <v>3619</v>
      </c>
      <c r="Z316" s="340">
        <f t="shared" si="73"/>
        <v>1</v>
      </c>
      <c r="AA316" s="340">
        <f t="shared" si="74"/>
        <v>1</v>
      </c>
      <c r="AB316" s="340">
        <f t="shared" si="75"/>
        <v>1</v>
      </c>
      <c r="AC316" s="340">
        <f t="shared" si="76"/>
        <v>1</v>
      </c>
      <c r="AD316" s="340">
        <f t="shared" si="77"/>
        <v>1</v>
      </c>
      <c r="AE316" s="340">
        <f t="shared" si="78"/>
        <v>1</v>
      </c>
      <c r="AF316" s="340">
        <f t="shared" si="79"/>
        <v>1</v>
      </c>
      <c r="AG316" s="340">
        <f t="shared" si="80"/>
        <v>1</v>
      </c>
    </row>
    <row r="317" spans="1:33" ht="270.75">
      <c r="A317" s="169" t="s">
        <v>19</v>
      </c>
      <c r="B317" s="460" t="s">
        <v>13</v>
      </c>
      <c r="C317" s="642"/>
      <c r="D317" s="642"/>
      <c r="E317" s="643"/>
      <c r="F317" s="643"/>
      <c r="G317" s="651"/>
      <c r="H317" s="537" t="s">
        <v>3620</v>
      </c>
      <c r="I317" s="163" t="s">
        <v>3170</v>
      </c>
      <c r="J317" s="164">
        <v>1</v>
      </c>
      <c r="K317" s="190">
        <v>44075</v>
      </c>
      <c r="L317" s="190">
        <v>44196</v>
      </c>
      <c r="M317" s="165">
        <f t="shared" si="64"/>
        <v>17.285714285714285</v>
      </c>
      <c r="N317" s="191">
        <v>1</v>
      </c>
      <c r="O317" s="163" t="s">
        <v>3639</v>
      </c>
      <c r="P317" s="53">
        <f t="shared" si="63"/>
        <v>1</v>
      </c>
      <c r="Q317" s="166" t="str">
        <f>IF(ISNUMBER(P317),IF(P317=100%,"CUMPLIDA",IF(AND(ISNUMBER(L317),ISNUMBER(CGR!$P$4)), IF(L317&lt;CGR!$P$4,"INCUMPLIDA","PROCESO"), "VERIFICAR FECHA")),"SIN VALOR AVANCE")</f>
        <v>CUMPLIDA</v>
      </c>
      <c r="R317" s="362" t="s">
        <v>3620</v>
      </c>
      <c r="S317" s="282" t="s">
        <v>3170</v>
      </c>
      <c r="T317" s="363">
        <v>1</v>
      </c>
      <c r="U317" s="378">
        <v>44075</v>
      </c>
      <c r="V317" s="378">
        <v>44196</v>
      </c>
      <c r="W317" s="165">
        <f t="shared" si="62"/>
        <v>17.285714285714285</v>
      </c>
      <c r="X317" s="387">
        <v>1</v>
      </c>
      <c r="Y317" s="282" t="s">
        <v>3639</v>
      </c>
      <c r="Z317" s="340">
        <f t="shared" si="73"/>
        <v>1</v>
      </c>
      <c r="AA317" s="340">
        <f t="shared" si="74"/>
        <v>1</v>
      </c>
      <c r="AB317" s="340">
        <f t="shared" si="75"/>
        <v>1</v>
      </c>
      <c r="AC317" s="340">
        <f t="shared" si="76"/>
        <v>1</v>
      </c>
      <c r="AD317" s="340">
        <f t="shared" si="77"/>
        <v>1</v>
      </c>
      <c r="AE317" s="340">
        <f t="shared" si="78"/>
        <v>1</v>
      </c>
      <c r="AF317" s="340">
        <f t="shared" si="79"/>
        <v>1</v>
      </c>
      <c r="AG317" s="340">
        <f t="shared" si="80"/>
        <v>1</v>
      </c>
    </row>
    <row r="318" spans="1:33" ht="270.75">
      <c r="A318" s="169" t="s">
        <v>19</v>
      </c>
      <c r="B318" s="460" t="s">
        <v>13</v>
      </c>
      <c r="C318" s="642"/>
      <c r="D318" s="642"/>
      <c r="E318" s="643"/>
      <c r="F318" s="643"/>
      <c r="G318" s="643" t="s">
        <v>3617</v>
      </c>
      <c r="H318" s="163" t="s">
        <v>2429</v>
      </c>
      <c r="I318" s="163" t="s">
        <v>969</v>
      </c>
      <c r="J318" s="168">
        <v>1</v>
      </c>
      <c r="K318" s="190">
        <v>45231</v>
      </c>
      <c r="L318" s="190">
        <v>45504</v>
      </c>
      <c r="M318" s="165">
        <f t="shared" si="64"/>
        <v>39</v>
      </c>
      <c r="N318" s="191">
        <v>1</v>
      </c>
      <c r="O318" s="175" t="s">
        <v>2430</v>
      </c>
      <c r="P318" s="53">
        <f t="shared" si="63"/>
        <v>1</v>
      </c>
      <c r="Q318" s="166" t="str">
        <f>IF(ISNUMBER(P318),IF(P318=100%,"CUMPLIDA",IF(AND(ISNUMBER(L318),ISNUMBER(CGR!$P$4)), IF(L318&lt;CGR!$P$4,"INCUMPLIDA","PROCESO"), "VERIFICAR FECHA")),"SIN VALOR AVANCE")</f>
        <v>CUMPLIDA</v>
      </c>
      <c r="R318" s="281" t="s">
        <v>2429</v>
      </c>
      <c r="S318" s="282" t="s">
        <v>969</v>
      </c>
      <c r="T318" s="301">
        <v>1</v>
      </c>
      <c r="U318" s="378">
        <v>45231</v>
      </c>
      <c r="V318" s="378">
        <v>45504</v>
      </c>
      <c r="W318" s="165">
        <f t="shared" si="62"/>
        <v>39</v>
      </c>
      <c r="X318" s="387">
        <v>1</v>
      </c>
      <c r="Y318" s="303" t="s">
        <v>2430</v>
      </c>
      <c r="Z318" s="340">
        <f t="shared" si="73"/>
        <v>1</v>
      </c>
      <c r="AA318" s="340">
        <f t="shared" si="74"/>
        <v>1</v>
      </c>
      <c r="AB318" s="340">
        <f t="shared" si="75"/>
        <v>1</v>
      </c>
      <c r="AC318" s="340">
        <f t="shared" si="76"/>
        <v>1</v>
      </c>
      <c r="AD318" s="340">
        <f t="shared" si="77"/>
        <v>1</v>
      </c>
      <c r="AE318" s="340">
        <f t="shared" si="78"/>
        <v>1</v>
      </c>
      <c r="AF318" s="340">
        <f t="shared" si="79"/>
        <v>1</v>
      </c>
      <c r="AG318" s="340">
        <f t="shared" si="80"/>
        <v>1</v>
      </c>
    </row>
    <row r="319" spans="1:33" ht="270.75">
      <c r="A319" s="169" t="s">
        <v>19</v>
      </c>
      <c r="B319" s="460" t="s">
        <v>13</v>
      </c>
      <c r="C319" s="642"/>
      <c r="D319" s="642"/>
      <c r="E319" s="643"/>
      <c r="F319" s="643"/>
      <c r="G319" s="643"/>
      <c r="H319" s="163" t="s">
        <v>2431</v>
      </c>
      <c r="I319" s="163" t="s">
        <v>2432</v>
      </c>
      <c r="J319" s="168">
        <v>1</v>
      </c>
      <c r="K319" s="190">
        <v>45231</v>
      </c>
      <c r="L319" s="190">
        <v>45504</v>
      </c>
      <c r="M319" s="165">
        <f t="shared" si="64"/>
        <v>39</v>
      </c>
      <c r="N319" s="191">
        <v>1</v>
      </c>
      <c r="O319" s="175" t="s">
        <v>2430</v>
      </c>
      <c r="P319" s="53">
        <f t="shared" si="63"/>
        <v>1</v>
      </c>
      <c r="Q319" s="166" t="str">
        <f>IF(ISNUMBER(P319),IF(P319=100%,"CUMPLIDA",IF(AND(ISNUMBER(L319),ISNUMBER(CGR!$P$4)), IF(L319&lt;CGR!$P$4,"INCUMPLIDA","PROCESO"), "VERIFICAR FECHA")),"SIN VALOR AVANCE")</f>
        <v>CUMPLIDA</v>
      </c>
      <c r="R319" s="281" t="s">
        <v>2431</v>
      </c>
      <c r="S319" s="282" t="s">
        <v>2432</v>
      </c>
      <c r="T319" s="301">
        <v>1</v>
      </c>
      <c r="U319" s="378">
        <v>45231</v>
      </c>
      <c r="V319" s="378">
        <v>45504</v>
      </c>
      <c r="W319" s="165">
        <f t="shared" si="62"/>
        <v>39</v>
      </c>
      <c r="X319" s="387">
        <v>1</v>
      </c>
      <c r="Y319" s="303" t="s">
        <v>2430</v>
      </c>
      <c r="Z319" s="340">
        <f t="shared" si="73"/>
        <v>1</v>
      </c>
      <c r="AA319" s="340">
        <f t="shared" si="74"/>
        <v>1</v>
      </c>
      <c r="AB319" s="340">
        <f t="shared" si="75"/>
        <v>1</v>
      </c>
      <c r="AC319" s="340">
        <f t="shared" si="76"/>
        <v>1</v>
      </c>
      <c r="AD319" s="340">
        <f t="shared" si="77"/>
        <v>1</v>
      </c>
      <c r="AE319" s="340">
        <f t="shared" si="78"/>
        <v>1</v>
      </c>
      <c r="AF319" s="340">
        <f t="shared" si="79"/>
        <v>1</v>
      </c>
      <c r="AG319" s="340">
        <f t="shared" si="80"/>
        <v>1</v>
      </c>
    </row>
    <row r="320" spans="1:33" ht="165.75">
      <c r="A320" s="169" t="s">
        <v>19</v>
      </c>
      <c r="B320" s="460" t="s">
        <v>13</v>
      </c>
      <c r="C320" s="642"/>
      <c r="D320" s="642"/>
      <c r="E320" s="643"/>
      <c r="F320" s="643"/>
      <c r="G320" s="52" t="s">
        <v>2434</v>
      </c>
      <c r="H320" s="163" t="s">
        <v>1614</v>
      </c>
      <c r="I320" s="163" t="s">
        <v>238</v>
      </c>
      <c r="J320" s="168">
        <v>1</v>
      </c>
      <c r="K320" s="192">
        <v>45323</v>
      </c>
      <c r="L320" s="192">
        <v>45747</v>
      </c>
      <c r="M320" s="165">
        <f t="shared" si="64"/>
        <v>60.571428571428569</v>
      </c>
      <c r="N320" s="191">
        <v>0</v>
      </c>
      <c r="O320" s="175" t="s">
        <v>3640</v>
      </c>
      <c r="P320" s="53">
        <f t="shared" si="63"/>
        <v>0</v>
      </c>
      <c r="Q320" s="166" t="str">
        <f>IF(ISNUMBER(P320),IF(P320=100%,"CUMPLIDA",IF(AND(ISNUMBER(L320),ISNUMBER(CGR!$P$4)), IF(L320&lt;CGR!$P$4,"INCUMPLIDA","PROCESO"), "VERIFICAR FECHA")),"SIN VALOR AVANCE")</f>
        <v>PROCESO</v>
      </c>
      <c r="R320" s="281" t="s">
        <v>1614</v>
      </c>
      <c r="S320" s="282" t="s">
        <v>238</v>
      </c>
      <c r="T320" s="301">
        <v>1</v>
      </c>
      <c r="U320" s="379">
        <v>45323</v>
      </c>
      <c r="V320" s="379">
        <v>45747</v>
      </c>
      <c r="W320" s="165">
        <f t="shared" si="62"/>
        <v>60.571428571428569</v>
      </c>
      <c r="X320" s="387">
        <v>0</v>
      </c>
      <c r="Y320" s="303" t="s">
        <v>3640</v>
      </c>
      <c r="Z320" s="340">
        <f t="shared" si="73"/>
        <v>1</v>
      </c>
      <c r="AA320" s="340">
        <f t="shared" si="74"/>
        <v>1</v>
      </c>
      <c r="AB320" s="340">
        <f t="shared" si="75"/>
        <v>1</v>
      </c>
      <c r="AC320" s="340">
        <f t="shared" si="76"/>
        <v>1</v>
      </c>
      <c r="AD320" s="340">
        <f t="shared" si="77"/>
        <v>1</v>
      </c>
      <c r="AE320" s="340">
        <f t="shared" si="78"/>
        <v>1</v>
      </c>
      <c r="AF320" s="340">
        <f t="shared" si="79"/>
        <v>1</v>
      </c>
      <c r="AG320" s="340">
        <f t="shared" si="80"/>
        <v>1</v>
      </c>
    </row>
    <row r="321" spans="1:33" ht="90.75">
      <c r="A321" s="169" t="s">
        <v>19</v>
      </c>
      <c r="B321" s="460" t="s">
        <v>13</v>
      </c>
      <c r="C321" s="642"/>
      <c r="D321" s="642"/>
      <c r="E321" s="643"/>
      <c r="F321" s="643"/>
      <c r="G321" s="52" t="s">
        <v>241</v>
      </c>
      <c r="H321" s="163" t="s">
        <v>241</v>
      </c>
      <c r="I321" s="163" t="s">
        <v>242</v>
      </c>
      <c r="J321" s="168">
        <v>1</v>
      </c>
      <c r="K321" s="192">
        <v>45323</v>
      </c>
      <c r="L321" s="192">
        <v>45747</v>
      </c>
      <c r="M321" s="165">
        <f t="shared" si="64"/>
        <v>60.571428571428569</v>
      </c>
      <c r="N321" s="191">
        <v>0</v>
      </c>
      <c r="O321" s="163" t="s">
        <v>3635</v>
      </c>
      <c r="P321" s="53">
        <f t="shared" si="63"/>
        <v>0</v>
      </c>
      <c r="Q321" s="166" t="str">
        <f>IF(ISNUMBER(P321),IF(P321=100%,"CUMPLIDA",IF(AND(ISNUMBER(L321),ISNUMBER(CGR!$P$4)), IF(L321&lt;CGR!$P$4,"INCUMPLIDA","PROCESO"), "VERIFICAR FECHA")),"SIN VALOR AVANCE")</f>
        <v>PROCESO</v>
      </c>
      <c r="R321" s="281" t="s">
        <v>241</v>
      </c>
      <c r="S321" s="282" t="s">
        <v>242</v>
      </c>
      <c r="T321" s="301">
        <v>1</v>
      </c>
      <c r="U321" s="379">
        <v>45323</v>
      </c>
      <c r="V321" s="379">
        <v>45747</v>
      </c>
      <c r="W321" s="165">
        <f t="shared" si="62"/>
        <v>60.571428571428569</v>
      </c>
      <c r="X321" s="387">
        <v>0</v>
      </c>
      <c r="Y321" s="282" t="s">
        <v>3635</v>
      </c>
      <c r="Z321" s="340">
        <f t="shared" si="73"/>
        <v>1</v>
      </c>
      <c r="AA321" s="340">
        <f t="shared" si="74"/>
        <v>1</v>
      </c>
      <c r="AB321" s="340">
        <f t="shared" si="75"/>
        <v>1</v>
      </c>
      <c r="AC321" s="340">
        <f t="shared" si="76"/>
        <v>1</v>
      </c>
      <c r="AD321" s="340">
        <f t="shared" si="77"/>
        <v>1</v>
      </c>
      <c r="AE321" s="340">
        <f t="shared" si="78"/>
        <v>1</v>
      </c>
      <c r="AF321" s="340">
        <f t="shared" si="79"/>
        <v>1</v>
      </c>
      <c r="AG321" s="340">
        <f t="shared" si="80"/>
        <v>1</v>
      </c>
    </row>
    <row r="322" spans="1:33" ht="150">
      <c r="A322" s="169" t="s">
        <v>19</v>
      </c>
      <c r="B322" s="460" t="s">
        <v>13</v>
      </c>
      <c r="C322" s="642"/>
      <c r="D322" s="642"/>
      <c r="E322" s="643"/>
      <c r="F322" s="643"/>
      <c r="G322" s="52" t="s">
        <v>1361</v>
      </c>
      <c r="H322" s="163" t="s">
        <v>245</v>
      </c>
      <c r="I322" s="163" t="s">
        <v>246</v>
      </c>
      <c r="J322" s="168">
        <v>1</v>
      </c>
      <c r="K322" s="192">
        <v>45231</v>
      </c>
      <c r="L322" s="192">
        <v>45747</v>
      </c>
      <c r="M322" s="165">
        <f t="shared" si="64"/>
        <v>73.714285714285708</v>
      </c>
      <c r="N322" s="191">
        <v>0</v>
      </c>
      <c r="O322" s="163" t="s">
        <v>3622</v>
      </c>
      <c r="P322" s="53">
        <f t="shared" si="63"/>
        <v>0</v>
      </c>
      <c r="Q322" s="166" t="str">
        <f>IF(ISNUMBER(P322),IF(P322=100%,"CUMPLIDA",IF(AND(ISNUMBER(L322),ISNUMBER(CGR!$P$4)), IF(L322&lt;CGR!$P$4,"INCUMPLIDA","PROCESO"), "VERIFICAR FECHA")),"SIN VALOR AVANCE")</f>
        <v>PROCESO</v>
      </c>
      <c r="R322" s="281" t="s">
        <v>245</v>
      </c>
      <c r="S322" s="282" t="s">
        <v>246</v>
      </c>
      <c r="T322" s="301">
        <v>1</v>
      </c>
      <c r="U322" s="379">
        <v>45231</v>
      </c>
      <c r="V322" s="379">
        <v>45747</v>
      </c>
      <c r="W322" s="165">
        <f t="shared" si="62"/>
        <v>73.714285714285708</v>
      </c>
      <c r="X322" s="387">
        <v>0</v>
      </c>
      <c r="Y322" s="282" t="s">
        <v>3622</v>
      </c>
      <c r="Z322" s="340">
        <f t="shared" si="73"/>
        <v>1</v>
      </c>
      <c r="AA322" s="340">
        <f t="shared" si="74"/>
        <v>1</v>
      </c>
      <c r="AB322" s="340">
        <f t="shared" si="75"/>
        <v>1</v>
      </c>
      <c r="AC322" s="340">
        <f t="shared" si="76"/>
        <v>1</v>
      </c>
      <c r="AD322" s="340">
        <f t="shared" si="77"/>
        <v>1</v>
      </c>
      <c r="AE322" s="340">
        <f t="shared" si="78"/>
        <v>1</v>
      </c>
      <c r="AF322" s="340">
        <f t="shared" si="79"/>
        <v>1</v>
      </c>
      <c r="AG322" s="340">
        <f t="shared" si="80"/>
        <v>1</v>
      </c>
    </row>
    <row r="323" spans="1:33" ht="135.75">
      <c r="A323" s="169" t="s">
        <v>19</v>
      </c>
      <c r="B323" s="460" t="s">
        <v>13</v>
      </c>
      <c r="C323" s="642"/>
      <c r="D323" s="642"/>
      <c r="E323" s="643"/>
      <c r="F323" s="643"/>
      <c r="G323" s="52" t="s">
        <v>248</v>
      </c>
      <c r="H323" s="163" t="s">
        <v>248</v>
      </c>
      <c r="I323" s="163" t="s">
        <v>3249</v>
      </c>
      <c r="J323" s="168">
        <v>1</v>
      </c>
      <c r="K323" s="192">
        <v>45323</v>
      </c>
      <c r="L323" s="192">
        <v>45747</v>
      </c>
      <c r="M323" s="165">
        <f t="shared" si="64"/>
        <v>60.571428571428569</v>
      </c>
      <c r="N323" s="191">
        <v>0</v>
      </c>
      <c r="O323" s="175" t="s">
        <v>1035</v>
      </c>
      <c r="P323" s="53">
        <f t="shared" si="63"/>
        <v>0</v>
      </c>
      <c r="Q323" s="166" t="str">
        <f>IF(ISNUMBER(P323),IF(P323=100%,"CUMPLIDA",IF(AND(ISNUMBER(L323),ISNUMBER(CGR!$P$4)), IF(L323&lt;CGR!$P$4,"INCUMPLIDA","PROCESO"), "VERIFICAR FECHA")),"SIN VALOR AVANCE")</f>
        <v>PROCESO</v>
      </c>
      <c r="R323" s="281" t="s">
        <v>248</v>
      </c>
      <c r="S323" s="282" t="s">
        <v>3249</v>
      </c>
      <c r="T323" s="301">
        <v>1</v>
      </c>
      <c r="U323" s="379">
        <v>45323</v>
      </c>
      <c r="V323" s="379">
        <v>45747</v>
      </c>
      <c r="W323" s="165">
        <f t="shared" si="62"/>
        <v>60.571428571428569</v>
      </c>
      <c r="X323" s="387">
        <v>0</v>
      </c>
      <c r="Y323" s="303" t="s">
        <v>1035</v>
      </c>
      <c r="Z323" s="340">
        <f t="shared" si="73"/>
        <v>1</v>
      </c>
      <c r="AA323" s="340">
        <f t="shared" si="74"/>
        <v>1</v>
      </c>
      <c r="AB323" s="340">
        <f t="shared" si="75"/>
        <v>1</v>
      </c>
      <c r="AC323" s="340">
        <f t="shared" si="76"/>
        <v>1</v>
      </c>
      <c r="AD323" s="340">
        <f t="shared" si="77"/>
        <v>1</v>
      </c>
      <c r="AE323" s="340">
        <f t="shared" si="78"/>
        <v>1</v>
      </c>
      <c r="AF323" s="340">
        <f t="shared" si="79"/>
        <v>1</v>
      </c>
      <c r="AG323" s="340">
        <f t="shared" si="80"/>
        <v>1</v>
      </c>
    </row>
    <row r="324" spans="1:33" ht="120">
      <c r="A324" s="169" t="s">
        <v>19</v>
      </c>
      <c r="B324" s="460" t="s">
        <v>13</v>
      </c>
      <c r="C324" s="642"/>
      <c r="D324" s="642"/>
      <c r="E324" s="643"/>
      <c r="F324" s="643"/>
      <c r="G324" s="52" t="s">
        <v>251</v>
      </c>
      <c r="H324" s="163" t="s">
        <v>251</v>
      </c>
      <c r="I324" s="163" t="s">
        <v>252</v>
      </c>
      <c r="J324" s="168">
        <v>1</v>
      </c>
      <c r="K324" s="192">
        <v>45231</v>
      </c>
      <c r="L324" s="192">
        <v>45747</v>
      </c>
      <c r="M324" s="165">
        <f t="shared" si="64"/>
        <v>73.714285714285708</v>
      </c>
      <c r="N324" s="191">
        <v>0</v>
      </c>
      <c r="O324" s="163" t="s">
        <v>3635</v>
      </c>
      <c r="P324" s="53">
        <f t="shared" si="63"/>
        <v>0</v>
      </c>
      <c r="Q324" s="166" t="str">
        <f>IF(ISNUMBER(P324),IF(P324=100%,"CUMPLIDA",IF(AND(ISNUMBER(L324),ISNUMBER(CGR!$P$4)), IF(L324&lt;CGR!$P$4,"INCUMPLIDA","PROCESO"), "VERIFICAR FECHA")),"SIN VALOR AVANCE")</f>
        <v>PROCESO</v>
      </c>
      <c r="R324" s="281" t="s">
        <v>251</v>
      </c>
      <c r="S324" s="282" t="s">
        <v>252</v>
      </c>
      <c r="T324" s="301">
        <v>1</v>
      </c>
      <c r="U324" s="379">
        <v>45231</v>
      </c>
      <c r="V324" s="379">
        <v>45747</v>
      </c>
      <c r="W324" s="165">
        <f t="shared" si="62"/>
        <v>73.714285714285708</v>
      </c>
      <c r="X324" s="387">
        <v>0</v>
      </c>
      <c r="Y324" s="282" t="s">
        <v>3635</v>
      </c>
      <c r="Z324" s="340">
        <f t="shared" si="73"/>
        <v>1</v>
      </c>
      <c r="AA324" s="340">
        <f t="shared" si="74"/>
        <v>1</v>
      </c>
      <c r="AB324" s="340">
        <f t="shared" si="75"/>
        <v>1</v>
      </c>
      <c r="AC324" s="340">
        <f t="shared" si="76"/>
        <v>1</v>
      </c>
      <c r="AD324" s="340">
        <f t="shared" si="77"/>
        <v>1</v>
      </c>
      <c r="AE324" s="340">
        <f t="shared" si="78"/>
        <v>1</v>
      </c>
      <c r="AF324" s="340">
        <f t="shared" si="79"/>
        <v>1</v>
      </c>
      <c r="AG324" s="340">
        <f t="shared" si="80"/>
        <v>1</v>
      </c>
    </row>
    <row r="325" spans="1:33" ht="240.75">
      <c r="A325" s="169" t="s">
        <v>19</v>
      </c>
      <c r="B325" s="460" t="s">
        <v>13</v>
      </c>
      <c r="C325" s="642"/>
      <c r="D325" s="642"/>
      <c r="E325" s="643"/>
      <c r="F325" s="643"/>
      <c r="G325" s="52" t="s">
        <v>254</v>
      </c>
      <c r="H325" s="163" t="s">
        <v>254</v>
      </c>
      <c r="I325" s="163" t="s">
        <v>2556</v>
      </c>
      <c r="J325" s="168">
        <v>1</v>
      </c>
      <c r="K325" s="192">
        <v>45231</v>
      </c>
      <c r="L325" s="192">
        <v>45808</v>
      </c>
      <c r="M325" s="165">
        <f t="shared" si="64"/>
        <v>82.428571428571431</v>
      </c>
      <c r="N325" s="191">
        <v>0</v>
      </c>
      <c r="O325" s="175" t="s">
        <v>3641</v>
      </c>
      <c r="P325" s="53">
        <f t="shared" si="63"/>
        <v>0</v>
      </c>
      <c r="Q325" s="166" t="str">
        <f>IF(ISNUMBER(P325),IF(P325=100%,"CUMPLIDA",IF(AND(ISNUMBER(L325),ISNUMBER(CGR!$P$4)), IF(L325&lt;CGR!$P$4,"INCUMPLIDA","PROCESO"), "VERIFICAR FECHA")),"SIN VALOR AVANCE")</f>
        <v>PROCESO</v>
      </c>
      <c r="R325" s="281" t="s">
        <v>254</v>
      </c>
      <c r="S325" s="282" t="s">
        <v>2556</v>
      </c>
      <c r="T325" s="301">
        <v>1</v>
      </c>
      <c r="U325" s="379">
        <v>45231</v>
      </c>
      <c r="V325" s="379">
        <v>45808</v>
      </c>
      <c r="W325" s="165">
        <f t="shared" si="62"/>
        <v>82.428571428571431</v>
      </c>
      <c r="X325" s="387">
        <v>0</v>
      </c>
      <c r="Y325" s="303" t="s">
        <v>3641</v>
      </c>
      <c r="Z325" s="340">
        <f t="shared" si="73"/>
        <v>1</v>
      </c>
      <c r="AA325" s="340">
        <f t="shared" si="74"/>
        <v>1</v>
      </c>
      <c r="AB325" s="340">
        <f t="shared" si="75"/>
        <v>1</v>
      </c>
      <c r="AC325" s="340">
        <f t="shared" si="76"/>
        <v>1</v>
      </c>
      <c r="AD325" s="340">
        <f t="shared" si="77"/>
        <v>1</v>
      </c>
      <c r="AE325" s="340">
        <f t="shared" si="78"/>
        <v>1</v>
      </c>
      <c r="AF325" s="340">
        <f t="shared" si="79"/>
        <v>1</v>
      </c>
      <c r="AG325" s="340">
        <f t="shared" si="80"/>
        <v>1</v>
      </c>
    </row>
    <row r="326" spans="1:33" ht="90.75">
      <c r="A326" s="169" t="s">
        <v>19</v>
      </c>
      <c r="B326" s="460" t="s">
        <v>13</v>
      </c>
      <c r="C326" s="642"/>
      <c r="D326" s="642"/>
      <c r="E326" s="643"/>
      <c r="F326" s="643"/>
      <c r="G326" s="52" t="s">
        <v>1363</v>
      </c>
      <c r="H326" s="163" t="s">
        <v>258</v>
      </c>
      <c r="I326" s="163" t="s">
        <v>259</v>
      </c>
      <c r="J326" s="168">
        <v>7</v>
      </c>
      <c r="K326" s="192">
        <v>46024</v>
      </c>
      <c r="L326" s="192">
        <v>46660</v>
      </c>
      <c r="M326" s="165">
        <f t="shared" si="64"/>
        <v>90.857142857142861</v>
      </c>
      <c r="N326" s="191">
        <v>0</v>
      </c>
      <c r="O326" s="163" t="s">
        <v>3635</v>
      </c>
      <c r="P326" s="53">
        <f t="shared" si="63"/>
        <v>0</v>
      </c>
      <c r="Q326" s="166" t="str">
        <f>IF(ISNUMBER(P326),IF(P326=100%,"CUMPLIDA",IF(AND(ISNUMBER(L326),ISNUMBER(CGR!$P$4)), IF(L326&lt;CGR!$P$4,"INCUMPLIDA","PROCESO"), "VERIFICAR FECHA")),"SIN VALOR AVANCE")</f>
        <v>PROCESO</v>
      </c>
      <c r="R326" s="281" t="s">
        <v>258</v>
      </c>
      <c r="S326" s="282" t="s">
        <v>259</v>
      </c>
      <c r="T326" s="301">
        <v>7</v>
      </c>
      <c r="U326" s="379">
        <v>46024</v>
      </c>
      <c r="V326" s="379">
        <v>46660</v>
      </c>
      <c r="W326" s="165">
        <f t="shared" si="62"/>
        <v>90.857142857142861</v>
      </c>
      <c r="X326" s="387">
        <v>0</v>
      </c>
      <c r="Y326" s="282" t="s">
        <v>3635</v>
      </c>
      <c r="Z326" s="340">
        <f t="shared" si="73"/>
        <v>1</v>
      </c>
      <c r="AA326" s="340">
        <f t="shared" si="74"/>
        <v>1</v>
      </c>
      <c r="AB326" s="340">
        <f t="shared" si="75"/>
        <v>1</v>
      </c>
      <c r="AC326" s="340">
        <f t="shared" si="76"/>
        <v>1</v>
      </c>
      <c r="AD326" s="340">
        <f t="shared" si="77"/>
        <v>1</v>
      </c>
      <c r="AE326" s="340">
        <f t="shared" si="78"/>
        <v>1</v>
      </c>
      <c r="AF326" s="340">
        <f t="shared" si="79"/>
        <v>1</v>
      </c>
      <c r="AG326" s="340">
        <f t="shared" si="80"/>
        <v>1</v>
      </c>
    </row>
    <row r="327" spans="1:33" ht="180">
      <c r="A327" s="169" t="s">
        <v>19</v>
      </c>
      <c r="B327" s="460" t="s">
        <v>13</v>
      </c>
      <c r="C327" s="642"/>
      <c r="D327" s="642"/>
      <c r="E327" s="643"/>
      <c r="F327" s="643"/>
      <c r="G327" s="52" t="s">
        <v>1364</v>
      </c>
      <c r="H327" s="163" t="s">
        <v>261</v>
      </c>
      <c r="I327" s="163" t="s">
        <v>262</v>
      </c>
      <c r="J327" s="168">
        <v>1</v>
      </c>
      <c r="K327" s="192">
        <v>46024</v>
      </c>
      <c r="L327" s="192">
        <v>46660</v>
      </c>
      <c r="M327" s="165">
        <f t="shared" si="64"/>
        <v>90.857142857142861</v>
      </c>
      <c r="N327" s="191">
        <v>0</v>
      </c>
      <c r="O327" s="175" t="s">
        <v>2450</v>
      </c>
      <c r="P327" s="53">
        <f t="shared" si="63"/>
        <v>0</v>
      </c>
      <c r="Q327" s="166" t="str">
        <f>IF(ISNUMBER(P327),IF(P327=100%,"CUMPLIDA",IF(AND(ISNUMBER(L327),ISNUMBER(CGR!$P$4)), IF(L327&lt;CGR!$P$4,"INCUMPLIDA","PROCESO"), "VERIFICAR FECHA")),"SIN VALOR AVANCE")</f>
        <v>PROCESO</v>
      </c>
      <c r="R327" s="281" t="s">
        <v>261</v>
      </c>
      <c r="S327" s="282" t="s">
        <v>262</v>
      </c>
      <c r="T327" s="301">
        <v>1</v>
      </c>
      <c r="U327" s="379">
        <v>46024</v>
      </c>
      <c r="V327" s="379">
        <v>46660</v>
      </c>
      <c r="W327" s="165">
        <f t="shared" si="62"/>
        <v>90.857142857142861</v>
      </c>
      <c r="X327" s="387">
        <v>0</v>
      </c>
      <c r="Y327" s="303" t="s">
        <v>2450</v>
      </c>
      <c r="Z327" s="340">
        <f t="shared" si="73"/>
        <v>1</v>
      </c>
      <c r="AA327" s="340">
        <f t="shared" si="74"/>
        <v>1</v>
      </c>
      <c r="AB327" s="340">
        <f t="shared" si="75"/>
        <v>1</v>
      </c>
      <c r="AC327" s="340">
        <f t="shared" si="76"/>
        <v>1</v>
      </c>
      <c r="AD327" s="340">
        <f t="shared" si="77"/>
        <v>1</v>
      </c>
      <c r="AE327" s="340">
        <f t="shared" si="78"/>
        <v>1</v>
      </c>
      <c r="AF327" s="340">
        <f t="shared" si="79"/>
        <v>1</v>
      </c>
      <c r="AG327" s="340">
        <f t="shared" si="80"/>
        <v>1</v>
      </c>
    </row>
    <row r="328" spans="1:33" ht="409.5">
      <c r="A328" s="169" t="s">
        <v>19</v>
      </c>
      <c r="B328" s="460" t="s">
        <v>13</v>
      </c>
      <c r="C328" s="642"/>
      <c r="D328" s="642"/>
      <c r="E328" s="643"/>
      <c r="F328" s="643"/>
      <c r="G328" s="52" t="s">
        <v>1365</v>
      </c>
      <c r="H328" s="163" t="s">
        <v>264</v>
      </c>
      <c r="I328" s="163" t="s">
        <v>265</v>
      </c>
      <c r="J328" s="168">
        <v>2</v>
      </c>
      <c r="K328" s="192">
        <v>46024</v>
      </c>
      <c r="L328" s="192">
        <v>46660</v>
      </c>
      <c r="M328" s="165">
        <f t="shared" si="64"/>
        <v>90.857142857142861</v>
      </c>
      <c r="N328" s="191">
        <v>0</v>
      </c>
      <c r="O328" s="175" t="s">
        <v>2438</v>
      </c>
      <c r="P328" s="53">
        <f t="shared" si="63"/>
        <v>0</v>
      </c>
      <c r="Q328" s="166" t="str">
        <f>IF(ISNUMBER(P328),IF(P328=100%,"CUMPLIDA",IF(AND(ISNUMBER(L328),ISNUMBER(CGR!$P$4)), IF(L328&lt;CGR!$P$4,"INCUMPLIDA","PROCESO"), "VERIFICAR FECHA")),"SIN VALOR AVANCE")</f>
        <v>PROCESO</v>
      </c>
      <c r="R328" s="281" t="s">
        <v>264</v>
      </c>
      <c r="S328" s="282" t="s">
        <v>265</v>
      </c>
      <c r="T328" s="301">
        <v>2</v>
      </c>
      <c r="U328" s="379">
        <v>46024</v>
      </c>
      <c r="V328" s="379">
        <v>46660</v>
      </c>
      <c r="W328" s="165">
        <f t="shared" si="62"/>
        <v>90.857142857142861</v>
      </c>
      <c r="X328" s="387">
        <v>0</v>
      </c>
      <c r="Y328" s="303" t="s">
        <v>2438</v>
      </c>
      <c r="Z328" s="340">
        <f t="shared" si="73"/>
        <v>1</v>
      </c>
      <c r="AA328" s="340">
        <f t="shared" si="74"/>
        <v>1</v>
      </c>
      <c r="AB328" s="340">
        <f t="shared" si="75"/>
        <v>1</v>
      </c>
      <c r="AC328" s="340">
        <f t="shared" si="76"/>
        <v>1</v>
      </c>
      <c r="AD328" s="340">
        <f t="shared" si="77"/>
        <v>1</v>
      </c>
      <c r="AE328" s="340">
        <f t="shared" si="78"/>
        <v>1</v>
      </c>
      <c r="AF328" s="340">
        <f t="shared" si="79"/>
        <v>1</v>
      </c>
      <c r="AG328" s="340">
        <f t="shared" si="80"/>
        <v>1</v>
      </c>
    </row>
    <row r="329" spans="1:33" ht="135.75" customHeight="1">
      <c r="A329" s="169" t="s">
        <v>19</v>
      </c>
      <c r="B329" s="460" t="s">
        <v>13</v>
      </c>
      <c r="C329" s="642" t="s">
        <v>3642</v>
      </c>
      <c r="D329" s="642" t="s">
        <v>3643</v>
      </c>
      <c r="E329" s="643" t="s">
        <v>3644</v>
      </c>
      <c r="F329" s="643" t="s">
        <v>3645</v>
      </c>
      <c r="G329" s="52" t="s">
        <v>3646</v>
      </c>
      <c r="H329" s="163" t="s">
        <v>3647</v>
      </c>
      <c r="I329" s="163" t="s">
        <v>3648</v>
      </c>
      <c r="J329" s="164">
        <v>1</v>
      </c>
      <c r="K329" s="190">
        <v>43770</v>
      </c>
      <c r="L329" s="190">
        <v>43951</v>
      </c>
      <c r="M329" s="165">
        <f t="shared" si="64"/>
        <v>25.857142857142858</v>
      </c>
      <c r="N329" s="191">
        <v>1</v>
      </c>
      <c r="O329" s="174" t="s">
        <v>3649</v>
      </c>
      <c r="P329" s="53">
        <f t="shared" si="63"/>
        <v>1</v>
      </c>
      <c r="Q329" s="166" t="str">
        <f>IF(ISNUMBER(P329),IF(P329=100%,"CUMPLIDA",IF(AND(ISNUMBER(L329),ISNUMBER(CGR!$P$4)), IF(L329&lt;CGR!$P$4,"INCUMPLIDA","PROCESO"), "VERIFICAR FECHA")),"SIN VALOR AVANCE")</f>
        <v>CUMPLIDA</v>
      </c>
      <c r="R329" s="281" t="s">
        <v>3647</v>
      </c>
      <c r="S329" s="282" t="s">
        <v>3648</v>
      </c>
      <c r="T329" s="363">
        <v>1</v>
      </c>
      <c r="U329" s="378">
        <v>43770</v>
      </c>
      <c r="V329" s="378">
        <v>43951</v>
      </c>
      <c r="W329" s="165">
        <f t="shared" si="62"/>
        <v>25.857142857142858</v>
      </c>
      <c r="X329" s="387">
        <v>1</v>
      </c>
      <c r="Y329" s="365" t="s">
        <v>3649</v>
      </c>
      <c r="Z329" s="340">
        <f t="shared" si="73"/>
        <v>1</v>
      </c>
      <c r="AA329" s="340">
        <f t="shared" si="74"/>
        <v>1</v>
      </c>
      <c r="AB329" s="340">
        <f t="shared" si="75"/>
        <v>1</v>
      </c>
      <c r="AC329" s="340">
        <f t="shared" si="76"/>
        <v>1</v>
      </c>
      <c r="AD329" s="340">
        <f t="shared" si="77"/>
        <v>1</v>
      </c>
      <c r="AE329" s="340">
        <f t="shared" si="78"/>
        <v>1</v>
      </c>
      <c r="AF329" s="340">
        <f t="shared" si="79"/>
        <v>1</v>
      </c>
      <c r="AG329" s="340">
        <f t="shared" si="80"/>
        <v>1</v>
      </c>
    </row>
    <row r="330" spans="1:33" ht="409.5">
      <c r="A330" s="169" t="s">
        <v>19</v>
      </c>
      <c r="B330" s="460" t="s">
        <v>13</v>
      </c>
      <c r="C330" s="642"/>
      <c r="D330" s="642"/>
      <c r="E330" s="643"/>
      <c r="F330" s="643"/>
      <c r="G330" s="52" t="s">
        <v>3650</v>
      </c>
      <c r="H330" s="163" t="s">
        <v>3651</v>
      </c>
      <c r="I330" s="163" t="s">
        <v>3648</v>
      </c>
      <c r="J330" s="164">
        <v>1</v>
      </c>
      <c r="K330" s="190">
        <v>43770</v>
      </c>
      <c r="L330" s="190">
        <v>43951</v>
      </c>
      <c r="M330" s="165">
        <f t="shared" si="64"/>
        <v>25.857142857142858</v>
      </c>
      <c r="N330" s="191">
        <v>1</v>
      </c>
      <c r="O330" s="174" t="s">
        <v>3649</v>
      </c>
      <c r="P330" s="53">
        <f t="shared" si="63"/>
        <v>1</v>
      </c>
      <c r="Q330" s="166" t="str">
        <f>IF(ISNUMBER(P330),IF(P330=100%,"CUMPLIDA",IF(AND(ISNUMBER(L330),ISNUMBER(CGR!$P$4)), IF(L330&lt;CGR!$P$4,"INCUMPLIDA","PROCESO"), "VERIFICAR FECHA")),"SIN VALOR AVANCE")</f>
        <v>CUMPLIDA</v>
      </c>
      <c r="R330" s="281" t="s">
        <v>3651</v>
      </c>
      <c r="S330" s="282" t="s">
        <v>3648</v>
      </c>
      <c r="T330" s="363">
        <v>1</v>
      </c>
      <c r="U330" s="378">
        <v>43770</v>
      </c>
      <c r="V330" s="378">
        <v>43951</v>
      </c>
      <c r="W330" s="165">
        <f t="shared" si="62"/>
        <v>25.857142857142858</v>
      </c>
      <c r="X330" s="387">
        <v>1</v>
      </c>
      <c r="Y330" s="365" t="s">
        <v>3649</v>
      </c>
      <c r="Z330" s="340">
        <f t="shared" si="73"/>
        <v>1</v>
      </c>
      <c r="AA330" s="340">
        <f t="shared" si="74"/>
        <v>1</v>
      </c>
      <c r="AB330" s="340">
        <f t="shared" si="75"/>
        <v>1</v>
      </c>
      <c r="AC330" s="340">
        <f t="shared" si="76"/>
        <v>1</v>
      </c>
      <c r="AD330" s="340">
        <f t="shared" si="77"/>
        <v>1</v>
      </c>
      <c r="AE330" s="340">
        <f t="shared" si="78"/>
        <v>1</v>
      </c>
      <c r="AF330" s="340">
        <f t="shared" si="79"/>
        <v>1</v>
      </c>
      <c r="AG330" s="340">
        <f t="shared" si="80"/>
        <v>1</v>
      </c>
    </row>
    <row r="331" spans="1:33" ht="270.75">
      <c r="A331" s="169" t="s">
        <v>19</v>
      </c>
      <c r="B331" s="460" t="s">
        <v>13</v>
      </c>
      <c r="C331" s="642"/>
      <c r="D331" s="642"/>
      <c r="E331" s="643"/>
      <c r="F331" s="643"/>
      <c r="G331" s="654" t="s">
        <v>3617</v>
      </c>
      <c r="H331" s="537" t="s">
        <v>3618</v>
      </c>
      <c r="I331" s="163" t="s">
        <v>1097</v>
      </c>
      <c r="J331" s="164">
        <v>1</v>
      </c>
      <c r="K331" s="190">
        <v>44013</v>
      </c>
      <c r="L331" s="190">
        <v>44074</v>
      </c>
      <c r="M331" s="165">
        <f t="shared" si="64"/>
        <v>8.7142857142857135</v>
      </c>
      <c r="N331" s="191">
        <v>1</v>
      </c>
      <c r="O331" s="163" t="s">
        <v>3619</v>
      </c>
      <c r="P331" s="53">
        <f t="shared" si="63"/>
        <v>1</v>
      </c>
      <c r="Q331" s="166" t="str">
        <f>IF(ISNUMBER(P331),IF(P331=100%,"CUMPLIDA",IF(AND(ISNUMBER(L331),ISNUMBER(CGR!$P$4)), IF(L331&lt;CGR!$P$4,"INCUMPLIDA","PROCESO"), "VERIFICAR FECHA")),"SIN VALOR AVANCE")</f>
        <v>CUMPLIDA</v>
      </c>
      <c r="R331" s="362" t="s">
        <v>3618</v>
      </c>
      <c r="S331" s="282" t="s">
        <v>1097</v>
      </c>
      <c r="T331" s="363">
        <v>1</v>
      </c>
      <c r="U331" s="378">
        <v>44013</v>
      </c>
      <c r="V331" s="378">
        <v>44074</v>
      </c>
      <c r="W331" s="165">
        <f t="shared" ref="W331:W394" si="81">(V331-U331)/7</f>
        <v>8.7142857142857135</v>
      </c>
      <c r="X331" s="387">
        <v>1</v>
      </c>
      <c r="Y331" s="282" t="s">
        <v>3619</v>
      </c>
      <c r="Z331" s="340">
        <f t="shared" si="73"/>
        <v>1</v>
      </c>
      <c r="AA331" s="340">
        <f t="shared" si="74"/>
        <v>1</v>
      </c>
      <c r="AB331" s="340">
        <f t="shared" si="75"/>
        <v>1</v>
      </c>
      <c r="AC331" s="340">
        <f t="shared" si="76"/>
        <v>1</v>
      </c>
      <c r="AD331" s="340">
        <f t="shared" si="77"/>
        <v>1</v>
      </c>
      <c r="AE331" s="340">
        <f t="shared" si="78"/>
        <v>1</v>
      </c>
      <c r="AF331" s="340">
        <f t="shared" si="79"/>
        <v>1</v>
      </c>
      <c r="AG331" s="340">
        <f t="shared" si="80"/>
        <v>1</v>
      </c>
    </row>
    <row r="332" spans="1:33" ht="240.75">
      <c r="A332" s="169" t="s">
        <v>19</v>
      </c>
      <c r="B332" s="460" t="s">
        <v>13</v>
      </c>
      <c r="C332" s="642"/>
      <c r="D332" s="642"/>
      <c r="E332" s="643"/>
      <c r="F332" s="643"/>
      <c r="G332" s="654"/>
      <c r="H332" s="537" t="s">
        <v>3620</v>
      </c>
      <c r="I332" s="163" t="s">
        <v>3170</v>
      </c>
      <c r="J332" s="164">
        <v>1</v>
      </c>
      <c r="K332" s="190">
        <v>44075</v>
      </c>
      <c r="L332" s="190">
        <v>44196</v>
      </c>
      <c r="M332" s="165">
        <f t="shared" si="64"/>
        <v>17.285714285714285</v>
      </c>
      <c r="N332" s="191">
        <v>1</v>
      </c>
      <c r="O332" s="163" t="s">
        <v>3652</v>
      </c>
      <c r="P332" s="53">
        <f t="shared" ref="P332:P395" si="82">N332/J332</f>
        <v>1</v>
      </c>
      <c r="Q332" s="166" t="str">
        <f>IF(ISNUMBER(P332),IF(P332=100%,"CUMPLIDA",IF(AND(ISNUMBER(L332),ISNUMBER(CGR!$P$4)), IF(L332&lt;CGR!$P$4,"INCUMPLIDA","PROCESO"), "VERIFICAR FECHA")),"SIN VALOR AVANCE")</f>
        <v>CUMPLIDA</v>
      </c>
      <c r="R332" s="362" t="s">
        <v>3620</v>
      </c>
      <c r="S332" s="282" t="s">
        <v>3170</v>
      </c>
      <c r="T332" s="363">
        <v>1</v>
      </c>
      <c r="U332" s="378">
        <v>44075</v>
      </c>
      <c r="V332" s="378">
        <v>44196</v>
      </c>
      <c r="W332" s="165">
        <f t="shared" si="81"/>
        <v>17.285714285714285</v>
      </c>
      <c r="X332" s="387">
        <v>1</v>
      </c>
      <c r="Y332" s="282" t="s">
        <v>3652</v>
      </c>
      <c r="Z332" s="340">
        <f t="shared" si="73"/>
        <v>1</v>
      </c>
      <c r="AA332" s="340">
        <f t="shared" si="74"/>
        <v>1</v>
      </c>
      <c r="AB332" s="340">
        <f t="shared" si="75"/>
        <v>1</v>
      </c>
      <c r="AC332" s="340">
        <f t="shared" si="76"/>
        <v>1</v>
      </c>
      <c r="AD332" s="340">
        <f t="shared" si="77"/>
        <v>1</v>
      </c>
      <c r="AE332" s="340">
        <f t="shared" si="78"/>
        <v>1</v>
      </c>
      <c r="AF332" s="340">
        <f t="shared" si="79"/>
        <v>1</v>
      </c>
      <c r="AG332" s="340">
        <f t="shared" si="80"/>
        <v>1</v>
      </c>
    </row>
    <row r="333" spans="1:33" ht="270.75">
      <c r="A333" s="169" t="s">
        <v>19</v>
      </c>
      <c r="B333" s="460" t="s">
        <v>13</v>
      </c>
      <c r="C333" s="642"/>
      <c r="D333" s="642"/>
      <c r="E333" s="643"/>
      <c r="F333" s="643"/>
      <c r="G333" s="654"/>
      <c r="H333" s="163" t="s">
        <v>2429</v>
      </c>
      <c r="I333" s="163" t="s">
        <v>969</v>
      </c>
      <c r="J333" s="168">
        <v>1</v>
      </c>
      <c r="K333" s="190">
        <v>45231</v>
      </c>
      <c r="L333" s="190">
        <v>45504</v>
      </c>
      <c r="M333" s="165">
        <f t="shared" si="64"/>
        <v>39</v>
      </c>
      <c r="N333" s="191">
        <v>1</v>
      </c>
      <c r="O333" s="175" t="s">
        <v>2430</v>
      </c>
      <c r="P333" s="53">
        <f t="shared" si="82"/>
        <v>1</v>
      </c>
      <c r="Q333" s="166" t="str">
        <f>IF(ISNUMBER(P333),IF(P333=100%,"CUMPLIDA",IF(AND(ISNUMBER(L333),ISNUMBER(CGR!$P$4)), IF(L333&lt;CGR!$P$4,"INCUMPLIDA","PROCESO"), "VERIFICAR FECHA")),"SIN VALOR AVANCE")</f>
        <v>CUMPLIDA</v>
      </c>
      <c r="R333" s="281" t="s">
        <v>2429</v>
      </c>
      <c r="S333" s="282" t="s">
        <v>969</v>
      </c>
      <c r="T333" s="301">
        <v>1</v>
      </c>
      <c r="U333" s="378">
        <v>45231</v>
      </c>
      <c r="V333" s="378">
        <v>45504</v>
      </c>
      <c r="W333" s="165">
        <f t="shared" si="81"/>
        <v>39</v>
      </c>
      <c r="X333" s="387">
        <v>1</v>
      </c>
      <c r="Y333" s="303" t="s">
        <v>2430</v>
      </c>
      <c r="Z333" s="340">
        <f t="shared" si="73"/>
        <v>1</v>
      </c>
      <c r="AA333" s="340">
        <f t="shared" si="74"/>
        <v>1</v>
      </c>
      <c r="AB333" s="340">
        <f t="shared" si="75"/>
        <v>1</v>
      </c>
      <c r="AC333" s="340">
        <f t="shared" si="76"/>
        <v>1</v>
      </c>
      <c r="AD333" s="340">
        <f t="shared" si="77"/>
        <v>1</v>
      </c>
      <c r="AE333" s="340">
        <f t="shared" si="78"/>
        <v>1</v>
      </c>
      <c r="AF333" s="340">
        <f t="shared" si="79"/>
        <v>1</v>
      </c>
      <c r="AG333" s="340">
        <f t="shared" si="80"/>
        <v>1</v>
      </c>
    </row>
    <row r="334" spans="1:33" ht="270.75">
      <c r="A334" s="169" t="s">
        <v>19</v>
      </c>
      <c r="B334" s="460" t="s">
        <v>13</v>
      </c>
      <c r="C334" s="642"/>
      <c r="D334" s="642"/>
      <c r="E334" s="643"/>
      <c r="F334" s="643"/>
      <c r="G334" s="654"/>
      <c r="H334" s="163" t="s">
        <v>2431</v>
      </c>
      <c r="I334" s="163" t="s">
        <v>2432</v>
      </c>
      <c r="J334" s="168">
        <v>1</v>
      </c>
      <c r="K334" s="190">
        <v>45231</v>
      </c>
      <c r="L334" s="190">
        <v>45504</v>
      </c>
      <c r="M334" s="165">
        <f t="shared" si="64"/>
        <v>39</v>
      </c>
      <c r="N334" s="191">
        <v>1</v>
      </c>
      <c r="O334" s="175" t="s">
        <v>2430</v>
      </c>
      <c r="P334" s="53">
        <f t="shared" si="82"/>
        <v>1</v>
      </c>
      <c r="Q334" s="166" t="str">
        <f>IF(ISNUMBER(P334),IF(P334=100%,"CUMPLIDA",IF(AND(ISNUMBER(L334),ISNUMBER(CGR!$P$4)), IF(L334&lt;CGR!$P$4,"INCUMPLIDA","PROCESO"), "VERIFICAR FECHA")),"SIN VALOR AVANCE")</f>
        <v>CUMPLIDA</v>
      </c>
      <c r="R334" s="281" t="s">
        <v>2431</v>
      </c>
      <c r="S334" s="282" t="s">
        <v>2432</v>
      </c>
      <c r="T334" s="301">
        <v>1</v>
      </c>
      <c r="U334" s="378">
        <v>45231</v>
      </c>
      <c r="V334" s="378">
        <v>45504</v>
      </c>
      <c r="W334" s="165">
        <f t="shared" si="81"/>
        <v>39</v>
      </c>
      <c r="X334" s="387">
        <v>1</v>
      </c>
      <c r="Y334" s="303" t="s">
        <v>2430</v>
      </c>
      <c r="Z334" s="340">
        <f t="shared" si="73"/>
        <v>1</v>
      </c>
      <c r="AA334" s="340">
        <f t="shared" si="74"/>
        <v>1</v>
      </c>
      <c r="AB334" s="340">
        <f t="shared" si="75"/>
        <v>1</v>
      </c>
      <c r="AC334" s="340">
        <f t="shared" si="76"/>
        <v>1</v>
      </c>
      <c r="AD334" s="340">
        <f t="shared" si="77"/>
        <v>1</v>
      </c>
      <c r="AE334" s="340">
        <f t="shared" si="78"/>
        <v>1</v>
      </c>
      <c r="AF334" s="340">
        <f t="shared" si="79"/>
        <v>1</v>
      </c>
      <c r="AG334" s="340">
        <f t="shared" si="80"/>
        <v>1</v>
      </c>
    </row>
    <row r="335" spans="1:33" ht="150.75">
      <c r="A335" s="169" t="s">
        <v>19</v>
      </c>
      <c r="B335" s="460" t="s">
        <v>13</v>
      </c>
      <c r="C335" s="642"/>
      <c r="D335" s="642"/>
      <c r="E335" s="643"/>
      <c r="F335" s="643"/>
      <c r="G335" s="52" t="s">
        <v>2434</v>
      </c>
      <c r="H335" s="163" t="s">
        <v>1614</v>
      </c>
      <c r="I335" s="163" t="s">
        <v>238</v>
      </c>
      <c r="J335" s="168">
        <v>1</v>
      </c>
      <c r="K335" s="192">
        <v>45323</v>
      </c>
      <c r="L335" s="192">
        <v>45747</v>
      </c>
      <c r="M335" s="165">
        <f t="shared" si="64"/>
        <v>60.571428571428569</v>
      </c>
      <c r="N335" s="191">
        <v>0</v>
      </c>
      <c r="O335" s="175" t="s">
        <v>2450</v>
      </c>
      <c r="P335" s="53">
        <f t="shared" si="82"/>
        <v>0</v>
      </c>
      <c r="Q335" s="166" t="str">
        <f>IF(ISNUMBER(P335),IF(P335=100%,"CUMPLIDA",IF(AND(ISNUMBER(L335),ISNUMBER(CGR!$P$4)), IF(L335&lt;CGR!$P$4,"INCUMPLIDA","PROCESO"), "VERIFICAR FECHA")),"SIN VALOR AVANCE")</f>
        <v>PROCESO</v>
      </c>
      <c r="R335" s="281" t="s">
        <v>1614</v>
      </c>
      <c r="S335" s="282" t="s">
        <v>238</v>
      </c>
      <c r="T335" s="301">
        <v>1</v>
      </c>
      <c r="U335" s="379">
        <v>45323</v>
      </c>
      <c r="V335" s="379">
        <v>45747</v>
      </c>
      <c r="W335" s="165">
        <f t="shared" si="81"/>
        <v>60.571428571428569</v>
      </c>
      <c r="X335" s="387">
        <v>0</v>
      </c>
      <c r="Y335" s="303" t="s">
        <v>2450</v>
      </c>
      <c r="Z335" s="340">
        <f t="shared" si="73"/>
        <v>1</v>
      </c>
      <c r="AA335" s="340">
        <f t="shared" si="74"/>
        <v>1</v>
      </c>
      <c r="AB335" s="340">
        <f t="shared" si="75"/>
        <v>1</v>
      </c>
      <c r="AC335" s="340">
        <f t="shared" si="76"/>
        <v>1</v>
      </c>
      <c r="AD335" s="340">
        <f t="shared" si="77"/>
        <v>1</v>
      </c>
      <c r="AE335" s="340">
        <f t="shared" si="78"/>
        <v>1</v>
      </c>
      <c r="AF335" s="340">
        <f t="shared" si="79"/>
        <v>1</v>
      </c>
      <c r="AG335" s="340">
        <f t="shared" si="80"/>
        <v>1</v>
      </c>
    </row>
    <row r="336" spans="1:33" ht="90.75">
      <c r="A336" s="169" t="s">
        <v>19</v>
      </c>
      <c r="B336" s="460" t="s">
        <v>13</v>
      </c>
      <c r="C336" s="642"/>
      <c r="D336" s="642"/>
      <c r="E336" s="643"/>
      <c r="F336" s="643"/>
      <c r="G336" s="52" t="s">
        <v>241</v>
      </c>
      <c r="H336" s="163" t="s">
        <v>241</v>
      </c>
      <c r="I336" s="163" t="s">
        <v>242</v>
      </c>
      <c r="J336" s="168">
        <v>1</v>
      </c>
      <c r="K336" s="192">
        <v>45323</v>
      </c>
      <c r="L336" s="192">
        <v>45747</v>
      </c>
      <c r="M336" s="165">
        <f t="shared" si="64"/>
        <v>60.571428571428569</v>
      </c>
      <c r="N336" s="191">
        <v>0</v>
      </c>
      <c r="O336" s="163" t="s">
        <v>3635</v>
      </c>
      <c r="P336" s="53">
        <f t="shared" si="82"/>
        <v>0</v>
      </c>
      <c r="Q336" s="166" t="str">
        <f>IF(ISNUMBER(P336),IF(P336=100%,"CUMPLIDA",IF(AND(ISNUMBER(L336),ISNUMBER(CGR!$P$4)), IF(L336&lt;CGR!$P$4,"INCUMPLIDA","PROCESO"), "VERIFICAR FECHA")),"SIN VALOR AVANCE")</f>
        <v>PROCESO</v>
      </c>
      <c r="R336" s="281" t="s">
        <v>241</v>
      </c>
      <c r="S336" s="282" t="s">
        <v>242</v>
      </c>
      <c r="T336" s="301">
        <v>1</v>
      </c>
      <c r="U336" s="379">
        <v>45323</v>
      </c>
      <c r="V336" s="379">
        <v>45747</v>
      </c>
      <c r="W336" s="165">
        <f t="shared" si="81"/>
        <v>60.571428571428569</v>
      </c>
      <c r="X336" s="387">
        <v>0</v>
      </c>
      <c r="Y336" s="282" t="s">
        <v>3635</v>
      </c>
      <c r="Z336" s="340">
        <f t="shared" si="73"/>
        <v>1</v>
      </c>
      <c r="AA336" s="340">
        <f t="shared" si="74"/>
        <v>1</v>
      </c>
      <c r="AB336" s="340">
        <f t="shared" si="75"/>
        <v>1</v>
      </c>
      <c r="AC336" s="340">
        <f t="shared" si="76"/>
        <v>1</v>
      </c>
      <c r="AD336" s="340">
        <f t="shared" si="77"/>
        <v>1</v>
      </c>
      <c r="AE336" s="340">
        <f t="shared" si="78"/>
        <v>1</v>
      </c>
      <c r="AF336" s="340">
        <f t="shared" si="79"/>
        <v>1</v>
      </c>
      <c r="AG336" s="340">
        <f t="shared" si="80"/>
        <v>1</v>
      </c>
    </row>
    <row r="337" spans="1:33" ht="150">
      <c r="A337" s="169" t="s">
        <v>19</v>
      </c>
      <c r="B337" s="460" t="s">
        <v>13</v>
      </c>
      <c r="C337" s="642"/>
      <c r="D337" s="642"/>
      <c r="E337" s="643"/>
      <c r="F337" s="643"/>
      <c r="G337" s="52" t="s">
        <v>1361</v>
      </c>
      <c r="H337" s="163" t="s">
        <v>245</v>
      </c>
      <c r="I337" s="163" t="s">
        <v>246</v>
      </c>
      <c r="J337" s="168">
        <v>1</v>
      </c>
      <c r="K337" s="192">
        <v>45231</v>
      </c>
      <c r="L337" s="192">
        <v>45747</v>
      </c>
      <c r="M337" s="165">
        <f t="shared" si="64"/>
        <v>73.714285714285708</v>
      </c>
      <c r="N337" s="191">
        <v>0</v>
      </c>
      <c r="O337" s="163" t="s">
        <v>3622</v>
      </c>
      <c r="P337" s="53">
        <f t="shared" si="82"/>
        <v>0</v>
      </c>
      <c r="Q337" s="166" t="str">
        <f>IF(ISNUMBER(P337),IF(P337=100%,"CUMPLIDA",IF(AND(ISNUMBER(L337),ISNUMBER(CGR!$P$4)), IF(L337&lt;CGR!$P$4,"INCUMPLIDA","PROCESO"), "VERIFICAR FECHA")),"SIN VALOR AVANCE")</f>
        <v>PROCESO</v>
      </c>
      <c r="R337" s="281" t="s">
        <v>245</v>
      </c>
      <c r="S337" s="282" t="s">
        <v>246</v>
      </c>
      <c r="T337" s="301">
        <v>1</v>
      </c>
      <c r="U337" s="379">
        <v>45231</v>
      </c>
      <c r="V337" s="379">
        <v>45747</v>
      </c>
      <c r="W337" s="165">
        <f t="shared" si="81"/>
        <v>73.714285714285708</v>
      </c>
      <c r="X337" s="387">
        <v>0</v>
      </c>
      <c r="Y337" s="282" t="s">
        <v>3622</v>
      </c>
      <c r="Z337" s="340">
        <f t="shared" si="73"/>
        <v>1</v>
      </c>
      <c r="AA337" s="340">
        <f t="shared" si="74"/>
        <v>1</v>
      </c>
      <c r="AB337" s="340">
        <f t="shared" si="75"/>
        <v>1</v>
      </c>
      <c r="AC337" s="340">
        <f t="shared" si="76"/>
        <v>1</v>
      </c>
      <c r="AD337" s="340">
        <f t="shared" si="77"/>
        <v>1</v>
      </c>
      <c r="AE337" s="340">
        <f t="shared" si="78"/>
        <v>1</v>
      </c>
      <c r="AF337" s="340">
        <f t="shared" si="79"/>
        <v>1</v>
      </c>
      <c r="AG337" s="340">
        <f t="shared" si="80"/>
        <v>1</v>
      </c>
    </row>
    <row r="338" spans="1:33" ht="150.75">
      <c r="A338" s="169" t="s">
        <v>19</v>
      </c>
      <c r="B338" s="460" t="s">
        <v>13</v>
      </c>
      <c r="C338" s="642"/>
      <c r="D338" s="642"/>
      <c r="E338" s="643"/>
      <c r="F338" s="643"/>
      <c r="G338" s="52" t="s">
        <v>248</v>
      </c>
      <c r="H338" s="163" t="s">
        <v>248</v>
      </c>
      <c r="I338" s="163" t="s">
        <v>3249</v>
      </c>
      <c r="J338" s="168">
        <v>1</v>
      </c>
      <c r="K338" s="192">
        <v>45323</v>
      </c>
      <c r="L338" s="192">
        <v>45747</v>
      </c>
      <c r="M338" s="165">
        <f t="shared" si="64"/>
        <v>60.571428571428569</v>
      </c>
      <c r="N338" s="191">
        <v>0</v>
      </c>
      <c r="O338" s="175" t="s">
        <v>2450</v>
      </c>
      <c r="P338" s="53">
        <f t="shared" si="82"/>
        <v>0</v>
      </c>
      <c r="Q338" s="166" t="str">
        <f>IF(ISNUMBER(P338),IF(P338=100%,"CUMPLIDA",IF(AND(ISNUMBER(L338),ISNUMBER(CGR!$P$4)), IF(L338&lt;CGR!$P$4,"INCUMPLIDA","PROCESO"), "VERIFICAR FECHA")),"SIN VALOR AVANCE")</f>
        <v>PROCESO</v>
      </c>
      <c r="R338" s="281" t="s">
        <v>248</v>
      </c>
      <c r="S338" s="282" t="s">
        <v>3249</v>
      </c>
      <c r="T338" s="301">
        <v>1</v>
      </c>
      <c r="U338" s="379">
        <v>45323</v>
      </c>
      <c r="V338" s="379">
        <v>45747</v>
      </c>
      <c r="W338" s="165">
        <f t="shared" si="81"/>
        <v>60.571428571428569</v>
      </c>
      <c r="X338" s="387">
        <v>0</v>
      </c>
      <c r="Y338" s="303" t="s">
        <v>2450</v>
      </c>
      <c r="Z338" s="340">
        <f t="shared" si="73"/>
        <v>1</v>
      </c>
      <c r="AA338" s="340">
        <f t="shared" si="74"/>
        <v>1</v>
      </c>
      <c r="AB338" s="340">
        <f t="shared" si="75"/>
        <v>1</v>
      </c>
      <c r="AC338" s="340">
        <f t="shared" si="76"/>
        <v>1</v>
      </c>
      <c r="AD338" s="340">
        <f t="shared" si="77"/>
        <v>1</v>
      </c>
      <c r="AE338" s="340">
        <f t="shared" si="78"/>
        <v>1</v>
      </c>
      <c r="AF338" s="340">
        <f t="shared" si="79"/>
        <v>1</v>
      </c>
      <c r="AG338" s="340">
        <f t="shared" si="80"/>
        <v>1</v>
      </c>
    </row>
    <row r="339" spans="1:33" ht="120">
      <c r="A339" s="169" t="s">
        <v>19</v>
      </c>
      <c r="B339" s="460" t="s">
        <v>13</v>
      </c>
      <c r="C339" s="642"/>
      <c r="D339" s="642"/>
      <c r="E339" s="643"/>
      <c r="F339" s="643"/>
      <c r="G339" s="52" t="s">
        <v>251</v>
      </c>
      <c r="H339" s="163" t="s">
        <v>251</v>
      </c>
      <c r="I339" s="163" t="s">
        <v>252</v>
      </c>
      <c r="J339" s="168">
        <v>1</v>
      </c>
      <c r="K339" s="192">
        <v>45231</v>
      </c>
      <c r="L339" s="192">
        <v>45747</v>
      </c>
      <c r="M339" s="165">
        <f t="shared" si="64"/>
        <v>73.714285714285708</v>
      </c>
      <c r="N339" s="191">
        <v>0</v>
      </c>
      <c r="O339" s="163" t="s">
        <v>3622</v>
      </c>
      <c r="P339" s="53">
        <f t="shared" si="82"/>
        <v>0</v>
      </c>
      <c r="Q339" s="166" t="str">
        <f>IF(ISNUMBER(P339),IF(P339=100%,"CUMPLIDA",IF(AND(ISNUMBER(L339),ISNUMBER(CGR!$P$4)), IF(L339&lt;CGR!$P$4,"INCUMPLIDA","PROCESO"), "VERIFICAR FECHA")),"SIN VALOR AVANCE")</f>
        <v>PROCESO</v>
      </c>
      <c r="R339" s="281" t="s">
        <v>251</v>
      </c>
      <c r="S339" s="282" t="s">
        <v>252</v>
      </c>
      <c r="T339" s="301">
        <v>1</v>
      </c>
      <c r="U339" s="379">
        <v>45231</v>
      </c>
      <c r="V339" s="379">
        <v>45747</v>
      </c>
      <c r="W339" s="165">
        <f t="shared" si="81"/>
        <v>73.714285714285708</v>
      </c>
      <c r="X339" s="387">
        <v>0</v>
      </c>
      <c r="Y339" s="282" t="s">
        <v>3622</v>
      </c>
      <c r="Z339" s="340">
        <f t="shared" si="73"/>
        <v>1</v>
      </c>
      <c r="AA339" s="340">
        <f t="shared" si="74"/>
        <v>1</v>
      </c>
      <c r="AB339" s="340">
        <f t="shared" si="75"/>
        <v>1</v>
      </c>
      <c r="AC339" s="340">
        <f t="shared" si="76"/>
        <v>1</v>
      </c>
      <c r="AD339" s="340">
        <f t="shared" si="77"/>
        <v>1</v>
      </c>
      <c r="AE339" s="340">
        <f t="shared" si="78"/>
        <v>1</v>
      </c>
      <c r="AF339" s="340">
        <f t="shared" si="79"/>
        <v>1</v>
      </c>
      <c r="AG339" s="340">
        <f t="shared" si="80"/>
        <v>1</v>
      </c>
    </row>
    <row r="340" spans="1:33" ht="210.75">
      <c r="A340" s="169" t="s">
        <v>19</v>
      </c>
      <c r="B340" s="460" t="s">
        <v>13</v>
      </c>
      <c r="C340" s="642"/>
      <c r="D340" s="642"/>
      <c r="E340" s="643"/>
      <c r="F340" s="643"/>
      <c r="G340" s="52" t="s">
        <v>254</v>
      </c>
      <c r="H340" s="163" t="s">
        <v>254</v>
      </c>
      <c r="I340" s="163" t="s">
        <v>2556</v>
      </c>
      <c r="J340" s="168">
        <v>1</v>
      </c>
      <c r="K340" s="192">
        <v>45231</v>
      </c>
      <c r="L340" s="192">
        <v>45808</v>
      </c>
      <c r="M340" s="165">
        <f t="shared" ref="M340:M403" si="83">(L340-K340)/7</f>
        <v>82.428571428571431</v>
      </c>
      <c r="N340" s="191">
        <v>0</v>
      </c>
      <c r="O340" s="175" t="s">
        <v>2436</v>
      </c>
      <c r="P340" s="53">
        <f t="shared" si="82"/>
        <v>0</v>
      </c>
      <c r="Q340" s="166" t="str">
        <f>IF(ISNUMBER(P340),IF(P340=100%,"CUMPLIDA",IF(AND(ISNUMBER(L340),ISNUMBER(CGR!$P$4)), IF(L340&lt;CGR!$P$4,"INCUMPLIDA","PROCESO"), "VERIFICAR FECHA")),"SIN VALOR AVANCE")</f>
        <v>PROCESO</v>
      </c>
      <c r="R340" s="281" t="s">
        <v>254</v>
      </c>
      <c r="S340" s="282" t="s">
        <v>2556</v>
      </c>
      <c r="T340" s="301">
        <v>1</v>
      </c>
      <c r="U340" s="379">
        <v>45231</v>
      </c>
      <c r="V340" s="379">
        <v>45808</v>
      </c>
      <c r="W340" s="165">
        <f t="shared" si="81"/>
        <v>82.428571428571431</v>
      </c>
      <c r="X340" s="387">
        <v>0</v>
      </c>
      <c r="Y340" s="303" t="s">
        <v>2436</v>
      </c>
      <c r="Z340" s="340">
        <f t="shared" si="73"/>
        <v>1</v>
      </c>
      <c r="AA340" s="340">
        <f t="shared" si="74"/>
        <v>1</v>
      </c>
      <c r="AB340" s="340">
        <f t="shared" si="75"/>
        <v>1</v>
      </c>
      <c r="AC340" s="340">
        <f t="shared" si="76"/>
        <v>1</v>
      </c>
      <c r="AD340" s="340">
        <f t="shared" si="77"/>
        <v>1</v>
      </c>
      <c r="AE340" s="340">
        <f t="shared" si="78"/>
        <v>1</v>
      </c>
      <c r="AF340" s="340">
        <f t="shared" si="79"/>
        <v>1</v>
      </c>
      <c r="AG340" s="340">
        <f t="shared" si="80"/>
        <v>1</v>
      </c>
    </row>
    <row r="341" spans="1:33" ht="150.75">
      <c r="A341" s="169" t="s">
        <v>19</v>
      </c>
      <c r="B341" s="460" t="s">
        <v>13</v>
      </c>
      <c r="C341" s="642"/>
      <c r="D341" s="642"/>
      <c r="E341" s="643"/>
      <c r="F341" s="643"/>
      <c r="G341" s="52" t="s">
        <v>1363</v>
      </c>
      <c r="H341" s="163" t="s">
        <v>258</v>
      </c>
      <c r="I341" s="163" t="s">
        <v>259</v>
      </c>
      <c r="J341" s="168">
        <v>7</v>
      </c>
      <c r="K341" s="192">
        <v>46024</v>
      </c>
      <c r="L341" s="192">
        <v>46660</v>
      </c>
      <c r="M341" s="165">
        <f t="shared" si="83"/>
        <v>90.857142857142861</v>
      </c>
      <c r="N341" s="191">
        <v>0</v>
      </c>
      <c r="O341" s="163" t="s">
        <v>3653</v>
      </c>
      <c r="P341" s="53">
        <f t="shared" si="82"/>
        <v>0</v>
      </c>
      <c r="Q341" s="166" t="str">
        <f>IF(ISNUMBER(P341),IF(P341=100%,"CUMPLIDA",IF(AND(ISNUMBER(L341),ISNUMBER(CGR!$P$4)), IF(L341&lt;CGR!$P$4,"INCUMPLIDA","PROCESO"), "VERIFICAR FECHA")),"SIN VALOR AVANCE")</f>
        <v>PROCESO</v>
      </c>
      <c r="R341" s="281" t="s">
        <v>258</v>
      </c>
      <c r="S341" s="282" t="s">
        <v>259</v>
      </c>
      <c r="T341" s="301">
        <v>7</v>
      </c>
      <c r="U341" s="379">
        <v>46024</v>
      </c>
      <c r="V341" s="379">
        <v>46660</v>
      </c>
      <c r="W341" s="165">
        <f t="shared" si="81"/>
        <v>90.857142857142861</v>
      </c>
      <c r="X341" s="387">
        <v>0</v>
      </c>
      <c r="Y341" s="282" t="s">
        <v>3653</v>
      </c>
      <c r="Z341" s="340">
        <f t="shared" ref="Z341:Z404" si="84">IF(H341=R341,1,0)</f>
        <v>1</v>
      </c>
      <c r="AA341" s="340">
        <f t="shared" ref="AA341:AA404" si="85">IF(I341=S341,1,0)</f>
        <v>1</v>
      </c>
      <c r="AB341" s="340">
        <f t="shared" ref="AB341:AB404" si="86">IF(J341=T341,1,0)</f>
        <v>1</v>
      </c>
      <c r="AC341" s="340">
        <f t="shared" ref="AC341:AC404" si="87">IF(K341=U341,1,0)</f>
        <v>1</v>
      </c>
      <c r="AD341" s="340">
        <f t="shared" ref="AD341:AD404" si="88">IF(L341=V341,1,0)</f>
        <v>1</v>
      </c>
      <c r="AE341" s="340">
        <f t="shared" ref="AE341:AF404" si="89">IF(M341=W341,1,0)</f>
        <v>1</v>
      </c>
      <c r="AF341" s="340">
        <f t="shared" si="89"/>
        <v>1</v>
      </c>
      <c r="AG341" s="340">
        <f t="shared" ref="AG341:AG404" si="90">IF(O341=Y341,1,0)</f>
        <v>1</v>
      </c>
    </row>
    <row r="342" spans="1:33" ht="180">
      <c r="A342" s="169" t="s">
        <v>19</v>
      </c>
      <c r="B342" s="460" t="s">
        <v>13</v>
      </c>
      <c r="C342" s="642"/>
      <c r="D342" s="642"/>
      <c r="E342" s="643"/>
      <c r="F342" s="643"/>
      <c r="G342" s="52" t="s">
        <v>1364</v>
      </c>
      <c r="H342" s="163" t="s">
        <v>261</v>
      </c>
      <c r="I342" s="163" t="s">
        <v>262</v>
      </c>
      <c r="J342" s="168">
        <v>1</v>
      </c>
      <c r="K342" s="192">
        <v>46024</v>
      </c>
      <c r="L342" s="192">
        <v>46660</v>
      </c>
      <c r="M342" s="165">
        <f t="shared" si="83"/>
        <v>90.857142857142861</v>
      </c>
      <c r="N342" s="191">
        <v>0</v>
      </c>
      <c r="O342" s="175" t="s">
        <v>2450</v>
      </c>
      <c r="P342" s="53">
        <f t="shared" si="82"/>
        <v>0</v>
      </c>
      <c r="Q342" s="166" t="str">
        <f>IF(ISNUMBER(P342),IF(P342=100%,"CUMPLIDA",IF(AND(ISNUMBER(L342),ISNUMBER(CGR!$P$4)), IF(L342&lt;CGR!$P$4,"INCUMPLIDA","PROCESO"), "VERIFICAR FECHA")),"SIN VALOR AVANCE")</f>
        <v>PROCESO</v>
      </c>
      <c r="R342" s="281" t="s">
        <v>261</v>
      </c>
      <c r="S342" s="282" t="s">
        <v>262</v>
      </c>
      <c r="T342" s="301">
        <v>1</v>
      </c>
      <c r="U342" s="379">
        <v>46024</v>
      </c>
      <c r="V342" s="379">
        <v>46660</v>
      </c>
      <c r="W342" s="165">
        <f t="shared" si="81"/>
        <v>90.857142857142861</v>
      </c>
      <c r="X342" s="387">
        <v>0</v>
      </c>
      <c r="Y342" s="303" t="s">
        <v>2450</v>
      </c>
      <c r="Z342" s="340">
        <f t="shared" si="84"/>
        <v>1</v>
      </c>
      <c r="AA342" s="340">
        <f t="shared" si="85"/>
        <v>1</v>
      </c>
      <c r="AB342" s="340">
        <f t="shared" si="86"/>
        <v>1</v>
      </c>
      <c r="AC342" s="340">
        <f t="shared" si="87"/>
        <v>1</v>
      </c>
      <c r="AD342" s="340">
        <f t="shared" si="88"/>
        <v>1</v>
      </c>
      <c r="AE342" s="340">
        <f t="shared" si="89"/>
        <v>1</v>
      </c>
      <c r="AF342" s="340">
        <f t="shared" si="89"/>
        <v>1</v>
      </c>
      <c r="AG342" s="340">
        <f t="shared" si="90"/>
        <v>1</v>
      </c>
    </row>
    <row r="343" spans="1:33" ht="409.5">
      <c r="A343" s="169" t="s">
        <v>19</v>
      </c>
      <c r="B343" s="460" t="s">
        <v>13</v>
      </c>
      <c r="C343" s="642"/>
      <c r="D343" s="642"/>
      <c r="E343" s="643"/>
      <c r="F343" s="643"/>
      <c r="G343" s="52" t="s">
        <v>1365</v>
      </c>
      <c r="H343" s="163" t="s">
        <v>264</v>
      </c>
      <c r="I343" s="163" t="s">
        <v>265</v>
      </c>
      <c r="J343" s="168">
        <v>2</v>
      </c>
      <c r="K343" s="192">
        <v>46024</v>
      </c>
      <c r="L343" s="192">
        <v>46660</v>
      </c>
      <c r="M343" s="165">
        <f t="shared" si="83"/>
        <v>90.857142857142861</v>
      </c>
      <c r="N343" s="191">
        <v>0</v>
      </c>
      <c r="O343" s="175" t="s">
        <v>2438</v>
      </c>
      <c r="P343" s="53">
        <f t="shared" si="82"/>
        <v>0</v>
      </c>
      <c r="Q343" s="166" t="str">
        <f>IF(ISNUMBER(P343),IF(P343=100%,"CUMPLIDA",IF(AND(ISNUMBER(L343),ISNUMBER(CGR!$P$4)), IF(L343&lt;CGR!$P$4,"INCUMPLIDA","PROCESO"), "VERIFICAR FECHA")),"SIN VALOR AVANCE")</f>
        <v>PROCESO</v>
      </c>
      <c r="R343" s="281" t="s">
        <v>264</v>
      </c>
      <c r="S343" s="282" t="s">
        <v>265</v>
      </c>
      <c r="T343" s="301">
        <v>2</v>
      </c>
      <c r="U343" s="379">
        <v>46024</v>
      </c>
      <c r="V343" s="379">
        <v>46660</v>
      </c>
      <c r="W343" s="165">
        <f t="shared" si="81"/>
        <v>90.857142857142861</v>
      </c>
      <c r="X343" s="387">
        <v>0</v>
      </c>
      <c r="Y343" s="303" t="s">
        <v>2438</v>
      </c>
      <c r="Z343" s="340">
        <f t="shared" si="84"/>
        <v>1</v>
      </c>
      <c r="AA343" s="340">
        <f t="shared" si="85"/>
        <v>1</v>
      </c>
      <c r="AB343" s="340">
        <f t="shared" si="86"/>
        <v>1</v>
      </c>
      <c r="AC343" s="340">
        <f t="shared" si="87"/>
        <v>1</v>
      </c>
      <c r="AD343" s="340">
        <f t="shared" si="88"/>
        <v>1</v>
      </c>
      <c r="AE343" s="340">
        <f t="shared" si="89"/>
        <v>1</v>
      </c>
      <c r="AF343" s="340">
        <f t="shared" si="89"/>
        <v>1</v>
      </c>
      <c r="AG343" s="340">
        <f t="shared" si="90"/>
        <v>1</v>
      </c>
    </row>
    <row r="344" spans="1:33" ht="135.75" customHeight="1">
      <c r="A344" s="169" t="s">
        <v>19</v>
      </c>
      <c r="B344" s="460" t="s">
        <v>13</v>
      </c>
      <c r="C344" s="642" t="s">
        <v>3654</v>
      </c>
      <c r="D344" s="642" t="s">
        <v>3655</v>
      </c>
      <c r="E344" s="643" t="s">
        <v>3656</v>
      </c>
      <c r="F344" s="648" t="s">
        <v>3657</v>
      </c>
      <c r="G344" s="648" t="s">
        <v>3658</v>
      </c>
      <c r="H344" s="171" t="s">
        <v>3659</v>
      </c>
      <c r="I344" s="171" t="s">
        <v>3660</v>
      </c>
      <c r="J344" s="164">
        <v>1</v>
      </c>
      <c r="K344" s="190">
        <v>44927</v>
      </c>
      <c r="L344" s="190">
        <v>45504</v>
      </c>
      <c r="M344" s="165">
        <f t="shared" si="83"/>
        <v>82.428571428571431</v>
      </c>
      <c r="N344" s="191">
        <v>1</v>
      </c>
      <c r="O344" s="163" t="s">
        <v>3661</v>
      </c>
      <c r="P344" s="53">
        <f t="shared" si="82"/>
        <v>1</v>
      </c>
      <c r="Q344" s="166" t="str">
        <f>IF(ISNUMBER(P344),IF(P344=100%,"CUMPLIDA",IF(AND(ISNUMBER(L344),ISNUMBER(CGR!$P$4)), IF(L344&lt;CGR!$P$4,"INCUMPLIDA","PROCESO"), "VERIFICAR FECHA")),"SIN VALOR AVANCE")</f>
        <v>CUMPLIDA</v>
      </c>
      <c r="R344" s="383" t="s">
        <v>3659</v>
      </c>
      <c r="S344" s="367" t="s">
        <v>3660</v>
      </c>
      <c r="T344" s="363">
        <v>1</v>
      </c>
      <c r="U344" s="378">
        <v>44927</v>
      </c>
      <c r="V344" s="378">
        <v>45504</v>
      </c>
      <c r="W344" s="165">
        <f t="shared" si="81"/>
        <v>82.428571428571431</v>
      </c>
      <c r="X344" s="387">
        <v>1</v>
      </c>
      <c r="Y344" s="282" t="s">
        <v>3661</v>
      </c>
      <c r="Z344" s="340">
        <f t="shared" si="84"/>
        <v>1</v>
      </c>
      <c r="AA344" s="340">
        <f t="shared" si="85"/>
        <v>1</v>
      </c>
      <c r="AB344" s="340">
        <f t="shared" si="86"/>
        <v>1</v>
      </c>
      <c r="AC344" s="340">
        <f t="shared" si="87"/>
        <v>1</v>
      </c>
      <c r="AD344" s="340">
        <f t="shared" si="88"/>
        <v>1</v>
      </c>
      <c r="AE344" s="340">
        <f t="shared" si="89"/>
        <v>1</v>
      </c>
      <c r="AF344" s="340">
        <f t="shared" si="89"/>
        <v>1</v>
      </c>
      <c r="AG344" s="340">
        <f t="shared" si="90"/>
        <v>1</v>
      </c>
    </row>
    <row r="345" spans="1:33" ht="210">
      <c r="A345" s="169" t="s">
        <v>19</v>
      </c>
      <c r="B345" s="460" t="s">
        <v>13</v>
      </c>
      <c r="C345" s="642"/>
      <c r="D345" s="642"/>
      <c r="E345" s="643"/>
      <c r="F345" s="648"/>
      <c r="G345" s="648"/>
      <c r="H345" s="171" t="s">
        <v>3662</v>
      </c>
      <c r="I345" s="171" t="s">
        <v>3663</v>
      </c>
      <c r="J345" s="164">
        <v>1</v>
      </c>
      <c r="K345" s="190">
        <v>45139</v>
      </c>
      <c r="L345" s="190">
        <v>46022</v>
      </c>
      <c r="M345" s="165">
        <f t="shared" si="83"/>
        <v>126.14285714285714</v>
      </c>
      <c r="N345" s="191">
        <v>0</v>
      </c>
      <c r="O345" s="163" t="s">
        <v>3664</v>
      </c>
      <c r="P345" s="53">
        <f t="shared" si="82"/>
        <v>0</v>
      </c>
      <c r="Q345" s="166" t="str">
        <f>IF(ISNUMBER(P345),IF(P345=100%,"CUMPLIDA",IF(AND(ISNUMBER(L345),ISNUMBER(CGR!$P$4)), IF(L345&lt;CGR!$P$4,"INCUMPLIDA","PROCESO"), "VERIFICAR FECHA")),"SIN VALOR AVANCE")</f>
        <v>PROCESO</v>
      </c>
      <c r="R345" s="383" t="s">
        <v>3662</v>
      </c>
      <c r="S345" s="367" t="s">
        <v>3663</v>
      </c>
      <c r="T345" s="363">
        <v>1</v>
      </c>
      <c r="U345" s="378">
        <v>45139</v>
      </c>
      <c r="V345" s="378">
        <v>46022</v>
      </c>
      <c r="W345" s="165">
        <f t="shared" si="81"/>
        <v>126.14285714285714</v>
      </c>
      <c r="X345" s="387">
        <v>0</v>
      </c>
      <c r="Y345" s="282" t="s">
        <v>3664</v>
      </c>
      <c r="Z345" s="340">
        <f t="shared" si="84"/>
        <v>1</v>
      </c>
      <c r="AA345" s="340">
        <f t="shared" si="85"/>
        <v>1</v>
      </c>
      <c r="AB345" s="340">
        <f t="shared" si="86"/>
        <v>1</v>
      </c>
      <c r="AC345" s="340">
        <f t="shared" si="87"/>
        <v>1</v>
      </c>
      <c r="AD345" s="340">
        <f t="shared" si="88"/>
        <v>1</v>
      </c>
      <c r="AE345" s="340">
        <f t="shared" si="89"/>
        <v>1</v>
      </c>
      <c r="AF345" s="340">
        <f t="shared" si="89"/>
        <v>1</v>
      </c>
      <c r="AG345" s="340">
        <f t="shared" si="90"/>
        <v>1</v>
      </c>
    </row>
    <row r="346" spans="1:33" ht="165" customHeight="1">
      <c r="A346" s="169" t="s">
        <v>19</v>
      </c>
      <c r="B346" s="460" t="s">
        <v>13</v>
      </c>
      <c r="C346" s="642"/>
      <c r="D346" s="642"/>
      <c r="E346" s="643"/>
      <c r="F346" s="648"/>
      <c r="G346" s="170" t="s">
        <v>3665</v>
      </c>
      <c r="H346" s="171" t="s">
        <v>3666</v>
      </c>
      <c r="I346" s="171" t="s">
        <v>3667</v>
      </c>
      <c r="J346" s="164">
        <v>1</v>
      </c>
      <c r="K346" s="190">
        <v>44562</v>
      </c>
      <c r="L346" s="190">
        <v>44926</v>
      </c>
      <c r="M346" s="165">
        <f t="shared" si="83"/>
        <v>52</v>
      </c>
      <c r="N346" s="191">
        <v>1</v>
      </c>
      <c r="O346" s="163" t="s">
        <v>3668</v>
      </c>
      <c r="P346" s="53">
        <f t="shared" si="82"/>
        <v>1</v>
      </c>
      <c r="Q346" s="166" t="str">
        <f>IF(ISNUMBER(P346),IF(P346=100%,"CUMPLIDA",IF(AND(ISNUMBER(L346),ISNUMBER(CGR!$P$4)), IF(L346&lt;CGR!$P$4,"INCUMPLIDA","PROCESO"), "VERIFICAR FECHA")),"SIN VALOR AVANCE")</f>
        <v>CUMPLIDA</v>
      </c>
      <c r="R346" s="383" t="s">
        <v>3666</v>
      </c>
      <c r="S346" s="367" t="s">
        <v>3667</v>
      </c>
      <c r="T346" s="363">
        <v>1</v>
      </c>
      <c r="U346" s="378">
        <v>44562</v>
      </c>
      <c r="V346" s="378">
        <v>44926</v>
      </c>
      <c r="W346" s="165">
        <f t="shared" si="81"/>
        <v>52</v>
      </c>
      <c r="X346" s="387">
        <v>1</v>
      </c>
      <c r="Y346" s="282" t="s">
        <v>3668</v>
      </c>
      <c r="Z346" s="340">
        <f t="shared" si="84"/>
        <v>1</v>
      </c>
      <c r="AA346" s="340">
        <f t="shared" si="85"/>
        <v>1</v>
      </c>
      <c r="AB346" s="340">
        <f t="shared" si="86"/>
        <v>1</v>
      </c>
      <c r="AC346" s="340">
        <f t="shared" si="87"/>
        <v>1</v>
      </c>
      <c r="AD346" s="340">
        <f t="shared" si="88"/>
        <v>1</v>
      </c>
      <c r="AE346" s="340">
        <f t="shared" si="89"/>
        <v>1</v>
      </c>
      <c r="AF346" s="340">
        <f t="shared" si="89"/>
        <v>1</v>
      </c>
      <c r="AG346" s="340">
        <f t="shared" si="90"/>
        <v>1</v>
      </c>
    </row>
    <row r="347" spans="1:33" ht="135.75" customHeight="1">
      <c r="A347" s="169" t="s">
        <v>19</v>
      </c>
      <c r="B347" s="460" t="s">
        <v>13</v>
      </c>
      <c r="C347" s="642" t="s">
        <v>3654</v>
      </c>
      <c r="D347" s="642" t="s">
        <v>3655</v>
      </c>
      <c r="E347" s="643" t="s">
        <v>3669</v>
      </c>
      <c r="F347" s="648" t="s">
        <v>3670</v>
      </c>
      <c r="G347" s="648" t="s">
        <v>3658</v>
      </c>
      <c r="H347" s="171" t="s">
        <v>3659</v>
      </c>
      <c r="I347" s="171" t="s">
        <v>3660</v>
      </c>
      <c r="J347" s="164">
        <v>1</v>
      </c>
      <c r="K347" s="190">
        <v>44927</v>
      </c>
      <c r="L347" s="190">
        <v>45504</v>
      </c>
      <c r="M347" s="165">
        <f t="shared" si="83"/>
        <v>82.428571428571431</v>
      </c>
      <c r="N347" s="191">
        <v>1</v>
      </c>
      <c r="O347" s="163" t="s">
        <v>3661</v>
      </c>
      <c r="P347" s="53">
        <f t="shared" si="82"/>
        <v>1</v>
      </c>
      <c r="Q347" s="166" t="str">
        <f>IF(ISNUMBER(P347),IF(P347=100%,"CUMPLIDA",IF(AND(ISNUMBER(L347),ISNUMBER(CGR!$P$4)), IF(L347&lt;CGR!$P$4,"INCUMPLIDA","PROCESO"), "VERIFICAR FECHA")),"SIN VALOR AVANCE")</f>
        <v>CUMPLIDA</v>
      </c>
      <c r="R347" s="383" t="s">
        <v>3659</v>
      </c>
      <c r="S347" s="367" t="s">
        <v>3660</v>
      </c>
      <c r="T347" s="363">
        <v>1</v>
      </c>
      <c r="U347" s="378">
        <v>44927</v>
      </c>
      <c r="V347" s="378">
        <v>45504</v>
      </c>
      <c r="W347" s="165">
        <f t="shared" si="81"/>
        <v>82.428571428571431</v>
      </c>
      <c r="X347" s="387">
        <v>1</v>
      </c>
      <c r="Y347" s="282" t="s">
        <v>3661</v>
      </c>
      <c r="Z347" s="340">
        <f t="shared" si="84"/>
        <v>1</v>
      </c>
      <c r="AA347" s="340">
        <f t="shared" si="85"/>
        <v>1</v>
      </c>
      <c r="AB347" s="340">
        <f t="shared" si="86"/>
        <v>1</v>
      </c>
      <c r="AC347" s="340">
        <f t="shared" si="87"/>
        <v>1</v>
      </c>
      <c r="AD347" s="340">
        <f t="shared" si="88"/>
        <v>1</v>
      </c>
      <c r="AE347" s="340">
        <f t="shared" si="89"/>
        <v>1</v>
      </c>
      <c r="AF347" s="340">
        <f t="shared" si="89"/>
        <v>1</v>
      </c>
      <c r="AG347" s="340">
        <f t="shared" si="90"/>
        <v>1</v>
      </c>
    </row>
    <row r="348" spans="1:33" ht="135.75" customHeight="1">
      <c r="A348" s="169" t="s">
        <v>19</v>
      </c>
      <c r="B348" s="460" t="s">
        <v>13</v>
      </c>
      <c r="C348" s="642"/>
      <c r="D348" s="642"/>
      <c r="E348" s="643"/>
      <c r="F348" s="648" t="s">
        <v>3670</v>
      </c>
      <c r="G348" s="648"/>
      <c r="H348" s="171" t="s">
        <v>3662</v>
      </c>
      <c r="I348" s="171" t="s">
        <v>3663</v>
      </c>
      <c r="J348" s="164">
        <v>1</v>
      </c>
      <c r="K348" s="190">
        <v>45139</v>
      </c>
      <c r="L348" s="190">
        <v>46022</v>
      </c>
      <c r="M348" s="165">
        <f t="shared" si="83"/>
        <v>126.14285714285714</v>
      </c>
      <c r="N348" s="191">
        <v>0</v>
      </c>
      <c r="O348" s="163" t="s">
        <v>3664</v>
      </c>
      <c r="P348" s="53">
        <f t="shared" si="82"/>
        <v>0</v>
      </c>
      <c r="Q348" s="166" t="str">
        <f>IF(ISNUMBER(P348),IF(P348=100%,"CUMPLIDA",IF(AND(ISNUMBER(L348),ISNUMBER(CGR!$P$4)), IF(L348&lt;CGR!$P$4,"INCUMPLIDA","PROCESO"), "VERIFICAR FECHA")),"SIN VALOR AVANCE")</f>
        <v>PROCESO</v>
      </c>
      <c r="R348" s="383" t="s">
        <v>3662</v>
      </c>
      <c r="S348" s="367" t="s">
        <v>3663</v>
      </c>
      <c r="T348" s="363">
        <v>1</v>
      </c>
      <c r="U348" s="378">
        <v>45139</v>
      </c>
      <c r="V348" s="378">
        <v>46022</v>
      </c>
      <c r="W348" s="165">
        <f t="shared" si="81"/>
        <v>126.14285714285714</v>
      </c>
      <c r="X348" s="387">
        <v>0</v>
      </c>
      <c r="Y348" s="282" t="s">
        <v>3664</v>
      </c>
      <c r="Z348" s="340">
        <f t="shared" si="84"/>
        <v>1</v>
      </c>
      <c r="AA348" s="340">
        <f t="shared" si="85"/>
        <v>1</v>
      </c>
      <c r="AB348" s="340">
        <f t="shared" si="86"/>
        <v>1</v>
      </c>
      <c r="AC348" s="340">
        <f t="shared" si="87"/>
        <v>1</v>
      </c>
      <c r="AD348" s="340">
        <f t="shared" si="88"/>
        <v>1</v>
      </c>
      <c r="AE348" s="340">
        <f t="shared" si="89"/>
        <v>1</v>
      </c>
      <c r="AF348" s="340">
        <f t="shared" si="89"/>
        <v>1</v>
      </c>
      <c r="AG348" s="340">
        <f t="shared" si="90"/>
        <v>1</v>
      </c>
    </row>
    <row r="349" spans="1:33" ht="75.75" customHeight="1">
      <c r="A349" s="169" t="s">
        <v>19</v>
      </c>
      <c r="B349" s="460" t="s">
        <v>13</v>
      </c>
      <c r="C349" s="642"/>
      <c r="D349" s="642"/>
      <c r="E349" s="643"/>
      <c r="F349" s="648" t="s">
        <v>3670</v>
      </c>
      <c r="G349" s="648" t="s">
        <v>3671</v>
      </c>
      <c r="H349" s="171" t="s">
        <v>3672</v>
      </c>
      <c r="I349" s="171" t="s">
        <v>3673</v>
      </c>
      <c r="J349" s="164">
        <v>1</v>
      </c>
      <c r="K349" s="190">
        <v>44593</v>
      </c>
      <c r="L349" s="190">
        <v>44742</v>
      </c>
      <c r="M349" s="165">
        <f t="shared" si="83"/>
        <v>21.285714285714285</v>
      </c>
      <c r="N349" s="191">
        <v>1</v>
      </c>
      <c r="O349" s="163" t="s">
        <v>3674</v>
      </c>
      <c r="P349" s="53">
        <f t="shared" si="82"/>
        <v>1</v>
      </c>
      <c r="Q349" s="166" t="str">
        <f>IF(ISNUMBER(P349),IF(P349=100%,"CUMPLIDA",IF(AND(ISNUMBER(L349),ISNUMBER(CGR!$P$4)), IF(L349&lt;CGR!$P$4,"INCUMPLIDA","PROCESO"), "VERIFICAR FECHA")),"SIN VALOR AVANCE")</f>
        <v>CUMPLIDA</v>
      </c>
      <c r="R349" s="383" t="s">
        <v>3672</v>
      </c>
      <c r="S349" s="367" t="s">
        <v>3673</v>
      </c>
      <c r="T349" s="363">
        <v>1</v>
      </c>
      <c r="U349" s="378">
        <v>44593</v>
      </c>
      <c r="V349" s="378">
        <v>44742</v>
      </c>
      <c r="W349" s="165">
        <f t="shared" si="81"/>
        <v>21.285714285714285</v>
      </c>
      <c r="X349" s="387">
        <v>1</v>
      </c>
      <c r="Y349" s="282" t="s">
        <v>3674</v>
      </c>
      <c r="Z349" s="340">
        <f t="shared" si="84"/>
        <v>1</v>
      </c>
      <c r="AA349" s="340">
        <f t="shared" si="85"/>
        <v>1</v>
      </c>
      <c r="AB349" s="340">
        <f t="shared" si="86"/>
        <v>1</v>
      </c>
      <c r="AC349" s="340">
        <f t="shared" si="87"/>
        <v>1</v>
      </c>
      <c r="AD349" s="340">
        <f t="shared" si="88"/>
        <v>1</v>
      </c>
      <c r="AE349" s="340">
        <f t="shared" si="89"/>
        <v>1</v>
      </c>
      <c r="AF349" s="340">
        <f t="shared" si="89"/>
        <v>1</v>
      </c>
      <c r="AG349" s="340">
        <f t="shared" si="90"/>
        <v>1</v>
      </c>
    </row>
    <row r="350" spans="1:33" ht="90.75" customHeight="1">
      <c r="A350" s="169" t="s">
        <v>19</v>
      </c>
      <c r="B350" s="460" t="s">
        <v>13</v>
      </c>
      <c r="C350" s="642"/>
      <c r="D350" s="642"/>
      <c r="E350" s="643"/>
      <c r="F350" s="648" t="s">
        <v>3670</v>
      </c>
      <c r="G350" s="648"/>
      <c r="H350" s="171" t="s">
        <v>3675</v>
      </c>
      <c r="I350" s="171" t="s">
        <v>3676</v>
      </c>
      <c r="J350" s="164">
        <v>1</v>
      </c>
      <c r="K350" s="190">
        <v>44927</v>
      </c>
      <c r="L350" s="190">
        <v>45138</v>
      </c>
      <c r="M350" s="165">
        <f t="shared" si="83"/>
        <v>30.142857142857142</v>
      </c>
      <c r="N350" s="191">
        <v>1</v>
      </c>
      <c r="O350" s="163" t="s">
        <v>3677</v>
      </c>
      <c r="P350" s="53">
        <f t="shared" si="82"/>
        <v>1</v>
      </c>
      <c r="Q350" s="166" t="str">
        <f>IF(ISNUMBER(P350),IF(P350=100%,"CUMPLIDA",IF(AND(ISNUMBER(L350),ISNUMBER(CGR!$P$4)), IF(L350&lt;CGR!$P$4,"INCUMPLIDA","PROCESO"), "VERIFICAR FECHA")),"SIN VALOR AVANCE")</f>
        <v>CUMPLIDA</v>
      </c>
      <c r="R350" s="383" t="s">
        <v>3675</v>
      </c>
      <c r="S350" s="367" t="s">
        <v>3676</v>
      </c>
      <c r="T350" s="363">
        <v>1</v>
      </c>
      <c r="U350" s="378">
        <v>44927</v>
      </c>
      <c r="V350" s="378">
        <v>45138</v>
      </c>
      <c r="W350" s="165">
        <f t="shared" si="81"/>
        <v>30.142857142857142</v>
      </c>
      <c r="X350" s="387">
        <v>1</v>
      </c>
      <c r="Y350" s="282" t="s">
        <v>3677</v>
      </c>
      <c r="Z350" s="340">
        <f t="shared" si="84"/>
        <v>1</v>
      </c>
      <c r="AA350" s="340">
        <f t="shared" si="85"/>
        <v>1</v>
      </c>
      <c r="AB350" s="340">
        <f t="shared" si="86"/>
        <v>1</v>
      </c>
      <c r="AC350" s="340">
        <f t="shared" si="87"/>
        <v>1</v>
      </c>
      <c r="AD350" s="340">
        <f t="shared" si="88"/>
        <v>1</v>
      </c>
      <c r="AE350" s="340">
        <f t="shared" si="89"/>
        <v>1</v>
      </c>
      <c r="AF350" s="340">
        <f t="shared" si="89"/>
        <v>1</v>
      </c>
      <c r="AG350" s="340">
        <f t="shared" si="90"/>
        <v>1</v>
      </c>
    </row>
    <row r="351" spans="1:33" ht="165">
      <c r="A351" s="169" t="s">
        <v>19</v>
      </c>
      <c r="B351" s="460" t="s">
        <v>13</v>
      </c>
      <c r="C351" s="642"/>
      <c r="D351" s="642"/>
      <c r="E351" s="643"/>
      <c r="F351" s="648" t="s">
        <v>3670</v>
      </c>
      <c r="G351" s="170" t="s">
        <v>3678</v>
      </c>
      <c r="H351" s="171" t="s">
        <v>3666</v>
      </c>
      <c r="I351" s="171" t="s">
        <v>3667</v>
      </c>
      <c r="J351" s="164">
        <v>1</v>
      </c>
      <c r="K351" s="190">
        <v>44562</v>
      </c>
      <c r="L351" s="190">
        <v>44926</v>
      </c>
      <c r="M351" s="165">
        <f t="shared" si="83"/>
        <v>52</v>
      </c>
      <c r="N351" s="191">
        <v>1</v>
      </c>
      <c r="O351" s="163" t="s">
        <v>3668</v>
      </c>
      <c r="P351" s="53">
        <f t="shared" si="82"/>
        <v>1</v>
      </c>
      <c r="Q351" s="166" t="str">
        <f>IF(ISNUMBER(P351),IF(P351=100%,"CUMPLIDA",IF(AND(ISNUMBER(L351),ISNUMBER(CGR!$P$4)), IF(L351&lt;CGR!$P$4,"INCUMPLIDA","PROCESO"), "VERIFICAR FECHA")),"SIN VALOR AVANCE")</f>
        <v>CUMPLIDA</v>
      </c>
      <c r="R351" s="383" t="s">
        <v>3666</v>
      </c>
      <c r="S351" s="367" t="s">
        <v>3667</v>
      </c>
      <c r="T351" s="363">
        <v>1</v>
      </c>
      <c r="U351" s="378">
        <v>44562</v>
      </c>
      <c r="V351" s="378">
        <v>44926</v>
      </c>
      <c r="W351" s="165">
        <f t="shared" si="81"/>
        <v>52</v>
      </c>
      <c r="X351" s="387">
        <v>1</v>
      </c>
      <c r="Y351" s="282" t="s">
        <v>3668</v>
      </c>
      <c r="Z351" s="340">
        <f t="shared" si="84"/>
        <v>1</v>
      </c>
      <c r="AA351" s="340">
        <f t="shared" si="85"/>
        <v>1</v>
      </c>
      <c r="AB351" s="340">
        <f t="shared" si="86"/>
        <v>1</v>
      </c>
      <c r="AC351" s="340">
        <f t="shared" si="87"/>
        <v>1</v>
      </c>
      <c r="AD351" s="340">
        <f t="shared" si="88"/>
        <v>1</v>
      </c>
      <c r="AE351" s="340">
        <f t="shared" si="89"/>
        <v>1</v>
      </c>
      <c r="AF351" s="340">
        <f t="shared" si="89"/>
        <v>1</v>
      </c>
      <c r="AG351" s="340">
        <f t="shared" si="90"/>
        <v>1</v>
      </c>
    </row>
    <row r="352" spans="1:33" ht="270.75">
      <c r="A352" s="169" t="s">
        <v>19</v>
      </c>
      <c r="B352" s="460" t="s">
        <v>13</v>
      </c>
      <c r="C352" s="642" t="s">
        <v>3654</v>
      </c>
      <c r="D352" s="642" t="s">
        <v>3655</v>
      </c>
      <c r="E352" s="643" t="s">
        <v>3679</v>
      </c>
      <c r="F352" s="643" t="s">
        <v>3680</v>
      </c>
      <c r="G352" s="643" t="s">
        <v>3617</v>
      </c>
      <c r="H352" s="163" t="s">
        <v>2429</v>
      </c>
      <c r="I352" s="163" t="s">
        <v>969</v>
      </c>
      <c r="J352" s="168">
        <v>1</v>
      </c>
      <c r="K352" s="190">
        <v>45231</v>
      </c>
      <c r="L352" s="190">
        <v>45504</v>
      </c>
      <c r="M352" s="165">
        <f t="shared" si="83"/>
        <v>39</v>
      </c>
      <c r="N352" s="191">
        <v>1</v>
      </c>
      <c r="O352" s="175" t="s">
        <v>3681</v>
      </c>
      <c r="P352" s="53">
        <f t="shared" si="82"/>
        <v>1</v>
      </c>
      <c r="Q352" s="166" t="str">
        <f>IF(ISNUMBER(P352),IF(P352=100%,"CUMPLIDA",IF(AND(ISNUMBER(L352),ISNUMBER(CGR!$P$4)), IF(L352&lt;CGR!$P$4,"INCUMPLIDA","PROCESO"), "VERIFICAR FECHA")),"SIN VALOR AVANCE")</f>
        <v>CUMPLIDA</v>
      </c>
      <c r="R352" s="281" t="s">
        <v>2429</v>
      </c>
      <c r="S352" s="282" t="s">
        <v>969</v>
      </c>
      <c r="T352" s="301">
        <v>1</v>
      </c>
      <c r="U352" s="378">
        <v>45231</v>
      </c>
      <c r="V352" s="378">
        <v>45504</v>
      </c>
      <c r="W352" s="165">
        <f t="shared" si="81"/>
        <v>39</v>
      </c>
      <c r="X352" s="387">
        <v>1</v>
      </c>
      <c r="Y352" s="303" t="s">
        <v>3681</v>
      </c>
      <c r="Z352" s="340">
        <f t="shared" si="84"/>
        <v>1</v>
      </c>
      <c r="AA352" s="340">
        <f t="shared" si="85"/>
        <v>1</v>
      </c>
      <c r="AB352" s="340">
        <f t="shared" si="86"/>
        <v>1</v>
      </c>
      <c r="AC352" s="340">
        <f t="shared" si="87"/>
        <v>1</v>
      </c>
      <c r="AD352" s="340">
        <f t="shared" si="88"/>
        <v>1</v>
      </c>
      <c r="AE352" s="340">
        <f t="shared" si="89"/>
        <v>1</v>
      </c>
      <c r="AF352" s="340">
        <f t="shared" si="89"/>
        <v>1</v>
      </c>
      <c r="AG352" s="340">
        <f t="shared" si="90"/>
        <v>1</v>
      </c>
    </row>
    <row r="353" spans="1:33" ht="270.75">
      <c r="A353" s="169" t="s">
        <v>19</v>
      </c>
      <c r="B353" s="460" t="s">
        <v>13</v>
      </c>
      <c r="C353" s="642"/>
      <c r="D353" s="642"/>
      <c r="E353" s="643"/>
      <c r="F353" s="643"/>
      <c r="G353" s="643"/>
      <c r="H353" s="163" t="s">
        <v>2431</v>
      </c>
      <c r="I353" s="163" t="s">
        <v>2432</v>
      </c>
      <c r="J353" s="168">
        <v>1</v>
      </c>
      <c r="K353" s="190">
        <v>45231</v>
      </c>
      <c r="L353" s="190">
        <v>45504</v>
      </c>
      <c r="M353" s="165">
        <f t="shared" si="83"/>
        <v>39</v>
      </c>
      <c r="N353" s="191">
        <v>1</v>
      </c>
      <c r="O353" s="175" t="s">
        <v>3681</v>
      </c>
      <c r="P353" s="53">
        <f t="shared" si="82"/>
        <v>1</v>
      </c>
      <c r="Q353" s="166" t="str">
        <f>IF(ISNUMBER(P353),IF(P353=100%,"CUMPLIDA",IF(AND(ISNUMBER(L353),ISNUMBER(CGR!$P$4)), IF(L353&lt;CGR!$P$4,"INCUMPLIDA","PROCESO"), "VERIFICAR FECHA")),"SIN VALOR AVANCE")</f>
        <v>CUMPLIDA</v>
      </c>
      <c r="R353" s="281" t="s">
        <v>2431</v>
      </c>
      <c r="S353" s="282" t="s">
        <v>2432</v>
      </c>
      <c r="T353" s="301">
        <v>1</v>
      </c>
      <c r="U353" s="378">
        <v>45231</v>
      </c>
      <c r="V353" s="378">
        <v>45504</v>
      </c>
      <c r="W353" s="165">
        <f t="shared" si="81"/>
        <v>39</v>
      </c>
      <c r="X353" s="387">
        <v>1</v>
      </c>
      <c r="Y353" s="303" t="s">
        <v>3681</v>
      </c>
      <c r="Z353" s="340">
        <f t="shared" si="84"/>
        <v>1</v>
      </c>
      <c r="AA353" s="340">
        <f t="shared" si="85"/>
        <v>1</v>
      </c>
      <c r="AB353" s="340">
        <f t="shared" si="86"/>
        <v>1</v>
      </c>
      <c r="AC353" s="340">
        <f t="shared" si="87"/>
        <v>1</v>
      </c>
      <c r="AD353" s="340">
        <f t="shared" si="88"/>
        <v>1</v>
      </c>
      <c r="AE353" s="340">
        <f t="shared" si="89"/>
        <v>1</v>
      </c>
      <c r="AF353" s="340">
        <f t="shared" si="89"/>
        <v>1</v>
      </c>
      <c r="AG353" s="340">
        <f t="shared" si="90"/>
        <v>1</v>
      </c>
    </row>
    <row r="354" spans="1:33" ht="150.75">
      <c r="A354" s="169" t="s">
        <v>19</v>
      </c>
      <c r="B354" s="460" t="s">
        <v>13</v>
      </c>
      <c r="C354" s="642"/>
      <c r="D354" s="642"/>
      <c r="E354" s="643"/>
      <c r="F354" s="643"/>
      <c r="G354" s="52" t="s">
        <v>2434</v>
      </c>
      <c r="H354" s="163" t="s">
        <v>1614</v>
      </c>
      <c r="I354" s="163" t="s">
        <v>238</v>
      </c>
      <c r="J354" s="168">
        <v>1</v>
      </c>
      <c r="K354" s="192">
        <v>45323</v>
      </c>
      <c r="L354" s="192">
        <v>45747</v>
      </c>
      <c r="M354" s="165">
        <f t="shared" si="83"/>
        <v>60.571428571428569</v>
      </c>
      <c r="N354" s="191">
        <v>0</v>
      </c>
      <c r="O354" s="175" t="s">
        <v>3682</v>
      </c>
      <c r="P354" s="53">
        <f t="shared" si="82"/>
        <v>0</v>
      </c>
      <c r="Q354" s="166" t="str">
        <f>IF(ISNUMBER(P354),IF(P354=100%,"CUMPLIDA",IF(AND(ISNUMBER(L354),ISNUMBER(CGR!$P$4)), IF(L354&lt;CGR!$P$4,"INCUMPLIDA","PROCESO"), "VERIFICAR FECHA")),"SIN VALOR AVANCE")</f>
        <v>PROCESO</v>
      </c>
      <c r="R354" s="281" t="s">
        <v>1614</v>
      </c>
      <c r="S354" s="282" t="s">
        <v>238</v>
      </c>
      <c r="T354" s="301">
        <v>1</v>
      </c>
      <c r="U354" s="379">
        <v>45323</v>
      </c>
      <c r="V354" s="379">
        <v>45747</v>
      </c>
      <c r="W354" s="165">
        <f t="shared" si="81"/>
        <v>60.571428571428569</v>
      </c>
      <c r="X354" s="387">
        <v>0</v>
      </c>
      <c r="Y354" s="303" t="s">
        <v>3682</v>
      </c>
      <c r="Z354" s="340">
        <f t="shared" si="84"/>
        <v>1</v>
      </c>
      <c r="AA354" s="340">
        <f t="shared" si="85"/>
        <v>1</v>
      </c>
      <c r="AB354" s="340">
        <f t="shared" si="86"/>
        <v>1</v>
      </c>
      <c r="AC354" s="340">
        <f t="shared" si="87"/>
        <v>1</v>
      </c>
      <c r="AD354" s="340">
        <f t="shared" si="88"/>
        <v>1</v>
      </c>
      <c r="AE354" s="340">
        <f t="shared" si="89"/>
        <v>1</v>
      </c>
      <c r="AF354" s="340">
        <f t="shared" si="89"/>
        <v>1</v>
      </c>
      <c r="AG354" s="340">
        <f t="shared" si="90"/>
        <v>1</v>
      </c>
    </row>
    <row r="355" spans="1:33" ht="105.75">
      <c r="A355" s="169" t="s">
        <v>19</v>
      </c>
      <c r="B355" s="460" t="s">
        <v>13</v>
      </c>
      <c r="C355" s="642"/>
      <c r="D355" s="642"/>
      <c r="E355" s="643"/>
      <c r="F355" s="643"/>
      <c r="G355" s="52" t="s">
        <v>241</v>
      </c>
      <c r="H355" s="163" t="s">
        <v>241</v>
      </c>
      <c r="I355" s="163" t="s">
        <v>242</v>
      </c>
      <c r="J355" s="168">
        <v>1</v>
      </c>
      <c r="K355" s="192">
        <v>45323</v>
      </c>
      <c r="L355" s="192">
        <v>45747</v>
      </c>
      <c r="M355" s="165">
        <f t="shared" si="83"/>
        <v>60.571428571428569</v>
      </c>
      <c r="N355" s="191">
        <v>0</v>
      </c>
      <c r="O355" s="163" t="s">
        <v>3622</v>
      </c>
      <c r="P355" s="53">
        <f t="shared" si="82"/>
        <v>0</v>
      </c>
      <c r="Q355" s="166" t="str">
        <f>IF(ISNUMBER(P355),IF(P355=100%,"CUMPLIDA",IF(AND(ISNUMBER(L355),ISNUMBER(CGR!$P$4)), IF(L355&lt;CGR!$P$4,"INCUMPLIDA","PROCESO"), "VERIFICAR FECHA")),"SIN VALOR AVANCE")</f>
        <v>PROCESO</v>
      </c>
      <c r="R355" s="281" t="s">
        <v>241</v>
      </c>
      <c r="S355" s="282" t="s">
        <v>242</v>
      </c>
      <c r="T355" s="301">
        <v>1</v>
      </c>
      <c r="U355" s="379">
        <v>45323</v>
      </c>
      <c r="V355" s="379">
        <v>45747</v>
      </c>
      <c r="W355" s="165">
        <f t="shared" si="81"/>
        <v>60.571428571428569</v>
      </c>
      <c r="X355" s="387">
        <v>0</v>
      </c>
      <c r="Y355" s="282" t="s">
        <v>3622</v>
      </c>
      <c r="Z355" s="340">
        <f t="shared" si="84"/>
        <v>1</v>
      </c>
      <c r="AA355" s="340">
        <f t="shared" si="85"/>
        <v>1</v>
      </c>
      <c r="AB355" s="340">
        <f t="shared" si="86"/>
        <v>1</v>
      </c>
      <c r="AC355" s="340">
        <f t="shared" si="87"/>
        <v>1</v>
      </c>
      <c r="AD355" s="340">
        <f t="shared" si="88"/>
        <v>1</v>
      </c>
      <c r="AE355" s="340">
        <f t="shared" si="89"/>
        <v>1</v>
      </c>
      <c r="AF355" s="340">
        <f t="shared" si="89"/>
        <v>1</v>
      </c>
      <c r="AG355" s="340">
        <f t="shared" si="90"/>
        <v>1</v>
      </c>
    </row>
    <row r="356" spans="1:33" ht="150">
      <c r="A356" s="169" t="s">
        <v>19</v>
      </c>
      <c r="B356" s="460" t="s">
        <v>13</v>
      </c>
      <c r="C356" s="642"/>
      <c r="D356" s="642"/>
      <c r="E356" s="643"/>
      <c r="F356" s="643"/>
      <c r="G356" s="52" t="s">
        <v>1361</v>
      </c>
      <c r="H356" s="163" t="s">
        <v>245</v>
      </c>
      <c r="I356" s="163" t="s">
        <v>246</v>
      </c>
      <c r="J356" s="168">
        <v>1</v>
      </c>
      <c r="K356" s="192">
        <v>45231</v>
      </c>
      <c r="L356" s="192">
        <v>45747</v>
      </c>
      <c r="M356" s="165">
        <f t="shared" si="83"/>
        <v>73.714285714285708</v>
      </c>
      <c r="N356" s="191">
        <v>0</v>
      </c>
      <c r="O356" s="163" t="s">
        <v>3622</v>
      </c>
      <c r="P356" s="53">
        <f t="shared" si="82"/>
        <v>0</v>
      </c>
      <c r="Q356" s="166" t="str">
        <f>IF(ISNUMBER(P356),IF(P356=100%,"CUMPLIDA",IF(AND(ISNUMBER(L356),ISNUMBER(CGR!$P$4)), IF(L356&lt;CGR!$P$4,"INCUMPLIDA","PROCESO"), "VERIFICAR FECHA")),"SIN VALOR AVANCE")</f>
        <v>PROCESO</v>
      </c>
      <c r="R356" s="281" t="s">
        <v>245</v>
      </c>
      <c r="S356" s="282" t="s">
        <v>246</v>
      </c>
      <c r="T356" s="301">
        <v>1</v>
      </c>
      <c r="U356" s="379">
        <v>45231</v>
      </c>
      <c r="V356" s="379">
        <v>45747</v>
      </c>
      <c r="W356" s="165">
        <f t="shared" si="81"/>
        <v>73.714285714285708</v>
      </c>
      <c r="X356" s="387">
        <v>0</v>
      </c>
      <c r="Y356" s="282" t="s">
        <v>3622</v>
      </c>
      <c r="Z356" s="340">
        <f t="shared" si="84"/>
        <v>1</v>
      </c>
      <c r="AA356" s="340">
        <f t="shared" si="85"/>
        <v>1</v>
      </c>
      <c r="AB356" s="340">
        <f t="shared" si="86"/>
        <v>1</v>
      </c>
      <c r="AC356" s="340">
        <f t="shared" si="87"/>
        <v>1</v>
      </c>
      <c r="AD356" s="340">
        <f t="shared" si="88"/>
        <v>1</v>
      </c>
      <c r="AE356" s="340">
        <f t="shared" si="89"/>
        <v>1</v>
      </c>
      <c r="AF356" s="340">
        <f t="shared" si="89"/>
        <v>1</v>
      </c>
      <c r="AG356" s="340">
        <f t="shared" si="90"/>
        <v>1</v>
      </c>
    </row>
    <row r="357" spans="1:33" ht="150.75">
      <c r="A357" s="169" t="s">
        <v>19</v>
      </c>
      <c r="B357" s="460" t="s">
        <v>13</v>
      </c>
      <c r="C357" s="642"/>
      <c r="D357" s="642"/>
      <c r="E357" s="643"/>
      <c r="F357" s="643"/>
      <c r="G357" s="52" t="s">
        <v>248</v>
      </c>
      <c r="H357" s="163" t="s">
        <v>248</v>
      </c>
      <c r="I357" s="163" t="s">
        <v>3249</v>
      </c>
      <c r="J357" s="168">
        <v>1</v>
      </c>
      <c r="K357" s="192">
        <v>45323</v>
      </c>
      <c r="L357" s="192">
        <v>45747</v>
      </c>
      <c r="M357" s="165">
        <f t="shared" si="83"/>
        <v>60.571428571428569</v>
      </c>
      <c r="N357" s="191">
        <v>0</v>
      </c>
      <c r="O357" s="175" t="s">
        <v>3682</v>
      </c>
      <c r="P357" s="53">
        <f t="shared" si="82"/>
        <v>0</v>
      </c>
      <c r="Q357" s="166" t="str">
        <f>IF(ISNUMBER(P357),IF(P357=100%,"CUMPLIDA",IF(AND(ISNUMBER(L357),ISNUMBER(CGR!$P$4)), IF(L357&lt;CGR!$P$4,"INCUMPLIDA","PROCESO"), "VERIFICAR FECHA")),"SIN VALOR AVANCE")</f>
        <v>PROCESO</v>
      </c>
      <c r="R357" s="281" t="s">
        <v>248</v>
      </c>
      <c r="S357" s="282" t="s">
        <v>3249</v>
      </c>
      <c r="T357" s="301">
        <v>1</v>
      </c>
      <c r="U357" s="379">
        <v>45323</v>
      </c>
      <c r="V357" s="379">
        <v>45747</v>
      </c>
      <c r="W357" s="165">
        <f t="shared" si="81"/>
        <v>60.571428571428569</v>
      </c>
      <c r="X357" s="387">
        <v>0</v>
      </c>
      <c r="Y357" s="303" t="s">
        <v>3682</v>
      </c>
      <c r="Z357" s="340">
        <f t="shared" si="84"/>
        <v>1</v>
      </c>
      <c r="AA357" s="340">
        <f t="shared" si="85"/>
        <v>1</v>
      </c>
      <c r="AB357" s="340">
        <f t="shared" si="86"/>
        <v>1</v>
      </c>
      <c r="AC357" s="340">
        <f t="shared" si="87"/>
        <v>1</v>
      </c>
      <c r="AD357" s="340">
        <f t="shared" si="88"/>
        <v>1</v>
      </c>
      <c r="AE357" s="340">
        <f t="shared" si="89"/>
        <v>1</v>
      </c>
      <c r="AF357" s="340">
        <f t="shared" si="89"/>
        <v>1</v>
      </c>
      <c r="AG357" s="340">
        <f t="shared" si="90"/>
        <v>1</v>
      </c>
    </row>
    <row r="358" spans="1:33" ht="120">
      <c r="A358" s="169" t="s">
        <v>19</v>
      </c>
      <c r="B358" s="460" t="s">
        <v>13</v>
      </c>
      <c r="C358" s="642"/>
      <c r="D358" s="642"/>
      <c r="E358" s="643"/>
      <c r="F358" s="643"/>
      <c r="G358" s="52" t="s">
        <v>251</v>
      </c>
      <c r="H358" s="163" t="s">
        <v>251</v>
      </c>
      <c r="I358" s="163" t="s">
        <v>252</v>
      </c>
      <c r="J358" s="168">
        <v>1</v>
      </c>
      <c r="K358" s="192">
        <v>45231</v>
      </c>
      <c r="L358" s="192">
        <v>45747</v>
      </c>
      <c r="M358" s="165">
        <f t="shared" si="83"/>
        <v>73.714285714285708</v>
      </c>
      <c r="N358" s="191">
        <v>0</v>
      </c>
      <c r="O358" s="163" t="s">
        <v>3622</v>
      </c>
      <c r="P358" s="53">
        <f t="shared" si="82"/>
        <v>0</v>
      </c>
      <c r="Q358" s="166" t="str">
        <f>IF(ISNUMBER(P358),IF(P358=100%,"CUMPLIDA",IF(AND(ISNUMBER(L358),ISNUMBER(CGR!$P$4)), IF(L358&lt;CGR!$P$4,"INCUMPLIDA","PROCESO"), "VERIFICAR FECHA")),"SIN VALOR AVANCE")</f>
        <v>PROCESO</v>
      </c>
      <c r="R358" s="281" t="s">
        <v>251</v>
      </c>
      <c r="S358" s="282" t="s">
        <v>252</v>
      </c>
      <c r="T358" s="301">
        <v>1</v>
      </c>
      <c r="U358" s="379">
        <v>45231</v>
      </c>
      <c r="V358" s="379">
        <v>45747</v>
      </c>
      <c r="W358" s="165">
        <f t="shared" si="81"/>
        <v>73.714285714285708</v>
      </c>
      <c r="X358" s="387">
        <v>0</v>
      </c>
      <c r="Y358" s="282" t="s">
        <v>3622</v>
      </c>
      <c r="Z358" s="340">
        <f t="shared" si="84"/>
        <v>1</v>
      </c>
      <c r="AA358" s="340">
        <f t="shared" si="85"/>
        <v>1</v>
      </c>
      <c r="AB358" s="340">
        <f t="shared" si="86"/>
        <v>1</v>
      </c>
      <c r="AC358" s="340">
        <f t="shared" si="87"/>
        <v>1</v>
      </c>
      <c r="AD358" s="340">
        <f t="shared" si="88"/>
        <v>1</v>
      </c>
      <c r="AE358" s="340">
        <f t="shared" si="89"/>
        <v>1</v>
      </c>
      <c r="AF358" s="340">
        <f t="shared" si="89"/>
        <v>1</v>
      </c>
      <c r="AG358" s="340">
        <f t="shared" si="90"/>
        <v>1</v>
      </c>
    </row>
    <row r="359" spans="1:33" ht="225.75">
      <c r="A359" s="169" t="s">
        <v>19</v>
      </c>
      <c r="B359" s="460" t="s">
        <v>13</v>
      </c>
      <c r="C359" s="642"/>
      <c r="D359" s="642"/>
      <c r="E359" s="643"/>
      <c r="F359" s="643"/>
      <c r="G359" s="52" t="s">
        <v>254</v>
      </c>
      <c r="H359" s="163" t="s">
        <v>254</v>
      </c>
      <c r="I359" s="163" t="s">
        <v>2556</v>
      </c>
      <c r="J359" s="168">
        <v>1</v>
      </c>
      <c r="K359" s="192">
        <v>45231</v>
      </c>
      <c r="L359" s="192">
        <v>45808</v>
      </c>
      <c r="M359" s="165">
        <f t="shared" si="83"/>
        <v>82.428571428571431</v>
      </c>
      <c r="N359" s="191">
        <v>0</v>
      </c>
      <c r="O359" s="175" t="s">
        <v>3683</v>
      </c>
      <c r="P359" s="53">
        <f t="shared" si="82"/>
        <v>0</v>
      </c>
      <c r="Q359" s="166" t="str">
        <f>IF(ISNUMBER(P359),IF(P359=100%,"CUMPLIDA",IF(AND(ISNUMBER(L359),ISNUMBER(CGR!$P$4)), IF(L359&lt;CGR!$P$4,"INCUMPLIDA","PROCESO"), "VERIFICAR FECHA")),"SIN VALOR AVANCE")</f>
        <v>PROCESO</v>
      </c>
      <c r="R359" s="281" t="s">
        <v>254</v>
      </c>
      <c r="S359" s="282" t="s">
        <v>2556</v>
      </c>
      <c r="T359" s="301">
        <v>1</v>
      </c>
      <c r="U359" s="379">
        <v>45231</v>
      </c>
      <c r="V359" s="379">
        <v>45808</v>
      </c>
      <c r="W359" s="165">
        <f t="shared" si="81"/>
        <v>82.428571428571431</v>
      </c>
      <c r="X359" s="387">
        <v>0</v>
      </c>
      <c r="Y359" s="303" t="s">
        <v>3683</v>
      </c>
      <c r="Z359" s="340">
        <f t="shared" si="84"/>
        <v>1</v>
      </c>
      <c r="AA359" s="340">
        <f t="shared" si="85"/>
        <v>1</v>
      </c>
      <c r="AB359" s="340">
        <f t="shared" si="86"/>
        <v>1</v>
      </c>
      <c r="AC359" s="340">
        <f t="shared" si="87"/>
        <v>1</v>
      </c>
      <c r="AD359" s="340">
        <f t="shared" si="88"/>
        <v>1</v>
      </c>
      <c r="AE359" s="340">
        <f t="shared" si="89"/>
        <v>1</v>
      </c>
      <c r="AF359" s="340">
        <f t="shared" si="89"/>
        <v>1</v>
      </c>
      <c r="AG359" s="340">
        <f t="shared" si="90"/>
        <v>1</v>
      </c>
    </row>
    <row r="360" spans="1:33" ht="180.75">
      <c r="A360" s="169" t="s">
        <v>19</v>
      </c>
      <c r="B360" s="460" t="s">
        <v>13</v>
      </c>
      <c r="C360" s="642"/>
      <c r="D360" s="642"/>
      <c r="E360" s="643"/>
      <c r="F360" s="643"/>
      <c r="G360" s="52" t="s">
        <v>1363</v>
      </c>
      <c r="H360" s="163" t="s">
        <v>258</v>
      </c>
      <c r="I360" s="163" t="s">
        <v>259</v>
      </c>
      <c r="J360" s="168">
        <v>8</v>
      </c>
      <c r="K360" s="192">
        <v>45839</v>
      </c>
      <c r="L360" s="192">
        <v>46568</v>
      </c>
      <c r="M360" s="165">
        <f t="shared" si="83"/>
        <v>104.14285714285714</v>
      </c>
      <c r="N360" s="191">
        <v>0</v>
      </c>
      <c r="O360" s="163" t="s">
        <v>3684</v>
      </c>
      <c r="P360" s="53">
        <f t="shared" si="82"/>
        <v>0</v>
      </c>
      <c r="Q360" s="166" t="str">
        <f>IF(ISNUMBER(P360),IF(P360=100%,"CUMPLIDA",IF(AND(ISNUMBER(L360),ISNUMBER(CGR!$P$4)), IF(L360&lt;CGR!$P$4,"INCUMPLIDA","PROCESO"), "VERIFICAR FECHA")),"SIN VALOR AVANCE")</f>
        <v>PROCESO</v>
      </c>
      <c r="R360" s="281" t="s">
        <v>258</v>
      </c>
      <c r="S360" s="282" t="s">
        <v>259</v>
      </c>
      <c r="T360" s="301">
        <v>8</v>
      </c>
      <c r="U360" s="379">
        <v>45839</v>
      </c>
      <c r="V360" s="379">
        <v>46568</v>
      </c>
      <c r="W360" s="165">
        <f t="shared" si="81"/>
        <v>104.14285714285714</v>
      </c>
      <c r="X360" s="387">
        <v>0</v>
      </c>
      <c r="Y360" s="282" t="s">
        <v>3684</v>
      </c>
      <c r="Z360" s="340">
        <f t="shared" si="84"/>
        <v>1</v>
      </c>
      <c r="AA360" s="340">
        <f t="shared" si="85"/>
        <v>1</v>
      </c>
      <c r="AB360" s="340">
        <f t="shared" si="86"/>
        <v>1</v>
      </c>
      <c r="AC360" s="340">
        <f t="shared" si="87"/>
        <v>1</v>
      </c>
      <c r="AD360" s="340">
        <f t="shared" si="88"/>
        <v>1</v>
      </c>
      <c r="AE360" s="340">
        <f t="shared" si="89"/>
        <v>1</v>
      </c>
      <c r="AF360" s="340">
        <f t="shared" si="89"/>
        <v>1</v>
      </c>
      <c r="AG360" s="340">
        <f t="shared" si="90"/>
        <v>1</v>
      </c>
    </row>
    <row r="361" spans="1:33" ht="180">
      <c r="A361" s="169" t="s">
        <v>19</v>
      </c>
      <c r="B361" s="460" t="s">
        <v>13</v>
      </c>
      <c r="C361" s="642"/>
      <c r="D361" s="642"/>
      <c r="E361" s="643"/>
      <c r="F361" s="643"/>
      <c r="G361" s="52" t="s">
        <v>1364</v>
      </c>
      <c r="H361" s="163" t="s">
        <v>261</v>
      </c>
      <c r="I361" s="163" t="s">
        <v>262</v>
      </c>
      <c r="J361" s="168">
        <v>1</v>
      </c>
      <c r="K361" s="192">
        <v>45839</v>
      </c>
      <c r="L361" s="192">
        <v>46568</v>
      </c>
      <c r="M361" s="165">
        <f t="shared" si="83"/>
        <v>104.14285714285714</v>
      </c>
      <c r="N361" s="191">
        <v>0</v>
      </c>
      <c r="O361" s="175" t="s">
        <v>3685</v>
      </c>
      <c r="P361" s="53">
        <f t="shared" si="82"/>
        <v>0</v>
      </c>
      <c r="Q361" s="166" t="str">
        <f>IF(ISNUMBER(P361),IF(P361=100%,"CUMPLIDA",IF(AND(ISNUMBER(L361),ISNUMBER(CGR!$P$4)), IF(L361&lt;CGR!$P$4,"INCUMPLIDA","PROCESO"), "VERIFICAR FECHA")),"SIN VALOR AVANCE")</f>
        <v>PROCESO</v>
      </c>
      <c r="R361" s="281" t="s">
        <v>261</v>
      </c>
      <c r="S361" s="282" t="s">
        <v>262</v>
      </c>
      <c r="T361" s="301">
        <v>1</v>
      </c>
      <c r="U361" s="379">
        <v>45839</v>
      </c>
      <c r="V361" s="379">
        <v>46568</v>
      </c>
      <c r="W361" s="165">
        <f t="shared" si="81"/>
        <v>104.14285714285714</v>
      </c>
      <c r="X361" s="387">
        <v>0</v>
      </c>
      <c r="Y361" s="303" t="s">
        <v>3685</v>
      </c>
      <c r="Z361" s="340">
        <f t="shared" si="84"/>
        <v>1</v>
      </c>
      <c r="AA361" s="340">
        <f t="shared" si="85"/>
        <v>1</v>
      </c>
      <c r="AB361" s="340">
        <f t="shared" si="86"/>
        <v>1</v>
      </c>
      <c r="AC361" s="340">
        <f t="shared" si="87"/>
        <v>1</v>
      </c>
      <c r="AD361" s="340">
        <f t="shared" si="88"/>
        <v>1</v>
      </c>
      <c r="AE361" s="340">
        <f t="shared" si="89"/>
        <v>1</v>
      </c>
      <c r="AF361" s="340">
        <f t="shared" si="89"/>
        <v>1</v>
      </c>
      <c r="AG361" s="340">
        <f t="shared" si="90"/>
        <v>1</v>
      </c>
    </row>
    <row r="362" spans="1:33" ht="409.5">
      <c r="A362" s="169" t="s">
        <v>19</v>
      </c>
      <c r="B362" s="460" t="s">
        <v>13</v>
      </c>
      <c r="C362" s="642"/>
      <c r="D362" s="642"/>
      <c r="E362" s="643"/>
      <c r="F362" s="643"/>
      <c r="G362" s="52" t="s">
        <v>1365</v>
      </c>
      <c r="H362" s="163" t="s">
        <v>264</v>
      </c>
      <c r="I362" s="163" t="s">
        <v>265</v>
      </c>
      <c r="J362" s="168">
        <v>2</v>
      </c>
      <c r="K362" s="192">
        <v>45839</v>
      </c>
      <c r="L362" s="192">
        <v>46568</v>
      </c>
      <c r="M362" s="165">
        <f t="shared" si="83"/>
        <v>104.14285714285714</v>
      </c>
      <c r="N362" s="191">
        <v>0</v>
      </c>
      <c r="O362" s="175" t="s">
        <v>3686</v>
      </c>
      <c r="P362" s="53">
        <f t="shared" si="82"/>
        <v>0</v>
      </c>
      <c r="Q362" s="166" t="str">
        <f>IF(ISNUMBER(P362),IF(P362=100%,"CUMPLIDA",IF(AND(ISNUMBER(L362),ISNUMBER(CGR!$P$4)), IF(L362&lt;CGR!$P$4,"INCUMPLIDA","PROCESO"), "VERIFICAR FECHA")),"SIN VALOR AVANCE")</f>
        <v>PROCESO</v>
      </c>
      <c r="R362" s="281" t="s">
        <v>264</v>
      </c>
      <c r="S362" s="282" t="s">
        <v>265</v>
      </c>
      <c r="T362" s="301">
        <v>2</v>
      </c>
      <c r="U362" s="379">
        <v>45839</v>
      </c>
      <c r="V362" s="379">
        <v>46568</v>
      </c>
      <c r="W362" s="165">
        <f t="shared" si="81"/>
        <v>104.14285714285714</v>
      </c>
      <c r="X362" s="387">
        <v>0</v>
      </c>
      <c r="Y362" s="303" t="s">
        <v>3686</v>
      </c>
      <c r="Z362" s="340">
        <f t="shared" si="84"/>
        <v>1</v>
      </c>
      <c r="AA362" s="340">
        <f t="shared" si="85"/>
        <v>1</v>
      </c>
      <c r="AB362" s="340">
        <f t="shared" si="86"/>
        <v>1</v>
      </c>
      <c r="AC362" s="340">
        <f t="shared" si="87"/>
        <v>1</v>
      </c>
      <c r="AD362" s="340">
        <f t="shared" si="88"/>
        <v>1</v>
      </c>
      <c r="AE362" s="340">
        <f t="shared" si="89"/>
        <v>1</v>
      </c>
      <c r="AF362" s="340">
        <f t="shared" si="89"/>
        <v>1</v>
      </c>
      <c r="AG362" s="340">
        <f t="shared" si="90"/>
        <v>1</v>
      </c>
    </row>
    <row r="363" spans="1:33" ht="255.75">
      <c r="A363" s="169" t="s">
        <v>19</v>
      </c>
      <c r="B363" s="460" t="s">
        <v>13</v>
      </c>
      <c r="C363" s="642" t="s">
        <v>3654</v>
      </c>
      <c r="D363" s="642" t="s">
        <v>3655</v>
      </c>
      <c r="E363" s="643" t="s">
        <v>3687</v>
      </c>
      <c r="F363" s="643" t="s">
        <v>3688</v>
      </c>
      <c r="G363" s="643" t="s">
        <v>3617</v>
      </c>
      <c r="H363" s="163" t="s">
        <v>2429</v>
      </c>
      <c r="I363" s="163" t="s">
        <v>969</v>
      </c>
      <c r="J363" s="168">
        <v>1</v>
      </c>
      <c r="K363" s="190">
        <v>45231</v>
      </c>
      <c r="L363" s="190">
        <v>45504</v>
      </c>
      <c r="M363" s="165">
        <f t="shared" si="83"/>
        <v>39</v>
      </c>
      <c r="N363" s="191">
        <v>1</v>
      </c>
      <c r="O363" s="163" t="s">
        <v>3689</v>
      </c>
      <c r="P363" s="53">
        <f t="shared" si="82"/>
        <v>1</v>
      </c>
      <c r="Q363" s="166" t="str">
        <f>IF(ISNUMBER(P363),IF(P363=100%,"CUMPLIDA",IF(AND(ISNUMBER(L363),ISNUMBER(CGR!$P$4)), IF(L363&lt;CGR!$P$4,"INCUMPLIDA","PROCESO"), "VERIFICAR FECHA")),"SIN VALOR AVANCE")</f>
        <v>CUMPLIDA</v>
      </c>
      <c r="R363" s="281" t="s">
        <v>2429</v>
      </c>
      <c r="S363" s="282" t="s">
        <v>969</v>
      </c>
      <c r="T363" s="301">
        <v>1</v>
      </c>
      <c r="U363" s="378">
        <v>45231</v>
      </c>
      <c r="V363" s="378">
        <v>45504</v>
      </c>
      <c r="W363" s="165">
        <f t="shared" si="81"/>
        <v>39</v>
      </c>
      <c r="X363" s="387">
        <v>1</v>
      </c>
      <c r="Y363" s="282" t="s">
        <v>3689</v>
      </c>
      <c r="Z363" s="340">
        <f t="shared" si="84"/>
        <v>1</v>
      </c>
      <c r="AA363" s="340">
        <f t="shared" si="85"/>
        <v>1</v>
      </c>
      <c r="AB363" s="340">
        <f t="shared" si="86"/>
        <v>1</v>
      </c>
      <c r="AC363" s="340">
        <f t="shared" si="87"/>
        <v>1</v>
      </c>
      <c r="AD363" s="340">
        <f t="shared" si="88"/>
        <v>1</v>
      </c>
      <c r="AE363" s="340">
        <f t="shared" si="89"/>
        <v>1</v>
      </c>
      <c r="AF363" s="340">
        <f t="shared" si="89"/>
        <v>1</v>
      </c>
      <c r="AG363" s="340">
        <f t="shared" si="90"/>
        <v>1</v>
      </c>
    </row>
    <row r="364" spans="1:33" ht="255.75">
      <c r="A364" s="169" t="s">
        <v>19</v>
      </c>
      <c r="B364" s="460" t="s">
        <v>13</v>
      </c>
      <c r="C364" s="642"/>
      <c r="D364" s="642"/>
      <c r="E364" s="643"/>
      <c r="F364" s="643"/>
      <c r="G364" s="643"/>
      <c r="H364" s="163" t="s">
        <v>2431</v>
      </c>
      <c r="I364" s="163" t="s">
        <v>2432</v>
      </c>
      <c r="J364" s="168">
        <v>1</v>
      </c>
      <c r="K364" s="190">
        <v>45231</v>
      </c>
      <c r="L364" s="190">
        <v>45504</v>
      </c>
      <c r="M364" s="165">
        <f t="shared" si="83"/>
        <v>39</v>
      </c>
      <c r="N364" s="191">
        <v>1</v>
      </c>
      <c r="O364" s="163" t="s">
        <v>3689</v>
      </c>
      <c r="P364" s="53">
        <f t="shared" si="82"/>
        <v>1</v>
      </c>
      <c r="Q364" s="166" t="str">
        <f>IF(ISNUMBER(P364),IF(P364=100%,"CUMPLIDA",IF(AND(ISNUMBER(L364),ISNUMBER(CGR!$P$4)), IF(L364&lt;CGR!$P$4,"INCUMPLIDA","PROCESO"), "VERIFICAR FECHA")),"SIN VALOR AVANCE")</f>
        <v>CUMPLIDA</v>
      </c>
      <c r="R364" s="281" t="s">
        <v>2431</v>
      </c>
      <c r="S364" s="282" t="s">
        <v>2432</v>
      </c>
      <c r="T364" s="301">
        <v>1</v>
      </c>
      <c r="U364" s="378">
        <v>45231</v>
      </c>
      <c r="V364" s="378">
        <v>45504</v>
      </c>
      <c r="W364" s="165">
        <f t="shared" si="81"/>
        <v>39</v>
      </c>
      <c r="X364" s="387">
        <v>1</v>
      </c>
      <c r="Y364" s="282" t="s">
        <v>3689</v>
      </c>
      <c r="Z364" s="340">
        <f t="shared" si="84"/>
        <v>1</v>
      </c>
      <c r="AA364" s="340">
        <f t="shared" si="85"/>
        <v>1</v>
      </c>
      <c r="AB364" s="340">
        <f t="shared" si="86"/>
        <v>1</v>
      </c>
      <c r="AC364" s="340">
        <f t="shared" si="87"/>
        <v>1</v>
      </c>
      <c r="AD364" s="340">
        <f t="shared" si="88"/>
        <v>1</v>
      </c>
      <c r="AE364" s="340">
        <f t="shared" si="89"/>
        <v>1</v>
      </c>
      <c r="AF364" s="340">
        <f t="shared" si="89"/>
        <v>1</v>
      </c>
      <c r="AG364" s="340">
        <f t="shared" si="90"/>
        <v>1</v>
      </c>
    </row>
    <row r="365" spans="1:33" ht="135.75">
      <c r="A365" s="169" t="s">
        <v>19</v>
      </c>
      <c r="B365" s="460" t="s">
        <v>13</v>
      </c>
      <c r="C365" s="642"/>
      <c r="D365" s="642"/>
      <c r="E365" s="643"/>
      <c r="F365" s="643"/>
      <c r="G365" s="52" t="s">
        <v>2434</v>
      </c>
      <c r="H365" s="163" t="s">
        <v>1614</v>
      </c>
      <c r="I365" s="163" t="s">
        <v>238</v>
      </c>
      <c r="J365" s="168">
        <v>1</v>
      </c>
      <c r="K365" s="192">
        <v>45323</v>
      </c>
      <c r="L365" s="192">
        <v>45747</v>
      </c>
      <c r="M365" s="165">
        <f t="shared" si="83"/>
        <v>60.571428571428569</v>
      </c>
      <c r="N365" s="191">
        <v>0</v>
      </c>
      <c r="O365" s="163" t="s">
        <v>3690</v>
      </c>
      <c r="P365" s="53">
        <f t="shared" si="82"/>
        <v>0</v>
      </c>
      <c r="Q365" s="166" t="str">
        <f>IF(ISNUMBER(P365),IF(P365=100%,"CUMPLIDA",IF(AND(ISNUMBER(L365),ISNUMBER(CGR!$P$4)), IF(L365&lt;CGR!$P$4,"INCUMPLIDA","PROCESO"), "VERIFICAR FECHA")),"SIN VALOR AVANCE")</f>
        <v>PROCESO</v>
      </c>
      <c r="R365" s="281" t="s">
        <v>1614</v>
      </c>
      <c r="S365" s="282" t="s">
        <v>238</v>
      </c>
      <c r="T365" s="301">
        <v>1</v>
      </c>
      <c r="U365" s="379">
        <v>45323</v>
      </c>
      <c r="V365" s="379">
        <v>45747</v>
      </c>
      <c r="W365" s="165">
        <f t="shared" si="81"/>
        <v>60.571428571428569</v>
      </c>
      <c r="X365" s="387">
        <v>0</v>
      </c>
      <c r="Y365" s="282" t="s">
        <v>3690</v>
      </c>
      <c r="Z365" s="340">
        <f t="shared" si="84"/>
        <v>1</v>
      </c>
      <c r="AA365" s="340">
        <f t="shared" si="85"/>
        <v>1</v>
      </c>
      <c r="AB365" s="340">
        <f t="shared" si="86"/>
        <v>1</v>
      </c>
      <c r="AC365" s="340">
        <f t="shared" si="87"/>
        <v>1</v>
      </c>
      <c r="AD365" s="340">
        <f t="shared" si="88"/>
        <v>1</v>
      </c>
      <c r="AE365" s="340">
        <f t="shared" si="89"/>
        <v>1</v>
      </c>
      <c r="AF365" s="340">
        <f t="shared" si="89"/>
        <v>1</v>
      </c>
      <c r="AG365" s="340">
        <f t="shared" si="90"/>
        <v>1</v>
      </c>
    </row>
    <row r="366" spans="1:33" ht="105.75">
      <c r="A366" s="169" t="s">
        <v>19</v>
      </c>
      <c r="B366" s="460" t="s">
        <v>13</v>
      </c>
      <c r="C366" s="642"/>
      <c r="D366" s="642"/>
      <c r="E366" s="643"/>
      <c r="F366" s="643"/>
      <c r="G366" s="52" t="s">
        <v>241</v>
      </c>
      <c r="H366" s="163" t="s">
        <v>241</v>
      </c>
      <c r="I366" s="163" t="s">
        <v>242</v>
      </c>
      <c r="J366" s="168">
        <v>1</v>
      </c>
      <c r="K366" s="192">
        <v>45323</v>
      </c>
      <c r="L366" s="192">
        <v>45747</v>
      </c>
      <c r="M366" s="165">
        <f t="shared" si="83"/>
        <v>60.571428571428569</v>
      </c>
      <c r="N366" s="191">
        <v>0</v>
      </c>
      <c r="O366" s="163" t="s">
        <v>3622</v>
      </c>
      <c r="P366" s="53">
        <f t="shared" si="82"/>
        <v>0</v>
      </c>
      <c r="Q366" s="166" t="str">
        <f>IF(ISNUMBER(P366),IF(P366=100%,"CUMPLIDA",IF(AND(ISNUMBER(L366),ISNUMBER(CGR!$P$4)), IF(L366&lt;CGR!$P$4,"INCUMPLIDA","PROCESO"), "VERIFICAR FECHA")),"SIN VALOR AVANCE")</f>
        <v>PROCESO</v>
      </c>
      <c r="R366" s="281" t="s">
        <v>241</v>
      </c>
      <c r="S366" s="282" t="s">
        <v>242</v>
      </c>
      <c r="T366" s="301">
        <v>1</v>
      </c>
      <c r="U366" s="379">
        <v>45323</v>
      </c>
      <c r="V366" s="379">
        <v>45747</v>
      </c>
      <c r="W366" s="165">
        <f t="shared" si="81"/>
        <v>60.571428571428569</v>
      </c>
      <c r="X366" s="387">
        <v>0</v>
      </c>
      <c r="Y366" s="282" t="s">
        <v>3622</v>
      </c>
      <c r="Z366" s="340">
        <f t="shared" si="84"/>
        <v>1</v>
      </c>
      <c r="AA366" s="340">
        <f t="shared" si="85"/>
        <v>1</v>
      </c>
      <c r="AB366" s="340">
        <f t="shared" si="86"/>
        <v>1</v>
      </c>
      <c r="AC366" s="340">
        <f t="shared" si="87"/>
        <v>1</v>
      </c>
      <c r="AD366" s="340">
        <f t="shared" si="88"/>
        <v>1</v>
      </c>
      <c r="AE366" s="340">
        <f t="shared" si="89"/>
        <v>1</v>
      </c>
      <c r="AF366" s="340">
        <f t="shared" si="89"/>
        <v>1</v>
      </c>
      <c r="AG366" s="340">
        <f t="shared" si="90"/>
        <v>1</v>
      </c>
    </row>
    <row r="367" spans="1:33" ht="150">
      <c r="A367" s="169" t="s">
        <v>19</v>
      </c>
      <c r="B367" s="460" t="s">
        <v>13</v>
      </c>
      <c r="C367" s="642"/>
      <c r="D367" s="642"/>
      <c r="E367" s="643"/>
      <c r="F367" s="643"/>
      <c r="G367" s="52" t="s">
        <v>1361</v>
      </c>
      <c r="H367" s="163" t="s">
        <v>245</v>
      </c>
      <c r="I367" s="163" t="s">
        <v>246</v>
      </c>
      <c r="J367" s="168">
        <v>1</v>
      </c>
      <c r="K367" s="192">
        <v>45231</v>
      </c>
      <c r="L367" s="192">
        <v>45747</v>
      </c>
      <c r="M367" s="165">
        <f t="shared" si="83"/>
        <v>73.714285714285708</v>
      </c>
      <c r="N367" s="191">
        <v>0</v>
      </c>
      <c r="O367" s="163" t="s">
        <v>3622</v>
      </c>
      <c r="P367" s="53">
        <f t="shared" si="82"/>
        <v>0</v>
      </c>
      <c r="Q367" s="166" t="str">
        <f>IF(ISNUMBER(P367),IF(P367=100%,"CUMPLIDA",IF(AND(ISNUMBER(L367),ISNUMBER(CGR!$P$4)), IF(L367&lt;CGR!$P$4,"INCUMPLIDA","PROCESO"), "VERIFICAR FECHA")),"SIN VALOR AVANCE")</f>
        <v>PROCESO</v>
      </c>
      <c r="R367" s="281" t="s">
        <v>245</v>
      </c>
      <c r="S367" s="282" t="s">
        <v>246</v>
      </c>
      <c r="T367" s="301">
        <v>1</v>
      </c>
      <c r="U367" s="379">
        <v>45231</v>
      </c>
      <c r="V367" s="379">
        <v>45747</v>
      </c>
      <c r="W367" s="165">
        <f t="shared" si="81"/>
        <v>73.714285714285708</v>
      </c>
      <c r="X367" s="387">
        <v>0</v>
      </c>
      <c r="Y367" s="282" t="s">
        <v>3622</v>
      </c>
      <c r="Z367" s="340">
        <f t="shared" si="84"/>
        <v>1</v>
      </c>
      <c r="AA367" s="340">
        <f t="shared" si="85"/>
        <v>1</v>
      </c>
      <c r="AB367" s="340">
        <f t="shared" si="86"/>
        <v>1</v>
      </c>
      <c r="AC367" s="340">
        <f t="shared" si="87"/>
        <v>1</v>
      </c>
      <c r="AD367" s="340">
        <f t="shared" si="88"/>
        <v>1</v>
      </c>
      <c r="AE367" s="340">
        <f t="shared" si="89"/>
        <v>1</v>
      </c>
      <c r="AF367" s="340">
        <f t="shared" si="89"/>
        <v>1</v>
      </c>
      <c r="AG367" s="340">
        <f t="shared" si="90"/>
        <v>1</v>
      </c>
    </row>
    <row r="368" spans="1:33" ht="135.75">
      <c r="A368" s="169" t="s">
        <v>19</v>
      </c>
      <c r="B368" s="460" t="s">
        <v>13</v>
      </c>
      <c r="C368" s="642"/>
      <c r="D368" s="642"/>
      <c r="E368" s="643"/>
      <c r="F368" s="643"/>
      <c r="G368" s="52" t="s">
        <v>248</v>
      </c>
      <c r="H368" s="163" t="s">
        <v>248</v>
      </c>
      <c r="I368" s="163" t="s">
        <v>3249</v>
      </c>
      <c r="J368" s="168">
        <v>1</v>
      </c>
      <c r="K368" s="192">
        <v>45323</v>
      </c>
      <c r="L368" s="192">
        <v>45747</v>
      </c>
      <c r="M368" s="165">
        <f t="shared" si="83"/>
        <v>60.571428571428569</v>
      </c>
      <c r="N368" s="191">
        <v>0</v>
      </c>
      <c r="O368" s="163" t="s">
        <v>3690</v>
      </c>
      <c r="P368" s="53">
        <f t="shared" si="82"/>
        <v>0</v>
      </c>
      <c r="Q368" s="166" t="str">
        <f>IF(ISNUMBER(P368),IF(P368=100%,"CUMPLIDA",IF(AND(ISNUMBER(L368),ISNUMBER(CGR!$P$4)), IF(L368&lt;CGR!$P$4,"INCUMPLIDA","PROCESO"), "VERIFICAR FECHA")),"SIN VALOR AVANCE")</f>
        <v>PROCESO</v>
      </c>
      <c r="R368" s="281" t="s">
        <v>248</v>
      </c>
      <c r="S368" s="282" t="s">
        <v>3249</v>
      </c>
      <c r="T368" s="301">
        <v>1</v>
      </c>
      <c r="U368" s="379">
        <v>45323</v>
      </c>
      <c r="V368" s="379">
        <v>45747</v>
      </c>
      <c r="W368" s="165">
        <f t="shared" si="81"/>
        <v>60.571428571428569</v>
      </c>
      <c r="X368" s="387">
        <v>0</v>
      </c>
      <c r="Y368" s="282" t="s">
        <v>3690</v>
      </c>
      <c r="Z368" s="340">
        <f t="shared" si="84"/>
        <v>1</v>
      </c>
      <c r="AA368" s="340">
        <f t="shared" si="85"/>
        <v>1</v>
      </c>
      <c r="AB368" s="340">
        <f t="shared" si="86"/>
        <v>1</v>
      </c>
      <c r="AC368" s="340">
        <f t="shared" si="87"/>
        <v>1</v>
      </c>
      <c r="AD368" s="340">
        <f t="shared" si="88"/>
        <v>1</v>
      </c>
      <c r="AE368" s="340">
        <f t="shared" si="89"/>
        <v>1</v>
      </c>
      <c r="AF368" s="340">
        <f t="shared" si="89"/>
        <v>1</v>
      </c>
      <c r="AG368" s="340">
        <f t="shared" si="90"/>
        <v>1</v>
      </c>
    </row>
    <row r="369" spans="1:33" ht="120.75">
      <c r="A369" s="169" t="s">
        <v>19</v>
      </c>
      <c r="B369" s="460" t="s">
        <v>13</v>
      </c>
      <c r="C369" s="642"/>
      <c r="D369" s="642" t="s">
        <v>3655</v>
      </c>
      <c r="E369" s="643"/>
      <c r="F369" s="643"/>
      <c r="G369" s="52" t="s">
        <v>251</v>
      </c>
      <c r="H369" s="163" t="s">
        <v>251</v>
      </c>
      <c r="I369" s="163" t="s">
        <v>252</v>
      </c>
      <c r="J369" s="168">
        <v>1</v>
      </c>
      <c r="K369" s="192">
        <v>45231</v>
      </c>
      <c r="L369" s="192">
        <v>45747</v>
      </c>
      <c r="M369" s="165">
        <f t="shared" si="83"/>
        <v>73.714285714285708</v>
      </c>
      <c r="N369" s="191">
        <v>0</v>
      </c>
      <c r="O369" s="163" t="s">
        <v>3629</v>
      </c>
      <c r="P369" s="53">
        <f t="shared" si="82"/>
        <v>0</v>
      </c>
      <c r="Q369" s="166" t="str">
        <f>IF(ISNUMBER(P369),IF(P369=100%,"CUMPLIDA",IF(AND(ISNUMBER(L369),ISNUMBER(CGR!$P$4)), IF(L369&lt;CGR!$P$4,"INCUMPLIDA","PROCESO"), "VERIFICAR FECHA")),"SIN VALOR AVANCE")</f>
        <v>PROCESO</v>
      </c>
      <c r="R369" s="281" t="s">
        <v>251</v>
      </c>
      <c r="S369" s="282" t="s">
        <v>252</v>
      </c>
      <c r="T369" s="301">
        <v>1</v>
      </c>
      <c r="U369" s="379">
        <v>45231</v>
      </c>
      <c r="V369" s="379">
        <v>45747</v>
      </c>
      <c r="W369" s="165">
        <f t="shared" si="81"/>
        <v>73.714285714285708</v>
      </c>
      <c r="X369" s="387">
        <v>0</v>
      </c>
      <c r="Y369" s="282" t="s">
        <v>3629</v>
      </c>
      <c r="Z369" s="340">
        <f t="shared" si="84"/>
        <v>1</v>
      </c>
      <c r="AA369" s="340">
        <f t="shared" si="85"/>
        <v>1</v>
      </c>
      <c r="AB369" s="340">
        <f t="shared" si="86"/>
        <v>1</v>
      </c>
      <c r="AC369" s="340">
        <f t="shared" si="87"/>
        <v>1</v>
      </c>
      <c r="AD369" s="340">
        <f t="shared" si="88"/>
        <v>1</v>
      </c>
      <c r="AE369" s="340">
        <f t="shared" si="89"/>
        <v>1</v>
      </c>
      <c r="AF369" s="340">
        <f t="shared" si="89"/>
        <v>1</v>
      </c>
      <c r="AG369" s="340">
        <f t="shared" si="90"/>
        <v>1</v>
      </c>
    </row>
    <row r="370" spans="1:33" ht="195.75">
      <c r="A370" s="169" t="s">
        <v>19</v>
      </c>
      <c r="B370" s="460" t="s">
        <v>13</v>
      </c>
      <c r="C370" s="642"/>
      <c r="D370" s="642"/>
      <c r="E370" s="643"/>
      <c r="F370" s="643"/>
      <c r="G370" s="52" t="s">
        <v>254</v>
      </c>
      <c r="H370" s="163" t="s">
        <v>254</v>
      </c>
      <c r="I370" s="163" t="s">
        <v>2556</v>
      </c>
      <c r="J370" s="168">
        <v>1</v>
      </c>
      <c r="K370" s="192">
        <v>45231</v>
      </c>
      <c r="L370" s="192">
        <v>45808</v>
      </c>
      <c r="M370" s="165">
        <f t="shared" si="83"/>
        <v>82.428571428571431</v>
      </c>
      <c r="N370" s="191">
        <v>0</v>
      </c>
      <c r="O370" s="175" t="s">
        <v>3691</v>
      </c>
      <c r="P370" s="53">
        <f t="shared" si="82"/>
        <v>0</v>
      </c>
      <c r="Q370" s="166" t="str">
        <f>IF(ISNUMBER(P370),IF(P370=100%,"CUMPLIDA",IF(AND(ISNUMBER(L370),ISNUMBER(CGR!$P$4)), IF(L370&lt;CGR!$P$4,"INCUMPLIDA","PROCESO"), "VERIFICAR FECHA")),"SIN VALOR AVANCE")</f>
        <v>PROCESO</v>
      </c>
      <c r="R370" s="281" t="s">
        <v>254</v>
      </c>
      <c r="S370" s="282" t="s">
        <v>2556</v>
      </c>
      <c r="T370" s="301">
        <v>1</v>
      </c>
      <c r="U370" s="379">
        <v>45231</v>
      </c>
      <c r="V370" s="379">
        <v>45808</v>
      </c>
      <c r="W370" s="165">
        <f t="shared" si="81"/>
        <v>82.428571428571431</v>
      </c>
      <c r="X370" s="387">
        <v>0</v>
      </c>
      <c r="Y370" s="303" t="s">
        <v>3691</v>
      </c>
      <c r="Z370" s="340">
        <f t="shared" si="84"/>
        <v>1</v>
      </c>
      <c r="AA370" s="340">
        <f t="shared" si="85"/>
        <v>1</v>
      </c>
      <c r="AB370" s="340">
        <f t="shared" si="86"/>
        <v>1</v>
      </c>
      <c r="AC370" s="340">
        <f t="shared" si="87"/>
        <v>1</v>
      </c>
      <c r="AD370" s="340">
        <f t="shared" si="88"/>
        <v>1</v>
      </c>
      <c r="AE370" s="340">
        <f t="shared" si="89"/>
        <v>1</v>
      </c>
      <c r="AF370" s="340">
        <f t="shared" si="89"/>
        <v>1</v>
      </c>
      <c r="AG370" s="340">
        <f t="shared" si="90"/>
        <v>1</v>
      </c>
    </row>
    <row r="371" spans="1:33" ht="180.75">
      <c r="A371" s="169" t="s">
        <v>19</v>
      </c>
      <c r="B371" s="460" t="s">
        <v>13</v>
      </c>
      <c r="C371" s="642"/>
      <c r="D371" s="642"/>
      <c r="E371" s="643"/>
      <c r="F371" s="643"/>
      <c r="G371" s="52" t="s">
        <v>1363</v>
      </c>
      <c r="H371" s="163" t="s">
        <v>258</v>
      </c>
      <c r="I371" s="163" t="s">
        <v>259</v>
      </c>
      <c r="J371" s="168">
        <v>7</v>
      </c>
      <c r="K371" s="192">
        <v>46024</v>
      </c>
      <c r="L371" s="192">
        <v>46660</v>
      </c>
      <c r="M371" s="165">
        <f t="shared" si="83"/>
        <v>90.857142857142861</v>
      </c>
      <c r="N371" s="191">
        <v>0</v>
      </c>
      <c r="O371" s="163" t="s">
        <v>3692</v>
      </c>
      <c r="P371" s="53">
        <f t="shared" si="82"/>
        <v>0</v>
      </c>
      <c r="Q371" s="166" t="str">
        <f>IF(ISNUMBER(P371),IF(P371=100%,"CUMPLIDA",IF(AND(ISNUMBER(L371),ISNUMBER(CGR!$P$4)), IF(L371&lt;CGR!$P$4,"INCUMPLIDA","PROCESO"), "VERIFICAR FECHA")),"SIN VALOR AVANCE")</f>
        <v>PROCESO</v>
      </c>
      <c r="R371" s="281" t="s">
        <v>258</v>
      </c>
      <c r="S371" s="282" t="s">
        <v>259</v>
      </c>
      <c r="T371" s="301">
        <v>7</v>
      </c>
      <c r="U371" s="379">
        <v>46024</v>
      </c>
      <c r="V371" s="379">
        <v>46660</v>
      </c>
      <c r="W371" s="165">
        <f t="shared" si="81"/>
        <v>90.857142857142861</v>
      </c>
      <c r="X371" s="387">
        <v>0</v>
      </c>
      <c r="Y371" s="282" t="s">
        <v>3692</v>
      </c>
      <c r="Z371" s="340">
        <f t="shared" si="84"/>
        <v>1</v>
      </c>
      <c r="AA371" s="340">
        <f t="shared" si="85"/>
        <v>1</v>
      </c>
      <c r="AB371" s="340">
        <f t="shared" si="86"/>
        <v>1</v>
      </c>
      <c r="AC371" s="340">
        <f t="shared" si="87"/>
        <v>1</v>
      </c>
      <c r="AD371" s="340">
        <f t="shared" si="88"/>
        <v>1</v>
      </c>
      <c r="AE371" s="340">
        <f t="shared" si="89"/>
        <v>1</v>
      </c>
      <c r="AF371" s="340">
        <f t="shared" si="89"/>
        <v>1</v>
      </c>
      <c r="AG371" s="340">
        <f t="shared" si="90"/>
        <v>1</v>
      </c>
    </row>
    <row r="372" spans="1:33" ht="180">
      <c r="A372" s="169" t="s">
        <v>19</v>
      </c>
      <c r="B372" s="460" t="s">
        <v>13</v>
      </c>
      <c r="C372" s="642"/>
      <c r="D372" s="642" t="s">
        <v>3655</v>
      </c>
      <c r="E372" s="643"/>
      <c r="F372" s="643"/>
      <c r="G372" s="52" t="s">
        <v>1364</v>
      </c>
      <c r="H372" s="163" t="s">
        <v>261</v>
      </c>
      <c r="I372" s="163" t="s">
        <v>262</v>
      </c>
      <c r="J372" s="168">
        <v>1</v>
      </c>
      <c r="K372" s="192">
        <v>46024</v>
      </c>
      <c r="L372" s="192">
        <v>46660</v>
      </c>
      <c r="M372" s="165">
        <f t="shared" si="83"/>
        <v>90.857142857142861</v>
      </c>
      <c r="N372" s="191">
        <v>0</v>
      </c>
      <c r="O372" s="175" t="s">
        <v>3682</v>
      </c>
      <c r="P372" s="53">
        <f t="shared" si="82"/>
        <v>0</v>
      </c>
      <c r="Q372" s="166" t="str">
        <f>IF(ISNUMBER(P372),IF(P372=100%,"CUMPLIDA",IF(AND(ISNUMBER(L372),ISNUMBER(CGR!$P$4)), IF(L372&lt;CGR!$P$4,"INCUMPLIDA","PROCESO"), "VERIFICAR FECHA")),"SIN VALOR AVANCE")</f>
        <v>PROCESO</v>
      </c>
      <c r="R372" s="281" t="s">
        <v>261</v>
      </c>
      <c r="S372" s="282" t="s">
        <v>262</v>
      </c>
      <c r="T372" s="301">
        <v>1</v>
      </c>
      <c r="U372" s="379">
        <v>46024</v>
      </c>
      <c r="V372" s="379">
        <v>46660</v>
      </c>
      <c r="W372" s="165">
        <f t="shared" si="81"/>
        <v>90.857142857142861</v>
      </c>
      <c r="X372" s="387">
        <v>0</v>
      </c>
      <c r="Y372" s="303" t="s">
        <v>3682</v>
      </c>
      <c r="Z372" s="340">
        <f t="shared" si="84"/>
        <v>1</v>
      </c>
      <c r="AA372" s="340">
        <f t="shared" si="85"/>
        <v>1</v>
      </c>
      <c r="AB372" s="340">
        <f t="shared" si="86"/>
        <v>1</v>
      </c>
      <c r="AC372" s="340">
        <f t="shared" si="87"/>
        <v>1</v>
      </c>
      <c r="AD372" s="340">
        <f t="shared" si="88"/>
        <v>1</v>
      </c>
      <c r="AE372" s="340">
        <f t="shared" si="89"/>
        <v>1</v>
      </c>
      <c r="AF372" s="340">
        <f t="shared" si="89"/>
        <v>1</v>
      </c>
      <c r="AG372" s="340">
        <f t="shared" si="90"/>
        <v>1</v>
      </c>
    </row>
    <row r="373" spans="1:33" ht="409.5">
      <c r="A373" s="169" t="s">
        <v>19</v>
      </c>
      <c r="B373" s="460" t="s">
        <v>13</v>
      </c>
      <c r="C373" s="642"/>
      <c r="D373" s="642" t="s">
        <v>3655</v>
      </c>
      <c r="E373" s="643"/>
      <c r="F373" s="643"/>
      <c r="G373" s="52" t="s">
        <v>1365</v>
      </c>
      <c r="H373" s="163" t="s">
        <v>264</v>
      </c>
      <c r="I373" s="163" t="s">
        <v>265</v>
      </c>
      <c r="J373" s="168">
        <v>2</v>
      </c>
      <c r="K373" s="192">
        <v>46024</v>
      </c>
      <c r="L373" s="192">
        <v>46660</v>
      </c>
      <c r="M373" s="165">
        <f t="shared" si="83"/>
        <v>90.857142857142861</v>
      </c>
      <c r="N373" s="191">
        <v>0</v>
      </c>
      <c r="O373" s="175" t="s">
        <v>3693</v>
      </c>
      <c r="P373" s="53">
        <f t="shared" si="82"/>
        <v>0</v>
      </c>
      <c r="Q373" s="166" t="str">
        <f>IF(ISNUMBER(P373),IF(P373=100%,"CUMPLIDA",IF(AND(ISNUMBER(L373),ISNUMBER(CGR!$P$4)), IF(L373&lt;CGR!$P$4,"INCUMPLIDA","PROCESO"), "VERIFICAR FECHA")),"SIN VALOR AVANCE")</f>
        <v>PROCESO</v>
      </c>
      <c r="R373" s="281" t="s">
        <v>264</v>
      </c>
      <c r="S373" s="282" t="s">
        <v>265</v>
      </c>
      <c r="T373" s="301">
        <v>2</v>
      </c>
      <c r="U373" s="379">
        <v>46024</v>
      </c>
      <c r="V373" s="379">
        <v>46660</v>
      </c>
      <c r="W373" s="165">
        <f t="shared" si="81"/>
        <v>90.857142857142861</v>
      </c>
      <c r="X373" s="387">
        <v>0</v>
      </c>
      <c r="Y373" s="303" t="s">
        <v>3693</v>
      </c>
      <c r="Z373" s="340">
        <f t="shared" si="84"/>
        <v>1</v>
      </c>
      <c r="AA373" s="340">
        <f t="shared" si="85"/>
        <v>1</v>
      </c>
      <c r="AB373" s="340">
        <f t="shared" si="86"/>
        <v>1</v>
      </c>
      <c r="AC373" s="340">
        <f t="shared" si="87"/>
        <v>1</v>
      </c>
      <c r="AD373" s="340">
        <f t="shared" si="88"/>
        <v>1</v>
      </c>
      <c r="AE373" s="340">
        <f t="shared" si="89"/>
        <v>1</v>
      </c>
      <c r="AF373" s="340">
        <f t="shared" si="89"/>
        <v>1</v>
      </c>
      <c r="AG373" s="340">
        <f t="shared" si="90"/>
        <v>1</v>
      </c>
    </row>
    <row r="374" spans="1:33" ht="270.75">
      <c r="A374" s="169" t="s">
        <v>19</v>
      </c>
      <c r="B374" s="460" t="s">
        <v>13</v>
      </c>
      <c r="C374" s="642" t="s">
        <v>3654</v>
      </c>
      <c r="D374" s="642" t="s">
        <v>3655</v>
      </c>
      <c r="E374" s="643" t="s">
        <v>3694</v>
      </c>
      <c r="F374" s="648" t="s">
        <v>3695</v>
      </c>
      <c r="G374" s="643" t="s">
        <v>3617</v>
      </c>
      <c r="H374" s="163" t="s">
        <v>2429</v>
      </c>
      <c r="I374" s="163" t="s">
        <v>969</v>
      </c>
      <c r="J374" s="168">
        <v>1</v>
      </c>
      <c r="K374" s="190">
        <v>45231</v>
      </c>
      <c r="L374" s="190">
        <v>45504</v>
      </c>
      <c r="M374" s="165">
        <f t="shared" si="83"/>
        <v>39</v>
      </c>
      <c r="N374" s="191">
        <v>1</v>
      </c>
      <c r="O374" s="175" t="s">
        <v>3681</v>
      </c>
      <c r="P374" s="53">
        <f t="shared" si="82"/>
        <v>1</v>
      </c>
      <c r="Q374" s="166" t="str">
        <f>IF(ISNUMBER(P374),IF(P374=100%,"CUMPLIDA",IF(AND(ISNUMBER(L374),ISNUMBER(CGR!$P$4)), IF(L374&lt;CGR!$P$4,"INCUMPLIDA","PROCESO"), "VERIFICAR FECHA")),"SIN VALOR AVANCE")</f>
        <v>CUMPLIDA</v>
      </c>
      <c r="R374" s="281" t="s">
        <v>2429</v>
      </c>
      <c r="S374" s="282" t="s">
        <v>969</v>
      </c>
      <c r="T374" s="301">
        <v>1</v>
      </c>
      <c r="U374" s="378">
        <v>45231</v>
      </c>
      <c r="V374" s="378">
        <v>45504</v>
      </c>
      <c r="W374" s="165">
        <f t="shared" si="81"/>
        <v>39</v>
      </c>
      <c r="X374" s="387">
        <v>1</v>
      </c>
      <c r="Y374" s="303" t="s">
        <v>3681</v>
      </c>
      <c r="Z374" s="340">
        <f t="shared" si="84"/>
        <v>1</v>
      </c>
      <c r="AA374" s="340">
        <f t="shared" si="85"/>
        <v>1</v>
      </c>
      <c r="AB374" s="340">
        <f t="shared" si="86"/>
        <v>1</v>
      </c>
      <c r="AC374" s="340">
        <f t="shared" si="87"/>
        <v>1</v>
      </c>
      <c r="AD374" s="340">
        <f t="shared" si="88"/>
        <v>1</v>
      </c>
      <c r="AE374" s="340">
        <f t="shared" si="89"/>
        <v>1</v>
      </c>
      <c r="AF374" s="340">
        <f t="shared" si="89"/>
        <v>1</v>
      </c>
      <c r="AG374" s="340">
        <f t="shared" si="90"/>
        <v>1</v>
      </c>
    </row>
    <row r="375" spans="1:33" ht="270.75">
      <c r="A375" s="169" t="s">
        <v>19</v>
      </c>
      <c r="B375" s="460" t="s">
        <v>13</v>
      </c>
      <c r="C375" s="642"/>
      <c r="D375" s="642"/>
      <c r="E375" s="643"/>
      <c r="F375" s="648"/>
      <c r="G375" s="643"/>
      <c r="H375" s="163" t="s">
        <v>2431</v>
      </c>
      <c r="I375" s="163" t="s">
        <v>2432</v>
      </c>
      <c r="J375" s="168">
        <v>1</v>
      </c>
      <c r="K375" s="190">
        <v>45231</v>
      </c>
      <c r="L375" s="190">
        <v>45504</v>
      </c>
      <c r="M375" s="165">
        <f t="shared" si="83"/>
        <v>39</v>
      </c>
      <c r="N375" s="191">
        <v>1</v>
      </c>
      <c r="O375" s="175" t="s">
        <v>3681</v>
      </c>
      <c r="P375" s="53">
        <f t="shared" si="82"/>
        <v>1</v>
      </c>
      <c r="Q375" s="166" t="str">
        <f>IF(ISNUMBER(P375),IF(P375=100%,"CUMPLIDA",IF(AND(ISNUMBER(L375),ISNUMBER(CGR!$P$4)), IF(L375&lt;CGR!$P$4,"INCUMPLIDA","PROCESO"), "VERIFICAR FECHA")),"SIN VALOR AVANCE")</f>
        <v>CUMPLIDA</v>
      </c>
      <c r="R375" s="281" t="s">
        <v>2431</v>
      </c>
      <c r="S375" s="282" t="s">
        <v>2432</v>
      </c>
      <c r="T375" s="301">
        <v>1</v>
      </c>
      <c r="U375" s="378">
        <v>45231</v>
      </c>
      <c r="V375" s="378">
        <v>45504</v>
      </c>
      <c r="W375" s="165">
        <f t="shared" si="81"/>
        <v>39</v>
      </c>
      <c r="X375" s="387">
        <v>1</v>
      </c>
      <c r="Y375" s="303" t="s">
        <v>3681</v>
      </c>
      <c r="Z375" s="340">
        <f t="shared" si="84"/>
        <v>1</v>
      </c>
      <c r="AA375" s="340">
        <f t="shared" si="85"/>
        <v>1</v>
      </c>
      <c r="AB375" s="340">
        <f t="shared" si="86"/>
        <v>1</v>
      </c>
      <c r="AC375" s="340">
        <f t="shared" si="87"/>
        <v>1</v>
      </c>
      <c r="AD375" s="340">
        <f t="shared" si="88"/>
        <v>1</v>
      </c>
      <c r="AE375" s="340">
        <f t="shared" si="89"/>
        <v>1</v>
      </c>
      <c r="AF375" s="340">
        <f t="shared" si="89"/>
        <v>1</v>
      </c>
      <c r="AG375" s="340">
        <f t="shared" si="90"/>
        <v>1</v>
      </c>
    </row>
    <row r="376" spans="1:33" ht="165.75">
      <c r="A376" s="169" t="s">
        <v>19</v>
      </c>
      <c r="B376" s="460" t="s">
        <v>13</v>
      </c>
      <c r="C376" s="642"/>
      <c r="D376" s="642"/>
      <c r="E376" s="643"/>
      <c r="F376" s="648"/>
      <c r="G376" s="52" t="s">
        <v>2434</v>
      </c>
      <c r="H376" s="163" t="s">
        <v>1614</v>
      </c>
      <c r="I376" s="163" t="s">
        <v>238</v>
      </c>
      <c r="J376" s="168">
        <v>1</v>
      </c>
      <c r="K376" s="192">
        <v>45323</v>
      </c>
      <c r="L376" s="192">
        <v>45747</v>
      </c>
      <c r="M376" s="165">
        <f t="shared" si="83"/>
        <v>60.571428571428569</v>
      </c>
      <c r="N376" s="191">
        <v>0</v>
      </c>
      <c r="O376" s="175" t="s">
        <v>3696</v>
      </c>
      <c r="P376" s="53">
        <f t="shared" si="82"/>
        <v>0</v>
      </c>
      <c r="Q376" s="166" t="str">
        <f>IF(ISNUMBER(P376),IF(P376=100%,"CUMPLIDA",IF(AND(ISNUMBER(L376),ISNUMBER(CGR!$P$4)), IF(L376&lt;CGR!$P$4,"INCUMPLIDA","PROCESO"), "VERIFICAR FECHA")),"SIN VALOR AVANCE")</f>
        <v>PROCESO</v>
      </c>
      <c r="R376" s="281" t="s">
        <v>1614</v>
      </c>
      <c r="S376" s="282" t="s">
        <v>238</v>
      </c>
      <c r="T376" s="301">
        <v>1</v>
      </c>
      <c r="U376" s="379">
        <v>45323</v>
      </c>
      <c r="V376" s="379">
        <v>45747</v>
      </c>
      <c r="W376" s="165">
        <f t="shared" si="81"/>
        <v>60.571428571428569</v>
      </c>
      <c r="X376" s="387">
        <v>0</v>
      </c>
      <c r="Y376" s="303" t="s">
        <v>3696</v>
      </c>
      <c r="Z376" s="340">
        <f t="shared" si="84"/>
        <v>1</v>
      </c>
      <c r="AA376" s="340">
        <f t="shared" si="85"/>
        <v>1</v>
      </c>
      <c r="AB376" s="340">
        <f t="shared" si="86"/>
        <v>1</v>
      </c>
      <c r="AC376" s="340">
        <f t="shared" si="87"/>
        <v>1</v>
      </c>
      <c r="AD376" s="340">
        <f t="shared" si="88"/>
        <v>1</v>
      </c>
      <c r="AE376" s="340">
        <f t="shared" si="89"/>
        <v>1</v>
      </c>
      <c r="AF376" s="340">
        <f t="shared" si="89"/>
        <v>1</v>
      </c>
      <c r="AG376" s="340">
        <f t="shared" si="90"/>
        <v>1</v>
      </c>
    </row>
    <row r="377" spans="1:33" ht="105.75">
      <c r="A377" s="169" t="s">
        <v>19</v>
      </c>
      <c r="B377" s="460" t="s">
        <v>13</v>
      </c>
      <c r="C377" s="642"/>
      <c r="D377" s="642"/>
      <c r="E377" s="643"/>
      <c r="F377" s="648"/>
      <c r="G377" s="52" t="s">
        <v>241</v>
      </c>
      <c r="H377" s="163" t="s">
        <v>241</v>
      </c>
      <c r="I377" s="163" t="s">
        <v>242</v>
      </c>
      <c r="J377" s="168">
        <v>1</v>
      </c>
      <c r="K377" s="192">
        <v>45323</v>
      </c>
      <c r="L377" s="192">
        <v>45747</v>
      </c>
      <c r="M377" s="165">
        <f t="shared" si="83"/>
        <v>60.571428571428569</v>
      </c>
      <c r="N377" s="191">
        <v>0</v>
      </c>
      <c r="O377" s="163" t="s">
        <v>3622</v>
      </c>
      <c r="P377" s="53">
        <f t="shared" si="82"/>
        <v>0</v>
      </c>
      <c r="Q377" s="166" t="str">
        <f>IF(ISNUMBER(P377),IF(P377=100%,"CUMPLIDA",IF(AND(ISNUMBER(L377),ISNUMBER(CGR!$P$4)), IF(L377&lt;CGR!$P$4,"INCUMPLIDA","PROCESO"), "VERIFICAR FECHA")),"SIN VALOR AVANCE")</f>
        <v>PROCESO</v>
      </c>
      <c r="R377" s="281" t="s">
        <v>241</v>
      </c>
      <c r="S377" s="282" t="s">
        <v>242</v>
      </c>
      <c r="T377" s="301">
        <v>1</v>
      </c>
      <c r="U377" s="379">
        <v>45323</v>
      </c>
      <c r="V377" s="379">
        <v>45747</v>
      </c>
      <c r="W377" s="165">
        <f t="shared" si="81"/>
        <v>60.571428571428569</v>
      </c>
      <c r="X377" s="387">
        <v>0</v>
      </c>
      <c r="Y377" s="282" t="s">
        <v>3622</v>
      </c>
      <c r="Z377" s="340">
        <f t="shared" si="84"/>
        <v>1</v>
      </c>
      <c r="AA377" s="340">
        <f t="shared" si="85"/>
        <v>1</v>
      </c>
      <c r="AB377" s="340">
        <f t="shared" si="86"/>
        <v>1</v>
      </c>
      <c r="AC377" s="340">
        <f t="shared" si="87"/>
        <v>1</v>
      </c>
      <c r="AD377" s="340">
        <f t="shared" si="88"/>
        <v>1</v>
      </c>
      <c r="AE377" s="340">
        <f t="shared" si="89"/>
        <v>1</v>
      </c>
      <c r="AF377" s="340">
        <f t="shared" si="89"/>
        <v>1</v>
      </c>
      <c r="AG377" s="340">
        <f t="shared" si="90"/>
        <v>1</v>
      </c>
    </row>
    <row r="378" spans="1:33" ht="150">
      <c r="A378" s="169" t="s">
        <v>19</v>
      </c>
      <c r="B378" s="460" t="s">
        <v>13</v>
      </c>
      <c r="C378" s="642"/>
      <c r="D378" s="642"/>
      <c r="E378" s="643"/>
      <c r="F378" s="648"/>
      <c r="G378" s="52" t="s">
        <v>1361</v>
      </c>
      <c r="H378" s="163" t="s">
        <v>245</v>
      </c>
      <c r="I378" s="163" t="s">
        <v>246</v>
      </c>
      <c r="J378" s="168">
        <v>1</v>
      </c>
      <c r="K378" s="192">
        <v>45231</v>
      </c>
      <c r="L378" s="192">
        <v>45747</v>
      </c>
      <c r="M378" s="165">
        <f t="shared" si="83"/>
        <v>73.714285714285708</v>
      </c>
      <c r="N378" s="191">
        <v>0</v>
      </c>
      <c r="O378" s="163" t="s">
        <v>3622</v>
      </c>
      <c r="P378" s="53">
        <f t="shared" si="82"/>
        <v>0</v>
      </c>
      <c r="Q378" s="166" t="str">
        <f>IF(ISNUMBER(P378),IF(P378=100%,"CUMPLIDA",IF(AND(ISNUMBER(L378),ISNUMBER(CGR!$P$4)), IF(L378&lt;CGR!$P$4,"INCUMPLIDA","PROCESO"), "VERIFICAR FECHA")),"SIN VALOR AVANCE")</f>
        <v>PROCESO</v>
      </c>
      <c r="R378" s="281" t="s">
        <v>245</v>
      </c>
      <c r="S378" s="282" t="s">
        <v>246</v>
      </c>
      <c r="T378" s="301">
        <v>1</v>
      </c>
      <c r="U378" s="379">
        <v>45231</v>
      </c>
      <c r="V378" s="379">
        <v>45747</v>
      </c>
      <c r="W378" s="165">
        <f t="shared" si="81"/>
        <v>73.714285714285708</v>
      </c>
      <c r="X378" s="387">
        <v>0</v>
      </c>
      <c r="Y378" s="282" t="s">
        <v>3622</v>
      </c>
      <c r="Z378" s="340">
        <f t="shared" si="84"/>
        <v>1</v>
      </c>
      <c r="AA378" s="340">
        <f t="shared" si="85"/>
        <v>1</v>
      </c>
      <c r="AB378" s="340">
        <f t="shared" si="86"/>
        <v>1</v>
      </c>
      <c r="AC378" s="340">
        <f t="shared" si="87"/>
        <v>1</v>
      </c>
      <c r="AD378" s="340">
        <f t="shared" si="88"/>
        <v>1</v>
      </c>
      <c r="AE378" s="340">
        <f t="shared" si="89"/>
        <v>1</v>
      </c>
      <c r="AF378" s="340">
        <f t="shared" si="89"/>
        <v>1</v>
      </c>
      <c r="AG378" s="340">
        <f t="shared" si="90"/>
        <v>1</v>
      </c>
    </row>
    <row r="379" spans="1:33" ht="135.75">
      <c r="A379" s="169" t="s">
        <v>19</v>
      </c>
      <c r="B379" s="460" t="s">
        <v>13</v>
      </c>
      <c r="C379" s="642"/>
      <c r="D379" s="642"/>
      <c r="E379" s="643"/>
      <c r="F379" s="648"/>
      <c r="G379" s="52" t="s">
        <v>248</v>
      </c>
      <c r="H379" s="163" t="s">
        <v>248</v>
      </c>
      <c r="I379" s="163" t="s">
        <v>3249</v>
      </c>
      <c r="J379" s="168">
        <v>1</v>
      </c>
      <c r="K379" s="192">
        <v>45323</v>
      </c>
      <c r="L379" s="192">
        <v>45747</v>
      </c>
      <c r="M379" s="165">
        <f t="shared" si="83"/>
        <v>60.571428571428569</v>
      </c>
      <c r="N379" s="191">
        <v>0</v>
      </c>
      <c r="O379" s="175" t="s">
        <v>3685</v>
      </c>
      <c r="P379" s="53">
        <f t="shared" si="82"/>
        <v>0</v>
      </c>
      <c r="Q379" s="166" t="str">
        <f>IF(ISNUMBER(P379),IF(P379=100%,"CUMPLIDA",IF(AND(ISNUMBER(L379),ISNUMBER(CGR!$P$4)), IF(L379&lt;CGR!$P$4,"INCUMPLIDA","PROCESO"), "VERIFICAR FECHA")),"SIN VALOR AVANCE")</f>
        <v>PROCESO</v>
      </c>
      <c r="R379" s="281" t="s">
        <v>248</v>
      </c>
      <c r="S379" s="282" t="s">
        <v>3249</v>
      </c>
      <c r="T379" s="301">
        <v>1</v>
      </c>
      <c r="U379" s="379">
        <v>45323</v>
      </c>
      <c r="V379" s="379">
        <v>45747</v>
      </c>
      <c r="W379" s="165">
        <f t="shared" si="81"/>
        <v>60.571428571428569</v>
      </c>
      <c r="X379" s="387">
        <v>0</v>
      </c>
      <c r="Y379" s="303" t="s">
        <v>3685</v>
      </c>
      <c r="Z379" s="340">
        <f t="shared" si="84"/>
        <v>1</v>
      </c>
      <c r="AA379" s="340">
        <f t="shared" si="85"/>
        <v>1</v>
      </c>
      <c r="AB379" s="340">
        <f t="shared" si="86"/>
        <v>1</v>
      </c>
      <c r="AC379" s="340">
        <f t="shared" si="87"/>
        <v>1</v>
      </c>
      <c r="AD379" s="340">
        <f t="shared" si="88"/>
        <v>1</v>
      </c>
      <c r="AE379" s="340">
        <f t="shared" si="89"/>
        <v>1</v>
      </c>
      <c r="AF379" s="340">
        <f t="shared" si="89"/>
        <v>1</v>
      </c>
      <c r="AG379" s="340">
        <f t="shared" si="90"/>
        <v>1</v>
      </c>
    </row>
    <row r="380" spans="1:33" ht="120.75">
      <c r="A380" s="169" t="s">
        <v>19</v>
      </c>
      <c r="B380" s="460" t="s">
        <v>13</v>
      </c>
      <c r="C380" s="642"/>
      <c r="D380" s="642"/>
      <c r="E380" s="643"/>
      <c r="F380" s="648"/>
      <c r="G380" s="52" t="s">
        <v>251</v>
      </c>
      <c r="H380" s="163" t="s">
        <v>251</v>
      </c>
      <c r="I380" s="163" t="s">
        <v>252</v>
      </c>
      <c r="J380" s="168">
        <v>1</v>
      </c>
      <c r="K380" s="192">
        <v>45231</v>
      </c>
      <c r="L380" s="192">
        <v>45747</v>
      </c>
      <c r="M380" s="165">
        <f t="shared" si="83"/>
        <v>73.714285714285708</v>
      </c>
      <c r="N380" s="191">
        <v>0</v>
      </c>
      <c r="O380" s="163" t="s">
        <v>3629</v>
      </c>
      <c r="P380" s="53">
        <f t="shared" si="82"/>
        <v>0</v>
      </c>
      <c r="Q380" s="166" t="str">
        <f>IF(ISNUMBER(P380),IF(P380=100%,"CUMPLIDA",IF(AND(ISNUMBER(L380),ISNUMBER(CGR!$P$4)), IF(L380&lt;CGR!$P$4,"INCUMPLIDA","PROCESO"), "VERIFICAR FECHA")),"SIN VALOR AVANCE")</f>
        <v>PROCESO</v>
      </c>
      <c r="R380" s="281" t="s">
        <v>251</v>
      </c>
      <c r="S380" s="282" t="s">
        <v>252</v>
      </c>
      <c r="T380" s="301">
        <v>1</v>
      </c>
      <c r="U380" s="379">
        <v>45231</v>
      </c>
      <c r="V380" s="379">
        <v>45747</v>
      </c>
      <c r="W380" s="165">
        <f t="shared" si="81"/>
        <v>73.714285714285708</v>
      </c>
      <c r="X380" s="387">
        <v>0</v>
      </c>
      <c r="Y380" s="282" t="s">
        <v>3629</v>
      </c>
      <c r="Z380" s="340">
        <f t="shared" si="84"/>
        <v>1</v>
      </c>
      <c r="AA380" s="340">
        <f t="shared" si="85"/>
        <v>1</v>
      </c>
      <c r="AB380" s="340">
        <f t="shared" si="86"/>
        <v>1</v>
      </c>
      <c r="AC380" s="340">
        <f t="shared" si="87"/>
        <v>1</v>
      </c>
      <c r="AD380" s="340">
        <f t="shared" si="88"/>
        <v>1</v>
      </c>
      <c r="AE380" s="340">
        <f t="shared" si="89"/>
        <v>1</v>
      </c>
      <c r="AF380" s="340">
        <f t="shared" si="89"/>
        <v>1</v>
      </c>
      <c r="AG380" s="340">
        <f t="shared" si="90"/>
        <v>1</v>
      </c>
    </row>
    <row r="381" spans="1:33" ht="225.75">
      <c r="A381" s="169" t="s">
        <v>19</v>
      </c>
      <c r="B381" s="460" t="s">
        <v>13</v>
      </c>
      <c r="C381" s="642"/>
      <c r="D381" s="642"/>
      <c r="E381" s="643"/>
      <c r="F381" s="648"/>
      <c r="G381" s="52" t="s">
        <v>254</v>
      </c>
      <c r="H381" s="163" t="s">
        <v>254</v>
      </c>
      <c r="I381" s="163" t="s">
        <v>2556</v>
      </c>
      <c r="J381" s="168">
        <v>1</v>
      </c>
      <c r="K381" s="192">
        <v>45231</v>
      </c>
      <c r="L381" s="192">
        <v>45808</v>
      </c>
      <c r="M381" s="165">
        <f t="shared" si="83"/>
        <v>82.428571428571431</v>
      </c>
      <c r="N381" s="191">
        <v>0</v>
      </c>
      <c r="O381" s="175" t="s">
        <v>2451</v>
      </c>
      <c r="P381" s="53">
        <f t="shared" si="82"/>
        <v>0</v>
      </c>
      <c r="Q381" s="166" t="str">
        <f>IF(ISNUMBER(P381),IF(P381=100%,"CUMPLIDA",IF(AND(ISNUMBER(L381),ISNUMBER(CGR!$P$4)), IF(L381&lt;CGR!$P$4,"INCUMPLIDA","PROCESO"), "VERIFICAR FECHA")),"SIN VALOR AVANCE")</f>
        <v>PROCESO</v>
      </c>
      <c r="R381" s="281" t="s">
        <v>254</v>
      </c>
      <c r="S381" s="282" t="s">
        <v>2556</v>
      </c>
      <c r="T381" s="301">
        <v>1</v>
      </c>
      <c r="U381" s="379">
        <v>45231</v>
      </c>
      <c r="V381" s="379">
        <v>45808</v>
      </c>
      <c r="W381" s="165">
        <f t="shared" si="81"/>
        <v>82.428571428571431</v>
      </c>
      <c r="X381" s="387">
        <v>0</v>
      </c>
      <c r="Y381" s="303" t="s">
        <v>2451</v>
      </c>
      <c r="Z381" s="340">
        <f t="shared" si="84"/>
        <v>1</v>
      </c>
      <c r="AA381" s="340">
        <f t="shared" si="85"/>
        <v>1</v>
      </c>
      <c r="AB381" s="340">
        <f t="shared" si="86"/>
        <v>1</v>
      </c>
      <c r="AC381" s="340">
        <f t="shared" si="87"/>
        <v>1</v>
      </c>
      <c r="AD381" s="340">
        <f t="shared" si="88"/>
        <v>1</v>
      </c>
      <c r="AE381" s="340">
        <f t="shared" si="89"/>
        <v>1</v>
      </c>
      <c r="AF381" s="340">
        <f t="shared" si="89"/>
        <v>1</v>
      </c>
      <c r="AG381" s="340">
        <f t="shared" si="90"/>
        <v>1</v>
      </c>
    </row>
    <row r="382" spans="1:33" ht="195.75">
      <c r="A382" s="169" t="s">
        <v>19</v>
      </c>
      <c r="B382" s="460" t="s">
        <v>13</v>
      </c>
      <c r="C382" s="642"/>
      <c r="D382" s="642" t="s">
        <v>3655</v>
      </c>
      <c r="E382" s="643"/>
      <c r="F382" s="648"/>
      <c r="G382" s="52" t="s">
        <v>1363</v>
      </c>
      <c r="H382" s="163" t="s">
        <v>258</v>
      </c>
      <c r="I382" s="163" t="s">
        <v>259</v>
      </c>
      <c r="J382" s="168">
        <v>8</v>
      </c>
      <c r="K382" s="192">
        <v>45839</v>
      </c>
      <c r="L382" s="192">
        <v>46568</v>
      </c>
      <c r="M382" s="165">
        <f t="shared" si="83"/>
        <v>104.14285714285714</v>
      </c>
      <c r="N382" s="191">
        <v>0</v>
      </c>
      <c r="O382" s="163" t="s">
        <v>3697</v>
      </c>
      <c r="P382" s="53">
        <f t="shared" si="82"/>
        <v>0</v>
      </c>
      <c r="Q382" s="166" t="str">
        <f>IF(ISNUMBER(P382),IF(P382=100%,"CUMPLIDA",IF(AND(ISNUMBER(L382),ISNUMBER(CGR!$P$4)), IF(L382&lt;CGR!$P$4,"INCUMPLIDA","PROCESO"), "VERIFICAR FECHA")),"SIN VALOR AVANCE")</f>
        <v>PROCESO</v>
      </c>
      <c r="R382" s="281" t="s">
        <v>258</v>
      </c>
      <c r="S382" s="282" t="s">
        <v>259</v>
      </c>
      <c r="T382" s="301">
        <v>8</v>
      </c>
      <c r="U382" s="379">
        <v>45839</v>
      </c>
      <c r="V382" s="379">
        <v>46568</v>
      </c>
      <c r="W382" s="165">
        <f t="shared" si="81"/>
        <v>104.14285714285714</v>
      </c>
      <c r="X382" s="387">
        <v>0</v>
      </c>
      <c r="Y382" s="282" t="s">
        <v>3697</v>
      </c>
      <c r="Z382" s="340">
        <f t="shared" si="84"/>
        <v>1</v>
      </c>
      <c r="AA382" s="340">
        <f t="shared" si="85"/>
        <v>1</v>
      </c>
      <c r="AB382" s="340">
        <f t="shared" si="86"/>
        <v>1</v>
      </c>
      <c r="AC382" s="340">
        <f t="shared" si="87"/>
        <v>1</v>
      </c>
      <c r="AD382" s="340">
        <f t="shared" si="88"/>
        <v>1</v>
      </c>
      <c r="AE382" s="340">
        <f t="shared" si="89"/>
        <v>1</v>
      </c>
      <c r="AF382" s="340">
        <f t="shared" si="89"/>
        <v>1</v>
      </c>
      <c r="AG382" s="340">
        <f t="shared" si="90"/>
        <v>1</v>
      </c>
    </row>
    <row r="383" spans="1:33" ht="180">
      <c r="A383" s="169" t="s">
        <v>19</v>
      </c>
      <c r="B383" s="460" t="s">
        <v>13</v>
      </c>
      <c r="C383" s="642"/>
      <c r="D383" s="642" t="s">
        <v>3655</v>
      </c>
      <c r="E383" s="643"/>
      <c r="F383" s="648"/>
      <c r="G383" s="52" t="s">
        <v>1364</v>
      </c>
      <c r="H383" s="163" t="s">
        <v>261</v>
      </c>
      <c r="I383" s="163" t="s">
        <v>262</v>
      </c>
      <c r="J383" s="168">
        <v>1</v>
      </c>
      <c r="K383" s="192">
        <v>45839</v>
      </c>
      <c r="L383" s="192">
        <v>46568</v>
      </c>
      <c r="M383" s="165">
        <f t="shared" si="83"/>
        <v>104.14285714285714</v>
      </c>
      <c r="N383" s="191">
        <v>0</v>
      </c>
      <c r="O383" s="175" t="s">
        <v>3682</v>
      </c>
      <c r="P383" s="53">
        <f t="shared" si="82"/>
        <v>0</v>
      </c>
      <c r="Q383" s="166" t="str">
        <f>IF(ISNUMBER(P383),IF(P383=100%,"CUMPLIDA",IF(AND(ISNUMBER(L383),ISNUMBER(CGR!$P$4)), IF(L383&lt;CGR!$P$4,"INCUMPLIDA","PROCESO"), "VERIFICAR FECHA")),"SIN VALOR AVANCE")</f>
        <v>PROCESO</v>
      </c>
      <c r="R383" s="281" t="s">
        <v>261</v>
      </c>
      <c r="S383" s="282" t="s">
        <v>262</v>
      </c>
      <c r="T383" s="301">
        <v>1</v>
      </c>
      <c r="U383" s="379">
        <v>45839</v>
      </c>
      <c r="V383" s="379">
        <v>46568</v>
      </c>
      <c r="W383" s="165">
        <f t="shared" si="81"/>
        <v>104.14285714285714</v>
      </c>
      <c r="X383" s="387">
        <v>0</v>
      </c>
      <c r="Y383" s="303" t="s">
        <v>3682</v>
      </c>
      <c r="Z383" s="340">
        <f t="shared" si="84"/>
        <v>1</v>
      </c>
      <c r="AA383" s="340">
        <f t="shared" si="85"/>
        <v>1</v>
      </c>
      <c r="AB383" s="340">
        <f t="shared" si="86"/>
        <v>1</v>
      </c>
      <c r="AC383" s="340">
        <f t="shared" si="87"/>
        <v>1</v>
      </c>
      <c r="AD383" s="340">
        <f t="shared" si="88"/>
        <v>1</v>
      </c>
      <c r="AE383" s="340">
        <f t="shared" si="89"/>
        <v>1</v>
      </c>
      <c r="AF383" s="340">
        <f t="shared" si="89"/>
        <v>1</v>
      </c>
      <c r="AG383" s="340">
        <f t="shared" si="90"/>
        <v>1</v>
      </c>
    </row>
    <row r="384" spans="1:33" ht="409.5">
      <c r="A384" s="169" t="s">
        <v>19</v>
      </c>
      <c r="B384" s="460" t="s">
        <v>13</v>
      </c>
      <c r="C384" s="642"/>
      <c r="D384" s="642" t="s">
        <v>3655</v>
      </c>
      <c r="E384" s="643"/>
      <c r="F384" s="648"/>
      <c r="G384" s="52" t="s">
        <v>1365</v>
      </c>
      <c r="H384" s="163" t="s">
        <v>264</v>
      </c>
      <c r="I384" s="163" t="s">
        <v>265</v>
      </c>
      <c r="J384" s="168">
        <v>2</v>
      </c>
      <c r="K384" s="192">
        <v>45839</v>
      </c>
      <c r="L384" s="192">
        <v>46568</v>
      </c>
      <c r="M384" s="165">
        <f t="shared" si="83"/>
        <v>104.14285714285714</v>
      </c>
      <c r="N384" s="191">
        <v>0</v>
      </c>
      <c r="O384" s="175" t="s">
        <v>3693</v>
      </c>
      <c r="P384" s="53">
        <f t="shared" si="82"/>
        <v>0</v>
      </c>
      <c r="Q384" s="166" t="str">
        <f>IF(ISNUMBER(P384),IF(P384=100%,"CUMPLIDA",IF(AND(ISNUMBER(L384),ISNUMBER(CGR!$P$4)), IF(L384&lt;CGR!$P$4,"INCUMPLIDA","PROCESO"), "VERIFICAR FECHA")),"SIN VALOR AVANCE")</f>
        <v>PROCESO</v>
      </c>
      <c r="R384" s="281" t="s">
        <v>264</v>
      </c>
      <c r="S384" s="282" t="s">
        <v>265</v>
      </c>
      <c r="T384" s="301">
        <v>2</v>
      </c>
      <c r="U384" s="379">
        <v>45839</v>
      </c>
      <c r="V384" s="379">
        <v>46568</v>
      </c>
      <c r="W384" s="165">
        <f t="shared" si="81"/>
        <v>104.14285714285714</v>
      </c>
      <c r="X384" s="387">
        <v>0</v>
      </c>
      <c r="Y384" s="303" t="s">
        <v>3693</v>
      </c>
      <c r="Z384" s="340">
        <f t="shared" si="84"/>
        <v>1</v>
      </c>
      <c r="AA384" s="340">
        <f t="shared" si="85"/>
        <v>1</v>
      </c>
      <c r="AB384" s="340">
        <f t="shared" si="86"/>
        <v>1</v>
      </c>
      <c r="AC384" s="340">
        <f t="shared" si="87"/>
        <v>1</v>
      </c>
      <c r="AD384" s="340">
        <f t="shared" si="88"/>
        <v>1</v>
      </c>
      <c r="AE384" s="340">
        <f t="shared" si="89"/>
        <v>1</v>
      </c>
      <c r="AF384" s="340">
        <f t="shared" si="89"/>
        <v>1</v>
      </c>
      <c r="AG384" s="340">
        <f t="shared" si="90"/>
        <v>1</v>
      </c>
    </row>
    <row r="385" spans="1:33" ht="270.75">
      <c r="A385" s="169" t="s">
        <v>19</v>
      </c>
      <c r="B385" s="460" t="s">
        <v>13</v>
      </c>
      <c r="C385" s="655" t="s">
        <v>3698</v>
      </c>
      <c r="D385" s="655" t="s">
        <v>3699</v>
      </c>
      <c r="E385" s="654" t="s">
        <v>3700</v>
      </c>
      <c r="F385" s="654" t="s">
        <v>3701</v>
      </c>
      <c r="G385" s="52" t="s">
        <v>2481</v>
      </c>
      <c r="H385" s="537" t="s">
        <v>3620</v>
      </c>
      <c r="I385" s="163" t="s">
        <v>3170</v>
      </c>
      <c r="J385" s="164">
        <v>1</v>
      </c>
      <c r="K385" s="190">
        <v>44044</v>
      </c>
      <c r="L385" s="190">
        <v>44196</v>
      </c>
      <c r="M385" s="165">
        <f t="shared" si="83"/>
        <v>21.714285714285715</v>
      </c>
      <c r="N385" s="191">
        <v>1</v>
      </c>
      <c r="O385" s="163" t="s">
        <v>3702</v>
      </c>
      <c r="P385" s="53">
        <f t="shared" si="82"/>
        <v>1</v>
      </c>
      <c r="Q385" s="166" t="str">
        <f>IF(ISNUMBER(P385),IF(P385=100%,"CUMPLIDA",IF(AND(ISNUMBER(L385),ISNUMBER(CGR!$P$4)), IF(L385&lt;CGR!$P$4,"INCUMPLIDA","PROCESO"), "VERIFICAR FECHA")),"SIN VALOR AVANCE")</f>
        <v>CUMPLIDA</v>
      </c>
      <c r="R385" s="362" t="s">
        <v>3620</v>
      </c>
      <c r="S385" s="282" t="s">
        <v>3170</v>
      </c>
      <c r="T385" s="363">
        <v>1</v>
      </c>
      <c r="U385" s="378">
        <v>44044</v>
      </c>
      <c r="V385" s="378">
        <v>44196</v>
      </c>
      <c r="W385" s="165">
        <f t="shared" si="81"/>
        <v>21.714285714285715</v>
      </c>
      <c r="X385" s="387">
        <v>1</v>
      </c>
      <c r="Y385" s="282" t="s">
        <v>3702</v>
      </c>
      <c r="Z385" s="340">
        <f t="shared" si="84"/>
        <v>1</v>
      </c>
      <c r="AA385" s="340">
        <f t="shared" si="85"/>
        <v>1</v>
      </c>
      <c r="AB385" s="340">
        <f t="shared" si="86"/>
        <v>1</v>
      </c>
      <c r="AC385" s="340">
        <f t="shared" si="87"/>
        <v>1</v>
      </c>
      <c r="AD385" s="340">
        <f t="shared" si="88"/>
        <v>1</v>
      </c>
      <c r="AE385" s="340">
        <f t="shared" si="89"/>
        <v>1</v>
      </c>
      <c r="AF385" s="340">
        <f t="shared" si="89"/>
        <v>1</v>
      </c>
      <c r="AG385" s="340">
        <f t="shared" si="90"/>
        <v>1</v>
      </c>
    </row>
    <row r="386" spans="1:33" ht="75.75" customHeight="1">
      <c r="A386" s="169" t="s">
        <v>19</v>
      </c>
      <c r="B386" s="460" t="s">
        <v>13</v>
      </c>
      <c r="C386" s="655"/>
      <c r="D386" s="655"/>
      <c r="E386" s="654"/>
      <c r="F386" s="654"/>
      <c r="G386" s="643" t="s">
        <v>2481</v>
      </c>
      <c r="H386" s="163" t="s">
        <v>2429</v>
      </c>
      <c r="I386" s="163" t="s">
        <v>969</v>
      </c>
      <c r="J386" s="168">
        <v>1</v>
      </c>
      <c r="K386" s="190">
        <v>45231</v>
      </c>
      <c r="L386" s="190">
        <v>45504</v>
      </c>
      <c r="M386" s="165">
        <f t="shared" si="83"/>
        <v>39</v>
      </c>
      <c r="N386" s="191">
        <v>1</v>
      </c>
      <c r="O386" s="175" t="s">
        <v>3703</v>
      </c>
      <c r="P386" s="53">
        <f t="shared" si="82"/>
        <v>1</v>
      </c>
      <c r="Q386" s="166" t="str">
        <f>IF(ISNUMBER(P386),IF(P386=100%,"CUMPLIDA",IF(AND(ISNUMBER(L386),ISNUMBER(CGR!$P$4)), IF(L386&lt;CGR!$P$4,"INCUMPLIDA","PROCESO"), "VERIFICAR FECHA")),"SIN VALOR AVANCE")</f>
        <v>CUMPLIDA</v>
      </c>
      <c r="R386" s="281" t="s">
        <v>2429</v>
      </c>
      <c r="S386" s="282" t="s">
        <v>969</v>
      </c>
      <c r="T386" s="301">
        <v>1</v>
      </c>
      <c r="U386" s="378">
        <v>45231</v>
      </c>
      <c r="V386" s="378">
        <v>45504</v>
      </c>
      <c r="W386" s="165">
        <f t="shared" si="81"/>
        <v>39</v>
      </c>
      <c r="X386" s="387">
        <v>1</v>
      </c>
      <c r="Y386" s="303" t="s">
        <v>3703</v>
      </c>
      <c r="Z386" s="340">
        <f t="shared" si="84"/>
        <v>1</v>
      </c>
      <c r="AA386" s="340">
        <f t="shared" si="85"/>
        <v>1</v>
      </c>
      <c r="AB386" s="340">
        <f t="shared" si="86"/>
        <v>1</v>
      </c>
      <c r="AC386" s="340">
        <f t="shared" si="87"/>
        <v>1</v>
      </c>
      <c r="AD386" s="340">
        <f t="shared" si="88"/>
        <v>1</v>
      </c>
      <c r="AE386" s="340">
        <f t="shared" si="89"/>
        <v>1</v>
      </c>
      <c r="AF386" s="340">
        <f t="shared" si="89"/>
        <v>1</v>
      </c>
      <c r="AG386" s="340">
        <f t="shared" si="90"/>
        <v>1</v>
      </c>
    </row>
    <row r="387" spans="1:33" ht="210.75">
      <c r="A387" s="169" t="s">
        <v>19</v>
      </c>
      <c r="B387" s="460" t="s">
        <v>13</v>
      </c>
      <c r="C387" s="655"/>
      <c r="D387" s="655"/>
      <c r="E387" s="654"/>
      <c r="F387" s="654"/>
      <c r="G387" s="643"/>
      <c r="H387" s="163" t="s">
        <v>2431</v>
      </c>
      <c r="I387" s="163" t="s">
        <v>2432</v>
      </c>
      <c r="J387" s="168">
        <v>1</v>
      </c>
      <c r="K387" s="190">
        <v>45231</v>
      </c>
      <c r="L387" s="190">
        <v>45504</v>
      </c>
      <c r="M387" s="165">
        <f t="shared" si="83"/>
        <v>39</v>
      </c>
      <c r="N387" s="191">
        <v>1</v>
      </c>
      <c r="O387" s="175" t="s">
        <v>3704</v>
      </c>
      <c r="P387" s="53">
        <f t="shared" si="82"/>
        <v>1</v>
      </c>
      <c r="Q387" s="166" t="str">
        <f>IF(ISNUMBER(P387),IF(P387=100%,"CUMPLIDA",IF(AND(ISNUMBER(L387),ISNUMBER(CGR!$P$4)), IF(L387&lt;CGR!$P$4,"INCUMPLIDA","PROCESO"), "VERIFICAR FECHA")),"SIN VALOR AVANCE")</f>
        <v>CUMPLIDA</v>
      </c>
      <c r="R387" s="281" t="s">
        <v>2431</v>
      </c>
      <c r="S387" s="282" t="s">
        <v>2432</v>
      </c>
      <c r="T387" s="301">
        <v>1</v>
      </c>
      <c r="U387" s="378">
        <v>45231</v>
      </c>
      <c r="V387" s="378">
        <v>45504</v>
      </c>
      <c r="W387" s="165">
        <f t="shared" si="81"/>
        <v>39</v>
      </c>
      <c r="X387" s="387">
        <v>1</v>
      </c>
      <c r="Y387" s="303" t="s">
        <v>3704</v>
      </c>
      <c r="Z387" s="340">
        <f t="shared" si="84"/>
        <v>1</v>
      </c>
      <c r="AA387" s="340">
        <f t="shared" si="85"/>
        <v>1</v>
      </c>
      <c r="AB387" s="340">
        <f t="shared" si="86"/>
        <v>1</v>
      </c>
      <c r="AC387" s="340">
        <f t="shared" si="87"/>
        <v>1</v>
      </c>
      <c r="AD387" s="340">
        <f t="shared" si="88"/>
        <v>1</v>
      </c>
      <c r="AE387" s="340">
        <f t="shared" si="89"/>
        <v>1</v>
      </c>
      <c r="AF387" s="340">
        <f t="shared" si="89"/>
        <v>1</v>
      </c>
      <c r="AG387" s="340">
        <f t="shared" si="90"/>
        <v>1</v>
      </c>
    </row>
    <row r="388" spans="1:33" ht="135.75">
      <c r="A388" s="169" t="s">
        <v>19</v>
      </c>
      <c r="B388" s="460" t="s">
        <v>13</v>
      </c>
      <c r="C388" s="655"/>
      <c r="D388" s="655"/>
      <c r="E388" s="654"/>
      <c r="F388" s="654"/>
      <c r="G388" s="52" t="s">
        <v>2434</v>
      </c>
      <c r="H388" s="163" t="s">
        <v>1614</v>
      </c>
      <c r="I388" s="163" t="s">
        <v>238</v>
      </c>
      <c r="J388" s="168">
        <v>1</v>
      </c>
      <c r="K388" s="192">
        <v>45323</v>
      </c>
      <c r="L388" s="192">
        <v>45747</v>
      </c>
      <c r="M388" s="165">
        <f t="shared" si="83"/>
        <v>60.571428571428569</v>
      </c>
      <c r="N388" s="191">
        <v>0</v>
      </c>
      <c r="O388" s="175" t="s">
        <v>3705</v>
      </c>
      <c r="P388" s="53">
        <f t="shared" si="82"/>
        <v>0</v>
      </c>
      <c r="Q388" s="166" t="str">
        <f>IF(ISNUMBER(P388),IF(P388=100%,"CUMPLIDA",IF(AND(ISNUMBER(L388),ISNUMBER(CGR!$P$4)), IF(L388&lt;CGR!$P$4,"INCUMPLIDA","PROCESO"), "VERIFICAR FECHA")),"SIN VALOR AVANCE")</f>
        <v>PROCESO</v>
      </c>
      <c r="R388" s="281" t="s">
        <v>1614</v>
      </c>
      <c r="S388" s="282" t="s">
        <v>238</v>
      </c>
      <c r="T388" s="301">
        <v>1</v>
      </c>
      <c r="U388" s="379">
        <v>45323</v>
      </c>
      <c r="V388" s="379">
        <v>45747</v>
      </c>
      <c r="W388" s="165">
        <f t="shared" si="81"/>
        <v>60.571428571428569</v>
      </c>
      <c r="X388" s="387">
        <v>0</v>
      </c>
      <c r="Y388" s="303" t="s">
        <v>3705</v>
      </c>
      <c r="Z388" s="340">
        <f t="shared" si="84"/>
        <v>1</v>
      </c>
      <c r="AA388" s="340">
        <f t="shared" si="85"/>
        <v>1</v>
      </c>
      <c r="AB388" s="340">
        <f t="shared" si="86"/>
        <v>1</v>
      </c>
      <c r="AC388" s="340">
        <f t="shared" si="87"/>
        <v>1</v>
      </c>
      <c r="AD388" s="340">
        <f t="shared" si="88"/>
        <v>1</v>
      </c>
      <c r="AE388" s="340">
        <f t="shared" si="89"/>
        <v>1</v>
      </c>
      <c r="AF388" s="340">
        <f t="shared" si="89"/>
        <v>1</v>
      </c>
      <c r="AG388" s="340">
        <f t="shared" si="90"/>
        <v>1</v>
      </c>
    </row>
    <row r="389" spans="1:33" ht="90">
      <c r="A389" s="169" t="s">
        <v>19</v>
      </c>
      <c r="B389" s="460" t="s">
        <v>13</v>
      </c>
      <c r="C389" s="655"/>
      <c r="D389" s="655"/>
      <c r="E389" s="654"/>
      <c r="F389" s="654"/>
      <c r="G389" s="52" t="s">
        <v>241</v>
      </c>
      <c r="H389" s="163" t="s">
        <v>241</v>
      </c>
      <c r="I389" s="163" t="s">
        <v>242</v>
      </c>
      <c r="J389" s="168">
        <v>1</v>
      </c>
      <c r="K389" s="192">
        <v>45323</v>
      </c>
      <c r="L389" s="192">
        <v>45747</v>
      </c>
      <c r="M389" s="165">
        <f t="shared" si="83"/>
        <v>60.571428571428569</v>
      </c>
      <c r="N389" s="191">
        <v>0</v>
      </c>
      <c r="O389" s="175" t="s">
        <v>3703</v>
      </c>
      <c r="P389" s="53">
        <f t="shared" si="82"/>
        <v>0</v>
      </c>
      <c r="Q389" s="166" t="str">
        <f>IF(ISNUMBER(P389),IF(P389=100%,"CUMPLIDA",IF(AND(ISNUMBER(L389),ISNUMBER(CGR!$P$4)), IF(L389&lt;CGR!$P$4,"INCUMPLIDA","PROCESO"), "VERIFICAR FECHA")),"SIN VALOR AVANCE")</f>
        <v>PROCESO</v>
      </c>
      <c r="R389" s="281" t="s">
        <v>241</v>
      </c>
      <c r="S389" s="282" t="s">
        <v>242</v>
      </c>
      <c r="T389" s="301">
        <v>1</v>
      </c>
      <c r="U389" s="379">
        <v>45323</v>
      </c>
      <c r="V389" s="379">
        <v>45747</v>
      </c>
      <c r="W389" s="165">
        <f t="shared" si="81"/>
        <v>60.571428571428569</v>
      </c>
      <c r="X389" s="387">
        <v>0</v>
      </c>
      <c r="Y389" s="303" t="s">
        <v>3703</v>
      </c>
      <c r="Z389" s="340">
        <f t="shared" si="84"/>
        <v>1</v>
      </c>
      <c r="AA389" s="340">
        <f t="shared" si="85"/>
        <v>1</v>
      </c>
      <c r="AB389" s="340">
        <f t="shared" si="86"/>
        <v>1</v>
      </c>
      <c r="AC389" s="340">
        <f t="shared" si="87"/>
        <v>1</v>
      </c>
      <c r="AD389" s="340">
        <f t="shared" si="88"/>
        <v>1</v>
      </c>
      <c r="AE389" s="340">
        <f t="shared" si="89"/>
        <v>1</v>
      </c>
      <c r="AF389" s="340">
        <f t="shared" si="89"/>
        <v>1</v>
      </c>
      <c r="AG389" s="340">
        <f t="shared" si="90"/>
        <v>1</v>
      </c>
    </row>
    <row r="390" spans="1:33" ht="150">
      <c r="A390" s="169" t="s">
        <v>19</v>
      </c>
      <c r="B390" s="460" t="s">
        <v>13</v>
      </c>
      <c r="C390" s="655"/>
      <c r="D390" s="655"/>
      <c r="E390" s="654"/>
      <c r="F390" s="654"/>
      <c r="G390" s="52" t="s">
        <v>1361</v>
      </c>
      <c r="H390" s="163" t="s">
        <v>245</v>
      </c>
      <c r="I390" s="163" t="s">
        <v>246</v>
      </c>
      <c r="J390" s="168">
        <v>1</v>
      </c>
      <c r="K390" s="192">
        <v>45231</v>
      </c>
      <c r="L390" s="192">
        <v>45747</v>
      </c>
      <c r="M390" s="165">
        <f t="shared" si="83"/>
        <v>73.714285714285708</v>
      </c>
      <c r="N390" s="191">
        <v>0</v>
      </c>
      <c r="O390" s="163" t="s">
        <v>3706</v>
      </c>
      <c r="P390" s="53">
        <f t="shared" si="82"/>
        <v>0</v>
      </c>
      <c r="Q390" s="166" t="str">
        <f>IF(ISNUMBER(P390),IF(P390=100%,"CUMPLIDA",IF(AND(ISNUMBER(L390),ISNUMBER(CGR!$P$4)), IF(L390&lt;CGR!$P$4,"INCUMPLIDA","PROCESO"), "VERIFICAR FECHA")),"SIN VALOR AVANCE")</f>
        <v>PROCESO</v>
      </c>
      <c r="R390" s="281" t="s">
        <v>245</v>
      </c>
      <c r="S390" s="282" t="s">
        <v>246</v>
      </c>
      <c r="T390" s="301">
        <v>1</v>
      </c>
      <c r="U390" s="379">
        <v>45231</v>
      </c>
      <c r="V390" s="379">
        <v>45747</v>
      </c>
      <c r="W390" s="165">
        <f t="shared" si="81"/>
        <v>73.714285714285708</v>
      </c>
      <c r="X390" s="387">
        <v>0</v>
      </c>
      <c r="Y390" s="282" t="s">
        <v>3706</v>
      </c>
      <c r="Z390" s="340">
        <f t="shared" si="84"/>
        <v>1</v>
      </c>
      <c r="AA390" s="340">
        <f t="shared" si="85"/>
        <v>1</v>
      </c>
      <c r="AB390" s="340">
        <f t="shared" si="86"/>
        <v>1</v>
      </c>
      <c r="AC390" s="340">
        <f t="shared" si="87"/>
        <v>1</v>
      </c>
      <c r="AD390" s="340">
        <f t="shared" si="88"/>
        <v>1</v>
      </c>
      <c r="AE390" s="340">
        <f t="shared" si="89"/>
        <v>1</v>
      </c>
      <c r="AF390" s="340">
        <f t="shared" si="89"/>
        <v>1</v>
      </c>
      <c r="AG390" s="340">
        <f t="shared" si="90"/>
        <v>1</v>
      </c>
    </row>
    <row r="391" spans="1:33" ht="135.75">
      <c r="A391" s="169" t="s">
        <v>19</v>
      </c>
      <c r="B391" s="460" t="s">
        <v>13</v>
      </c>
      <c r="C391" s="655"/>
      <c r="D391" s="655"/>
      <c r="E391" s="654"/>
      <c r="F391" s="654"/>
      <c r="G391" s="52" t="s">
        <v>248</v>
      </c>
      <c r="H391" s="163" t="s">
        <v>248</v>
      </c>
      <c r="I391" s="163" t="s">
        <v>3249</v>
      </c>
      <c r="J391" s="168">
        <v>1</v>
      </c>
      <c r="K391" s="192">
        <v>45323</v>
      </c>
      <c r="L391" s="192">
        <v>45747</v>
      </c>
      <c r="M391" s="165">
        <f t="shared" si="83"/>
        <v>60.571428571428569</v>
      </c>
      <c r="N391" s="191">
        <v>0</v>
      </c>
      <c r="O391" s="175" t="s">
        <v>3705</v>
      </c>
      <c r="P391" s="53">
        <f t="shared" si="82"/>
        <v>0</v>
      </c>
      <c r="Q391" s="166" t="str">
        <f>IF(ISNUMBER(P391),IF(P391=100%,"CUMPLIDA",IF(AND(ISNUMBER(L391),ISNUMBER(CGR!$P$4)), IF(L391&lt;CGR!$P$4,"INCUMPLIDA","PROCESO"), "VERIFICAR FECHA")),"SIN VALOR AVANCE")</f>
        <v>PROCESO</v>
      </c>
      <c r="R391" s="281" t="s">
        <v>248</v>
      </c>
      <c r="S391" s="282" t="s">
        <v>3249</v>
      </c>
      <c r="T391" s="301">
        <v>1</v>
      </c>
      <c r="U391" s="379">
        <v>45323</v>
      </c>
      <c r="V391" s="379">
        <v>45747</v>
      </c>
      <c r="W391" s="165">
        <f t="shared" si="81"/>
        <v>60.571428571428569</v>
      </c>
      <c r="X391" s="387">
        <v>0</v>
      </c>
      <c r="Y391" s="303" t="s">
        <v>3705</v>
      </c>
      <c r="Z391" s="340">
        <f t="shared" si="84"/>
        <v>1</v>
      </c>
      <c r="AA391" s="340">
        <f t="shared" si="85"/>
        <v>1</v>
      </c>
      <c r="AB391" s="340">
        <f t="shared" si="86"/>
        <v>1</v>
      </c>
      <c r="AC391" s="340">
        <f t="shared" si="87"/>
        <v>1</v>
      </c>
      <c r="AD391" s="340">
        <f t="shared" si="88"/>
        <v>1</v>
      </c>
      <c r="AE391" s="340">
        <f t="shared" si="89"/>
        <v>1</v>
      </c>
      <c r="AF391" s="340">
        <f t="shared" si="89"/>
        <v>1</v>
      </c>
      <c r="AG391" s="340">
        <f t="shared" si="90"/>
        <v>1</v>
      </c>
    </row>
    <row r="392" spans="1:33" ht="135">
      <c r="A392" s="169" t="s">
        <v>19</v>
      </c>
      <c r="B392" s="460" t="s">
        <v>13</v>
      </c>
      <c r="C392" s="655"/>
      <c r="D392" s="655"/>
      <c r="E392" s="654"/>
      <c r="F392" s="654"/>
      <c r="G392" s="52" t="s">
        <v>3707</v>
      </c>
      <c r="H392" s="163" t="s">
        <v>3707</v>
      </c>
      <c r="I392" s="163" t="s">
        <v>252</v>
      </c>
      <c r="J392" s="168">
        <v>1</v>
      </c>
      <c r="K392" s="192">
        <v>45231</v>
      </c>
      <c r="L392" s="192">
        <v>45747</v>
      </c>
      <c r="M392" s="165">
        <f t="shared" si="83"/>
        <v>73.714285714285708</v>
      </c>
      <c r="N392" s="191">
        <v>0</v>
      </c>
      <c r="O392" s="175" t="s">
        <v>3703</v>
      </c>
      <c r="P392" s="53">
        <f t="shared" si="82"/>
        <v>0</v>
      </c>
      <c r="Q392" s="166" t="str">
        <f>IF(ISNUMBER(P392),IF(P392=100%,"CUMPLIDA",IF(AND(ISNUMBER(L392),ISNUMBER(CGR!$P$4)), IF(L392&lt;CGR!$P$4,"INCUMPLIDA","PROCESO"), "VERIFICAR FECHA")),"SIN VALOR AVANCE")</f>
        <v>PROCESO</v>
      </c>
      <c r="R392" s="281" t="s">
        <v>3707</v>
      </c>
      <c r="S392" s="282" t="s">
        <v>252</v>
      </c>
      <c r="T392" s="301">
        <v>1</v>
      </c>
      <c r="U392" s="379">
        <v>45231</v>
      </c>
      <c r="V392" s="379">
        <v>45747</v>
      </c>
      <c r="W392" s="165">
        <f t="shared" si="81"/>
        <v>73.714285714285708</v>
      </c>
      <c r="X392" s="387">
        <v>0</v>
      </c>
      <c r="Y392" s="303" t="s">
        <v>3703</v>
      </c>
      <c r="Z392" s="340">
        <f t="shared" si="84"/>
        <v>1</v>
      </c>
      <c r="AA392" s="340">
        <f t="shared" si="85"/>
        <v>1</v>
      </c>
      <c r="AB392" s="340">
        <f t="shared" si="86"/>
        <v>1</v>
      </c>
      <c r="AC392" s="340">
        <f t="shared" si="87"/>
        <v>1</v>
      </c>
      <c r="AD392" s="340">
        <f t="shared" si="88"/>
        <v>1</v>
      </c>
      <c r="AE392" s="340">
        <f t="shared" si="89"/>
        <v>1</v>
      </c>
      <c r="AF392" s="340">
        <f t="shared" si="89"/>
        <v>1</v>
      </c>
      <c r="AG392" s="340">
        <f t="shared" si="90"/>
        <v>1</v>
      </c>
    </row>
    <row r="393" spans="1:33" ht="210.75">
      <c r="A393" s="169" t="s">
        <v>19</v>
      </c>
      <c r="B393" s="460" t="s">
        <v>13</v>
      </c>
      <c r="C393" s="655"/>
      <c r="D393" s="655"/>
      <c r="E393" s="654"/>
      <c r="F393" s="654"/>
      <c r="G393" s="52" t="s">
        <v>3708</v>
      </c>
      <c r="H393" s="163" t="s">
        <v>3708</v>
      </c>
      <c r="I393" s="163" t="s">
        <v>2556</v>
      </c>
      <c r="J393" s="168">
        <v>1</v>
      </c>
      <c r="K393" s="192">
        <v>45231</v>
      </c>
      <c r="L393" s="192">
        <v>45808</v>
      </c>
      <c r="M393" s="165">
        <f t="shared" si="83"/>
        <v>82.428571428571431</v>
      </c>
      <c r="N393" s="191">
        <v>0</v>
      </c>
      <c r="O393" s="175" t="s">
        <v>3704</v>
      </c>
      <c r="P393" s="53">
        <f t="shared" si="82"/>
        <v>0</v>
      </c>
      <c r="Q393" s="166" t="str">
        <f>IF(ISNUMBER(P393),IF(P393=100%,"CUMPLIDA",IF(AND(ISNUMBER(L393),ISNUMBER(CGR!$P$4)), IF(L393&lt;CGR!$P$4,"INCUMPLIDA","PROCESO"), "VERIFICAR FECHA")),"SIN VALOR AVANCE")</f>
        <v>PROCESO</v>
      </c>
      <c r="R393" s="281" t="s">
        <v>3708</v>
      </c>
      <c r="S393" s="282" t="s">
        <v>2556</v>
      </c>
      <c r="T393" s="301">
        <v>1</v>
      </c>
      <c r="U393" s="379">
        <v>45231</v>
      </c>
      <c r="V393" s="379">
        <v>45808</v>
      </c>
      <c r="W393" s="165">
        <f t="shared" si="81"/>
        <v>82.428571428571431</v>
      </c>
      <c r="X393" s="387">
        <v>0</v>
      </c>
      <c r="Y393" s="303" t="s">
        <v>3704</v>
      </c>
      <c r="Z393" s="340">
        <f t="shared" si="84"/>
        <v>1</v>
      </c>
      <c r="AA393" s="340">
        <f t="shared" si="85"/>
        <v>1</v>
      </c>
      <c r="AB393" s="340">
        <f t="shared" si="86"/>
        <v>1</v>
      </c>
      <c r="AC393" s="340">
        <f t="shared" si="87"/>
        <v>1</v>
      </c>
      <c r="AD393" s="340">
        <f t="shared" si="88"/>
        <v>1</v>
      </c>
      <c r="AE393" s="340">
        <f t="shared" si="89"/>
        <v>1</v>
      </c>
      <c r="AF393" s="340">
        <f t="shared" si="89"/>
        <v>1</v>
      </c>
      <c r="AG393" s="340">
        <f t="shared" si="90"/>
        <v>1</v>
      </c>
    </row>
    <row r="394" spans="1:33" ht="195.75">
      <c r="A394" s="169" t="s">
        <v>19</v>
      </c>
      <c r="B394" s="460" t="s">
        <v>13</v>
      </c>
      <c r="C394" s="655"/>
      <c r="D394" s="655"/>
      <c r="E394" s="654"/>
      <c r="F394" s="654"/>
      <c r="G394" s="52" t="s">
        <v>1363</v>
      </c>
      <c r="H394" s="163" t="s">
        <v>258</v>
      </c>
      <c r="I394" s="163" t="s">
        <v>259</v>
      </c>
      <c r="J394" s="168">
        <v>11</v>
      </c>
      <c r="K394" s="192">
        <v>45931</v>
      </c>
      <c r="L394" s="192">
        <v>46568</v>
      </c>
      <c r="M394" s="165">
        <f t="shared" si="83"/>
        <v>91</v>
      </c>
      <c r="N394" s="191">
        <v>0</v>
      </c>
      <c r="O394" s="175" t="s">
        <v>3709</v>
      </c>
      <c r="P394" s="53">
        <f t="shared" si="82"/>
        <v>0</v>
      </c>
      <c r="Q394" s="166" t="str">
        <f>IF(ISNUMBER(P394),IF(P394=100%,"CUMPLIDA",IF(AND(ISNUMBER(L394),ISNUMBER(CGR!$P$4)), IF(L394&lt;CGR!$P$4,"INCUMPLIDA","PROCESO"), "VERIFICAR FECHA")),"SIN VALOR AVANCE")</f>
        <v>PROCESO</v>
      </c>
      <c r="R394" s="281" t="s">
        <v>258</v>
      </c>
      <c r="S394" s="282" t="s">
        <v>259</v>
      </c>
      <c r="T394" s="301">
        <v>11</v>
      </c>
      <c r="U394" s="379">
        <v>45931</v>
      </c>
      <c r="V394" s="379">
        <v>46568</v>
      </c>
      <c r="W394" s="165">
        <f t="shared" si="81"/>
        <v>91</v>
      </c>
      <c r="X394" s="387">
        <v>0</v>
      </c>
      <c r="Y394" s="303" t="s">
        <v>3709</v>
      </c>
      <c r="Z394" s="340">
        <f t="shared" si="84"/>
        <v>1</v>
      </c>
      <c r="AA394" s="340">
        <f t="shared" si="85"/>
        <v>1</v>
      </c>
      <c r="AB394" s="340">
        <f t="shared" si="86"/>
        <v>1</v>
      </c>
      <c r="AC394" s="340">
        <f t="shared" si="87"/>
        <v>1</v>
      </c>
      <c r="AD394" s="340">
        <f t="shared" si="88"/>
        <v>1</v>
      </c>
      <c r="AE394" s="340">
        <f t="shared" si="89"/>
        <v>1</v>
      </c>
      <c r="AF394" s="340">
        <f t="shared" si="89"/>
        <v>1</v>
      </c>
      <c r="AG394" s="340">
        <f t="shared" si="90"/>
        <v>1</v>
      </c>
    </row>
    <row r="395" spans="1:33" ht="180">
      <c r="A395" s="169" t="s">
        <v>19</v>
      </c>
      <c r="B395" s="460" t="s">
        <v>13</v>
      </c>
      <c r="C395" s="655"/>
      <c r="D395" s="655"/>
      <c r="E395" s="654"/>
      <c r="F395" s="654"/>
      <c r="G395" s="52" t="s">
        <v>1364</v>
      </c>
      <c r="H395" s="163" t="s">
        <v>261</v>
      </c>
      <c r="I395" s="163" t="s">
        <v>262</v>
      </c>
      <c r="J395" s="168">
        <v>1</v>
      </c>
      <c r="K395" s="192">
        <v>45931</v>
      </c>
      <c r="L395" s="192">
        <v>46568</v>
      </c>
      <c r="M395" s="165">
        <f t="shared" si="83"/>
        <v>91</v>
      </c>
      <c r="N395" s="191">
        <v>0</v>
      </c>
      <c r="O395" s="175" t="s">
        <v>3710</v>
      </c>
      <c r="P395" s="53">
        <f t="shared" si="82"/>
        <v>0</v>
      </c>
      <c r="Q395" s="166" t="str">
        <f>IF(ISNUMBER(P395),IF(P395=100%,"CUMPLIDA",IF(AND(ISNUMBER(L395),ISNUMBER(CGR!$P$4)), IF(L395&lt;CGR!$P$4,"INCUMPLIDA","PROCESO"), "VERIFICAR FECHA")),"SIN VALOR AVANCE")</f>
        <v>PROCESO</v>
      </c>
      <c r="R395" s="281" t="s">
        <v>261</v>
      </c>
      <c r="S395" s="282" t="s">
        <v>262</v>
      </c>
      <c r="T395" s="301">
        <v>1</v>
      </c>
      <c r="U395" s="379">
        <v>45931</v>
      </c>
      <c r="V395" s="379">
        <v>46568</v>
      </c>
      <c r="W395" s="165">
        <f t="shared" ref="W395:W458" si="91">(V395-U395)/7</f>
        <v>91</v>
      </c>
      <c r="X395" s="387">
        <v>0</v>
      </c>
      <c r="Y395" s="303" t="s">
        <v>3710</v>
      </c>
      <c r="Z395" s="340">
        <f t="shared" si="84"/>
        <v>1</v>
      </c>
      <c r="AA395" s="340">
        <f t="shared" si="85"/>
        <v>1</v>
      </c>
      <c r="AB395" s="340">
        <f t="shared" si="86"/>
        <v>1</v>
      </c>
      <c r="AC395" s="340">
        <f t="shared" si="87"/>
        <v>1</v>
      </c>
      <c r="AD395" s="340">
        <f t="shared" si="88"/>
        <v>1</v>
      </c>
      <c r="AE395" s="340">
        <f t="shared" si="89"/>
        <v>1</v>
      </c>
      <c r="AF395" s="340">
        <f t="shared" si="89"/>
        <v>1</v>
      </c>
      <c r="AG395" s="340">
        <f t="shared" si="90"/>
        <v>1</v>
      </c>
    </row>
    <row r="396" spans="1:33" ht="409.5">
      <c r="A396" s="169" t="s">
        <v>19</v>
      </c>
      <c r="B396" s="460" t="s">
        <v>13</v>
      </c>
      <c r="C396" s="655"/>
      <c r="D396" s="655"/>
      <c r="E396" s="654"/>
      <c r="F396" s="654"/>
      <c r="G396" s="52" t="s">
        <v>1365</v>
      </c>
      <c r="H396" s="163" t="s">
        <v>264</v>
      </c>
      <c r="I396" s="163" t="s">
        <v>265</v>
      </c>
      <c r="J396" s="168">
        <v>2</v>
      </c>
      <c r="K396" s="192">
        <v>45931</v>
      </c>
      <c r="L396" s="192">
        <v>46568</v>
      </c>
      <c r="M396" s="165">
        <f t="shared" si="83"/>
        <v>91</v>
      </c>
      <c r="N396" s="191">
        <v>0</v>
      </c>
      <c r="O396" s="175" t="s">
        <v>3711</v>
      </c>
      <c r="P396" s="53">
        <f t="shared" ref="P396:P459" si="92">N396/J396</f>
        <v>0</v>
      </c>
      <c r="Q396" s="166" t="str">
        <f>IF(ISNUMBER(P396),IF(P396=100%,"CUMPLIDA",IF(AND(ISNUMBER(L396),ISNUMBER(CGR!$P$4)), IF(L396&lt;CGR!$P$4,"INCUMPLIDA","PROCESO"), "VERIFICAR FECHA")),"SIN VALOR AVANCE")</f>
        <v>PROCESO</v>
      </c>
      <c r="R396" s="281" t="s">
        <v>264</v>
      </c>
      <c r="S396" s="282" t="s">
        <v>265</v>
      </c>
      <c r="T396" s="301">
        <v>2</v>
      </c>
      <c r="U396" s="379">
        <v>45931</v>
      </c>
      <c r="V396" s="379">
        <v>46568</v>
      </c>
      <c r="W396" s="165">
        <f t="shared" si="91"/>
        <v>91</v>
      </c>
      <c r="X396" s="387">
        <v>0</v>
      </c>
      <c r="Y396" s="303" t="s">
        <v>3711</v>
      </c>
      <c r="Z396" s="340">
        <f t="shared" si="84"/>
        <v>1</v>
      </c>
      <c r="AA396" s="340">
        <f t="shared" si="85"/>
        <v>1</v>
      </c>
      <c r="AB396" s="340">
        <f t="shared" si="86"/>
        <v>1</v>
      </c>
      <c r="AC396" s="340">
        <f t="shared" si="87"/>
        <v>1</v>
      </c>
      <c r="AD396" s="340">
        <f t="shared" si="88"/>
        <v>1</v>
      </c>
      <c r="AE396" s="340">
        <f t="shared" si="89"/>
        <v>1</v>
      </c>
      <c r="AF396" s="340">
        <f t="shared" si="89"/>
        <v>1</v>
      </c>
      <c r="AG396" s="340">
        <f t="shared" si="90"/>
        <v>1</v>
      </c>
    </row>
    <row r="397" spans="1:33" ht="255.75">
      <c r="A397" s="169" t="s">
        <v>19</v>
      </c>
      <c r="B397" s="460" t="s">
        <v>13</v>
      </c>
      <c r="C397" s="655" t="s">
        <v>3712</v>
      </c>
      <c r="D397" s="655" t="s">
        <v>3713</v>
      </c>
      <c r="E397" s="654" t="s">
        <v>3714</v>
      </c>
      <c r="F397" s="654" t="s">
        <v>3715</v>
      </c>
      <c r="G397" s="52" t="s">
        <v>2481</v>
      </c>
      <c r="H397" s="537" t="s">
        <v>3620</v>
      </c>
      <c r="I397" s="163" t="s">
        <v>3170</v>
      </c>
      <c r="J397" s="164">
        <v>1</v>
      </c>
      <c r="K397" s="190">
        <v>44044</v>
      </c>
      <c r="L397" s="190">
        <v>44196</v>
      </c>
      <c r="M397" s="165">
        <f t="shared" si="83"/>
        <v>21.714285714285715</v>
      </c>
      <c r="N397" s="191">
        <v>1</v>
      </c>
      <c r="O397" s="163" t="s">
        <v>3716</v>
      </c>
      <c r="P397" s="53">
        <f t="shared" si="92"/>
        <v>1</v>
      </c>
      <c r="Q397" s="166" t="str">
        <f>IF(ISNUMBER(P397),IF(P397=100%,"CUMPLIDA",IF(AND(ISNUMBER(L397),ISNUMBER(CGR!$P$4)), IF(L397&lt;CGR!$P$4,"INCUMPLIDA","PROCESO"), "VERIFICAR FECHA")),"SIN VALOR AVANCE")</f>
        <v>CUMPLIDA</v>
      </c>
      <c r="R397" s="362" t="s">
        <v>3620</v>
      </c>
      <c r="S397" s="282" t="s">
        <v>3170</v>
      </c>
      <c r="T397" s="363">
        <v>1</v>
      </c>
      <c r="U397" s="378">
        <v>44044</v>
      </c>
      <c r="V397" s="378">
        <v>44196</v>
      </c>
      <c r="W397" s="165">
        <f t="shared" si="91"/>
        <v>21.714285714285715</v>
      </c>
      <c r="X397" s="387">
        <v>1</v>
      </c>
      <c r="Y397" s="282" t="s">
        <v>3716</v>
      </c>
      <c r="Z397" s="340">
        <f t="shared" si="84"/>
        <v>1</v>
      </c>
      <c r="AA397" s="340">
        <f t="shared" si="85"/>
        <v>1</v>
      </c>
      <c r="AB397" s="340">
        <f t="shared" si="86"/>
        <v>1</v>
      </c>
      <c r="AC397" s="340">
        <f t="shared" si="87"/>
        <v>1</v>
      </c>
      <c r="AD397" s="340">
        <f t="shared" si="88"/>
        <v>1</v>
      </c>
      <c r="AE397" s="340">
        <f t="shared" si="89"/>
        <v>1</v>
      </c>
      <c r="AF397" s="340">
        <f t="shared" si="89"/>
        <v>1</v>
      </c>
      <c r="AG397" s="340">
        <f t="shared" si="90"/>
        <v>1</v>
      </c>
    </row>
    <row r="398" spans="1:33" ht="75.75" customHeight="1">
      <c r="A398" s="169" t="s">
        <v>19</v>
      </c>
      <c r="B398" s="460" t="s">
        <v>13</v>
      </c>
      <c r="C398" s="655"/>
      <c r="D398" s="655"/>
      <c r="E398" s="654"/>
      <c r="F398" s="654"/>
      <c r="G398" s="643" t="s">
        <v>2481</v>
      </c>
      <c r="H398" s="163" t="s">
        <v>2429</v>
      </c>
      <c r="I398" s="163" t="s">
        <v>969</v>
      </c>
      <c r="J398" s="168">
        <v>1</v>
      </c>
      <c r="K398" s="190">
        <v>45231</v>
      </c>
      <c r="L398" s="190">
        <v>45504</v>
      </c>
      <c r="M398" s="165">
        <f t="shared" si="83"/>
        <v>39</v>
      </c>
      <c r="N398" s="191">
        <v>1</v>
      </c>
      <c r="O398" s="175" t="s">
        <v>3703</v>
      </c>
      <c r="P398" s="53">
        <f t="shared" si="92"/>
        <v>1</v>
      </c>
      <c r="Q398" s="166" t="str">
        <f>IF(ISNUMBER(P398),IF(P398=100%,"CUMPLIDA",IF(AND(ISNUMBER(L398),ISNUMBER(CGR!$P$4)), IF(L398&lt;CGR!$P$4,"INCUMPLIDA","PROCESO"), "VERIFICAR FECHA")),"SIN VALOR AVANCE")</f>
        <v>CUMPLIDA</v>
      </c>
      <c r="R398" s="281" t="s">
        <v>2429</v>
      </c>
      <c r="S398" s="282" t="s">
        <v>969</v>
      </c>
      <c r="T398" s="301">
        <v>1</v>
      </c>
      <c r="U398" s="378">
        <v>45231</v>
      </c>
      <c r="V398" s="378">
        <v>45504</v>
      </c>
      <c r="W398" s="165">
        <f t="shared" si="91"/>
        <v>39</v>
      </c>
      <c r="X398" s="387">
        <v>1</v>
      </c>
      <c r="Y398" s="303" t="s">
        <v>3703</v>
      </c>
      <c r="Z398" s="340">
        <f t="shared" si="84"/>
        <v>1</v>
      </c>
      <c r="AA398" s="340">
        <f t="shared" si="85"/>
        <v>1</v>
      </c>
      <c r="AB398" s="340">
        <f t="shared" si="86"/>
        <v>1</v>
      </c>
      <c r="AC398" s="340">
        <f t="shared" si="87"/>
        <v>1</v>
      </c>
      <c r="AD398" s="340">
        <f t="shared" si="88"/>
        <v>1</v>
      </c>
      <c r="AE398" s="340">
        <f t="shared" si="89"/>
        <v>1</v>
      </c>
      <c r="AF398" s="340">
        <f t="shared" si="89"/>
        <v>1</v>
      </c>
      <c r="AG398" s="340">
        <f t="shared" si="90"/>
        <v>1</v>
      </c>
    </row>
    <row r="399" spans="1:33" ht="135">
      <c r="A399" s="169" t="s">
        <v>19</v>
      </c>
      <c r="B399" s="460" t="s">
        <v>13</v>
      </c>
      <c r="C399" s="655"/>
      <c r="D399" s="655"/>
      <c r="E399" s="654"/>
      <c r="F399" s="654"/>
      <c r="G399" s="643"/>
      <c r="H399" s="163" t="s">
        <v>2431</v>
      </c>
      <c r="I399" s="163" t="s">
        <v>2432</v>
      </c>
      <c r="J399" s="168">
        <v>1</v>
      </c>
      <c r="K399" s="190">
        <v>45231</v>
      </c>
      <c r="L399" s="190">
        <v>45504</v>
      </c>
      <c r="M399" s="165">
        <f t="shared" si="83"/>
        <v>39</v>
      </c>
      <c r="N399" s="191">
        <v>1</v>
      </c>
      <c r="O399" s="163" t="s">
        <v>3717</v>
      </c>
      <c r="P399" s="53">
        <f t="shared" si="92"/>
        <v>1</v>
      </c>
      <c r="Q399" s="166" t="str">
        <f>IF(ISNUMBER(P399),IF(P399=100%,"CUMPLIDA",IF(AND(ISNUMBER(L399),ISNUMBER(CGR!$P$4)), IF(L399&lt;CGR!$P$4,"INCUMPLIDA","PROCESO"), "VERIFICAR FECHA")),"SIN VALOR AVANCE")</f>
        <v>CUMPLIDA</v>
      </c>
      <c r="R399" s="281" t="s">
        <v>2431</v>
      </c>
      <c r="S399" s="282" t="s">
        <v>2432</v>
      </c>
      <c r="T399" s="301">
        <v>1</v>
      </c>
      <c r="U399" s="378">
        <v>45231</v>
      </c>
      <c r="V399" s="378">
        <v>45504</v>
      </c>
      <c r="W399" s="165">
        <f t="shared" si="91"/>
        <v>39</v>
      </c>
      <c r="X399" s="387">
        <v>1</v>
      </c>
      <c r="Y399" s="282" t="s">
        <v>3717</v>
      </c>
      <c r="Z399" s="340">
        <f t="shared" si="84"/>
        <v>1</v>
      </c>
      <c r="AA399" s="340">
        <f t="shared" si="85"/>
        <v>1</v>
      </c>
      <c r="AB399" s="340">
        <f t="shared" si="86"/>
        <v>1</v>
      </c>
      <c r="AC399" s="340">
        <f t="shared" si="87"/>
        <v>1</v>
      </c>
      <c r="AD399" s="340">
        <f t="shared" si="88"/>
        <v>1</v>
      </c>
      <c r="AE399" s="340">
        <f t="shared" si="89"/>
        <v>1</v>
      </c>
      <c r="AF399" s="340">
        <f t="shared" si="89"/>
        <v>1</v>
      </c>
      <c r="AG399" s="340">
        <f t="shared" si="90"/>
        <v>1</v>
      </c>
    </row>
    <row r="400" spans="1:33" ht="135.75">
      <c r="A400" s="169" t="s">
        <v>19</v>
      </c>
      <c r="B400" s="460" t="s">
        <v>13</v>
      </c>
      <c r="C400" s="655"/>
      <c r="D400" s="655"/>
      <c r="E400" s="654"/>
      <c r="F400" s="654"/>
      <c r="G400" s="52" t="s">
        <v>2434</v>
      </c>
      <c r="H400" s="163" t="s">
        <v>1614</v>
      </c>
      <c r="I400" s="163" t="s">
        <v>238</v>
      </c>
      <c r="J400" s="168">
        <v>1</v>
      </c>
      <c r="K400" s="192">
        <v>45323</v>
      </c>
      <c r="L400" s="192">
        <v>45747</v>
      </c>
      <c r="M400" s="165">
        <f t="shared" si="83"/>
        <v>60.571428571428569</v>
      </c>
      <c r="N400" s="191">
        <v>0</v>
      </c>
      <c r="O400" s="163" t="s">
        <v>3718</v>
      </c>
      <c r="P400" s="53">
        <f t="shared" si="92"/>
        <v>0</v>
      </c>
      <c r="Q400" s="166" t="str">
        <f>IF(ISNUMBER(P400),IF(P400=100%,"CUMPLIDA",IF(AND(ISNUMBER(L400),ISNUMBER(CGR!$P$4)), IF(L400&lt;CGR!$P$4,"INCUMPLIDA","PROCESO"), "VERIFICAR FECHA")),"SIN VALOR AVANCE")</f>
        <v>PROCESO</v>
      </c>
      <c r="R400" s="281" t="s">
        <v>1614</v>
      </c>
      <c r="S400" s="282" t="s">
        <v>238</v>
      </c>
      <c r="T400" s="301">
        <v>1</v>
      </c>
      <c r="U400" s="379">
        <v>45323</v>
      </c>
      <c r="V400" s="379">
        <v>45747</v>
      </c>
      <c r="W400" s="165">
        <f t="shared" si="91"/>
        <v>60.571428571428569</v>
      </c>
      <c r="X400" s="387">
        <v>0</v>
      </c>
      <c r="Y400" s="282" t="s">
        <v>3718</v>
      </c>
      <c r="Z400" s="340">
        <f t="shared" si="84"/>
        <v>1</v>
      </c>
      <c r="AA400" s="340">
        <f t="shared" si="85"/>
        <v>1</v>
      </c>
      <c r="AB400" s="340">
        <f t="shared" si="86"/>
        <v>1</v>
      </c>
      <c r="AC400" s="340">
        <f t="shared" si="87"/>
        <v>1</v>
      </c>
      <c r="AD400" s="340">
        <f t="shared" si="88"/>
        <v>1</v>
      </c>
      <c r="AE400" s="340">
        <f t="shared" si="89"/>
        <v>1</v>
      </c>
      <c r="AF400" s="340">
        <f t="shared" si="89"/>
        <v>1</v>
      </c>
      <c r="AG400" s="340">
        <f t="shared" si="90"/>
        <v>1</v>
      </c>
    </row>
    <row r="401" spans="1:33" ht="90">
      <c r="A401" s="169" t="s">
        <v>19</v>
      </c>
      <c r="B401" s="460" t="s">
        <v>13</v>
      </c>
      <c r="C401" s="655"/>
      <c r="D401" s="655"/>
      <c r="E401" s="654"/>
      <c r="F401" s="654"/>
      <c r="G401" s="52" t="s">
        <v>241</v>
      </c>
      <c r="H401" s="163" t="s">
        <v>241</v>
      </c>
      <c r="I401" s="163" t="s">
        <v>242</v>
      </c>
      <c r="J401" s="168">
        <v>1</v>
      </c>
      <c r="K401" s="192">
        <v>45323</v>
      </c>
      <c r="L401" s="192">
        <v>45747</v>
      </c>
      <c r="M401" s="165">
        <f t="shared" si="83"/>
        <v>60.571428571428569</v>
      </c>
      <c r="N401" s="191">
        <v>0</v>
      </c>
      <c r="O401" s="175" t="s">
        <v>3703</v>
      </c>
      <c r="P401" s="53">
        <f t="shared" si="92"/>
        <v>0</v>
      </c>
      <c r="Q401" s="166" t="str">
        <f>IF(ISNUMBER(P401),IF(P401=100%,"CUMPLIDA",IF(AND(ISNUMBER(L401),ISNUMBER(CGR!$P$4)), IF(L401&lt;CGR!$P$4,"INCUMPLIDA","PROCESO"), "VERIFICAR FECHA")),"SIN VALOR AVANCE")</f>
        <v>PROCESO</v>
      </c>
      <c r="R401" s="281" t="s">
        <v>241</v>
      </c>
      <c r="S401" s="282" t="s">
        <v>242</v>
      </c>
      <c r="T401" s="301">
        <v>1</v>
      </c>
      <c r="U401" s="379">
        <v>45323</v>
      </c>
      <c r="V401" s="379">
        <v>45747</v>
      </c>
      <c r="W401" s="165">
        <f t="shared" si="91"/>
        <v>60.571428571428569</v>
      </c>
      <c r="X401" s="387">
        <v>0</v>
      </c>
      <c r="Y401" s="303" t="s">
        <v>3703</v>
      </c>
      <c r="Z401" s="340">
        <f t="shared" si="84"/>
        <v>1</v>
      </c>
      <c r="AA401" s="340">
        <f t="shared" si="85"/>
        <v>1</v>
      </c>
      <c r="AB401" s="340">
        <f t="shared" si="86"/>
        <v>1</v>
      </c>
      <c r="AC401" s="340">
        <f t="shared" si="87"/>
        <v>1</v>
      </c>
      <c r="AD401" s="340">
        <f t="shared" si="88"/>
        <v>1</v>
      </c>
      <c r="AE401" s="340">
        <f t="shared" si="89"/>
        <v>1</v>
      </c>
      <c r="AF401" s="340">
        <f t="shared" si="89"/>
        <v>1</v>
      </c>
      <c r="AG401" s="340">
        <f t="shared" si="90"/>
        <v>1</v>
      </c>
    </row>
    <row r="402" spans="1:33" ht="150">
      <c r="A402" s="169" t="s">
        <v>19</v>
      </c>
      <c r="B402" s="460" t="s">
        <v>13</v>
      </c>
      <c r="C402" s="655"/>
      <c r="D402" s="655"/>
      <c r="E402" s="654"/>
      <c r="F402" s="654"/>
      <c r="G402" s="52" t="s">
        <v>1361</v>
      </c>
      <c r="H402" s="163" t="s">
        <v>245</v>
      </c>
      <c r="I402" s="163" t="s">
        <v>246</v>
      </c>
      <c r="J402" s="168">
        <v>1</v>
      </c>
      <c r="K402" s="192">
        <v>45231</v>
      </c>
      <c r="L402" s="192">
        <v>45747</v>
      </c>
      <c r="M402" s="165">
        <f t="shared" si="83"/>
        <v>73.714285714285708</v>
      </c>
      <c r="N402" s="191">
        <v>0</v>
      </c>
      <c r="O402" s="163" t="s">
        <v>3622</v>
      </c>
      <c r="P402" s="53">
        <f t="shared" si="92"/>
        <v>0</v>
      </c>
      <c r="Q402" s="166" t="str">
        <f>IF(ISNUMBER(P402),IF(P402=100%,"CUMPLIDA",IF(AND(ISNUMBER(L402),ISNUMBER(CGR!$P$4)), IF(L402&lt;CGR!$P$4,"INCUMPLIDA","PROCESO"), "VERIFICAR FECHA")),"SIN VALOR AVANCE")</f>
        <v>PROCESO</v>
      </c>
      <c r="R402" s="281" t="s">
        <v>245</v>
      </c>
      <c r="S402" s="282" t="s">
        <v>246</v>
      </c>
      <c r="T402" s="301">
        <v>1</v>
      </c>
      <c r="U402" s="379">
        <v>45231</v>
      </c>
      <c r="V402" s="379">
        <v>45747</v>
      </c>
      <c r="W402" s="165">
        <f t="shared" si="91"/>
        <v>73.714285714285708</v>
      </c>
      <c r="X402" s="387">
        <v>0</v>
      </c>
      <c r="Y402" s="282" t="s">
        <v>3622</v>
      </c>
      <c r="Z402" s="340">
        <f t="shared" si="84"/>
        <v>1</v>
      </c>
      <c r="AA402" s="340">
        <f t="shared" si="85"/>
        <v>1</v>
      </c>
      <c r="AB402" s="340">
        <f t="shared" si="86"/>
        <v>1</v>
      </c>
      <c r="AC402" s="340">
        <f t="shared" si="87"/>
        <v>1</v>
      </c>
      <c r="AD402" s="340">
        <f t="shared" si="88"/>
        <v>1</v>
      </c>
      <c r="AE402" s="340">
        <f t="shared" si="89"/>
        <v>1</v>
      </c>
      <c r="AF402" s="340">
        <f t="shared" si="89"/>
        <v>1</v>
      </c>
      <c r="AG402" s="340">
        <f t="shared" si="90"/>
        <v>1</v>
      </c>
    </row>
    <row r="403" spans="1:33" ht="135.75">
      <c r="A403" s="169" t="s">
        <v>19</v>
      </c>
      <c r="B403" s="460" t="s">
        <v>13</v>
      </c>
      <c r="C403" s="655"/>
      <c r="D403" s="655"/>
      <c r="E403" s="654"/>
      <c r="F403" s="654"/>
      <c r="G403" s="52" t="s">
        <v>248</v>
      </c>
      <c r="H403" s="163" t="s">
        <v>248</v>
      </c>
      <c r="I403" s="163" t="s">
        <v>3249</v>
      </c>
      <c r="J403" s="168">
        <v>1</v>
      </c>
      <c r="K403" s="192">
        <v>45323</v>
      </c>
      <c r="L403" s="192">
        <v>45747</v>
      </c>
      <c r="M403" s="165">
        <f t="shared" si="83"/>
        <v>60.571428571428569</v>
      </c>
      <c r="N403" s="191">
        <v>0</v>
      </c>
      <c r="O403" s="163" t="s">
        <v>3718</v>
      </c>
      <c r="P403" s="53">
        <f t="shared" si="92"/>
        <v>0</v>
      </c>
      <c r="Q403" s="166" t="str">
        <f>IF(ISNUMBER(P403),IF(P403=100%,"CUMPLIDA",IF(AND(ISNUMBER(L403),ISNUMBER(CGR!$P$4)), IF(L403&lt;CGR!$P$4,"INCUMPLIDA","PROCESO"), "VERIFICAR FECHA")),"SIN VALOR AVANCE")</f>
        <v>PROCESO</v>
      </c>
      <c r="R403" s="281" t="s">
        <v>248</v>
      </c>
      <c r="S403" s="282" t="s">
        <v>3249</v>
      </c>
      <c r="T403" s="301">
        <v>1</v>
      </c>
      <c r="U403" s="379">
        <v>45323</v>
      </c>
      <c r="V403" s="379">
        <v>45747</v>
      </c>
      <c r="W403" s="165">
        <f t="shared" si="91"/>
        <v>60.571428571428569</v>
      </c>
      <c r="X403" s="387">
        <v>0</v>
      </c>
      <c r="Y403" s="282" t="s">
        <v>3718</v>
      </c>
      <c r="Z403" s="340">
        <f t="shared" si="84"/>
        <v>1</v>
      </c>
      <c r="AA403" s="340">
        <f t="shared" si="85"/>
        <v>1</v>
      </c>
      <c r="AB403" s="340">
        <f t="shared" si="86"/>
        <v>1</v>
      </c>
      <c r="AC403" s="340">
        <f t="shared" si="87"/>
        <v>1</v>
      </c>
      <c r="AD403" s="340">
        <f t="shared" si="88"/>
        <v>1</v>
      </c>
      <c r="AE403" s="340">
        <f t="shared" si="89"/>
        <v>1</v>
      </c>
      <c r="AF403" s="340">
        <f t="shared" si="89"/>
        <v>1</v>
      </c>
      <c r="AG403" s="340">
        <f t="shared" si="90"/>
        <v>1</v>
      </c>
    </row>
    <row r="404" spans="1:33" ht="135">
      <c r="A404" s="169" t="s">
        <v>19</v>
      </c>
      <c r="B404" s="460" t="s">
        <v>13</v>
      </c>
      <c r="C404" s="655"/>
      <c r="D404" s="655"/>
      <c r="E404" s="654"/>
      <c r="F404" s="654"/>
      <c r="G404" s="52" t="s">
        <v>3707</v>
      </c>
      <c r="H404" s="163" t="s">
        <v>3707</v>
      </c>
      <c r="I404" s="163" t="s">
        <v>252</v>
      </c>
      <c r="J404" s="168">
        <v>1</v>
      </c>
      <c r="K404" s="192">
        <v>45231</v>
      </c>
      <c r="L404" s="192">
        <v>45747</v>
      </c>
      <c r="M404" s="165">
        <f t="shared" ref="M404:M467" si="93">(L404-K404)/7</f>
        <v>73.714285714285708</v>
      </c>
      <c r="N404" s="191">
        <v>0</v>
      </c>
      <c r="O404" s="175" t="s">
        <v>3703</v>
      </c>
      <c r="P404" s="53">
        <f t="shared" si="92"/>
        <v>0</v>
      </c>
      <c r="Q404" s="166" t="str">
        <f>IF(ISNUMBER(P404),IF(P404=100%,"CUMPLIDA",IF(AND(ISNUMBER(L404),ISNUMBER(CGR!$P$4)), IF(L404&lt;CGR!$P$4,"INCUMPLIDA","PROCESO"), "VERIFICAR FECHA")),"SIN VALOR AVANCE")</f>
        <v>PROCESO</v>
      </c>
      <c r="R404" s="281" t="s">
        <v>3707</v>
      </c>
      <c r="S404" s="282" t="s">
        <v>252</v>
      </c>
      <c r="T404" s="301">
        <v>1</v>
      </c>
      <c r="U404" s="379">
        <v>45231</v>
      </c>
      <c r="V404" s="379">
        <v>45747</v>
      </c>
      <c r="W404" s="165">
        <f t="shared" si="91"/>
        <v>73.714285714285708</v>
      </c>
      <c r="X404" s="387">
        <v>0</v>
      </c>
      <c r="Y404" s="303" t="s">
        <v>3703</v>
      </c>
      <c r="Z404" s="340">
        <f t="shared" si="84"/>
        <v>1</v>
      </c>
      <c r="AA404" s="340">
        <f t="shared" si="85"/>
        <v>1</v>
      </c>
      <c r="AB404" s="340">
        <f t="shared" si="86"/>
        <v>1</v>
      </c>
      <c r="AC404" s="340">
        <f t="shared" si="87"/>
        <v>1</v>
      </c>
      <c r="AD404" s="340">
        <f t="shared" si="88"/>
        <v>1</v>
      </c>
      <c r="AE404" s="340">
        <f t="shared" si="89"/>
        <v>1</v>
      </c>
      <c r="AF404" s="340">
        <f t="shared" si="89"/>
        <v>1</v>
      </c>
      <c r="AG404" s="340">
        <f t="shared" si="90"/>
        <v>1</v>
      </c>
    </row>
    <row r="405" spans="1:33" ht="240.75">
      <c r="A405" s="169" t="s">
        <v>19</v>
      </c>
      <c r="B405" s="460" t="s">
        <v>13</v>
      </c>
      <c r="C405" s="655"/>
      <c r="D405" s="655"/>
      <c r="E405" s="654"/>
      <c r="F405" s="654"/>
      <c r="G405" s="52" t="s">
        <v>3708</v>
      </c>
      <c r="H405" s="163" t="s">
        <v>3708</v>
      </c>
      <c r="I405" s="163" t="s">
        <v>2556</v>
      </c>
      <c r="J405" s="168">
        <v>1</v>
      </c>
      <c r="K405" s="192">
        <v>45231</v>
      </c>
      <c r="L405" s="192">
        <v>45808</v>
      </c>
      <c r="M405" s="165">
        <f t="shared" si="93"/>
        <v>82.428571428571431</v>
      </c>
      <c r="N405" s="191">
        <v>0</v>
      </c>
      <c r="O405" s="175" t="s">
        <v>3719</v>
      </c>
      <c r="P405" s="53">
        <f t="shared" si="92"/>
        <v>0</v>
      </c>
      <c r="Q405" s="166" t="str">
        <f>IF(ISNUMBER(P405),IF(P405=100%,"CUMPLIDA",IF(AND(ISNUMBER(L405),ISNUMBER(CGR!$P$4)), IF(L405&lt;CGR!$P$4,"INCUMPLIDA","PROCESO"), "VERIFICAR FECHA")),"SIN VALOR AVANCE")</f>
        <v>PROCESO</v>
      </c>
      <c r="R405" s="281" t="s">
        <v>3708</v>
      </c>
      <c r="S405" s="282" t="s">
        <v>2556</v>
      </c>
      <c r="T405" s="301">
        <v>1</v>
      </c>
      <c r="U405" s="379">
        <v>45231</v>
      </c>
      <c r="V405" s="379">
        <v>45808</v>
      </c>
      <c r="W405" s="165">
        <f t="shared" si="91"/>
        <v>82.428571428571431</v>
      </c>
      <c r="X405" s="387">
        <v>0</v>
      </c>
      <c r="Y405" s="303" t="s">
        <v>3719</v>
      </c>
      <c r="Z405" s="340">
        <f t="shared" ref="Z405:Z468" si="94">IF(H405=R405,1,0)</f>
        <v>1</v>
      </c>
      <c r="AA405" s="340">
        <f t="shared" ref="AA405:AA468" si="95">IF(I405=S405,1,0)</f>
        <v>1</v>
      </c>
      <c r="AB405" s="340">
        <f t="shared" ref="AB405:AB468" si="96">IF(J405=T405,1,0)</f>
        <v>1</v>
      </c>
      <c r="AC405" s="340">
        <f t="shared" ref="AC405:AC468" si="97">IF(K405=U405,1,0)</f>
        <v>1</v>
      </c>
      <c r="AD405" s="340">
        <f t="shared" ref="AD405:AD468" si="98">IF(L405=V405,1,0)</f>
        <v>1</v>
      </c>
      <c r="AE405" s="340">
        <f t="shared" ref="AE405:AF468" si="99">IF(M405=W405,1,0)</f>
        <v>1</v>
      </c>
      <c r="AF405" s="340">
        <f t="shared" si="99"/>
        <v>1</v>
      </c>
      <c r="AG405" s="340">
        <f t="shared" ref="AG405:AG468" si="100">IF(O405=Y405,1,0)</f>
        <v>1</v>
      </c>
    </row>
    <row r="406" spans="1:33" ht="182.25">
      <c r="A406" s="169" t="s">
        <v>19</v>
      </c>
      <c r="B406" s="460" t="s">
        <v>13</v>
      </c>
      <c r="C406" s="655"/>
      <c r="D406" s="655"/>
      <c r="E406" s="654"/>
      <c r="F406" s="654"/>
      <c r="G406" s="52" t="s">
        <v>1363</v>
      </c>
      <c r="H406" s="163" t="s">
        <v>258</v>
      </c>
      <c r="I406" s="163" t="s">
        <v>259</v>
      </c>
      <c r="J406" s="168">
        <v>10</v>
      </c>
      <c r="K406" s="192">
        <v>45809</v>
      </c>
      <c r="L406" s="192">
        <v>46568</v>
      </c>
      <c r="M406" s="165">
        <f t="shared" si="93"/>
        <v>108.42857142857143</v>
      </c>
      <c r="N406" s="191">
        <v>0</v>
      </c>
      <c r="O406" s="175" t="s">
        <v>3720</v>
      </c>
      <c r="P406" s="53">
        <f t="shared" si="92"/>
        <v>0</v>
      </c>
      <c r="Q406" s="166" t="str">
        <f>IF(ISNUMBER(P406),IF(P406=100%,"CUMPLIDA",IF(AND(ISNUMBER(L406),ISNUMBER(CGR!$P$4)), IF(L406&lt;CGR!$P$4,"INCUMPLIDA","PROCESO"), "VERIFICAR FECHA")),"SIN VALOR AVANCE")</f>
        <v>PROCESO</v>
      </c>
      <c r="R406" s="281" t="s">
        <v>258</v>
      </c>
      <c r="S406" s="282" t="s">
        <v>259</v>
      </c>
      <c r="T406" s="301">
        <v>10</v>
      </c>
      <c r="U406" s="379">
        <v>45809</v>
      </c>
      <c r="V406" s="379">
        <v>46568</v>
      </c>
      <c r="W406" s="165">
        <f t="shared" si="91"/>
        <v>108.42857142857143</v>
      </c>
      <c r="X406" s="387">
        <v>0</v>
      </c>
      <c r="Y406" s="303" t="s">
        <v>3720</v>
      </c>
      <c r="Z406" s="340">
        <f t="shared" si="94"/>
        <v>1</v>
      </c>
      <c r="AA406" s="340">
        <f t="shared" si="95"/>
        <v>1</v>
      </c>
      <c r="AB406" s="340">
        <f t="shared" si="96"/>
        <v>1</v>
      </c>
      <c r="AC406" s="340">
        <f t="shared" si="97"/>
        <v>1</v>
      </c>
      <c r="AD406" s="340">
        <f t="shared" si="98"/>
        <v>1</v>
      </c>
      <c r="AE406" s="340">
        <f t="shared" si="99"/>
        <v>1</v>
      </c>
      <c r="AF406" s="340">
        <f t="shared" si="99"/>
        <v>1</v>
      </c>
      <c r="AG406" s="340">
        <f t="shared" si="100"/>
        <v>1</v>
      </c>
    </row>
    <row r="407" spans="1:33" ht="180">
      <c r="A407" s="169" t="s">
        <v>19</v>
      </c>
      <c r="B407" s="460" t="s">
        <v>13</v>
      </c>
      <c r="C407" s="655"/>
      <c r="D407" s="655"/>
      <c r="E407" s="654"/>
      <c r="F407" s="654"/>
      <c r="G407" s="52" t="s">
        <v>1364</v>
      </c>
      <c r="H407" s="163" t="s">
        <v>261</v>
      </c>
      <c r="I407" s="163" t="s">
        <v>262</v>
      </c>
      <c r="J407" s="168">
        <v>1</v>
      </c>
      <c r="K407" s="192">
        <v>45809</v>
      </c>
      <c r="L407" s="192">
        <v>46568</v>
      </c>
      <c r="M407" s="165">
        <f t="shared" si="93"/>
        <v>108.42857142857143</v>
      </c>
      <c r="N407" s="191">
        <v>0</v>
      </c>
      <c r="O407" s="175" t="s">
        <v>3721</v>
      </c>
      <c r="P407" s="53">
        <f t="shared" si="92"/>
        <v>0</v>
      </c>
      <c r="Q407" s="166" t="str">
        <f>IF(ISNUMBER(P407),IF(P407=100%,"CUMPLIDA",IF(AND(ISNUMBER(L407),ISNUMBER(CGR!$P$4)), IF(L407&lt;CGR!$P$4,"INCUMPLIDA","PROCESO"), "VERIFICAR FECHA")),"SIN VALOR AVANCE")</f>
        <v>PROCESO</v>
      </c>
      <c r="R407" s="281" t="s">
        <v>261</v>
      </c>
      <c r="S407" s="282" t="s">
        <v>262</v>
      </c>
      <c r="T407" s="301">
        <v>1</v>
      </c>
      <c r="U407" s="379">
        <v>45809</v>
      </c>
      <c r="V407" s="379">
        <v>46568</v>
      </c>
      <c r="W407" s="165">
        <f t="shared" si="91"/>
        <v>108.42857142857143</v>
      </c>
      <c r="X407" s="387">
        <v>0</v>
      </c>
      <c r="Y407" s="303" t="s">
        <v>3721</v>
      </c>
      <c r="Z407" s="340">
        <f t="shared" si="94"/>
        <v>1</v>
      </c>
      <c r="AA407" s="340">
        <f t="shared" si="95"/>
        <v>1</v>
      </c>
      <c r="AB407" s="340">
        <f t="shared" si="96"/>
        <v>1</v>
      </c>
      <c r="AC407" s="340">
        <f t="shared" si="97"/>
        <v>1</v>
      </c>
      <c r="AD407" s="340">
        <f t="shared" si="98"/>
        <v>1</v>
      </c>
      <c r="AE407" s="340">
        <f t="shared" si="99"/>
        <v>1</v>
      </c>
      <c r="AF407" s="340">
        <f t="shared" si="99"/>
        <v>1</v>
      </c>
      <c r="AG407" s="340">
        <f t="shared" si="100"/>
        <v>1</v>
      </c>
    </row>
    <row r="408" spans="1:33" ht="409.5">
      <c r="A408" s="169" t="s">
        <v>19</v>
      </c>
      <c r="B408" s="460" t="s">
        <v>13</v>
      </c>
      <c r="C408" s="655"/>
      <c r="D408" s="655"/>
      <c r="E408" s="654"/>
      <c r="F408" s="654"/>
      <c r="G408" s="52" t="s">
        <v>1365</v>
      </c>
      <c r="H408" s="163" t="s">
        <v>264</v>
      </c>
      <c r="I408" s="163" t="s">
        <v>265</v>
      </c>
      <c r="J408" s="168">
        <v>2</v>
      </c>
      <c r="K408" s="192">
        <v>45809</v>
      </c>
      <c r="L408" s="192">
        <v>46568</v>
      </c>
      <c r="M408" s="165">
        <f t="shared" si="93"/>
        <v>108.42857142857143</v>
      </c>
      <c r="N408" s="191">
        <v>0</v>
      </c>
      <c r="O408" s="175" t="s">
        <v>3722</v>
      </c>
      <c r="P408" s="53">
        <f t="shared" si="92"/>
        <v>0</v>
      </c>
      <c r="Q408" s="166" t="str">
        <f>IF(ISNUMBER(P408),IF(P408=100%,"CUMPLIDA",IF(AND(ISNUMBER(L408),ISNUMBER(CGR!$P$4)), IF(L408&lt;CGR!$P$4,"INCUMPLIDA","PROCESO"), "VERIFICAR FECHA")),"SIN VALOR AVANCE")</f>
        <v>PROCESO</v>
      </c>
      <c r="R408" s="281" t="s">
        <v>264</v>
      </c>
      <c r="S408" s="282" t="s">
        <v>265</v>
      </c>
      <c r="T408" s="301">
        <v>2</v>
      </c>
      <c r="U408" s="379">
        <v>45809</v>
      </c>
      <c r="V408" s="379">
        <v>46568</v>
      </c>
      <c r="W408" s="165">
        <f t="shared" si="91"/>
        <v>108.42857142857143</v>
      </c>
      <c r="X408" s="387">
        <v>0</v>
      </c>
      <c r="Y408" s="303" t="s">
        <v>3722</v>
      </c>
      <c r="Z408" s="340">
        <f t="shared" si="94"/>
        <v>1</v>
      </c>
      <c r="AA408" s="340">
        <f t="shared" si="95"/>
        <v>1</v>
      </c>
      <c r="AB408" s="340">
        <f t="shared" si="96"/>
        <v>1</v>
      </c>
      <c r="AC408" s="340">
        <f t="shared" si="97"/>
        <v>1</v>
      </c>
      <c r="AD408" s="340">
        <f t="shared" si="98"/>
        <v>1</v>
      </c>
      <c r="AE408" s="340">
        <f t="shared" si="99"/>
        <v>1</v>
      </c>
      <c r="AF408" s="340">
        <f t="shared" si="99"/>
        <v>1</v>
      </c>
      <c r="AG408" s="340">
        <f t="shared" si="100"/>
        <v>1</v>
      </c>
    </row>
    <row r="409" spans="1:33" ht="409.5">
      <c r="A409" s="169" t="s">
        <v>19</v>
      </c>
      <c r="B409" s="460" t="s">
        <v>13</v>
      </c>
      <c r="C409" s="655" t="s">
        <v>3723</v>
      </c>
      <c r="D409" s="655" t="s">
        <v>3724</v>
      </c>
      <c r="E409" s="654" t="s">
        <v>3725</v>
      </c>
      <c r="F409" s="654" t="s">
        <v>3726</v>
      </c>
      <c r="G409" s="651" t="s">
        <v>3727</v>
      </c>
      <c r="H409" s="556" t="s">
        <v>3728</v>
      </c>
      <c r="I409" s="557" t="s">
        <v>3729</v>
      </c>
      <c r="J409" s="496">
        <v>1</v>
      </c>
      <c r="K409" s="497">
        <v>45078</v>
      </c>
      <c r="L409" s="497">
        <v>45869</v>
      </c>
      <c r="M409" s="490">
        <f t="shared" si="93"/>
        <v>113</v>
      </c>
      <c r="N409" s="558">
        <v>0</v>
      </c>
      <c r="O409" s="557" t="s">
        <v>3730</v>
      </c>
      <c r="P409" s="53">
        <f t="shared" si="92"/>
        <v>0</v>
      </c>
      <c r="Q409" s="166" t="str">
        <f>IF(ISNUMBER(P409),IF(P409=100%,"CUMPLIDA",IF(AND(ISNUMBER(L409),ISNUMBER(CGR!$P$4)), IF(L409&lt;CGR!$P$4,"INCUMPLIDA","PROCESO"), "VERIFICAR FECHA")),"SIN VALOR AVANCE")</f>
        <v>PROCESO</v>
      </c>
      <c r="R409" s="364" t="s">
        <v>3728</v>
      </c>
      <c r="S409" s="282" t="s">
        <v>3729</v>
      </c>
      <c r="T409" s="363">
        <v>1</v>
      </c>
      <c r="U409" s="359">
        <v>45078</v>
      </c>
      <c r="V409" s="359">
        <v>45869</v>
      </c>
      <c r="W409" s="165">
        <f t="shared" si="91"/>
        <v>113</v>
      </c>
      <c r="X409" s="396">
        <v>0</v>
      </c>
      <c r="Y409" s="282" t="s">
        <v>3730</v>
      </c>
      <c r="Z409" s="340">
        <f t="shared" si="94"/>
        <v>1</v>
      </c>
      <c r="AA409" s="340">
        <f t="shared" si="95"/>
        <v>1</v>
      </c>
      <c r="AB409" s="340">
        <f t="shared" si="96"/>
        <v>1</v>
      </c>
      <c r="AC409" s="340">
        <f t="shared" si="97"/>
        <v>1</v>
      </c>
      <c r="AD409" s="340">
        <f t="shared" si="98"/>
        <v>1</v>
      </c>
      <c r="AE409" s="340">
        <f t="shared" si="99"/>
        <v>1</v>
      </c>
      <c r="AF409" s="340">
        <f t="shared" si="99"/>
        <v>1</v>
      </c>
      <c r="AG409" s="340">
        <f t="shared" si="100"/>
        <v>1</v>
      </c>
    </row>
    <row r="410" spans="1:33" ht="409.5">
      <c r="A410" s="169" t="s">
        <v>19</v>
      </c>
      <c r="B410" s="460" t="s">
        <v>13</v>
      </c>
      <c r="C410" s="655"/>
      <c r="D410" s="655"/>
      <c r="E410" s="654"/>
      <c r="F410" s="654"/>
      <c r="G410" s="651"/>
      <c r="H410" s="557" t="s">
        <v>3731</v>
      </c>
      <c r="I410" s="557" t="s">
        <v>3732</v>
      </c>
      <c r="J410" s="496">
        <v>1</v>
      </c>
      <c r="K410" s="497">
        <v>45665</v>
      </c>
      <c r="L410" s="497">
        <v>46081</v>
      </c>
      <c r="M410" s="490">
        <f t="shared" si="93"/>
        <v>59.428571428571431</v>
      </c>
      <c r="N410" s="559">
        <v>0</v>
      </c>
      <c r="O410" s="557" t="s">
        <v>3733</v>
      </c>
      <c r="P410" s="53">
        <f t="shared" si="92"/>
        <v>0</v>
      </c>
      <c r="Q410" s="166" t="str">
        <f>IF(ISNUMBER(P410),IF(P410=100%,"CUMPLIDA",IF(AND(ISNUMBER(L410),ISNUMBER(CGR!$P$4)), IF(L410&lt;CGR!$P$4,"INCUMPLIDA","PROCESO"), "VERIFICAR FECHA")),"SIN VALOR AVANCE")</f>
        <v>PROCESO</v>
      </c>
      <c r="R410" s="281" t="s">
        <v>3731</v>
      </c>
      <c r="S410" s="282" t="s">
        <v>3732</v>
      </c>
      <c r="T410" s="363">
        <v>1</v>
      </c>
      <c r="U410" s="359">
        <v>45717</v>
      </c>
      <c r="V410" s="359">
        <v>45869</v>
      </c>
      <c r="W410" s="165">
        <f t="shared" si="91"/>
        <v>21.714285714285715</v>
      </c>
      <c r="X410" s="387">
        <v>0</v>
      </c>
      <c r="Y410" s="282" t="s">
        <v>3733</v>
      </c>
      <c r="Z410" s="340">
        <f t="shared" si="94"/>
        <v>1</v>
      </c>
      <c r="AA410" s="340">
        <f t="shared" si="95"/>
        <v>1</v>
      </c>
      <c r="AB410" s="340">
        <f t="shared" si="96"/>
        <v>1</v>
      </c>
      <c r="AC410" s="340">
        <f t="shared" si="97"/>
        <v>0</v>
      </c>
      <c r="AD410" s="340">
        <f t="shared" si="98"/>
        <v>0</v>
      </c>
      <c r="AE410" s="340">
        <f t="shared" si="99"/>
        <v>0</v>
      </c>
      <c r="AF410" s="340">
        <f t="shared" si="99"/>
        <v>1</v>
      </c>
      <c r="AG410" s="340">
        <f t="shared" si="100"/>
        <v>1</v>
      </c>
    </row>
    <row r="411" spans="1:33" ht="409.5">
      <c r="A411" s="169" t="s">
        <v>19</v>
      </c>
      <c r="B411" s="460" t="s">
        <v>13</v>
      </c>
      <c r="C411" s="655"/>
      <c r="D411" s="655"/>
      <c r="E411" s="654"/>
      <c r="F411" s="654"/>
      <c r="G411" s="651"/>
      <c r="H411" s="556" t="s">
        <v>3734</v>
      </c>
      <c r="I411" s="557" t="s">
        <v>3735</v>
      </c>
      <c r="J411" s="496">
        <v>1</v>
      </c>
      <c r="K411" s="560">
        <v>45597</v>
      </c>
      <c r="L411" s="560">
        <v>45716</v>
      </c>
      <c r="M411" s="490">
        <f t="shared" si="93"/>
        <v>17</v>
      </c>
      <c r="N411" s="558">
        <v>0.25</v>
      </c>
      <c r="O411" s="557" t="s">
        <v>3736</v>
      </c>
      <c r="P411" s="53">
        <f t="shared" si="92"/>
        <v>0.25</v>
      </c>
      <c r="Q411" s="166" t="str">
        <f>IF(ISNUMBER(P411),IF(P411=100%,"CUMPLIDA",IF(AND(ISNUMBER(L411),ISNUMBER(CGR!$P$4)), IF(L411&lt;CGR!$P$4,"INCUMPLIDA","PROCESO"), "VERIFICAR FECHA")),"SIN VALOR AVANCE")</f>
        <v>PROCESO</v>
      </c>
      <c r="R411" s="364" t="s">
        <v>3734</v>
      </c>
      <c r="S411" s="282" t="s">
        <v>3735</v>
      </c>
      <c r="T411" s="363">
        <v>1</v>
      </c>
      <c r="U411" s="378">
        <v>45597</v>
      </c>
      <c r="V411" s="378">
        <v>45716</v>
      </c>
      <c r="W411" s="165">
        <f t="shared" si="91"/>
        <v>17</v>
      </c>
      <c r="X411" s="396">
        <v>0.25</v>
      </c>
      <c r="Y411" s="282" t="s">
        <v>3736</v>
      </c>
      <c r="Z411" s="340">
        <f t="shared" si="94"/>
        <v>1</v>
      </c>
      <c r="AA411" s="340">
        <f t="shared" si="95"/>
        <v>1</v>
      </c>
      <c r="AB411" s="340">
        <f t="shared" si="96"/>
        <v>1</v>
      </c>
      <c r="AC411" s="340">
        <f t="shared" si="97"/>
        <v>1</v>
      </c>
      <c r="AD411" s="340">
        <f t="shared" si="98"/>
        <v>1</v>
      </c>
      <c r="AE411" s="340">
        <f t="shared" si="99"/>
        <v>1</v>
      </c>
      <c r="AF411" s="340">
        <f t="shared" si="99"/>
        <v>1</v>
      </c>
      <c r="AG411" s="340">
        <f t="shared" si="100"/>
        <v>1</v>
      </c>
    </row>
    <row r="412" spans="1:33" ht="255.75" customHeight="1">
      <c r="A412" s="169" t="s">
        <v>19</v>
      </c>
      <c r="B412" s="460" t="s">
        <v>13</v>
      </c>
      <c r="C412" s="655" t="s">
        <v>3737</v>
      </c>
      <c r="D412" s="655" t="s">
        <v>3699</v>
      </c>
      <c r="E412" s="654" t="s">
        <v>3738</v>
      </c>
      <c r="F412" s="654" t="s">
        <v>3739</v>
      </c>
      <c r="G412" s="52" t="s">
        <v>2481</v>
      </c>
      <c r="H412" s="537" t="s">
        <v>3620</v>
      </c>
      <c r="I412" s="163" t="s">
        <v>3170</v>
      </c>
      <c r="J412" s="164">
        <v>1</v>
      </c>
      <c r="K412" s="190">
        <v>44044</v>
      </c>
      <c r="L412" s="190">
        <v>44196</v>
      </c>
      <c r="M412" s="165">
        <f t="shared" si="93"/>
        <v>21.714285714285715</v>
      </c>
      <c r="N412" s="191">
        <v>1</v>
      </c>
      <c r="O412" s="163" t="s">
        <v>3740</v>
      </c>
      <c r="P412" s="53">
        <f t="shared" si="92"/>
        <v>1</v>
      </c>
      <c r="Q412" s="166" t="str">
        <f>IF(ISNUMBER(P412),IF(P412=100%,"CUMPLIDA",IF(AND(ISNUMBER(L412),ISNUMBER(CGR!$P$4)), IF(L412&lt;CGR!$P$4,"INCUMPLIDA","PROCESO"), "VERIFICAR FECHA")),"SIN VALOR AVANCE")</f>
        <v>CUMPLIDA</v>
      </c>
      <c r="R412" s="362" t="s">
        <v>3620</v>
      </c>
      <c r="S412" s="282" t="s">
        <v>3170</v>
      </c>
      <c r="T412" s="363">
        <v>1</v>
      </c>
      <c r="U412" s="378">
        <v>44044</v>
      </c>
      <c r="V412" s="378">
        <v>44196</v>
      </c>
      <c r="W412" s="165">
        <f t="shared" si="91"/>
        <v>21.714285714285715</v>
      </c>
      <c r="X412" s="387">
        <v>1</v>
      </c>
      <c r="Y412" s="282" t="s">
        <v>3740</v>
      </c>
      <c r="Z412" s="340">
        <f t="shared" si="94"/>
        <v>1</v>
      </c>
      <c r="AA412" s="340">
        <f t="shared" si="95"/>
        <v>1</v>
      </c>
      <c r="AB412" s="340">
        <f t="shared" si="96"/>
        <v>1</v>
      </c>
      <c r="AC412" s="340">
        <f t="shared" si="97"/>
        <v>1</v>
      </c>
      <c r="AD412" s="340">
        <f t="shared" si="98"/>
        <v>1</v>
      </c>
      <c r="AE412" s="340">
        <f t="shared" si="99"/>
        <v>1</v>
      </c>
      <c r="AF412" s="340">
        <f t="shared" si="99"/>
        <v>1</v>
      </c>
      <c r="AG412" s="340">
        <f t="shared" si="100"/>
        <v>1</v>
      </c>
    </row>
    <row r="413" spans="1:33" ht="75.75" customHeight="1">
      <c r="A413" s="169" t="s">
        <v>19</v>
      </c>
      <c r="B413" s="460" t="s">
        <v>13</v>
      </c>
      <c r="C413" s="655"/>
      <c r="D413" s="655"/>
      <c r="E413" s="654"/>
      <c r="F413" s="654"/>
      <c r="G413" s="643" t="s">
        <v>2481</v>
      </c>
      <c r="H413" s="163" t="s">
        <v>2429</v>
      </c>
      <c r="I413" s="163" t="s">
        <v>969</v>
      </c>
      <c r="J413" s="168">
        <v>1</v>
      </c>
      <c r="K413" s="190">
        <v>45231</v>
      </c>
      <c r="L413" s="190">
        <v>45504</v>
      </c>
      <c r="M413" s="165">
        <f t="shared" si="93"/>
        <v>39</v>
      </c>
      <c r="N413" s="191">
        <v>1</v>
      </c>
      <c r="O413" s="175" t="s">
        <v>3703</v>
      </c>
      <c r="P413" s="53">
        <f t="shared" si="92"/>
        <v>1</v>
      </c>
      <c r="Q413" s="166" t="str">
        <f>IF(ISNUMBER(P413),IF(P413=100%,"CUMPLIDA",IF(AND(ISNUMBER(L413),ISNUMBER(CGR!$P$4)), IF(L413&lt;CGR!$P$4,"INCUMPLIDA","PROCESO"), "VERIFICAR FECHA")),"SIN VALOR AVANCE")</f>
        <v>CUMPLIDA</v>
      </c>
      <c r="R413" s="281" t="s">
        <v>2429</v>
      </c>
      <c r="S413" s="282" t="s">
        <v>969</v>
      </c>
      <c r="T413" s="301">
        <v>1</v>
      </c>
      <c r="U413" s="378">
        <v>45231</v>
      </c>
      <c r="V413" s="378">
        <v>45504</v>
      </c>
      <c r="W413" s="165">
        <f t="shared" si="91"/>
        <v>39</v>
      </c>
      <c r="X413" s="387">
        <v>1</v>
      </c>
      <c r="Y413" s="303" t="s">
        <v>3703</v>
      </c>
      <c r="Z413" s="340">
        <f t="shared" si="94"/>
        <v>1</v>
      </c>
      <c r="AA413" s="340">
        <f t="shared" si="95"/>
        <v>1</v>
      </c>
      <c r="AB413" s="340">
        <f t="shared" si="96"/>
        <v>1</v>
      </c>
      <c r="AC413" s="340">
        <f t="shared" si="97"/>
        <v>1</v>
      </c>
      <c r="AD413" s="340">
        <f t="shared" si="98"/>
        <v>1</v>
      </c>
      <c r="AE413" s="340">
        <f t="shared" si="99"/>
        <v>1</v>
      </c>
      <c r="AF413" s="340">
        <f t="shared" si="99"/>
        <v>1</v>
      </c>
      <c r="AG413" s="340">
        <f t="shared" si="100"/>
        <v>1</v>
      </c>
    </row>
    <row r="414" spans="1:33" ht="315.75">
      <c r="A414" s="169" t="s">
        <v>19</v>
      </c>
      <c r="B414" s="460" t="s">
        <v>13</v>
      </c>
      <c r="C414" s="655"/>
      <c r="D414" s="655"/>
      <c r="E414" s="654"/>
      <c r="F414" s="654"/>
      <c r="G414" s="643"/>
      <c r="H414" s="163" t="s">
        <v>2431</v>
      </c>
      <c r="I414" s="163" t="s">
        <v>2432</v>
      </c>
      <c r="J414" s="168">
        <v>1</v>
      </c>
      <c r="K414" s="190">
        <v>45231</v>
      </c>
      <c r="L414" s="190">
        <v>45504</v>
      </c>
      <c r="M414" s="165">
        <f t="shared" si="93"/>
        <v>39</v>
      </c>
      <c r="N414" s="191">
        <v>1</v>
      </c>
      <c r="O414" s="175" t="s">
        <v>3741</v>
      </c>
      <c r="P414" s="53">
        <f t="shared" si="92"/>
        <v>1</v>
      </c>
      <c r="Q414" s="166" t="str">
        <f>IF(ISNUMBER(P414),IF(P414=100%,"CUMPLIDA",IF(AND(ISNUMBER(L414),ISNUMBER(CGR!$P$4)), IF(L414&lt;CGR!$P$4,"INCUMPLIDA","PROCESO"), "VERIFICAR FECHA")),"SIN VALOR AVANCE")</f>
        <v>CUMPLIDA</v>
      </c>
      <c r="R414" s="281" t="s">
        <v>2431</v>
      </c>
      <c r="S414" s="282" t="s">
        <v>2432</v>
      </c>
      <c r="T414" s="301">
        <v>1</v>
      </c>
      <c r="U414" s="378">
        <v>45231</v>
      </c>
      <c r="V414" s="378">
        <v>45504</v>
      </c>
      <c r="W414" s="165">
        <f t="shared" si="91"/>
        <v>39</v>
      </c>
      <c r="X414" s="387">
        <v>1</v>
      </c>
      <c r="Y414" s="303" t="s">
        <v>3741</v>
      </c>
      <c r="Z414" s="340">
        <f t="shared" si="94"/>
        <v>1</v>
      </c>
      <c r="AA414" s="340">
        <f t="shared" si="95"/>
        <v>1</v>
      </c>
      <c r="AB414" s="340">
        <f t="shared" si="96"/>
        <v>1</v>
      </c>
      <c r="AC414" s="340">
        <f t="shared" si="97"/>
        <v>1</v>
      </c>
      <c r="AD414" s="340">
        <f t="shared" si="98"/>
        <v>1</v>
      </c>
      <c r="AE414" s="340">
        <f t="shared" si="99"/>
        <v>1</v>
      </c>
      <c r="AF414" s="340">
        <f t="shared" si="99"/>
        <v>1</v>
      </c>
      <c r="AG414" s="340">
        <f t="shared" si="100"/>
        <v>1</v>
      </c>
    </row>
    <row r="415" spans="1:33" ht="150.75">
      <c r="A415" s="169" t="s">
        <v>19</v>
      </c>
      <c r="B415" s="460" t="s">
        <v>13</v>
      </c>
      <c r="C415" s="655"/>
      <c r="D415" s="655"/>
      <c r="E415" s="654"/>
      <c r="F415" s="654"/>
      <c r="G415" s="52" t="s">
        <v>2434</v>
      </c>
      <c r="H415" s="163" t="s">
        <v>1614</v>
      </c>
      <c r="I415" s="163" t="s">
        <v>238</v>
      </c>
      <c r="J415" s="168">
        <v>1</v>
      </c>
      <c r="K415" s="192">
        <v>45323</v>
      </c>
      <c r="L415" s="192">
        <v>45747</v>
      </c>
      <c r="M415" s="165">
        <f t="shared" si="93"/>
        <v>60.571428571428569</v>
      </c>
      <c r="N415" s="191">
        <v>0</v>
      </c>
      <c r="O415" s="175" t="s">
        <v>3742</v>
      </c>
      <c r="P415" s="53">
        <f t="shared" si="92"/>
        <v>0</v>
      </c>
      <c r="Q415" s="166" t="str">
        <f>IF(ISNUMBER(P415),IF(P415=100%,"CUMPLIDA",IF(AND(ISNUMBER(L415),ISNUMBER(CGR!$P$4)), IF(L415&lt;CGR!$P$4,"INCUMPLIDA","PROCESO"), "VERIFICAR FECHA")),"SIN VALOR AVANCE")</f>
        <v>PROCESO</v>
      </c>
      <c r="R415" s="281" t="s">
        <v>1614</v>
      </c>
      <c r="S415" s="282" t="s">
        <v>238</v>
      </c>
      <c r="T415" s="301">
        <v>1</v>
      </c>
      <c r="U415" s="379">
        <v>45323</v>
      </c>
      <c r="V415" s="379">
        <v>45747</v>
      </c>
      <c r="W415" s="165">
        <f t="shared" si="91"/>
        <v>60.571428571428569</v>
      </c>
      <c r="X415" s="387">
        <v>0</v>
      </c>
      <c r="Y415" s="303" t="s">
        <v>3742</v>
      </c>
      <c r="Z415" s="340">
        <f t="shared" si="94"/>
        <v>1</v>
      </c>
      <c r="AA415" s="340">
        <f t="shared" si="95"/>
        <v>1</v>
      </c>
      <c r="AB415" s="340">
        <f t="shared" si="96"/>
        <v>1</v>
      </c>
      <c r="AC415" s="340">
        <f t="shared" si="97"/>
        <v>1</v>
      </c>
      <c r="AD415" s="340">
        <f t="shared" si="98"/>
        <v>1</v>
      </c>
      <c r="AE415" s="340">
        <f t="shared" si="99"/>
        <v>1</v>
      </c>
      <c r="AF415" s="340">
        <f t="shared" si="99"/>
        <v>1</v>
      </c>
      <c r="AG415" s="340">
        <f t="shared" si="100"/>
        <v>1</v>
      </c>
    </row>
    <row r="416" spans="1:33" ht="90">
      <c r="A416" s="169" t="s">
        <v>19</v>
      </c>
      <c r="B416" s="460" t="s">
        <v>13</v>
      </c>
      <c r="C416" s="655"/>
      <c r="D416" s="655"/>
      <c r="E416" s="654"/>
      <c r="F416" s="654"/>
      <c r="G416" s="52" t="s">
        <v>241</v>
      </c>
      <c r="H416" s="163" t="s">
        <v>241</v>
      </c>
      <c r="I416" s="163" t="s">
        <v>242</v>
      </c>
      <c r="J416" s="168">
        <v>1</v>
      </c>
      <c r="K416" s="192">
        <v>45323</v>
      </c>
      <c r="L416" s="192">
        <v>45747</v>
      </c>
      <c r="M416" s="165">
        <f t="shared" si="93"/>
        <v>60.571428571428569</v>
      </c>
      <c r="N416" s="191">
        <v>0</v>
      </c>
      <c r="O416" s="175" t="s">
        <v>3703</v>
      </c>
      <c r="P416" s="53">
        <f t="shared" si="92"/>
        <v>0</v>
      </c>
      <c r="Q416" s="166" t="str">
        <f>IF(ISNUMBER(P416),IF(P416=100%,"CUMPLIDA",IF(AND(ISNUMBER(L416),ISNUMBER(CGR!$P$4)), IF(L416&lt;CGR!$P$4,"INCUMPLIDA","PROCESO"), "VERIFICAR FECHA")),"SIN VALOR AVANCE")</f>
        <v>PROCESO</v>
      </c>
      <c r="R416" s="281" t="s">
        <v>241</v>
      </c>
      <c r="S416" s="282" t="s">
        <v>242</v>
      </c>
      <c r="T416" s="301">
        <v>1</v>
      </c>
      <c r="U416" s="379">
        <v>45323</v>
      </c>
      <c r="V416" s="379">
        <v>45747</v>
      </c>
      <c r="W416" s="165">
        <f t="shared" si="91"/>
        <v>60.571428571428569</v>
      </c>
      <c r="X416" s="387">
        <v>0</v>
      </c>
      <c r="Y416" s="303" t="s">
        <v>3703</v>
      </c>
      <c r="Z416" s="340">
        <f t="shared" si="94"/>
        <v>1</v>
      </c>
      <c r="AA416" s="340">
        <f t="shared" si="95"/>
        <v>1</v>
      </c>
      <c r="AB416" s="340">
        <f t="shared" si="96"/>
        <v>1</v>
      </c>
      <c r="AC416" s="340">
        <f t="shared" si="97"/>
        <v>1</v>
      </c>
      <c r="AD416" s="340">
        <f t="shared" si="98"/>
        <v>1</v>
      </c>
      <c r="AE416" s="340">
        <f t="shared" si="99"/>
        <v>1</v>
      </c>
      <c r="AF416" s="340">
        <f t="shared" si="99"/>
        <v>1</v>
      </c>
      <c r="AG416" s="340">
        <f t="shared" si="100"/>
        <v>1</v>
      </c>
    </row>
    <row r="417" spans="1:33" ht="150">
      <c r="A417" s="169" t="s">
        <v>19</v>
      </c>
      <c r="B417" s="460" t="s">
        <v>13</v>
      </c>
      <c r="C417" s="655"/>
      <c r="D417" s="655"/>
      <c r="E417" s="654"/>
      <c r="F417" s="654"/>
      <c r="G417" s="52" t="s">
        <v>1361</v>
      </c>
      <c r="H417" s="163" t="s">
        <v>245</v>
      </c>
      <c r="I417" s="163" t="s">
        <v>246</v>
      </c>
      <c r="J417" s="168">
        <v>1</v>
      </c>
      <c r="K417" s="192">
        <v>45231</v>
      </c>
      <c r="L417" s="192">
        <v>45747</v>
      </c>
      <c r="M417" s="165">
        <f t="shared" si="93"/>
        <v>73.714285714285708</v>
      </c>
      <c r="N417" s="191">
        <v>0</v>
      </c>
      <c r="O417" s="163" t="s">
        <v>3622</v>
      </c>
      <c r="P417" s="53">
        <f t="shared" si="92"/>
        <v>0</v>
      </c>
      <c r="Q417" s="166" t="str">
        <f>IF(ISNUMBER(P417),IF(P417=100%,"CUMPLIDA",IF(AND(ISNUMBER(L417),ISNUMBER(CGR!$P$4)), IF(L417&lt;CGR!$P$4,"INCUMPLIDA","PROCESO"), "VERIFICAR FECHA")),"SIN VALOR AVANCE")</f>
        <v>PROCESO</v>
      </c>
      <c r="R417" s="281" t="s">
        <v>245</v>
      </c>
      <c r="S417" s="282" t="s">
        <v>246</v>
      </c>
      <c r="T417" s="301">
        <v>1</v>
      </c>
      <c r="U417" s="379">
        <v>45231</v>
      </c>
      <c r="V417" s="379">
        <v>45747</v>
      </c>
      <c r="W417" s="165">
        <f t="shared" si="91"/>
        <v>73.714285714285708</v>
      </c>
      <c r="X417" s="387">
        <v>0</v>
      </c>
      <c r="Y417" s="282" t="s">
        <v>3622</v>
      </c>
      <c r="Z417" s="340">
        <f t="shared" si="94"/>
        <v>1</v>
      </c>
      <c r="AA417" s="340">
        <f t="shared" si="95"/>
        <v>1</v>
      </c>
      <c r="AB417" s="340">
        <f t="shared" si="96"/>
        <v>1</v>
      </c>
      <c r="AC417" s="340">
        <f t="shared" si="97"/>
        <v>1</v>
      </c>
      <c r="AD417" s="340">
        <f t="shared" si="98"/>
        <v>1</v>
      </c>
      <c r="AE417" s="340">
        <f t="shared" si="99"/>
        <v>1</v>
      </c>
      <c r="AF417" s="340">
        <f t="shared" si="99"/>
        <v>1</v>
      </c>
      <c r="AG417" s="340">
        <f t="shared" si="100"/>
        <v>1</v>
      </c>
    </row>
    <row r="418" spans="1:33" ht="165.75">
      <c r="A418" s="169" t="s">
        <v>19</v>
      </c>
      <c r="B418" s="460" t="s">
        <v>13</v>
      </c>
      <c r="C418" s="655"/>
      <c r="D418" s="655"/>
      <c r="E418" s="654"/>
      <c r="F418" s="654"/>
      <c r="G418" s="52" t="s">
        <v>248</v>
      </c>
      <c r="H418" s="163" t="s">
        <v>248</v>
      </c>
      <c r="I418" s="163" t="s">
        <v>3249</v>
      </c>
      <c r="J418" s="168">
        <v>1</v>
      </c>
      <c r="K418" s="192">
        <v>45323</v>
      </c>
      <c r="L418" s="192">
        <v>45747</v>
      </c>
      <c r="M418" s="165">
        <f t="shared" si="93"/>
        <v>60.571428571428569</v>
      </c>
      <c r="N418" s="191">
        <v>0</v>
      </c>
      <c r="O418" s="175" t="s">
        <v>3743</v>
      </c>
      <c r="P418" s="53">
        <f t="shared" si="92"/>
        <v>0</v>
      </c>
      <c r="Q418" s="166" t="str">
        <f>IF(ISNUMBER(P418),IF(P418=100%,"CUMPLIDA",IF(AND(ISNUMBER(L418),ISNUMBER(CGR!$P$4)), IF(L418&lt;CGR!$P$4,"INCUMPLIDA","PROCESO"), "VERIFICAR FECHA")),"SIN VALOR AVANCE")</f>
        <v>PROCESO</v>
      </c>
      <c r="R418" s="281" t="s">
        <v>248</v>
      </c>
      <c r="S418" s="282" t="s">
        <v>3249</v>
      </c>
      <c r="T418" s="301">
        <v>1</v>
      </c>
      <c r="U418" s="379">
        <v>45323</v>
      </c>
      <c r="V418" s="379">
        <v>45747</v>
      </c>
      <c r="W418" s="165">
        <f t="shared" si="91"/>
        <v>60.571428571428569</v>
      </c>
      <c r="X418" s="387">
        <v>0</v>
      </c>
      <c r="Y418" s="303" t="s">
        <v>3743</v>
      </c>
      <c r="Z418" s="340">
        <f t="shared" si="94"/>
        <v>1</v>
      </c>
      <c r="AA418" s="340">
        <f t="shared" si="95"/>
        <v>1</v>
      </c>
      <c r="AB418" s="340">
        <f t="shared" si="96"/>
        <v>1</v>
      </c>
      <c r="AC418" s="340">
        <f t="shared" si="97"/>
        <v>1</v>
      </c>
      <c r="AD418" s="340">
        <f t="shared" si="98"/>
        <v>1</v>
      </c>
      <c r="AE418" s="340">
        <f t="shared" si="99"/>
        <v>1</v>
      </c>
      <c r="AF418" s="340">
        <f t="shared" si="99"/>
        <v>1</v>
      </c>
      <c r="AG418" s="340">
        <f t="shared" si="100"/>
        <v>1</v>
      </c>
    </row>
    <row r="419" spans="1:33" ht="135">
      <c r="A419" s="169" t="s">
        <v>19</v>
      </c>
      <c r="B419" s="460" t="s">
        <v>13</v>
      </c>
      <c r="C419" s="655"/>
      <c r="D419" s="655"/>
      <c r="E419" s="654"/>
      <c r="F419" s="654"/>
      <c r="G419" s="52" t="s">
        <v>3707</v>
      </c>
      <c r="H419" s="163" t="s">
        <v>3707</v>
      </c>
      <c r="I419" s="163" t="s">
        <v>252</v>
      </c>
      <c r="J419" s="168">
        <v>1</v>
      </c>
      <c r="K419" s="192">
        <v>45231</v>
      </c>
      <c r="L419" s="192">
        <v>45747</v>
      </c>
      <c r="M419" s="165">
        <f t="shared" si="93"/>
        <v>73.714285714285708</v>
      </c>
      <c r="N419" s="191">
        <v>0</v>
      </c>
      <c r="O419" s="175" t="s">
        <v>3703</v>
      </c>
      <c r="P419" s="53">
        <f t="shared" si="92"/>
        <v>0</v>
      </c>
      <c r="Q419" s="166" t="str">
        <f>IF(ISNUMBER(P419),IF(P419=100%,"CUMPLIDA",IF(AND(ISNUMBER(L419),ISNUMBER(CGR!$P$4)), IF(L419&lt;CGR!$P$4,"INCUMPLIDA","PROCESO"), "VERIFICAR FECHA")),"SIN VALOR AVANCE")</f>
        <v>PROCESO</v>
      </c>
      <c r="R419" s="281" t="s">
        <v>3707</v>
      </c>
      <c r="S419" s="282" t="s">
        <v>252</v>
      </c>
      <c r="T419" s="301">
        <v>1</v>
      </c>
      <c r="U419" s="379">
        <v>45231</v>
      </c>
      <c r="V419" s="379">
        <v>45747</v>
      </c>
      <c r="W419" s="165">
        <f t="shared" si="91"/>
        <v>73.714285714285708</v>
      </c>
      <c r="X419" s="387">
        <v>0</v>
      </c>
      <c r="Y419" s="303" t="s">
        <v>3703</v>
      </c>
      <c r="Z419" s="340">
        <f t="shared" si="94"/>
        <v>1</v>
      </c>
      <c r="AA419" s="340">
        <f t="shared" si="95"/>
        <v>1</v>
      </c>
      <c r="AB419" s="340">
        <f t="shared" si="96"/>
        <v>1</v>
      </c>
      <c r="AC419" s="340">
        <f t="shared" si="97"/>
        <v>1</v>
      </c>
      <c r="AD419" s="340">
        <f t="shared" si="98"/>
        <v>1</v>
      </c>
      <c r="AE419" s="340">
        <f t="shared" si="99"/>
        <v>1</v>
      </c>
      <c r="AF419" s="340">
        <f t="shared" si="99"/>
        <v>1</v>
      </c>
      <c r="AG419" s="340">
        <f t="shared" si="100"/>
        <v>1</v>
      </c>
    </row>
    <row r="420" spans="1:33" ht="210.75">
      <c r="A420" s="169" t="s">
        <v>19</v>
      </c>
      <c r="B420" s="460" t="s">
        <v>13</v>
      </c>
      <c r="C420" s="655"/>
      <c r="D420" s="655"/>
      <c r="E420" s="654"/>
      <c r="F420" s="654"/>
      <c r="G420" s="52" t="s">
        <v>3708</v>
      </c>
      <c r="H420" s="163" t="s">
        <v>3708</v>
      </c>
      <c r="I420" s="163" t="s">
        <v>2556</v>
      </c>
      <c r="J420" s="168">
        <v>1</v>
      </c>
      <c r="K420" s="192">
        <v>45231</v>
      </c>
      <c r="L420" s="192">
        <v>45808</v>
      </c>
      <c r="M420" s="165">
        <f t="shared" si="93"/>
        <v>82.428571428571431</v>
      </c>
      <c r="N420" s="191">
        <v>0</v>
      </c>
      <c r="O420" s="175" t="s">
        <v>3704</v>
      </c>
      <c r="P420" s="53">
        <f t="shared" si="92"/>
        <v>0</v>
      </c>
      <c r="Q420" s="166" t="str">
        <f>IF(ISNUMBER(P420),IF(P420=100%,"CUMPLIDA",IF(AND(ISNUMBER(L420),ISNUMBER(CGR!$P$4)), IF(L420&lt;CGR!$P$4,"INCUMPLIDA","PROCESO"), "VERIFICAR FECHA")),"SIN VALOR AVANCE")</f>
        <v>PROCESO</v>
      </c>
      <c r="R420" s="281" t="s">
        <v>3708</v>
      </c>
      <c r="S420" s="282" t="s">
        <v>2556</v>
      </c>
      <c r="T420" s="301">
        <v>1</v>
      </c>
      <c r="U420" s="379">
        <v>45231</v>
      </c>
      <c r="V420" s="379">
        <v>45808</v>
      </c>
      <c r="W420" s="165">
        <f t="shared" si="91"/>
        <v>82.428571428571431</v>
      </c>
      <c r="X420" s="387">
        <v>0</v>
      </c>
      <c r="Y420" s="303" t="s">
        <v>3704</v>
      </c>
      <c r="Z420" s="340">
        <f t="shared" si="94"/>
        <v>1</v>
      </c>
      <c r="AA420" s="340">
        <f t="shared" si="95"/>
        <v>1</v>
      </c>
      <c r="AB420" s="340">
        <f t="shared" si="96"/>
        <v>1</v>
      </c>
      <c r="AC420" s="340">
        <f t="shared" si="97"/>
        <v>1</v>
      </c>
      <c r="AD420" s="340">
        <f t="shared" si="98"/>
        <v>1</v>
      </c>
      <c r="AE420" s="340">
        <f t="shared" si="99"/>
        <v>1</v>
      </c>
      <c r="AF420" s="340">
        <f t="shared" si="99"/>
        <v>1</v>
      </c>
      <c r="AG420" s="340">
        <f t="shared" si="100"/>
        <v>1</v>
      </c>
    </row>
    <row r="421" spans="1:33" ht="180.75">
      <c r="A421" s="169" t="s">
        <v>19</v>
      </c>
      <c r="B421" s="460" t="s">
        <v>13</v>
      </c>
      <c r="C421" s="655"/>
      <c r="D421" s="655"/>
      <c r="E421" s="654"/>
      <c r="F421" s="654"/>
      <c r="G421" s="52" t="s">
        <v>1363</v>
      </c>
      <c r="H421" s="163" t="s">
        <v>258</v>
      </c>
      <c r="I421" s="163" t="s">
        <v>259</v>
      </c>
      <c r="J421" s="168">
        <v>7</v>
      </c>
      <c r="K421" s="192">
        <v>46024</v>
      </c>
      <c r="L421" s="192">
        <v>46660</v>
      </c>
      <c r="M421" s="165">
        <f t="shared" si="93"/>
        <v>90.857142857142861</v>
      </c>
      <c r="N421" s="191">
        <v>0</v>
      </c>
      <c r="O421" s="175" t="s">
        <v>3744</v>
      </c>
      <c r="P421" s="53">
        <f t="shared" si="92"/>
        <v>0</v>
      </c>
      <c r="Q421" s="166" t="str">
        <f>IF(ISNUMBER(P421),IF(P421=100%,"CUMPLIDA",IF(AND(ISNUMBER(L421),ISNUMBER(CGR!$P$4)), IF(L421&lt;CGR!$P$4,"INCUMPLIDA","PROCESO"), "VERIFICAR FECHA")),"SIN VALOR AVANCE")</f>
        <v>PROCESO</v>
      </c>
      <c r="R421" s="281" t="s">
        <v>258</v>
      </c>
      <c r="S421" s="282" t="s">
        <v>259</v>
      </c>
      <c r="T421" s="301">
        <v>7</v>
      </c>
      <c r="U421" s="379">
        <v>46024</v>
      </c>
      <c r="V421" s="379">
        <v>46660</v>
      </c>
      <c r="W421" s="165">
        <f t="shared" si="91"/>
        <v>90.857142857142861</v>
      </c>
      <c r="X421" s="387">
        <v>0</v>
      </c>
      <c r="Y421" s="303" t="s">
        <v>3744</v>
      </c>
      <c r="Z421" s="340">
        <f t="shared" si="94"/>
        <v>1</v>
      </c>
      <c r="AA421" s="340">
        <f t="shared" si="95"/>
        <v>1</v>
      </c>
      <c r="AB421" s="340">
        <f t="shared" si="96"/>
        <v>1</v>
      </c>
      <c r="AC421" s="340">
        <f t="shared" si="97"/>
        <v>1</v>
      </c>
      <c r="AD421" s="340">
        <f t="shared" si="98"/>
        <v>1</v>
      </c>
      <c r="AE421" s="340">
        <f t="shared" si="99"/>
        <v>1</v>
      </c>
      <c r="AF421" s="340">
        <f t="shared" si="99"/>
        <v>1</v>
      </c>
      <c r="AG421" s="340">
        <f t="shared" si="100"/>
        <v>1</v>
      </c>
    </row>
    <row r="422" spans="1:33" ht="180">
      <c r="A422" s="169" t="s">
        <v>19</v>
      </c>
      <c r="B422" s="460" t="s">
        <v>13</v>
      </c>
      <c r="C422" s="655"/>
      <c r="D422" s="655"/>
      <c r="E422" s="654"/>
      <c r="F422" s="654"/>
      <c r="G422" s="52" t="s">
        <v>1364</v>
      </c>
      <c r="H422" s="163" t="s">
        <v>261</v>
      </c>
      <c r="I422" s="163" t="s">
        <v>262</v>
      </c>
      <c r="J422" s="168">
        <v>1</v>
      </c>
      <c r="K422" s="192">
        <v>46024</v>
      </c>
      <c r="L422" s="192">
        <v>46660</v>
      </c>
      <c r="M422" s="165">
        <f t="shared" si="93"/>
        <v>90.857142857142861</v>
      </c>
      <c r="N422" s="191">
        <v>0</v>
      </c>
      <c r="O422" s="175" t="s">
        <v>3710</v>
      </c>
      <c r="P422" s="53">
        <f t="shared" si="92"/>
        <v>0</v>
      </c>
      <c r="Q422" s="166" t="str">
        <f>IF(ISNUMBER(P422),IF(P422=100%,"CUMPLIDA",IF(AND(ISNUMBER(L422),ISNUMBER(CGR!$P$4)), IF(L422&lt;CGR!$P$4,"INCUMPLIDA","PROCESO"), "VERIFICAR FECHA")),"SIN VALOR AVANCE")</f>
        <v>PROCESO</v>
      </c>
      <c r="R422" s="281" t="s">
        <v>261</v>
      </c>
      <c r="S422" s="282" t="s">
        <v>262</v>
      </c>
      <c r="T422" s="301">
        <v>1</v>
      </c>
      <c r="U422" s="379">
        <v>46024</v>
      </c>
      <c r="V422" s="379">
        <v>46660</v>
      </c>
      <c r="W422" s="165">
        <f t="shared" si="91"/>
        <v>90.857142857142861</v>
      </c>
      <c r="X422" s="387">
        <v>0</v>
      </c>
      <c r="Y422" s="303" t="s">
        <v>3710</v>
      </c>
      <c r="Z422" s="340">
        <f t="shared" si="94"/>
        <v>1</v>
      </c>
      <c r="AA422" s="340">
        <f t="shared" si="95"/>
        <v>1</v>
      </c>
      <c r="AB422" s="340">
        <f t="shared" si="96"/>
        <v>1</v>
      </c>
      <c r="AC422" s="340">
        <f t="shared" si="97"/>
        <v>1</v>
      </c>
      <c r="AD422" s="340">
        <f t="shared" si="98"/>
        <v>1</v>
      </c>
      <c r="AE422" s="340">
        <f t="shared" si="99"/>
        <v>1</v>
      </c>
      <c r="AF422" s="340">
        <f t="shared" si="99"/>
        <v>1</v>
      </c>
      <c r="AG422" s="340">
        <f t="shared" si="100"/>
        <v>1</v>
      </c>
    </row>
    <row r="423" spans="1:33" ht="409.5">
      <c r="A423" s="169" t="s">
        <v>19</v>
      </c>
      <c r="B423" s="460" t="s">
        <v>13</v>
      </c>
      <c r="C423" s="655"/>
      <c r="D423" s="655"/>
      <c r="E423" s="654"/>
      <c r="F423" s="654"/>
      <c r="G423" s="52" t="s">
        <v>1365</v>
      </c>
      <c r="H423" s="163" t="s">
        <v>264</v>
      </c>
      <c r="I423" s="163" t="s">
        <v>265</v>
      </c>
      <c r="J423" s="168">
        <v>2</v>
      </c>
      <c r="K423" s="192">
        <v>46024</v>
      </c>
      <c r="L423" s="192">
        <v>46660</v>
      </c>
      <c r="M423" s="165">
        <f t="shared" si="93"/>
        <v>90.857142857142861</v>
      </c>
      <c r="N423" s="191">
        <v>0</v>
      </c>
      <c r="O423" s="175" t="s">
        <v>3711</v>
      </c>
      <c r="P423" s="53">
        <f t="shared" si="92"/>
        <v>0</v>
      </c>
      <c r="Q423" s="166" t="str">
        <f>IF(ISNUMBER(P423),IF(P423=100%,"CUMPLIDA",IF(AND(ISNUMBER(L423),ISNUMBER(CGR!$P$4)), IF(L423&lt;CGR!$P$4,"INCUMPLIDA","PROCESO"), "VERIFICAR FECHA")),"SIN VALOR AVANCE")</f>
        <v>PROCESO</v>
      </c>
      <c r="R423" s="281" t="s">
        <v>264</v>
      </c>
      <c r="S423" s="282" t="s">
        <v>265</v>
      </c>
      <c r="T423" s="301">
        <v>2</v>
      </c>
      <c r="U423" s="379">
        <v>46024</v>
      </c>
      <c r="V423" s="379">
        <v>46660</v>
      </c>
      <c r="W423" s="165">
        <f t="shared" si="91"/>
        <v>90.857142857142861</v>
      </c>
      <c r="X423" s="387">
        <v>0</v>
      </c>
      <c r="Y423" s="303" t="s">
        <v>3711</v>
      </c>
      <c r="Z423" s="340">
        <f t="shared" si="94"/>
        <v>1</v>
      </c>
      <c r="AA423" s="340">
        <f t="shared" si="95"/>
        <v>1</v>
      </c>
      <c r="AB423" s="340">
        <f t="shared" si="96"/>
        <v>1</v>
      </c>
      <c r="AC423" s="340">
        <f t="shared" si="97"/>
        <v>1</v>
      </c>
      <c r="AD423" s="340">
        <f t="shared" si="98"/>
        <v>1</v>
      </c>
      <c r="AE423" s="340">
        <f t="shared" si="99"/>
        <v>1</v>
      </c>
      <c r="AF423" s="340">
        <f t="shared" si="99"/>
        <v>1</v>
      </c>
      <c r="AG423" s="340">
        <f t="shared" si="100"/>
        <v>1</v>
      </c>
    </row>
    <row r="424" spans="1:33" ht="240.75" customHeight="1">
      <c r="A424" s="169" t="s">
        <v>19</v>
      </c>
      <c r="B424" s="460" t="s">
        <v>13</v>
      </c>
      <c r="C424" s="655" t="s">
        <v>3745</v>
      </c>
      <c r="D424" s="655" t="s">
        <v>3699</v>
      </c>
      <c r="E424" s="654" t="s">
        <v>3746</v>
      </c>
      <c r="F424" s="654" t="s">
        <v>3747</v>
      </c>
      <c r="G424" s="52" t="s">
        <v>2481</v>
      </c>
      <c r="H424" s="537" t="s">
        <v>3620</v>
      </c>
      <c r="I424" s="163" t="s">
        <v>3170</v>
      </c>
      <c r="J424" s="164">
        <v>1</v>
      </c>
      <c r="K424" s="190">
        <v>44044</v>
      </c>
      <c r="L424" s="190">
        <v>44196</v>
      </c>
      <c r="M424" s="165">
        <f t="shared" si="93"/>
        <v>21.714285714285715</v>
      </c>
      <c r="N424" s="191">
        <v>1</v>
      </c>
      <c r="O424" s="163" t="s">
        <v>3748</v>
      </c>
      <c r="P424" s="53">
        <f t="shared" si="92"/>
        <v>1</v>
      </c>
      <c r="Q424" s="166" t="str">
        <f>IF(ISNUMBER(P424),IF(P424=100%,"CUMPLIDA",IF(AND(ISNUMBER(L424),ISNUMBER(CGR!$P$4)), IF(L424&lt;CGR!$P$4,"INCUMPLIDA","PROCESO"), "VERIFICAR FECHA")),"SIN VALOR AVANCE")</f>
        <v>CUMPLIDA</v>
      </c>
      <c r="R424" s="362" t="s">
        <v>3620</v>
      </c>
      <c r="S424" s="282" t="s">
        <v>3170</v>
      </c>
      <c r="T424" s="363">
        <v>1</v>
      </c>
      <c r="U424" s="378">
        <v>44044</v>
      </c>
      <c r="V424" s="378">
        <v>44196</v>
      </c>
      <c r="W424" s="165">
        <f t="shared" si="91"/>
        <v>21.714285714285715</v>
      </c>
      <c r="X424" s="387">
        <v>1</v>
      </c>
      <c r="Y424" s="282" t="s">
        <v>3748</v>
      </c>
      <c r="Z424" s="340">
        <f t="shared" si="94"/>
        <v>1</v>
      </c>
      <c r="AA424" s="340">
        <f t="shared" si="95"/>
        <v>1</v>
      </c>
      <c r="AB424" s="340">
        <f t="shared" si="96"/>
        <v>1</v>
      </c>
      <c r="AC424" s="340">
        <f t="shared" si="97"/>
        <v>1</v>
      </c>
      <c r="AD424" s="340">
        <f t="shared" si="98"/>
        <v>1</v>
      </c>
      <c r="AE424" s="340">
        <f t="shared" si="99"/>
        <v>1</v>
      </c>
      <c r="AF424" s="340">
        <f t="shared" si="99"/>
        <v>1</v>
      </c>
      <c r="AG424" s="340">
        <f t="shared" si="100"/>
        <v>1</v>
      </c>
    </row>
    <row r="425" spans="1:33" ht="75.75" customHeight="1">
      <c r="A425" s="169" t="s">
        <v>19</v>
      </c>
      <c r="B425" s="460" t="s">
        <v>13</v>
      </c>
      <c r="C425" s="655"/>
      <c r="D425" s="655"/>
      <c r="E425" s="654"/>
      <c r="F425" s="654"/>
      <c r="G425" s="643" t="s">
        <v>2481</v>
      </c>
      <c r="H425" s="163" t="s">
        <v>2429</v>
      </c>
      <c r="I425" s="163" t="s">
        <v>969</v>
      </c>
      <c r="J425" s="168">
        <v>1</v>
      </c>
      <c r="K425" s="190">
        <v>45231</v>
      </c>
      <c r="L425" s="190">
        <v>45504</v>
      </c>
      <c r="M425" s="165">
        <f t="shared" si="93"/>
        <v>39</v>
      </c>
      <c r="N425" s="191">
        <v>1</v>
      </c>
      <c r="O425" s="175" t="s">
        <v>3703</v>
      </c>
      <c r="P425" s="53">
        <f t="shared" si="92"/>
        <v>1</v>
      </c>
      <c r="Q425" s="166" t="str">
        <f>IF(ISNUMBER(P425),IF(P425=100%,"CUMPLIDA",IF(AND(ISNUMBER(L425),ISNUMBER(CGR!$P$4)), IF(L425&lt;CGR!$P$4,"INCUMPLIDA","PROCESO"), "VERIFICAR FECHA")),"SIN VALOR AVANCE")</f>
        <v>CUMPLIDA</v>
      </c>
      <c r="R425" s="281" t="s">
        <v>2429</v>
      </c>
      <c r="S425" s="282" t="s">
        <v>969</v>
      </c>
      <c r="T425" s="301">
        <v>1</v>
      </c>
      <c r="U425" s="378">
        <v>45231</v>
      </c>
      <c r="V425" s="378">
        <v>45504</v>
      </c>
      <c r="W425" s="165">
        <f t="shared" si="91"/>
        <v>39</v>
      </c>
      <c r="X425" s="387">
        <v>1</v>
      </c>
      <c r="Y425" s="303" t="s">
        <v>3703</v>
      </c>
      <c r="Z425" s="340">
        <f t="shared" si="94"/>
        <v>1</v>
      </c>
      <c r="AA425" s="340">
        <f t="shared" si="95"/>
        <v>1</v>
      </c>
      <c r="AB425" s="340">
        <f t="shared" si="96"/>
        <v>1</v>
      </c>
      <c r="AC425" s="340">
        <f t="shared" si="97"/>
        <v>1</v>
      </c>
      <c r="AD425" s="340">
        <f t="shared" si="98"/>
        <v>1</v>
      </c>
      <c r="AE425" s="340">
        <f t="shared" si="99"/>
        <v>1</v>
      </c>
      <c r="AF425" s="340">
        <f t="shared" si="99"/>
        <v>1</v>
      </c>
      <c r="AG425" s="340">
        <f t="shared" si="100"/>
        <v>1</v>
      </c>
    </row>
    <row r="426" spans="1:33" ht="315.75">
      <c r="A426" s="169" t="s">
        <v>19</v>
      </c>
      <c r="B426" s="460" t="s">
        <v>13</v>
      </c>
      <c r="C426" s="655"/>
      <c r="D426" s="655"/>
      <c r="E426" s="654"/>
      <c r="F426" s="654"/>
      <c r="G426" s="643"/>
      <c r="H426" s="163" t="s">
        <v>2431</v>
      </c>
      <c r="I426" s="163" t="s">
        <v>2432</v>
      </c>
      <c r="J426" s="168">
        <v>1</v>
      </c>
      <c r="K426" s="190">
        <v>45231</v>
      </c>
      <c r="L426" s="190">
        <v>45504</v>
      </c>
      <c r="M426" s="165">
        <f t="shared" si="93"/>
        <v>39</v>
      </c>
      <c r="N426" s="191">
        <v>1</v>
      </c>
      <c r="O426" s="175" t="s">
        <v>3741</v>
      </c>
      <c r="P426" s="53">
        <f t="shared" si="92"/>
        <v>1</v>
      </c>
      <c r="Q426" s="166" t="str">
        <f>IF(ISNUMBER(P426),IF(P426=100%,"CUMPLIDA",IF(AND(ISNUMBER(L426),ISNUMBER(CGR!$P$4)), IF(L426&lt;CGR!$P$4,"INCUMPLIDA","PROCESO"), "VERIFICAR FECHA")),"SIN VALOR AVANCE")</f>
        <v>CUMPLIDA</v>
      </c>
      <c r="R426" s="281" t="s">
        <v>2431</v>
      </c>
      <c r="S426" s="282" t="s">
        <v>2432</v>
      </c>
      <c r="T426" s="301">
        <v>1</v>
      </c>
      <c r="U426" s="378">
        <v>45231</v>
      </c>
      <c r="V426" s="378">
        <v>45504</v>
      </c>
      <c r="W426" s="165">
        <f t="shared" si="91"/>
        <v>39</v>
      </c>
      <c r="X426" s="387">
        <v>1</v>
      </c>
      <c r="Y426" s="303" t="s">
        <v>3741</v>
      </c>
      <c r="Z426" s="340">
        <f t="shared" si="94"/>
        <v>1</v>
      </c>
      <c r="AA426" s="340">
        <f t="shared" si="95"/>
        <v>1</v>
      </c>
      <c r="AB426" s="340">
        <f t="shared" si="96"/>
        <v>1</v>
      </c>
      <c r="AC426" s="340">
        <f t="shared" si="97"/>
        <v>1</v>
      </c>
      <c r="AD426" s="340">
        <f t="shared" si="98"/>
        <v>1</v>
      </c>
      <c r="AE426" s="340">
        <f t="shared" si="99"/>
        <v>1</v>
      </c>
      <c r="AF426" s="340">
        <f t="shared" si="99"/>
        <v>1</v>
      </c>
      <c r="AG426" s="340">
        <f t="shared" si="100"/>
        <v>1</v>
      </c>
    </row>
    <row r="427" spans="1:33" ht="135.75">
      <c r="A427" s="169" t="s">
        <v>19</v>
      </c>
      <c r="B427" s="460" t="s">
        <v>13</v>
      </c>
      <c r="C427" s="655"/>
      <c r="D427" s="655"/>
      <c r="E427" s="654"/>
      <c r="F427" s="654"/>
      <c r="G427" s="52" t="s">
        <v>2434</v>
      </c>
      <c r="H427" s="163" t="s">
        <v>1614</v>
      </c>
      <c r="I427" s="163" t="s">
        <v>238</v>
      </c>
      <c r="J427" s="168">
        <v>1</v>
      </c>
      <c r="K427" s="192">
        <v>45323</v>
      </c>
      <c r="L427" s="192">
        <v>45747</v>
      </c>
      <c r="M427" s="165">
        <f t="shared" si="93"/>
        <v>60.571428571428569</v>
      </c>
      <c r="N427" s="191">
        <v>0</v>
      </c>
      <c r="O427" s="175" t="s">
        <v>3705</v>
      </c>
      <c r="P427" s="53">
        <f t="shared" si="92"/>
        <v>0</v>
      </c>
      <c r="Q427" s="166" t="str">
        <f>IF(ISNUMBER(P427),IF(P427=100%,"CUMPLIDA",IF(AND(ISNUMBER(L427),ISNUMBER(CGR!$P$4)), IF(L427&lt;CGR!$P$4,"INCUMPLIDA","PROCESO"), "VERIFICAR FECHA")),"SIN VALOR AVANCE")</f>
        <v>PROCESO</v>
      </c>
      <c r="R427" s="281" t="s">
        <v>1614</v>
      </c>
      <c r="S427" s="282" t="s">
        <v>238</v>
      </c>
      <c r="T427" s="301">
        <v>1</v>
      </c>
      <c r="U427" s="379">
        <v>45323</v>
      </c>
      <c r="V427" s="379">
        <v>45747</v>
      </c>
      <c r="W427" s="165">
        <f t="shared" si="91"/>
        <v>60.571428571428569</v>
      </c>
      <c r="X427" s="387">
        <v>0</v>
      </c>
      <c r="Y427" s="303" t="s">
        <v>3705</v>
      </c>
      <c r="Z427" s="340">
        <f t="shared" si="94"/>
        <v>1</v>
      </c>
      <c r="AA427" s="340">
        <f t="shared" si="95"/>
        <v>1</v>
      </c>
      <c r="AB427" s="340">
        <f t="shared" si="96"/>
        <v>1</v>
      </c>
      <c r="AC427" s="340">
        <f t="shared" si="97"/>
        <v>1</v>
      </c>
      <c r="AD427" s="340">
        <f t="shared" si="98"/>
        <v>1</v>
      </c>
      <c r="AE427" s="340">
        <f t="shared" si="99"/>
        <v>1</v>
      </c>
      <c r="AF427" s="340">
        <f t="shared" si="99"/>
        <v>1</v>
      </c>
      <c r="AG427" s="340">
        <f t="shared" si="100"/>
        <v>1</v>
      </c>
    </row>
    <row r="428" spans="1:33" ht="90.75">
      <c r="A428" s="169" t="s">
        <v>19</v>
      </c>
      <c r="B428" s="460" t="s">
        <v>13</v>
      </c>
      <c r="C428" s="655"/>
      <c r="D428" s="655"/>
      <c r="E428" s="654"/>
      <c r="F428" s="654"/>
      <c r="G428" s="52" t="s">
        <v>241</v>
      </c>
      <c r="H428" s="163" t="s">
        <v>241</v>
      </c>
      <c r="I428" s="163" t="s">
        <v>242</v>
      </c>
      <c r="J428" s="168">
        <v>1</v>
      </c>
      <c r="K428" s="192">
        <v>45323</v>
      </c>
      <c r="L428" s="192">
        <v>45747</v>
      </c>
      <c r="M428" s="165">
        <f t="shared" si="93"/>
        <v>60.571428571428569</v>
      </c>
      <c r="N428" s="191">
        <v>0</v>
      </c>
      <c r="O428" s="175" t="s">
        <v>3749</v>
      </c>
      <c r="P428" s="53">
        <f t="shared" si="92"/>
        <v>0</v>
      </c>
      <c r="Q428" s="166" t="str">
        <f>IF(ISNUMBER(P428),IF(P428=100%,"CUMPLIDA",IF(AND(ISNUMBER(L428),ISNUMBER(CGR!$P$4)), IF(L428&lt;CGR!$P$4,"INCUMPLIDA","PROCESO"), "VERIFICAR FECHA")),"SIN VALOR AVANCE")</f>
        <v>PROCESO</v>
      </c>
      <c r="R428" s="281" t="s">
        <v>241</v>
      </c>
      <c r="S428" s="282" t="s">
        <v>242</v>
      </c>
      <c r="T428" s="301">
        <v>1</v>
      </c>
      <c r="U428" s="379">
        <v>45323</v>
      </c>
      <c r="V428" s="379">
        <v>45747</v>
      </c>
      <c r="W428" s="165">
        <f t="shared" si="91"/>
        <v>60.571428571428569</v>
      </c>
      <c r="X428" s="387">
        <v>0</v>
      </c>
      <c r="Y428" s="303" t="s">
        <v>3749</v>
      </c>
      <c r="Z428" s="340">
        <f t="shared" si="94"/>
        <v>1</v>
      </c>
      <c r="AA428" s="340">
        <f t="shared" si="95"/>
        <v>1</v>
      </c>
      <c r="AB428" s="340">
        <f t="shared" si="96"/>
        <v>1</v>
      </c>
      <c r="AC428" s="340">
        <f t="shared" si="97"/>
        <v>1</v>
      </c>
      <c r="AD428" s="340">
        <f t="shared" si="98"/>
        <v>1</v>
      </c>
      <c r="AE428" s="340">
        <f t="shared" si="99"/>
        <v>1</v>
      </c>
      <c r="AF428" s="340">
        <f t="shared" si="99"/>
        <v>1</v>
      </c>
      <c r="AG428" s="340">
        <f t="shared" si="100"/>
        <v>1</v>
      </c>
    </row>
    <row r="429" spans="1:33" ht="150">
      <c r="A429" s="169" t="s">
        <v>19</v>
      </c>
      <c r="B429" s="460" t="s">
        <v>13</v>
      </c>
      <c r="C429" s="655"/>
      <c r="D429" s="655"/>
      <c r="E429" s="654"/>
      <c r="F429" s="654"/>
      <c r="G429" s="52" t="s">
        <v>1361</v>
      </c>
      <c r="H429" s="163" t="s">
        <v>245</v>
      </c>
      <c r="I429" s="163" t="s">
        <v>246</v>
      </c>
      <c r="J429" s="168">
        <v>1</v>
      </c>
      <c r="K429" s="192">
        <v>45231</v>
      </c>
      <c r="L429" s="192">
        <v>45747</v>
      </c>
      <c r="M429" s="165">
        <f t="shared" si="93"/>
        <v>73.714285714285708</v>
      </c>
      <c r="N429" s="191">
        <v>0</v>
      </c>
      <c r="O429" s="163" t="s">
        <v>3622</v>
      </c>
      <c r="P429" s="53">
        <f t="shared" si="92"/>
        <v>0</v>
      </c>
      <c r="Q429" s="166" t="str">
        <f>IF(ISNUMBER(P429),IF(P429=100%,"CUMPLIDA",IF(AND(ISNUMBER(L429),ISNUMBER(CGR!$P$4)), IF(L429&lt;CGR!$P$4,"INCUMPLIDA","PROCESO"), "VERIFICAR FECHA")),"SIN VALOR AVANCE")</f>
        <v>PROCESO</v>
      </c>
      <c r="R429" s="281" t="s">
        <v>245</v>
      </c>
      <c r="S429" s="282" t="s">
        <v>246</v>
      </c>
      <c r="T429" s="301">
        <v>1</v>
      </c>
      <c r="U429" s="379">
        <v>45231</v>
      </c>
      <c r="V429" s="379">
        <v>45747</v>
      </c>
      <c r="W429" s="165">
        <f t="shared" si="91"/>
        <v>73.714285714285708</v>
      </c>
      <c r="X429" s="387">
        <v>0</v>
      </c>
      <c r="Y429" s="282" t="s">
        <v>3622</v>
      </c>
      <c r="Z429" s="340">
        <f t="shared" si="94"/>
        <v>1</v>
      </c>
      <c r="AA429" s="340">
        <f t="shared" si="95"/>
        <v>1</v>
      </c>
      <c r="AB429" s="340">
        <f t="shared" si="96"/>
        <v>1</v>
      </c>
      <c r="AC429" s="340">
        <f t="shared" si="97"/>
        <v>1</v>
      </c>
      <c r="AD429" s="340">
        <f t="shared" si="98"/>
        <v>1</v>
      </c>
      <c r="AE429" s="340">
        <f t="shared" si="99"/>
        <v>1</v>
      </c>
      <c r="AF429" s="340">
        <f t="shared" si="99"/>
        <v>1</v>
      </c>
      <c r="AG429" s="340">
        <f t="shared" si="100"/>
        <v>1</v>
      </c>
    </row>
    <row r="430" spans="1:33" ht="135.75">
      <c r="A430" s="169" t="s">
        <v>19</v>
      </c>
      <c r="B430" s="460" t="s">
        <v>13</v>
      </c>
      <c r="C430" s="655"/>
      <c r="D430" s="655"/>
      <c r="E430" s="654"/>
      <c r="F430" s="654"/>
      <c r="G430" s="52" t="s">
        <v>248</v>
      </c>
      <c r="H430" s="163" t="s">
        <v>248</v>
      </c>
      <c r="I430" s="163" t="s">
        <v>3249</v>
      </c>
      <c r="J430" s="168">
        <v>1</v>
      </c>
      <c r="K430" s="192">
        <v>45323</v>
      </c>
      <c r="L430" s="192">
        <v>45747</v>
      </c>
      <c r="M430" s="165">
        <f t="shared" si="93"/>
        <v>60.571428571428569</v>
      </c>
      <c r="N430" s="191">
        <v>0</v>
      </c>
      <c r="O430" s="175" t="s">
        <v>3705</v>
      </c>
      <c r="P430" s="53">
        <f t="shared" si="92"/>
        <v>0</v>
      </c>
      <c r="Q430" s="166" t="str">
        <f>IF(ISNUMBER(P430),IF(P430=100%,"CUMPLIDA",IF(AND(ISNUMBER(L430),ISNUMBER(CGR!$P$4)), IF(L430&lt;CGR!$P$4,"INCUMPLIDA","PROCESO"), "VERIFICAR FECHA")),"SIN VALOR AVANCE")</f>
        <v>PROCESO</v>
      </c>
      <c r="R430" s="281" t="s">
        <v>248</v>
      </c>
      <c r="S430" s="282" t="s">
        <v>3249</v>
      </c>
      <c r="T430" s="301">
        <v>1</v>
      </c>
      <c r="U430" s="379">
        <v>45323</v>
      </c>
      <c r="V430" s="379">
        <v>45747</v>
      </c>
      <c r="W430" s="165">
        <f t="shared" si="91"/>
        <v>60.571428571428569</v>
      </c>
      <c r="X430" s="387">
        <v>0</v>
      </c>
      <c r="Y430" s="303" t="s">
        <v>3705</v>
      </c>
      <c r="Z430" s="340">
        <f t="shared" si="94"/>
        <v>1</v>
      </c>
      <c r="AA430" s="340">
        <f t="shared" si="95"/>
        <v>1</v>
      </c>
      <c r="AB430" s="340">
        <f t="shared" si="96"/>
        <v>1</v>
      </c>
      <c r="AC430" s="340">
        <f t="shared" si="97"/>
        <v>1</v>
      </c>
      <c r="AD430" s="340">
        <f t="shared" si="98"/>
        <v>1</v>
      </c>
      <c r="AE430" s="340">
        <f t="shared" si="99"/>
        <v>1</v>
      </c>
      <c r="AF430" s="340">
        <f t="shared" si="99"/>
        <v>1</v>
      </c>
      <c r="AG430" s="340">
        <f t="shared" si="100"/>
        <v>1</v>
      </c>
    </row>
    <row r="431" spans="1:33" ht="135">
      <c r="A431" s="169" t="s">
        <v>19</v>
      </c>
      <c r="B431" s="460" t="s">
        <v>13</v>
      </c>
      <c r="C431" s="655"/>
      <c r="D431" s="655"/>
      <c r="E431" s="654"/>
      <c r="F431" s="654"/>
      <c r="G431" s="52" t="s">
        <v>3707</v>
      </c>
      <c r="H431" s="163" t="s">
        <v>3707</v>
      </c>
      <c r="I431" s="163" t="s">
        <v>252</v>
      </c>
      <c r="J431" s="168">
        <v>1</v>
      </c>
      <c r="K431" s="192">
        <v>45231</v>
      </c>
      <c r="L431" s="192">
        <v>45747</v>
      </c>
      <c r="M431" s="165">
        <f t="shared" si="93"/>
        <v>73.714285714285708</v>
      </c>
      <c r="N431" s="191">
        <v>0</v>
      </c>
      <c r="O431" s="175" t="s">
        <v>3749</v>
      </c>
      <c r="P431" s="53">
        <f t="shared" si="92"/>
        <v>0</v>
      </c>
      <c r="Q431" s="166" t="str">
        <f>IF(ISNUMBER(P431),IF(P431=100%,"CUMPLIDA",IF(AND(ISNUMBER(L431),ISNUMBER(CGR!$P$4)), IF(L431&lt;CGR!$P$4,"INCUMPLIDA","PROCESO"), "VERIFICAR FECHA")),"SIN VALOR AVANCE")</f>
        <v>PROCESO</v>
      </c>
      <c r="R431" s="281" t="s">
        <v>3707</v>
      </c>
      <c r="S431" s="282" t="s">
        <v>252</v>
      </c>
      <c r="T431" s="301">
        <v>1</v>
      </c>
      <c r="U431" s="379">
        <v>45231</v>
      </c>
      <c r="V431" s="379">
        <v>45747</v>
      </c>
      <c r="W431" s="165">
        <f t="shared" si="91"/>
        <v>73.714285714285708</v>
      </c>
      <c r="X431" s="387">
        <v>0</v>
      </c>
      <c r="Y431" s="303" t="s">
        <v>3749</v>
      </c>
      <c r="Z431" s="340">
        <f t="shared" si="94"/>
        <v>1</v>
      </c>
      <c r="AA431" s="340">
        <f t="shared" si="95"/>
        <v>1</v>
      </c>
      <c r="AB431" s="340">
        <f t="shared" si="96"/>
        <v>1</v>
      </c>
      <c r="AC431" s="340">
        <f t="shared" si="97"/>
        <v>1</v>
      </c>
      <c r="AD431" s="340">
        <f t="shared" si="98"/>
        <v>1</v>
      </c>
      <c r="AE431" s="340">
        <f t="shared" si="99"/>
        <v>1</v>
      </c>
      <c r="AF431" s="340">
        <f t="shared" si="99"/>
        <v>1</v>
      </c>
      <c r="AG431" s="340">
        <f t="shared" si="100"/>
        <v>1</v>
      </c>
    </row>
    <row r="432" spans="1:33" ht="225.75">
      <c r="A432" s="169" t="s">
        <v>19</v>
      </c>
      <c r="B432" s="460" t="s">
        <v>13</v>
      </c>
      <c r="C432" s="655"/>
      <c r="D432" s="655"/>
      <c r="E432" s="654"/>
      <c r="F432" s="654"/>
      <c r="G432" s="52" t="s">
        <v>3708</v>
      </c>
      <c r="H432" s="163" t="s">
        <v>3708</v>
      </c>
      <c r="I432" s="163" t="s">
        <v>2556</v>
      </c>
      <c r="J432" s="168">
        <v>1</v>
      </c>
      <c r="K432" s="192">
        <v>45231</v>
      </c>
      <c r="L432" s="192">
        <v>45808</v>
      </c>
      <c r="M432" s="165">
        <f t="shared" si="93"/>
        <v>82.428571428571431</v>
      </c>
      <c r="N432" s="191">
        <v>0</v>
      </c>
      <c r="O432" s="175" t="s">
        <v>3750</v>
      </c>
      <c r="P432" s="53">
        <f t="shared" si="92"/>
        <v>0</v>
      </c>
      <c r="Q432" s="166" t="str">
        <f>IF(ISNUMBER(P432),IF(P432=100%,"CUMPLIDA",IF(AND(ISNUMBER(L432),ISNUMBER(CGR!$P$4)), IF(L432&lt;CGR!$P$4,"INCUMPLIDA","PROCESO"), "VERIFICAR FECHA")),"SIN VALOR AVANCE")</f>
        <v>PROCESO</v>
      </c>
      <c r="R432" s="281" t="s">
        <v>3708</v>
      </c>
      <c r="S432" s="282" t="s">
        <v>2556</v>
      </c>
      <c r="T432" s="301">
        <v>1</v>
      </c>
      <c r="U432" s="379">
        <v>45231</v>
      </c>
      <c r="V432" s="379">
        <v>45808</v>
      </c>
      <c r="W432" s="165">
        <f t="shared" si="91"/>
        <v>82.428571428571431</v>
      </c>
      <c r="X432" s="387">
        <v>0</v>
      </c>
      <c r="Y432" s="303" t="s">
        <v>3750</v>
      </c>
      <c r="Z432" s="340">
        <f t="shared" si="94"/>
        <v>1</v>
      </c>
      <c r="AA432" s="340">
        <f t="shared" si="95"/>
        <v>1</v>
      </c>
      <c r="AB432" s="340">
        <f t="shared" si="96"/>
        <v>1</v>
      </c>
      <c r="AC432" s="340">
        <f t="shared" si="97"/>
        <v>1</v>
      </c>
      <c r="AD432" s="340">
        <f t="shared" si="98"/>
        <v>1</v>
      </c>
      <c r="AE432" s="340">
        <f t="shared" si="99"/>
        <v>1</v>
      </c>
      <c r="AF432" s="340">
        <f t="shared" si="99"/>
        <v>1</v>
      </c>
      <c r="AG432" s="340">
        <f t="shared" si="100"/>
        <v>1</v>
      </c>
    </row>
    <row r="433" spans="1:33" ht="180.75">
      <c r="A433" s="169" t="s">
        <v>19</v>
      </c>
      <c r="B433" s="460" t="s">
        <v>13</v>
      </c>
      <c r="C433" s="655"/>
      <c r="D433" s="655"/>
      <c r="E433" s="654"/>
      <c r="F433" s="654"/>
      <c r="G433" s="52" t="s">
        <v>1363</v>
      </c>
      <c r="H433" s="163" t="s">
        <v>258</v>
      </c>
      <c r="I433" s="163" t="s">
        <v>259</v>
      </c>
      <c r="J433" s="168">
        <v>7</v>
      </c>
      <c r="K433" s="192">
        <v>46024</v>
      </c>
      <c r="L433" s="192">
        <v>46660</v>
      </c>
      <c r="M433" s="165">
        <f t="shared" si="93"/>
        <v>90.857142857142861</v>
      </c>
      <c r="N433" s="191">
        <v>0</v>
      </c>
      <c r="O433" s="175" t="s">
        <v>3744</v>
      </c>
      <c r="P433" s="53">
        <f t="shared" si="92"/>
        <v>0</v>
      </c>
      <c r="Q433" s="166" t="str">
        <f>IF(ISNUMBER(P433),IF(P433=100%,"CUMPLIDA",IF(AND(ISNUMBER(L433),ISNUMBER(CGR!$P$4)), IF(L433&lt;CGR!$P$4,"INCUMPLIDA","PROCESO"), "VERIFICAR FECHA")),"SIN VALOR AVANCE")</f>
        <v>PROCESO</v>
      </c>
      <c r="R433" s="281" t="s">
        <v>258</v>
      </c>
      <c r="S433" s="282" t="s">
        <v>259</v>
      </c>
      <c r="T433" s="301">
        <v>7</v>
      </c>
      <c r="U433" s="379">
        <v>46024</v>
      </c>
      <c r="V433" s="379">
        <v>46660</v>
      </c>
      <c r="W433" s="165">
        <f t="shared" si="91"/>
        <v>90.857142857142861</v>
      </c>
      <c r="X433" s="387">
        <v>0</v>
      </c>
      <c r="Y433" s="303" t="s">
        <v>3744</v>
      </c>
      <c r="Z433" s="340">
        <f t="shared" si="94"/>
        <v>1</v>
      </c>
      <c r="AA433" s="340">
        <f t="shared" si="95"/>
        <v>1</v>
      </c>
      <c r="AB433" s="340">
        <f t="shared" si="96"/>
        <v>1</v>
      </c>
      <c r="AC433" s="340">
        <f t="shared" si="97"/>
        <v>1</v>
      </c>
      <c r="AD433" s="340">
        <f t="shared" si="98"/>
        <v>1</v>
      </c>
      <c r="AE433" s="340">
        <f t="shared" si="99"/>
        <v>1</v>
      </c>
      <c r="AF433" s="340">
        <f t="shared" si="99"/>
        <v>1</v>
      </c>
      <c r="AG433" s="340">
        <f t="shared" si="100"/>
        <v>1</v>
      </c>
    </row>
    <row r="434" spans="1:33" ht="180">
      <c r="A434" s="169" t="s">
        <v>19</v>
      </c>
      <c r="B434" s="460" t="s">
        <v>13</v>
      </c>
      <c r="C434" s="655"/>
      <c r="D434" s="655"/>
      <c r="E434" s="654"/>
      <c r="F434" s="654"/>
      <c r="G434" s="52" t="s">
        <v>1364</v>
      </c>
      <c r="H434" s="163" t="s">
        <v>261</v>
      </c>
      <c r="I434" s="163" t="s">
        <v>262</v>
      </c>
      <c r="J434" s="168">
        <v>1</v>
      </c>
      <c r="K434" s="192">
        <v>46024</v>
      </c>
      <c r="L434" s="192">
        <v>46660</v>
      </c>
      <c r="M434" s="165">
        <f t="shared" si="93"/>
        <v>90.857142857142861</v>
      </c>
      <c r="N434" s="191">
        <v>0</v>
      </c>
      <c r="O434" s="175" t="s">
        <v>3751</v>
      </c>
      <c r="P434" s="53">
        <f t="shared" si="92"/>
        <v>0</v>
      </c>
      <c r="Q434" s="166" t="str">
        <f>IF(ISNUMBER(P434),IF(P434=100%,"CUMPLIDA",IF(AND(ISNUMBER(L434),ISNUMBER(CGR!$P$4)), IF(L434&lt;CGR!$P$4,"INCUMPLIDA","PROCESO"), "VERIFICAR FECHA")),"SIN VALOR AVANCE")</f>
        <v>PROCESO</v>
      </c>
      <c r="R434" s="281" t="s">
        <v>261</v>
      </c>
      <c r="S434" s="282" t="s">
        <v>262</v>
      </c>
      <c r="T434" s="301">
        <v>1</v>
      </c>
      <c r="U434" s="379">
        <v>46024</v>
      </c>
      <c r="V434" s="379">
        <v>46660</v>
      </c>
      <c r="W434" s="165">
        <f t="shared" si="91"/>
        <v>90.857142857142861</v>
      </c>
      <c r="X434" s="387">
        <v>0</v>
      </c>
      <c r="Y434" s="303" t="s">
        <v>3751</v>
      </c>
      <c r="Z434" s="340">
        <f t="shared" si="94"/>
        <v>1</v>
      </c>
      <c r="AA434" s="340">
        <f t="shared" si="95"/>
        <v>1</v>
      </c>
      <c r="AB434" s="340">
        <f t="shared" si="96"/>
        <v>1</v>
      </c>
      <c r="AC434" s="340">
        <f t="shared" si="97"/>
        <v>1</v>
      </c>
      <c r="AD434" s="340">
        <f t="shared" si="98"/>
        <v>1</v>
      </c>
      <c r="AE434" s="340">
        <f t="shared" si="99"/>
        <v>1</v>
      </c>
      <c r="AF434" s="340">
        <f t="shared" si="99"/>
        <v>1</v>
      </c>
      <c r="AG434" s="340">
        <f t="shared" si="100"/>
        <v>1</v>
      </c>
    </row>
    <row r="435" spans="1:33" ht="409.5">
      <c r="A435" s="169" t="s">
        <v>19</v>
      </c>
      <c r="B435" s="460" t="s">
        <v>13</v>
      </c>
      <c r="C435" s="655"/>
      <c r="D435" s="655"/>
      <c r="E435" s="654"/>
      <c r="F435" s="654"/>
      <c r="G435" s="52" t="s">
        <v>1365</v>
      </c>
      <c r="H435" s="163" t="s">
        <v>264</v>
      </c>
      <c r="I435" s="163" t="s">
        <v>265</v>
      </c>
      <c r="J435" s="168">
        <v>2</v>
      </c>
      <c r="K435" s="192">
        <v>46024</v>
      </c>
      <c r="L435" s="192">
        <v>46660</v>
      </c>
      <c r="M435" s="165">
        <f t="shared" si="93"/>
        <v>90.857142857142861</v>
      </c>
      <c r="N435" s="191">
        <v>0</v>
      </c>
      <c r="O435" s="175" t="s">
        <v>3752</v>
      </c>
      <c r="P435" s="53">
        <f t="shared" si="92"/>
        <v>0</v>
      </c>
      <c r="Q435" s="166" t="str">
        <f>IF(ISNUMBER(P435),IF(P435=100%,"CUMPLIDA",IF(AND(ISNUMBER(L435),ISNUMBER(CGR!$P$4)), IF(L435&lt;CGR!$P$4,"INCUMPLIDA","PROCESO"), "VERIFICAR FECHA")),"SIN VALOR AVANCE")</f>
        <v>PROCESO</v>
      </c>
      <c r="R435" s="281" t="s">
        <v>264</v>
      </c>
      <c r="S435" s="282" t="s">
        <v>265</v>
      </c>
      <c r="T435" s="301">
        <v>2</v>
      </c>
      <c r="U435" s="379">
        <v>46024</v>
      </c>
      <c r="V435" s="379">
        <v>46660</v>
      </c>
      <c r="W435" s="165">
        <f t="shared" si="91"/>
        <v>90.857142857142861</v>
      </c>
      <c r="X435" s="387">
        <v>0</v>
      </c>
      <c r="Y435" s="303" t="s">
        <v>3752</v>
      </c>
      <c r="Z435" s="340">
        <f t="shared" si="94"/>
        <v>1</v>
      </c>
      <c r="AA435" s="340">
        <f t="shared" si="95"/>
        <v>1</v>
      </c>
      <c r="AB435" s="340">
        <f t="shared" si="96"/>
        <v>1</v>
      </c>
      <c r="AC435" s="340">
        <f t="shared" si="97"/>
        <v>1</v>
      </c>
      <c r="AD435" s="340">
        <f t="shared" si="98"/>
        <v>1</v>
      </c>
      <c r="AE435" s="340">
        <f t="shared" si="99"/>
        <v>1</v>
      </c>
      <c r="AF435" s="340">
        <f t="shared" si="99"/>
        <v>1</v>
      </c>
      <c r="AG435" s="340">
        <f t="shared" si="100"/>
        <v>1</v>
      </c>
    </row>
    <row r="436" spans="1:33" ht="255.75">
      <c r="A436" s="169" t="s">
        <v>19</v>
      </c>
      <c r="B436" s="460" t="s">
        <v>13</v>
      </c>
      <c r="C436" s="655" t="s">
        <v>3753</v>
      </c>
      <c r="D436" s="655" t="s">
        <v>3699</v>
      </c>
      <c r="E436" s="654" t="s">
        <v>3754</v>
      </c>
      <c r="F436" s="654" t="s">
        <v>3755</v>
      </c>
      <c r="G436" s="52" t="s">
        <v>2481</v>
      </c>
      <c r="H436" s="537" t="s">
        <v>3620</v>
      </c>
      <c r="I436" s="163" t="s">
        <v>3170</v>
      </c>
      <c r="J436" s="164">
        <v>1</v>
      </c>
      <c r="K436" s="190">
        <v>44044</v>
      </c>
      <c r="L436" s="190">
        <v>44196</v>
      </c>
      <c r="M436" s="165">
        <f t="shared" si="93"/>
        <v>21.714285714285715</v>
      </c>
      <c r="N436" s="191">
        <v>1</v>
      </c>
      <c r="O436" s="163" t="s">
        <v>3756</v>
      </c>
      <c r="P436" s="53">
        <f t="shared" si="92"/>
        <v>1</v>
      </c>
      <c r="Q436" s="166" t="str">
        <f>IF(ISNUMBER(P436),IF(P436=100%,"CUMPLIDA",IF(AND(ISNUMBER(L436),ISNUMBER(CGR!$P$4)), IF(L436&lt;CGR!$P$4,"INCUMPLIDA","PROCESO"), "VERIFICAR FECHA")),"SIN VALOR AVANCE")</f>
        <v>CUMPLIDA</v>
      </c>
      <c r="R436" s="362" t="s">
        <v>3620</v>
      </c>
      <c r="S436" s="282" t="s">
        <v>3170</v>
      </c>
      <c r="T436" s="363">
        <v>1</v>
      </c>
      <c r="U436" s="378">
        <v>44044</v>
      </c>
      <c r="V436" s="378">
        <v>44196</v>
      </c>
      <c r="W436" s="165">
        <f t="shared" si="91"/>
        <v>21.714285714285715</v>
      </c>
      <c r="X436" s="387">
        <v>1</v>
      </c>
      <c r="Y436" s="282" t="s">
        <v>3756</v>
      </c>
      <c r="Z436" s="340">
        <f t="shared" si="94"/>
        <v>1</v>
      </c>
      <c r="AA436" s="340">
        <f t="shared" si="95"/>
        <v>1</v>
      </c>
      <c r="AB436" s="340">
        <f t="shared" si="96"/>
        <v>1</v>
      </c>
      <c r="AC436" s="340">
        <f t="shared" si="97"/>
        <v>1</v>
      </c>
      <c r="AD436" s="340">
        <f t="shared" si="98"/>
        <v>1</v>
      </c>
      <c r="AE436" s="340">
        <f t="shared" si="99"/>
        <v>1</v>
      </c>
      <c r="AF436" s="340">
        <f t="shared" si="99"/>
        <v>1</v>
      </c>
      <c r="AG436" s="340">
        <f t="shared" si="100"/>
        <v>1</v>
      </c>
    </row>
    <row r="437" spans="1:33" ht="75.75" customHeight="1">
      <c r="A437" s="169" t="s">
        <v>19</v>
      </c>
      <c r="B437" s="460" t="s">
        <v>13</v>
      </c>
      <c r="C437" s="655"/>
      <c r="D437" s="655"/>
      <c r="E437" s="654"/>
      <c r="F437" s="654"/>
      <c r="G437" s="643" t="s">
        <v>2481</v>
      </c>
      <c r="H437" s="163" t="s">
        <v>2429</v>
      </c>
      <c r="I437" s="163" t="s">
        <v>969</v>
      </c>
      <c r="J437" s="168">
        <v>1</v>
      </c>
      <c r="K437" s="190">
        <v>45231</v>
      </c>
      <c r="L437" s="190">
        <v>45504</v>
      </c>
      <c r="M437" s="165">
        <f t="shared" si="93"/>
        <v>39</v>
      </c>
      <c r="N437" s="191">
        <v>1</v>
      </c>
      <c r="O437" s="175" t="s">
        <v>3757</v>
      </c>
      <c r="P437" s="53">
        <f t="shared" si="92"/>
        <v>1</v>
      </c>
      <c r="Q437" s="166" t="str">
        <f>IF(ISNUMBER(P437),IF(P437=100%,"CUMPLIDA",IF(AND(ISNUMBER(L437),ISNUMBER(CGR!$P$4)), IF(L437&lt;CGR!$P$4,"INCUMPLIDA","PROCESO"), "VERIFICAR FECHA")),"SIN VALOR AVANCE")</f>
        <v>CUMPLIDA</v>
      </c>
      <c r="R437" s="281" t="s">
        <v>2429</v>
      </c>
      <c r="S437" s="282" t="s">
        <v>969</v>
      </c>
      <c r="T437" s="301">
        <v>1</v>
      </c>
      <c r="U437" s="378">
        <v>45231</v>
      </c>
      <c r="V437" s="378">
        <v>45504</v>
      </c>
      <c r="W437" s="165">
        <f t="shared" si="91"/>
        <v>39</v>
      </c>
      <c r="X437" s="387">
        <v>1</v>
      </c>
      <c r="Y437" s="303" t="s">
        <v>3757</v>
      </c>
      <c r="Z437" s="340">
        <f t="shared" si="94"/>
        <v>1</v>
      </c>
      <c r="AA437" s="340">
        <f t="shared" si="95"/>
        <v>1</v>
      </c>
      <c r="AB437" s="340">
        <f t="shared" si="96"/>
        <v>1</v>
      </c>
      <c r="AC437" s="340">
        <f t="shared" si="97"/>
        <v>1</v>
      </c>
      <c r="AD437" s="340">
        <f t="shared" si="98"/>
        <v>1</v>
      </c>
      <c r="AE437" s="340">
        <f t="shared" si="99"/>
        <v>1</v>
      </c>
      <c r="AF437" s="340">
        <f t="shared" si="99"/>
        <v>1</v>
      </c>
      <c r="AG437" s="340">
        <f t="shared" si="100"/>
        <v>1</v>
      </c>
    </row>
    <row r="438" spans="1:33" ht="315.75">
      <c r="A438" s="169" t="s">
        <v>19</v>
      </c>
      <c r="B438" s="460" t="s">
        <v>13</v>
      </c>
      <c r="C438" s="655"/>
      <c r="D438" s="655"/>
      <c r="E438" s="654"/>
      <c r="F438" s="654"/>
      <c r="G438" s="643"/>
      <c r="H438" s="163" t="s">
        <v>2431</v>
      </c>
      <c r="I438" s="163" t="s">
        <v>2432</v>
      </c>
      <c r="J438" s="168">
        <v>1</v>
      </c>
      <c r="K438" s="190">
        <v>45231</v>
      </c>
      <c r="L438" s="190">
        <v>45504</v>
      </c>
      <c r="M438" s="165">
        <f t="shared" si="93"/>
        <v>39</v>
      </c>
      <c r="N438" s="191">
        <v>1</v>
      </c>
      <c r="O438" s="175" t="s">
        <v>3741</v>
      </c>
      <c r="P438" s="53">
        <f t="shared" si="92"/>
        <v>1</v>
      </c>
      <c r="Q438" s="166" t="str">
        <f>IF(ISNUMBER(P438),IF(P438=100%,"CUMPLIDA",IF(AND(ISNUMBER(L438),ISNUMBER(CGR!$P$4)), IF(L438&lt;CGR!$P$4,"INCUMPLIDA","PROCESO"), "VERIFICAR FECHA")),"SIN VALOR AVANCE")</f>
        <v>CUMPLIDA</v>
      </c>
      <c r="R438" s="281" t="s">
        <v>2431</v>
      </c>
      <c r="S438" s="282" t="s">
        <v>2432</v>
      </c>
      <c r="T438" s="301">
        <v>1</v>
      </c>
      <c r="U438" s="378">
        <v>45231</v>
      </c>
      <c r="V438" s="378">
        <v>45504</v>
      </c>
      <c r="W438" s="165">
        <f t="shared" si="91"/>
        <v>39</v>
      </c>
      <c r="X438" s="387">
        <v>1</v>
      </c>
      <c r="Y438" s="303" t="s">
        <v>3741</v>
      </c>
      <c r="Z438" s="340">
        <f t="shared" si="94"/>
        <v>1</v>
      </c>
      <c r="AA438" s="340">
        <f t="shared" si="95"/>
        <v>1</v>
      </c>
      <c r="AB438" s="340">
        <f t="shared" si="96"/>
        <v>1</v>
      </c>
      <c r="AC438" s="340">
        <f t="shared" si="97"/>
        <v>1</v>
      </c>
      <c r="AD438" s="340">
        <f t="shared" si="98"/>
        <v>1</v>
      </c>
      <c r="AE438" s="340">
        <f t="shared" si="99"/>
        <v>1</v>
      </c>
      <c r="AF438" s="340">
        <f t="shared" si="99"/>
        <v>1</v>
      </c>
      <c r="AG438" s="340">
        <f t="shared" si="100"/>
        <v>1</v>
      </c>
    </row>
    <row r="439" spans="1:33" ht="150.75">
      <c r="A439" s="169" t="s">
        <v>19</v>
      </c>
      <c r="B439" s="460" t="s">
        <v>13</v>
      </c>
      <c r="C439" s="655"/>
      <c r="D439" s="655"/>
      <c r="E439" s="654"/>
      <c r="F439" s="654"/>
      <c r="G439" s="52" t="s">
        <v>2434</v>
      </c>
      <c r="H439" s="163" t="s">
        <v>1614</v>
      </c>
      <c r="I439" s="163" t="s">
        <v>238</v>
      </c>
      <c r="J439" s="168">
        <v>1</v>
      </c>
      <c r="K439" s="192">
        <v>45323</v>
      </c>
      <c r="L439" s="192">
        <v>45747</v>
      </c>
      <c r="M439" s="165">
        <f t="shared" si="93"/>
        <v>60.571428571428569</v>
      </c>
      <c r="N439" s="191">
        <v>0</v>
      </c>
      <c r="O439" s="175" t="s">
        <v>3742</v>
      </c>
      <c r="P439" s="53">
        <f t="shared" si="92"/>
        <v>0</v>
      </c>
      <c r="Q439" s="166" t="str">
        <f>IF(ISNUMBER(P439),IF(P439=100%,"CUMPLIDA",IF(AND(ISNUMBER(L439),ISNUMBER(CGR!$P$4)), IF(L439&lt;CGR!$P$4,"INCUMPLIDA","PROCESO"), "VERIFICAR FECHA")),"SIN VALOR AVANCE")</f>
        <v>PROCESO</v>
      </c>
      <c r="R439" s="281" t="s">
        <v>1614</v>
      </c>
      <c r="S439" s="282" t="s">
        <v>238</v>
      </c>
      <c r="T439" s="301">
        <v>1</v>
      </c>
      <c r="U439" s="379">
        <v>45323</v>
      </c>
      <c r="V439" s="379">
        <v>45747</v>
      </c>
      <c r="W439" s="165">
        <f t="shared" si="91"/>
        <v>60.571428571428569</v>
      </c>
      <c r="X439" s="387">
        <v>0</v>
      </c>
      <c r="Y439" s="303" t="s">
        <v>3742</v>
      </c>
      <c r="Z439" s="340">
        <f t="shared" si="94"/>
        <v>1</v>
      </c>
      <c r="AA439" s="340">
        <f t="shared" si="95"/>
        <v>1</v>
      </c>
      <c r="AB439" s="340">
        <f t="shared" si="96"/>
        <v>1</v>
      </c>
      <c r="AC439" s="340">
        <f t="shared" si="97"/>
        <v>1</v>
      </c>
      <c r="AD439" s="340">
        <f t="shared" si="98"/>
        <v>1</v>
      </c>
      <c r="AE439" s="340">
        <f t="shared" si="99"/>
        <v>1</v>
      </c>
      <c r="AF439" s="340">
        <f t="shared" si="99"/>
        <v>1</v>
      </c>
      <c r="AG439" s="340">
        <f t="shared" si="100"/>
        <v>1</v>
      </c>
    </row>
    <row r="440" spans="1:33" ht="105.75">
      <c r="A440" s="169" t="s">
        <v>19</v>
      </c>
      <c r="B440" s="460" t="s">
        <v>13</v>
      </c>
      <c r="C440" s="655"/>
      <c r="D440" s="655"/>
      <c r="E440" s="654"/>
      <c r="F440" s="654"/>
      <c r="G440" s="52" t="s">
        <v>241</v>
      </c>
      <c r="H440" s="163" t="s">
        <v>241</v>
      </c>
      <c r="I440" s="163" t="s">
        <v>242</v>
      </c>
      <c r="J440" s="168">
        <v>1</v>
      </c>
      <c r="K440" s="192">
        <v>45323</v>
      </c>
      <c r="L440" s="192">
        <v>45747</v>
      </c>
      <c r="M440" s="165">
        <f t="shared" si="93"/>
        <v>60.571428571428569</v>
      </c>
      <c r="N440" s="191">
        <v>0</v>
      </c>
      <c r="O440" s="175" t="s">
        <v>3758</v>
      </c>
      <c r="P440" s="53">
        <f t="shared" si="92"/>
        <v>0</v>
      </c>
      <c r="Q440" s="166" t="str">
        <f>IF(ISNUMBER(P440),IF(P440=100%,"CUMPLIDA",IF(AND(ISNUMBER(L440),ISNUMBER(CGR!$P$4)), IF(L440&lt;CGR!$P$4,"INCUMPLIDA","PROCESO"), "VERIFICAR FECHA")),"SIN VALOR AVANCE")</f>
        <v>PROCESO</v>
      </c>
      <c r="R440" s="281" t="s">
        <v>241</v>
      </c>
      <c r="S440" s="282" t="s">
        <v>242</v>
      </c>
      <c r="T440" s="301">
        <v>1</v>
      </c>
      <c r="U440" s="379">
        <v>45323</v>
      </c>
      <c r="V440" s="379">
        <v>45747</v>
      </c>
      <c r="W440" s="165">
        <f t="shared" si="91"/>
        <v>60.571428571428569</v>
      </c>
      <c r="X440" s="387">
        <v>0</v>
      </c>
      <c r="Y440" s="303" t="s">
        <v>3758</v>
      </c>
      <c r="Z440" s="340">
        <f t="shared" si="94"/>
        <v>1</v>
      </c>
      <c r="AA440" s="340">
        <f t="shared" si="95"/>
        <v>1</v>
      </c>
      <c r="AB440" s="340">
        <f t="shared" si="96"/>
        <v>1</v>
      </c>
      <c r="AC440" s="340">
        <f t="shared" si="97"/>
        <v>1</v>
      </c>
      <c r="AD440" s="340">
        <f t="shared" si="98"/>
        <v>1</v>
      </c>
      <c r="AE440" s="340">
        <f t="shared" si="99"/>
        <v>1</v>
      </c>
      <c r="AF440" s="340">
        <f t="shared" si="99"/>
        <v>1</v>
      </c>
      <c r="AG440" s="340">
        <f t="shared" si="100"/>
        <v>1</v>
      </c>
    </row>
    <row r="441" spans="1:33" ht="150">
      <c r="A441" s="169" t="s">
        <v>19</v>
      </c>
      <c r="B441" s="460" t="s">
        <v>13</v>
      </c>
      <c r="C441" s="655"/>
      <c r="D441" s="655"/>
      <c r="E441" s="654"/>
      <c r="F441" s="654"/>
      <c r="G441" s="52" t="s">
        <v>1361</v>
      </c>
      <c r="H441" s="163" t="s">
        <v>245</v>
      </c>
      <c r="I441" s="163" t="s">
        <v>246</v>
      </c>
      <c r="J441" s="168">
        <v>1</v>
      </c>
      <c r="K441" s="192">
        <v>45231</v>
      </c>
      <c r="L441" s="192">
        <v>45747</v>
      </c>
      <c r="M441" s="165">
        <f t="shared" si="93"/>
        <v>73.714285714285708</v>
      </c>
      <c r="N441" s="191">
        <v>0</v>
      </c>
      <c r="O441" s="163" t="s">
        <v>3622</v>
      </c>
      <c r="P441" s="53">
        <f t="shared" si="92"/>
        <v>0</v>
      </c>
      <c r="Q441" s="166" t="str">
        <f>IF(ISNUMBER(P441),IF(P441=100%,"CUMPLIDA",IF(AND(ISNUMBER(L441),ISNUMBER(CGR!$P$4)), IF(L441&lt;CGR!$P$4,"INCUMPLIDA","PROCESO"), "VERIFICAR FECHA")),"SIN VALOR AVANCE")</f>
        <v>PROCESO</v>
      </c>
      <c r="R441" s="281" t="s">
        <v>245</v>
      </c>
      <c r="S441" s="282" t="s">
        <v>246</v>
      </c>
      <c r="T441" s="301">
        <v>1</v>
      </c>
      <c r="U441" s="379">
        <v>45231</v>
      </c>
      <c r="V441" s="379">
        <v>45747</v>
      </c>
      <c r="W441" s="165">
        <f t="shared" si="91"/>
        <v>73.714285714285708</v>
      </c>
      <c r="X441" s="387">
        <v>0</v>
      </c>
      <c r="Y441" s="282" t="s">
        <v>3622</v>
      </c>
      <c r="Z441" s="340">
        <f t="shared" si="94"/>
        <v>1</v>
      </c>
      <c r="AA441" s="340">
        <f t="shared" si="95"/>
        <v>1</v>
      </c>
      <c r="AB441" s="340">
        <f t="shared" si="96"/>
        <v>1</v>
      </c>
      <c r="AC441" s="340">
        <f t="shared" si="97"/>
        <v>1</v>
      </c>
      <c r="AD441" s="340">
        <f t="shared" si="98"/>
        <v>1</v>
      </c>
      <c r="AE441" s="340">
        <f t="shared" si="99"/>
        <v>1</v>
      </c>
      <c r="AF441" s="340">
        <f t="shared" si="99"/>
        <v>1</v>
      </c>
      <c r="AG441" s="340">
        <f t="shared" si="100"/>
        <v>1</v>
      </c>
    </row>
    <row r="442" spans="1:33" ht="150.75">
      <c r="A442" s="169" t="s">
        <v>19</v>
      </c>
      <c r="B442" s="460" t="s">
        <v>13</v>
      </c>
      <c r="C442" s="655"/>
      <c r="D442" s="655"/>
      <c r="E442" s="654"/>
      <c r="F442" s="654"/>
      <c r="G442" s="52" t="s">
        <v>248</v>
      </c>
      <c r="H442" s="163" t="s">
        <v>248</v>
      </c>
      <c r="I442" s="163" t="s">
        <v>3249</v>
      </c>
      <c r="J442" s="168">
        <v>1</v>
      </c>
      <c r="K442" s="192">
        <v>45323</v>
      </c>
      <c r="L442" s="192">
        <v>45747</v>
      </c>
      <c r="M442" s="165">
        <f t="shared" si="93"/>
        <v>60.571428571428569</v>
      </c>
      <c r="N442" s="191">
        <v>0</v>
      </c>
      <c r="O442" s="175" t="s">
        <v>3742</v>
      </c>
      <c r="P442" s="53">
        <f t="shared" si="92"/>
        <v>0</v>
      </c>
      <c r="Q442" s="166" t="str">
        <f>IF(ISNUMBER(P442),IF(P442=100%,"CUMPLIDA",IF(AND(ISNUMBER(L442),ISNUMBER(CGR!$P$4)), IF(L442&lt;CGR!$P$4,"INCUMPLIDA","PROCESO"), "VERIFICAR FECHA")),"SIN VALOR AVANCE")</f>
        <v>PROCESO</v>
      </c>
      <c r="R442" s="281" t="s">
        <v>248</v>
      </c>
      <c r="S442" s="282" t="s">
        <v>3249</v>
      </c>
      <c r="T442" s="301">
        <v>1</v>
      </c>
      <c r="U442" s="379">
        <v>45323</v>
      </c>
      <c r="V442" s="379">
        <v>45747</v>
      </c>
      <c r="W442" s="165">
        <f t="shared" si="91"/>
        <v>60.571428571428569</v>
      </c>
      <c r="X442" s="387">
        <v>0</v>
      </c>
      <c r="Y442" s="303" t="s">
        <v>3742</v>
      </c>
      <c r="Z442" s="340">
        <f t="shared" si="94"/>
        <v>1</v>
      </c>
      <c r="AA442" s="340">
        <f t="shared" si="95"/>
        <v>1</v>
      </c>
      <c r="AB442" s="340">
        <f t="shared" si="96"/>
        <v>1</v>
      </c>
      <c r="AC442" s="340">
        <f t="shared" si="97"/>
        <v>1</v>
      </c>
      <c r="AD442" s="340">
        <f t="shared" si="98"/>
        <v>1</v>
      </c>
      <c r="AE442" s="340">
        <f t="shared" si="99"/>
        <v>1</v>
      </c>
      <c r="AF442" s="340">
        <f t="shared" si="99"/>
        <v>1</v>
      </c>
      <c r="AG442" s="340">
        <f t="shared" si="100"/>
        <v>1</v>
      </c>
    </row>
    <row r="443" spans="1:33" ht="135">
      <c r="A443" s="169" t="s">
        <v>19</v>
      </c>
      <c r="B443" s="460" t="s">
        <v>13</v>
      </c>
      <c r="C443" s="655"/>
      <c r="D443" s="655"/>
      <c r="E443" s="654"/>
      <c r="F443" s="654"/>
      <c r="G443" s="52" t="s">
        <v>3707</v>
      </c>
      <c r="H443" s="163" t="s">
        <v>3707</v>
      </c>
      <c r="I443" s="163" t="s">
        <v>252</v>
      </c>
      <c r="J443" s="168">
        <v>1</v>
      </c>
      <c r="K443" s="192">
        <v>45231</v>
      </c>
      <c r="L443" s="192">
        <v>45747</v>
      </c>
      <c r="M443" s="165">
        <f t="shared" si="93"/>
        <v>73.714285714285708</v>
      </c>
      <c r="N443" s="191">
        <v>0</v>
      </c>
      <c r="O443" s="175" t="s">
        <v>3758</v>
      </c>
      <c r="P443" s="53">
        <f t="shared" si="92"/>
        <v>0</v>
      </c>
      <c r="Q443" s="166" t="str">
        <f>IF(ISNUMBER(P443),IF(P443=100%,"CUMPLIDA",IF(AND(ISNUMBER(L443),ISNUMBER(CGR!$P$4)), IF(L443&lt;CGR!$P$4,"INCUMPLIDA","PROCESO"), "VERIFICAR FECHA")),"SIN VALOR AVANCE")</f>
        <v>PROCESO</v>
      </c>
      <c r="R443" s="281" t="s">
        <v>3707</v>
      </c>
      <c r="S443" s="282" t="s">
        <v>252</v>
      </c>
      <c r="T443" s="301">
        <v>1</v>
      </c>
      <c r="U443" s="379">
        <v>45231</v>
      </c>
      <c r="V443" s="379">
        <v>45747</v>
      </c>
      <c r="W443" s="165">
        <f t="shared" si="91"/>
        <v>73.714285714285708</v>
      </c>
      <c r="X443" s="387">
        <v>0</v>
      </c>
      <c r="Y443" s="303" t="s">
        <v>3758</v>
      </c>
      <c r="Z443" s="340">
        <f t="shared" si="94"/>
        <v>1</v>
      </c>
      <c r="AA443" s="340">
        <f t="shared" si="95"/>
        <v>1</v>
      </c>
      <c r="AB443" s="340">
        <f t="shared" si="96"/>
        <v>1</v>
      </c>
      <c r="AC443" s="340">
        <f t="shared" si="97"/>
        <v>1</v>
      </c>
      <c r="AD443" s="340">
        <f t="shared" si="98"/>
        <v>1</v>
      </c>
      <c r="AE443" s="340">
        <f t="shared" si="99"/>
        <v>1</v>
      </c>
      <c r="AF443" s="340">
        <f t="shared" si="99"/>
        <v>1</v>
      </c>
      <c r="AG443" s="340">
        <f t="shared" si="100"/>
        <v>1</v>
      </c>
    </row>
    <row r="444" spans="1:33" ht="240.75">
      <c r="A444" s="169" t="s">
        <v>19</v>
      </c>
      <c r="B444" s="460" t="s">
        <v>13</v>
      </c>
      <c r="C444" s="655"/>
      <c r="D444" s="655"/>
      <c r="E444" s="654"/>
      <c r="F444" s="654"/>
      <c r="G444" s="52" t="s">
        <v>3708</v>
      </c>
      <c r="H444" s="163" t="s">
        <v>3708</v>
      </c>
      <c r="I444" s="163" t="s">
        <v>2556</v>
      </c>
      <c r="J444" s="168">
        <v>1</v>
      </c>
      <c r="K444" s="192">
        <v>45231</v>
      </c>
      <c r="L444" s="192">
        <v>45808</v>
      </c>
      <c r="M444" s="165">
        <f t="shared" si="93"/>
        <v>82.428571428571431</v>
      </c>
      <c r="N444" s="191">
        <v>0</v>
      </c>
      <c r="O444" s="175" t="s">
        <v>3719</v>
      </c>
      <c r="P444" s="53">
        <f t="shared" si="92"/>
        <v>0</v>
      </c>
      <c r="Q444" s="166" t="str">
        <f>IF(ISNUMBER(P444),IF(P444=100%,"CUMPLIDA",IF(AND(ISNUMBER(L444),ISNUMBER(CGR!$P$4)), IF(L444&lt;CGR!$P$4,"INCUMPLIDA","PROCESO"), "VERIFICAR FECHA")),"SIN VALOR AVANCE")</f>
        <v>PROCESO</v>
      </c>
      <c r="R444" s="281" t="s">
        <v>3708</v>
      </c>
      <c r="S444" s="282" t="s">
        <v>2556</v>
      </c>
      <c r="T444" s="301">
        <v>1</v>
      </c>
      <c r="U444" s="379">
        <v>45231</v>
      </c>
      <c r="V444" s="379">
        <v>45808</v>
      </c>
      <c r="W444" s="165">
        <f t="shared" si="91"/>
        <v>82.428571428571431</v>
      </c>
      <c r="X444" s="387">
        <v>0</v>
      </c>
      <c r="Y444" s="303" t="s">
        <v>3719</v>
      </c>
      <c r="Z444" s="340">
        <f t="shared" si="94"/>
        <v>1</v>
      </c>
      <c r="AA444" s="340">
        <f t="shared" si="95"/>
        <v>1</v>
      </c>
      <c r="AB444" s="340">
        <f t="shared" si="96"/>
        <v>1</v>
      </c>
      <c r="AC444" s="340">
        <f t="shared" si="97"/>
        <v>1</v>
      </c>
      <c r="AD444" s="340">
        <f t="shared" si="98"/>
        <v>1</v>
      </c>
      <c r="AE444" s="340">
        <f t="shared" si="99"/>
        <v>1</v>
      </c>
      <c r="AF444" s="340">
        <f t="shared" si="99"/>
        <v>1</v>
      </c>
      <c r="AG444" s="340">
        <f t="shared" si="100"/>
        <v>1</v>
      </c>
    </row>
    <row r="445" spans="1:33" ht="180.75">
      <c r="A445" s="169" t="s">
        <v>19</v>
      </c>
      <c r="B445" s="460" t="s">
        <v>13</v>
      </c>
      <c r="C445" s="655"/>
      <c r="D445" s="655"/>
      <c r="E445" s="654"/>
      <c r="F445" s="654"/>
      <c r="G445" s="52" t="s">
        <v>1363</v>
      </c>
      <c r="H445" s="163" t="s">
        <v>258</v>
      </c>
      <c r="I445" s="163" t="s">
        <v>259</v>
      </c>
      <c r="J445" s="168">
        <v>7</v>
      </c>
      <c r="K445" s="192">
        <v>46024</v>
      </c>
      <c r="L445" s="192">
        <v>46660</v>
      </c>
      <c r="M445" s="165">
        <f t="shared" si="93"/>
        <v>90.857142857142861</v>
      </c>
      <c r="N445" s="191">
        <v>0</v>
      </c>
      <c r="O445" s="175" t="s">
        <v>3759</v>
      </c>
      <c r="P445" s="53">
        <f t="shared" si="92"/>
        <v>0</v>
      </c>
      <c r="Q445" s="166" t="str">
        <f>IF(ISNUMBER(P445),IF(P445=100%,"CUMPLIDA",IF(AND(ISNUMBER(L445),ISNUMBER(CGR!$P$4)), IF(L445&lt;CGR!$P$4,"INCUMPLIDA","PROCESO"), "VERIFICAR FECHA")),"SIN VALOR AVANCE")</f>
        <v>PROCESO</v>
      </c>
      <c r="R445" s="281" t="s">
        <v>258</v>
      </c>
      <c r="S445" s="282" t="s">
        <v>259</v>
      </c>
      <c r="T445" s="301">
        <v>7</v>
      </c>
      <c r="U445" s="379">
        <v>46024</v>
      </c>
      <c r="V445" s="379">
        <v>46660</v>
      </c>
      <c r="W445" s="165">
        <f t="shared" si="91"/>
        <v>90.857142857142861</v>
      </c>
      <c r="X445" s="387">
        <v>0</v>
      </c>
      <c r="Y445" s="303" t="s">
        <v>3759</v>
      </c>
      <c r="Z445" s="340">
        <f t="shared" si="94"/>
        <v>1</v>
      </c>
      <c r="AA445" s="340">
        <f t="shared" si="95"/>
        <v>1</v>
      </c>
      <c r="AB445" s="340">
        <f t="shared" si="96"/>
        <v>1</v>
      </c>
      <c r="AC445" s="340">
        <f t="shared" si="97"/>
        <v>1</v>
      </c>
      <c r="AD445" s="340">
        <f t="shared" si="98"/>
        <v>1</v>
      </c>
      <c r="AE445" s="340">
        <f t="shared" si="99"/>
        <v>1</v>
      </c>
      <c r="AF445" s="340">
        <f t="shared" si="99"/>
        <v>1</v>
      </c>
      <c r="AG445" s="340">
        <f t="shared" si="100"/>
        <v>1</v>
      </c>
    </row>
    <row r="446" spans="1:33" ht="180">
      <c r="A446" s="169" t="s">
        <v>19</v>
      </c>
      <c r="B446" s="460" t="s">
        <v>13</v>
      </c>
      <c r="C446" s="655"/>
      <c r="D446" s="655"/>
      <c r="E446" s="654"/>
      <c r="F446" s="654"/>
      <c r="G446" s="52" t="s">
        <v>1364</v>
      </c>
      <c r="H446" s="163" t="s">
        <v>261</v>
      </c>
      <c r="I446" s="163" t="s">
        <v>262</v>
      </c>
      <c r="J446" s="168">
        <v>1</v>
      </c>
      <c r="K446" s="192">
        <v>46024</v>
      </c>
      <c r="L446" s="192">
        <v>46660</v>
      </c>
      <c r="M446" s="165">
        <f t="shared" si="93"/>
        <v>90.857142857142861</v>
      </c>
      <c r="N446" s="191">
        <v>0</v>
      </c>
      <c r="O446" s="175" t="s">
        <v>3721</v>
      </c>
      <c r="P446" s="53">
        <f t="shared" si="92"/>
        <v>0</v>
      </c>
      <c r="Q446" s="166" t="str">
        <f>IF(ISNUMBER(P446),IF(P446=100%,"CUMPLIDA",IF(AND(ISNUMBER(L446),ISNUMBER(CGR!$P$4)), IF(L446&lt;CGR!$P$4,"INCUMPLIDA","PROCESO"), "VERIFICAR FECHA")),"SIN VALOR AVANCE")</f>
        <v>PROCESO</v>
      </c>
      <c r="R446" s="281" t="s">
        <v>261</v>
      </c>
      <c r="S446" s="282" t="s">
        <v>262</v>
      </c>
      <c r="T446" s="301">
        <v>1</v>
      </c>
      <c r="U446" s="379">
        <v>46024</v>
      </c>
      <c r="V446" s="379">
        <v>46660</v>
      </c>
      <c r="W446" s="165">
        <f t="shared" si="91"/>
        <v>90.857142857142861</v>
      </c>
      <c r="X446" s="387">
        <v>0</v>
      </c>
      <c r="Y446" s="303" t="s">
        <v>3721</v>
      </c>
      <c r="Z446" s="340">
        <f t="shared" si="94"/>
        <v>1</v>
      </c>
      <c r="AA446" s="340">
        <f t="shared" si="95"/>
        <v>1</v>
      </c>
      <c r="AB446" s="340">
        <f t="shared" si="96"/>
        <v>1</v>
      </c>
      <c r="AC446" s="340">
        <f t="shared" si="97"/>
        <v>1</v>
      </c>
      <c r="AD446" s="340">
        <f t="shared" si="98"/>
        <v>1</v>
      </c>
      <c r="AE446" s="340">
        <f t="shared" si="99"/>
        <v>1</v>
      </c>
      <c r="AF446" s="340">
        <f t="shared" si="99"/>
        <v>1</v>
      </c>
      <c r="AG446" s="340">
        <f t="shared" si="100"/>
        <v>1</v>
      </c>
    </row>
    <row r="447" spans="1:33" ht="409.5">
      <c r="A447" s="169" t="s">
        <v>19</v>
      </c>
      <c r="B447" s="460" t="s">
        <v>13</v>
      </c>
      <c r="C447" s="655"/>
      <c r="D447" s="655"/>
      <c r="E447" s="654"/>
      <c r="F447" s="654"/>
      <c r="G447" s="52" t="s">
        <v>1365</v>
      </c>
      <c r="H447" s="163" t="s">
        <v>264</v>
      </c>
      <c r="I447" s="163" t="s">
        <v>265</v>
      </c>
      <c r="J447" s="168">
        <v>2</v>
      </c>
      <c r="K447" s="192">
        <v>46024</v>
      </c>
      <c r="L447" s="192">
        <v>46660</v>
      </c>
      <c r="M447" s="165">
        <f t="shared" si="93"/>
        <v>90.857142857142861</v>
      </c>
      <c r="N447" s="191">
        <v>0</v>
      </c>
      <c r="O447" s="175" t="s">
        <v>3760</v>
      </c>
      <c r="P447" s="53">
        <f t="shared" si="92"/>
        <v>0</v>
      </c>
      <c r="Q447" s="166" t="str">
        <f>IF(ISNUMBER(P447),IF(P447=100%,"CUMPLIDA",IF(AND(ISNUMBER(L447),ISNUMBER(CGR!$P$4)), IF(L447&lt;CGR!$P$4,"INCUMPLIDA","PROCESO"), "VERIFICAR FECHA")),"SIN VALOR AVANCE")</f>
        <v>PROCESO</v>
      </c>
      <c r="R447" s="281" t="s">
        <v>264</v>
      </c>
      <c r="S447" s="282" t="s">
        <v>265</v>
      </c>
      <c r="T447" s="301">
        <v>2</v>
      </c>
      <c r="U447" s="379">
        <v>46024</v>
      </c>
      <c r="V447" s="379">
        <v>46660</v>
      </c>
      <c r="W447" s="165">
        <f t="shared" si="91"/>
        <v>90.857142857142861</v>
      </c>
      <c r="X447" s="387">
        <v>0</v>
      </c>
      <c r="Y447" s="303" t="s">
        <v>3760</v>
      </c>
      <c r="Z447" s="340">
        <f t="shared" si="94"/>
        <v>1</v>
      </c>
      <c r="AA447" s="340">
        <f t="shared" si="95"/>
        <v>1</v>
      </c>
      <c r="AB447" s="340">
        <f t="shared" si="96"/>
        <v>1</v>
      </c>
      <c r="AC447" s="340">
        <f t="shared" si="97"/>
        <v>1</v>
      </c>
      <c r="AD447" s="340">
        <f t="shared" si="98"/>
        <v>1</v>
      </c>
      <c r="AE447" s="340">
        <f t="shared" si="99"/>
        <v>1</v>
      </c>
      <c r="AF447" s="340">
        <f t="shared" si="99"/>
        <v>1</v>
      </c>
      <c r="AG447" s="340">
        <f t="shared" si="100"/>
        <v>1</v>
      </c>
    </row>
    <row r="448" spans="1:33" ht="255.75">
      <c r="A448" s="169" t="s">
        <v>19</v>
      </c>
      <c r="B448" s="460" t="s">
        <v>13</v>
      </c>
      <c r="C448" s="655" t="s">
        <v>3761</v>
      </c>
      <c r="D448" s="655" t="s">
        <v>3699</v>
      </c>
      <c r="E448" s="654" t="s">
        <v>3762</v>
      </c>
      <c r="F448" s="654" t="s">
        <v>3763</v>
      </c>
      <c r="G448" s="52" t="s">
        <v>2481</v>
      </c>
      <c r="H448" s="537" t="s">
        <v>3620</v>
      </c>
      <c r="I448" s="163" t="s">
        <v>3170</v>
      </c>
      <c r="J448" s="164">
        <v>1</v>
      </c>
      <c r="K448" s="190">
        <v>44044</v>
      </c>
      <c r="L448" s="190">
        <v>44196</v>
      </c>
      <c r="M448" s="165">
        <f t="shared" si="93"/>
        <v>21.714285714285715</v>
      </c>
      <c r="N448" s="191">
        <v>1</v>
      </c>
      <c r="O448" s="163" t="s">
        <v>3764</v>
      </c>
      <c r="P448" s="53">
        <f t="shared" si="92"/>
        <v>1</v>
      </c>
      <c r="Q448" s="166" t="str">
        <f>IF(ISNUMBER(P448),IF(P448=100%,"CUMPLIDA",IF(AND(ISNUMBER(L448),ISNUMBER(CGR!$P$4)), IF(L448&lt;CGR!$P$4,"INCUMPLIDA","PROCESO"), "VERIFICAR FECHA")),"SIN VALOR AVANCE")</f>
        <v>CUMPLIDA</v>
      </c>
      <c r="R448" s="362" t="s">
        <v>3620</v>
      </c>
      <c r="S448" s="282" t="s">
        <v>3170</v>
      </c>
      <c r="T448" s="363">
        <v>1</v>
      </c>
      <c r="U448" s="378">
        <v>44044</v>
      </c>
      <c r="V448" s="378">
        <v>44196</v>
      </c>
      <c r="W448" s="165">
        <f t="shared" si="91"/>
        <v>21.714285714285715</v>
      </c>
      <c r="X448" s="387">
        <v>1</v>
      </c>
      <c r="Y448" s="282" t="s">
        <v>3764</v>
      </c>
      <c r="Z448" s="340">
        <f t="shared" si="94"/>
        <v>1</v>
      </c>
      <c r="AA448" s="340">
        <f t="shared" si="95"/>
        <v>1</v>
      </c>
      <c r="AB448" s="340">
        <f t="shared" si="96"/>
        <v>1</v>
      </c>
      <c r="AC448" s="340">
        <f t="shared" si="97"/>
        <v>1</v>
      </c>
      <c r="AD448" s="340">
        <f t="shared" si="98"/>
        <v>1</v>
      </c>
      <c r="AE448" s="340">
        <f t="shared" si="99"/>
        <v>1</v>
      </c>
      <c r="AF448" s="340">
        <f t="shared" si="99"/>
        <v>1</v>
      </c>
      <c r="AG448" s="340">
        <f t="shared" si="100"/>
        <v>1</v>
      </c>
    </row>
    <row r="449" spans="1:33" ht="75.75" customHeight="1">
      <c r="A449" s="169" t="s">
        <v>19</v>
      </c>
      <c r="B449" s="460" t="s">
        <v>13</v>
      </c>
      <c r="C449" s="655"/>
      <c r="D449" s="655"/>
      <c r="E449" s="654"/>
      <c r="F449" s="654"/>
      <c r="G449" s="643" t="s">
        <v>2481</v>
      </c>
      <c r="H449" s="163" t="s">
        <v>2429</v>
      </c>
      <c r="I449" s="163" t="s">
        <v>969</v>
      </c>
      <c r="J449" s="168">
        <v>1</v>
      </c>
      <c r="K449" s="190">
        <v>45231</v>
      </c>
      <c r="L449" s="190">
        <v>45504</v>
      </c>
      <c r="M449" s="165">
        <f t="shared" si="93"/>
        <v>39</v>
      </c>
      <c r="N449" s="191">
        <v>1</v>
      </c>
      <c r="O449" s="175" t="s">
        <v>3703</v>
      </c>
      <c r="P449" s="53">
        <f t="shared" si="92"/>
        <v>1</v>
      </c>
      <c r="Q449" s="166" t="str">
        <f>IF(ISNUMBER(P449),IF(P449=100%,"CUMPLIDA",IF(AND(ISNUMBER(L449),ISNUMBER(CGR!$P$4)), IF(L449&lt;CGR!$P$4,"INCUMPLIDA","PROCESO"), "VERIFICAR FECHA")),"SIN VALOR AVANCE")</f>
        <v>CUMPLIDA</v>
      </c>
      <c r="R449" s="281" t="s">
        <v>2429</v>
      </c>
      <c r="S449" s="282" t="s">
        <v>969</v>
      </c>
      <c r="T449" s="301">
        <v>1</v>
      </c>
      <c r="U449" s="378">
        <v>45231</v>
      </c>
      <c r="V449" s="378">
        <v>45504</v>
      </c>
      <c r="W449" s="165">
        <f t="shared" si="91"/>
        <v>39</v>
      </c>
      <c r="X449" s="387">
        <v>1</v>
      </c>
      <c r="Y449" s="303" t="s">
        <v>3703</v>
      </c>
      <c r="Z449" s="340">
        <f t="shared" si="94"/>
        <v>1</v>
      </c>
      <c r="AA449" s="340">
        <f t="shared" si="95"/>
        <v>1</v>
      </c>
      <c r="AB449" s="340">
        <f t="shared" si="96"/>
        <v>1</v>
      </c>
      <c r="AC449" s="340">
        <f t="shared" si="97"/>
        <v>1</v>
      </c>
      <c r="AD449" s="340">
        <f t="shared" si="98"/>
        <v>1</v>
      </c>
      <c r="AE449" s="340">
        <f t="shared" si="99"/>
        <v>1</v>
      </c>
      <c r="AF449" s="340">
        <f t="shared" si="99"/>
        <v>1</v>
      </c>
      <c r="AG449" s="340">
        <f t="shared" si="100"/>
        <v>1</v>
      </c>
    </row>
    <row r="450" spans="1:33" ht="315.75">
      <c r="A450" s="169" t="s">
        <v>19</v>
      </c>
      <c r="B450" s="460" t="s">
        <v>13</v>
      </c>
      <c r="C450" s="655"/>
      <c r="D450" s="655"/>
      <c r="E450" s="654"/>
      <c r="F450" s="654"/>
      <c r="G450" s="643"/>
      <c r="H450" s="163" t="s">
        <v>2431</v>
      </c>
      <c r="I450" s="163" t="s">
        <v>2432</v>
      </c>
      <c r="J450" s="168">
        <v>1</v>
      </c>
      <c r="K450" s="190">
        <v>45231</v>
      </c>
      <c r="L450" s="190">
        <v>45504</v>
      </c>
      <c r="M450" s="165">
        <f t="shared" si="93"/>
        <v>39</v>
      </c>
      <c r="N450" s="191">
        <v>1</v>
      </c>
      <c r="O450" s="175" t="s">
        <v>3741</v>
      </c>
      <c r="P450" s="53">
        <f t="shared" si="92"/>
        <v>1</v>
      </c>
      <c r="Q450" s="166" t="str">
        <f>IF(ISNUMBER(P450),IF(P450=100%,"CUMPLIDA",IF(AND(ISNUMBER(L450),ISNUMBER(CGR!$P$4)), IF(L450&lt;CGR!$P$4,"INCUMPLIDA","PROCESO"), "VERIFICAR FECHA")),"SIN VALOR AVANCE")</f>
        <v>CUMPLIDA</v>
      </c>
      <c r="R450" s="281" t="s">
        <v>2431</v>
      </c>
      <c r="S450" s="282" t="s">
        <v>2432</v>
      </c>
      <c r="T450" s="301">
        <v>1</v>
      </c>
      <c r="U450" s="378">
        <v>45231</v>
      </c>
      <c r="V450" s="378">
        <v>45504</v>
      </c>
      <c r="W450" s="165">
        <f t="shared" si="91"/>
        <v>39</v>
      </c>
      <c r="X450" s="387">
        <v>1</v>
      </c>
      <c r="Y450" s="303" t="s">
        <v>3741</v>
      </c>
      <c r="Z450" s="340">
        <f t="shared" si="94"/>
        <v>1</v>
      </c>
      <c r="AA450" s="340">
        <f t="shared" si="95"/>
        <v>1</v>
      </c>
      <c r="AB450" s="340">
        <f t="shared" si="96"/>
        <v>1</v>
      </c>
      <c r="AC450" s="340">
        <f t="shared" si="97"/>
        <v>1</v>
      </c>
      <c r="AD450" s="340">
        <f t="shared" si="98"/>
        <v>1</v>
      </c>
      <c r="AE450" s="340">
        <f t="shared" si="99"/>
        <v>1</v>
      </c>
      <c r="AF450" s="340">
        <f t="shared" si="99"/>
        <v>1</v>
      </c>
      <c r="AG450" s="340">
        <f t="shared" si="100"/>
        <v>1</v>
      </c>
    </row>
    <row r="451" spans="1:33" ht="38.25" customHeight="1">
      <c r="A451" s="169" t="s">
        <v>19</v>
      </c>
      <c r="B451" s="460" t="s">
        <v>13</v>
      </c>
      <c r="C451" s="655"/>
      <c r="D451" s="655"/>
      <c r="E451" s="654"/>
      <c r="F451" s="654"/>
      <c r="G451" s="52" t="s">
        <v>2434</v>
      </c>
      <c r="H451" s="163" t="s">
        <v>1614</v>
      </c>
      <c r="I451" s="163" t="s">
        <v>238</v>
      </c>
      <c r="J451" s="168">
        <v>1</v>
      </c>
      <c r="K451" s="192">
        <v>45323</v>
      </c>
      <c r="L451" s="192">
        <v>45747</v>
      </c>
      <c r="M451" s="165">
        <f t="shared" si="93"/>
        <v>60.571428571428569</v>
      </c>
      <c r="N451" s="191">
        <v>0</v>
      </c>
      <c r="O451" s="175" t="s">
        <v>3743</v>
      </c>
      <c r="P451" s="53">
        <f t="shared" si="92"/>
        <v>0</v>
      </c>
      <c r="Q451" s="166" t="str">
        <f>IF(ISNUMBER(P451),IF(P451=100%,"CUMPLIDA",IF(AND(ISNUMBER(L451),ISNUMBER(CGR!$P$4)), IF(L451&lt;CGR!$P$4,"INCUMPLIDA","PROCESO"), "VERIFICAR FECHA")),"SIN VALOR AVANCE")</f>
        <v>PROCESO</v>
      </c>
      <c r="R451" s="281" t="s">
        <v>1614</v>
      </c>
      <c r="S451" s="282" t="s">
        <v>238</v>
      </c>
      <c r="T451" s="301">
        <v>1</v>
      </c>
      <c r="U451" s="379">
        <v>45323</v>
      </c>
      <c r="V451" s="379">
        <v>45747</v>
      </c>
      <c r="W451" s="165">
        <f t="shared" si="91"/>
        <v>60.571428571428569</v>
      </c>
      <c r="X451" s="387">
        <v>0</v>
      </c>
      <c r="Y451" s="303" t="s">
        <v>3743</v>
      </c>
      <c r="Z451" s="340">
        <f t="shared" si="94"/>
        <v>1</v>
      </c>
      <c r="AA451" s="340">
        <f t="shared" si="95"/>
        <v>1</v>
      </c>
      <c r="AB451" s="340">
        <f t="shared" si="96"/>
        <v>1</v>
      </c>
      <c r="AC451" s="340">
        <f t="shared" si="97"/>
        <v>1</v>
      </c>
      <c r="AD451" s="340">
        <f t="shared" si="98"/>
        <v>1</v>
      </c>
      <c r="AE451" s="340">
        <f t="shared" si="99"/>
        <v>1</v>
      </c>
      <c r="AF451" s="340">
        <f t="shared" si="99"/>
        <v>1</v>
      </c>
      <c r="AG451" s="340">
        <f t="shared" si="100"/>
        <v>1</v>
      </c>
    </row>
    <row r="452" spans="1:33" ht="75.75" customHeight="1">
      <c r="A452" s="169" t="s">
        <v>19</v>
      </c>
      <c r="B452" s="460" t="s">
        <v>13</v>
      </c>
      <c r="C452" s="655"/>
      <c r="D452" s="655"/>
      <c r="E452" s="654"/>
      <c r="F452" s="654"/>
      <c r="G452" s="52" t="s">
        <v>241</v>
      </c>
      <c r="H452" s="163" t="s">
        <v>241</v>
      </c>
      <c r="I452" s="163" t="s">
        <v>242</v>
      </c>
      <c r="J452" s="168">
        <v>1</v>
      </c>
      <c r="K452" s="192">
        <v>45323</v>
      </c>
      <c r="L452" s="192">
        <v>45747</v>
      </c>
      <c r="M452" s="165">
        <f t="shared" si="93"/>
        <v>60.571428571428569</v>
      </c>
      <c r="N452" s="191">
        <v>0</v>
      </c>
      <c r="O452" s="175" t="s">
        <v>3765</v>
      </c>
      <c r="P452" s="53">
        <f t="shared" si="92"/>
        <v>0</v>
      </c>
      <c r="Q452" s="166" t="str">
        <f>IF(ISNUMBER(P452),IF(P452=100%,"CUMPLIDA",IF(AND(ISNUMBER(L452),ISNUMBER(CGR!$P$4)), IF(L452&lt;CGR!$P$4,"INCUMPLIDA","PROCESO"), "VERIFICAR FECHA")),"SIN VALOR AVANCE")</f>
        <v>PROCESO</v>
      </c>
      <c r="R452" s="281" t="s">
        <v>241</v>
      </c>
      <c r="S452" s="282" t="s">
        <v>242</v>
      </c>
      <c r="T452" s="301">
        <v>1</v>
      </c>
      <c r="U452" s="379">
        <v>45323</v>
      </c>
      <c r="V452" s="379">
        <v>45747</v>
      </c>
      <c r="W452" s="165">
        <f t="shared" si="91"/>
        <v>60.571428571428569</v>
      </c>
      <c r="X452" s="387">
        <v>0</v>
      </c>
      <c r="Y452" s="303" t="s">
        <v>3765</v>
      </c>
      <c r="Z452" s="340">
        <f t="shared" si="94"/>
        <v>1</v>
      </c>
      <c r="AA452" s="340">
        <f t="shared" si="95"/>
        <v>1</v>
      </c>
      <c r="AB452" s="340">
        <f t="shared" si="96"/>
        <v>1</v>
      </c>
      <c r="AC452" s="340">
        <f t="shared" si="97"/>
        <v>1</v>
      </c>
      <c r="AD452" s="340">
        <f t="shared" si="98"/>
        <v>1</v>
      </c>
      <c r="AE452" s="340">
        <f t="shared" si="99"/>
        <v>1</v>
      </c>
      <c r="AF452" s="340">
        <f t="shared" si="99"/>
        <v>1</v>
      </c>
      <c r="AG452" s="340">
        <f t="shared" si="100"/>
        <v>1</v>
      </c>
    </row>
    <row r="453" spans="1:33" ht="150">
      <c r="A453" s="169" t="s">
        <v>19</v>
      </c>
      <c r="B453" s="460" t="s">
        <v>13</v>
      </c>
      <c r="C453" s="655"/>
      <c r="D453" s="655"/>
      <c r="E453" s="654"/>
      <c r="F453" s="654"/>
      <c r="G453" s="52" t="s">
        <v>1361</v>
      </c>
      <c r="H453" s="163" t="s">
        <v>245</v>
      </c>
      <c r="I453" s="163" t="s">
        <v>246</v>
      </c>
      <c r="J453" s="168">
        <v>1</v>
      </c>
      <c r="K453" s="192">
        <v>45231</v>
      </c>
      <c r="L453" s="192">
        <v>45747</v>
      </c>
      <c r="M453" s="165">
        <f t="shared" si="93"/>
        <v>73.714285714285708</v>
      </c>
      <c r="N453" s="191">
        <v>0</v>
      </c>
      <c r="O453" s="163" t="s">
        <v>3622</v>
      </c>
      <c r="P453" s="53">
        <f t="shared" si="92"/>
        <v>0</v>
      </c>
      <c r="Q453" s="166" t="str">
        <f>IF(ISNUMBER(P453),IF(P453=100%,"CUMPLIDA",IF(AND(ISNUMBER(L453),ISNUMBER(CGR!$P$4)), IF(L453&lt;CGR!$P$4,"INCUMPLIDA","PROCESO"), "VERIFICAR FECHA")),"SIN VALOR AVANCE")</f>
        <v>PROCESO</v>
      </c>
      <c r="R453" s="281" t="s">
        <v>245</v>
      </c>
      <c r="S453" s="282" t="s">
        <v>246</v>
      </c>
      <c r="T453" s="301">
        <v>1</v>
      </c>
      <c r="U453" s="379">
        <v>45231</v>
      </c>
      <c r="V453" s="379">
        <v>45747</v>
      </c>
      <c r="W453" s="165">
        <f t="shared" si="91"/>
        <v>73.714285714285708</v>
      </c>
      <c r="X453" s="387">
        <v>0</v>
      </c>
      <c r="Y453" s="282" t="s">
        <v>3622</v>
      </c>
      <c r="Z453" s="340">
        <f t="shared" si="94"/>
        <v>1</v>
      </c>
      <c r="AA453" s="340">
        <f t="shared" si="95"/>
        <v>1</v>
      </c>
      <c r="AB453" s="340">
        <f t="shared" si="96"/>
        <v>1</v>
      </c>
      <c r="AC453" s="340">
        <f t="shared" si="97"/>
        <v>1</v>
      </c>
      <c r="AD453" s="340">
        <f t="shared" si="98"/>
        <v>1</v>
      </c>
      <c r="AE453" s="340">
        <f t="shared" si="99"/>
        <v>1</v>
      </c>
      <c r="AF453" s="340">
        <f t="shared" si="99"/>
        <v>1</v>
      </c>
      <c r="AG453" s="340">
        <f t="shared" si="100"/>
        <v>1</v>
      </c>
    </row>
    <row r="454" spans="1:33" ht="150.75">
      <c r="A454" s="169" t="s">
        <v>19</v>
      </c>
      <c r="B454" s="460" t="s">
        <v>13</v>
      </c>
      <c r="C454" s="655"/>
      <c r="D454" s="655"/>
      <c r="E454" s="654"/>
      <c r="F454" s="654"/>
      <c r="G454" s="52" t="s">
        <v>248</v>
      </c>
      <c r="H454" s="163" t="s">
        <v>248</v>
      </c>
      <c r="I454" s="163" t="s">
        <v>3249</v>
      </c>
      <c r="J454" s="168">
        <v>1</v>
      </c>
      <c r="K454" s="192">
        <v>45323</v>
      </c>
      <c r="L454" s="192">
        <v>45747</v>
      </c>
      <c r="M454" s="165">
        <f t="shared" si="93"/>
        <v>60.571428571428569</v>
      </c>
      <c r="N454" s="191">
        <v>0</v>
      </c>
      <c r="O454" s="175" t="s">
        <v>3742</v>
      </c>
      <c r="P454" s="53">
        <f t="shared" si="92"/>
        <v>0</v>
      </c>
      <c r="Q454" s="166" t="str">
        <f>IF(ISNUMBER(P454),IF(P454=100%,"CUMPLIDA",IF(AND(ISNUMBER(L454),ISNUMBER(CGR!$P$4)), IF(L454&lt;CGR!$P$4,"INCUMPLIDA","PROCESO"), "VERIFICAR FECHA")),"SIN VALOR AVANCE")</f>
        <v>PROCESO</v>
      </c>
      <c r="R454" s="281" t="s">
        <v>248</v>
      </c>
      <c r="S454" s="282" t="s">
        <v>3249</v>
      </c>
      <c r="T454" s="301">
        <v>1</v>
      </c>
      <c r="U454" s="379">
        <v>45323</v>
      </c>
      <c r="V454" s="379">
        <v>45747</v>
      </c>
      <c r="W454" s="165">
        <f t="shared" si="91"/>
        <v>60.571428571428569</v>
      </c>
      <c r="X454" s="387">
        <v>0</v>
      </c>
      <c r="Y454" s="303" t="s">
        <v>3742</v>
      </c>
      <c r="Z454" s="340">
        <f t="shared" si="94"/>
        <v>1</v>
      </c>
      <c r="AA454" s="340">
        <f t="shared" si="95"/>
        <v>1</v>
      </c>
      <c r="AB454" s="340">
        <f t="shared" si="96"/>
        <v>1</v>
      </c>
      <c r="AC454" s="340">
        <f t="shared" si="97"/>
        <v>1</v>
      </c>
      <c r="AD454" s="340">
        <f t="shared" si="98"/>
        <v>1</v>
      </c>
      <c r="AE454" s="340">
        <f t="shared" si="99"/>
        <v>1</v>
      </c>
      <c r="AF454" s="340">
        <f t="shared" si="99"/>
        <v>1</v>
      </c>
      <c r="AG454" s="340">
        <f t="shared" si="100"/>
        <v>1</v>
      </c>
    </row>
    <row r="455" spans="1:33" ht="75.75" customHeight="1">
      <c r="A455" s="169" t="s">
        <v>19</v>
      </c>
      <c r="B455" s="460" t="s">
        <v>13</v>
      </c>
      <c r="C455" s="655"/>
      <c r="D455" s="655"/>
      <c r="E455" s="654"/>
      <c r="F455" s="654"/>
      <c r="G455" s="52" t="s">
        <v>3707</v>
      </c>
      <c r="H455" s="163" t="s">
        <v>3707</v>
      </c>
      <c r="I455" s="163" t="s">
        <v>252</v>
      </c>
      <c r="J455" s="168">
        <v>1</v>
      </c>
      <c r="K455" s="192">
        <v>45231</v>
      </c>
      <c r="L455" s="192">
        <v>45747</v>
      </c>
      <c r="M455" s="165">
        <f t="shared" si="93"/>
        <v>73.714285714285708</v>
      </c>
      <c r="N455" s="191">
        <v>0</v>
      </c>
      <c r="O455" s="175" t="s">
        <v>3765</v>
      </c>
      <c r="P455" s="53">
        <f t="shared" si="92"/>
        <v>0</v>
      </c>
      <c r="Q455" s="166" t="str">
        <f>IF(ISNUMBER(P455),IF(P455=100%,"CUMPLIDA",IF(AND(ISNUMBER(L455),ISNUMBER(CGR!$P$4)), IF(L455&lt;CGR!$P$4,"INCUMPLIDA","PROCESO"), "VERIFICAR FECHA")),"SIN VALOR AVANCE")</f>
        <v>PROCESO</v>
      </c>
      <c r="R455" s="281" t="s">
        <v>3707</v>
      </c>
      <c r="S455" s="282" t="s">
        <v>252</v>
      </c>
      <c r="T455" s="301">
        <v>1</v>
      </c>
      <c r="U455" s="379">
        <v>45231</v>
      </c>
      <c r="V455" s="379">
        <v>45747</v>
      </c>
      <c r="W455" s="165">
        <f t="shared" si="91"/>
        <v>73.714285714285708</v>
      </c>
      <c r="X455" s="387">
        <v>0</v>
      </c>
      <c r="Y455" s="303" t="s">
        <v>3765</v>
      </c>
      <c r="Z455" s="340">
        <f t="shared" si="94"/>
        <v>1</v>
      </c>
      <c r="AA455" s="340">
        <f t="shared" si="95"/>
        <v>1</v>
      </c>
      <c r="AB455" s="340">
        <f t="shared" si="96"/>
        <v>1</v>
      </c>
      <c r="AC455" s="340">
        <f t="shared" si="97"/>
        <v>1</v>
      </c>
      <c r="AD455" s="340">
        <f t="shared" si="98"/>
        <v>1</v>
      </c>
      <c r="AE455" s="340">
        <f t="shared" si="99"/>
        <v>1</v>
      </c>
      <c r="AF455" s="340">
        <f t="shared" si="99"/>
        <v>1</v>
      </c>
      <c r="AG455" s="340">
        <f t="shared" si="100"/>
        <v>1</v>
      </c>
    </row>
    <row r="456" spans="1:33" ht="225.75">
      <c r="A456" s="169" t="s">
        <v>19</v>
      </c>
      <c r="B456" s="460" t="s">
        <v>13</v>
      </c>
      <c r="C456" s="655"/>
      <c r="D456" s="655"/>
      <c r="E456" s="654"/>
      <c r="F456" s="654"/>
      <c r="G456" s="52" t="s">
        <v>3708</v>
      </c>
      <c r="H456" s="163" t="s">
        <v>3708</v>
      </c>
      <c r="I456" s="163" t="s">
        <v>2556</v>
      </c>
      <c r="J456" s="168">
        <v>1</v>
      </c>
      <c r="K456" s="192">
        <v>45231</v>
      </c>
      <c r="L456" s="192">
        <v>45808</v>
      </c>
      <c r="M456" s="165">
        <f t="shared" si="93"/>
        <v>82.428571428571431</v>
      </c>
      <c r="N456" s="191">
        <v>0</v>
      </c>
      <c r="O456" s="175" t="s">
        <v>3750</v>
      </c>
      <c r="P456" s="53">
        <f t="shared" si="92"/>
        <v>0</v>
      </c>
      <c r="Q456" s="166" t="str">
        <f>IF(ISNUMBER(P456),IF(P456=100%,"CUMPLIDA",IF(AND(ISNUMBER(L456),ISNUMBER(CGR!$P$4)), IF(L456&lt;CGR!$P$4,"INCUMPLIDA","PROCESO"), "VERIFICAR FECHA")),"SIN VALOR AVANCE")</f>
        <v>PROCESO</v>
      </c>
      <c r="R456" s="281" t="s">
        <v>3708</v>
      </c>
      <c r="S456" s="282" t="s">
        <v>2556</v>
      </c>
      <c r="T456" s="301">
        <v>1</v>
      </c>
      <c r="U456" s="379">
        <v>45231</v>
      </c>
      <c r="V456" s="379">
        <v>45808</v>
      </c>
      <c r="W456" s="165">
        <f t="shared" si="91"/>
        <v>82.428571428571431</v>
      </c>
      <c r="X456" s="387">
        <v>0</v>
      </c>
      <c r="Y456" s="303" t="s">
        <v>3750</v>
      </c>
      <c r="Z456" s="340">
        <f t="shared" si="94"/>
        <v>1</v>
      </c>
      <c r="AA456" s="340">
        <f t="shared" si="95"/>
        <v>1</v>
      </c>
      <c r="AB456" s="340">
        <f t="shared" si="96"/>
        <v>1</v>
      </c>
      <c r="AC456" s="340">
        <f t="shared" si="97"/>
        <v>1</v>
      </c>
      <c r="AD456" s="340">
        <f t="shared" si="98"/>
        <v>1</v>
      </c>
      <c r="AE456" s="340">
        <f t="shared" si="99"/>
        <v>1</v>
      </c>
      <c r="AF456" s="340">
        <f t="shared" si="99"/>
        <v>1</v>
      </c>
      <c r="AG456" s="340">
        <f t="shared" si="100"/>
        <v>1</v>
      </c>
    </row>
    <row r="457" spans="1:33" ht="195.75">
      <c r="A457" s="169" t="s">
        <v>19</v>
      </c>
      <c r="B457" s="460" t="s">
        <v>13</v>
      </c>
      <c r="C457" s="655"/>
      <c r="D457" s="655"/>
      <c r="E457" s="654"/>
      <c r="F457" s="654"/>
      <c r="G457" s="52" t="s">
        <v>1363</v>
      </c>
      <c r="H457" s="163" t="s">
        <v>258</v>
      </c>
      <c r="I457" s="163" t="s">
        <v>259</v>
      </c>
      <c r="J457" s="168">
        <v>7</v>
      </c>
      <c r="K457" s="192">
        <v>46024</v>
      </c>
      <c r="L457" s="192">
        <v>46660</v>
      </c>
      <c r="M457" s="165">
        <f t="shared" si="93"/>
        <v>90.857142857142861</v>
      </c>
      <c r="N457" s="191">
        <v>0</v>
      </c>
      <c r="O457" s="175" t="s">
        <v>3766</v>
      </c>
      <c r="P457" s="53">
        <f t="shared" si="92"/>
        <v>0</v>
      </c>
      <c r="Q457" s="166" t="str">
        <f>IF(ISNUMBER(P457),IF(P457=100%,"CUMPLIDA",IF(AND(ISNUMBER(L457),ISNUMBER(CGR!$P$4)), IF(L457&lt;CGR!$P$4,"INCUMPLIDA","PROCESO"), "VERIFICAR FECHA")),"SIN VALOR AVANCE")</f>
        <v>PROCESO</v>
      </c>
      <c r="R457" s="281" t="s">
        <v>258</v>
      </c>
      <c r="S457" s="282" t="s">
        <v>259</v>
      </c>
      <c r="T457" s="301">
        <v>7</v>
      </c>
      <c r="U457" s="379">
        <v>46024</v>
      </c>
      <c r="V457" s="379">
        <v>46660</v>
      </c>
      <c r="W457" s="165">
        <f t="shared" si="91"/>
        <v>90.857142857142861</v>
      </c>
      <c r="X457" s="387">
        <v>0</v>
      </c>
      <c r="Y457" s="303" t="s">
        <v>3766</v>
      </c>
      <c r="Z457" s="340">
        <f t="shared" si="94"/>
        <v>1</v>
      </c>
      <c r="AA457" s="340">
        <f t="shared" si="95"/>
        <v>1</v>
      </c>
      <c r="AB457" s="340">
        <f t="shared" si="96"/>
        <v>1</v>
      </c>
      <c r="AC457" s="340">
        <f t="shared" si="97"/>
        <v>1</v>
      </c>
      <c r="AD457" s="340">
        <f t="shared" si="98"/>
        <v>1</v>
      </c>
      <c r="AE457" s="340">
        <f t="shared" si="99"/>
        <v>1</v>
      </c>
      <c r="AF457" s="340">
        <f t="shared" si="99"/>
        <v>1</v>
      </c>
      <c r="AG457" s="340">
        <f t="shared" si="100"/>
        <v>1</v>
      </c>
    </row>
    <row r="458" spans="1:33" ht="75.75" customHeight="1">
      <c r="A458" s="169" t="s">
        <v>19</v>
      </c>
      <c r="B458" s="460" t="s">
        <v>13</v>
      </c>
      <c r="C458" s="655"/>
      <c r="D458" s="655"/>
      <c r="E458" s="654"/>
      <c r="F458" s="654"/>
      <c r="G458" s="52" t="s">
        <v>1364</v>
      </c>
      <c r="H458" s="163" t="s">
        <v>261</v>
      </c>
      <c r="I458" s="163" t="s">
        <v>262</v>
      </c>
      <c r="J458" s="168">
        <v>1</v>
      </c>
      <c r="K458" s="192">
        <v>46024</v>
      </c>
      <c r="L458" s="192">
        <v>46660</v>
      </c>
      <c r="M458" s="165">
        <f t="shared" si="93"/>
        <v>90.857142857142861</v>
      </c>
      <c r="N458" s="191">
        <v>0</v>
      </c>
      <c r="O458" s="175" t="s">
        <v>3751</v>
      </c>
      <c r="P458" s="53">
        <f t="shared" si="92"/>
        <v>0</v>
      </c>
      <c r="Q458" s="166" t="str">
        <f>IF(ISNUMBER(P458),IF(P458=100%,"CUMPLIDA",IF(AND(ISNUMBER(L458),ISNUMBER(CGR!$P$4)), IF(L458&lt;CGR!$P$4,"INCUMPLIDA","PROCESO"), "VERIFICAR FECHA")),"SIN VALOR AVANCE")</f>
        <v>PROCESO</v>
      </c>
      <c r="R458" s="281" t="s">
        <v>261</v>
      </c>
      <c r="S458" s="282" t="s">
        <v>262</v>
      </c>
      <c r="T458" s="301">
        <v>1</v>
      </c>
      <c r="U458" s="379">
        <v>46024</v>
      </c>
      <c r="V458" s="379">
        <v>46660</v>
      </c>
      <c r="W458" s="165">
        <f t="shared" si="91"/>
        <v>90.857142857142861</v>
      </c>
      <c r="X458" s="387">
        <v>0</v>
      </c>
      <c r="Y458" s="303" t="s">
        <v>3751</v>
      </c>
      <c r="Z458" s="340">
        <f t="shared" si="94"/>
        <v>1</v>
      </c>
      <c r="AA458" s="340">
        <f t="shared" si="95"/>
        <v>1</v>
      </c>
      <c r="AB458" s="340">
        <f t="shared" si="96"/>
        <v>1</v>
      </c>
      <c r="AC458" s="340">
        <f t="shared" si="97"/>
        <v>1</v>
      </c>
      <c r="AD458" s="340">
        <f t="shared" si="98"/>
        <v>1</v>
      </c>
      <c r="AE458" s="340">
        <f t="shared" si="99"/>
        <v>1</v>
      </c>
      <c r="AF458" s="340">
        <f t="shared" si="99"/>
        <v>1</v>
      </c>
      <c r="AG458" s="340">
        <f t="shared" si="100"/>
        <v>1</v>
      </c>
    </row>
    <row r="459" spans="1:33" ht="409.5">
      <c r="A459" s="169" t="s">
        <v>19</v>
      </c>
      <c r="B459" s="460" t="s">
        <v>13</v>
      </c>
      <c r="C459" s="655"/>
      <c r="D459" s="655"/>
      <c r="E459" s="654"/>
      <c r="F459" s="654"/>
      <c r="G459" s="52" t="s">
        <v>1365</v>
      </c>
      <c r="H459" s="163" t="s">
        <v>264</v>
      </c>
      <c r="I459" s="163" t="s">
        <v>265</v>
      </c>
      <c r="J459" s="168">
        <v>2</v>
      </c>
      <c r="K459" s="192">
        <v>46024</v>
      </c>
      <c r="L459" s="192">
        <v>46660</v>
      </c>
      <c r="M459" s="165">
        <f t="shared" si="93"/>
        <v>90.857142857142861</v>
      </c>
      <c r="N459" s="191">
        <v>0</v>
      </c>
      <c r="O459" s="175" t="s">
        <v>3722</v>
      </c>
      <c r="P459" s="53">
        <f t="shared" si="92"/>
        <v>0</v>
      </c>
      <c r="Q459" s="166" t="str">
        <f>IF(ISNUMBER(P459),IF(P459=100%,"CUMPLIDA",IF(AND(ISNUMBER(L459),ISNUMBER(CGR!$P$4)), IF(L459&lt;CGR!$P$4,"INCUMPLIDA","PROCESO"), "VERIFICAR FECHA")),"SIN VALOR AVANCE")</f>
        <v>PROCESO</v>
      </c>
      <c r="R459" s="281" t="s">
        <v>264</v>
      </c>
      <c r="S459" s="282" t="s">
        <v>265</v>
      </c>
      <c r="T459" s="301">
        <v>2</v>
      </c>
      <c r="U459" s="379">
        <v>46024</v>
      </c>
      <c r="V459" s="379">
        <v>46660</v>
      </c>
      <c r="W459" s="165">
        <f t="shared" ref="W459:W522" si="101">(V459-U459)/7</f>
        <v>90.857142857142861</v>
      </c>
      <c r="X459" s="387">
        <v>0</v>
      </c>
      <c r="Y459" s="303" t="s">
        <v>3722</v>
      </c>
      <c r="Z459" s="340">
        <f t="shared" si="94"/>
        <v>1</v>
      </c>
      <c r="AA459" s="340">
        <f t="shared" si="95"/>
        <v>1</v>
      </c>
      <c r="AB459" s="340">
        <f t="shared" si="96"/>
        <v>1</v>
      </c>
      <c r="AC459" s="340">
        <f t="shared" si="97"/>
        <v>1</v>
      </c>
      <c r="AD459" s="340">
        <f t="shared" si="98"/>
        <v>1</v>
      </c>
      <c r="AE459" s="340">
        <f t="shared" si="99"/>
        <v>1</v>
      </c>
      <c r="AF459" s="340">
        <f t="shared" si="99"/>
        <v>1</v>
      </c>
      <c r="AG459" s="340">
        <f t="shared" si="100"/>
        <v>1</v>
      </c>
    </row>
    <row r="460" spans="1:33" ht="409.5">
      <c r="A460" s="169" t="s">
        <v>19</v>
      </c>
      <c r="B460" s="460" t="s">
        <v>13</v>
      </c>
      <c r="C460" s="655" t="s">
        <v>3767</v>
      </c>
      <c r="D460" s="655" t="s">
        <v>3724</v>
      </c>
      <c r="E460" s="656" t="s">
        <v>3768</v>
      </c>
      <c r="F460" s="657" t="s">
        <v>3769</v>
      </c>
      <c r="G460" s="658" t="s">
        <v>3727</v>
      </c>
      <c r="H460" s="556" t="s">
        <v>3728</v>
      </c>
      <c r="I460" s="557" t="s">
        <v>3729</v>
      </c>
      <c r="J460" s="496">
        <v>1</v>
      </c>
      <c r="K460" s="497">
        <v>45078</v>
      </c>
      <c r="L460" s="497">
        <v>45869</v>
      </c>
      <c r="M460" s="490">
        <f t="shared" si="93"/>
        <v>113</v>
      </c>
      <c r="N460" s="558">
        <v>0</v>
      </c>
      <c r="O460" s="557" t="s">
        <v>3730</v>
      </c>
      <c r="P460" s="53">
        <f t="shared" ref="P460:P523" si="102">N460/J460</f>
        <v>0</v>
      </c>
      <c r="Q460" s="166" t="str">
        <f>IF(ISNUMBER(P460),IF(P460=100%,"CUMPLIDA",IF(AND(ISNUMBER(L460),ISNUMBER(CGR!$P$4)), IF(L460&lt;CGR!$P$4,"INCUMPLIDA","PROCESO"), "VERIFICAR FECHA")),"SIN VALOR AVANCE")</f>
        <v>PROCESO</v>
      </c>
      <c r="R460" s="364" t="s">
        <v>3728</v>
      </c>
      <c r="S460" s="282" t="s">
        <v>3729</v>
      </c>
      <c r="T460" s="363">
        <v>1</v>
      </c>
      <c r="U460" s="359">
        <v>45078</v>
      </c>
      <c r="V460" s="359" t="s">
        <v>4246</v>
      </c>
      <c r="W460" s="165">
        <f t="shared" si="101"/>
        <v>113</v>
      </c>
      <c r="X460" s="396">
        <v>0</v>
      </c>
      <c r="Y460" s="282" t="s">
        <v>3730</v>
      </c>
      <c r="Z460" s="340">
        <f t="shared" si="94"/>
        <v>1</v>
      </c>
      <c r="AA460" s="340">
        <f t="shared" si="95"/>
        <v>1</v>
      </c>
      <c r="AB460" s="340">
        <f t="shared" si="96"/>
        <v>1</v>
      </c>
      <c r="AC460" s="340">
        <f t="shared" si="97"/>
        <v>1</v>
      </c>
      <c r="AD460" s="340">
        <f t="shared" si="98"/>
        <v>0</v>
      </c>
      <c r="AE460" s="340">
        <f t="shared" si="99"/>
        <v>1</v>
      </c>
      <c r="AF460" s="340">
        <f t="shared" si="99"/>
        <v>1</v>
      </c>
      <c r="AG460" s="340">
        <f t="shared" si="100"/>
        <v>1</v>
      </c>
    </row>
    <row r="461" spans="1:33" ht="409.5">
      <c r="A461" s="169" t="s">
        <v>19</v>
      </c>
      <c r="B461" s="460" t="s">
        <v>13</v>
      </c>
      <c r="C461" s="655"/>
      <c r="D461" s="655"/>
      <c r="E461" s="656"/>
      <c r="F461" s="657"/>
      <c r="G461" s="658"/>
      <c r="H461" s="557" t="s">
        <v>3731</v>
      </c>
      <c r="I461" s="557" t="s">
        <v>3732</v>
      </c>
      <c r="J461" s="496">
        <v>1</v>
      </c>
      <c r="K461" s="497">
        <v>45665</v>
      </c>
      <c r="L461" s="497">
        <v>46081</v>
      </c>
      <c r="M461" s="490">
        <f t="shared" si="93"/>
        <v>59.428571428571431</v>
      </c>
      <c r="N461" s="559">
        <v>0</v>
      </c>
      <c r="O461" s="557" t="s">
        <v>3733</v>
      </c>
      <c r="P461" s="53">
        <f t="shared" si="102"/>
        <v>0</v>
      </c>
      <c r="Q461" s="166" t="str">
        <f>IF(ISNUMBER(P461),IF(P461=100%,"CUMPLIDA",IF(AND(ISNUMBER(L461),ISNUMBER(CGR!$P$4)), IF(L461&lt;CGR!$P$4,"INCUMPLIDA","PROCESO"), "VERIFICAR FECHA")),"SIN VALOR AVANCE")</f>
        <v>PROCESO</v>
      </c>
      <c r="R461" s="281" t="s">
        <v>3731</v>
      </c>
      <c r="S461" s="282" t="s">
        <v>3732</v>
      </c>
      <c r="T461" s="363">
        <v>1</v>
      </c>
      <c r="U461" s="359">
        <v>45665</v>
      </c>
      <c r="V461" s="359" t="s">
        <v>4247</v>
      </c>
      <c r="W461" s="165">
        <f t="shared" si="101"/>
        <v>59.428571428571431</v>
      </c>
      <c r="X461" s="387">
        <v>0</v>
      </c>
      <c r="Y461" s="282" t="s">
        <v>3733</v>
      </c>
      <c r="Z461" s="340">
        <f t="shared" si="94"/>
        <v>1</v>
      </c>
      <c r="AA461" s="340">
        <f t="shared" si="95"/>
        <v>1</v>
      </c>
      <c r="AB461" s="340">
        <f t="shared" si="96"/>
        <v>1</v>
      </c>
      <c r="AC461" s="340">
        <f t="shared" si="97"/>
        <v>1</v>
      </c>
      <c r="AD461" s="340">
        <f t="shared" si="98"/>
        <v>0</v>
      </c>
      <c r="AE461" s="340">
        <f t="shared" si="99"/>
        <v>1</v>
      </c>
      <c r="AF461" s="340">
        <f t="shared" si="99"/>
        <v>1</v>
      </c>
      <c r="AG461" s="340">
        <f t="shared" si="100"/>
        <v>1</v>
      </c>
    </row>
    <row r="462" spans="1:33" ht="409.5">
      <c r="A462" s="169" t="s">
        <v>19</v>
      </c>
      <c r="B462" s="460" t="s">
        <v>13</v>
      </c>
      <c r="C462" s="655"/>
      <c r="D462" s="655"/>
      <c r="E462" s="656"/>
      <c r="F462" s="657"/>
      <c r="G462" s="658"/>
      <c r="H462" s="556" t="s">
        <v>3734</v>
      </c>
      <c r="I462" s="557" t="s">
        <v>3735</v>
      </c>
      <c r="J462" s="496">
        <v>1</v>
      </c>
      <c r="K462" s="560">
        <v>45597</v>
      </c>
      <c r="L462" s="560">
        <v>45716</v>
      </c>
      <c r="M462" s="490">
        <f t="shared" si="93"/>
        <v>17</v>
      </c>
      <c r="N462" s="558">
        <v>0.25</v>
      </c>
      <c r="O462" s="557" t="s">
        <v>3736</v>
      </c>
      <c r="P462" s="53">
        <f t="shared" si="102"/>
        <v>0.25</v>
      </c>
      <c r="Q462" s="166" t="str">
        <f>IF(ISNUMBER(P462),IF(P462=100%,"CUMPLIDA",IF(AND(ISNUMBER(L462),ISNUMBER(CGR!$P$4)), IF(L462&lt;CGR!$P$4,"INCUMPLIDA","PROCESO"), "VERIFICAR FECHA")),"SIN VALOR AVANCE")</f>
        <v>PROCESO</v>
      </c>
      <c r="R462" s="364" t="s">
        <v>3734</v>
      </c>
      <c r="S462" s="282" t="s">
        <v>3735</v>
      </c>
      <c r="T462" s="363">
        <v>1</v>
      </c>
      <c r="U462" s="378">
        <v>45597</v>
      </c>
      <c r="V462" s="378">
        <v>45716</v>
      </c>
      <c r="W462" s="165">
        <f t="shared" si="101"/>
        <v>17</v>
      </c>
      <c r="X462" s="396">
        <v>0.25</v>
      </c>
      <c r="Y462" s="282" t="s">
        <v>3736</v>
      </c>
      <c r="Z462" s="340">
        <f t="shared" si="94"/>
        <v>1</v>
      </c>
      <c r="AA462" s="340">
        <f t="shared" si="95"/>
        <v>1</v>
      </c>
      <c r="AB462" s="340">
        <f t="shared" si="96"/>
        <v>1</v>
      </c>
      <c r="AC462" s="340">
        <f t="shared" si="97"/>
        <v>1</v>
      </c>
      <c r="AD462" s="340">
        <f t="shared" si="98"/>
        <v>1</v>
      </c>
      <c r="AE462" s="340">
        <f t="shared" si="99"/>
        <v>1</v>
      </c>
      <c r="AF462" s="340">
        <f t="shared" si="99"/>
        <v>1</v>
      </c>
      <c r="AG462" s="340">
        <f t="shared" si="100"/>
        <v>1</v>
      </c>
    </row>
    <row r="463" spans="1:33" ht="255.75" customHeight="1">
      <c r="A463" s="169" t="s">
        <v>19</v>
      </c>
      <c r="B463" s="460" t="s">
        <v>13</v>
      </c>
      <c r="C463" s="655" t="s">
        <v>3770</v>
      </c>
      <c r="D463" s="655" t="s">
        <v>3771</v>
      </c>
      <c r="E463" s="654" t="s">
        <v>3772</v>
      </c>
      <c r="F463" s="654" t="s">
        <v>3773</v>
      </c>
      <c r="G463" s="52" t="s">
        <v>2481</v>
      </c>
      <c r="H463" s="537" t="s">
        <v>3620</v>
      </c>
      <c r="I463" s="163" t="s">
        <v>3170</v>
      </c>
      <c r="J463" s="164">
        <v>1</v>
      </c>
      <c r="K463" s="190">
        <v>44044</v>
      </c>
      <c r="L463" s="190">
        <v>44196</v>
      </c>
      <c r="M463" s="165">
        <f t="shared" si="93"/>
        <v>21.714285714285715</v>
      </c>
      <c r="N463" s="191">
        <v>1</v>
      </c>
      <c r="O463" s="163" t="s">
        <v>3774</v>
      </c>
      <c r="P463" s="53">
        <f t="shared" si="102"/>
        <v>1</v>
      </c>
      <c r="Q463" s="166" t="str">
        <f>IF(ISNUMBER(P463),IF(P463=100%,"CUMPLIDA",IF(AND(ISNUMBER(L463),ISNUMBER(CGR!$P$4)), IF(L463&lt;CGR!$P$4,"INCUMPLIDA","PROCESO"), "VERIFICAR FECHA")),"SIN VALOR AVANCE")</f>
        <v>CUMPLIDA</v>
      </c>
      <c r="R463" s="362" t="s">
        <v>3620</v>
      </c>
      <c r="S463" s="282" t="s">
        <v>3170</v>
      </c>
      <c r="T463" s="363">
        <v>1</v>
      </c>
      <c r="U463" s="378">
        <v>44044</v>
      </c>
      <c r="V463" s="378">
        <v>44196</v>
      </c>
      <c r="W463" s="165">
        <f t="shared" si="101"/>
        <v>21.714285714285715</v>
      </c>
      <c r="X463" s="387">
        <v>1</v>
      </c>
      <c r="Y463" s="282" t="s">
        <v>3774</v>
      </c>
      <c r="Z463" s="340">
        <f t="shared" si="94"/>
        <v>1</v>
      </c>
      <c r="AA463" s="340">
        <f t="shared" si="95"/>
        <v>1</v>
      </c>
      <c r="AB463" s="340">
        <f t="shared" si="96"/>
        <v>1</v>
      </c>
      <c r="AC463" s="340">
        <f t="shared" si="97"/>
        <v>1</v>
      </c>
      <c r="AD463" s="340">
        <f t="shared" si="98"/>
        <v>1</v>
      </c>
      <c r="AE463" s="340">
        <f t="shared" si="99"/>
        <v>1</v>
      </c>
      <c r="AF463" s="340">
        <f t="shared" si="99"/>
        <v>1</v>
      </c>
      <c r="AG463" s="340">
        <f t="shared" si="100"/>
        <v>1</v>
      </c>
    </row>
    <row r="464" spans="1:33" ht="75.75" customHeight="1">
      <c r="A464" s="169" t="s">
        <v>19</v>
      </c>
      <c r="B464" s="460" t="s">
        <v>13</v>
      </c>
      <c r="C464" s="655"/>
      <c r="D464" s="655"/>
      <c r="E464" s="654"/>
      <c r="F464" s="654"/>
      <c r="G464" s="643" t="s">
        <v>2481</v>
      </c>
      <c r="H464" s="163" t="s">
        <v>2429</v>
      </c>
      <c r="I464" s="163" t="s">
        <v>969</v>
      </c>
      <c r="J464" s="168">
        <v>1</v>
      </c>
      <c r="K464" s="190">
        <v>45231</v>
      </c>
      <c r="L464" s="190">
        <v>45504</v>
      </c>
      <c r="M464" s="165">
        <f t="shared" si="93"/>
        <v>39</v>
      </c>
      <c r="N464" s="191">
        <v>1</v>
      </c>
      <c r="O464" s="175" t="s">
        <v>3703</v>
      </c>
      <c r="P464" s="53">
        <f t="shared" si="102"/>
        <v>1</v>
      </c>
      <c r="Q464" s="166" t="str">
        <f>IF(ISNUMBER(P464),IF(P464=100%,"CUMPLIDA",IF(AND(ISNUMBER(L464),ISNUMBER(CGR!$P$4)), IF(L464&lt;CGR!$P$4,"INCUMPLIDA","PROCESO"), "VERIFICAR FECHA")),"SIN VALOR AVANCE")</f>
        <v>CUMPLIDA</v>
      </c>
      <c r="R464" s="281" t="s">
        <v>2429</v>
      </c>
      <c r="S464" s="282" t="s">
        <v>969</v>
      </c>
      <c r="T464" s="301">
        <v>1</v>
      </c>
      <c r="U464" s="378">
        <v>45231</v>
      </c>
      <c r="V464" s="378">
        <v>45504</v>
      </c>
      <c r="W464" s="165">
        <f t="shared" si="101"/>
        <v>39</v>
      </c>
      <c r="X464" s="387">
        <v>1</v>
      </c>
      <c r="Y464" s="303" t="s">
        <v>3703</v>
      </c>
      <c r="Z464" s="340">
        <f t="shared" si="94"/>
        <v>1</v>
      </c>
      <c r="AA464" s="340">
        <f t="shared" si="95"/>
        <v>1</v>
      </c>
      <c r="AB464" s="340">
        <f t="shared" si="96"/>
        <v>1</v>
      </c>
      <c r="AC464" s="340">
        <f t="shared" si="97"/>
        <v>1</v>
      </c>
      <c r="AD464" s="340">
        <f t="shared" si="98"/>
        <v>1</v>
      </c>
      <c r="AE464" s="340">
        <f t="shared" si="99"/>
        <v>1</v>
      </c>
      <c r="AF464" s="340">
        <f t="shared" si="99"/>
        <v>1</v>
      </c>
      <c r="AG464" s="340">
        <f t="shared" si="100"/>
        <v>1</v>
      </c>
    </row>
    <row r="465" spans="1:33" ht="315.75">
      <c r="A465" s="169" t="s">
        <v>19</v>
      </c>
      <c r="B465" s="460" t="s">
        <v>13</v>
      </c>
      <c r="C465" s="655"/>
      <c r="D465" s="655"/>
      <c r="E465" s="654"/>
      <c r="F465" s="654"/>
      <c r="G465" s="643"/>
      <c r="H465" s="163" t="s">
        <v>2431</v>
      </c>
      <c r="I465" s="163" t="s">
        <v>2432</v>
      </c>
      <c r="J465" s="168">
        <v>1</v>
      </c>
      <c r="K465" s="190">
        <v>45231</v>
      </c>
      <c r="L465" s="190">
        <v>45504</v>
      </c>
      <c r="M465" s="165">
        <f t="shared" si="93"/>
        <v>39</v>
      </c>
      <c r="N465" s="191">
        <v>1</v>
      </c>
      <c r="O465" s="175" t="s">
        <v>3741</v>
      </c>
      <c r="P465" s="53">
        <f t="shared" si="102"/>
        <v>1</v>
      </c>
      <c r="Q465" s="166" t="str">
        <f>IF(ISNUMBER(P465),IF(P465=100%,"CUMPLIDA",IF(AND(ISNUMBER(L465),ISNUMBER(CGR!$P$4)), IF(L465&lt;CGR!$P$4,"INCUMPLIDA","PROCESO"), "VERIFICAR FECHA")),"SIN VALOR AVANCE")</f>
        <v>CUMPLIDA</v>
      </c>
      <c r="R465" s="281" t="s">
        <v>2431</v>
      </c>
      <c r="S465" s="282" t="s">
        <v>2432</v>
      </c>
      <c r="T465" s="301">
        <v>1</v>
      </c>
      <c r="U465" s="378">
        <v>45231</v>
      </c>
      <c r="V465" s="378">
        <v>45504</v>
      </c>
      <c r="W465" s="165">
        <f t="shared" si="101"/>
        <v>39</v>
      </c>
      <c r="X465" s="387">
        <v>1</v>
      </c>
      <c r="Y465" s="303" t="s">
        <v>3741</v>
      </c>
      <c r="Z465" s="340">
        <f t="shared" si="94"/>
        <v>1</v>
      </c>
      <c r="AA465" s="340">
        <f t="shared" si="95"/>
        <v>1</v>
      </c>
      <c r="AB465" s="340">
        <f t="shared" si="96"/>
        <v>1</v>
      </c>
      <c r="AC465" s="340">
        <f t="shared" si="97"/>
        <v>1</v>
      </c>
      <c r="AD465" s="340">
        <f t="shared" si="98"/>
        <v>1</v>
      </c>
      <c r="AE465" s="340">
        <f t="shared" si="99"/>
        <v>1</v>
      </c>
      <c r="AF465" s="340">
        <f t="shared" si="99"/>
        <v>1</v>
      </c>
      <c r="AG465" s="340">
        <f t="shared" si="100"/>
        <v>1</v>
      </c>
    </row>
    <row r="466" spans="1:33" ht="150.75">
      <c r="A466" s="169" t="s">
        <v>19</v>
      </c>
      <c r="B466" s="460" t="s">
        <v>13</v>
      </c>
      <c r="C466" s="655"/>
      <c r="D466" s="655"/>
      <c r="E466" s="654"/>
      <c r="F466" s="654"/>
      <c r="G466" s="52" t="s">
        <v>2434</v>
      </c>
      <c r="H466" s="163" t="s">
        <v>1614</v>
      </c>
      <c r="I466" s="163" t="s">
        <v>238</v>
      </c>
      <c r="J466" s="168">
        <v>1</v>
      </c>
      <c r="K466" s="192">
        <v>45323</v>
      </c>
      <c r="L466" s="192">
        <v>45747</v>
      </c>
      <c r="M466" s="165">
        <f t="shared" si="93"/>
        <v>60.571428571428569</v>
      </c>
      <c r="N466" s="191">
        <v>0</v>
      </c>
      <c r="O466" s="175" t="s">
        <v>3742</v>
      </c>
      <c r="P466" s="53">
        <f t="shared" si="102"/>
        <v>0</v>
      </c>
      <c r="Q466" s="166" t="str">
        <f>IF(ISNUMBER(P466),IF(P466=100%,"CUMPLIDA",IF(AND(ISNUMBER(L466),ISNUMBER(CGR!$P$4)), IF(L466&lt;CGR!$P$4,"INCUMPLIDA","PROCESO"), "VERIFICAR FECHA")),"SIN VALOR AVANCE")</f>
        <v>PROCESO</v>
      </c>
      <c r="R466" s="281" t="s">
        <v>1614</v>
      </c>
      <c r="S466" s="282" t="s">
        <v>238</v>
      </c>
      <c r="T466" s="301">
        <v>1</v>
      </c>
      <c r="U466" s="379">
        <v>45323</v>
      </c>
      <c r="V466" s="379">
        <v>45747</v>
      </c>
      <c r="W466" s="165">
        <f t="shared" si="101"/>
        <v>60.571428571428569</v>
      </c>
      <c r="X466" s="387">
        <v>0</v>
      </c>
      <c r="Y466" s="303" t="s">
        <v>3742</v>
      </c>
      <c r="Z466" s="340">
        <f t="shared" si="94"/>
        <v>1</v>
      </c>
      <c r="AA466" s="340">
        <f t="shared" si="95"/>
        <v>1</v>
      </c>
      <c r="AB466" s="340">
        <f t="shared" si="96"/>
        <v>1</v>
      </c>
      <c r="AC466" s="340">
        <f t="shared" si="97"/>
        <v>1</v>
      </c>
      <c r="AD466" s="340">
        <f t="shared" si="98"/>
        <v>1</v>
      </c>
      <c r="AE466" s="340">
        <f t="shared" si="99"/>
        <v>1</v>
      </c>
      <c r="AF466" s="340">
        <f t="shared" si="99"/>
        <v>1</v>
      </c>
      <c r="AG466" s="340">
        <f t="shared" si="100"/>
        <v>1</v>
      </c>
    </row>
    <row r="467" spans="1:33" ht="90.75">
      <c r="A467" s="169" t="s">
        <v>19</v>
      </c>
      <c r="B467" s="460" t="s">
        <v>13</v>
      </c>
      <c r="C467" s="655"/>
      <c r="D467" s="655"/>
      <c r="E467" s="654"/>
      <c r="F467" s="654"/>
      <c r="G467" s="52" t="s">
        <v>241</v>
      </c>
      <c r="H467" s="163" t="s">
        <v>241</v>
      </c>
      <c r="I467" s="163" t="s">
        <v>242</v>
      </c>
      <c r="J467" s="168">
        <v>1</v>
      </c>
      <c r="K467" s="192">
        <v>45323</v>
      </c>
      <c r="L467" s="192">
        <v>45747</v>
      </c>
      <c r="M467" s="165">
        <f t="shared" si="93"/>
        <v>60.571428571428569</v>
      </c>
      <c r="N467" s="191">
        <v>0</v>
      </c>
      <c r="O467" s="175" t="s">
        <v>3765</v>
      </c>
      <c r="P467" s="53">
        <f t="shared" si="102"/>
        <v>0</v>
      </c>
      <c r="Q467" s="166" t="str">
        <f>IF(ISNUMBER(P467),IF(P467=100%,"CUMPLIDA",IF(AND(ISNUMBER(L467),ISNUMBER(CGR!$P$4)), IF(L467&lt;CGR!$P$4,"INCUMPLIDA","PROCESO"), "VERIFICAR FECHA")),"SIN VALOR AVANCE")</f>
        <v>PROCESO</v>
      </c>
      <c r="R467" s="281" t="s">
        <v>241</v>
      </c>
      <c r="S467" s="282" t="s">
        <v>242</v>
      </c>
      <c r="T467" s="301">
        <v>1</v>
      </c>
      <c r="U467" s="379">
        <v>45323</v>
      </c>
      <c r="V467" s="379">
        <v>45747</v>
      </c>
      <c r="W467" s="165">
        <f t="shared" si="101"/>
        <v>60.571428571428569</v>
      </c>
      <c r="X467" s="387">
        <v>0</v>
      </c>
      <c r="Y467" s="303" t="s">
        <v>3765</v>
      </c>
      <c r="Z467" s="340">
        <f t="shared" si="94"/>
        <v>1</v>
      </c>
      <c r="AA467" s="340">
        <f t="shared" si="95"/>
        <v>1</v>
      </c>
      <c r="AB467" s="340">
        <f t="shared" si="96"/>
        <v>1</v>
      </c>
      <c r="AC467" s="340">
        <f t="shared" si="97"/>
        <v>1</v>
      </c>
      <c r="AD467" s="340">
        <f t="shared" si="98"/>
        <v>1</v>
      </c>
      <c r="AE467" s="340">
        <f t="shared" si="99"/>
        <v>1</v>
      </c>
      <c r="AF467" s="340">
        <f t="shared" si="99"/>
        <v>1</v>
      </c>
      <c r="AG467" s="340">
        <f t="shared" si="100"/>
        <v>1</v>
      </c>
    </row>
    <row r="468" spans="1:33" ht="150">
      <c r="A468" s="169" t="s">
        <v>19</v>
      </c>
      <c r="B468" s="460" t="s">
        <v>13</v>
      </c>
      <c r="C468" s="655"/>
      <c r="D468" s="655"/>
      <c r="E468" s="654"/>
      <c r="F468" s="654"/>
      <c r="G468" s="52" t="s">
        <v>1361</v>
      </c>
      <c r="H468" s="163" t="s">
        <v>245</v>
      </c>
      <c r="I468" s="163" t="s">
        <v>246</v>
      </c>
      <c r="J468" s="168">
        <v>1</v>
      </c>
      <c r="K468" s="192">
        <v>45231</v>
      </c>
      <c r="L468" s="192">
        <v>45747</v>
      </c>
      <c r="M468" s="165">
        <f t="shared" ref="M468:M531" si="103">(L468-K468)/7</f>
        <v>73.714285714285708</v>
      </c>
      <c r="N468" s="191">
        <v>0</v>
      </c>
      <c r="O468" s="163" t="s">
        <v>3622</v>
      </c>
      <c r="P468" s="53">
        <f t="shared" si="102"/>
        <v>0</v>
      </c>
      <c r="Q468" s="166" t="str">
        <f>IF(ISNUMBER(P468),IF(P468=100%,"CUMPLIDA",IF(AND(ISNUMBER(L468),ISNUMBER(CGR!$P$4)), IF(L468&lt;CGR!$P$4,"INCUMPLIDA","PROCESO"), "VERIFICAR FECHA")),"SIN VALOR AVANCE")</f>
        <v>PROCESO</v>
      </c>
      <c r="R468" s="281" t="s">
        <v>245</v>
      </c>
      <c r="S468" s="282" t="s">
        <v>246</v>
      </c>
      <c r="T468" s="301">
        <v>1</v>
      </c>
      <c r="U468" s="379">
        <v>45231</v>
      </c>
      <c r="V468" s="379">
        <v>45747</v>
      </c>
      <c r="W468" s="165">
        <f t="shared" si="101"/>
        <v>73.714285714285708</v>
      </c>
      <c r="X468" s="387">
        <v>0</v>
      </c>
      <c r="Y468" s="282" t="s">
        <v>3622</v>
      </c>
      <c r="Z468" s="340">
        <f t="shared" si="94"/>
        <v>1</v>
      </c>
      <c r="AA468" s="340">
        <f t="shared" si="95"/>
        <v>1</v>
      </c>
      <c r="AB468" s="340">
        <f t="shared" si="96"/>
        <v>1</v>
      </c>
      <c r="AC468" s="340">
        <f t="shared" si="97"/>
        <v>1</v>
      </c>
      <c r="AD468" s="340">
        <f t="shared" si="98"/>
        <v>1</v>
      </c>
      <c r="AE468" s="340">
        <f t="shared" si="99"/>
        <v>1</v>
      </c>
      <c r="AF468" s="340">
        <f t="shared" si="99"/>
        <v>1</v>
      </c>
      <c r="AG468" s="340">
        <f t="shared" si="100"/>
        <v>1</v>
      </c>
    </row>
    <row r="469" spans="1:33" ht="150.75">
      <c r="A469" s="169" t="s">
        <v>19</v>
      </c>
      <c r="B469" s="460" t="s">
        <v>13</v>
      </c>
      <c r="C469" s="655"/>
      <c r="D469" s="655"/>
      <c r="E469" s="654"/>
      <c r="F469" s="654"/>
      <c r="G469" s="52" t="s">
        <v>248</v>
      </c>
      <c r="H469" s="163" t="s">
        <v>248</v>
      </c>
      <c r="I469" s="163" t="s">
        <v>3249</v>
      </c>
      <c r="J469" s="168">
        <v>1</v>
      </c>
      <c r="K469" s="192">
        <v>45323</v>
      </c>
      <c r="L469" s="192">
        <v>45747</v>
      </c>
      <c r="M469" s="165">
        <f t="shared" si="103"/>
        <v>60.571428571428569</v>
      </c>
      <c r="N469" s="191">
        <v>0</v>
      </c>
      <c r="O469" s="175" t="s">
        <v>3742</v>
      </c>
      <c r="P469" s="53">
        <f t="shared" si="102"/>
        <v>0</v>
      </c>
      <c r="Q469" s="166" t="str">
        <f>IF(ISNUMBER(P469),IF(P469=100%,"CUMPLIDA",IF(AND(ISNUMBER(L469),ISNUMBER(CGR!$P$4)), IF(L469&lt;CGR!$P$4,"INCUMPLIDA","PROCESO"), "VERIFICAR FECHA")),"SIN VALOR AVANCE")</f>
        <v>PROCESO</v>
      </c>
      <c r="R469" s="281" t="s">
        <v>248</v>
      </c>
      <c r="S469" s="282" t="s">
        <v>3249</v>
      </c>
      <c r="T469" s="301">
        <v>1</v>
      </c>
      <c r="U469" s="379">
        <v>45323</v>
      </c>
      <c r="V469" s="379">
        <v>45747</v>
      </c>
      <c r="W469" s="165">
        <f t="shared" si="101"/>
        <v>60.571428571428569</v>
      </c>
      <c r="X469" s="387">
        <v>0</v>
      </c>
      <c r="Y469" s="303" t="s">
        <v>3742</v>
      </c>
      <c r="Z469" s="340">
        <f t="shared" ref="Z469:Z532" si="104">IF(H469=R469,1,0)</f>
        <v>1</v>
      </c>
      <c r="AA469" s="340">
        <f t="shared" ref="AA469:AA532" si="105">IF(I469=S469,1,0)</f>
        <v>1</v>
      </c>
      <c r="AB469" s="340">
        <f t="shared" ref="AB469:AB532" si="106">IF(J469=T469,1,0)</f>
        <v>1</v>
      </c>
      <c r="AC469" s="340">
        <f t="shared" ref="AC469:AC532" si="107">IF(K469=U469,1,0)</f>
        <v>1</v>
      </c>
      <c r="AD469" s="340">
        <f t="shared" ref="AD469:AD532" si="108">IF(L469=V469,1,0)</f>
        <v>1</v>
      </c>
      <c r="AE469" s="340">
        <f t="shared" ref="AE469:AF532" si="109">IF(M469=W469,1,0)</f>
        <v>1</v>
      </c>
      <c r="AF469" s="340">
        <f t="shared" si="109"/>
        <v>1</v>
      </c>
      <c r="AG469" s="340">
        <f t="shared" ref="AG469:AG532" si="110">IF(O469=Y469,1,0)</f>
        <v>1</v>
      </c>
    </row>
    <row r="470" spans="1:33" ht="135">
      <c r="A470" s="169" t="s">
        <v>19</v>
      </c>
      <c r="B470" s="460" t="s">
        <v>13</v>
      </c>
      <c r="C470" s="655"/>
      <c r="D470" s="655"/>
      <c r="E470" s="654"/>
      <c r="F470" s="654"/>
      <c r="G470" s="52" t="s">
        <v>3707</v>
      </c>
      <c r="H470" s="163" t="s">
        <v>3707</v>
      </c>
      <c r="I470" s="163" t="s">
        <v>252</v>
      </c>
      <c r="J470" s="168">
        <v>1</v>
      </c>
      <c r="K470" s="192">
        <v>45231</v>
      </c>
      <c r="L470" s="192">
        <v>45747</v>
      </c>
      <c r="M470" s="165">
        <f t="shared" si="103"/>
        <v>73.714285714285708</v>
      </c>
      <c r="N470" s="191">
        <v>0</v>
      </c>
      <c r="O470" s="175" t="s">
        <v>3765</v>
      </c>
      <c r="P470" s="53">
        <f t="shared" si="102"/>
        <v>0</v>
      </c>
      <c r="Q470" s="166" t="str">
        <f>IF(ISNUMBER(P470),IF(P470=100%,"CUMPLIDA",IF(AND(ISNUMBER(L470),ISNUMBER(CGR!$P$4)), IF(L470&lt;CGR!$P$4,"INCUMPLIDA","PROCESO"), "VERIFICAR FECHA")),"SIN VALOR AVANCE")</f>
        <v>PROCESO</v>
      </c>
      <c r="R470" s="281" t="s">
        <v>3707</v>
      </c>
      <c r="S470" s="282" t="s">
        <v>252</v>
      </c>
      <c r="T470" s="301">
        <v>1</v>
      </c>
      <c r="U470" s="379">
        <v>45231</v>
      </c>
      <c r="V470" s="379">
        <v>45747</v>
      </c>
      <c r="W470" s="165">
        <f t="shared" si="101"/>
        <v>73.714285714285708</v>
      </c>
      <c r="X470" s="387">
        <v>0</v>
      </c>
      <c r="Y470" s="303" t="s">
        <v>3765</v>
      </c>
      <c r="Z470" s="340">
        <f t="shared" si="104"/>
        <v>1</v>
      </c>
      <c r="AA470" s="340">
        <f t="shared" si="105"/>
        <v>1</v>
      </c>
      <c r="AB470" s="340">
        <f t="shared" si="106"/>
        <v>1</v>
      </c>
      <c r="AC470" s="340">
        <f t="shared" si="107"/>
        <v>1</v>
      </c>
      <c r="AD470" s="340">
        <f t="shared" si="108"/>
        <v>1</v>
      </c>
      <c r="AE470" s="340">
        <f t="shared" si="109"/>
        <v>1</v>
      </c>
      <c r="AF470" s="340">
        <f t="shared" si="109"/>
        <v>1</v>
      </c>
      <c r="AG470" s="340">
        <f t="shared" si="110"/>
        <v>1</v>
      </c>
    </row>
    <row r="471" spans="1:33" ht="240.75">
      <c r="A471" s="169" t="s">
        <v>19</v>
      </c>
      <c r="B471" s="460" t="s">
        <v>13</v>
      </c>
      <c r="C471" s="655"/>
      <c r="D471" s="655"/>
      <c r="E471" s="654"/>
      <c r="F471" s="654"/>
      <c r="G471" s="52" t="s">
        <v>3708</v>
      </c>
      <c r="H471" s="163" t="s">
        <v>3708</v>
      </c>
      <c r="I471" s="163" t="s">
        <v>2556</v>
      </c>
      <c r="J471" s="168">
        <v>1</v>
      </c>
      <c r="K471" s="192">
        <v>45231</v>
      </c>
      <c r="L471" s="192">
        <v>45808</v>
      </c>
      <c r="M471" s="165">
        <f t="shared" si="103"/>
        <v>82.428571428571431</v>
      </c>
      <c r="N471" s="191">
        <v>0</v>
      </c>
      <c r="O471" s="175" t="s">
        <v>3719</v>
      </c>
      <c r="P471" s="53">
        <f t="shared" si="102"/>
        <v>0</v>
      </c>
      <c r="Q471" s="166" t="str">
        <f>IF(ISNUMBER(P471),IF(P471=100%,"CUMPLIDA",IF(AND(ISNUMBER(L471),ISNUMBER(CGR!$P$4)), IF(L471&lt;CGR!$P$4,"INCUMPLIDA","PROCESO"), "VERIFICAR FECHA")),"SIN VALOR AVANCE")</f>
        <v>PROCESO</v>
      </c>
      <c r="R471" s="281" t="s">
        <v>3708</v>
      </c>
      <c r="S471" s="282" t="s">
        <v>2556</v>
      </c>
      <c r="T471" s="301">
        <v>1</v>
      </c>
      <c r="U471" s="379">
        <v>45231</v>
      </c>
      <c r="V471" s="379">
        <v>45808</v>
      </c>
      <c r="W471" s="165">
        <f t="shared" si="101"/>
        <v>82.428571428571431</v>
      </c>
      <c r="X471" s="387">
        <v>0</v>
      </c>
      <c r="Y471" s="303" t="s">
        <v>3719</v>
      </c>
      <c r="Z471" s="340">
        <f t="shared" si="104"/>
        <v>1</v>
      </c>
      <c r="AA471" s="340">
        <f t="shared" si="105"/>
        <v>1</v>
      </c>
      <c r="AB471" s="340">
        <f t="shared" si="106"/>
        <v>1</v>
      </c>
      <c r="AC471" s="340">
        <f t="shared" si="107"/>
        <v>1</v>
      </c>
      <c r="AD471" s="340">
        <f t="shared" si="108"/>
        <v>1</v>
      </c>
      <c r="AE471" s="340">
        <f t="shared" si="109"/>
        <v>1</v>
      </c>
      <c r="AF471" s="340">
        <f t="shared" si="109"/>
        <v>1</v>
      </c>
      <c r="AG471" s="340">
        <f t="shared" si="110"/>
        <v>1</v>
      </c>
    </row>
    <row r="472" spans="1:33" ht="180.75">
      <c r="A472" s="169" t="s">
        <v>19</v>
      </c>
      <c r="B472" s="460" t="s">
        <v>13</v>
      </c>
      <c r="C472" s="655"/>
      <c r="D472" s="655"/>
      <c r="E472" s="654"/>
      <c r="F472" s="654"/>
      <c r="G472" s="52" t="s">
        <v>1363</v>
      </c>
      <c r="H472" s="163" t="s">
        <v>258</v>
      </c>
      <c r="I472" s="163" t="s">
        <v>259</v>
      </c>
      <c r="J472" s="168">
        <v>7</v>
      </c>
      <c r="K472" s="192">
        <v>46024</v>
      </c>
      <c r="L472" s="192">
        <v>46660</v>
      </c>
      <c r="M472" s="165">
        <f t="shared" si="103"/>
        <v>90.857142857142861</v>
      </c>
      <c r="N472" s="191">
        <v>0</v>
      </c>
      <c r="O472" s="175" t="s">
        <v>3744</v>
      </c>
      <c r="P472" s="53">
        <f t="shared" si="102"/>
        <v>0</v>
      </c>
      <c r="Q472" s="166" t="str">
        <f>IF(ISNUMBER(P472),IF(P472=100%,"CUMPLIDA",IF(AND(ISNUMBER(L472),ISNUMBER(CGR!$P$4)), IF(L472&lt;CGR!$P$4,"INCUMPLIDA","PROCESO"), "VERIFICAR FECHA")),"SIN VALOR AVANCE")</f>
        <v>PROCESO</v>
      </c>
      <c r="R472" s="281" t="s">
        <v>258</v>
      </c>
      <c r="S472" s="282" t="s">
        <v>259</v>
      </c>
      <c r="T472" s="301">
        <v>7</v>
      </c>
      <c r="U472" s="379">
        <v>46024</v>
      </c>
      <c r="V472" s="379">
        <v>46660</v>
      </c>
      <c r="W472" s="165">
        <f t="shared" si="101"/>
        <v>90.857142857142861</v>
      </c>
      <c r="X472" s="387">
        <v>0</v>
      </c>
      <c r="Y472" s="303" t="s">
        <v>3744</v>
      </c>
      <c r="Z472" s="340">
        <f t="shared" si="104"/>
        <v>1</v>
      </c>
      <c r="AA472" s="340">
        <f t="shared" si="105"/>
        <v>1</v>
      </c>
      <c r="AB472" s="340">
        <f t="shared" si="106"/>
        <v>1</v>
      </c>
      <c r="AC472" s="340">
        <f t="shared" si="107"/>
        <v>1</v>
      </c>
      <c r="AD472" s="340">
        <f t="shared" si="108"/>
        <v>1</v>
      </c>
      <c r="AE472" s="340">
        <f t="shared" si="109"/>
        <v>1</v>
      </c>
      <c r="AF472" s="340">
        <f t="shared" si="109"/>
        <v>1</v>
      </c>
      <c r="AG472" s="340">
        <f t="shared" si="110"/>
        <v>1</v>
      </c>
    </row>
    <row r="473" spans="1:33" ht="180">
      <c r="A473" s="169" t="s">
        <v>19</v>
      </c>
      <c r="B473" s="460" t="s">
        <v>13</v>
      </c>
      <c r="C473" s="655"/>
      <c r="D473" s="655"/>
      <c r="E473" s="654"/>
      <c r="F473" s="654"/>
      <c r="G473" s="52" t="s">
        <v>1364</v>
      </c>
      <c r="H473" s="163" t="s">
        <v>261</v>
      </c>
      <c r="I473" s="163" t="s">
        <v>262</v>
      </c>
      <c r="J473" s="168">
        <v>1</v>
      </c>
      <c r="K473" s="192">
        <v>46024</v>
      </c>
      <c r="L473" s="192">
        <v>46660</v>
      </c>
      <c r="M473" s="165">
        <f t="shared" si="103"/>
        <v>90.857142857142861</v>
      </c>
      <c r="N473" s="191">
        <v>0</v>
      </c>
      <c r="O473" s="175" t="s">
        <v>3721</v>
      </c>
      <c r="P473" s="53">
        <f t="shared" si="102"/>
        <v>0</v>
      </c>
      <c r="Q473" s="166" t="str">
        <f>IF(ISNUMBER(P473),IF(P473=100%,"CUMPLIDA",IF(AND(ISNUMBER(L473),ISNUMBER(CGR!$P$4)), IF(L473&lt;CGR!$P$4,"INCUMPLIDA","PROCESO"), "VERIFICAR FECHA")),"SIN VALOR AVANCE")</f>
        <v>PROCESO</v>
      </c>
      <c r="R473" s="281" t="s">
        <v>261</v>
      </c>
      <c r="S473" s="282" t="s">
        <v>262</v>
      </c>
      <c r="T473" s="301">
        <v>1</v>
      </c>
      <c r="U473" s="379">
        <v>46024</v>
      </c>
      <c r="V473" s="379">
        <v>46660</v>
      </c>
      <c r="W473" s="165">
        <f t="shared" si="101"/>
        <v>90.857142857142861</v>
      </c>
      <c r="X473" s="387">
        <v>0</v>
      </c>
      <c r="Y473" s="303" t="s">
        <v>3721</v>
      </c>
      <c r="Z473" s="340">
        <f t="shared" si="104"/>
        <v>1</v>
      </c>
      <c r="AA473" s="340">
        <f t="shared" si="105"/>
        <v>1</v>
      </c>
      <c r="AB473" s="340">
        <f t="shared" si="106"/>
        <v>1</v>
      </c>
      <c r="AC473" s="340">
        <f t="shared" si="107"/>
        <v>1</v>
      </c>
      <c r="AD473" s="340">
        <f t="shared" si="108"/>
        <v>1</v>
      </c>
      <c r="AE473" s="340">
        <f t="shared" si="109"/>
        <v>1</v>
      </c>
      <c r="AF473" s="340">
        <f t="shared" si="109"/>
        <v>1</v>
      </c>
      <c r="AG473" s="340">
        <f t="shared" si="110"/>
        <v>1</v>
      </c>
    </row>
    <row r="474" spans="1:33" ht="409.5">
      <c r="A474" s="169" t="s">
        <v>19</v>
      </c>
      <c r="B474" s="460" t="s">
        <v>13</v>
      </c>
      <c r="C474" s="655"/>
      <c r="D474" s="655"/>
      <c r="E474" s="654"/>
      <c r="F474" s="654"/>
      <c r="G474" s="52" t="s">
        <v>1365</v>
      </c>
      <c r="H474" s="163" t="s">
        <v>264</v>
      </c>
      <c r="I474" s="163" t="s">
        <v>265</v>
      </c>
      <c r="J474" s="168">
        <v>2</v>
      </c>
      <c r="K474" s="192">
        <v>46024</v>
      </c>
      <c r="L474" s="192">
        <v>46660</v>
      </c>
      <c r="M474" s="165">
        <f t="shared" si="103"/>
        <v>90.857142857142861</v>
      </c>
      <c r="N474" s="191">
        <v>0</v>
      </c>
      <c r="O474" s="175" t="s">
        <v>3722</v>
      </c>
      <c r="P474" s="53">
        <f t="shared" si="102"/>
        <v>0</v>
      </c>
      <c r="Q474" s="166" t="str">
        <f>IF(ISNUMBER(P474),IF(P474=100%,"CUMPLIDA",IF(AND(ISNUMBER(L474),ISNUMBER(CGR!$P$4)), IF(L474&lt;CGR!$P$4,"INCUMPLIDA","PROCESO"), "VERIFICAR FECHA")),"SIN VALOR AVANCE")</f>
        <v>PROCESO</v>
      </c>
      <c r="R474" s="281" t="s">
        <v>264</v>
      </c>
      <c r="S474" s="282" t="s">
        <v>265</v>
      </c>
      <c r="T474" s="301">
        <v>2</v>
      </c>
      <c r="U474" s="379">
        <v>46024</v>
      </c>
      <c r="V474" s="379">
        <v>46660</v>
      </c>
      <c r="W474" s="165">
        <f t="shared" si="101"/>
        <v>90.857142857142861</v>
      </c>
      <c r="X474" s="387">
        <v>0</v>
      </c>
      <c r="Y474" s="303" t="s">
        <v>3722</v>
      </c>
      <c r="Z474" s="340">
        <f t="shared" si="104"/>
        <v>1</v>
      </c>
      <c r="AA474" s="340">
        <f t="shared" si="105"/>
        <v>1</v>
      </c>
      <c r="AB474" s="340">
        <f t="shared" si="106"/>
        <v>1</v>
      </c>
      <c r="AC474" s="340">
        <f t="shared" si="107"/>
        <v>1</v>
      </c>
      <c r="AD474" s="340">
        <f t="shared" si="108"/>
        <v>1</v>
      </c>
      <c r="AE474" s="340">
        <f t="shared" si="109"/>
        <v>1</v>
      </c>
      <c r="AF474" s="340">
        <f t="shared" si="109"/>
        <v>1</v>
      </c>
      <c r="AG474" s="340">
        <f t="shared" si="110"/>
        <v>1</v>
      </c>
    </row>
    <row r="475" spans="1:33" ht="270.75" customHeight="1">
      <c r="A475" s="169" t="s">
        <v>19</v>
      </c>
      <c r="B475" s="460" t="s">
        <v>13</v>
      </c>
      <c r="C475" s="655" t="s">
        <v>3775</v>
      </c>
      <c r="D475" s="655" t="s">
        <v>3776</v>
      </c>
      <c r="E475" s="654" t="s">
        <v>3777</v>
      </c>
      <c r="F475" s="654" t="s">
        <v>3778</v>
      </c>
      <c r="G475" s="52" t="s">
        <v>2481</v>
      </c>
      <c r="H475" s="537" t="s">
        <v>3620</v>
      </c>
      <c r="I475" s="163" t="s">
        <v>3170</v>
      </c>
      <c r="J475" s="164">
        <v>1</v>
      </c>
      <c r="K475" s="190">
        <v>44044</v>
      </c>
      <c r="L475" s="190">
        <v>44196</v>
      </c>
      <c r="M475" s="165">
        <f t="shared" si="103"/>
        <v>21.714285714285715</v>
      </c>
      <c r="N475" s="191">
        <v>1</v>
      </c>
      <c r="O475" s="163" t="s">
        <v>3779</v>
      </c>
      <c r="P475" s="53">
        <f t="shared" si="102"/>
        <v>1</v>
      </c>
      <c r="Q475" s="166" t="str">
        <f>IF(ISNUMBER(P475),IF(P475=100%,"CUMPLIDA",IF(AND(ISNUMBER(L475),ISNUMBER(CGR!$P$4)), IF(L475&lt;CGR!$P$4,"INCUMPLIDA","PROCESO"), "VERIFICAR FECHA")),"SIN VALOR AVANCE")</f>
        <v>CUMPLIDA</v>
      </c>
      <c r="R475" s="362" t="s">
        <v>3620</v>
      </c>
      <c r="S475" s="282" t="s">
        <v>3170</v>
      </c>
      <c r="T475" s="363">
        <v>1</v>
      </c>
      <c r="U475" s="378">
        <v>44044</v>
      </c>
      <c r="V475" s="378">
        <v>44196</v>
      </c>
      <c r="W475" s="165">
        <f t="shared" si="101"/>
        <v>21.714285714285715</v>
      </c>
      <c r="X475" s="387">
        <v>1</v>
      </c>
      <c r="Y475" s="282" t="s">
        <v>3779</v>
      </c>
      <c r="Z475" s="340">
        <f t="shared" si="104"/>
        <v>1</v>
      </c>
      <c r="AA475" s="340">
        <f t="shared" si="105"/>
        <v>1</v>
      </c>
      <c r="AB475" s="340">
        <f t="shared" si="106"/>
        <v>1</v>
      </c>
      <c r="AC475" s="340">
        <f t="shared" si="107"/>
        <v>1</v>
      </c>
      <c r="AD475" s="340">
        <f t="shared" si="108"/>
        <v>1</v>
      </c>
      <c r="AE475" s="340">
        <f t="shared" si="109"/>
        <v>1</v>
      </c>
      <c r="AF475" s="340">
        <f t="shared" si="109"/>
        <v>1</v>
      </c>
      <c r="AG475" s="340">
        <f t="shared" si="110"/>
        <v>1</v>
      </c>
    </row>
    <row r="476" spans="1:33" ht="75.75" customHeight="1">
      <c r="A476" s="169" t="s">
        <v>19</v>
      </c>
      <c r="B476" s="460" t="s">
        <v>13</v>
      </c>
      <c r="C476" s="655"/>
      <c r="D476" s="655"/>
      <c r="E476" s="654"/>
      <c r="F476" s="654"/>
      <c r="G476" s="643" t="s">
        <v>2481</v>
      </c>
      <c r="H476" s="163" t="s">
        <v>2429</v>
      </c>
      <c r="I476" s="163" t="s">
        <v>969</v>
      </c>
      <c r="J476" s="168">
        <v>1</v>
      </c>
      <c r="K476" s="190">
        <v>45231</v>
      </c>
      <c r="L476" s="190">
        <v>45504</v>
      </c>
      <c r="M476" s="165">
        <f t="shared" si="103"/>
        <v>39</v>
      </c>
      <c r="N476" s="191">
        <v>1</v>
      </c>
      <c r="O476" s="175" t="s">
        <v>3703</v>
      </c>
      <c r="P476" s="53">
        <f t="shared" si="102"/>
        <v>1</v>
      </c>
      <c r="Q476" s="166" t="str">
        <f>IF(ISNUMBER(P476),IF(P476=100%,"CUMPLIDA",IF(AND(ISNUMBER(L476),ISNUMBER(CGR!$P$4)), IF(L476&lt;CGR!$P$4,"INCUMPLIDA","PROCESO"), "VERIFICAR FECHA")),"SIN VALOR AVANCE")</f>
        <v>CUMPLIDA</v>
      </c>
      <c r="R476" s="281" t="s">
        <v>2429</v>
      </c>
      <c r="S476" s="282" t="s">
        <v>969</v>
      </c>
      <c r="T476" s="301">
        <v>1</v>
      </c>
      <c r="U476" s="378">
        <v>45231</v>
      </c>
      <c r="V476" s="378">
        <v>45504</v>
      </c>
      <c r="W476" s="165">
        <f t="shared" si="101"/>
        <v>39</v>
      </c>
      <c r="X476" s="387">
        <v>1</v>
      </c>
      <c r="Y476" s="303" t="s">
        <v>3703</v>
      </c>
      <c r="Z476" s="340">
        <f t="shared" si="104"/>
        <v>1</v>
      </c>
      <c r="AA476" s="340">
        <f t="shared" si="105"/>
        <v>1</v>
      </c>
      <c r="AB476" s="340">
        <f t="shared" si="106"/>
        <v>1</v>
      </c>
      <c r="AC476" s="340">
        <f t="shared" si="107"/>
        <v>1</v>
      </c>
      <c r="AD476" s="340">
        <f t="shared" si="108"/>
        <v>1</v>
      </c>
      <c r="AE476" s="340">
        <f t="shared" si="109"/>
        <v>1</v>
      </c>
      <c r="AF476" s="340">
        <f t="shared" si="109"/>
        <v>1</v>
      </c>
      <c r="AG476" s="340">
        <f t="shared" si="110"/>
        <v>1</v>
      </c>
    </row>
    <row r="477" spans="1:33" ht="315.75">
      <c r="A477" s="169" t="s">
        <v>19</v>
      </c>
      <c r="B477" s="460" t="s">
        <v>13</v>
      </c>
      <c r="C477" s="655"/>
      <c r="D477" s="655"/>
      <c r="E477" s="654"/>
      <c r="F477" s="654"/>
      <c r="G477" s="643"/>
      <c r="H477" s="163" t="s">
        <v>2431</v>
      </c>
      <c r="I477" s="163" t="s">
        <v>2432</v>
      </c>
      <c r="J477" s="168">
        <v>1</v>
      </c>
      <c r="K477" s="190">
        <v>45231</v>
      </c>
      <c r="L477" s="190">
        <v>45504</v>
      </c>
      <c r="M477" s="165">
        <f t="shared" si="103"/>
        <v>39</v>
      </c>
      <c r="N477" s="191">
        <v>1</v>
      </c>
      <c r="O477" s="175" t="s">
        <v>3741</v>
      </c>
      <c r="P477" s="53">
        <f t="shared" si="102"/>
        <v>1</v>
      </c>
      <c r="Q477" s="166" t="str">
        <f>IF(ISNUMBER(P477),IF(P477=100%,"CUMPLIDA",IF(AND(ISNUMBER(L477),ISNUMBER(CGR!$P$4)), IF(L477&lt;CGR!$P$4,"INCUMPLIDA","PROCESO"), "VERIFICAR FECHA")),"SIN VALOR AVANCE")</f>
        <v>CUMPLIDA</v>
      </c>
      <c r="R477" s="281" t="s">
        <v>2431</v>
      </c>
      <c r="S477" s="282" t="s">
        <v>2432</v>
      </c>
      <c r="T477" s="301">
        <v>1</v>
      </c>
      <c r="U477" s="378">
        <v>45231</v>
      </c>
      <c r="V477" s="378">
        <v>45504</v>
      </c>
      <c r="W477" s="165">
        <f t="shared" si="101"/>
        <v>39</v>
      </c>
      <c r="X477" s="387">
        <v>1</v>
      </c>
      <c r="Y477" s="303" t="s">
        <v>3741</v>
      </c>
      <c r="Z477" s="340">
        <f t="shared" si="104"/>
        <v>1</v>
      </c>
      <c r="AA477" s="340">
        <f t="shared" si="105"/>
        <v>1</v>
      </c>
      <c r="AB477" s="340">
        <f t="shared" si="106"/>
        <v>1</v>
      </c>
      <c r="AC477" s="340">
        <f t="shared" si="107"/>
        <v>1</v>
      </c>
      <c r="AD477" s="340">
        <f t="shared" si="108"/>
        <v>1</v>
      </c>
      <c r="AE477" s="340">
        <f t="shared" si="109"/>
        <v>1</v>
      </c>
      <c r="AF477" s="340">
        <f t="shared" si="109"/>
        <v>1</v>
      </c>
      <c r="AG477" s="340">
        <f t="shared" si="110"/>
        <v>1</v>
      </c>
    </row>
    <row r="478" spans="1:33" ht="150.75">
      <c r="A478" s="169" t="s">
        <v>19</v>
      </c>
      <c r="B478" s="460" t="s">
        <v>13</v>
      </c>
      <c r="C478" s="655"/>
      <c r="D478" s="655"/>
      <c r="E478" s="654"/>
      <c r="F478" s="654"/>
      <c r="G478" s="52" t="s">
        <v>2434</v>
      </c>
      <c r="H478" s="163" t="s">
        <v>1614</v>
      </c>
      <c r="I478" s="163" t="s">
        <v>238</v>
      </c>
      <c r="J478" s="168">
        <v>1</v>
      </c>
      <c r="K478" s="192">
        <v>45323</v>
      </c>
      <c r="L478" s="192">
        <v>45747</v>
      </c>
      <c r="M478" s="165">
        <f t="shared" si="103"/>
        <v>60.571428571428569</v>
      </c>
      <c r="N478" s="191">
        <v>0</v>
      </c>
      <c r="O478" s="175" t="s">
        <v>3742</v>
      </c>
      <c r="P478" s="53">
        <f t="shared" si="102"/>
        <v>0</v>
      </c>
      <c r="Q478" s="166" t="str">
        <f>IF(ISNUMBER(P478),IF(P478=100%,"CUMPLIDA",IF(AND(ISNUMBER(L478),ISNUMBER(CGR!$P$4)), IF(L478&lt;CGR!$P$4,"INCUMPLIDA","PROCESO"), "VERIFICAR FECHA")),"SIN VALOR AVANCE")</f>
        <v>PROCESO</v>
      </c>
      <c r="R478" s="281" t="s">
        <v>1614</v>
      </c>
      <c r="S478" s="282" t="s">
        <v>238</v>
      </c>
      <c r="T478" s="301">
        <v>1</v>
      </c>
      <c r="U478" s="379">
        <v>45323</v>
      </c>
      <c r="V478" s="379">
        <v>45747</v>
      </c>
      <c r="W478" s="165">
        <f t="shared" si="101"/>
        <v>60.571428571428569</v>
      </c>
      <c r="X478" s="387">
        <v>0</v>
      </c>
      <c r="Y478" s="303" t="s">
        <v>3742</v>
      </c>
      <c r="Z478" s="340">
        <f t="shared" si="104"/>
        <v>1</v>
      </c>
      <c r="AA478" s="340">
        <f t="shared" si="105"/>
        <v>1</v>
      </c>
      <c r="AB478" s="340">
        <f t="shared" si="106"/>
        <v>1</v>
      </c>
      <c r="AC478" s="340">
        <f t="shared" si="107"/>
        <v>1</v>
      </c>
      <c r="AD478" s="340">
        <f t="shared" si="108"/>
        <v>1</v>
      </c>
      <c r="AE478" s="340">
        <f t="shared" si="109"/>
        <v>1</v>
      </c>
      <c r="AF478" s="340">
        <f t="shared" si="109"/>
        <v>1</v>
      </c>
      <c r="AG478" s="340">
        <f t="shared" si="110"/>
        <v>1</v>
      </c>
    </row>
    <row r="479" spans="1:33" ht="90.75">
      <c r="A479" s="169" t="s">
        <v>19</v>
      </c>
      <c r="B479" s="460" t="s">
        <v>13</v>
      </c>
      <c r="C479" s="655"/>
      <c r="D479" s="655"/>
      <c r="E479" s="654"/>
      <c r="F479" s="654"/>
      <c r="G479" s="52" t="s">
        <v>241</v>
      </c>
      <c r="H479" s="163" t="s">
        <v>241</v>
      </c>
      <c r="I479" s="163" t="s">
        <v>242</v>
      </c>
      <c r="J479" s="168">
        <v>1</v>
      </c>
      <c r="K479" s="192">
        <v>45323</v>
      </c>
      <c r="L479" s="192">
        <v>45747</v>
      </c>
      <c r="M479" s="165">
        <f t="shared" si="103"/>
        <v>60.571428571428569</v>
      </c>
      <c r="N479" s="191">
        <v>0</v>
      </c>
      <c r="O479" s="175" t="s">
        <v>3765</v>
      </c>
      <c r="P479" s="53">
        <f t="shared" si="102"/>
        <v>0</v>
      </c>
      <c r="Q479" s="166" t="str">
        <f>IF(ISNUMBER(P479),IF(P479=100%,"CUMPLIDA",IF(AND(ISNUMBER(L479),ISNUMBER(CGR!$P$4)), IF(L479&lt;CGR!$P$4,"INCUMPLIDA","PROCESO"), "VERIFICAR FECHA")),"SIN VALOR AVANCE")</f>
        <v>PROCESO</v>
      </c>
      <c r="R479" s="281" t="s">
        <v>241</v>
      </c>
      <c r="S479" s="282" t="s">
        <v>242</v>
      </c>
      <c r="T479" s="301">
        <v>1</v>
      </c>
      <c r="U479" s="379">
        <v>45323</v>
      </c>
      <c r="V479" s="379">
        <v>45747</v>
      </c>
      <c r="W479" s="165">
        <f t="shared" si="101"/>
        <v>60.571428571428569</v>
      </c>
      <c r="X479" s="387">
        <v>0</v>
      </c>
      <c r="Y479" s="303" t="s">
        <v>3765</v>
      </c>
      <c r="Z479" s="340">
        <f t="shared" si="104"/>
        <v>1</v>
      </c>
      <c r="AA479" s="340">
        <f t="shared" si="105"/>
        <v>1</v>
      </c>
      <c r="AB479" s="340">
        <f t="shared" si="106"/>
        <v>1</v>
      </c>
      <c r="AC479" s="340">
        <f t="shared" si="107"/>
        <v>1</v>
      </c>
      <c r="AD479" s="340">
        <f t="shared" si="108"/>
        <v>1</v>
      </c>
      <c r="AE479" s="340">
        <f t="shared" si="109"/>
        <v>1</v>
      </c>
      <c r="AF479" s="340">
        <f t="shared" si="109"/>
        <v>1</v>
      </c>
      <c r="AG479" s="340">
        <f t="shared" si="110"/>
        <v>1</v>
      </c>
    </row>
    <row r="480" spans="1:33" ht="150">
      <c r="A480" s="169" t="s">
        <v>19</v>
      </c>
      <c r="B480" s="460" t="s">
        <v>13</v>
      </c>
      <c r="C480" s="655"/>
      <c r="D480" s="655"/>
      <c r="E480" s="654"/>
      <c r="F480" s="654"/>
      <c r="G480" s="52" t="s">
        <v>1361</v>
      </c>
      <c r="H480" s="163" t="s">
        <v>245</v>
      </c>
      <c r="I480" s="163" t="s">
        <v>246</v>
      </c>
      <c r="J480" s="168">
        <v>1</v>
      </c>
      <c r="K480" s="192">
        <v>45231</v>
      </c>
      <c r="L480" s="192">
        <v>45747</v>
      </c>
      <c r="M480" s="165">
        <f t="shared" si="103"/>
        <v>73.714285714285708</v>
      </c>
      <c r="N480" s="191">
        <v>0</v>
      </c>
      <c r="O480" s="163" t="s">
        <v>3622</v>
      </c>
      <c r="P480" s="53">
        <f t="shared" si="102"/>
        <v>0</v>
      </c>
      <c r="Q480" s="166" t="str">
        <f>IF(ISNUMBER(P480),IF(P480=100%,"CUMPLIDA",IF(AND(ISNUMBER(L480),ISNUMBER(CGR!$P$4)), IF(L480&lt;CGR!$P$4,"INCUMPLIDA","PROCESO"), "VERIFICAR FECHA")),"SIN VALOR AVANCE")</f>
        <v>PROCESO</v>
      </c>
      <c r="R480" s="281" t="s">
        <v>245</v>
      </c>
      <c r="S480" s="282" t="s">
        <v>246</v>
      </c>
      <c r="T480" s="301">
        <v>1</v>
      </c>
      <c r="U480" s="379">
        <v>45231</v>
      </c>
      <c r="V480" s="379">
        <v>45747</v>
      </c>
      <c r="W480" s="165">
        <f t="shared" si="101"/>
        <v>73.714285714285708</v>
      </c>
      <c r="X480" s="387">
        <v>0</v>
      </c>
      <c r="Y480" s="282" t="s">
        <v>3622</v>
      </c>
      <c r="Z480" s="340">
        <f t="shared" si="104"/>
        <v>1</v>
      </c>
      <c r="AA480" s="340">
        <f t="shared" si="105"/>
        <v>1</v>
      </c>
      <c r="AB480" s="340">
        <f t="shared" si="106"/>
        <v>1</v>
      </c>
      <c r="AC480" s="340">
        <f t="shared" si="107"/>
        <v>1</v>
      </c>
      <c r="AD480" s="340">
        <f t="shared" si="108"/>
        <v>1</v>
      </c>
      <c r="AE480" s="340">
        <f t="shared" si="109"/>
        <v>1</v>
      </c>
      <c r="AF480" s="340">
        <f t="shared" si="109"/>
        <v>1</v>
      </c>
      <c r="AG480" s="340">
        <f t="shared" si="110"/>
        <v>1</v>
      </c>
    </row>
    <row r="481" spans="1:33" ht="150.75">
      <c r="A481" s="169" t="s">
        <v>19</v>
      </c>
      <c r="B481" s="460" t="s">
        <v>13</v>
      </c>
      <c r="C481" s="655"/>
      <c r="D481" s="655"/>
      <c r="E481" s="654"/>
      <c r="F481" s="654"/>
      <c r="G481" s="52" t="s">
        <v>248</v>
      </c>
      <c r="H481" s="163" t="s">
        <v>248</v>
      </c>
      <c r="I481" s="163" t="s">
        <v>3249</v>
      </c>
      <c r="J481" s="168">
        <v>1</v>
      </c>
      <c r="K481" s="192">
        <v>45323</v>
      </c>
      <c r="L481" s="192">
        <v>45747</v>
      </c>
      <c r="M481" s="165">
        <f t="shared" si="103"/>
        <v>60.571428571428569</v>
      </c>
      <c r="N481" s="191">
        <v>0</v>
      </c>
      <c r="O481" s="175" t="s">
        <v>3742</v>
      </c>
      <c r="P481" s="53">
        <f t="shared" si="102"/>
        <v>0</v>
      </c>
      <c r="Q481" s="166" t="str">
        <f>IF(ISNUMBER(P481),IF(P481=100%,"CUMPLIDA",IF(AND(ISNUMBER(L481),ISNUMBER(CGR!$P$4)), IF(L481&lt;CGR!$P$4,"INCUMPLIDA","PROCESO"), "VERIFICAR FECHA")),"SIN VALOR AVANCE")</f>
        <v>PROCESO</v>
      </c>
      <c r="R481" s="281" t="s">
        <v>248</v>
      </c>
      <c r="S481" s="282" t="s">
        <v>3249</v>
      </c>
      <c r="T481" s="301">
        <v>1</v>
      </c>
      <c r="U481" s="379">
        <v>45323</v>
      </c>
      <c r="V481" s="379">
        <v>45747</v>
      </c>
      <c r="W481" s="165">
        <f t="shared" si="101"/>
        <v>60.571428571428569</v>
      </c>
      <c r="X481" s="387">
        <v>0</v>
      </c>
      <c r="Y481" s="303" t="s">
        <v>3742</v>
      </c>
      <c r="Z481" s="340">
        <f t="shared" si="104"/>
        <v>1</v>
      </c>
      <c r="AA481" s="340">
        <f t="shared" si="105"/>
        <v>1</v>
      </c>
      <c r="AB481" s="340">
        <f t="shared" si="106"/>
        <v>1</v>
      </c>
      <c r="AC481" s="340">
        <f t="shared" si="107"/>
        <v>1</v>
      </c>
      <c r="AD481" s="340">
        <f t="shared" si="108"/>
        <v>1</v>
      </c>
      <c r="AE481" s="340">
        <f t="shared" si="109"/>
        <v>1</v>
      </c>
      <c r="AF481" s="340">
        <f t="shared" si="109"/>
        <v>1</v>
      </c>
      <c r="AG481" s="340">
        <f t="shared" si="110"/>
        <v>1</v>
      </c>
    </row>
    <row r="482" spans="1:33" ht="135">
      <c r="A482" s="169" t="s">
        <v>19</v>
      </c>
      <c r="B482" s="460" t="s">
        <v>13</v>
      </c>
      <c r="C482" s="655"/>
      <c r="D482" s="655"/>
      <c r="E482" s="654"/>
      <c r="F482" s="654"/>
      <c r="G482" s="52" t="s">
        <v>3707</v>
      </c>
      <c r="H482" s="163" t="s">
        <v>3707</v>
      </c>
      <c r="I482" s="163" t="s">
        <v>252</v>
      </c>
      <c r="J482" s="168">
        <v>1</v>
      </c>
      <c r="K482" s="192">
        <v>45231</v>
      </c>
      <c r="L482" s="192">
        <v>45747</v>
      </c>
      <c r="M482" s="165">
        <f t="shared" si="103"/>
        <v>73.714285714285708</v>
      </c>
      <c r="N482" s="191">
        <v>0</v>
      </c>
      <c r="O482" s="175" t="s">
        <v>3765</v>
      </c>
      <c r="P482" s="53">
        <f t="shared" si="102"/>
        <v>0</v>
      </c>
      <c r="Q482" s="166" t="str">
        <f>IF(ISNUMBER(P482),IF(P482=100%,"CUMPLIDA",IF(AND(ISNUMBER(L482),ISNUMBER(CGR!$P$4)), IF(L482&lt;CGR!$P$4,"INCUMPLIDA","PROCESO"), "VERIFICAR FECHA")),"SIN VALOR AVANCE")</f>
        <v>PROCESO</v>
      </c>
      <c r="R482" s="281" t="s">
        <v>3707</v>
      </c>
      <c r="S482" s="282" t="s">
        <v>252</v>
      </c>
      <c r="T482" s="301">
        <v>1</v>
      </c>
      <c r="U482" s="379">
        <v>45231</v>
      </c>
      <c r="V482" s="379">
        <v>45747</v>
      </c>
      <c r="W482" s="165">
        <f t="shared" si="101"/>
        <v>73.714285714285708</v>
      </c>
      <c r="X482" s="387">
        <v>0</v>
      </c>
      <c r="Y482" s="303" t="s">
        <v>3765</v>
      </c>
      <c r="Z482" s="340">
        <f t="shared" si="104"/>
        <v>1</v>
      </c>
      <c r="AA482" s="340">
        <f t="shared" si="105"/>
        <v>1</v>
      </c>
      <c r="AB482" s="340">
        <f t="shared" si="106"/>
        <v>1</v>
      </c>
      <c r="AC482" s="340">
        <f t="shared" si="107"/>
        <v>1</v>
      </c>
      <c r="AD482" s="340">
        <f t="shared" si="108"/>
        <v>1</v>
      </c>
      <c r="AE482" s="340">
        <f t="shared" si="109"/>
        <v>1</v>
      </c>
      <c r="AF482" s="340">
        <f t="shared" si="109"/>
        <v>1</v>
      </c>
      <c r="AG482" s="340">
        <f t="shared" si="110"/>
        <v>1</v>
      </c>
    </row>
    <row r="483" spans="1:33" ht="225.75">
      <c r="A483" s="169" t="s">
        <v>19</v>
      </c>
      <c r="B483" s="460" t="s">
        <v>13</v>
      </c>
      <c r="C483" s="655"/>
      <c r="D483" s="655"/>
      <c r="E483" s="654"/>
      <c r="F483" s="654"/>
      <c r="G483" s="52" t="s">
        <v>3708</v>
      </c>
      <c r="H483" s="163" t="s">
        <v>3708</v>
      </c>
      <c r="I483" s="163" t="s">
        <v>2556</v>
      </c>
      <c r="J483" s="168">
        <v>1</v>
      </c>
      <c r="K483" s="192">
        <v>45231</v>
      </c>
      <c r="L483" s="192">
        <v>45808</v>
      </c>
      <c r="M483" s="165">
        <f t="shared" si="103"/>
        <v>82.428571428571431</v>
      </c>
      <c r="N483" s="191">
        <v>0</v>
      </c>
      <c r="O483" s="175" t="s">
        <v>3750</v>
      </c>
      <c r="P483" s="53">
        <f t="shared" si="102"/>
        <v>0</v>
      </c>
      <c r="Q483" s="166" t="str">
        <f>IF(ISNUMBER(P483),IF(P483=100%,"CUMPLIDA",IF(AND(ISNUMBER(L483),ISNUMBER(CGR!$P$4)), IF(L483&lt;CGR!$P$4,"INCUMPLIDA","PROCESO"), "VERIFICAR FECHA")),"SIN VALOR AVANCE")</f>
        <v>PROCESO</v>
      </c>
      <c r="R483" s="281" t="s">
        <v>3708</v>
      </c>
      <c r="S483" s="282" t="s">
        <v>2556</v>
      </c>
      <c r="T483" s="301">
        <v>1</v>
      </c>
      <c r="U483" s="379">
        <v>45231</v>
      </c>
      <c r="V483" s="379">
        <v>45808</v>
      </c>
      <c r="W483" s="165">
        <f t="shared" si="101"/>
        <v>82.428571428571431</v>
      </c>
      <c r="X483" s="387">
        <v>0</v>
      </c>
      <c r="Y483" s="303" t="s">
        <v>3750</v>
      </c>
      <c r="Z483" s="340">
        <f t="shared" si="104"/>
        <v>1</v>
      </c>
      <c r="AA483" s="340">
        <f t="shared" si="105"/>
        <v>1</v>
      </c>
      <c r="AB483" s="340">
        <f t="shared" si="106"/>
        <v>1</v>
      </c>
      <c r="AC483" s="340">
        <f t="shared" si="107"/>
        <v>1</v>
      </c>
      <c r="AD483" s="340">
        <f t="shared" si="108"/>
        <v>1</v>
      </c>
      <c r="AE483" s="340">
        <f t="shared" si="109"/>
        <v>1</v>
      </c>
      <c r="AF483" s="340">
        <f t="shared" si="109"/>
        <v>1</v>
      </c>
      <c r="AG483" s="340">
        <f t="shared" si="110"/>
        <v>1</v>
      </c>
    </row>
    <row r="484" spans="1:33" ht="180.75">
      <c r="A484" s="169" t="s">
        <v>19</v>
      </c>
      <c r="B484" s="460" t="s">
        <v>13</v>
      </c>
      <c r="C484" s="655"/>
      <c r="D484" s="655"/>
      <c r="E484" s="654"/>
      <c r="F484" s="654"/>
      <c r="G484" s="52" t="s">
        <v>1363</v>
      </c>
      <c r="H484" s="163" t="s">
        <v>258</v>
      </c>
      <c r="I484" s="163" t="s">
        <v>259</v>
      </c>
      <c r="J484" s="168">
        <v>7</v>
      </c>
      <c r="K484" s="192">
        <v>46024</v>
      </c>
      <c r="L484" s="192">
        <v>46660</v>
      </c>
      <c r="M484" s="165">
        <f t="shared" si="103"/>
        <v>90.857142857142861</v>
      </c>
      <c r="N484" s="191">
        <v>0</v>
      </c>
      <c r="O484" s="175" t="s">
        <v>3744</v>
      </c>
      <c r="P484" s="53">
        <f t="shared" si="102"/>
        <v>0</v>
      </c>
      <c r="Q484" s="166" t="str">
        <f>IF(ISNUMBER(P484),IF(P484=100%,"CUMPLIDA",IF(AND(ISNUMBER(L484),ISNUMBER(CGR!$P$4)), IF(L484&lt;CGR!$P$4,"INCUMPLIDA","PROCESO"), "VERIFICAR FECHA")),"SIN VALOR AVANCE")</f>
        <v>PROCESO</v>
      </c>
      <c r="R484" s="281" t="s">
        <v>258</v>
      </c>
      <c r="S484" s="282" t="s">
        <v>259</v>
      </c>
      <c r="T484" s="301">
        <v>7</v>
      </c>
      <c r="U484" s="379">
        <v>46024</v>
      </c>
      <c r="V484" s="379">
        <v>46660</v>
      </c>
      <c r="W484" s="165">
        <f t="shared" si="101"/>
        <v>90.857142857142861</v>
      </c>
      <c r="X484" s="387">
        <v>0</v>
      </c>
      <c r="Y484" s="303" t="s">
        <v>3744</v>
      </c>
      <c r="Z484" s="340">
        <f t="shared" si="104"/>
        <v>1</v>
      </c>
      <c r="AA484" s="340">
        <f t="shared" si="105"/>
        <v>1</v>
      </c>
      <c r="AB484" s="340">
        <f t="shared" si="106"/>
        <v>1</v>
      </c>
      <c r="AC484" s="340">
        <f t="shared" si="107"/>
        <v>1</v>
      </c>
      <c r="AD484" s="340">
        <f t="shared" si="108"/>
        <v>1</v>
      </c>
      <c r="AE484" s="340">
        <f t="shared" si="109"/>
        <v>1</v>
      </c>
      <c r="AF484" s="340">
        <f t="shared" si="109"/>
        <v>1</v>
      </c>
      <c r="AG484" s="340">
        <f t="shared" si="110"/>
        <v>1</v>
      </c>
    </row>
    <row r="485" spans="1:33" ht="180">
      <c r="A485" s="169" t="s">
        <v>19</v>
      </c>
      <c r="B485" s="460" t="s">
        <v>13</v>
      </c>
      <c r="C485" s="655"/>
      <c r="D485" s="655"/>
      <c r="E485" s="654"/>
      <c r="F485" s="654"/>
      <c r="G485" s="52" t="s">
        <v>1364</v>
      </c>
      <c r="H485" s="163" t="s">
        <v>261</v>
      </c>
      <c r="I485" s="163" t="s">
        <v>262</v>
      </c>
      <c r="J485" s="168">
        <v>1</v>
      </c>
      <c r="K485" s="192">
        <v>46024</v>
      </c>
      <c r="L485" s="192">
        <v>46660</v>
      </c>
      <c r="M485" s="165">
        <f t="shared" si="103"/>
        <v>90.857142857142861</v>
      </c>
      <c r="N485" s="191">
        <v>0</v>
      </c>
      <c r="O485" s="175" t="s">
        <v>3751</v>
      </c>
      <c r="P485" s="53">
        <f t="shared" si="102"/>
        <v>0</v>
      </c>
      <c r="Q485" s="166" t="str">
        <f>IF(ISNUMBER(P485),IF(P485=100%,"CUMPLIDA",IF(AND(ISNUMBER(L485),ISNUMBER(CGR!$P$4)), IF(L485&lt;CGR!$P$4,"INCUMPLIDA","PROCESO"), "VERIFICAR FECHA")),"SIN VALOR AVANCE")</f>
        <v>PROCESO</v>
      </c>
      <c r="R485" s="281" t="s">
        <v>261</v>
      </c>
      <c r="S485" s="282" t="s">
        <v>262</v>
      </c>
      <c r="T485" s="301">
        <v>1</v>
      </c>
      <c r="U485" s="379">
        <v>46024</v>
      </c>
      <c r="V485" s="379">
        <v>46660</v>
      </c>
      <c r="W485" s="165">
        <f t="shared" si="101"/>
        <v>90.857142857142861</v>
      </c>
      <c r="X485" s="387">
        <v>0</v>
      </c>
      <c r="Y485" s="303" t="s">
        <v>3751</v>
      </c>
      <c r="Z485" s="340">
        <f t="shared" si="104"/>
        <v>1</v>
      </c>
      <c r="AA485" s="340">
        <f t="shared" si="105"/>
        <v>1</v>
      </c>
      <c r="AB485" s="340">
        <f t="shared" si="106"/>
        <v>1</v>
      </c>
      <c r="AC485" s="340">
        <f t="shared" si="107"/>
        <v>1</v>
      </c>
      <c r="AD485" s="340">
        <f t="shared" si="108"/>
        <v>1</v>
      </c>
      <c r="AE485" s="340">
        <f t="shared" si="109"/>
        <v>1</v>
      </c>
      <c r="AF485" s="340">
        <f t="shared" si="109"/>
        <v>1</v>
      </c>
      <c r="AG485" s="340">
        <f t="shared" si="110"/>
        <v>1</v>
      </c>
    </row>
    <row r="486" spans="1:33" ht="409.5">
      <c r="A486" s="169" t="s">
        <v>19</v>
      </c>
      <c r="B486" s="460" t="s">
        <v>13</v>
      </c>
      <c r="C486" s="655"/>
      <c r="D486" s="655"/>
      <c r="E486" s="654"/>
      <c r="F486" s="654"/>
      <c r="G486" s="52" t="s">
        <v>1365</v>
      </c>
      <c r="H486" s="163" t="s">
        <v>264</v>
      </c>
      <c r="I486" s="163" t="s">
        <v>265</v>
      </c>
      <c r="J486" s="168">
        <v>2</v>
      </c>
      <c r="K486" s="192">
        <v>46024</v>
      </c>
      <c r="L486" s="192">
        <v>46660</v>
      </c>
      <c r="M486" s="165">
        <f t="shared" si="103"/>
        <v>90.857142857142861</v>
      </c>
      <c r="N486" s="191">
        <v>0</v>
      </c>
      <c r="O486" s="175" t="s">
        <v>3722</v>
      </c>
      <c r="P486" s="53">
        <f t="shared" si="102"/>
        <v>0</v>
      </c>
      <c r="Q486" s="166" t="str">
        <f>IF(ISNUMBER(P486),IF(P486=100%,"CUMPLIDA",IF(AND(ISNUMBER(L486),ISNUMBER(CGR!$P$4)), IF(L486&lt;CGR!$P$4,"INCUMPLIDA","PROCESO"), "VERIFICAR FECHA")),"SIN VALOR AVANCE")</f>
        <v>PROCESO</v>
      </c>
      <c r="R486" s="281" t="s">
        <v>264</v>
      </c>
      <c r="S486" s="282" t="s">
        <v>265</v>
      </c>
      <c r="T486" s="301">
        <v>2</v>
      </c>
      <c r="U486" s="379">
        <v>46024</v>
      </c>
      <c r="V486" s="379">
        <v>46660</v>
      </c>
      <c r="W486" s="165">
        <f t="shared" si="101"/>
        <v>90.857142857142861</v>
      </c>
      <c r="X486" s="387">
        <v>0</v>
      </c>
      <c r="Y486" s="303" t="s">
        <v>3722</v>
      </c>
      <c r="Z486" s="340">
        <f t="shared" si="104"/>
        <v>1</v>
      </c>
      <c r="AA486" s="340">
        <f t="shared" si="105"/>
        <v>1</v>
      </c>
      <c r="AB486" s="340">
        <f t="shared" si="106"/>
        <v>1</v>
      </c>
      <c r="AC486" s="340">
        <f t="shared" si="107"/>
        <v>1</v>
      </c>
      <c r="AD486" s="340">
        <f t="shared" si="108"/>
        <v>1</v>
      </c>
      <c r="AE486" s="340">
        <f t="shared" si="109"/>
        <v>1</v>
      </c>
      <c r="AF486" s="340">
        <f t="shared" si="109"/>
        <v>1</v>
      </c>
      <c r="AG486" s="340">
        <f t="shared" si="110"/>
        <v>1</v>
      </c>
    </row>
    <row r="487" spans="1:33" ht="255.75">
      <c r="A487" s="169" t="s">
        <v>19</v>
      </c>
      <c r="B487" s="460" t="s">
        <v>13</v>
      </c>
      <c r="C487" s="655" t="s">
        <v>3780</v>
      </c>
      <c r="D487" s="655" t="s">
        <v>3699</v>
      </c>
      <c r="E487" s="654" t="s">
        <v>3781</v>
      </c>
      <c r="F487" s="654" t="s">
        <v>3782</v>
      </c>
      <c r="G487" s="52" t="s">
        <v>2481</v>
      </c>
      <c r="H487" s="537" t="s">
        <v>3620</v>
      </c>
      <c r="I487" s="163" t="s">
        <v>3170</v>
      </c>
      <c r="J487" s="164">
        <v>1</v>
      </c>
      <c r="K487" s="190">
        <v>44044</v>
      </c>
      <c r="L487" s="190">
        <v>44196</v>
      </c>
      <c r="M487" s="165">
        <f t="shared" si="103"/>
        <v>21.714285714285715</v>
      </c>
      <c r="N487" s="191">
        <v>1</v>
      </c>
      <c r="O487" s="163" t="s">
        <v>3783</v>
      </c>
      <c r="P487" s="53">
        <f t="shared" si="102"/>
        <v>1</v>
      </c>
      <c r="Q487" s="166" t="str">
        <f>IF(ISNUMBER(P487),IF(P487=100%,"CUMPLIDA",IF(AND(ISNUMBER(L487),ISNUMBER(CGR!$P$4)), IF(L487&lt;CGR!$P$4,"INCUMPLIDA","PROCESO"), "VERIFICAR FECHA")),"SIN VALOR AVANCE")</f>
        <v>CUMPLIDA</v>
      </c>
      <c r="R487" s="362" t="s">
        <v>3620</v>
      </c>
      <c r="S487" s="282" t="s">
        <v>3170</v>
      </c>
      <c r="T487" s="363">
        <v>1</v>
      </c>
      <c r="U487" s="378">
        <v>44044</v>
      </c>
      <c r="V487" s="378">
        <v>44196</v>
      </c>
      <c r="W487" s="165">
        <f t="shared" si="101"/>
        <v>21.714285714285715</v>
      </c>
      <c r="X487" s="387">
        <v>1</v>
      </c>
      <c r="Y487" s="282" t="s">
        <v>3783</v>
      </c>
      <c r="Z487" s="340">
        <f t="shared" si="104"/>
        <v>1</v>
      </c>
      <c r="AA487" s="340">
        <f t="shared" si="105"/>
        <v>1</v>
      </c>
      <c r="AB487" s="340">
        <f t="shared" si="106"/>
        <v>1</v>
      </c>
      <c r="AC487" s="340">
        <f t="shared" si="107"/>
        <v>1</v>
      </c>
      <c r="AD487" s="340">
        <f t="shared" si="108"/>
        <v>1</v>
      </c>
      <c r="AE487" s="340">
        <f t="shared" si="109"/>
        <v>1</v>
      </c>
      <c r="AF487" s="340">
        <f t="shared" si="109"/>
        <v>1</v>
      </c>
      <c r="AG487" s="340">
        <f t="shared" si="110"/>
        <v>1</v>
      </c>
    </row>
    <row r="488" spans="1:33" ht="75.75" customHeight="1">
      <c r="A488" s="169" t="s">
        <v>19</v>
      </c>
      <c r="B488" s="460" t="s">
        <v>13</v>
      </c>
      <c r="C488" s="655"/>
      <c r="D488" s="655"/>
      <c r="E488" s="654"/>
      <c r="F488" s="654"/>
      <c r="G488" s="643" t="s">
        <v>2481</v>
      </c>
      <c r="H488" s="163" t="s">
        <v>2429</v>
      </c>
      <c r="I488" s="163" t="s">
        <v>969</v>
      </c>
      <c r="J488" s="168">
        <v>1</v>
      </c>
      <c r="K488" s="190">
        <v>45231</v>
      </c>
      <c r="L488" s="190">
        <v>45504</v>
      </c>
      <c r="M488" s="165">
        <f t="shared" si="103"/>
        <v>39</v>
      </c>
      <c r="N488" s="191">
        <v>1</v>
      </c>
      <c r="O488" s="175" t="s">
        <v>3703</v>
      </c>
      <c r="P488" s="53">
        <f t="shared" si="102"/>
        <v>1</v>
      </c>
      <c r="Q488" s="166" t="str">
        <f>IF(ISNUMBER(P488),IF(P488=100%,"CUMPLIDA",IF(AND(ISNUMBER(L488),ISNUMBER(CGR!$P$4)), IF(L488&lt;CGR!$P$4,"INCUMPLIDA","PROCESO"), "VERIFICAR FECHA")),"SIN VALOR AVANCE")</f>
        <v>CUMPLIDA</v>
      </c>
      <c r="R488" s="281" t="s">
        <v>2429</v>
      </c>
      <c r="S488" s="282" t="s">
        <v>969</v>
      </c>
      <c r="T488" s="301">
        <v>1</v>
      </c>
      <c r="U488" s="378">
        <v>45231</v>
      </c>
      <c r="V488" s="378">
        <v>45504</v>
      </c>
      <c r="W488" s="165">
        <f t="shared" si="101"/>
        <v>39</v>
      </c>
      <c r="X488" s="387">
        <v>1</v>
      </c>
      <c r="Y488" s="303" t="s">
        <v>3703</v>
      </c>
      <c r="Z488" s="340">
        <f t="shared" si="104"/>
        <v>1</v>
      </c>
      <c r="AA488" s="340">
        <f t="shared" si="105"/>
        <v>1</v>
      </c>
      <c r="AB488" s="340">
        <f t="shared" si="106"/>
        <v>1</v>
      </c>
      <c r="AC488" s="340">
        <f t="shared" si="107"/>
        <v>1</v>
      </c>
      <c r="AD488" s="340">
        <f t="shared" si="108"/>
        <v>1</v>
      </c>
      <c r="AE488" s="340">
        <f t="shared" si="109"/>
        <v>1</v>
      </c>
      <c r="AF488" s="340">
        <f t="shared" si="109"/>
        <v>1</v>
      </c>
      <c r="AG488" s="340">
        <f t="shared" si="110"/>
        <v>1</v>
      </c>
    </row>
    <row r="489" spans="1:33" ht="315.75">
      <c r="A489" s="169" t="s">
        <v>19</v>
      </c>
      <c r="B489" s="460" t="s">
        <v>13</v>
      </c>
      <c r="C489" s="655"/>
      <c r="D489" s="655"/>
      <c r="E489" s="654"/>
      <c r="F489" s="654"/>
      <c r="G489" s="643"/>
      <c r="H489" s="163" t="s">
        <v>2431</v>
      </c>
      <c r="I489" s="163" t="s">
        <v>2432</v>
      </c>
      <c r="J489" s="168">
        <v>1</v>
      </c>
      <c r="K489" s="190">
        <v>45231</v>
      </c>
      <c r="L489" s="190">
        <v>45504</v>
      </c>
      <c r="M489" s="165">
        <f t="shared" si="103"/>
        <v>39</v>
      </c>
      <c r="N489" s="191">
        <v>1</v>
      </c>
      <c r="O489" s="175" t="s">
        <v>3741</v>
      </c>
      <c r="P489" s="53">
        <f t="shared" si="102"/>
        <v>1</v>
      </c>
      <c r="Q489" s="166" t="str">
        <f>IF(ISNUMBER(P489),IF(P489=100%,"CUMPLIDA",IF(AND(ISNUMBER(L489),ISNUMBER(CGR!$P$4)), IF(L489&lt;CGR!$P$4,"INCUMPLIDA","PROCESO"), "VERIFICAR FECHA")),"SIN VALOR AVANCE")</f>
        <v>CUMPLIDA</v>
      </c>
      <c r="R489" s="281" t="s">
        <v>2431</v>
      </c>
      <c r="S489" s="282" t="s">
        <v>2432</v>
      </c>
      <c r="T489" s="301">
        <v>1</v>
      </c>
      <c r="U489" s="378">
        <v>45231</v>
      </c>
      <c r="V489" s="378">
        <v>45504</v>
      </c>
      <c r="W489" s="165">
        <f t="shared" si="101"/>
        <v>39</v>
      </c>
      <c r="X489" s="387">
        <v>1</v>
      </c>
      <c r="Y489" s="303" t="s">
        <v>3741</v>
      </c>
      <c r="Z489" s="340">
        <f t="shared" si="104"/>
        <v>1</v>
      </c>
      <c r="AA489" s="340">
        <f t="shared" si="105"/>
        <v>1</v>
      </c>
      <c r="AB489" s="340">
        <f t="shared" si="106"/>
        <v>1</v>
      </c>
      <c r="AC489" s="340">
        <f t="shared" si="107"/>
        <v>1</v>
      </c>
      <c r="AD489" s="340">
        <f t="shared" si="108"/>
        <v>1</v>
      </c>
      <c r="AE489" s="340">
        <f t="shared" si="109"/>
        <v>1</v>
      </c>
      <c r="AF489" s="340">
        <f t="shared" si="109"/>
        <v>1</v>
      </c>
      <c r="AG489" s="340">
        <f t="shared" si="110"/>
        <v>1</v>
      </c>
    </row>
    <row r="490" spans="1:33" ht="150.75">
      <c r="A490" s="169" t="s">
        <v>19</v>
      </c>
      <c r="B490" s="460" t="s">
        <v>13</v>
      </c>
      <c r="C490" s="655"/>
      <c r="D490" s="655"/>
      <c r="E490" s="654"/>
      <c r="F490" s="654"/>
      <c r="G490" s="52" t="s">
        <v>2434</v>
      </c>
      <c r="H490" s="163" t="s">
        <v>1614</v>
      </c>
      <c r="I490" s="163" t="s">
        <v>238</v>
      </c>
      <c r="J490" s="168">
        <v>1</v>
      </c>
      <c r="K490" s="192">
        <v>45323</v>
      </c>
      <c r="L490" s="192">
        <v>45747</v>
      </c>
      <c r="M490" s="165">
        <f t="shared" si="103"/>
        <v>60.571428571428569</v>
      </c>
      <c r="N490" s="191">
        <v>0</v>
      </c>
      <c r="O490" s="175" t="s">
        <v>3742</v>
      </c>
      <c r="P490" s="53">
        <f t="shared" si="102"/>
        <v>0</v>
      </c>
      <c r="Q490" s="166" t="str">
        <f>IF(ISNUMBER(P490),IF(P490=100%,"CUMPLIDA",IF(AND(ISNUMBER(L490),ISNUMBER(CGR!$P$4)), IF(L490&lt;CGR!$P$4,"INCUMPLIDA","PROCESO"), "VERIFICAR FECHA")),"SIN VALOR AVANCE")</f>
        <v>PROCESO</v>
      </c>
      <c r="R490" s="281" t="s">
        <v>1614</v>
      </c>
      <c r="S490" s="282" t="s">
        <v>238</v>
      </c>
      <c r="T490" s="301">
        <v>1</v>
      </c>
      <c r="U490" s="379">
        <v>45323</v>
      </c>
      <c r="V490" s="379">
        <v>45747</v>
      </c>
      <c r="W490" s="165">
        <f t="shared" si="101"/>
        <v>60.571428571428569</v>
      </c>
      <c r="X490" s="387">
        <v>0</v>
      </c>
      <c r="Y490" s="303" t="s">
        <v>3742</v>
      </c>
      <c r="Z490" s="340">
        <f t="shared" si="104"/>
        <v>1</v>
      </c>
      <c r="AA490" s="340">
        <f t="shared" si="105"/>
        <v>1</v>
      </c>
      <c r="AB490" s="340">
        <f t="shared" si="106"/>
        <v>1</v>
      </c>
      <c r="AC490" s="340">
        <f t="shared" si="107"/>
        <v>1</v>
      </c>
      <c r="AD490" s="340">
        <f t="shared" si="108"/>
        <v>1</v>
      </c>
      <c r="AE490" s="340">
        <f t="shared" si="109"/>
        <v>1</v>
      </c>
      <c r="AF490" s="340">
        <f t="shared" si="109"/>
        <v>1</v>
      </c>
      <c r="AG490" s="340">
        <f t="shared" si="110"/>
        <v>1</v>
      </c>
    </row>
    <row r="491" spans="1:33" ht="90.75">
      <c r="A491" s="169" t="s">
        <v>19</v>
      </c>
      <c r="B491" s="460" t="s">
        <v>13</v>
      </c>
      <c r="C491" s="655"/>
      <c r="D491" s="655"/>
      <c r="E491" s="654"/>
      <c r="F491" s="654"/>
      <c r="G491" s="52" t="s">
        <v>241</v>
      </c>
      <c r="H491" s="163" t="s">
        <v>241</v>
      </c>
      <c r="I491" s="163" t="s">
        <v>242</v>
      </c>
      <c r="J491" s="168">
        <v>1</v>
      </c>
      <c r="K491" s="192">
        <v>45323</v>
      </c>
      <c r="L491" s="192">
        <v>45747</v>
      </c>
      <c r="M491" s="165">
        <f t="shared" si="103"/>
        <v>60.571428571428569</v>
      </c>
      <c r="N491" s="191">
        <v>0</v>
      </c>
      <c r="O491" s="175" t="s">
        <v>3765</v>
      </c>
      <c r="P491" s="53">
        <f t="shared" si="102"/>
        <v>0</v>
      </c>
      <c r="Q491" s="166" t="str">
        <f>IF(ISNUMBER(P491),IF(P491=100%,"CUMPLIDA",IF(AND(ISNUMBER(L491),ISNUMBER(CGR!$P$4)), IF(L491&lt;CGR!$P$4,"INCUMPLIDA","PROCESO"), "VERIFICAR FECHA")),"SIN VALOR AVANCE")</f>
        <v>PROCESO</v>
      </c>
      <c r="R491" s="281" t="s">
        <v>241</v>
      </c>
      <c r="S491" s="282" t="s">
        <v>242</v>
      </c>
      <c r="T491" s="301">
        <v>1</v>
      </c>
      <c r="U491" s="379">
        <v>45323</v>
      </c>
      <c r="V491" s="379">
        <v>45747</v>
      </c>
      <c r="W491" s="165">
        <f t="shared" si="101"/>
        <v>60.571428571428569</v>
      </c>
      <c r="X491" s="387">
        <v>0</v>
      </c>
      <c r="Y491" s="303" t="s">
        <v>3765</v>
      </c>
      <c r="Z491" s="340">
        <f t="shared" si="104"/>
        <v>1</v>
      </c>
      <c r="AA491" s="340">
        <f t="shared" si="105"/>
        <v>1</v>
      </c>
      <c r="AB491" s="340">
        <f t="shared" si="106"/>
        <v>1</v>
      </c>
      <c r="AC491" s="340">
        <f t="shared" si="107"/>
        <v>1</v>
      </c>
      <c r="AD491" s="340">
        <f t="shared" si="108"/>
        <v>1</v>
      </c>
      <c r="AE491" s="340">
        <f t="shared" si="109"/>
        <v>1</v>
      </c>
      <c r="AF491" s="340">
        <f t="shared" si="109"/>
        <v>1</v>
      </c>
      <c r="AG491" s="340">
        <f t="shared" si="110"/>
        <v>1</v>
      </c>
    </row>
    <row r="492" spans="1:33" ht="150">
      <c r="A492" s="169" t="s">
        <v>19</v>
      </c>
      <c r="B492" s="460" t="s">
        <v>13</v>
      </c>
      <c r="C492" s="655"/>
      <c r="D492" s="655"/>
      <c r="E492" s="654"/>
      <c r="F492" s="654"/>
      <c r="G492" s="52" t="s">
        <v>1361</v>
      </c>
      <c r="H492" s="163" t="s">
        <v>245</v>
      </c>
      <c r="I492" s="163" t="s">
        <v>246</v>
      </c>
      <c r="J492" s="168">
        <v>1</v>
      </c>
      <c r="K492" s="192">
        <v>45231</v>
      </c>
      <c r="L492" s="192">
        <v>45747</v>
      </c>
      <c r="M492" s="165">
        <f t="shared" si="103"/>
        <v>73.714285714285708</v>
      </c>
      <c r="N492" s="191">
        <v>0</v>
      </c>
      <c r="O492" s="163" t="s">
        <v>3622</v>
      </c>
      <c r="P492" s="53">
        <f t="shared" si="102"/>
        <v>0</v>
      </c>
      <c r="Q492" s="166" t="str">
        <f>IF(ISNUMBER(P492),IF(P492=100%,"CUMPLIDA",IF(AND(ISNUMBER(L492),ISNUMBER(CGR!$P$4)), IF(L492&lt;CGR!$P$4,"INCUMPLIDA","PROCESO"), "VERIFICAR FECHA")),"SIN VALOR AVANCE")</f>
        <v>PROCESO</v>
      </c>
      <c r="R492" s="281" t="s">
        <v>245</v>
      </c>
      <c r="S492" s="282" t="s">
        <v>246</v>
      </c>
      <c r="T492" s="301">
        <v>1</v>
      </c>
      <c r="U492" s="379">
        <v>45231</v>
      </c>
      <c r="V492" s="379">
        <v>45747</v>
      </c>
      <c r="W492" s="165">
        <f t="shared" si="101"/>
        <v>73.714285714285708</v>
      </c>
      <c r="X492" s="387">
        <v>0</v>
      </c>
      <c r="Y492" s="282" t="s">
        <v>3622</v>
      </c>
      <c r="Z492" s="340">
        <f t="shared" si="104"/>
        <v>1</v>
      </c>
      <c r="AA492" s="340">
        <f t="shared" si="105"/>
        <v>1</v>
      </c>
      <c r="AB492" s="340">
        <f t="shared" si="106"/>
        <v>1</v>
      </c>
      <c r="AC492" s="340">
        <f t="shared" si="107"/>
        <v>1</v>
      </c>
      <c r="AD492" s="340">
        <f t="shared" si="108"/>
        <v>1</v>
      </c>
      <c r="AE492" s="340">
        <f t="shared" si="109"/>
        <v>1</v>
      </c>
      <c r="AF492" s="340">
        <f t="shared" si="109"/>
        <v>1</v>
      </c>
      <c r="AG492" s="340">
        <f t="shared" si="110"/>
        <v>1</v>
      </c>
    </row>
    <row r="493" spans="1:33" ht="150.75">
      <c r="A493" s="169" t="s">
        <v>19</v>
      </c>
      <c r="B493" s="460" t="s">
        <v>13</v>
      </c>
      <c r="C493" s="655"/>
      <c r="D493" s="655"/>
      <c r="E493" s="654"/>
      <c r="F493" s="654"/>
      <c r="G493" s="52" t="s">
        <v>248</v>
      </c>
      <c r="H493" s="163" t="s">
        <v>248</v>
      </c>
      <c r="I493" s="163" t="s">
        <v>3249</v>
      </c>
      <c r="J493" s="168">
        <v>1</v>
      </c>
      <c r="K493" s="192">
        <v>45323</v>
      </c>
      <c r="L493" s="192">
        <v>45747</v>
      </c>
      <c r="M493" s="165">
        <f t="shared" si="103"/>
        <v>60.571428571428569</v>
      </c>
      <c r="N493" s="191">
        <v>0</v>
      </c>
      <c r="O493" s="175" t="s">
        <v>3742</v>
      </c>
      <c r="P493" s="53">
        <f t="shared" si="102"/>
        <v>0</v>
      </c>
      <c r="Q493" s="166" t="str">
        <f>IF(ISNUMBER(P493),IF(P493=100%,"CUMPLIDA",IF(AND(ISNUMBER(L493),ISNUMBER(CGR!$P$4)), IF(L493&lt;CGR!$P$4,"INCUMPLIDA","PROCESO"), "VERIFICAR FECHA")),"SIN VALOR AVANCE")</f>
        <v>PROCESO</v>
      </c>
      <c r="R493" s="281" t="s">
        <v>248</v>
      </c>
      <c r="S493" s="282" t="s">
        <v>3249</v>
      </c>
      <c r="T493" s="301">
        <v>1</v>
      </c>
      <c r="U493" s="379">
        <v>45323</v>
      </c>
      <c r="V493" s="379">
        <v>45747</v>
      </c>
      <c r="W493" s="165">
        <f t="shared" si="101"/>
        <v>60.571428571428569</v>
      </c>
      <c r="X493" s="387">
        <v>0</v>
      </c>
      <c r="Y493" s="303" t="s">
        <v>3742</v>
      </c>
      <c r="Z493" s="340">
        <f t="shared" si="104"/>
        <v>1</v>
      </c>
      <c r="AA493" s="340">
        <f t="shared" si="105"/>
        <v>1</v>
      </c>
      <c r="AB493" s="340">
        <f t="shared" si="106"/>
        <v>1</v>
      </c>
      <c r="AC493" s="340">
        <f t="shared" si="107"/>
        <v>1</v>
      </c>
      <c r="AD493" s="340">
        <f t="shared" si="108"/>
        <v>1</v>
      </c>
      <c r="AE493" s="340">
        <f t="shared" si="109"/>
        <v>1</v>
      </c>
      <c r="AF493" s="340">
        <f t="shared" si="109"/>
        <v>1</v>
      </c>
      <c r="AG493" s="340">
        <f t="shared" si="110"/>
        <v>1</v>
      </c>
    </row>
    <row r="494" spans="1:33" ht="135">
      <c r="A494" s="169" t="s">
        <v>19</v>
      </c>
      <c r="B494" s="460" t="s">
        <v>13</v>
      </c>
      <c r="C494" s="655"/>
      <c r="D494" s="655"/>
      <c r="E494" s="654"/>
      <c r="F494" s="654"/>
      <c r="G494" s="52" t="s">
        <v>3707</v>
      </c>
      <c r="H494" s="163" t="s">
        <v>3707</v>
      </c>
      <c r="I494" s="163" t="s">
        <v>252</v>
      </c>
      <c r="J494" s="168">
        <v>1</v>
      </c>
      <c r="K494" s="192">
        <v>45231</v>
      </c>
      <c r="L494" s="192">
        <v>45747</v>
      </c>
      <c r="M494" s="165">
        <f t="shared" si="103"/>
        <v>73.714285714285708</v>
      </c>
      <c r="N494" s="191">
        <v>0</v>
      </c>
      <c r="O494" s="175" t="s">
        <v>3765</v>
      </c>
      <c r="P494" s="53">
        <f t="shared" si="102"/>
        <v>0</v>
      </c>
      <c r="Q494" s="166" t="str">
        <f>IF(ISNUMBER(P494),IF(P494=100%,"CUMPLIDA",IF(AND(ISNUMBER(L494),ISNUMBER(CGR!$P$4)), IF(L494&lt;CGR!$P$4,"INCUMPLIDA","PROCESO"), "VERIFICAR FECHA")),"SIN VALOR AVANCE")</f>
        <v>PROCESO</v>
      </c>
      <c r="R494" s="281" t="s">
        <v>3707</v>
      </c>
      <c r="S494" s="282" t="s">
        <v>252</v>
      </c>
      <c r="T494" s="301">
        <v>1</v>
      </c>
      <c r="U494" s="379">
        <v>45231</v>
      </c>
      <c r="V494" s="379">
        <v>45747</v>
      </c>
      <c r="W494" s="165">
        <f t="shared" si="101"/>
        <v>73.714285714285708</v>
      </c>
      <c r="X494" s="387">
        <v>0</v>
      </c>
      <c r="Y494" s="303" t="s">
        <v>3765</v>
      </c>
      <c r="Z494" s="340">
        <f t="shared" si="104"/>
        <v>1</v>
      </c>
      <c r="AA494" s="340">
        <f t="shared" si="105"/>
        <v>1</v>
      </c>
      <c r="AB494" s="340">
        <f t="shared" si="106"/>
        <v>1</v>
      </c>
      <c r="AC494" s="340">
        <f t="shared" si="107"/>
        <v>1</v>
      </c>
      <c r="AD494" s="340">
        <f t="shared" si="108"/>
        <v>1</v>
      </c>
      <c r="AE494" s="340">
        <f t="shared" si="109"/>
        <v>1</v>
      </c>
      <c r="AF494" s="340">
        <f t="shared" si="109"/>
        <v>1</v>
      </c>
      <c r="AG494" s="340">
        <f t="shared" si="110"/>
        <v>1</v>
      </c>
    </row>
    <row r="495" spans="1:33" ht="225.75">
      <c r="A495" s="169" t="s">
        <v>19</v>
      </c>
      <c r="B495" s="460" t="s">
        <v>13</v>
      </c>
      <c r="C495" s="655"/>
      <c r="D495" s="655"/>
      <c r="E495" s="654"/>
      <c r="F495" s="654"/>
      <c r="G495" s="52" t="s">
        <v>3708</v>
      </c>
      <c r="H495" s="163" t="s">
        <v>3708</v>
      </c>
      <c r="I495" s="163" t="s">
        <v>2556</v>
      </c>
      <c r="J495" s="168">
        <v>1</v>
      </c>
      <c r="K495" s="192">
        <v>45231</v>
      </c>
      <c r="L495" s="192">
        <v>45808</v>
      </c>
      <c r="M495" s="165">
        <f t="shared" si="103"/>
        <v>82.428571428571431</v>
      </c>
      <c r="N495" s="191">
        <v>0</v>
      </c>
      <c r="O495" s="175" t="s">
        <v>3750</v>
      </c>
      <c r="P495" s="53">
        <f t="shared" si="102"/>
        <v>0</v>
      </c>
      <c r="Q495" s="166" t="str">
        <f>IF(ISNUMBER(P495),IF(P495=100%,"CUMPLIDA",IF(AND(ISNUMBER(L495),ISNUMBER(CGR!$P$4)), IF(L495&lt;CGR!$P$4,"INCUMPLIDA","PROCESO"), "VERIFICAR FECHA")),"SIN VALOR AVANCE")</f>
        <v>PROCESO</v>
      </c>
      <c r="R495" s="281" t="s">
        <v>3708</v>
      </c>
      <c r="S495" s="282" t="s">
        <v>2556</v>
      </c>
      <c r="T495" s="301">
        <v>1</v>
      </c>
      <c r="U495" s="379">
        <v>45231</v>
      </c>
      <c r="V495" s="379">
        <v>45808</v>
      </c>
      <c r="W495" s="165">
        <f t="shared" si="101"/>
        <v>82.428571428571431</v>
      </c>
      <c r="X495" s="387">
        <v>0</v>
      </c>
      <c r="Y495" s="303" t="s">
        <v>3750</v>
      </c>
      <c r="Z495" s="340">
        <f t="shared" si="104"/>
        <v>1</v>
      </c>
      <c r="AA495" s="340">
        <f t="shared" si="105"/>
        <v>1</v>
      </c>
      <c r="AB495" s="340">
        <f t="shared" si="106"/>
        <v>1</v>
      </c>
      <c r="AC495" s="340">
        <f t="shared" si="107"/>
        <v>1</v>
      </c>
      <c r="AD495" s="340">
        <f t="shared" si="108"/>
        <v>1</v>
      </c>
      <c r="AE495" s="340">
        <f t="shared" si="109"/>
        <v>1</v>
      </c>
      <c r="AF495" s="340">
        <f t="shared" si="109"/>
        <v>1</v>
      </c>
      <c r="AG495" s="340">
        <f t="shared" si="110"/>
        <v>1</v>
      </c>
    </row>
    <row r="496" spans="1:33" ht="180.75">
      <c r="A496" s="169" t="s">
        <v>19</v>
      </c>
      <c r="B496" s="460" t="s">
        <v>13</v>
      </c>
      <c r="C496" s="655"/>
      <c r="D496" s="655"/>
      <c r="E496" s="654"/>
      <c r="F496" s="654"/>
      <c r="G496" s="52" t="s">
        <v>1363</v>
      </c>
      <c r="H496" s="163" t="s">
        <v>258</v>
      </c>
      <c r="I496" s="163" t="s">
        <v>259</v>
      </c>
      <c r="J496" s="168">
        <v>7</v>
      </c>
      <c r="K496" s="192">
        <v>46024</v>
      </c>
      <c r="L496" s="192">
        <v>46660</v>
      </c>
      <c r="M496" s="165">
        <f t="shared" si="103"/>
        <v>90.857142857142861</v>
      </c>
      <c r="N496" s="191">
        <v>0</v>
      </c>
      <c r="O496" s="175" t="s">
        <v>3744</v>
      </c>
      <c r="P496" s="53">
        <f t="shared" si="102"/>
        <v>0</v>
      </c>
      <c r="Q496" s="166" t="str">
        <f>IF(ISNUMBER(P496),IF(P496=100%,"CUMPLIDA",IF(AND(ISNUMBER(L496),ISNUMBER(CGR!$P$4)), IF(L496&lt;CGR!$P$4,"INCUMPLIDA","PROCESO"), "VERIFICAR FECHA")),"SIN VALOR AVANCE")</f>
        <v>PROCESO</v>
      </c>
      <c r="R496" s="281" t="s">
        <v>258</v>
      </c>
      <c r="S496" s="282" t="s">
        <v>259</v>
      </c>
      <c r="T496" s="301">
        <v>7</v>
      </c>
      <c r="U496" s="379">
        <v>46024</v>
      </c>
      <c r="V496" s="379">
        <v>46660</v>
      </c>
      <c r="W496" s="165">
        <f t="shared" si="101"/>
        <v>90.857142857142861</v>
      </c>
      <c r="X496" s="387">
        <v>0</v>
      </c>
      <c r="Y496" s="303" t="s">
        <v>3744</v>
      </c>
      <c r="Z496" s="340">
        <f t="shared" si="104"/>
        <v>1</v>
      </c>
      <c r="AA496" s="340">
        <f t="shared" si="105"/>
        <v>1</v>
      </c>
      <c r="AB496" s="340">
        <f t="shared" si="106"/>
        <v>1</v>
      </c>
      <c r="AC496" s="340">
        <f t="shared" si="107"/>
        <v>1</v>
      </c>
      <c r="AD496" s="340">
        <f t="shared" si="108"/>
        <v>1</v>
      </c>
      <c r="AE496" s="340">
        <f t="shared" si="109"/>
        <v>1</v>
      </c>
      <c r="AF496" s="340">
        <f t="shared" si="109"/>
        <v>1</v>
      </c>
      <c r="AG496" s="340">
        <f t="shared" si="110"/>
        <v>1</v>
      </c>
    </row>
    <row r="497" spans="1:33" ht="180">
      <c r="A497" s="169" t="s">
        <v>19</v>
      </c>
      <c r="B497" s="460" t="s">
        <v>13</v>
      </c>
      <c r="C497" s="655"/>
      <c r="D497" s="655"/>
      <c r="E497" s="654"/>
      <c r="F497" s="654"/>
      <c r="G497" s="52" t="s">
        <v>1364</v>
      </c>
      <c r="H497" s="163" t="s">
        <v>261</v>
      </c>
      <c r="I497" s="163" t="s">
        <v>262</v>
      </c>
      <c r="J497" s="168">
        <v>1</v>
      </c>
      <c r="K497" s="192">
        <v>46024</v>
      </c>
      <c r="L497" s="192">
        <v>46660</v>
      </c>
      <c r="M497" s="165">
        <f t="shared" si="103"/>
        <v>90.857142857142861</v>
      </c>
      <c r="N497" s="191">
        <v>0</v>
      </c>
      <c r="O497" s="175" t="s">
        <v>3751</v>
      </c>
      <c r="P497" s="53">
        <f t="shared" si="102"/>
        <v>0</v>
      </c>
      <c r="Q497" s="166" t="str">
        <f>IF(ISNUMBER(P497),IF(P497=100%,"CUMPLIDA",IF(AND(ISNUMBER(L497),ISNUMBER(CGR!$P$4)), IF(L497&lt;CGR!$P$4,"INCUMPLIDA","PROCESO"), "VERIFICAR FECHA")),"SIN VALOR AVANCE")</f>
        <v>PROCESO</v>
      </c>
      <c r="R497" s="281" t="s">
        <v>261</v>
      </c>
      <c r="S497" s="282" t="s">
        <v>262</v>
      </c>
      <c r="T497" s="301">
        <v>1</v>
      </c>
      <c r="U497" s="379">
        <v>46024</v>
      </c>
      <c r="V497" s="379">
        <v>46660</v>
      </c>
      <c r="W497" s="165">
        <f t="shared" si="101"/>
        <v>90.857142857142861</v>
      </c>
      <c r="X497" s="387">
        <v>0</v>
      </c>
      <c r="Y497" s="303" t="s">
        <v>3751</v>
      </c>
      <c r="Z497" s="340">
        <f t="shared" si="104"/>
        <v>1</v>
      </c>
      <c r="AA497" s="340">
        <f t="shared" si="105"/>
        <v>1</v>
      </c>
      <c r="AB497" s="340">
        <f t="shared" si="106"/>
        <v>1</v>
      </c>
      <c r="AC497" s="340">
        <f t="shared" si="107"/>
        <v>1</v>
      </c>
      <c r="AD497" s="340">
        <f t="shared" si="108"/>
        <v>1</v>
      </c>
      <c r="AE497" s="340">
        <f t="shared" si="109"/>
        <v>1</v>
      </c>
      <c r="AF497" s="340">
        <f t="shared" si="109"/>
        <v>1</v>
      </c>
      <c r="AG497" s="340">
        <f t="shared" si="110"/>
        <v>1</v>
      </c>
    </row>
    <row r="498" spans="1:33" ht="409.5">
      <c r="A498" s="169" t="s">
        <v>19</v>
      </c>
      <c r="B498" s="460" t="s">
        <v>13</v>
      </c>
      <c r="C498" s="655"/>
      <c r="D498" s="655"/>
      <c r="E498" s="654"/>
      <c r="F498" s="654"/>
      <c r="G498" s="52" t="s">
        <v>1365</v>
      </c>
      <c r="H498" s="163" t="s">
        <v>264</v>
      </c>
      <c r="I498" s="163" t="s">
        <v>265</v>
      </c>
      <c r="J498" s="168">
        <v>2</v>
      </c>
      <c r="K498" s="192">
        <v>46024</v>
      </c>
      <c r="L498" s="192">
        <v>46660</v>
      </c>
      <c r="M498" s="165">
        <f t="shared" si="103"/>
        <v>90.857142857142861</v>
      </c>
      <c r="N498" s="191">
        <v>0</v>
      </c>
      <c r="O498" s="175" t="s">
        <v>3722</v>
      </c>
      <c r="P498" s="53">
        <f t="shared" si="102"/>
        <v>0</v>
      </c>
      <c r="Q498" s="166" t="str">
        <f>IF(ISNUMBER(P498),IF(P498=100%,"CUMPLIDA",IF(AND(ISNUMBER(L498),ISNUMBER(CGR!$P$4)), IF(L498&lt;CGR!$P$4,"INCUMPLIDA","PROCESO"), "VERIFICAR FECHA")),"SIN VALOR AVANCE")</f>
        <v>PROCESO</v>
      </c>
      <c r="R498" s="281" t="s">
        <v>264</v>
      </c>
      <c r="S498" s="282" t="s">
        <v>265</v>
      </c>
      <c r="T498" s="301">
        <v>2</v>
      </c>
      <c r="U498" s="379">
        <v>46024</v>
      </c>
      <c r="V498" s="379">
        <v>46660</v>
      </c>
      <c r="W498" s="165">
        <f t="shared" si="101"/>
        <v>90.857142857142861</v>
      </c>
      <c r="X498" s="387">
        <v>0</v>
      </c>
      <c r="Y498" s="303" t="s">
        <v>3722</v>
      </c>
      <c r="Z498" s="340">
        <f t="shared" si="104"/>
        <v>1</v>
      </c>
      <c r="AA498" s="340">
        <f t="shared" si="105"/>
        <v>1</v>
      </c>
      <c r="AB498" s="340">
        <f t="shared" si="106"/>
        <v>1</v>
      </c>
      <c r="AC498" s="340">
        <f t="shared" si="107"/>
        <v>1</v>
      </c>
      <c r="AD498" s="340">
        <f t="shared" si="108"/>
        <v>1</v>
      </c>
      <c r="AE498" s="340">
        <f t="shared" si="109"/>
        <v>1</v>
      </c>
      <c r="AF498" s="340">
        <f t="shared" si="109"/>
        <v>1</v>
      </c>
      <c r="AG498" s="340">
        <f t="shared" si="110"/>
        <v>1</v>
      </c>
    </row>
    <row r="499" spans="1:33" ht="255.75">
      <c r="A499" s="169" t="s">
        <v>19</v>
      </c>
      <c r="B499" s="460" t="s">
        <v>13</v>
      </c>
      <c r="C499" s="655" t="s">
        <v>3784</v>
      </c>
      <c r="D499" s="655" t="s">
        <v>3724</v>
      </c>
      <c r="E499" s="654" t="s">
        <v>3785</v>
      </c>
      <c r="F499" s="654" t="s">
        <v>3786</v>
      </c>
      <c r="G499" s="52" t="s">
        <v>2481</v>
      </c>
      <c r="H499" s="537" t="s">
        <v>3620</v>
      </c>
      <c r="I499" s="163" t="s">
        <v>3170</v>
      </c>
      <c r="J499" s="164">
        <v>1</v>
      </c>
      <c r="K499" s="190">
        <v>44044</v>
      </c>
      <c r="L499" s="190">
        <v>44196</v>
      </c>
      <c r="M499" s="165">
        <f t="shared" si="103"/>
        <v>21.714285714285715</v>
      </c>
      <c r="N499" s="191">
        <v>1</v>
      </c>
      <c r="O499" s="163" t="s">
        <v>3787</v>
      </c>
      <c r="P499" s="53">
        <f t="shared" si="102"/>
        <v>1</v>
      </c>
      <c r="Q499" s="166" t="str">
        <f>IF(ISNUMBER(P499),IF(P499=100%,"CUMPLIDA",IF(AND(ISNUMBER(L499),ISNUMBER(CGR!$P$4)), IF(L499&lt;CGR!$P$4,"INCUMPLIDA","PROCESO"), "VERIFICAR FECHA")),"SIN VALOR AVANCE")</f>
        <v>CUMPLIDA</v>
      </c>
      <c r="R499" s="362" t="s">
        <v>3620</v>
      </c>
      <c r="S499" s="282" t="s">
        <v>3170</v>
      </c>
      <c r="T499" s="363">
        <v>1</v>
      </c>
      <c r="U499" s="378">
        <v>44044</v>
      </c>
      <c r="V499" s="378">
        <v>44196</v>
      </c>
      <c r="W499" s="165">
        <f t="shared" si="101"/>
        <v>21.714285714285715</v>
      </c>
      <c r="X499" s="387">
        <v>1</v>
      </c>
      <c r="Y499" s="282" t="s">
        <v>3787</v>
      </c>
      <c r="Z499" s="340">
        <f t="shared" si="104"/>
        <v>1</v>
      </c>
      <c r="AA499" s="340">
        <f t="shared" si="105"/>
        <v>1</v>
      </c>
      <c r="AB499" s="340">
        <f t="shared" si="106"/>
        <v>1</v>
      </c>
      <c r="AC499" s="340">
        <f t="shared" si="107"/>
        <v>1</v>
      </c>
      <c r="AD499" s="340">
        <f t="shared" si="108"/>
        <v>1</v>
      </c>
      <c r="AE499" s="340">
        <f t="shared" si="109"/>
        <v>1</v>
      </c>
      <c r="AF499" s="340">
        <f t="shared" si="109"/>
        <v>1</v>
      </c>
      <c r="AG499" s="340">
        <f t="shared" si="110"/>
        <v>1</v>
      </c>
    </row>
    <row r="500" spans="1:33" ht="75.75" customHeight="1">
      <c r="A500" s="169" t="s">
        <v>19</v>
      </c>
      <c r="B500" s="460" t="s">
        <v>13</v>
      </c>
      <c r="C500" s="655"/>
      <c r="D500" s="655"/>
      <c r="E500" s="654"/>
      <c r="F500" s="654"/>
      <c r="G500" s="643" t="s">
        <v>2481</v>
      </c>
      <c r="H500" s="163" t="s">
        <v>2429</v>
      </c>
      <c r="I500" s="163" t="s">
        <v>969</v>
      </c>
      <c r="J500" s="168">
        <v>1</v>
      </c>
      <c r="K500" s="190">
        <v>45231</v>
      </c>
      <c r="L500" s="190">
        <v>45504</v>
      </c>
      <c r="M500" s="165">
        <f t="shared" si="103"/>
        <v>39</v>
      </c>
      <c r="N500" s="191">
        <v>1</v>
      </c>
      <c r="O500" s="175" t="s">
        <v>3703</v>
      </c>
      <c r="P500" s="53">
        <f t="shared" si="102"/>
        <v>1</v>
      </c>
      <c r="Q500" s="166" t="str">
        <f>IF(ISNUMBER(P500),IF(P500=100%,"CUMPLIDA",IF(AND(ISNUMBER(L500),ISNUMBER(CGR!$P$4)), IF(L500&lt;CGR!$P$4,"INCUMPLIDA","PROCESO"), "VERIFICAR FECHA")),"SIN VALOR AVANCE")</f>
        <v>CUMPLIDA</v>
      </c>
      <c r="R500" s="281" t="s">
        <v>2429</v>
      </c>
      <c r="S500" s="282" t="s">
        <v>969</v>
      </c>
      <c r="T500" s="301">
        <v>1</v>
      </c>
      <c r="U500" s="378">
        <v>45231</v>
      </c>
      <c r="V500" s="378">
        <v>45504</v>
      </c>
      <c r="W500" s="165">
        <f t="shared" si="101"/>
        <v>39</v>
      </c>
      <c r="X500" s="387">
        <v>1</v>
      </c>
      <c r="Y500" s="303" t="s">
        <v>3703</v>
      </c>
      <c r="Z500" s="340">
        <f t="shared" si="104"/>
        <v>1</v>
      </c>
      <c r="AA500" s="340">
        <f t="shared" si="105"/>
        <v>1</v>
      </c>
      <c r="AB500" s="340">
        <f t="shared" si="106"/>
        <v>1</v>
      </c>
      <c r="AC500" s="340">
        <f t="shared" si="107"/>
        <v>1</v>
      </c>
      <c r="AD500" s="340">
        <f t="shared" si="108"/>
        <v>1</v>
      </c>
      <c r="AE500" s="340">
        <f t="shared" si="109"/>
        <v>1</v>
      </c>
      <c r="AF500" s="340">
        <f t="shared" si="109"/>
        <v>1</v>
      </c>
      <c r="AG500" s="340">
        <f t="shared" si="110"/>
        <v>1</v>
      </c>
    </row>
    <row r="501" spans="1:33" ht="315.75">
      <c r="A501" s="169" t="s">
        <v>19</v>
      </c>
      <c r="B501" s="460" t="s">
        <v>13</v>
      </c>
      <c r="C501" s="655"/>
      <c r="D501" s="655"/>
      <c r="E501" s="654"/>
      <c r="F501" s="654"/>
      <c r="G501" s="643"/>
      <c r="H501" s="163" t="s">
        <v>2431</v>
      </c>
      <c r="I501" s="163" t="s">
        <v>2432</v>
      </c>
      <c r="J501" s="168">
        <v>1</v>
      </c>
      <c r="K501" s="190">
        <v>45231</v>
      </c>
      <c r="L501" s="190">
        <v>45504</v>
      </c>
      <c r="M501" s="165">
        <f t="shared" si="103"/>
        <v>39</v>
      </c>
      <c r="N501" s="191">
        <v>1</v>
      </c>
      <c r="O501" s="175" t="s">
        <v>3741</v>
      </c>
      <c r="P501" s="53">
        <f t="shared" si="102"/>
        <v>1</v>
      </c>
      <c r="Q501" s="166" t="str">
        <f>IF(ISNUMBER(P501),IF(P501=100%,"CUMPLIDA",IF(AND(ISNUMBER(L501),ISNUMBER(CGR!$P$4)), IF(L501&lt;CGR!$P$4,"INCUMPLIDA","PROCESO"), "VERIFICAR FECHA")),"SIN VALOR AVANCE")</f>
        <v>CUMPLIDA</v>
      </c>
      <c r="R501" s="281" t="s">
        <v>2431</v>
      </c>
      <c r="S501" s="282" t="s">
        <v>2432</v>
      </c>
      <c r="T501" s="301">
        <v>1</v>
      </c>
      <c r="U501" s="378">
        <v>45231</v>
      </c>
      <c r="V501" s="378">
        <v>45504</v>
      </c>
      <c r="W501" s="165">
        <f t="shared" si="101"/>
        <v>39</v>
      </c>
      <c r="X501" s="387">
        <v>1</v>
      </c>
      <c r="Y501" s="303" t="s">
        <v>3741</v>
      </c>
      <c r="Z501" s="340">
        <f t="shared" si="104"/>
        <v>1</v>
      </c>
      <c r="AA501" s="340">
        <f t="shared" si="105"/>
        <v>1</v>
      </c>
      <c r="AB501" s="340">
        <f t="shared" si="106"/>
        <v>1</v>
      </c>
      <c r="AC501" s="340">
        <f t="shared" si="107"/>
        <v>1</v>
      </c>
      <c r="AD501" s="340">
        <f t="shared" si="108"/>
        <v>1</v>
      </c>
      <c r="AE501" s="340">
        <f t="shared" si="109"/>
        <v>1</v>
      </c>
      <c r="AF501" s="340">
        <f t="shared" si="109"/>
        <v>1</v>
      </c>
      <c r="AG501" s="340">
        <f t="shared" si="110"/>
        <v>1</v>
      </c>
    </row>
    <row r="502" spans="1:33" ht="150.75">
      <c r="A502" s="169" t="s">
        <v>19</v>
      </c>
      <c r="B502" s="460" t="s">
        <v>13</v>
      </c>
      <c r="C502" s="655"/>
      <c r="D502" s="655"/>
      <c r="E502" s="654"/>
      <c r="F502" s="654"/>
      <c r="G502" s="52" t="s">
        <v>2434</v>
      </c>
      <c r="H502" s="163" t="s">
        <v>1614</v>
      </c>
      <c r="I502" s="163" t="s">
        <v>238</v>
      </c>
      <c r="J502" s="168">
        <v>1</v>
      </c>
      <c r="K502" s="192">
        <v>45323</v>
      </c>
      <c r="L502" s="192">
        <v>45747</v>
      </c>
      <c r="M502" s="165">
        <f t="shared" si="103"/>
        <v>60.571428571428569</v>
      </c>
      <c r="N502" s="191">
        <v>0</v>
      </c>
      <c r="O502" s="175" t="s">
        <v>3742</v>
      </c>
      <c r="P502" s="53">
        <f t="shared" si="102"/>
        <v>0</v>
      </c>
      <c r="Q502" s="166" t="str">
        <f>IF(ISNUMBER(P502),IF(P502=100%,"CUMPLIDA",IF(AND(ISNUMBER(L502),ISNUMBER(CGR!$P$4)), IF(L502&lt;CGR!$P$4,"INCUMPLIDA","PROCESO"), "VERIFICAR FECHA")),"SIN VALOR AVANCE")</f>
        <v>PROCESO</v>
      </c>
      <c r="R502" s="281" t="s">
        <v>1614</v>
      </c>
      <c r="S502" s="282" t="s">
        <v>238</v>
      </c>
      <c r="T502" s="301">
        <v>1</v>
      </c>
      <c r="U502" s="379">
        <v>45323</v>
      </c>
      <c r="V502" s="379">
        <v>45747</v>
      </c>
      <c r="W502" s="165">
        <f t="shared" si="101"/>
        <v>60.571428571428569</v>
      </c>
      <c r="X502" s="387">
        <v>0</v>
      </c>
      <c r="Y502" s="303" t="s">
        <v>3742</v>
      </c>
      <c r="Z502" s="340">
        <f t="shared" si="104"/>
        <v>1</v>
      </c>
      <c r="AA502" s="340">
        <f t="shared" si="105"/>
        <v>1</v>
      </c>
      <c r="AB502" s="340">
        <f t="shared" si="106"/>
        <v>1</v>
      </c>
      <c r="AC502" s="340">
        <f t="shared" si="107"/>
        <v>1</v>
      </c>
      <c r="AD502" s="340">
        <f t="shared" si="108"/>
        <v>1</v>
      </c>
      <c r="AE502" s="340">
        <f t="shared" si="109"/>
        <v>1</v>
      </c>
      <c r="AF502" s="340">
        <f t="shared" si="109"/>
        <v>1</v>
      </c>
      <c r="AG502" s="340">
        <f t="shared" si="110"/>
        <v>1</v>
      </c>
    </row>
    <row r="503" spans="1:33" ht="105.75">
      <c r="A503" s="169" t="s">
        <v>19</v>
      </c>
      <c r="B503" s="460" t="s">
        <v>13</v>
      </c>
      <c r="C503" s="655"/>
      <c r="D503" s="655"/>
      <c r="E503" s="654"/>
      <c r="F503" s="654"/>
      <c r="G503" s="52" t="s">
        <v>241</v>
      </c>
      <c r="H503" s="163" t="s">
        <v>241</v>
      </c>
      <c r="I503" s="163" t="s">
        <v>242</v>
      </c>
      <c r="J503" s="168">
        <v>1</v>
      </c>
      <c r="K503" s="192">
        <v>45323</v>
      </c>
      <c r="L503" s="192">
        <v>45747</v>
      </c>
      <c r="M503" s="165">
        <f t="shared" si="103"/>
        <v>60.571428571428569</v>
      </c>
      <c r="N503" s="191">
        <v>0</v>
      </c>
      <c r="O503" s="175" t="s">
        <v>3758</v>
      </c>
      <c r="P503" s="53">
        <f t="shared" si="102"/>
        <v>0</v>
      </c>
      <c r="Q503" s="166" t="str">
        <f>IF(ISNUMBER(P503),IF(P503=100%,"CUMPLIDA",IF(AND(ISNUMBER(L503),ISNUMBER(CGR!$P$4)), IF(L503&lt;CGR!$P$4,"INCUMPLIDA","PROCESO"), "VERIFICAR FECHA")),"SIN VALOR AVANCE")</f>
        <v>PROCESO</v>
      </c>
      <c r="R503" s="281" t="s">
        <v>241</v>
      </c>
      <c r="S503" s="282" t="s">
        <v>242</v>
      </c>
      <c r="T503" s="301">
        <v>1</v>
      </c>
      <c r="U503" s="379">
        <v>45323</v>
      </c>
      <c r="V503" s="379">
        <v>45747</v>
      </c>
      <c r="W503" s="165">
        <f t="shared" si="101"/>
        <v>60.571428571428569</v>
      </c>
      <c r="X503" s="387">
        <v>0</v>
      </c>
      <c r="Y503" s="303" t="s">
        <v>3758</v>
      </c>
      <c r="Z503" s="340">
        <f t="shared" si="104"/>
        <v>1</v>
      </c>
      <c r="AA503" s="340">
        <f t="shared" si="105"/>
        <v>1</v>
      </c>
      <c r="AB503" s="340">
        <f t="shared" si="106"/>
        <v>1</v>
      </c>
      <c r="AC503" s="340">
        <f t="shared" si="107"/>
        <v>1</v>
      </c>
      <c r="AD503" s="340">
        <f t="shared" si="108"/>
        <v>1</v>
      </c>
      <c r="AE503" s="340">
        <f t="shared" si="109"/>
        <v>1</v>
      </c>
      <c r="AF503" s="340">
        <f t="shared" si="109"/>
        <v>1</v>
      </c>
      <c r="AG503" s="340">
        <f t="shared" si="110"/>
        <v>1</v>
      </c>
    </row>
    <row r="504" spans="1:33" ht="150">
      <c r="A504" s="169" t="s">
        <v>19</v>
      </c>
      <c r="B504" s="460" t="s">
        <v>13</v>
      </c>
      <c r="C504" s="655"/>
      <c r="D504" s="655"/>
      <c r="E504" s="654"/>
      <c r="F504" s="654"/>
      <c r="G504" s="52" t="s">
        <v>1361</v>
      </c>
      <c r="H504" s="163" t="s">
        <v>245</v>
      </c>
      <c r="I504" s="163" t="s">
        <v>246</v>
      </c>
      <c r="J504" s="168">
        <v>1</v>
      </c>
      <c r="K504" s="192">
        <v>45231</v>
      </c>
      <c r="L504" s="192">
        <v>45747</v>
      </c>
      <c r="M504" s="165">
        <f t="shared" si="103"/>
        <v>73.714285714285708</v>
      </c>
      <c r="N504" s="191">
        <v>0</v>
      </c>
      <c r="O504" s="163" t="s">
        <v>3622</v>
      </c>
      <c r="P504" s="53">
        <f t="shared" si="102"/>
        <v>0</v>
      </c>
      <c r="Q504" s="166" t="str">
        <f>IF(ISNUMBER(P504),IF(P504=100%,"CUMPLIDA",IF(AND(ISNUMBER(L504),ISNUMBER(CGR!$P$4)), IF(L504&lt;CGR!$P$4,"INCUMPLIDA","PROCESO"), "VERIFICAR FECHA")),"SIN VALOR AVANCE")</f>
        <v>PROCESO</v>
      </c>
      <c r="R504" s="281" t="s">
        <v>245</v>
      </c>
      <c r="S504" s="282" t="s">
        <v>246</v>
      </c>
      <c r="T504" s="301">
        <v>1</v>
      </c>
      <c r="U504" s="379">
        <v>45231</v>
      </c>
      <c r="V504" s="379">
        <v>45747</v>
      </c>
      <c r="W504" s="165">
        <f t="shared" si="101"/>
        <v>73.714285714285708</v>
      </c>
      <c r="X504" s="387">
        <v>0</v>
      </c>
      <c r="Y504" s="282" t="s">
        <v>3622</v>
      </c>
      <c r="Z504" s="340">
        <f t="shared" si="104"/>
        <v>1</v>
      </c>
      <c r="AA504" s="340">
        <f t="shared" si="105"/>
        <v>1</v>
      </c>
      <c r="AB504" s="340">
        <f t="shared" si="106"/>
        <v>1</v>
      </c>
      <c r="AC504" s="340">
        <f t="shared" si="107"/>
        <v>1</v>
      </c>
      <c r="AD504" s="340">
        <f t="shared" si="108"/>
        <v>1</v>
      </c>
      <c r="AE504" s="340">
        <f t="shared" si="109"/>
        <v>1</v>
      </c>
      <c r="AF504" s="340">
        <f t="shared" si="109"/>
        <v>1</v>
      </c>
      <c r="AG504" s="340">
        <f t="shared" si="110"/>
        <v>1</v>
      </c>
    </row>
    <row r="505" spans="1:33" ht="150.75">
      <c r="A505" s="169" t="s">
        <v>19</v>
      </c>
      <c r="B505" s="460" t="s">
        <v>13</v>
      </c>
      <c r="C505" s="655"/>
      <c r="D505" s="655"/>
      <c r="E505" s="654"/>
      <c r="F505" s="654"/>
      <c r="G505" s="52" t="s">
        <v>248</v>
      </c>
      <c r="H505" s="163" t="s">
        <v>248</v>
      </c>
      <c r="I505" s="163" t="s">
        <v>3249</v>
      </c>
      <c r="J505" s="168">
        <v>1</v>
      </c>
      <c r="K505" s="192">
        <v>45323</v>
      </c>
      <c r="L505" s="192">
        <v>45747</v>
      </c>
      <c r="M505" s="165">
        <f t="shared" si="103"/>
        <v>60.571428571428569</v>
      </c>
      <c r="N505" s="191">
        <v>0</v>
      </c>
      <c r="O505" s="175" t="s">
        <v>3742</v>
      </c>
      <c r="P505" s="53">
        <f t="shared" si="102"/>
        <v>0</v>
      </c>
      <c r="Q505" s="166" t="str">
        <f>IF(ISNUMBER(P505),IF(P505=100%,"CUMPLIDA",IF(AND(ISNUMBER(L505),ISNUMBER(CGR!$P$4)), IF(L505&lt;CGR!$P$4,"INCUMPLIDA","PROCESO"), "VERIFICAR FECHA")),"SIN VALOR AVANCE")</f>
        <v>PROCESO</v>
      </c>
      <c r="R505" s="281" t="s">
        <v>248</v>
      </c>
      <c r="S505" s="282" t="s">
        <v>3249</v>
      </c>
      <c r="T505" s="301">
        <v>1</v>
      </c>
      <c r="U505" s="379">
        <v>45323</v>
      </c>
      <c r="V505" s="379">
        <v>45747</v>
      </c>
      <c r="W505" s="165">
        <f t="shared" si="101"/>
        <v>60.571428571428569</v>
      </c>
      <c r="X505" s="387">
        <v>0</v>
      </c>
      <c r="Y505" s="303" t="s">
        <v>3742</v>
      </c>
      <c r="Z505" s="340">
        <f t="shared" si="104"/>
        <v>1</v>
      </c>
      <c r="AA505" s="340">
        <f t="shared" si="105"/>
        <v>1</v>
      </c>
      <c r="AB505" s="340">
        <f t="shared" si="106"/>
        <v>1</v>
      </c>
      <c r="AC505" s="340">
        <f t="shared" si="107"/>
        <v>1</v>
      </c>
      <c r="AD505" s="340">
        <f t="shared" si="108"/>
        <v>1</v>
      </c>
      <c r="AE505" s="340">
        <f t="shared" si="109"/>
        <v>1</v>
      </c>
      <c r="AF505" s="340">
        <f t="shared" si="109"/>
        <v>1</v>
      </c>
      <c r="AG505" s="340">
        <f t="shared" si="110"/>
        <v>1</v>
      </c>
    </row>
    <row r="506" spans="1:33" ht="135">
      <c r="A506" s="169" t="s">
        <v>19</v>
      </c>
      <c r="B506" s="460" t="s">
        <v>13</v>
      </c>
      <c r="C506" s="655"/>
      <c r="D506" s="655"/>
      <c r="E506" s="654"/>
      <c r="F506" s="654"/>
      <c r="G506" s="52" t="s">
        <v>3707</v>
      </c>
      <c r="H506" s="163" t="s">
        <v>3707</v>
      </c>
      <c r="I506" s="163" t="s">
        <v>252</v>
      </c>
      <c r="J506" s="168">
        <v>1</v>
      </c>
      <c r="K506" s="192">
        <v>45231</v>
      </c>
      <c r="L506" s="192">
        <v>45747</v>
      </c>
      <c r="M506" s="165">
        <f t="shared" si="103"/>
        <v>73.714285714285708</v>
      </c>
      <c r="N506" s="191">
        <v>0</v>
      </c>
      <c r="O506" s="175" t="s">
        <v>3758</v>
      </c>
      <c r="P506" s="53">
        <f t="shared" si="102"/>
        <v>0</v>
      </c>
      <c r="Q506" s="166" t="str">
        <f>IF(ISNUMBER(P506),IF(P506=100%,"CUMPLIDA",IF(AND(ISNUMBER(L506),ISNUMBER(CGR!$P$4)), IF(L506&lt;CGR!$P$4,"INCUMPLIDA","PROCESO"), "VERIFICAR FECHA")),"SIN VALOR AVANCE")</f>
        <v>PROCESO</v>
      </c>
      <c r="R506" s="281" t="s">
        <v>3707</v>
      </c>
      <c r="S506" s="282" t="s">
        <v>252</v>
      </c>
      <c r="T506" s="301">
        <v>1</v>
      </c>
      <c r="U506" s="379">
        <v>45231</v>
      </c>
      <c r="V506" s="379">
        <v>45747</v>
      </c>
      <c r="W506" s="165">
        <f t="shared" si="101"/>
        <v>73.714285714285708</v>
      </c>
      <c r="X506" s="387">
        <v>0</v>
      </c>
      <c r="Y506" s="303" t="s">
        <v>3758</v>
      </c>
      <c r="Z506" s="340">
        <f t="shared" si="104"/>
        <v>1</v>
      </c>
      <c r="AA506" s="340">
        <f t="shared" si="105"/>
        <v>1</v>
      </c>
      <c r="AB506" s="340">
        <f t="shared" si="106"/>
        <v>1</v>
      </c>
      <c r="AC506" s="340">
        <f t="shared" si="107"/>
        <v>1</v>
      </c>
      <c r="AD506" s="340">
        <f t="shared" si="108"/>
        <v>1</v>
      </c>
      <c r="AE506" s="340">
        <f t="shared" si="109"/>
        <v>1</v>
      </c>
      <c r="AF506" s="340">
        <f t="shared" si="109"/>
        <v>1</v>
      </c>
      <c r="AG506" s="340">
        <f t="shared" si="110"/>
        <v>1</v>
      </c>
    </row>
    <row r="507" spans="1:33" ht="240.75">
      <c r="A507" s="169" t="s">
        <v>19</v>
      </c>
      <c r="B507" s="460" t="s">
        <v>13</v>
      </c>
      <c r="C507" s="655"/>
      <c r="D507" s="655"/>
      <c r="E507" s="654"/>
      <c r="F507" s="654"/>
      <c r="G507" s="52" t="s">
        <v>3708</v>
      </c>
      <c r="H507" s="163" t="s">
        <v>3708</v>
      </c>
      <c r="I507" s="163" t="s">
        <v>2556</v>
      </c>
      <c r="J507" s="168">
        <v>1</v>
      </c>
      <c r="K507" s="192">
        <v>45231</v>
      </c>
      <c r="L507" s="192">
        <v>45808</v>
      </c>
      <c r="M507" s="165">
        <f t="shared" si="103"/>
        <v>82.428571428571431</v>
      </c>
      <c r="N507" s="191">
        <v>0</v>
      </c>
      <c r="O507" s="175" t="s">
        <v>3719</v>
      </c>
      <c r="P507" s="53">
        <f t="shared" si="102"/>
        <v>0</v>
      </c>
      <c r="Q507" s="166" t="str">
        <f>IF(ISNUMBER(P507),IF(P507=100%,"CUMPLIDA",IF(AND(ISNUMBER(L507),ISNUMBER(CGR!$P$4)), IF(L507&lt;CGR!$P$4,"INCUMPLIDA","PROCESO"), "VERIFICAR FECHA")),"SIN VALOR AVANCE")</f>
        <v>PROCESO</v>
      </c>
      <c r="R507" s="281" t="s">
        <v>3708</v>
      </c>
      <c r="S507" s="282" t="s">
        <v>2556</v>
      </c>
      <c r="T507" s="301">
        <v>1</v>
      </c>
      <c r="U507" s="379">
        <v>45231</v>
      </c>
      <c r="V507" s="379">
        <v>45808</v>
      </c>
      <c r="W507" s="165">
        <f t="shared" si="101"/>
        <v>82.428571428571431</v>
      </c>
      <c r="X507" s="387">
        <v>0</v>
      </c>
      <c r="Y507" s="303" t="s">
        <v>3719</v>
      </c>
      <c r="Z507" s="340">
        <f t="shared" si="104"/>
        <v>1</v>
      </c>
      <c r="AA507" s="340">
        <f t="shared" si="105"/>
        <v>1</v>
      </c>
      <c r="AB507" s="340">
        <f t="shared" si="106"/>
        <v>1</v>
      </c>
      <c r="AC507" s="340">
        <f t="shared" si="107"/>
        <v>1</v>
      </c>
      <c r="AD507" s="340">
        <f t="shared" si="108"/>
        <v>1</v>
      </c>
      <c r="AE507" s="340">
        <f t="shared" si="109"/>
        <v>1</v>
      </c>
      <c r="AF507" s="340">
        <f t="shared" si="109"/>
        <v>1</v>
      </c>
      <c r="AG507" s="340">
        <f t="shared" si="110"/>
        <v>1</v>
      </c>
    </row>
    <row r="508" spans="1:33" ht="180.75">
      <c r="A508" s="169" t="s">
        <v>19</v>
      </c>
      <c r="B508" s="460" t="s">
        <v>13</v>
      </c>
      <c r="C508" s="655"/>
      <c r="D508" s="655"/>
      <c r="E508" s="654"/>
      <c r="F508" s="654"/>
      <c r="G508" s="52" t="s">
        <v>1363</v>
      </c>
      <c r="H508" s="163" t="s">
        <v>258</v>
      </c>
      <c r="I508" s="163" t="s">
        <v>259</v>
      </c>
      <c r="J508" s="168">
        <v>7</v>
      </c>
      <c r="K508" s="192">
        <v>46024</v>
      </c>
      <c r="L508" s="192">
        <v>46660</v>
      </c>
      <c r="M508" s="165">
        <f t="shared" si="103"/>
        <v>90.857142857142861</v>
      </c>
      <c r="N508" s="191">
        <v>0</v>
      </c>
      <c r="O508" s="175" t="s">
        <v>3744</v>
      </c>
      <c r="P508" s="53">
        <f t="shared" si="102"/>
        <v>0</v>
      </c>
      <c r="Q508" s="166" t="str">
        <f>IF(ISNUMBER(P508),IF(P508=100%,"CUMPLIDA",IF(AND(ISNUMBER(L508),ISNUMBER(CGR!$P$4)), IF(L508&lt;CGR!$P$4,"INCUMPLIDA","PROCESO"), "VERIFICAR FECHA")),"SIN VALOR AVANCE")</f>
        <v>PROCESO</v>
      </c>
      <c r="R508" s="281" t="s">
        <v>258</v>
      </c>
      <c r="S508" s="282" t="s">
        <v>259</v>
      </c>
      <c r="T508" s="301">
        <v>7</v>
      </c>
      <c r="U508" s="379">
        <v>46024</v>
      </c>
      <c r="V508" s="379">
        <v>46660</v>
      </c>
      <c r="W508" s="165">
        <f t="shared" si="101"/>
        <v>90.857142857142861</v>
      </c>
      <c r="X508" s="387">
        <v>0</v>
      </c>
      <c r="Y508" s="303" t="s">
        <v>3744</v>
      </c>
      <c r="Z508" s="340">
        <f t="shared" si="104"/>
        <v>1</v>
      </c>
      <c r="AA508" s="340">
        <f t="shared" si="105"/>
        <v>1</v>
      </c>
      <c r="AB508" s="340">
        <f t="shared" si="106"/>
        <v>1</v>
      </c>
      <c r="AC508" s="340">
        <f t="shared" si="107"/>
        <v>1</v>
      </c>
      <c r="AD508" s="340">
        <f t="shared" si="108"/>
        <v>1</v>
      </c>
      <c r="AE508" s="340">
        <f t="shared" si="109"/>
        <v>1</v>
      </c>
      <c r="AF508" s="340">
        <f t="shared" si="109"/>
        <v>1</v>
      </c>
      <c r="AG508" s="340">
        <f t="shared" si="110"/>
        <v>1</v>
      </c>
    </row>
    <row r="509" spans="1:33" ht="180">
      <c r="A509" s="169" t="s">
        <v>19</v>
      </c>
      <c r="B509" s="460" t="s">
        <v>13</v>
      </c>
      <c r="C509" s="655"/>
      <c r="D509" s="655"/>
      <c r="E509" s="654"/>
      <c r="F509" s="654"/>
      <c r="G509" s="52" t="s">
        <v>1364</v>
      </c>
      <c r="H509" s="163" t="s">
        <v>261</v>
      </c>
      <c r="I509" s="163" t="s">
        <v>262</v>
      </c>
      <c r="J509" s="168">
        <v>1</v>
      </c>
      <c r="K509" s="192">
        <v>46024</v>
      </c>
      <c r="L509" s="192">
        <v>46660</v>
      </c>
      <c r="M509" s="165">
        <f t="shared" si="103"/>
        <v>90.857142857142861</v>
      </c>
      <c r="N509" s="191">
        <v>0</v>
      </c>
      <c r="O509" s="175" t="s">
        <v>3721</v>
      </c>
      <c r="P509" s="53">
        <f t="shared" si="102"/>
        <v>0</v>
      </c>
      <c r="Q509" s="166" t="str">
        <f>IF(ISNUMBER(P509),IF(P509=100%,"CUMPLIDA",IF(AND(ISNUMBER(L509),ISNUMBER(CGR!$P$4)), IF(L509&lt;CGR!$P$4,"INCUMPLIDA","PROCESO"), "VERIFICAR FECHA")),"SIN VALOR AVANCE")</f>
        <v>PROCESO</v>
      </c>
      <c r="R509" s="281" t="s">
        <v>261</v>
      </c>
      <c r="S509" s="282" t="s">
        <v>262</v>
      </c>
      <c r="T509" s="301">
        <v>1</v>
      </c>
      <c r="U509" s="379">
        <v>46024</v>
      </c>
      <c r="V509" s="379">
        <v>46660</v>
      </c>
      <c r="W509" s="165">
        <f t="shared" si="101"/>
        <v>90.857142857142861</v>
      </c>
      <c r="X509" s="387">
        <v>0</v>
      </c>
      <c r="Y509" s="303" t="s">
        <v>3721</v>
      </c>
      <c r="Z509" s="340">
        <f t="shared" si="104"/>
        <v>1</v>
      </c>
      <c r="AA509" s="340">
        <f t="shared" si="105"/>
        <v>1</v>
      </c>
      <c r="AB509" s="340">
        <f t="shared" si="106"/>
        <v>1</v>
      </c>
      <c r="AC509" s="340">
        <f t="shared" si="107"/>
        <v>1</v>
      </c>
      <c r="AD509" s="340">
        <f t="shared" si="108"/>
        <v>1</v>
      </c>
      <c r="AE509" s="340">
        <f t="shared" si="109"/>
        <v>1</v>
      </c>
      <c r="AF509" s="340">
        <f t="shared" si="109"/>
        <v>1</v>
      </c>
      <c r="AG509" s="340">
        <f t="shared" si="110"/>
        <v>1</v>
      </c>
    </row>
    <row r="510" spans="1:33" ht="409.5">
      <c r="A510" s="169" t="s">
        <v>19</v>
      </c>
      <c r="B510" s="460" t="s">
        <v>13</v>
      </c>
      <c r="C510" s="655"/>
      <c r="D510" s="655"/>
      <c r="E510" s="654"/>
      <c r="F510" s="654"/>
      <c r="G510" s="52" t="s">
        <v>1365</v>
      </c>
      <c r="H510" s="163" t="s">
        <v>264</v>
      </c>
      <c r="I510" s="163" t="s">
        <v>265</v>
      </c>
      <c r="J510" s="168">
        <v>2</v>
      </c>
      <c r="K510" s="192">
        <v>46024</v>
      </c>
      <c r="L510" s="192">
        <v>46660</v>
      </c>
      <c r="M510" s="165">
        <f t="shared" si="103"/>
        <v>90.857142857142861</v>
      </c>
      <c r="N510" s="191">
        <v>0</v>
      </c>
      <c r="O510" s="175" t="s">
        <v>3722</v>
      </c>
      <c r="P510" s="53">
        <f t="shared" si="102"/>
        <v>0</v>
      </c>
      <c r="Q510" s="166" t="str">
        <f>IF(ISNUMBER(P510),IF(P510=100%,"CUMPLIDA",IF(AND(ISNUMBER(L510),ISNUMBER(CGR!$P$4)), IF(L510&lt;CGR!$P$4,"INCUMPLIDA","PROCESO"), "VERIFICAR FECHA")),"SIN VALOR AVANCE")</f>
        <v>PROCESO</v>
      </c>
      <c r="R510" s="281" t="s">
        <v>264</v>
      </c>
      <c r="S510" s="282" t="s">
        <v>265</v>
      </c>
      <c r="T510" s="301">
        <v>2</v>
      </c>
      <c r="U510" s="379">
        <v>46024</v>
      </c>
      <c r="V510" s="379">
        <v>46660</v>
      </c>
      <c r="W510" s="165">
        <f t="shared" si="101"/>
        <v>90.857142857142861</v>
      </c>
      <c r="X510" s="387">
        <v>0</v>
      </c>
      <c r="Y510" s="303" t="s">
        <v>3722</v>
      </c>
      <c r="Z510" s="340">
        <f t="shared" si="104"/>
        <v>1</v>
      </c>
      <c r="AA510" s="340">
        <f t="shared" si="105"/>
        <v>1</v>
      </c>
      <c r="AB510" s="340">
        <f t="shared" si="106"/>
        <v>1</v>
      </c>
      <c r="AC510" s="340">
        <f t="shared" si="107"/>
        <v>1</v>
      </c>
      <c r="AD510" s="340">
        <f t="shared" si="108"/>
        <v>1</v>
      </c>
      <c r="AE510" s="340">
        <f t="shared" si="109"/>
        <v>1</v>
      </c>
      <c r="AF510" s="340">
        <f t="shared" si="109"/>
        <v>1</v>
      </c>
      <c r="AG510" s="340">
        <f t="shared" si="110"/>
        <v>1</v>
      </c>
    </row>
    <row r="511" spans="1:33" ht="270.75" customHeight="1">
      <c r="A511" s="169" t="s">
        <v>19</v>
      </c>
      <c r="B511" s="460" t="s">
        <v>13</v>
      </c>
      <c r="C511" s="655" t="s">
        <v>3788</v>
      </c>
      <c r="D511" s="655" t="s">
        <v>3098</v>
      </c>
      <c r="E511" s="654" t="s">
        <v>3789</v>
      </c>
      <c r="F511" s="654" t="s">
        <v>3790</v>
      </c>
      <c r="G511" s="643" t="s">
        <v>3791</v>
      </c>
      <c r="H511" s="163" t="s">
        <v>2429</v>
      </c>
      <c r="I511" s="163" t="s">
        <v>969</v>
      </c>
      <c r="J511" s="168">
        <v>1</v>
      </c>
      <c r="K511" s="190">
        <v>45231</v>
      </c>
      <c r="L511" s="190">
        <v>45504</v>
      </c>
      <c r="M511" s="165">
        <f t="shared" si="103"/>
        <v>39</v>
      </c>
      <c r="N511" s="191">
        <v>1</v>
      </c>
      <c r="O511" s="175" t="s">
        <v>2430</v>
      </c>
      <c r="P511" s="53">
        <f t="shared" si="102"/>
        <v>1</v>
      </c>
      <c r="Q511" s="166" t="str">
        <f>IF(ISNUMBER(P511),IF(P511=100%,"CUMPLIDA",IF(AND(ISNUMBER(L511),ISNUMBER(CGR!$P$4)), IF(L511&lt;CGR!$P$4,"INCUMPLIDA","PROCESO"), "VERIFICAR FECHA")),"SIN VALOR AVANCE")</f>
        <v>CUMPLIDA</v>
      </c>
      <c r="R511" s="281" t="s">
        <v>2429</v>
      </c>
      <c r="S511" s="282" t="s">
        <v>969</v>
      </c>
      <c r="T511" s="301">
        <v>1</v>
      </c>
      <c r="U511" s="378">
        <v>45231</v>
      </c>
      <c r="V511" s="378">
        <v>45504</v>
      </c>
      <c r="W511" s="165">
        <f t="shared" si="101"/>
        <v>39</v>
      </c>
      <c r="X511" s="387">
        <v>1</v>
      </c>
      <c r="Y511" s="303" t="s">
        <v>2430</v>
      </c>
      <c r="Z511" s="340">
        <f t="shared" si="104"/>
        <v>1</v>
      </c>
      <c r="AA511" s="340">
        <f t="shared" si="105"/>
        <v>1</v>
      </c>
      <c r="AB511" s="340">
        <f t="shared" si="106"/>
        <v>1</v>
      </c>
      <c r="AC511" s="340">
        <f t="shared" si="107"/>
        <v>1</v>
      </c>
      <c r="AD511" s="340">
        <f t="shared" si="108"/>
        <v>1</v>
      </c>
      <c r="AE511" s="340">
        <f t="shared" si="109"/>
        <v>1</v>
      </c>
      <c r="AF511" s="340">
        <f t="shared" si="109"/>
        <v>1</v>
      </c>
      <c r="AG511" s="340">
        <f t="shared" si="110"/>
        <v>1</v>
      </c>
    </row>
    <row r="512" spans="1:33" ht="255.75">
      <c r="A512" s="169" t="s">
        <v>19</v>
      </c>
      <c r="B512" s="460" t="s">
        <v>13</v>
      </c>
      <c r="C512" s="655"/>
      <c r="D512" s="655"/>
      <c r="E512" s="654"/>
      <c r="F512" s="654"/>
      <c r="G512" s="643"/>
      <c r="H512" s="163" t="s">
        <v>2431</v>
      </c>
      <c r="I512" s="163" t="s">
        <v>2432</v>
      </c>
      <c r="J512" s="168">
        <v>1</v>
      </c>
      <c r="K512" s="190">
        <v>45231</v>
      </c>
      <c r="L512" s="190">
        <v>45504</v>
      </c>
      <c r="M512" s="165">
        <f t="shared" si="103"/>
        <v>39</v>
      </c>
      <c r="N512" s="191">
        <v>1</v>
      </c>
      <c r="O512" s="175" t="s">
        <v>2433</v>
      </c>
      <c r="P512" s="53">
        <f t="shared" si="102"/>
        <v>1</v>
      </c>
      <c r="Q512" s="166" t="str">
        <f>IF(ISNUMBER(P512),IF(P512=100%,"CUMPLIDA",IF(AND(ISNUMBER(L512),ISNUMBER(CGR!$P$4)), IF(L512&lt;CGR!$P$4,"INCUMPLIDA","PROCESO"), "VERIFICAR FECHA")),"SIN VALOR AVANCE")</f>
        <v>CUMPLIDA</v>
      </c>
      <c r="R512" s="281" t="s">
        <v>2431</v>
      </c>
      <c r="S512" s="282" t="s">
        <v>2432</v>
      </c>
      <c r="T512" s="301">
        <v>1</v>
      </c>
      <c r="U512" s="378">
        <v>45231</v>
      </c>
      <c r="V512" s="378">
        <v>45504</v>
      </c>
      <c r="W512" s="165">
        <f t="shared" si="101"/>
        <v>39</v>
      </c>
      <c r="X512" s="387">
        <v>1</v>
      </c>
      <c r="Y512" s="303" t="s">
        <v>2433</v>
      </c>
      <c r="Z512" s="340">
        <f t="shared" si="104"/>
        <v>1</v>
      </c>
      <c r="AA512" s="340">
        <f t="shared" si="105"/>
        <v>1</v>
      </c>
      <c r="AB512" s="340">
        <f t="shared" si="106"/>
        <v>1</v>
      </c>
      <c r="AC512" s="340">
        <f t="shared" si="107"/>
        <v>1</v>
      </c>
      <c r="AD512" s="340">
        <f t="shared" si="108"/>
        <v>1</v>
      </c>
      <c r="AE512" s="340">
        <f t="shared" si="109"/>
        <v>1</v>
      </c>
      <c r="AF512" s="340">
        <f t="shared" si="109"/>
        <v>1</v>
      </c>
      <c r="AG512" s="340">
        <f t="shared" si="110"/>
        <v>1</v>
      </c>
    </row>
    <row r="513" spans="1:33" ht="135.75" customHeight="1">
      <c r="A513" s="169" t="s">
        <v>19</v>
      </c>
      <c r="B513" s="460" t="s">
        <v>13</v>
      </c>
      <c r="C513" s="655"/>
      <c r="D513" s="655"/>
      <c r="E513" s="654"/>
      <c r="F513" s="654"/>
      <c r="G513" s="52" t="s">
        <v>2434</v>
      </c>
      <c r="H513" s="163" t="s">
        <v>1614</v>
      </c>
      <c r="I513" s="163" t="s">
        <v>238</v>
      </c>
      <c r="J513" s="168">
        <v>1</v>
      </c>
      <c r="K513" s="192">
        <v>45323</v>
      </c>
      <c r="L513" s="192">
        <v>45747</v>
      </c>
      <c r="M513" s="165">
        <f t="shared" si="103"/>
        <v>60.571428571428569</v>
      </c>
      <c r="N513" s="191">
        <v>0</v>
      </c>
      <c r="O513" s="175" t="s">
        <v>1035</v>
      </c>
      <c r="P513" s="53">
        <f t="shared" si="102"/>
        <v>0</v>
      </c>
      <c r="Q513" s="166" t="str">
        <f>IF(ISNUMBER(P513),IF(P513=100%,"CUMPLIDA",IF(AND(ISNUMBER(L513),ISNUMBER(CGR!$P$4)), IF(L513&lt;CGR!$P$4,"INCUMPLIDA","PROCESO"), "VERIFICAR FECHA")),"SIN VALOR AVANCE")</f>
        <v>PROCESO</v>
      </c>
      <c r="R513" s="281" t="s">
        <v>1614</v>
      </c>
      <c r="S513" s="282" t="s">
        <v>238</v>
      </c>
      <c r="T513" s="301">
        <v>1</v>
      </c>
      <c r="U513" s="379">
        <v>45323</v>
      </c>
      <c r="V513" s="379">
        <v>45747</v>
      </c>
      <c r="W513" s="165">
        <f t="shared" si="101"/>
        <v>60.571428571428569</v>
      </c>
      <c r="X513" s="387">
        <v>0</v>
      </c>
      <c r="Y513" s="303" t="s">
        <v>1035</v>
      </c>
      <c r="Z513" s="340">
        <f t="shared" si="104"/>
        <v>1</v>
      </c>
      <c r="AA513" s="340">
        <f t="shared" si="105"/>
        <v>1</v>
      </c>
      <c r="AB513" s="340">
        <f t="shared" si="106"/>
        <v>1</v>
      </c>
      <c r="AC513" s="340">
        <f t="shared" si="107"/>
        <v>1</v>
      </c>
      <c r="AD513" s="340">
        <f t="shared" si="108"/>
        <v>1</v>
      </c>
      <c r="AE513" s="340">
        <f t="shared" si="109"/>
        <v>1</v>
      </c>
      <c r="AF513" s="340">
        <f t="shared" si="109"/>
        <v>1</v>
      </c>
      <c r="AG513" s="340">
        <f t="shared" si="110"/>
        <v>1</v>
      </c>
    </row>
    <row r="514" spans="1:33" ht="90.75" customHeight="1">
      <c r="A514" s="169" t="s">
        <v>19</v>
      </c>
      <c r="B514" s="460" t="s">
        <v>13</v>
      </c>
      <c r="C514" s="655"/>
      <c r="D514" s="655"/>
      <c r="E514" s="654"/>
      <c r="F514" s="654"/>
      <c r="G514" s="52" t="s">
        <v>241</v>
      </c>
      <c r="H514" s="163" t="s">
        <v>241</v>
      </c>
      <c r="I514" s="163" t="s">
        <v>242</v>
      </c>
      <c r="J514" s="168">
        <v>1</v>
      </c>
      <c r="K514" s="192">
        <v>45323</v>
      </c>
      <c r="L514" s="192">
        <v>45747</v>
      </c>
      <c r="M514" s="165">
        <f t="shared" si="103"/>
        <v>60.571428571428569</v>
      </c>
      <c r="N514" s="191">
        <v>0</v>
      </c>
      <c r="O514" s="175" t="s">
        <v>2444</v>
      </c>
      <c r="P514" s="53">
        <f t="shared" si="102"/>
        <v>0</v>
      </c>
      <c r="Q514" s="166" t="str">
        <f>IF(ISNUMBER(P514),IF(P514=100%,"CUMPLIDA",IF(AND(ISNUMBER(L514),ISNUMBER(CGR!$P$4)), IF(L514&lt;CGR!$P$4,"INCUMPLIDA","PROCESO"), "VERIFICAR FECHA")),"SIN VALOR AVANCE")</f>
        <v>PROCESO</v>
      </c>
      <c r="R514" s="281" t="s">
        <v>241</v>
      </c>
      <c r="S514" s="282" t="s">
        <v>242</v>
      </c>
      <c r="T514" s="301">
        <v>1</v>
      </c>
      <c r="U514" s="379">
        <v>45323</v>
      </c>
      <c r="V514" s="379">
        <v>45747</v>
      </c>
      <c r="W514" s="165">
        <f t="shared" si="101"/>
        <v>60.571428571428569</v>
      </c>
      <c r="X514" s="387">
        <v>0</v>
      </c>
      <c r="Y514" s="303" t="s">
        <v>2444</v>
      </c>
      <c r="Z514" s="340">
        <f t="shared" si="104"/>
        <v>1</v>
      </c>
      <c r="AA514" s="340">
        <f t="shared" si="105"/>
        <v>1</v>
      </c>
      <c r="AB514" s="340">
        <f t="shared" si="106"/>
        <v>1</v>
      </c>
      <c r="AC514" s="340">
        <f t="shared" si="107"/>
        <v>1</v>
      </c>
      <c r="AD514" s="340">
        <f t="shared" si="108"/>
        <v>1</v>
      </c>
      <c r="AE514" s="340">
        <f t="shared" si="109"/>
        <v>1</v>
      </c>
      <c r="AF514" s="340">
        <f t="shared" si="109"/>
        <v>1</v>
      </c>
      <c r="AG514" s="340">
        <f t="shared" si="110"/>
        <v>1</v>
      </c>
    </row>
    <row r="515" spans="1:33" ht="105.75" customHeight="1">
      <c r="A515" s="169" t="s">
        <v>19</v>
      </c>
      <c r="B515" s="460" t="s">
        <v>13</v>
      </c>
      <c r="C515" s="655"/>
      <c r="D515" s="655"/>
      <c r="E515" s="654"/>
      <c r="F515" s="654"/>
      <c r="G515" s="52" t="s">
        <v>1361</v>
      </c>
      <c r="H515" s="163" t="s">
        <v>245</v>
      </c>
      <c r="I515" s="163" t="s">
        <v>246</v>
      </c>
      <c r="J515" s="168">
        <v>1</v>
      </c>
      <c r="K515" s="192">
        <v>45231</v>
      </c>
      <c r="L515" s="192">
        <v>45747</v>
      </c>
      <c r="M515" s="165">
        <f t="shared" si="103"/>
        <v>73.714285714285708</v>
      </c>
      <c r="N515" s="191">
        <v>0</v>
      </c>
      <c r="O515" s="163" t="s">
        <v>3622</v>
      </c>
      <c r="P515" s="53">
        <f t="shared" si="102"/>
        <v>0</v>
      </c>
      <c r="Q515" s="166" t="str">
        <f>IF(ISNUMBER(P515),IF(P515=100%,"CUMPLIDA",IF(AND(ISNUMBER(L515),ISNUMBER(CGR!$P$4)), IF(L515&lt;CGR!$P$4,"INCUMPLIDA","PROCESO"), "VERIFICAR FECHA")),"SIN VALOR AVANCE")</f>
        <v>PROCESO</v>
      </c>
      <c r="R515" s="281" t="s">
        <v>245</v>
      </c>
      <c r="S515" s="282" t="s">
        <v>246</v>
      </c>
      <c r="T515" s="301">
        <v>1</v>
      </c>
      <c r="U515" s="379">
        <v>45231</v>
      </c>
      <c r="V515" s="379">
        <v>45747</v>
      </c>
      <c r="W515" s="165">
        <f t="shared" si="101"/>
        <v>73.714285714285708</v>
      </c>
      <c r="X515" s="387">
        <v>0</v>
      </c>
      <c r="Y515" s="282" t="s">
        <v>3622</v>
      </c>
      <c r="Z515" s="340">
        <f t="shared" si="104"/>
        <v>1</v>
      </c>
      <c r="AA515" s="340">
        <f t="shared" si="105"/>
        <v>1</v>
      </c>
      <c r="AB515" s="340">
        <f t="shared" si="106"/>
        <v>1</v>
      </c>
      <c r="AC515" s="340">
        <f t="shared" si="107"/>
        <v>1</v>
      </c>
      <c r="AD515" s="340">
        <f t="shared" si="108"/>
        <v>1</v>
      </c>
      <c r="AE515" s="340">
        <f t="shared" si="109"/>
        <v>1</v>
      </c>
      <c r="AF515" s="340">
        <f t="shared" si="109"/>
        <v>1</v>
      </c>
      <c r="AG515" s="340">
        <f t="shared" si="110"/>
        <v>1</v>
      </c>
    </row>
    <row r="516" spans="1:33" ht="135.75" customHeight="1">
      <c r="A516" s="169" t="s">
        <v>19</v>
      </c>
      <c r="B516" s="460" t="s">
        <v>13</v>
      </c>
      <c r="C516" s="655"/>
      <c r="D516" s="655"/>
      <c r="E516" s="654"/>
      <c r="F516" s="654"/>
      <c r="G516" s="52" t="s">
        <v>248</v>
      </c>
      <c r="H516" s="163" t="s">
        <v>248</v>
      </c>
      <c r="I516" s="163" t="s">
        <v>3249</v>
      </c>
      <c r="J516" s="168">
        <v>1</v>
      </c>
      <c r="K516" s="192">
        <v>45323</v>
      </c>
      <c r="L516" s="192">
        <v>45747</v>
      </c>
      <c r="M516" s="165">
        <f t="shared" si="103"/>
        <v>60.571428571428569</v>
      </c>
      <c r="N516" s="191">
        <v>0</v>
      </c>
      <c r="O516" s="175" t="s">
        <v>1035</v>
      </c>
      <c r="P516" s="53">
        <f t="shared" si="102"/>
        <v>0</v>
      </c>
      <c r="Q516" s="166" t="str">
        <f>IF(ISNUMBER(P516),IF(P516=100%,"CUMPLIDA",IF(AND(ISNUMBER(L516),ISNUMBER(CGR!$P$4)), IF(L516&lt;CGR!$P$4,"INCUMPLIDA","PROCESO"), "VERIFICAR FECHA")),"SIN VALOR AVANCE")</f>
        <v>PROCESO</v>
      </c>
      <c r="R516" s="281" t="s">
        <v>248</v>
      </c>
      <c r="S516" s="282" t="s">
        <v>3249</v>
      </c>
      <c r="T516" s="301">
        <v>1</v>
      </c>
      <c r="U516" s="379">
        <v>45323</v>
      </c>
      <c r="V516" s="379">
        <v>45747</v>
      </c>
      <c r="W516" s="165">
        <f t="shared" si="101"/>
        <v>60.571428571428569</v>
      </c>
      <c r="X516" s="387">
        <v>0</v>
      </c>
      <c r="Y516" s="303" t="s">
        <v>1035</v>
      </c>
      <c r="Z516" s="340">
        <f t="shared" si="104"/>
        <v>1</v>
      </c>
      <c r="AA516" s="340">
        <f t="shared" si="105"/>
        <v>1</v>
      </c>
      <c r="AB516" s="340">
        <f t="shared" si="106"/>
        <v>1</v>
      </c>
      <c r="AC516" s="340">
        <f t="shared" si="107"/>
        <v>1</v>
      </c>
      <c r="AD516" s="340">
        <f t="shared" si="108"/>
        <v>1</v>
      </c>
      <c r="AE516" s="340">
        <f t="shared" si="109"/>
        <v>1</v>
      </c>
      <c r="AF516" s="340">
        <f t="shared" si="109"/>
        <v>1</v>
      </c>
      <c r="AG516" s="340">
        <f t="shared" si="110"/>
        <v>1</v>
      </c>
    </row>
    <row r="517" spans="1:33" ht="90.75" customHeight="1">
      <c r="A517" s="169" t="s">
        <v>19</v>
      </c>
      <c r="B517" s="460" t="s">
        <v>13</v>
      </c>
      <c r="C517" s="655"/>
      <c r="D517" s="655"/>
      <c r="E517" s="654"/>
      <c r="F517" s="654"/>
      <c r="G517" s="52" t="s">
        <v>3707</v>
      </c>
      <c r="H517" s="163" t="s">
        <v>3707</v>
      </c>
      <c r="I517" s="163" t="s">
        <v>252</v>
      </c>
      <c r="J517" s="168">
        <v>1</v>
      </c>
      <c r="K517" s="192">
        <v>45231</v>
      </c>
      <c r="L517" s="192">
        <v>45747</v>
      </c>
      <c r="M517" s="165">
        <f t="shared" si="103"/>
        <v>73.714285714285708</v>
      </c>
      <c r="N517" s="191">
        <v>0</v>
      </c>
      <c r="O517" s="175" t="s">
        <v>2444</v>
      </c>
      <c r="P517" s="53">
        <f t="shared" si="102"/>
        <v>0</v>
      </c>
      <c r="Q517" s="166" t="str">
        <f>IF(ISNUMBER(P517),IF(P517=100%,"CUMPLIDA",IF(AND(ISNUMBER(L517),ISNUMBER(CGR!$P$4)), IF(L517&lt;CGR!$P$4,"INCUMPLIDA","PROCESO"), "VERIFICAR FECHA")),"SIN VALOR AVANCE")</f>
        <v>PROCESO</v>
      </c>
      <c r="R517" s="281" t="s">
        <v>3707</v>
      </c>
      <c r="S517" s="282" t="s">
        <v>252</v>
      </c>
      <c r="T517" s="301">
        <v>1</v>
      </c>
      <c r="U517" s="379">
        <v>45231</v>
      </c>
      <c r="V517" s="379">
        <v>45747</v>
      </c>
      <c r="W517" s="165">
        <f t="shared" si="101"/>
        <v>73.714285714285708</v>
      </c>
      <c r="X517" s="387">
        <v>0</v>
      </c>
      <c r="Y517" s="303" t="s">
        <v>2444</v>
      </c>
      <c r="Z517" s="340">
        <f t="shared" si="104"/>
        <v>1</v>
      </c>
      <c r="AA517" s="340">
        <f t="shared" si="105"/>
        <v>1</v>
      </c>
      <c r="AB517" s="340">
        <f t="shared" si="106"/>
        <v>1</v>
      </c>
      <c r="AC517" s="340">
        <f t="shared" si="107"/>
        <v>1</v>
      </c>
      <c r="AD517" s="340">
        <f t="shared" si="108"/>
        <v>1</v>
      </c>
      <c r="AE517" s="340">
        <f t="shared" si="109"/>
        <v>1</v>
      </c>
      <c r="AF517" s="340">
        <f t="shared" si="109"/>
        <v>1</v>
      </c>
      <c r="AG517" s="340">
        <f t="shared" si="110"/>
        <v>1</v>
      </c>
    </row>
    <row r="518" spans="1:33" ht="225.75" customHeight="1">
      <c r="A518" s="169" t="s">
        <v>19</v>
      </c>
      <c r="B518" s="460" t="s">
        <v>13</v>
      </c>
      <c r="C518" s="655"/>
      <c r="D518" s="655"/>
      <c r="E518" s="654"/>
      <c r="F518" s="654"/>
      <c r="G518" s="52" t="s">
        <v>3708</v>
      </c>
      <c r="H518" s="163" t="s">
        <v>3708</v>
      </c>
      <c r="I518" s="163" t="s">
        <v>2556</v>
      </c>
      <c r="J518" s="168">
        <v>1</v>
      </c>
      <c r="K518" s="192">
        <v>45231</v>
      </c>
      <c r="L518" s="192">
        <v>45808</v>
      </c>
      <c r="M518" s="165">
        <f t="shared" si="103"/>
        <v>82.428571428571431</v>
      </c>
      <c r="N518" s="191">
        <v>0</v>
      </c>
      <c r="O518" s="175" t="s">
        <v>2451</v>
      </c>
      <c r="P518" s="53">
        <f t="shared" si="102"/>
        <v>0</v>
      </c>
      <c r="Q518" s="166" t="str">
        <f>IF(ISNUMBER(P518),IF(P518=100%,"CUMPLIDA",IF(AND(ISNUMBER(L518),ISNUMBER(CGR!$P$4)), IF(L518&lt;CGR!$P$4,"INCUMPLIDA","PROCESO"), "VERIFICAR FECHA")),"SIN VALOR AVANCE")</f>
        <v>PROCESO</v>
      </c>
      <c r="R518" s="281" t="s">
        <v>3708</v>
      </c>
      <c r="S518" s="282" t="s">
        <v>2556</v>
      </c>
      <c r="T518" s="301">
        <v>1</v>
      </c>
      <c r="U518" s="379">
        <v>45231</v>
      </c>
      <c r="V518" s="379">
        <v>45808</v>
      </c>
      <c r="W518" s="165">
        <f t="shared" si="101"/>
        <v>82.428571428571431</v>
      </c>
      <c r="X518" s="387">
        <v>0</v>
      </c>
      <c r="Y518" s="303" t="s">
        <v>2451</v>
      </c>
      <c r="Z518" s="340">
        <f t="shared" si="104"/>
        <v>1</v>
      </c>
      <c r="AA518" s="340">
        <f t="shared" si="105"/>
        <v>1</v>
      </c>
      <c r="AB518" s="340">
        <f t="shared" si="106"/>
        <v>1</v>
      </c>
      <c r="AC518" s="340">
        <f t="shared" si="107"/>
        <v>1</v>
      </c>
      <c r="AD518" s="340">
        <f t="shared" si="108"/>
        <v>1</v>
      </c>
      <c r="AE518" s="340">
        <f t="shared" si="109"/>
        <v>1</v>
      </c>
      <c r="AF518" s="340">
        <f t="shared" si="109"/>
        <v>1</v>
      </c>
      <c r="AG518" s="340">
        <f t="shared" si="110"/>
        <v>1</v>
      </c>
    </row>
    <row r="519" spans="1:33" ht="180.75" customHeight="1">
      <c r="A519" s="169" t="s">
        <v>19</v>
      </c>
      <c r="B519" s="460" t="s">
        <v>13</v>
      </c>
      <c r="C519" s="655"/>
      <c r="D519" s="655"/>
      <c r="E519" s="654"/>
      <c r="F519" s="654"/>
      <c r="G519" s="52" t="s">
        <v>1363</v>
      </c>
      <c r="H519" s="163" t="s">
        <v>258</v>
      </c>
      <c r="I519" s="163" t="s">
        <v>259</v>
      </c>
      <c r="J519" s="168">
        <v>7</v>
      </c>
      <c r="K519" s="192">
        <v>46024</v>
      </c>
      <c r="L519" s="192">
        <v>46660</v>
      </c>
      <c r="M519" s="165">
        <f t="shared" si="103"/>
        <v>90.857142857142861</v>
      </c>
      <c r="N519" s="191">
        <v>0</v>
      </c>
      <c r="O519" s="175" t="s">
        <v>2437</v>
      </c>
      <c r="P519" s="53">
        <f t="shared" si="102"/>
        <v>0</v>
      </c>
      <c r="Q519" s="166" t="str">
        <f>IF(ISNUMBER(P519),IF(P519=100%,"CUMPLIDA",IF(AND(ISNUMBER(L519),ISNUMBER(CGR!$P$4)), IF(L519&lt;CGR!$P$4,"INCUMPLIDA","PROCESO"), "VERIFICAR FECHA")),"SIN VALOR AVANCE")</f>
        <v>PROCESO</v>
      </c>
      <c r="R519" s="281" t="s">
        <v>258</v>
      </c>
      <c r="S519" s="282" t="s">
        <v>259</v>
      </c>
      <c r="T519" s="301">
        <v>7</v>
      </c>
      <c r="U519" s="379">
        <v>46024</v>
      </c>
      <c r="V519" s="379">
        <v>46660</v>
      </c>
      <c r="W519" s="165">
        <f t="shared" si="101"/>
        <v>90.857142857142861</v>
      </c>
      <c r="X519" s="387">
        <v>0</v>
      </c>
      <c r="Y519" s="303" t="s">
        <v>2437</v>
      </c>
      <c r="Z519" s="340">
        <f t="shared" si="104"/>
        <v>1</v>
      </c>
      <c r="AA519" s="340">
        <f t="shared" si="105"/>
        <v>1</v>
      </c>
      <c r="AB519" s="340">
        <f t="shared" si="106"/>
        <v>1</v>
      </c>
      <c r="AC519" s="340">
        <f t="shared" si="107"/>
        <v>1</v>
      </c>
      <c r="AD519" s="340">
        <f t="shared" si="108"/>
        <v>1</v>
      </c>
      <c r="AE519" s="340">
        <f t="shared" si="109"/>
        <v>1</v>
      </c>
      <c r="AF519" s="340">
        <f t="shared" si="109"/>
        <v>1</v>
      </c>
      <c r="AG519" s="340">
        <f t="shared" si="110"/>
        <v>1</v>
      </c>
    </row>
    <row r="520" spans="1:33" ht="135.75" customHeight="1">
      <c r="A520" s="169" t="s">
        <v>19</v>
      </c>
      <c r="B520" s="460" t="s">
        <v>13</v>
      </c>
      <c r="C520" s="655"/>
      <c r="D520" s="655"/>
      <c r="E520" s="654"/>
      <c r="F520" s="654"/>
      <c r="G520" s="52" t="s">
        <v>1364</v>
      </c>
      <c r="H520" s="163" t="s">
        <v>261</v>
      </c>
      <c r="I520" s="163" t="s">
        <v>262</v>
      </c>
      <c r="J520" s="168">
        <v>1</v>
      </c>
      <c r="K520" s="192">
        <v>46024</v>
      </c>
      <c r="L520" s="192">
        <v>46660</v>
      </c>
      <c r="M520" s="165">
        <f t="shared" si="103"/>
        <v>90.857142857142861</v>
      </c>
      <c r="N520" s="191">
        <v>0</v>
      </c>
      <c r="O520" s="175" t="s">
        <v>1035</v>
      </c>
      <c r="P520" s="53">
        <f t="shared" si="102"/>
        <v>0</v>
      </c>
      <c r="Q520" s="166" t="str">
        <f>IF(ISNUMBER(P520),IF(P520=100%,"CUMPLIDA",IF(AND(ISNUMBER(L520),ISNUMBER(CGR!$P$4)), IF(L520&lt;CGR!$P$4,"INCUMPLIDA","PROCESO"), "VERIFICAR FECHA")),"SIN VALOR AVANCE")</f>
        <v>PROCESO</v>
      </c>
      <c r="R520" s="281" t="s">
        <v>261</v>
      </c>
      <c r="S520" s="282" t="s">
        <v>262</v>
      </c>
      <c r="T520" s="301">
        <v>1</v>
      </c>
      <c r="U520" s="379">
        <v>46024</v>
      </c>
      <c r="V520" s="379">
        <v>46660</v>
      </c>
      <c r="W520" s="165">
        <f t="shared" si="101"/>
        <v>90.857142857142861</v>
      </c>
      <c r="X520" s="387">
        <v>0</v>
      </c>
      <c r="Y520" s="303" t="s">
        <v>1035</v>
      </c>
      <c r="Z520" s="340">
        <f t="shared" si="104"/>
        <v>1</v>
      </c>
      <c r="AA520" s="340">
        <f t="shared" si="105"/>
        <v>1</v>
      </c>
      <c r="AB520" s="340">
        <f t="shared" si="106"/>
        <v>1</v>
      </c>
      <c r="AC520" s="340">
        <f t="shared" si="107"/>
        <v>1</v>
      </c>
      <c r="AD520" s="340">
        <f t="shared" si="108"/>
        <v>1</v>
      </c>
      <c r="AE520" s="340">
        <f t="shared" si="109"/>
        <v>1</v>
      </c>
      <c r="AF520" s="340">
        <f t="shared" si="109"/>
        <v>1</v>
      </c>
      <c r="AG520" s="340">
        <f t="shared" si="110"/>
        <v>1</v>
      </c>
    </row>
    <row r="521" spans="1:33" ht="285.75" customHeight="1">
      <c r="A521" s="169" t="s">
        <v>19</v>
      </c>
      <c r="B521" s="460" t="s">
        <v>13</v>
      </c>
      <c r="C521" s="655"/>
      <c r="D521" s="655"/>
      <c r="E521" s="654"/>
      <c r="F521" s="654"/>
      <c r="G521" s="52" t="s">
        <v>1365</v>
      </c>
      <c r="H521" s="163" t="s">
        <v>264</v>
      </c>
      <c r="I521" s="163" t="s">
        <v>265</v>
      </c>
      <c r="J521" s="168">
        <v>2</v>
      </c>
      <c r="K521" s="192">
        <v>46024</v>
      </c>
      <c r="L521" s="192">
        <v>46660</v>
      </c>
      <c r="M521" s="165">
        <f t="shared" si="103"/>
        <v>90.857142857142861</v>
      </c>
      <c r="N521" s="191">
        <v>0</v>
      </c>
      <c r="O521" s="175" t="s">
        <v>2438</v>
      </c>
      <c r="P521" s="53">
        <f t="shared" si="102"/>
        <v>0</v>
      </c>
      <c r="Q521" s="166" t="str">
        <f>IF(ISNUMBER(P521),IF(P521=100%,"CUMPLIDA",IF(AND(ISNUMBER(L521),ISNUMBER(CGR!$P$4)), IF(L521&lt;CGR!$P$4,"INCUMPLIDA","PROCESO"), "VERIFICAR FECHA")),"SIN VALOR AVANCE")</f>
        <v>PROCESO</v>
      </c>
      <c r="R521" s="281" t="s">
        <v>264</v>
      </c>
      <c r="S521" s="282" t="s">
        <v>265</v>
      </c>
      <c r="T521" s="301">
        <v>2</v>
      </c>
      <c r="U521" s="379">
        <v>46024</v>
      </c>
      <c r="V521" s="379">
        <v>46660</v>
      </c>
      <c r="W521" s="165">
        <f t="shared" si="101"/>
        <v>90.857142857142861</v>
      </c>
      <c r="X521" s="387">
        <v>0</v>
      </c>
      <c r="Y521" s="303" t="s">
        <v>2438</v>
      </c>
      <c r="Z521" s="340">
        <f t="shared" si="104"/>
        <v>1</v>
      </c>
      <c r="AA521" s="340">
        <f t="shared" si="105"/>
        <v>1</v>
      </c>
      <c r="AB521" s="340">
        <f t="shared" si="106"/>
        <v>1</v>
      </c>
      <c r="AC521" s="340">
        <f t="shared" si="107"/>
        <v>1</v>
      </c>
      <c r="AD521" s="340">
        <f t="shared" si="108"/>
        <v>1</v>
      </c>
      <c r="AE521" s="340">
        <f t="shared" si="109"/>
        <v>1</v>
      </c>
      <c r="AF521" s="340">
        <f t="shared" si="109"/>
        <v>1</v>
      </c>
      <c r="AG521" s="340">
        <f t="shared" si="110"/>
        <v>1</v>
      </c>
    </row>
    <row r="522" spans="1:33" ht="75.75" customHeight="1">
      <c r="A522" s="169" t="s">
        <v>19</v>
      </c>
      <c r="B522" s="460" t="s">
        <v>13</v>
      </c>
      <c r="C522" s="642" t="s">
        <v>3792</v>
      </c>
      <c r="D522" s="642" t="s">
        <v>3614</v>
      </c>
      <c r="E522" s="643" t="s">
        <v>3793</v>
      </c>
      <c r="F522" s="643" t="s">
        <v>3794</v>
      </c>
      <c r="G522" s="643" t="s">
        <v>3795</v>
      </c>
      <c r="H522" s="163" t="s">
        <v>2429</v>
      </c>
      <c r="I522" s="163" t="s">
        <v>969</v>
      </c>
      <c r="J522" s="168">
        <v>1</v>
      </c>
      <c r="K522" s="190">
        <v>45231</v>
      </c>
      <c r="L522" s="190">
        <v>45504</v>
      </c>
      <c r="M522" s="165">
        <f t="shared" si="103"/>
        <v>39</v>
      </c>
      <c r="N522" s="191">
        <v>1</v>
      </c>
      <c r="O522" s="175" t="s">
        <v>3703</v>
      </c>
      <c r="P522" s="53">
        <f t="shared" si="102"/>
        <v>1</v>
      </c>
      <c r="Q522" s="166" t="str">
        <f>IF(ISNUMBER(P522),IF(P522=100%,"CUMPLIDA",IF(AND(ISNUMBER(L522),ISNUMBER(CGR!$P$4)), IF(L522&lt;CGR!$P$4,"INCUMPLIDA","PROCESO"), "VERIFICAR FECHA")),"SIN VALOR AVANCE")</f>
        <v>CUMPLIDA</v>
      </c>
      <c r="R522" s="281" t="s">
        <v>2429</v>
      </c>
      <c r="S522" s="282" t="s">
        <v>969</v>
      </c>
      <c r="T522" s="301">
        <v>1</v>
      </c>
      <c r="U522" s="378">
        <v>45231</v>
      </c>
      <c r="V522" s="378">
        <v>45504</v>
      </c>
      <c r="W522" s="165">
        <f t="shared" si="101"/>
        <v>39</v>
      </c>
      <c r="X522" s="387">
        <v>1</v>
      </c>
      <c r="Y522" s="303" t="s">
        <v>3703</v>
      </c>
      <c r="Z522" s="340">
        <f t="shared" si="104"/>
        <v>1</v>
      </c>
      <c r="AA522" s="340">
        <f t="shared" si="105"/>
        <v>1</v>
      </c>
      <c r="AB522" s="340">
        <f t="shared" si="106"/>
        <v>1</v>
      </c>
      <c r="AC522" s="340">
        <f t="shared" si="107"/>
        <v>1</v>
      </c>
      <c r="AD522" s="340">
        <f t="shared" si="108"/>
        <v>1</v>
      </c>
      <c r="AE522" s="340">
        <f t="shared" si="109"/>
        <v>1</v>
      </c>
      <c r="AF522" s="340">
        <f t="shared" si="109"/>
        <v>1</v>
      </c>
      <c r="AG522" s="340">
        <f t="shared" si="110"/>
        <v>1</v>
      </c>
    </row>
    <row r="523" spans="1:33" ht="75.75" customHeight="1">
      <c r="A523" s="169" t="s">
        <v>19</v>
      </c>
      <c r="B523" s="460" t="s">
        <v>13</v>
      </c>
      <c r="C523" s="642"/>
      <c r="D523" s="642"/>
      <c r="E523" s="643"/>
      <c r="F523" s="643"/>
      <c r="G523" s="643"/>
      <c r="H523" s="163" t="s">
        <v>2431</v>
      </c>
      <c r="I523" s="163" t="s">
        <v>2432</v>
      </c>
      <c r="J523" s="168">
        <v>1</v>
      </c>
      <c r="K523" s="190">
        <v>45231</v>
      </c>
      <c r="L523" s="190">
        <v>45504</v>
      </c>
      <c r="M523" s="165">
        <f t="shared" si="103"/>
        <v>39</v>
      </c>
      <c r="N523" s="191">
        <v>1</v>
      </c>
      <c r="O523" s="175" t="s">
        <v>3741</v>
      </c>
      <c r="P523" s="53">
        <f t="shared" si="102"/>
        <v>1</v>
      </c>
      <c r="Q523" s="166" t="str">
        <f>IF(ISNUMBER(P523),IF(P523=100%,"CUMPLIDA",IF(AND(ISNUMBER(L523),ISNUMBER(CGR!$P$4)), IF(L523&lt;CGR!$P$4,"INCUMPLIDA","PROCESO"), "VERIFICAR FECHA")),"SIN VALOR AVANCE")</f>
        <v>CUMPLIDA</v>
      </c>
      <c r="R523" s="281" t="s">
        <v>2431</v>
      </c>
      <c r="S523" s="282" t="s">
        <v>2432</v>
      </c>
      <c r="T523" s="301">
        <v>1</v>
      </c>
      <c r="U523" s="378">
        <v>45231</v>
      </c>
      <c r="V523" s="378">
        <v>45504</v>
      </c>
      <c r="W523" s="165">
        <f t="shared" ref="W523:W586" si="111">(V523-U523)/7</f>
        <v>39</v>
      </c>
      <c r="X523" s="387">
        <v>1</v>
      </c>
      <c r="Y523" s="303" t="s">
        <v>3741</v>
      </c>
      <c r="Z523" s="340">
        <f t="shared" si="104"/>
        <v>1</v>
      </c>
      <c r="AA523" s="340">
        <f t="shared" si="105"/>
        <v>1</v>
      </c>
      <c r="AB523" s="340">
        <f t="shared" si="106"/>
        <v>1</v>
      </c>
      <c r="AC523" s="340">
        <f t="shared" si="107"/>
        <v>1</v>
      </c>
      <c r="AD523" s="340">
        <f t="shared" si="108"/>
        <v>1</v>
      </c>
      <c r="AE523" s="340">
        <f t="shared" si="109"/>
        <v>1</v>
      </c>
      <c r="AF523" s="340">
        <f t="shared" si="109"/>
        <v>1</v>
      </c>
      <c r="AG523" s="340">
        <f t="shared" si="110"/>
        <v>1</v>
      </c>
    </row>
    <row r="524" spans="1:33" ht="75.75" customHeight="1">
      <c r="A524" s="169" t="s">
        <v>19</v>
      </c>
      <c r="B524" s="460" t="s">
        <v>13</v>
      </c>
      <c r="C524" s="642"/>
      <c r="D524" s="642"/>
      <c r="E524" s="643"/>
      <c r="F524" s="643"/>
      <c r="G524" s="52" t="s">
        <v>2434</v>
      </c>
      <c r="H524" s="163" t="s">
        <v>1614</v>
      </c>
      <c r="I524" s="163" t="s">
        <v>238</v>
      </c>
      <c r="J524" s="168">
        <v>1</v>
      </c>
      <c r="K524" s="192">
        <v>45323</v>
      </c>
      <c r="L524" s="192">
        <v>45747</v>
      </c>
      <c r="M524" s="165">
        <f t="shared" si="103"/>
        <v>60.571428571428569</v>
      </c>
      <c r="N524" s="191">
        <v>0</v>
      </c>
      <c r="O524" s="175" t="s">
        <v>3796</v>
      </c>
      <c r="P524" s="53">
        <f t="shared" ref="P524:P587" si="112">N524/J524</f>
        <v>0</v>
      </c>
      <c r="Q524" s="166" t="str">
        <f>IF(ISNUMBER(P524),IF(P524=100%,"CUMPLIDA",IF(AND(ISNUMBER(L524),ISNUMBER(CGR!$P$4)), IF(L524&lt;CGR!$P$4,"INCUMPLIDA","PROCESO"), "VERIFICAR FECHA")),"SIN VALOR AVANCE")</f>
        <v>PROCESO</v>
      </c>
      <c r="R524" s="281" t="s">
        <v>1614</v>
      </c>
      <c r="S524" s="282" t="s">
        <v>238</v>
      </c>
      <c r="T524" s="301">
        <v>1</v>
      </c>
      <c r="U524" s="379">
        <v>45323</v>
      </c>
      <c r="V524" s="379">
        <v>45747</v>
      </c>
      <c r="W524" s="165">
        <f t="shared" si="111"/>
        <v>60.571428571428569</v>
      </c>
      <c r="X524" s="387">
        <v>0</v>
      </c>
      <c r="Y524" s="303" t="s">
        <v>3796</v>
      </c>
      <c r="Z524" s="340">
        <f t="shared" si="104"/>
        <v>1</v>
      </c>
      <c r="AA524" s="340">
        <f t="shared" si="105"/>
        <v>1</v>
      </c>
      <c r="AB524" s="340">
        <f t="shared" si="106"/>
        <v>1</v>
      </c>
      <c r="AC524" s="340">
        <f t="shared" si="107"/>
        <v>1</v>
      </c>
      <c r="AD524" s="340">
        <f t="shared" si="108"/>
        <v>1</v>
      </c>
      <c r="AE524" s="340">
        <f t="shared" si="109"/>
        <v>1</v>
      </c>
      <c r="AF524" s="340">
        <f t="shared" si="109"/>
        <v>1</v>
      </c>
      <c r="AG524" s="340">
        <f t="shared" si="110"/>
        <v>1</v>
      </c>
    </row>
    <row r="525" spans="1:33" ht="75.75" customHeight="1">
      <c r="A525" s="169" t="s">
        <v>19</v>
      </c>
      <c r="B525" s="460" t="s">
        <v>13</v>
      </c>
      <c r="C525" s="642"/>
      <c r="D525" s="642"/>
      <c r="E525" s="643"/>
      <c r="F525" s="643"/>
      <c r="G525" s="52" t="s">
        <v>241</v>
      </c>
      <c r="H525" s="163" t="s">
        <v>241</v>
      </c>
      <c r="I525" s="163" t="s">
        <v>242</v>
      </c>
      <c r="J525" s="168">
        <v>1</v>
      </c>
      <c r="K525" s="192">
        <v>45323</v>
      </c>
      <c r="L525" s="192">
        <v>45747</v>
      </c>
      <c r="M525" s="165">
        <f t="shared" si="103"/>
        <v>60.571428571428569</v>
      </c>
      <c r="N525" s="191">
        <v>0</v>
      </c>
      <c r="O525" s="175" t="s">
        <v>3765</v>
      </c>
      <c r="P525" s="53">
        <f t="shared" si="112"/>
        <v>0</v>
      </c>
      <c r="Q525" s="166" t="str">
        <f>IF(ISNUMBER(P525),IF(P525=100%,"CUMPLIDA",IF(AND(ISNUMBER(L525),ISNUMBER(CGR!$P$4)), IF(L525&lt;CGR!$P$4,"INCUMPLIDA","PROCESO"), "VERIFICAR FECHA")),"SIN VALOR AVANCE")</f>
        <v>PROCESO</v>
      </c>
      <c r="R525" s="281" t="s">
        <v>241</v>
      </c>
      <c r="S525" s="282" t="s">
        <v>242</v>
      </c>
      <c r="T525" s="301">
        <v>1</v>
      </c>
      <c r="U525" s="379">
        <v>45323</v>
      </c>
      <c r="V525" s="379">
        <v>45747</v>
      </c>
      <c r="W525" s="165">
        <f t="shared" si="111"/>
        <v>60.571428571428569</v>
      </c>
      <c r="X525" s="387">
        <v>0</v>
      </c>
      <c r="Y525" s="303" t="s">
        <v>3765</v>
      </c>
      <c r="Z525" s="340">
        <f t="shared" si="104"/>
        <v>1</v>
      </c>
      <c r="AA525" s="340">
        <f t="shared" si="105"/>
        <v>1</v>
      </c>
      <c r="AB525" s="340">
        <f t="shared" si="106"/>
        <v>1</v>
      </c>
      <c r="AC525" s="340">
        <f t="shared" si="107"/>
        <v>1</v>
      </c>
      <c r="AD525" s="340">
        <f t="shared" si="108"/>
        <v>1</v>
      </c>
      <c r="AE525" s="340">
        <f t="shared" si="109"/>
        <v>1</v>
      </c>
      <c r="AF525" s="340">
        <f t="shared" si="109"/>
        <v>1</v>
      </c>
      <c r="AG525" s="340">
        <f t="shared" si="110"/>
        <v>1</v>
      </c>
    </row>
    <row r="526" spans="1:33" ht="75.75" customHeight="1">
      <c r="A526" s="169" t="s">
        <v>19</v>
      </c>
      <c r="B526" s="460" t="s">
        <v>13</v>
      </c>
      <c r="C526" s="642"/>
      <c r="D526" s="642"/>
      <c r="E526" s="643"/>
      <c r="F526" s="643"/>
      <c r="G526" s="52" t="s">
        <v>1361</v>
      </c>
      <c r="H526" s="163" t="s">
        <v>245</v>
      </c>
      <c r="I526" s="163" t="s">
        <v>246</v>
      </c>
      <c r="J526" s="168">
        <v>1</v>
      </c>
      <c r="K526" s="192">
        <v>45231</v>
      </c>
      <c r="L526" s="192">
        <v>45747</v>
      </c>
      <c r="M526" s="165">
        <f t="shared" si="103"/>
        <v>73.714285714285708</v>
      </c>
      <c r="N526" s="191">
        <v>0</v>
      </c>
      <c r="O526" s="163" t="s">
        <v>3622</v>
      </c>
      <c r="P526" s="53">
        <f t="shared" si="112"/>
        <v>0</v>
      </c>
      <c r="Q526" s="166" t="str">
        <f>IF(ISNUMBER(P526),IF(P526=100%,"CUMPLIDA",IF(AND(ISNUMBER(L526),ISNUMBER(CGR!$P$4)), IF(L526&lt;CGR!$P$4,"INCUMPLIDA","PROCESO"), "VERIFICAR FECHA")),"SIN VALOR AVANCE")</f>
        <v>PROCESO</v>
      </c>
      <c r="R526" s="281" t="s">
        <v>245</v>
      </c>
      <c r="S526" s="282" t="s">
        <v>246</v>
      </c>
      <c r="T526" s="301">
        <v>1</v>
      </c>
      <c r="U526" s="379">
        <v>45231</v>
      </c>
      <c r="V526" s="379">
        <v>45747</v>
      </c>
      <c r="W526" s="165">
        <f t="shared" si="111"/>
        <v>73.714285714285708</v>
      </c>
      <c r="X526" s="387">
        <v>0</v>
      </c>
      <c r="Y526" s="282" t="s">
        <v>3622</v>
      </c>
      <c r="Z526" s="340">
        <f t="shared" si="104"/>
        <v>1</v>
      </c>
      <c r="AA526" s="340">
        <f t="shared" si="105"/>
        <v>1</v>
      </c>
      <c r="AB526" s="340">
        <f t="shared" si="106"/>
        <v>1</v>
      </c>
      <c r="AC526" s="340">
        <f t="shared" si="107"/>
        <v>1</v>
      </c>
      <c r="AD526" s="340">
        <f t="shared" si="108"/>
        <v>1</v>
      </c>
      <c r="AE526" s="340">
        <f t="shared" si="109"/>
        <v>1</v>
      </c>
      <c r="AF526" s="340">
        <f t="shared" si="109"/>
        <v>1</v>
      </c>
      <c r="AG526" s="340">
        <f t="shared" si="110"/>
        <v>1</v>
      </c>
    </row>
    <row r="527" spans="1:33" ht="75.75" customHeight="1">
      <c r="A527" s="169" t="s">
        <v>19</v>
      </c>
      <c r="B527" s="460" t="s">
        <v>13</v>
      </c>
      <c r="C527" s="642"/>
      <c r="D527" s="642"/>
      <c r="E527" s="643"/>
      <c r="F527" s="643"/>
      <c r="G527" s="52" t="s">
        <v>248</v>
      </c>
      <c r="H527" s="163" t="s">
        <v>248</v>
      </c>
      <c r="I527" s="163" t="s">
        <v>3249</v>
      </c>
      <c r="J527" s="168">
        <v>1</v>
      </c>
      <c r="K527" s="192">
        <v>45323</v>
      </c>
      <c r="L527" s="192">
        <v>45747</v>
      </c>
      <c r="M527" s="165">
        <f t="shared" si="103"/>
        <v>60.571428571428569</v>
      </c>
      <c r="N527" s="191">
        <v>0</v>
      </c>
      <c r="O527" s="175" t="s">
        <v>3797</v>
      </c>
      <c r="P527" s="53">
        <f t="shared" si="112"/>
        <v>0</v>
      </c>
      <c r="Q527" s="166" t="str">
        <f>IF(ISNUMBER(P527),IF(P527=100%,"CUMPLIDA",IF(AND(ISNUMBER(L527),ISNUMBER(CGR!$P$4)), IF(L527&lt;CGR!$P$4,"INCUMPLIDA","PROCESO"), "VERIFICAR FECHA")),"SIN VALOR AVANCE")</f>
        <v>PROCESO</v>
      </c>
      <c r="R527" s="281" t="s">
        <v>248</v>
      </c>
      <c r="S527" s="282" t="s">
        <v>3249</v>
      </c>
      <c r="T527" s="301">
        <v>1</v>
      </c>
      <c r="U527" s="379">
        <v>45323</v>
      </c>
      <c r="V527" s="379">
        <v>45747</v>
      </c>
      <c r="W527" s="165">
        <f t="shared" si="111"/>
        <v>60.571428571428569</v>
      </c>
      <c r="X527" s="387">
        <v>0</v>
      </c>
      <c r="Y527" s="303" t="s">
        <v>3797</v>
      </c>
      <c r="Z527" s="340">
        <f t="shared" si="104"/>
        <v>1</v>
      </c>
      <c r="AA527" s="340">
        <f t="shared" si="105"/>
        <v>1</v>
      </c>
      <c r="AB527" s="340">
        <f t="shared" si="106"/>
        <v>1</v>
      </c>
      <c r="AC527" s="340">
        <f t="shared" si="107"/>
        <v>1</v>
      </c>
      <c r="AD527" s="340">
        <f t="shared" si="108"/>
        <v>1</v>
      </c>
      <c r="AE527" s="340">
        <f t="shared" si="109"/>
        <v>1</v>
      </c>
      <c r="AF527" s="340">
        <f t="shared" si="109"/>
        <v>1</v>
      </c>
      <c r="AG527" s="340">
        <f t="shared" si="110"/>
        <v>1</v>
      </c>
    </row>
    <row r="528" spans="1:33" ht="135">
      <c r="A528" s="169" t="s">
        <v>19</v>
      </c>
      <c r="B528" s="460" t="s">
        <v>13</v>
      </c>
      <c r="C528" s="642"/>
      <c r="D528" s="642"/>
      <c r="E528" s="643"/>
      <c r="F528" s="643"/>
      <c r="G528" s="52" t="s">
        <v>3707</v>
      </c>
      <c r="H528" s="163" t="s">
        <v>3707</v>
      </c>
      <c r="I528" s="163" t="s">
        <v>252</v>
      </c>
      <c r="J528" s="168">
        <v>1</v>
      </c>
      <c r="K528" s="192">
        <v>45231</v>
      </c>
      <c r="L528" s="192">
        <v>45747</v>
      </c>
      <c r="M528" s="165">
        <f t="shared" si="103"/>
        <v>73.714285714285708</v>
      </c>
      <c r="N528" s="191">
        <v>0</v>
      </c>
      <c r="O528" s="175" t="s">
        <v>3798</v>
      </c>
      <c r="P528" s="53">
        <f t="shared" si="112"/>
        <v>0</v>
      </c>
      <c r="Q528" s="166" t="str">
        <f>IF(ISNUMBER(P528),IF(P528=100%,"CUMPLIDA",IF(AND(ISNUMBER(L528),ISNUMBER(CGR!$P$4)), IF(L528&lt;CGR!$P$4,"INCUMPLIDA","PROCESO"), "VERIFICAR FECHA")),"SIN VALOR AVANCE")</f>
        <v>PROCESO</v>
      </c>
      <c r="R528" s="281" t="s">
        <v>3707</v>
      </c>
      <c r="S528" s="282" t="s">
        <v>252</v>
      </c>
      <c r="T528" s="301">
        <v>1</v>
      </c>
      <c r="U528" s="379">
        <v>45231</v>
      </c>
      <c r="V528" s="379">
        <v>45747</v>
      </c>
      <c r="W528" s="165">
        <f t="shared" si="111"/>
        <v>73.714285714285708</v>
      </c>
      <c r="X528" s="387">
        <v>0</v>
      </c>
      <c r="Y528" s="303" t="s">
        <v>3798</v>
      </c>
      <c r="Z528" s="340">
        <f t="shared" si="104"/>
        <v>1</v>
      </c>
      <c r="AA528" s="340">
        <f t="shared" si="105"/>
        <v>1</v>
      </c>
      <c r="AB528" s="340">
        <f t="shared" si="106"/>
        <v>1</v>
      </c>
      <c r="AC528" s="340">
        <f t="shared" si="107"/>
        <v>1</v>
      </c>
      <c r="AD528" s="340">
        <f t="shared" si="108"/>
        <v>1</v>
      </c>
      <c r="AE528" s="340">
        <f t="shared" si="109"/>
        <v>1</v>
      </c>
      <c r="AF528" s="340">
        <f t="shared" si="109"/>
        <v>1</v>
      </c>
      <c r="AG528" s="340">
        <f t="shared" si="110"/>
        <v>1</v>
      </c>
    </row>
    <row r="529" spans="1:33" ht="210.75">
      <c r="A529" s="169" t="s">
        <v>19</v>
      </c>
      <c r="B529" s="460" t="s">
        <v>13</v>
      </c>
      <c r="C529" s="642"/>
      <c r="D529" s="642"/>
      <c r="E529" s="643"/>
      <c r="F529" s="643"/>
      <c r="G529" s="52" t="s">
        <v>3708</v>
      </c>
      <c r="H529" s="163" t="s">
        <v>3708</v>
      </c>
      <c r="I529" s="163" t="s">
        <v>2556</v>
      </c>
      <c r="J529" s="168">
        <v>1</v>
      </c>
      <c r="K529" s="192">
        <v>45231</v>
      </c>
      <c r="L529" s="192">
        <v>45808</v>
      </c>
      <c r="M529" s="165">
        <f t="shared" si="103"/>
        <v>82.428571428571431</v>
      </c>
      <c r="N529" s="191">
        <v>0</v>
      </c>
      <c r="O529" s="175" t="s">
        <v>3704</v>
      </c>
      <c r="P529" s="53">
        <f t="shared" si="112"/>
        <v>0</v>
      </c>
      <c r="Q529" s="166" t="str">
        <f>IF(ISNUMBER(P529),IF(P529=100%,"CUMPLIDA",IF(AND(ISNUMBER(L529),ISNUMBER(CGR!$P$4)), IF(L529&lt;CGR!$P$4,"INCUMPLIDA","PROCESO"), "VERIFICAR FECHA")),"SIN VALOR AVANCE")</f>
        <v>PROCESO</v>
      </c>
      <c r="R529" s="281" t="s">
        <v>3708</v>
      </c>
      <c r="S529" s="282" t="s">
        <v>2556</v>
      </c>
      <c r="T529" s="301">
        <v>1</v>
      </c>
      <c r="U529" s="379">
        <v>45231</v>
      </c>
      <c r="V529" s="379">
        <v>45808</v>
      </c>
      <c r="W529" s="165">
        <f t="shared" si="111"/>
        <v>82.428571428571431</v>
      </c>
      <c r="X529" s="387">
        <v>0</v>
      </c>
      <c r="Y529" s="303" t="s">
        <v>3704</v>
      </c>
      <c r="Z529" s="340">
        <f t="shared" si="104"/>
        <v>1</v>
      </c>
      <c r="AA529" s="340">
        <f t="shared" si="105"/>
        <v>1</v>
      </c>
      <c r="AB529" s="340">
        <f t="shared" si="106"/>
        <v>1</v>
      </c>
      <c r="AC529" s="340">
        <f t="shared" si="107"/>
        <v>1</v>
      </c>
      <c r="AD529" s="340">
        <f t="shared" si="108"/>
        <v>1</v>
      </c>
      <c r="AE529" s="340">
        <f t="shared" si="109"/>
        <v>1</v>
      </c>
      <c r="AF529" s="340">
        <f t="shared" si="109"/>
        <v>1</v>
      </c>
      <c r="AG529" s="340">
        <f t="shared" si="110"/>
        <v>1</v>
      </c>
    </row>
    <row r="530" spans="1:33" ht="180.75">
      <c r="A530" s="169" t="s">
        <v>19</v>
      </c>
      <c r="B530" s="460" t="s">
        <v>13</v>
      </c>
      <c r="C530" s="642"/>
      <c r="D530" s="642"/>
      <c r="E530" s="643"/>
      <c r="F530" s="643"/>
      <c r="G530" s="52" t="s">
        <v>1363</v>
      </c>
      <c r="H530" s="163" t="s">
        <v>258</v>
      </c>
      <c r="I530" s="163" t="s">
        <v>259</v>
      </c>
      <c r="J530" s="168">
        <v>7</v>
      </c>
      <c r="K530" s="192">
        <v>46024</v>
      </c>
      <c r="L530" s="192">
        <v>46660</v>
      </c>
      <c r="M530" s="165">
        <f t="shared" si="103"/>
        <v>90.857142857142861</v>
      </c>
      <c r="N530" s="191">
        <v>0</v>
      </c>
      <c r="O530" s="175" t="s">
        <v>3744</v>
      </c>
      <c r="P530" s="53">
        <f t="shared" si="112"/>
        <v>0</v>
      </c>
      <c r="Q530" s="166" t="str">
        <f>IF(ISNUMBER(P530),IF(P530=100%,"CUMPLIDA",IF(AND(ISNUMBER(L530),ISNUMBER(CGR!$P$4)), IF(L530&lt;CGR!$P$4,"INCUMPLIDA","PROCESO"), "VERIFICAR FECHA")),"SIN VALOR AVANCE")</f>
        <v>PROCESO</v>
      </c>
      <c r="R530" s="281" t="s">
        <v>258</v>
      </c>
      <c r="S530" s="282" t="s">
        <v>259</v>
      </c>
      <c r="T530" s="301">
        <v>7</v>
      </c>
      <c r="U530" s="379">
        <v>46024</v>
      </c>
      <c r="V530" s="379">
        <v>46660</v>
      </c>
      <c r="W530" s="165">
        <f t="shared" si="111"/>
        <v>90.857142857142861</v>
      </c>
      <c r="X530" s="387">
        <v>0</v>
      </c>
      <c r="Y530" s="303" t="s">
        <v>3744</v>
      </c>
      <c r="Z530" s="340">
        <f t="shared" si="104"/>
        <v>1</v>
      </c>
      <c r="AA530" s="340">
        <f t="shared" si="105"/>
        <v>1</v>
      </c>
      <c r="AB530" s="340">
        <f t="shared" si="106"/>
        <v>1</v>
      </c>
      <c r="AC530" s="340">
        <f t="shared" si="107"/>
        <v>1</v>
      </c>
      <c r="AD530" s="340">
        <f t="shared" si="108"/>
        <v>1</v>
      </c>
      <c r="AE530" s="340">
        <f t="shared" si="109"/>
        <v>1</v>
      </c>
      <c r="AF530" s="340">
        <f t="shared" si="109"/>
        <v>1</v>
      </c>
      <c r="AG530" s="340">
        <f t="shared" si="110"/>
        <v>1</v>
      </c>
    </row>
    <row r="531" spans="1:33" ht="180">
      <c r="A531" s="169" t="s">
        <v>19</v>
      </c>
      <c r="B531" s="460" t="s">
        <v>13</v>
      </c>
      <c r="C531" s="642"/>
      <c r="D531" s="642"/>
      <c r="E531" s="643"/>
      <c r="F531" s="643"/>
      <c r="G531" s="52" t="s">
        <v>1364</v>
      </c>
      <c r="H531" s="163" t="s">
        <v>261</v>
      </c>
      <c r="I531" s="163" t="s">
        <v>262</v>
      </c>
      <c r="J531" s="168">
        <v>1</v>
      </c>
      <c r="K531" s="192">
        <v>46024</v>
      </c>
      <c r="L531" s="192">
        <v>46660</v>
      </c>
      <c r="M531" s="165">
        <f t="shared" si="103"/>
        <v>90.857142857142861</v>
      </c>
      <c r="N531" s="191">
        <v>0</v>
      </c>
      <c r="O531" s="175" t="s">
        <v>3797</v>
      </c>
      <c r="P531" s="53">
        <f t="shared" si="112"/>
        <v>0</v>
      </c>
      <c r="Q531" s="166" t="str">
        <f>IF(ISNUMBER(P531),IF(P531=100%,"CUMPLIDA",IF(AND(ISNUMBER(L531),ISNUMBER(CGR!$P$4)), IF(L531&lt;CGR!$P$4,"INCUMPLIDA","PROCESO"), "VERIFICAR FECHA")),"SIN VALOR AVANCE")</f>
        <v>PROCESO</v>
      </c>
      <c r="R531" s="281" t="s">
        <v>261</v>
      </c>
      <c r="S531" s="282" t="s">
        <v>262</v>
      </c>
      <c r="T531" s="301">
        <v>1</v>
      </c>
      <c r="U531" s="379">
        <v>46024</v>
      </c>
      <c r="V531" s="379">
        <v>46660</v>
      </c>
      <c r="W531" s="165">
        <f t="shared" si="111"/>
        <v>90.857142857142861</v>
      </c>
      <c r="X531" s="387">
        <v>0</v>
      </c>
      <c r="Y531" s="303" t="s">
        <v>3797</v>
      </c>
      <c r="Z531" s="340">
        <f t="shared" si="104"/>
        <v>1</v>
      </c>
      <c r="AA531" s="340">
        <f t="shared" si="105"/>
        <v>1</v>
      </c>
      <c r="AB531" s="340">
        <f t="shared" si="106"/>
        <v>1</v>
      </c>
      <c r="AC531" s="340">
        <f t="shared" si="107"/>
        <v>1</v>
      </c>
      <c r="AD531" s="340">
        <f t="shared" si="108"/>
        <v>1</v>
      </c>
      <c r="AE531" s="340">
        <f t="shared" si="109"/>
        <v>1</v>
      </c>
      <c r="AF531" s="340">
        <f t="shared" si="109"/>
        <v>1</v>
      </c>
      <c r="AG531" s="340">
        <f t="shared" si="110"/>
        <v>1</v>
      </c>
    </row>
    <row r="532" spans="1:33" ht="409.5">
      <c r="A532" s="169" t="s">
        <v>19</v>
      </c>
      <c r="B532" s="460" t="s">
        <v>13</v>
      </c>
      <c r="C532" s="642"/>
      <c r="D532" s="642"/>
      <c r="E532" s="643"/>
      <c r="F532" s="643"/>
      <c r="G532" s="52" t="s">
        <v>1365</v>
      </c>
      <c r="H532" s="163" t="s">
        <v>264</v>
      </c>
      <c r="I532" s="163" t="s">
        <v>265</v>
      </c>
      <c r="J532" s="168">
        <v>2</v>
      </c>
      <c r="K532" s="192">
        <v>46024</v>
      </c>
      <c r="L532" s="192">
        <v>46660</v>
      </c>
      <c r="M532" s="165">
        <f t="shared" ref="M532:M595" si="113">(L532-K532)/7</f>
        <v>90.857142857142861</v>
      </c>
      <c r="N532" s="191">
        <v>0</v>
      </c>
      <c r="O532" s="175" t="s">
        <v>3722</v>
      </c>
      <c r="P532" s="53">
        <f t="shared" si="112"/>
        <v>0</v>
      </c>
      <c r="Q532" s="166" t="str">
        <f>IF(ISNUMBER(P532),IF(P532=100%,"CUMPLIDA",IF(AND(ISNUMBER(L532),ISNUMBER(CGR!$P$4)), IF(L532&lt;CGR!$P$4,"INCUMPLIDA","PROCESO"), "VERIFICAR FECHA")),"SIN VALOR AVANCE")</f>
        <v>PROCESO</v>
      </c>
      <c r="R532" s="281" t="s">
        <v>264</v>
      </c>
      <c r="S532" s="282" t="s">
        <v>265</v>
      </c>
      <c r="T532" s="301">
        <v>2</v>
      </c>
      <c r="U532" s="379">
        <v>46024</v>
      </c>
      <c r="V532" s="379">
        <v>46660</v>
      </c>
      <c r="W532" s="165">
        <f t="shared" si="111"/>
        <v>90.857142857142861</v>
      </c>
      <c r="X532" s="387">
        <v>0</v>
      </c>
      <c r="Y532" s="303" t="s">
        <v>3722</v>
      </c>
      <c r="Z532" s="340">
        <f t="shared" si="104"/>
        <v>1</v>
      </c>
      <c r="AA532" s="340">
        <f t="shared" si="105"/>
        <v>1</v>
      </c>
      <c r="AB532" s="340">
        <f t="shared" si="106"/>
        <v>1</v>
      </c>
      <c r="AC532" s="340">
        <f t="shared" si="107"/>
        <v>1</v>
      </c>
      <c r="AD532" s="340">
        <f t="shared" si="108"/>
        <v>1</v>
      </c>
      <c r="AE532" s="340">
        <f t="shared" si="109"/>
        <v>1</v>
      </c>
      <c r="AF532" s="340">
        <f t="shared" si="109"/>
        <v>1</v>
      </c>
      <c r="AG532" s="340">
        <f t="shared" si="110"/>
        <v>1</v>
      </c>
    </row>
    <row r="533" spans="1:33" ht="240.75" customHeight="1">
      <c r="A533" s="169" t="s">
        <v>19</v>
      </c>
      <c r="B533" s="460" t="s">
        <v>13</v>
      </c>
      <c r="C533" s="642" t="s">
        <v>3799</v>
      </c>
      <c r="D533" s="642" t="s">
        <v>3800</v>
      </c>
      <c r="E533" s="643" t="s">
        <v>3801</v>
      </c>
      <c r="F533" s="643" t="s">
        <v>3802</v>
      </c>
      <c r="G533" s="643" t="s">
        <v>2481</v>
      </c>
      <c r="H533" s="537" t="s">
        <v>3620</v>
      </c>
      <c r="I533" s="163" t="s">
        <v>3170</v>
      </c>
      <c r="J533" s="164">
        <v>1</v>
      </c>
      <c r="K533" s="190">
        <v>44044</v>
      </c>
      <c r="L533" s="190">
        <v>44196</v>
      </c>
      <c r="M533" s="165">
        <f t="shared" si="113"/>
        <v>21.714285714285715</v>
      </c>
      <c r="N533" s="191">
        <v>1</v>
      </c>
      <c r="O533" s="163" t="s">
        <v>3803</v>
      </c>
      <c r="P533" s="53">
        <f t="shared" si="112"/>
        <v>1</v>
      </c>
      <c r="Q533" s="166" t="str">
        <f>IF(ISNUMBER(P533),IF(P533=100%,"CUMPLIDA",IF(AND(ISNUMBER(L533),ISNUMBER(CGR!$P$4)), IF(L533&lt;CGR!$P$4,"INCUMPLIDA","PROCESO"), "VERIFICAR FECHA")),"SIN VALOR AVANCE")</f>
        <v>CUMPLIDA</v>
      </c>
      <c r="R533" s="362" t="s">
        <v>3620</v>
      </c>
      <c r="S533" s="282" t="s">
        <v>3170</v>
      </c>
      <c r="T533" s="363">
        <v>1</v>
      </c>
      <c r="U533" s="378">
        <v>44044</v>
      </c>
      <c r="V533" s="378">
        <v>44196</v>
      </c>
      <c r="W533" s="165">
        <f t="shared" si="111"/>
        <v>21.714285714285715</v>
      </c>
      <c r="X533" s="387">
        <v>1</v>
      </c>
      <c r="Y533" s="282" t="s">
        <v>3803</v>
      </c>
      <c r="Z533" s="340">
        <f t="shared" ref="Z533:Z596" si="114">IF(H533=R533,1,0)</f>
        <v>1</v>
      </c>
      <c r="AA533" s="340">
        <f t="shared" ref="AA533:AA596" si="115">IF(I533=S533,1,0)</f>
        <v>1</v>
      </c>
      <c r="AB533" s="340">
        <f t="shared" ref="AB533:AB596" si="116">IF(J533=T533,1,0)</f>
        <v>1</v>
      </c>
      <c r="AC533" s="340">
        <f t="shared" ref="AC533:AC596" si="117">IF(K533=U533,1,0)</f>
        <v>1</v>
      </c>
      <c r="AD533" s="340">
        <f t="shared" ref="AD533:AD596" si="118">IF(L533=V533,1,0)</f>
        <v>1</v>
      </c>
      <c r="AE533" s="340">
        <f t="shared" ref="AE533:AF596" si="119">IF(M533=W533,1,0)</f>
        <v>1</v>
      </c>
      <c r="AF533" s="340">
        <f t="shared" si="119"/>
        <v>1</v>
      </c>
      <c r="AG533" s="340">
        <f t="shared" ref="AG533:AG596" si="120">IF(O533=Y533,1,0)</f>
        <v>1</v>
      </c>
    </row>
    <row r="534" spans="1:33" ht="218.25" customHeight="1">
      <c r="A534" s="169" t="s">
        <v>19</v>
      </c>
      <c r="B534" s="460" t="s">
        <v>13</v>
      </c>
      <c r="C534" s="642"/>
      <c r="D534" s="642"/>
      <c r="E534" s="643"/>
      <c r="F534" s="643"/>
      <c r="G534" s="643"/>
      <c r="H534" s="163" t="s">
        <v>2429</v>
      </c>
      <c r="I534" s="163" t="s">
        <v>969</v>
      </c>
      <c r="J534" s="168">
        <v>1</v>
      </c>
      <c r="K534" s="190">
        <v>45231</v>
      </c>
      <c r="L534" s="190">
        <v>45504</v>
      </c>
      <c r="M534" s="165">
        <f t="shared" si="113"/>
        <v>39</v>
      </c>
      <c r="N534" s="191">
        <v>1</v>
      </c>
      <c r="O534" s="175" t="s">
        <v>3703</v>
      </c>
      <c r="P534" s="53">
        <f t="shared" si="112"/>
        <v>1</v>
      </c>
      <c r="Q534" s="166" t="str">
        <f>IF(ISNUMBER(P534),IF(P534=100%,"CUMPLIDA",IF(AND(ISNUMBER(L534),ISNUMBER(CGR!$P$4)), IF(L534&lt;CGR!$P$4,"INCUMPLIDA","PROCESO"), "VERIFICAR FECHA")),"SIN VALOR AVANCE")</f>
        <v>CUMPLIDA</v>
      </c>
      <c r="R534" s="281" t="s">
        <v>2429</v>
      </c>
      <c r="S534" s="282" t="s">
        <v>969</v>
      </c>
      <c r="T534" s="301">
        <v>1</v>
      </c>
      <c r="U534" s="378">
        <v>45231</v>
      </c>
      <c r="V534" s="378">
        <v>45504</v>
      </c>
      <c r="W534" s="165">
        <f t="shared" si="111"/>
        <v>39</v>
      </c>
      <c r="X534" s="387">
        <v>1</v>
      </c>
      <c r="Y534" s="303" t="s">
        <v>3703</v>
      </c>
      <c r="Z534" s="340">
        <f t="shared" si="114"/>
        <v>1</v>
      </c>
      <c r="AA534" s="340">
        <f t="shared" si="115"/>
        <v>1</v>
      </c>
      <c r="AB534" s="340">
        <f t="shared" si="116"/>
        <v>1</v>
      </c>
      <c r="AC534" s="340">
        <f t="shared" si="117"/>
        <v>1</v>
      </c>
      <c r="AD534" s="340">
        <f t="shared" si="118"/>
        <v>1</v>
      </c>
      <c r="AE534" s="340">
        <f t="shared" si="119"/>
        <v>1</v>
      </c>
      <c r="AF534" s="340">
        <f t="shared" si="119"/>
        <v>1</v>
      </c>
      <c r="AG534" s="340">
        <f t="shared" si="120"/>
        <v>1</v>
      </c>
    </row>
    <row r="535" spans="1:33" ht="315.75">
      <c r="A535" s="169" t="s">
        <v>19</v>
      </c>
      <c r="B535" s="460" t="s">
        <v>13</v>
      </c>
      <c r="C535" s="642"/>
      <c r="D535" s="642"/>
      <c r="E535" s="643"/>
      <c r="F535" s="643"/>
      <c r="G535" s="643"/>
      <c r="H535" s="163" t="s">
        <v>2431</v>
      </c>
      <c r="I535" s="163" t="s">
        <v>2432</v>
      </c>
      <c r="J535" s="168">
        <v>1</v>
      </c>
      <c r="K535" s="190">
        <v>45231</v>
      </c>
      <c r="L535" s="190">
        <v>45504</v>
      </c>
      <c r="M535" s="165">
        <f t="shared" si="113"/>
        <v>39</v>
      </c>
      <c r="N535" s="191">
        <v>1</v>
      </c>
      <c r="O535" s="175" t="s">
        <v>3741</v>
      </c>
      <c r="P535" s="53">
        <f t="shared" si="112"/>
        <v>1</v>
      </c>
      <c r="Q535" s="166" t="str">
        <f>IF(ISNUMBER(P535),IF(P535=100%,"CUMPLIDA",IF(AND(ISNUMBER(L535),ISNUMBER(CGR!$P$4)), IF(L535&lt;CGR!$P$4,"INCUMPLIDA","PROCESO"), "VERIFICAR FECHA")),"SIN VALOR AVANCE")</f>
        <v>CUMPLIDA</v>
      </c>
      <c r="R535" s="281" t="s">
        <v>2431</v>
      </c>
      <c r="S535" s="282" t="s">
        <v>2432</v>
      </c>
      <c r="T535" s="301">
        <v>1</v>
      </c>
      <c r="U535" s="378">
        <v>45231</v>
      </c>
      <c r="V535" s="378">
        <v>45504</v>
      </c>
      <c r="W535" s="165">
        <f t="shared" si="111"/>
        <v>39</v>
      </c>
      <c r="X535" s="387">
        <v>1</v>
      </c>
      <c r="Y535" s="303" t="s">
        <v>3741</v>
      </c>
      <c r="Z535" s="340">
        <f t="shared" si="114"/>
        <v>1</v>
      </c>
      <c r="AA535" s="340">
        <f t="shared" si="115"/>
        <v>1</v>
      </c>
      <c r="AB535" s="340">
        <f t="shared" si="116"/>
        <v>1</v>
      </c>
      <c r="AC535" s="340">
        <f t="shared" si="117"/>
        <v>1</v>
      </c>
      <c r="AD535" s="340">
        <f t="shared" si="118"/>
        <v>1</v>
      </c>
      <c r="AE535" s="340">
        <f t="shared" si="119"/>
        <v>1</v>
      </c>
      <c r="AF535" s="340">
        <f t="shared" si="119"/>
        <v>1</v>
      </c>
      <c r="AG535" s="340">
        <f t="shared" si="120"/>
        <v>1</v>
      </c>
    </row>
    <row r="536" spans="1:33" ht="150.75">
      <c r="A536" s="169" t="s">
        <v>19</v>
      </c>
      <c r="B536" s="460" t="s">
        <v>13</v>
      </c>
      <c r="C536" s="642"/>
      <c r="D536" s="642"/>
      <c r="E536" s="643"/>
      <c r="F536" s="643"/>
      <c r="G536" s="52" t="s">
        <v>2434</v>
      </c>
      <c r="H536" s="163" t="s">
        <v>1614</v>
      </c>
      <c r="I536" s="163" t="s">
        <v>238</v>
      </c>
      <c r="J536" s="168">
        <v>1</v>
      </c>
      <c r="K536" s="192">
        <v>45323</v>
      </c>
      <c r="L536" s="192">
        <v>45747</v>
      </c>
      <c r="M536" s="165">
        <f t="shared" si="113"/>
        <v>60.571428571428569</v>
      </c>
      <c r="N536" s="191">
        <v>0</v>
      </c>
      <c r="O536" s="175" t="s">
        <v>3742</v>
      </c>
      <c r="P536" s="53">
        <f t="shared" si="112"/>
        <v>0</v>
      </c>
      <c r="Q536" s="166" t="str">
        <f>IF(ISNUMBER(P536),IF(P536=100%,"CUMPLIDA",IF(AND(ISNUMBER(L536),ISNUMBER(CGR!$P$4)), IF(L536&lt;CGR!$P$4,"INCUMPLIDA","PROCESO"), "VERIFICAR FECHA")),"SIN VALOR AVANCE")</f>
        <v>PROCESO</v>
      </c>
      <c r="R536" s="281" t="s">
        <v>1614</v>
      </c>
      <c r="S536" s="282" t="s">
        <v>238</v>
      </c>
      <c r="T536" s="301">
        <v>1</v>
      </c>
      <c r="U536" s="379">
        <v>45323</v>
      </c>
      <c r="V536" s="379">
        <v>45747</v>
      </c>
      <c r="W536" s="165">
        <f t="shared" si="111"/>
        <v>60.571428571428569</v>
      </c>
      <c r="X536" s="387">
        <v>0</v>
      </c>
      <c r="Y536" s="303" t="s">
        <v>3742</v>
      </c>
      <c r="Z536" s="340">
        <f t="shared" si="114"/>
        <v>1</v>
      </c>
      <c r="AA536" s="340">
        <f t="shared" si="115"/>
        <v>1</v>
      </c>
      <c r="AB536" s="340">
        <f t="shared" si="116"/>
        <v>1</v>
      </c>
      <c r="AC536" s="340">
        <f t="shared" si="117"/>
        <v>1</v>
      </c>
      <c r="AD536" s="340">
        <f t="shared" si="118"/>
        <v>1</v>
      </c>
      <c r="AE536" s="340">
        <f t="shared" si="119"/>
        <v>1</v>
      </c>
      <c r="AF536" s="340">
        <f t="shared" si="119"/>
        <v>1</v>
      </c>
      <c r="AG536" s="340">
        <f t="shared" si="120"/>
        <v>1</v>
      </c>
    </row>
    <row r="537" spans="1:33" ht="90">
      <c r="A537" s="169" t="s">
        <v>19</v>
      </c>
      <c r="B537" s="460" t="s">
        <v>13</v>
      </c>
      <c r="C537" s="642"/>
      <c r="D537" s="642"/>
      <c r="E537" s="643"/>
      <c r="F537" s="643"/>
      <c r="G537" s="52" t="s">
        <v>241</v>
      </c>
      <c r="H537" s="163" t="s">
        <v>241</v>
      </c>
      <c r="I537" s="163" t="s">
        <v>242</v>
      </c>
      <c r="J537" s="168">
        <v>1</v>
      </c>
      <c r="K537" s="192">
        <v>45323</v>
      </c>
      <c r="L537" s="192">
        <v>45747</v>
      </c>
      <c r="M537" s="165">
        <f t="shared" si="113"/>
        <v>60.571428571428569</v>
      </c>
      <c r="N537" s="191">
        <v>0</v>
      </c>
      <c r="O537" s="175" t="s">
        <v>3703</v>
      </c>
      <c r="P537" s="53">
        <f t="shared" si="112"/>
        <v>0</v>
      </c>
      <c r="Q537" s="166" t="str">
        <f>IF(ISNUMBER(P537),IF(P537=100%,"CUMPLIDA",IF(AND(ISNUMBER(L537),ISNUMBER(CGR!$P$4)), IF(L537&lt;CGR!$P$4,"INCUMPLIDA","PROCESO"), "VERIFICAR FECHA")),"SIN VALOR AVANCE")</f>
        <v>PROCESO</v>
      </c>
      <c r="R537" s="281" t="s">
        <v>241</v>
      </c>
      <c r="S537" s="282" t="s">
        <v>242</v>
      </c>
      <c r="T537" s="301">
        <v>1</v>
      </c>
      <c r="U537" s="379">
        <v>45323</v>
      </c>
      <c r="V537" s="379">
        <v>45747</v>
      </c>
      <c r="W537" s="165">
        <f t="shared" si="111"/>
        <v>60.571428571428569</v>
      </c>
      <c r="X537" s="387">
        <v>0</v>
      </c>
      <c r="Y537" s="303" t="s">
        <v>3703</v>
      </c>
      <c r="Z537" s="340">
        <f t="shared" si="114"/>
        <v>1</v>
      </c>
      <c r="AA537" s="340">
        <f t="shared" si="115"/>
        <v>1</v>
      </c>
      <c r="AB537" s="340">
        <f t="shared" si="116"/>
        <v>1</v>
      </c>
      <c r="AC537" s="340">
        <f t="shared" si="117"/>
        <v>1</v>
      </c>
      <c r="AD537" s="340">
        <f t="shared" si="118"/>
        <v>1</v>
      </c>
      <c r="AE537" s="340">
        <f t="shared" si="119"/>
        <v>1</v>
      </c>
      <c r="AF537" s="340">
        <f t="shared" si="119"/>
        <v>1</v>
      </c>
      <c r="AG537" s="340">
        <f t="shared" si="120"/>
        <v>1</v>
      </c>
    </row>
    <row r="538" spans="1:33" ht="150">
      <c r="A538" s="169" t="s">
        <v>19</v>
      </c>
      <c r="B538" s="460" t="s">
        <v>13</v>
      </c>
      <c r="C538" s="642"/>
      <c r="D538" s="642"/>
      <c r="E538" s="643"/>
      <c r="F538" s="643"/>
      <c r="G538" s="52" t="s">
        <v>1361</v>
      </c>
      <c r="H538" s="163" t="s">
        <v>245</v>
      </c>
      <c r="I538" s="163" t="s">
        <v>246</v>
      </c>
      <c r="J538" s="168">
        <v>1</v>
      </c>
      <c r="K538" s="192">
        <v>45231</v>
      </c>
      <c r="L538" s="192">
        <v>45747</v>
      </c>
      <c r="M538" s="165">
        <f t="shared" si="113"/>
        <v>73.714285714285708</v>
      </c>
      <c r="N538" s="191">
        <v>0</v>
      </c>
      <c r="O538" s="163" t="s">
        <v>3622</v>
      </c>
      <c r="P538" s="53">
        <f t="shared" si="112"/>
        <v>0</v>
      </c>
      <c r="Q538" s="166" t="str">
        <f>IF(ISNUMBER(P538),IF(P538=100%,"CUMPLIDA",IF(AND(ISNUMBER(L538),ISNUMBER(CGR!$P$4)), IF(L538&lt;CGR!$P$4,"INCUMPLIDA","PROCESO"), "VERIFICAR FECHA")),"SIN VALOR AVANCE")</f>
        <v>PROCESO</v>
      </c>
      <c r="R538" s="281" t="s">
        <v>245</v>
      </c>
      <c r="S538" s="282" t="s">
        <v>246</v>
      </c>
      <c r="T538" s="301">
        <v>1</v>
      </c>
      <c r="U538" s="379">
        <v>45231</v>
      </c>
      <c r="V538" s="379">
        <v>45747</v>
      </c>
      <c r="W538" s="165">
        <f t="shared" si="111"/>
        <v>73.714285714285708</v>
      </c>
      <c r="X538" s="387">
        <v>0</v>
      </c>
      <c r="Y538" s="282" t="s">
        <v>3622</v>
      </c>
      <c r="Z538" s="340">
        <f t="shared" si="114"/>
        <v>1</v>
      </c>
      <c r="AA538" s="340">
        <f t="shared" si="115"/>
        <v>1</v>
      </c>
      <c r="AB538" s="340">
        <f t="shared" si="116"/>
        <v>1</v>
      </c>
      <c r="AC538" s="340">
        <f t="shared" si="117"/>
        <v>1</v>
      </c>
      <c r="AD538" s="340">
        <f t="shared" si="118"/>
        <v>1</v>
      </c>
      <c r="AE538" s="340">
        <f t="shared" si="119"/>
        <v>1</v>
      </c>
      <c r="AF538" s="340">
        <f t="shared" si="119"/>
        <v>1</v>
      </c>
      <c r="AG538" s="340">
        <f t="shared" si="120"/>
        <v>1</v>
      </c>
    </row>
    <row r="539" spans="1:33" ht="150.75">
      <c r="A539" s="169" t="s">
        <v>19</v>
      </c>
      <c r="B539" s="460" t="s">
        <v>13</v>
      </c>
      <c r="C539" s="642"/>
      <c r="D539" s="642"/>
      <c r="E539" s="643"/>
      <c r="F539" s="643"/>
      <c r="G539" s="52" t="s">
        <v>248</v>
      </c>
      <c r="H539" s="163" t="s">
        <v>248</v>
      </c>
      <c r="I539" s="163" t="s">
        <v>3249</v>
      </c>
      <c r="J539" s="168">
        <v>1</v>
      </c>
      <c r="K539" s="192">
        <v>45323</v>
      </c>
      <c r="L539" s="192">
        <v>45747</v>
      </c>
      <c r="M539" s="165">
        <f t="shared" si="113"/>
        <v>60.571428571428569</v>
      </c>
      <c r="N539" s="191">
        <v>0</v>
      </c>
      <c r="O539" s="175" t="s">
        <v>3797</v>
      </c>
      <c r="P539" s="53">
        <f t="shared" si="112"/>
        <v>0</v>
      </c>
      <c r="Q539" s="166" t="str">
        <f>IF(ISNUMBER(P539),IF(P539=100%,"CUMPLIDA",IF(AND(ISNUMBER(L539),ISNUMBER(CGR!$P$4)), IF(L539&lt;CGR!$P$4,"INCUMPLIDA","PROCESO"), "VERIFICAR FECHA")),"SIN VALOR AVANCE")</f>
        <v>PROCESO</v>
      </c>
      <c r="R539" s="281" t="s">
        <v>248</v>
      </c>
      <c r="S539" s="282" t="s">
        <v>3249</v>
      </c>
      <c r="T539" s="301">
        <v>1</v>
      </c>
      <c r="U539" s="379">
        <v>45323</v>
      </c>
      <c r="V539" s="379">
        <v>45747</v>
      </c>
      <c r="W539" s="165">
        <f t="shared" si="111"/>
        <v>60.571428571428569</v>
      </c>
      <c r="X539" s="387">
        <v>0</v>
      </c>
      <c r="Y539" s="303" t="s">
        <v>3797</v>
      </c>
      <c r="Z539" s="340">
        <f t="shared" si="114"/>
        <v>1</v>
      </c>
      <c r="AA539" s="340">
        <f t="shared" si="115"/>
        <v>1</v>
      </c>
      <c r="AB539" s="340">
        <f t="shared" si="116"/>
        <v>1</v>
      </c>
      <c r="AC539" s="340">
        <f t="shared" si="117"/>
        <v>1</v>
      </c>
      <c r="AD539" s="340">
        <f t="shared" si="118"/>
        <v>1</v>
      </c>
      <c r="AE539" s="340">
        <f t="shared" si="119"/>
        <v>1</v>
      </c>
      <c r="AF539" s="340">
        <f t="shared" si="119"/>
        <v>1</v>
      </c>
      <c r="AG539" s="340">
        <f t="shared" si="120"/>
        <v>1</v>
      </c>
    </row>
    <row r="540" spans="1:33" ht="135">
      <c r="A540" s="169" t="s">
        <v>19</v>
      </c>
      <c r="B540" s="460" t="s">
        <v>13</v>
      </c>
      <c r="C540" s="642"/>
      <c r="D540" s="642"/>
      <c r="E540" s="643"/>
      <c r="F540" s="643"/>
      <c r="G540" s="52" t="s">
        <v>3707</v>
      </c>
      <c r="H540" s="163" t="s">
        <v>3707</v>
      </c>
      <c r="I540" s="163" t="s">
        <v>252</v>
      </c>
      <c r="J540" s="168">
        <v>1</v>
      </c>
      <c r="K540" s="192">
        <v>45231</v>
      </c>
      <c r="L540" s="192">
        <v>45747</v>
      </c>
      <c r="M540" s="165">
        <f t="shared" si="113"/>
        <v>73.714285714285708</v>
      </c>
      <c r="N540" s="191">
        <v>0</v>
      </c>
      <c r="O540" s="175" t="s">
        <v>3798</v>
      </c>
      <c r="P540" s="53">
        <f t="shared" si="112"/>
        <v>0</v>
      </c>
      <c r="Q540" s="166" t="str">
        <f>IF(ISNUMBER(P540),IF(P540=100%,"CUMPLIDA",IF(AND(ISNUMBER(L540),ISNUMBER(CGR!$P$4)), IF(L540&lt;CGR!$P$4,"INCUMPLIDA","PROCESO"), "VERIFICAR FECHA")),"SIN VALOR AVANCE")</f>
        <v>PROCESO</v>
      </c>
      <c r="R540" s="281" t="s">
        <v>3707</v>
      </c>
      <c r="S540" s="282" t="s">
        <v>252</v>
      </c>
      <c r="T540" s="301">
        <v>1</v>
      </c>
      <c r="U540" s="379">
        <v>45231</v>
      </c>
      <c r="V540" s="379">
        <v>45747</v>
      </c>
      <c r="W540" s="165">
        <f t="shared" si="111"/>
        <v>73.714285714285708</v>
      </c>
      <c r="X540" s="387">
        <v>0</v>
      </c>
      <c r="Y540" s="303" t="s">
        <v>3798</v>
      </c>
      <c r="Z540" s="340">
        <f t="shared" si="114"/>
        <v>1</v>
      </c>
      <c r="AA540" s="340">
        <f t="shared" si="115"/>
        <v>1</v>
      </c>
      <c r="AB540" s="340">
        <f t="shared" si="116"/>
        <v>1</v>
      </c>
      <c r="AC540" s="340">
        <f t="shared" si="117"/>
        <v>1</v>
      </c>
      <c r="AD540" s="340">
        <f t="shared" si="118"/>
        <v>1</v>
      </c>
      <c r="AE540" s="340">
        <f t="shared" si="119"/>
        <v>1</v>
      </c>
      <c r="AF540" s="340">
        <f t="shared" si="119"/>
        <v>1</v>
      </c>
      <c r="AG540" s="340">
        <f t="shared" si="120"/>
        <v>1</v>
      </c>
    </row>
    <row r="541" spans="1:33" ht="225.75">
      <c r="A541" s="169" t="s">
        <v>19</v>
      </c>
      <c r="B541" s="460" t="s">
        <v>13</v>
      </c>
      <c r="C541" s="642"/>
      <c r="D541" s="642"/>
      <c r="E541" s="643"/>
      <c r="F541" s="643"/>
      <c r="G541" s="52" t="s">
        <v>3708</v>
      </c>
      <c r="H541" s="163" t="s">
        <v>3708</v>
      </c>
      <c r="I541" s="163" t="s">
        <v>2556</v>
      </c>
      <c r="J541" s="168">
        <v>1</v>
      </c>
      <c r="K541" s="192">
        <v>45231</v>
      </c>
      <c r="L541" s="192">
        <v>45808</v>
      </c>
      <c r="M541" s="165">
        <f t="shared" si="113"/>
        <v>82.428571428571431</v>
      </c>
      <c r="N541" s="191">
        <v>0</v>
      </c>
      <c r="O541" s="175" t="s">
        <v>3750</v>
      </c>
      <c r="P541" s="53">
        <f t="shared" si="112"/>
        <v>0</v>
      </c>
      <c r="Q541" s="166" t="str">
        <f>IF(ISNUMBER(P541),IF(P541=100%,"CUMPLIDA",IF(AND(ISNUMBER(L541),ISNUMBER(CGR!$P$4)), IF(L541&lt;CGR!$P$4,"INCUMPLIDA","PROCESO"), "VERIFICAR FECHA")),"SIN VALOR AVANCE")</f>
        <v>PROCESO</v>
      </c>
      <c r="R541" s="281" t="s">
        <v>3708</v>
      </c>
      <c r="S541" s="282" t="s">
        <v>2556</v>
      </c>
      <c r="T541" s="301">
        <v>1</v>
      </c>
      <c r="U541" s="379">
        <v>45231</v>
      </c>
      <c r="V541" s="379">
        <v>45808</v>
      </c>
      <c r="W541" s="165">
        <f t="shared" si="111"/>
        <v>82.428571428571431</v>
      </c>
      <c r="X541" s="387">
        <v>0</v>
      </c>
      <c r="Y541" s="303" t="s">
        <v>3750</v>
      </c>
      <c r="Z541" s="340">
        <f t="shared" si="114"/>
        <v>1</v>
      </c>
      <c r="AA541" s="340">
        <f t="shared" si="115"/>
        <v>1</v>
      </c>
      <c r="AB541" s="340">
        <f t="shared" si="116"/>
        <v>1</v>
      </c>
      <c r="AC541" s="340">
        <f t="shared" si="117"/>
        <v>1</v>
      </c>
      <c r="AD541" s="340">
        <f t="shared" si="118"/>
        <v>1</v>
      </c>
      <c r="AE541" s="340">
        <f t="shared" si="119"/>
        <v>1</v>
      </c>
      <c r="AF541" s="340">
        <f t="shared" si="119"/>
        <v>1</v>
      </c>
      <c r="AG541" s="340">
        <f t="shared" si="120"/>
        <v>1</v>
      </c>
    </row>
    <row r="542" spans="1:33" ht="182.25">
      <c r="A542" s="169" t="s">
        <v>19</v>
      </c>
      <c r="B542" s="460" t="s">
        <v>13</v>
      </c>
      <c r="C542" s="642"/>
      <c r="D542" s="642"/>
      <c r="E542" s="643"/>
      <c r="F542" s="643"/>
      <c r="G542" s="52" t="s">
        <v>1363</v>
      </c>
      <c r="H542" s="163" t="s">
        <v>258</v>
      </c>
      <c r="I542" s="163" t="s">
        <v>259</v>
      </c>
      <c r="J542" s="168">
        <v>7</v>
      </c>
      <c r="K542" s="192">
        <v>46024</v>
      </c>
      <c r="L542" s="192">
        <v>46660</v>
      </c>
      <c r="M542" s="165">
        <f t="shared" si="113"/>
        <v>90.857142857142861</v>
      </c>
      <c r="N542" s="191">
        <v>0</v>
      </c>
      <c r="O542" s="175" t="s">
        <v>3720</v>
      </c>
      <c r="P542" s="53">
        <f t="shared" si="112"/>
        <v>0</v>
      </c>
      <c r="Q542" s="166" t="str">
        <f>IF(ISNUMBER(P542),IF(P542=100%,"CUMPLIDA",IF(AND(ISNUMBER(L542),ISNUMBER(CGR!$P$4)), IF(L542&lt;CGR!$P$4,"INCUMPLIDA","PROCESO"), "VERIFICAR FECHA")),"SIN VALOR AVANCE")</f>
        <v>PROCESO</v>
      </c>
      <c r="R542" s="281" t="s">
        <v>258</v>
      </c>
      <c r="S542" s="282" t="s">
        <v>259</v>
      </c>
      <c r="T542" s="301">
        <v>7</v>
      </c>
      <c r="U542" s="379">
        <v>46024</v>
      </c>
      <c r="V542" s="379">
        <v>46660</v>
      </c>
      <c r="W542" s="165">
        <f t="shared" si="111"/>
        <v>90.857142857142861</v>
      </c>
      <c r="X542" s="387">
        <v>0</v>
      </c>
      <c r="Y542" s="303" t="s">
        <v>3720</v>
      </c>
      <c r="Z542" s="340">
        <f t="shared" si="114"/>
        <v>1</v>
      </c>
      <c r="AA542" s="340">
        <f t="shared" si="115"/>
        <v>1</v>
      </c>
      <c r="AB542" s="340">
        <f t="shared" si="116"/>
        <v>1</v>
      </c>
      <c r="AC542" s="340">
        <f t="shared" si="117"/>
        <v>1</v>
      </c>
      <c r="AD542" s="340">
        <f t="shared" si="118"/>
        <v>1</v>
      </c>
      <c r="AE542" s="340">
        <f t="shared" si="119"/>
        <v>1</v>
      </c>
      <c r="AF542" s="340">
        <f t="shared" si="119"/>
        <v>1</v>
      </c>
      <c r="AG542" s="340">
        <f t="shared" si="120"/>
        <v>1</v>
      </c>
    </row>
    <row r="543" spans="1:33" ht="180">
      <c r="A543" s="169" t="s">
        <v>19</v>
      </c>
      <c r="B543" s="460" t="s">
        <v>13</v>
      </c>
      <c r="C543" s="642"/>
      <c r="D543" s="642"/>
      <c r="E543" s="643"/>
      <c r="F543" s="643"/>
      <c r="G543" s="52" t="s">
        <v>1364</v>
      </c>
      <c r="H543" s="163" t="s">
        <v>261</v>
      </c>
      <c r="I543" s="163" t="s">
        <v>262</v>
      </c>
      <c r="J543" s="168">
        <v>1</v>
      </c>
      <c r="K543" s="192">
        <v>46024</v>
      </c>
      <c r="L543" s="192">
        <v>46660</v>
      </c>
      <c r="M543" s="165">
        <f t="shared" si="113"/>
        <v>90.857142857142861</v>
      </c>
      <c r="N543" s="191">
        <v>0</v>
      </c>
      <c r="O543" s="175" t="s">
        <v>3751</v>
      </c>
      <c r="P543" s="53">
        <f t="shared" si="112"/>
        <v>0</v>
      </c>
      <c r="Q543" s="166" t="str">
        <f>IF(ISNUMBER(P543),IF(P543=100%,"CUMPLIDA",IF(AND(ISNUMBER(L543),ISNUMBER(CGR!$P$4)), IF(L543&lt;CGR!$P$4,"INCUMPLIDA","PROCESO"), "VERIFICAR FECHA")),"SIN VALOR AVANCE")</f>
        <v>PROCESO</v>
      </c>
      <c r="R543" s="281" t="s">
        <v>261</v>
      </c>
      <c r="S543" s="282" t="s">
        <v>262</v>
      </c>
      <c r="T543" s="301">
        <v>1</v>
      </c>
      <c r="U543" s="379">
        <v>46024</v>
      </c>
      <c r="V543" s="379">
        <v>46660</v>
      </c>
      <c r="W543" s="165">
        <f t="shared" si="111"/>
        <v>90.857142857142861</v>
      </c>
      <c r="X543" s="387">
        <v>0</v>
      </c>
      <c r="Y543" s="303" t="s">
        <v>3751</v>
      </c>
      <c r="Z543" s="340">
        <f t="shared" si="114"/>
        <v>1</v>
      </c>
      <c r="AA543" s="340">
        <f t="shared" si="115"/>
        <v>1</v>
      </c>
      <c r="AB543" s="340">
        <f t="shared" si="116"/>
        <v>1</v>
      </c>
      <c r="AC543" s="340">
        <f t="shared" si="117"/>
        <v>1</v>
      </c>
      <c r="AD543" s="340">
        <f t="shared" si="118"/>
        <v>1</v>
      </c>
      <c r="AE543" s="340">
        <f t="shared" si="119"/>
        <v>1</v>
      </c>
      <c r="AF543" s="340">
        <f t="shared" si="119"/>
        <v>1</v>
      </c>
      <c r="AG543" s="340">
        <f t="shared" si="120"/>
        <v>1</v>
      </c>
    </row>
    <row r="544" spans="1:33" ht="409.5">
      <c r="A544" s="169" t="s">
        <v>19</v>
      </c>
      <c r="B544" s="460" t="s">
        <v>13</v>
      </c>
      <c r="C544" s="642"/>
      <c r="D544" s="642"/>
      <c r="E544" s="643"/>
      <c r="F544" s="643"/>
      <c r="G544" s="52" t="s">
        <v>1365</v>
      </c>
      <c r="H544" s="163" t="s">
        <v>264</v>
      </c>
      <c r="I544" s="163" t="s">
        <v>265</v>
      </c>
      <c r="J544" s="168">
        <v>2</v>
      </c>
      <c r="K544" s="192">
        <v>46024</v>
      </c>
      <c r="L544" s="192">
        <v>46660</v>
      </c>
      <c r="M544" s="165">
        <f t="shared" si="113"/>
        <v>90.857142857142861</v>
      </c>
      <c r="N544" s="191">
        <v>0</v>
      </c>
      <c r="O544" s="175" t="s">
        <v>3722</v>
      </c>
      <c r="P544" s="53">
        <f t="shared" si="112"/>
        <v>0</v>
      </c>
      <c r="Q544" s="166" t="str">
        <f>IF(ISNUMBER(P544),IF(P544=100%,"CUMPLIDA",IF(AND(ISNUMBER(L544),ISNUMBER(CGR!$P$4)), IF(L544&lt;CGR!$P$4,"INCUMPLIDA","PROCESO"), "VERIFICAR FECHA")),"SIN VALOR AVANCE")</f>
        <v>PROCESO</v>
      </c>
      <c r="R544" s="281" t="s">
        <v>264</v>
      </c>
      <c r="S544" s="282" t="s">
        <v>265</v>
      </c>
      <c r="T544" s="301">
        <v>2</v>
      </c>
      <c r="U544" s="379">
        <v>46024</v>
      </c>
      <c r="V544" s="379">
        <v>46660</v>
      </c>
      <c r="W544" s="165">
        <f t="shared" si="111"/>
        <v>90.857142857142861</v>
      </c>
      <c r="X544" s="387">
        <v>0</v>
      </c>
      <c r="Y544" s="303" t="s">
        <v>3722</v>
      </c>
      <c r="Z544" s="340">
        <f t="shared" si="114"/>
        <v>1</v>
      </c>
      <c r="AA544" s="340">
        <f t="shared" si="115"/>
        <v>1</v>
      </c>
      <c r="AB544" s="340">
        <f t="shared" si="116"/>
        <v>1</v>
      </c>
      <c r="AC544" s="340">
        <f t="shared" si="117"/>
        <v>1</v>
      </c>
      <c r="AD544" s="340">
        <f t="shared" si="118"/>
        <v>1</v>
      </c>
      <c r="AE544" s="340">
        <f t="shared" si="119"/>
        <v>1</v>
      </c>
      <c r="AF544" s="340">
        <f t="shared" si="119"/>
        <v>1</v>
      </c>
      <c r="AG544" s="340">
        <f t="shared" si="120"/>
        <v>1</v>
      </c>
    </row>
    <row r="545" spans="1:33" ht="225.75">
      <c r="A545" s="169" t="s">
        <v>19</v>
      </c>
      <c r="B545" s="460" t="s">
        <v>13</v>
      </c>
      <c r="C545" s="642" t="s">
        <v>3804</v>
      </c>
      <c r="D545" s="642" t="s">
        <v>3805</v>
      </c>
      <c r="E545" s="643" t="s">
        <v>3806</v>
      </c>
      <c r="F545" s="643" t="s">
        <v>3807</v>
      </c>
      <c r="G545" s="643" t="s">
        <v>2481</v>
      </c>
      <c r="H545" s="537" t="s">
        <v>3620</v>
      </c>
      <c r="I545" s="163" t="s">
        <v>3170</v>
      </c>
      <c r="J545" s="164">
        <v>1</v>
      </c>
      <c r="K545" s="190">
        <v>44044</v>
      </c>
      <c r="L545" s="190">
        <v>44196</v>
      </c>
      <c r="M545" s="165">
        <f t="shared" si="113"/>
        <v>21.714285714285715</v>
      </c>
      <c r="N545" s="191">
        <v>1</v>
      </c>
      <c r="O545" s="163" t="s">
        <v>3808</v>
      </c>
      <c r="P545" s="53">
        <f t="shared" si="112"/>
        <v>1</v>
      </c>
      <c r="Q545" s="166" t="str">
        <f>IF(ISNUMBER(P545),IF(P545=100%,"CUMPLIDA",IF(AND(ISNUMBER(L545),ISNUMBER(CGR!$P$4)), IF(L545&lt;CGR!$P$4,"INCUMPLIDA","PROCESO"), "VERIFICAR FECHA")),"SIN VALOR AVANCE")</f>
        <v>CUMPLIDA</v>
      </c>
      <c r="R545" s="362" t="s">
        <v>3620</v>
      </c>
      <c r="S545" s="282" t="s">
        <v>3170</v>
      </c>
      <c r="T545" s="363">
        <v>1</v>
      </c>
      <c r="U545" s="378">
        <v>44044</v>
      </c>
      <c r="V545" s="378">
        <v>44196</v>
      </c>
      <c r="W545" s="165">
        <f t="shared" si="111"/>
        <v>21.714285714285715</v>
      </c>
      <c r="X545" s="387">
        <v>1</v>
      </c>
      <c r="Y545" s="282" t="s">
        <v>3808</v>
      </c>
      <c r="Z545" s="340">
        <f t="shared" si="114"/>
        <v>1</v>
      </c>
      <c r="AA545" s="340">
        <f t="shared" si="115"/>
        <v>1</v>
      </c>
      <c r="AB545" s="340">
        <f t="shared" si="116"/>
        <v>1</v>
      </c>
      <c r="AC545" s="340">
        <f t="shared" si="117"/>
        <v>1</v>
      </c>
      <c r="AD545" s="340">
        <f t="shared" si="118"/>
        <v>1</v>
      </c>
      <c r="AE545" s="340">
        <f t="shared" si="119"/>
        <v>1</v>
      </c>
      <c r="AF545" s="340">
        <f t="shared" si="119"/>
        <v>1</v>
      </c>
      <c r="AG545" s="340">
        <f t="shared" si="120"/>
        <v>1</v>
      </c>
    </row>
    <row r="546" spans="1:33" ht="90">
      <c r="A546" s="169" t="s">
        <v>19</v>
      </c>
      <c r="B546" s="460" t="s">
        <v>13</v>
      </c>
      <c r="C546" s="642"/>
      <c r="D546" s="642"/>
      <c r="E546" s="643"/>
      <c r="F546" s="643"/>
      <c r="G546" s="643"/>
      <c r="H546" s="163" t="s">
        <v>2429</v>
      </c>
      <c r="I546" s="163" t="s">
        <v>969</v>
      </c>
      <c r="J546" s="168">
        <v>1</v>
      </c>
      <c r="K546" s="190">
        <v>45231</v>
      </c>
      <c r="L546" s="190">
        <v>45504</v>
      </c>
      <c r="M546" s="165">
        <f t="shared" si="113"/>
        <v>39</v>
      </c>
      <c r="N546" s="191">
        <v>1</v>
      </c>
      <c r="O546" s="175" t="s">
        <v>3703</v>
      </c>
      <c r="P546" s="53">
        <f t="shared" si="112"/>
        <v>1</v>
      </c>
      <c r="Q546" s="166" t="str">
        <f>IF(ISNUMBER(P546),IF(P546=100%,"CUMPLIDA",IF(AND(ISNUMBER(L546),ISNUMBER(CGR!$P$4)), IF(L546&lt;CGR!$P$4,"INCUMPLIDA","PROCESO"), "VERIFICAR FECHA")),"SIN VALOR AVANCE")</f>
        <v>CUMPLIDA</v>
      </c>
      <c r="R546" s="281" t="s">
        <v>2429</v>
      </c>
      <c r="S546" s="282" t="s">
        <v>969</v>
      </c>
      <c r="T546" s="301">
        <v>1</v>
      </c>
      <c r="U546" s="378">
        <v>45231</v>
      </c>
      <c r="V546" s="378">
        <v>45504</v>
      </c>
      <c r="W546" s="165">
        <f t="shared" si="111"/>
        <v>39</v>
      </c>
      <c r="X546" s="387">
        <v>1</v>
      </c>
      <c r="Y546" s="303" t="s">
        <v>3703</v>
      </c>
      <c r="Z546" s="340">
        <f t="shared" si="114"/>
        <v>1</v>
      </c>
      <c r="AA546" s="340">
        <f t="shared" si="115"/>
        <v>1</v>
      </c>
      <c r="AB546" s="340">
        <f t="shared" si="116"/>
        <v>1</v>
      </c>
      <c r="AC546" s="340">
        <f t="shared" si="117"/>
        <v>1</v>
      </c>
      <c r="AD546" s="340">
        <f t="shared" si="118"/>
        <v>1</v>
      </c>
      <c r="AE546" s="340">
        <f t="shared" si="119"/>
        <v>1</v>
      </c>
      <c r="AF546" s="340">
        <f t="shared" si="119"/>
        <v>1</v>
      </c>
      <c r="AG546" s="340">
        <f t="shared" si="120"/>
        <v>1</v>
      </c>
    </row>
    <row r="547" spans="1:33" ht="315.75">
      <c r="A547" s="169" t="s">
        <v>19</v>
      </c>
      <c r="B547" s="460" t="s">
        <v>13</v>
      </c>
      <c r="C547" s="642"/>
      <c r="D547" s="642"/>
      <c r="E547" s="643"/>
      <c r="F547" s="643"/>
      <c r="G547" s="643"/>
      <c r="H547" s="163" t="s">
        <v>2431</v>
      </c>
      <c r="I547" s="163" t="s">
        <v>2432</v>
      </c>
      <c r="J547" s="168">
        <v>1</v>
      </c>
      <c r="K547" s="190">
        <v>45231</v>
      </c>
      <c r="L547" s="190">
        <v>45504</v>
      </c>
      <c r="M547" s="165">
        <f t="shared" si="113"/>
        <v>39</v>
      </c>
      <c r="N547" s="191">
        <v>1</v>
      </c>
      <c r="O547" s="175" t="s">
        <v>3741</v>
      </c>
      <c r="P547" s="53">
        <f t="shared" si="112"/>
        <v>1</v>
      </c>
      <c r="Q547" s="166" t="str">
        <f>IF(ISNUMBER(P547),IF(P547=100%,"CUMPLIDA",IF(AND(ISNUMBER(L547),ISNUMBER(CGR!$P$4)), IF(L547&lt;CGR!$P$4,"INCUMPLIDA","PROCESO"), "VERIFICAR FECHA")),"SIN VALOR AVANCE")</f>
        <v>CUMPLIDA</v>
      </c>
      <c r="R547" s="281" t="s">
        <v>2431</v>
      </c>
      <c r="S547" s="282" t="s">
        <v>2432</v>
      </c>
      <c r="T547" s="301">
        <v>1</v>
      </c>
      <c r="U547" s="378">
        <v>45231</v>
      </c>
      <c r="V547" s="378">
        <v>45504</v>
      </c>
      <c r="W547" s="165">
        <f t="shared" si="111"/>
        <v>39</v>
      </c>
      <c r="X547" s="387">
        <v>1</v>
      </c>
      <c r="Y547" s="303" t="s">
        <v>3741</v>
      </c>
      <c r="Z547" s="340">
        <f t="shared" si="114"/>
        <v>1</v>
      </c>
      <c r="AA547" s="340">
        <f t="shared" si="115"/>
        <v>1</v>
      </c>
      <c r="AB547" s="340">
        <f t="shared" si="116"/>
        <v>1</v>
      </c>
      <c r="AC547" s="340">
        <f t="shared" si="117"/>
        <v>1</v>
      </c>
      <c r="AD547" s="340">
        <f t="shared" si="118"/>
        <v>1</v>
      </c>
      <c r="AE547" s="340">
        <f t="shared" si="119"/>
        <v>1</v>
      </c>
      <c r="AF547" s="340">
        <f t="shared" si="119"/>
        <v>1</v>
      </c>
      <c r="AG547" s="340">
        <f t="shared" si="120"/>
        <v>1</v>
      </c>
    </row>
    <row r="548" spans="1:33" ht="135.75">
      <c r="A548" s="169" t="s">
        <v>19</v>
      </c>
      <c r="B548" s="460" t="s">
        <v>13</v>
      </c>
      <c r="C548" s="642"/>
      <c r="D548" s="642"/>
      <c r="E548" s="643"/>
      <c r="F548" s="643"/>
      <c r="G548" s="52" t="s">
        <v>2434</v>
      </c>
      <c r="H548" s="163" t="s">
        <v>1614</v>
      </c>
      <c r="I548" s="163" t="s">
        <v>238</v>
      </c>
      <c r="J548" s="168">
        <v>1</v>
      </c>
      <c r="K548" s="192">
        <v>45323</v>
      </c>
      <c r="L548" s="192">
        <v>45747</v>
      </c>
      <c r="M548" s="165">
        <f t="shared" si="113"/>
        <v>60.571428571428569</v>
      </c>
      <c r="N548" s="191">
        <v>0</v>
      </c>
      <c r="O548" s="163" t="s">
        <v>3809</v>
      </c>
      <c r="P548" s="53">
        <f t="shared" si="112"/>
        <v>0</v>
      </c>
      <c r="Q548" s="166" t="str">
        <f>IF(ISNUMBER(P548),IF(P548=100%,"CUMPLIDA",IF(AND(ISNUMBER(L548),ISNUMBER(CGR!$P$4)), IF(L548&lt;CGR!$P$4,"INCUMPLIDA","PROCESO"), "VERIFICAR FECHA")),"SIN VALOR AVANCE")</f>
        <v>PROCESO</v>
      </c>
      <c r="R548" s="281" t="s">
        <v>1614</v>
      </c>
      <c r="S548" s="282" t="s">
        <v>238</v>
      </c>
      <c r="T548" s="301">
        <v>1</v>
      </c>
      <c r="U548" s="379">
        <v>45323</v>
      </c>
      <c r="V548" s="379">
        <v>45747</v>
      </c>
      <c r="W548" s="165">
        <f t="shared" si="111"/>
        <v>60.571428571428569</v>
      </c>
      <c r="X548" s="387">
        <v>0</v>
      </c>
      <c r="Y548" s="282" t="s">
        <v>3809</v>
      </c>
      <c r="Z548" s="340">
        <f t="shared" si="114"/>
        <v>1</v>
      </c>
      <c r="AA548" s="340">
        <f t="shared" si="115"/>
        <v>1</v>
      </c>
      <c r="AB548" s="340">
        <f t="shared" si="116"/>
        <v>1</v>
      </c>
      <c r="AC548" s="340">
        <f t="shared" si="117"/>
        <v>1</v>
      </c>
      <c r="AD548" s="340">
        <f t="shared" si="118"/>
        <v>1</v>
      </c>
      <c r="AE548" s="340">
        <f t="shared" si="119"/>
        <v>1</v>
      </c>
      <c r="AF548" s="340">
        <f t="shared" si="119"/>
        <v>1</v>
      </c>
      <c r="AG548" s="340">
        <f t="shared" si="120"/>
        <v>1</v>
      </c>
    </row>
    <row r="549" spans="1:33" ht="90">
      <c r="A549" s="169" t="s">
        <v>19</v>
      </c>
      <c r="B549" s="460" t="s">
        <v>13</v>
      </c>
      <c r="C549" s="642"/>
      <c r="D549" s="642"/>
      <c r="E549" s="643"/>
      <c r="F549" s="643"/>
      <c r="G549" s="52" t="s">
        <v>241</v>
      </c>
      <c r="H549" s="163" t="s">
        <v>241</v>
      </c>
      <c r="I549" s="163" t="s">
        <v>242</v>
      </c>
      <c r="J549" s="168">
        <v>1</v>
      </c>
      <c r="K549" s="192">
        <v>45323</v>
      </c>
      <c r="L549" s="192">
        <v>45747</v>
      </c>
      <c r="M549" s="165">
        <f t="shared" si="113"/>
        <v>60.571428571428569</v>
      </c>
      <c r="N549" s="191">
        <v>0</v>
      </c>
      <c r="O549" s="175" t="s">
        <v>3703</v>
      </c>
      <c r="P549" s="53">
        <f t="shared" si="112"/>
        <v>0</v>
      </c>
      <c r="Q549" s="166" t="str">
        <f>IF(ISNUMBER(P549),IF(P549=100%,"CUMPLIDA",IF(AND(ISNUMBER(L549),ISNUMBER(CGR!$P$4)), IF(L549&lt;CGR!$P$4,"INCUMPLIDA","PROCESO"), "VERIFICAR FECHA")),"SIN VALOR AVANCE")</f>
        <v>PROCESO</v>
      </c>
      <c r="R549" s="281" t="s">
        <v>241</v>
      </c>
      <c r="S549" s="282" t="s">
        <v>242</v>
      </c>
      <c r="T549" s="301">
        <v>1</v>
      </c>
      <c r="U549" s="379">
        <v>45323</v>
      </c>
      <c r="V549" s="379">
        <v>45747</v>
      </c>
      <c r="W549" s="165">
        <f t="shared" si="111"/>
        <v>60.571428571428569</v>
      </c>
      <c r="X549" s="387">
        <v>0</v>
      </c>
      <c r="Y549" s="303" t="s">
        <v>3703</v>
      </c>
      <c r="Z549" s="340">
        <f t="shared" si="114"/>
        <v>1</v>
      </c>
      <c r="AA549" s="340">
        <f t="shared" si="115"/>
        <v>1</v>
      </c>
      <c r="AB549" s="340">
        <f t="shared" si="116"/>
        <v>1</v>
      </c>
      <c r="AC549" s="340">
        <f t="shared" si="117"/>
        <v>1</v>
      </c>
      <c r="AD549" s="340">
        <f t="shared" si="118"/>
        <v>1</v>
      </c>
      <c r="AE549" s="340">
        <f t="shared" si="119"/>
        <v>1</v>
      </c>
      <c r="AF549" s="340">
        <f t="shared" si="119"/>
        <v>1</v>
      </c>
      <c r="AG549" s="340">
        <f t="shared" si="120"/>
        <v>1</v>
      </c>
    </row>
    <row r="550" spans="1:33" ht="150">
      <c r="A550" s="169" t="s">
        <v>19</v>
      </c>
      <c r="B550" s="460" t="s">
        <v>13</v>
      </c>
      <c r="C550" s="642"/>
      <c r="D550" s="642"/>
      <c r="E550" s="643"/>
      <c r="F550" s="643"/>
      <c r="G550" s="52" t="s">
        <v>1361</v>
      </c>
      <c r="H550" s="163" t="s">
        <v>245</v>
      </c>
      <c r="I550" s="163" t="s">
        <v>246</v>
      </c>
      <c r="J550" s="168">
        <v>1</v>
      </c>
      <c r="K550" s="192">
        <v>45231</v>
      </c>
      <c r="L550" s="192">
        <v>45747</v>
      </c>
      <c r="M550" s="165">
        <f t="shared" si="113"/>
        <v>73.714285714285708</v>
      </c>
      <c r="N550" s="191">
        <v>0</v>
      </c>
      <c r="O550" s="163" t="s">
        <v>3622</v>
      </c>
      <c r="P550" s="53">
        <f t="shared" si="112"/>
        <v>0</v>
      </c>
      <c r="Q550" s="166" t="str">
        <f>IF(ISNUMBER(P550),IF(P550=100%,"CUMPLIDA",IF(AND(ISNUMBER(L550),ISNUMBER(CGR!$P$4)), IF(L550&lt;CGR!$P$4,"INCUMPLIDA","PROCESO"), "VERIFICAR FECHA")),"SIN VALOR AVANCE")</f>
        <v>PROCESO</v>
      </c>
      <c r="R550" s="281" t="s">
        <v>245</v>
      </c>
      <c r="S550" s="282" t="s">
        <v>246</v>
      </c>
      <c r="T550" s="301">
        <v>1</v>
      </c>
      <c r="U550" s="379">
        <v>45231</v>
      </c>
      <c r="V550" s="379">
        <v>45747</v>
      </c>
      <c r="W550" s="165">
        <f t="shared" si="111"/>
        <v>73.714285714285708</v>
      </c>
      <c r="X550" s="387">
        <v>0</v>
      </c>
      <c r="Y550" s="282" t="s">
        <v>3622</v>
      </c>
      <c r="Z550" s="340">
        <f t="shared" si="114"/>
        <v>1</v>
      </c>
      <c r="AA550" s="340">
        <f t="shared" si="115"/>
        <v>1</v>
      </c>
      <c r="AB550" s="340">
        <f t="shared" si="116"/>
        <v>1</v>
      </c>
      <c r="AC550" s="340">
        <f t="shared" si="117"/>
        <v>1</v>
      </c>
      <c r="AD550" s="340">
        <f t="shared" si="118"/>
        <v>1</v>
      </c>
      <c r="AE550" s="340">
        <f t="shared" si="119"/>
        <v>1</v>
      </c>
      <c r="AF550" s="340">
        <f t="shared" si="119"/>
        <v>1</v>
      </c>
      <c r="AG550" s="340">
        <f t="shared" si="120"/>
        <v>1</v>
      </c>
    </row>
    <row r="551" spans="1:33" ht="135.75">
      <c r="A551" s="169" t="s">
        <v>19</v>
      </c>
      <c r="B551" s="460" t="s">
        <v>13</v>
      </c>
      <c r="C551" s="642"/>
      <c r="D551" s="642"/>
      <c r="E551" s="643"/>
      <c r="F551" s="643"/>
      <c r="G551" s="52" t="s">
        <v>248</v>
      </c>
      <c r="H551" s="163" t="s">
        <v>248</v>
      </c>
      <c r="I551" s="163" t="s">
        <v>3249</v>
      </c>
      <c r="J551" s="168">
        <v>1</v>
      </c>
      <c r="K551" s="192">
        <v>45323</v>
      </c>
      <c r="L551" s="192">
        <v>45747</v>
      </c>
      <c r="M551" s="165">
        <f t="shared" si="113"/>
        <v>60.571428571428569</v>
      </c>
      <c r="N551" s="191">
        <v>0</v>
      </c>
      <c r="O551" s="163" t="s">
        <v>3809</v>
      </c>
      <c r="P551" s="53">
        <f t="shared" si="112"/>
        <v>0</v>
      </c>
      <c r="Q551" s="166" t="str">
        <f>IF(ISNUMBER(P551),IF(P551=100%,"CUMPLIDA",IF(AND(ISNUMBER(L551),ISNUMBER(CGR!$P$4)), IF(L551&lt;CGR!$P$4,"INCUMPLIDA","PROCESO"), "VERIFICAR FECHA")),"SIN VALOR AVANCE")</f>
        <v>PROCESO</v>
      </c>
      <c r="R551" s="281" t="s">
        <v>248</v>
      </c>
      <c r="S551" s="282" t="s">
        <v>3249</v>
      </c>
      <c r="T551" s="301">
        <v>1</v>
      </c>
      <c r="U551" s="379">
        <v>45323</v>
      </c>
      <c r="V551" s="379">
        <v>45747</v>
      </c>
      <c r="W551" s="165">
        <f t="shared" si="111"/>
        <v>60.571428571428569</v>
      </c>
      <c r="X551" s="387">
        <v>0</v>
      </c>
      <c r="Y551" s="282" t="s">
        <v>3809</v>
      </c>
      <c r="Z551" s="340">
        <f t="shared" si="114"/>
        <v>1</v>
      </c>
      <c r="AA551" s="340">
        <f t="shared" si="115"/>
        <v>1</v>
      </c>
      <c r="AB551" s="340">
        <f t="shared" si="116"/>
        <v>1</v>
      </c>
      <c r="AC551" s="340">
        <f t="shared" si="117"/>
        <v>1</v>
      </c>
      <c r="AD551" s="340">
        <f t="shared" si="118"/>
        <v>1</v>
      </c>
      <c r="AE551" s="340">
        <f t="shared" si="119"/>
        <v>1</v>
      </c>
      <c r="AF551" s="340">
        <f t="shared" si="119"/>
        <v>1</v>
      </c>
      <c r="AG551" s="340">
        <f t="shared" si="120"/>
        <v>1</v>
      </c>
    </row>
    <row r="552" spans="1:33" ht="135">
      <c r="A552" s="169" t="s">
        <v>19</v>
      </c>
      <c r="B552" s="460" t="s">
        <v>13</v>
      </c>
      <c r="C552" s="642"/>
      <c r="D552" s="642"/>
      <c r="E552" s="643"/>
      <c r="F552" s="643"/>
      <c r="G552" s="52" t="s">
        <v>3707</v>
      </c>
      <c r="H552" s="163" t="s">
        <v>3707</v>
      </c>
      <c r="I552" s="163" t="s">
        <v>252</v>
      </c>
      <c r="J552" s="168">
        <v>1</v>
      </c>
      <c r="K552" s="192">
        <v>45231</v>
      </c>
      <c r="L552" s="192">
        <v>45747</v>
      </c>
      <c r="M552" s="165">
        <f t="shared" si="113"/>
        <v>73.714285714285708</v>
      </c>
      <c r="N552" s="191">
        <v>0</v>
      </c>
      <c r="O552" s="175" t="s">
        <v>3703</v>
      </c>
      <c r="P552" s="53">
        <f t="shared" si="112"/>
        <v>0</v>
      </c>
      <c r="Q552" s="166" t="str">
        <f>IF(ISNUMBER(P552),IF(P552=100%,"CUMPLIDA",IF(AND(ISNUMBER(L552),ISNUMBER(CGR!$P$4)), IF(L552&lt;CGR!$P$4,"INCUMPLIDA","PROCESO"), "VERIFICAR FECHA")),"SIN VALOR AVANCE")</f>
        <v>PROCESO</v>
      </c>
      <c r="R552" s="281" t="s">
        <v>3707</v>
      </c>
      <c r="S552" s="282" t="s">
        <v>252</v>
      </c>
      <c r="T552" s="301">
        <v>1</v>
      </c>
      <c r="U552" s="379">
        <v>45231</v>
      </c>
      <c r="V552" s="379">
        <v>45747</v>
      </c>
      <c r="W552" s="165">
        <f t="shared" si="111"/>
        <v>73.714285714285708</v>
      </c>
      <c r="X552" s="387">
        <v>0</v>
      </c>
      <c r="Y552" s="303" t="s">
        <v>3703</v>
      </c>
      <c r="Z552" s="340">
        <f t="shared" si="114"/>
        <v>1</v>
      </c>
      <c r="AA552" s="340">
        <f t="shared" si="115"/>
        <v>1</v>
      </c>
      <c r="AB552" s="340">
        <f t="shared" si="116"/>
        <v>1</v>
      </c>
      <c r="AC552" s="340">
        <f t="shared" si="117"/>
        <v>1</v>
      </c>
      <c r="AD552" s="340">
        <f t="shared" si="118"/>
        <v>1</v>
      </c>
      <c r="AE552" s="340">
        <f t="shared" si="119"/>
        <v>1</v>
      </c>
      <c r="AF552" s="340">
        <f t="shared" si="119"/>
        <v>1</v>
      </c>
      <c r="AG552" s="340">
        <f t="shared" si="120"/>
        <v>1</v>
      </c>
    </row>
    <row r="553" spans="1:33" ht="210.75">
      <c r="A553" s="169" t="s">
        <v>19</v>
      </c>
      <c r="B553" s="460" t="s">
        <v>13</v>
      </c>
      <c r="C553" s="642"/>
      <c r="D553" s="642"/>
      <c r="E553" s="643"/>
      <c r="F553" s="643"/>
      <c r="G553" s="52" t="s">
        <v>3708</v>
      </c>
      <c r="H553" s="163" t="s">
        <v>3708</v>
      </c>
      <c r="I553" s="163" t="s">
        <v>2556</v>
      </c>
      <c r="J553" s="168">
        <v>1</v>
      </c>
      <c r="K553" s="192">
        <v>45231</v>
      </c>
      <c r="L553" s="192">
        <v>45808</v>
      </c>
      <c r="M553" s="165">
        <f t="shared" si="113"/>
        <v>82.428571428571431</v>
      </c>
      <c r="N553" s="191">
        <v>0</v>
      </c>
      <c r="O553" s="175" t="s">
        <v>3704</v>
      </c>
      <c r="P553" s="53">
        <f t="shared" si="112"/>
        <v>0</v>
      </c>
      <c r="Q553" s="166" t="str">
        <f>IF(ISNUMBER(P553),IF(P553=100%,"CUMPLIDA",IF(AND(ISNUMBER(L553),ISNUMBER(CGR!$P$4)), IF(L553&lt;CGR!$P$4,"INCUMPLIDA","PROCESO"), "VERIFICAR FECHA")),"SIN VALOR AVANCE")</f>
        <v>PROCESO</v>
      </c>
      <c r="R553" s="281" t="s">
        <v>3708</v>
      </c>
      <c r="S553" s="282" t="s">
        <v>2556</v>
      </c>
      <c r="T553" s="301">
        <v>1</v>
      </c>
      <c r="U553" s="379">
        <v>45231</v>
      </c>
      <c r="V553" s="379">
        <v>45808</v>
      </c>
      <c r="W553" s="165">
        <f t="shared" si="111"/>
        <v>82.428571428571431</v>
      </c>
      <c r="X553" s="387">
        <v>0</v>
      </c>
      <c r="Y553" s="303" t="s">
        <v>3704</v>
      </c>
      <c r="Z553" s="340">
        <f t="shared" si="114"/>
        <v>1</v>
      </c>
      <c r="AA553" s="340">
        <f t="shared" si="115"/>
        <v>1</v>
      </c>
      <c r="AB553" s="340">
        <f t="shared" si="116"/>
        <v>1</v>
      </c>
      <c r="AC553" s="340">
        <f t="shared" si="117"/>
        <v>1</v>
      </c>
      <c r="AD553" s="340">
        <f t="shared" si="118"/>
        <v>1</v>
      </c>
      <c r="AE553" s="340">
        <f t="shared" si="119"/>
        <v>1</v>
      </c>
      <c r="AF553" s="340">
        <f t="shared" si="119"/>
        <v>1</v>
      </c>
      <c r="AG553" s="340">
        <f t="shared" si="120"/>
        <v>1</v>
      </c>
    </row>
    <row r="554" spans="1:33" ht="180.75">
      <c r="A554" s="169" t="s">
        <v>19</v>
      </c>
      <c r="B554" s="460" t="s">
        <v>13</v>
      </c>
      <c r="C554" s="642"/>
      <c r="D554" s="642"/>
      <c r="E554" s="643"/>
      <c r="F554" s="643"/>
      <c r="G554" s="52" t="s">
        <v>1363</v>
      </c>
      <c r="H554" s="163" t="s">
        <v>258</v>
      </c>
      <c r="I554" s="163" t="s">
        <v>259</v>
      </c>
      <c r="J554" s="168">
        <v>12</v>
      </c>
      <c r="K554" s="192">
        <v>46024</v>
      </c>
      <c r="L554" s="192">
        <v>47118</v>
      </c>
      <c r="M554" s="165">
        <f t="shared" si="113"/>
        <v>156.28571428571428</v>
      </c>
      <c r="N554" s="191">
        <v>0</v>
      </c>
      <c r="O554" s="175" t="s">
        <v>3744</v>
      </c>
      <c r="P554" s="53">
        <f t="shared" si="112"/>
        <v>0</v>
      </c>
      <c r="Q554" s="166" t="str">
        <f>IF(ISNUMBER(P554),IF(P554=100%,"CUMPLIDA",IF(AND(ISNUMBER(L554),ISNUMBER(CGR!$P$4)), IF(L554&lt;CGR!$P$4,"INCUMPLIDA","PROCESO"), "VERIFICAR FECHA")),"SIN VALOR AVANCE")</f>
        <v>PROCESO</v>
      </c>
      <c r="R554" s="281" t="s">
        <v>258</v>
      </c>
      <c r="S554" s="282" t="s">
        <v>259</v>
      </c>
      <c r="T554" s="301">
        <v>12</v>
      </c>
      <c r="U554" s="379">
        <v>46024</v>
      </c>
      <c r="V554" s="379">
        <v>47118</v>
      </c>
      <c r="W554" s="165">
        <f t="shared" si="111"/>
        <v>156.28571428571428</v>
      </c>
      <c r="X554" s="387">
        <v>0</v>
      </c>
      <c r="Y554" s="303" t="s">
        <v>3744</v>
      </c>
      <c r="Z554" s="340">
        <f t="shared" si="114"/>
        <v>1</v>
      </c>
      <c r="AA554" s="340">
        <f t="shared" si="115"/>
        <v>1</v>
      </c>
      <c r="AB554" s="340">
        <f t="shared" si="116"/>
        <v>1</v>
      </c>
      <c r="AC554" s="340">
        <f t="shared" si="117"/>
        <v>1</v>
      </c>
      <c r="AD554" s="340">
        <f t="shared" si="118"/>
        <v>1</v>
      </c>
      <c r="AE554" s="340">
        <f t="shared" si="119"/>
        <v>1</v>
      </c>
      <c r="AF554" s="340">
        <f t="shared" si="119"/>
        <v>1</v>
      </c>
      <c r="AG554" s="340">
        <f t="shared" si="120"/>
        <v>1</v>
      </c>
    </row>
    <row r="555" spans="1:33" ht="180">
      <c r="A555" s="169" t="s">
        <v>19</v>
      </c>
      <c r="B555" s="460" t="s">
        <v>13</v>
      </c>
      <c r="C555" s="642"/>
      <c r="D555" s="642"/>
      <c r="E555" s="643"/>
      <c r="F555" s="643"/>
      <c r="G555" s="52" t="s">
        <v>1364</v>
      </c>
      <c r="H555" s="163" t="s">
        <v>261</v>
      </c>
      <c r="I555" s="163" t="s">
        <v>262</v>
      </c>
      <c r="J555" s="168">
        <v>1</v>
      </c>
      <c r="K555" s="192">
        <v>46024</v>
      </c>
      <c r="L555" s="192">
        <v>47118</v>
      </c>
      <c r="M555" s="165">
        <f t="shared" si="113"/>
        <v>156.28571428571428</v>
      </c>
      <c r="N555" s="191">
        <v>0</v>
      </c>
      <c r="O555" s="175" t="s">
        <v>3810</v>
      </c>
      <c r="P555" s="53">
        <f t="shared" si="112"/>
        <v>0</v>
      </c>
      <c r="Q555" s="166" t="str">
        <f>IF(ISNUMBER(P555),IF(P555=100%,"CUMPLIDA",IF(AND(ISNUMBER(L555),ISNUMBER(CGR!$P$4)), IF(L555&lt;CGR!$P$4,"INCUMPLIDA","PROCESO"), "VERIFICAR FECHA")),"SIN VALOR AVANCE")</f>
        <v>PROCESO</v>
      </c>
      <c r="R555" s="281" t="s">
        <v>261</v>
      </c>
      <c r="S555" s="282" t="s">
        <v>262</v>
      </c>
      <c r="T555" s="301">
        <v>1</v>
      </c>
      <c r="U555" s="379">
        <v>46024</v>
      </c>
      <c r="V555" s="379">
        <v>47118</v>
      </c>
      <c r="W555" s="165">
        <f t="shared" si="111"/>
        <v>156.28571428571428</v>
      </c>
      <c r="X555" s="387">
        <v>0</v>
      </c>
      <c r="Y555" s="303" t="s">
        <v>3810</v>
      </c>
      <c r="Z555" s="340">
        <f t="shared" si="114"/>
        <v>1</v>
      </c>
      <c r="AA555" s="340">
        <f t="shared" si="115"/>
        <v>1</v>
      </c>
      <c r="AB555" s="340">
        <f t="shared" si="116"/>
        <v>1</v>
      </c>
      <c r="AC555" s="340">
        <f t="shared" si="117"/>
        <v>1</v>
      </c>
      <c r="AD555" s="340">
        <f t="shared" si="118"/>
        <v>1</v>
      </c>
      <c r="AE555" s="340">
        <f t="shared" si="119"/>
        <v>1</v>
      </c>
      <c r="AF555" s="340">
        <f t="shared" si="119"/>
        <v>1</v>
      </c>
      <c r="AG555" s="340">
        <f t="shared" si="120"/>
        <v>1</v>
      </c>
    </row>
    <row r="556" spans="1:33" ht="409.5">
      <c r="A556" s="169" t="s">
        <v>19</v>
      </c>
      <c r="B556" s="460" t="s">
        <v>13</v>
      </c>
      <c r="C556" s="642"/>
      <c r="D556" s="642"/>
      <c r="E556" s="643"/>
      <c r="F556" s="643"/>
      <c r="G556" s="52" t="s">
        <v>1365</v>
      </c>
      <c r="H556" s="163" t="s">
        <v>264</v>
      </c>
      <c r="I556" s="163" t="s">
        <v>265</v>
      </c>
      <c r="J556" s="168">
        <v>2</v>
      </c>
      <c r="K556" s="192">
        <v>46024</v>
      </c>
      <c r="L556" s="192">
        <v>47118</v>
      </c>
      <c r="M556" s="165">
        <f t="shared" si="113"/>
        <v>156.28571428571428</v>
      </c>
      <c r="N556" s="191">
        <v>0</v>
      </c>
      <c r="O556" s="175" t="s">
        <v>3711</v>
      </c>
      <c r="P556" s="53">
        <f t="shared" si="112"/>
        <v>0</v>
      </c>
      <c r="Q556" s="166" t="str">
        <f>IF(ISNUMBER(P556),IF(P556=100%,"CUMPLIDA",IF(AND(ISNUMBER(L556),ISNUMBER(CGR!$P$4)), IF(L556&lt;CGR!$P$4,"INCUMPLIDA","PROCESO"), "VERIFICAR FECHA")),"SIN VALOR AVANCE")</f>
        <v>PROCESO</v>
      </c>
      <c r="R556" s="281" t="s">
        <v>264</v>
      </c>
      <c r="S556" s="282" t="s">
        <v>265</v>
      </c>
      <c r="T556" s="301">
        <v>2</v>
      </c>
      <c r="U556" s="379">
        <v>46024</v>
      </c>
      <c r="V556" s="379">
        <v>47118</v>
      </c>
      <c r="W556" s="165">
        <f t="shared" si="111"/>
        <v>156.28571428571428</v>
      </c>
      <c r="X556" s="387">
        <v>0</v>
      </c>
      <c r="Y556" s="303" t="s">
        <v>3711</v>
      </c>
      <c r="Z556" s="340">
        <f t="shared" si="114"/>
        <v>1</v>
      </c>
      <c r="AA556" s="340">
        <f t="shared" si="115"/>
        <v>1</v>
      </c>
      <c r="AB556" s="340">
        <f t="shared" si="116"/>
        <v>1</v>
      </c>
      <c r="AC556" s="340">
        <f t="shared" si="117"/>
        <v>1</v>
      </c>
      <c r="AD556" s="340">
        <f t="shared" si="118"/>
        <v>1</v>
      </c>
      <c r="AE556" s="340">
        <f t="shared" si="119"/>
        <v>1</v>
      </c>
      <c r="AF556" s="340">
        <f t="shared" si="119"/>
        <v>1</v>
      </c>
      <c r="AG556" s="340">
        <f t="shared" si="120"/>
        <v>1</v>
      </c>
    </row>
    <row r="557" spans="1:33" ht="270.75">
      <c r="A557" s="169" t="s">
        <v>19</v>
      </c>
      <c r="B557" s="460" t="s">
        <v>13</v>
      </c>
      <c r="C557" s="642" t="s">
        <v>3811</v>
      </c>
      <c r="D557" s="642" t="s">
        <v>3812</v>
      </c>
      <c r="E557" s="643" t="s">
        <v>3813</v>
      </c>
      <c r="F557" s="643" t="s">
        <v>3814</v>
      </c>
      <c r="G557" s="643" t="s">
        <v>2481</v>
      </c>
      <c r="H557" s="537" t="s">
        <v>3620</v>
      </c>
      <c r="I557" s="174" t="s">
        <v>3170</v>
      </c>
      <c r="J557" s="164">
        <v>1</v>
      </c>
      <c r="K557" s="190">
        <v>44044</v>
      </c>
      <c r="L557" s="190">
        <v>44196</v>
      </c>
      <c r="M557" s="165">
        <f t="shared" si="113"/>
        <v>21.714285714285715</v>
      </c>
      <c r="N557" s="191">
        <v>1</v>
      </c>
      <c r="O557" s="163" t="s">
        <v>3815</v>
      </c>
      <c r="P557" s="53">
        <f t="shared" si="112"/>
        <v>1</v>
      </c>
      <c r="Q557" s="166" t="str">
        <f>IF(ISNUMBER(P557),IF(P557=100%,"CUMPLIDA",IF(AND(ISNUMBER(L557),ISNUMBER(CGR!$P$4)), IF(L557&lt;CGR!$P$4,"INCUMPLIDA","PROCESO"), "VERIFICAR FECHA")),"SIN VALOR AVANCE")</f>
        <v>CUMPLIDA</v>
      </c>
      <c r="R557" s="362" t="s">
        <v>3620</v>
      </c>
      <c r="S557" s="365" t="s">
        <v>3170</v>
      </c>
      <c r="T557" s="363">
        <v>1</v>
      </c>
      <c r="U557" s="378">
        <v>44044</v>
      </c>
      <c r="V557" s="378">
        <v>44196</v>
      </c>
      <c r="W557" s="165">
        <f t="shared" si="111"/>
        <v>21.714285714285715</v>
      </c>
      <c r="X557" s="387">
        <v>1</v>
      </c>
      <c r="Y557" s="282" t="s">
        <v>3815</v>
      </c>
      <c r="Z557" s="340">
        <f t="shared" si="114"/>
        <v>1</v>
      </c>
      <c r="AA557" s="340">
        <f t="shared" si="115"/>
        <v>1</v>
      </c>
      <c r="AB557" s="340">
        <f t="shared" si="116"/>
        <v>1</v>
      </c>
      <c r="AC557" s="340">
        <f t="shared" si="117"/>
        <v>1</v>
      </c>
      <c r="AD557" s="340">
        <f t="shared" si="118"/>
        <v>1</v>
      </c>
      <c r="AE557" s="340">
        <f t="shared" si="119"/>
        <v>1</v>
      </c>
      <c r="AF557" s="340">
        <f t="shared" si="119"/>
        <v>1</v>
      </c>
      <c r="AG557" s="340">
        <f t="shared" si="120"/>
        <v>1</v>
      </c>
    </row>
    <row r="558" spans="1:33" ht="90">
      <c r="A558" s="169" t="s">
        <v>19</v>
      </c>
      <c r="B558" s="460" t="s">
        <v>13</v>
      </c>
      <c r="C558" s="642"/>
      <c r="D558" s="642"/>
      <c r="E558" s="643"/>
      <c r="F558" s="643"/>
      <c r="G558" s="643"/>
      <c r="H558" s="537" t="s">
        <v>2429</v>
      </c>
      <c r="I558" s="163" t="s">
        <v>969</v>
      </c>
      <c r="J558" s="164">
        <v>1</v>
      </c>
      <c r="K558" s="190">
        <v>45231</v>
      </c>
      <c r="L558" s="190">
        <v>45504</v>
      </c>
      <c r="M558" s="165">
        <f t="shared" si="113"/>
        <v>39</v>
      </c>
      <c r="N558" s="191">
        <v>1</v>
      </c>
      <c r="O558" s="175" t="s">
        <v>3703</v>
      </c>
      <c r="P558" s="53">
        <f t="shared" si="112"/>
        <v>1</v>
      </c>
      <c r="Q558" s="166" t="str">
        <f>IF(ISNUMBER(P558),IF(P558=100%,"CUMPLIDA",IF(AND(ISNUMBER(L558),ISNUMBER(CGR!$P$4)), IF(L558&lt;CGR!$P$4,"INCUMPLIDA","PROCESO"), "VERIFICAR FECHA")),"SIN VALOR AVANCE")</f>
        <v>CUMPLIDA</v>
      </c>
      <c r="R558" s="362" t="s">
        <v>2429</v>
      </c>
      <c r="S558" s="282" t="s">
        <v>969</v>
      </c>
      <c r="T558" s="363">
        <v>1</v>
      </c>
      <c r="U558" s="378">
        <v>45231</v>
      </c>
      <c r="V558" s="378">
        <v>45504</v>
      </c>
      <c r="W558" s="165">
        <f t="shared" si="111"/>
        <v>39</v>
      </c>
      <c r="X558" s="387">
        <v>1</v>
      </c>
      <c r="Y558" s="303" t="s">
        <v>3703</v>
      </c>
      <c r="Z558" s="340">
        <f t="shared" si="114"/>
        <v>1</v>
      </c>
      <c r="AA558" s="340">
        <f t="shared" si="115"/>
        <v>1</v>
      </c>
      <c r="AB558" s="340">
        <f t="shared" si="116"/>
        <v>1</v>
      </c>
      <c r="AC558" s="340">
        <f t="shared" si="117"/>
        <v>1</v>
      </c>
      <c r="AD558" s="340">
        <f t="shared" si="118"/>
        <v>1</v>
      </c>
      <c r="AE558" s="340">
        <f t="shared" si="119"/>
        <v>1</v>
      </c>
      <c r="AF558" s="340">
        <f t="shared" si="119"/>
        <v>1</v>
      </c>
      <c r="AG558" s="340">
        <f t="shared" si="120"/>
        <v>1</v>
      </c>
    </row>
    <row r="559" spans="1:33" ht="315.75">
      <c r="A559" s="169" t="s">
        <v>19</v>
      </c>
      <c r="B559" s="460" t="s">
        <v>13</v>
      </c>
      <c r="C559" s="642"/>
      <c r="D559" s="642"/>
      <c r="E559" s="643"/>
      <c r="F559" s="643"/>
      <c r="G559" s="643"/>
      <c r="H559" s="537" t="s">
        <v>2431</v>
      </c>
      <c r="I559" s="163" t="s">
        <v>2432</v>
      </c>
      <c r="J559" s="164">
        <v>1</v>
      </c>
      <c r="K559" s="190">
        <v>45231</v>
      </c>
      <c r="L559" s="190">
        <v>45504</v>
      </c>
      <c r="M559" s="165">
        <f t="shared" si="113"/>
        <v>39</v>
      </c>
      <c r="N559" s="191">
        <v>1</v>
      </c>
      <c r="O559" s="175" t="s">
        <v>3741</v>
      </c>
      <c r="P559" s="53">
        <f t="shared" si="112"/>
        <v>1</v>
      </c>
      <c r="Q559" s="166" t="str">
        <f>IF(ISNUMBER(P559),IF(P559=100%,"CUMPLIDA",IF(AND(ISNUMBER(L559),ISNUMBER(CGR!$P$4)), IF(L559&lt;CGR!$P$4,"INCUMPLIDA","PROCESO"), "VERIFICAR FECHA")),"SIN VALOR AVANCE")</f>
        <v>CUMPLIDA</v>
      </c>
      <c r="R559" s="362" t="s">
        <v>2431</v>
      </c>
      <c r="S559" s="282" t="s">
        <v>2432</v>
      </c>
      <c r="T559" s="363">
        <v>1</v>
      </c>
      <c r="U559" s="378">
        <v>45231</v>
      </c>
      <c r="V559" s="378">
        <v>45504</v>
      </c>
      <c r="W559" s="165">
        <f t="shared" si="111"/>
        <v>39</v>
      </c>
      <c r="X559" s="387">
        <v>1</v>
      </c>
      <c r="Y559" s="303" t="s">
        <v>3741</v>
      </c>
      <c r="Z559" s="340">
        <f t="shared" si="114"/>
        <v>1</v>
      </c>
      <c r="AA559" s="340">
        <f t="shared" si="115"/>
        <v>1</v>
      </c>
      <c r="AB559" s="340">
        <f t="shared" si="116"/>
        <v>1</v>
      </c>
      <c r="AC559" s="340">
        <f t="shared" si="117"/>
        <v>1</v>
      </c>
      <c r="AD559" s="340">
        <f t="shared" si="118"/>
        <v>1</v>
      </c>
      <c r="AE559" s="340">
        <f t="shared" si="119"/>
        <v>1</v>
      </c>
      <c r="AF559" s="340">
        <f t="shared" si="119"/>
        <v>1</v>
      </c>
      <c r="AG559" s="340">
        <f t="shared" si="120"/>
        <v>1</v>
      </c>
    </row>
    <row r="560" spans="1:33" ht="135.75">
      <c r="A560" s="169" t="s">
        <v>19</v>
      </c>
      <c r="B560" s="460" t="s">
        <v>13</v>
      </c>
      <c r="C560" s="642"/>
      <c r="D560" s="642"/>
      <c r="E560" s="643"/>
      <c r="F560" s="643"/>
      <c r="G560" s="52" t="s">
        <v>2434</v>
      </c>
      <c r="H560" s="163" t="s">
        <v>1614</v>
      </c>
      <c r="I560" s="163" t="s">
        <v>238</v>
      </c>
      <c r="J560" s="168">
        <v>1</v>
      </c>
      <c r="K560" s="192">
        <v>45323</v>
      </c>
      <c r="L560" s="192">
        <v>45747</v>
      </c>
      <c r="M560" s="165">
        <f t="shared" si="113"/>
        <v>60.571428571428569</v>
      </c>
      <c r="N560" s="191">
        <v>0</v>
      </c>
      <c r="O560" s="175" t="s">
        <v>3705</v>
      </c>
      <c r="P560" s="53">
        <f t="shared" si="112"/>
        <v>0</v>
      </c>
      <c r="Q560" s="166" t="str">
        <f>IF(ISNUMBER(P560),IF(P560=100%,"CUMPLIDA",IF(AND(ISNUMBER(L560),ISNUMBER(CGR!$P$4)), IF(L560&lt;CGR!$P$4,"INCUMPLIDA","PROCESO"), "VERIFICAR FECHA")),"SIN VALOR AVANCE")</f>
        <v>PROCESO</v>
      </c>
      <c r="R560" s="281" t="s">
        <v>1614</v>
      </c>
      <c r="S560" s="282" t="s">
        <v>238</v>
      </c>
      <c r="T560" s="301">
        <v>1</v>
      </c>
      <c r="U560" s="379">
        <v>45323</v>
      </c>
      <c r="V560" s="379">
        <v>45747</v>
      </c>
      <c r="W560" s="165">
        <f t="shared" si="111"/>
        <v>60.571428571428569</v>
      </c>
      <c r="X560" s="387">
        <v>0</v>
      </c>
      <c r="Y560" s="303" t="s">
        <v>3705</v>
      </c>
      <c r="Z560" s="340">
        <f t="shared" si="114"/>
        <v>1</v>
      </c>
      <c r="AA560" s="340">
        <f t="shared" si="115"/>
        <v>1</v>
      </c>
      <c r="AB560" s="340">
        <f t="shared" si="116"/>
        <v>1</v>
      </c>
      <c r="AC560" s="340">
        <f t="shared" si="117"/>
        <v>1</v>
      </c>
      <c r="AD560" s="340">
        <f t="shared" si="118"/>
        <v>1</v>
      </c>
      <c r="AE560" s="340">
        <f t="shared" si="119"/>
        <v>1</v>
      </c>
      <c r="AF560" s="340">
        <f t="shared" si="119"/>
        <v>1</v>
      </c>
      <c r="AG560" s="340">
        <f t="shared" si="120"/>
        <v>1</v>
      </c>
    </row>
    <row r="561" spans="1:33" ht="90">
      <c r="A561" s="169" t="s">
        <v>19</v>
      </c>
      <c r="B561" s="460" t="s">
        <v>13</v>
      </c>
      <c r="C561" s="642"/>
      <c r="D561" s="642"/>
      <c r="E561" s="643"/>
      <c r="F561" s="643"/>
      <c r="G561" s="52" t="s">
        <v>241</v>
      </c>
      <c r="H561" s="163" t="s">
        <v>241</v>
      </c>
      <c r="I561" s="163" t="s">
        <v>242</v>
      </c>
      <c r="J561" s="168">
        <v>1</v>
      </c>
      <c r="K561" s="192">
        <v>45323</v>
      </c>
      <c r="L561" s="192">
        <v>45747</v>
      </c>
      <c r="M561" s="165">
        <f t="shared" si="113"/>
        <v>60.571428571428569</v>
      </c>
      <c r="N561" s="191">
        <v>0</v>
      </c>
      <c r="O561" s="175" t="s">
        <v>3816</v>
      </c>
      <c r="P561" s="53">
        <f t="shared" si="112"/>
        <v>0</v>
      </c>
      <c r="Q561" s="166" t="str">
        <f>IF(ISNUMBER(P561),IF(P561=100%,"CUMPLIDA",IF(AND(ISNUMBER(L561),ISNUMBER(CGR!$P$4)), IF(L561&lt;CGR!$P$4,"INCUMPLIDA","PROCESO"), "VERIFICAR FECHA")),"SIN VALOR AVANCE")</f>
        <v>PROCESO</v>
      </c>
      <c r="R561" s="281" t="s">
        <v>241</v>
      </c>
      <c r="S561" s="282" t="s">
        <v>242</v>
      </c>
      <c r="T561" s="301">
        <v>1</v>
      </c>
      <c r="U561" s="379">
        <v>45323</v>
      </c>
      <c r="V561" s="379">
        <v>45747</v>
      </c>
      <c r="W561" s="165">
        <f t="shared" si="111"/>
        <v>60.571428571428569</v>
      </c>
      <c r="X561" s="387">
        <v>0</v>
      </c>
      <c r="Y561" s="303" t="s">
        <v>3816</v>
      </c>
      <c r="Z561" s="340">
        <f t="shared" si="114"/>
        <v>1</v>
      </c>
      <c r="AA561" s="340">
        <f t="shared" si="115"/>
        <v>1</v>
      </c>
      <c r="AB561" s="340">
        <f t="shared" si="116"/>
        <v>1</v>
      </c>
      <c r="AC561" s="340">
        <f t="shared" si="117"/>
        <v>1</v>
      </c>
      <c r="AD561" s="340">
        <f t="shared" si="118"/>
        <v>1</v>
      </c>
      <c r="AE561" s="340">
        <f t="shared" si="119"/>
        <v>1</v>
      </c>
      <c r="AF561" s="340">
        <f t="shared" si="119"/>
        <v>1</v>
      </c>
      <c r="AG561" s="340">
        <f t="shared" si="120"/>
        <v>1</v>
      </c>
    </row>
    <row r="562" spans="1:33" ht="150">
      <c r="A562" s="169" t="s">
        <v>19</v>
      </c>
      <c r="B562" s="460" t="s">
        <v>13</v>
      </c>
      <c r="C562" s="642"/>
      <c r="D562" s="642"/>
      <c r="E562" s="643"/>
      <c r="F562" s="643"/>
      <c r="G562" s="52" t="s">
        <v>1361</v>
      </c>
      <c r="H562" s="163" t="s">
        <v>245</v>
      </c>
      <c r="I562" s="163" t="s">
        <v>246</v>
      </c>
      <c r="J562" s="168">
        <v>1</v>
      </c>
      <c r="K562" s="192">
        <v>45231</v>
      </c>
      <c r="L562" s="192">
        <v>45747</v>
      </c>
      <c r="M562" s="165">
        <f t="shared" si="113"/>
        <v>73.714285714285708</v>
      </c>
      <c r="N562" s="191">
        <v>0</v>
      </c>
      <c r="O562" s="163" t="s">
        <v>3622</v>
      </c>
      <c r="P562" s="53">
        <f t="shared" si="112"/>
        <v>0</v>
      </c>
      <c r="Q562" s="166" t="str">
        <f>IF(ISNUMBER(P562),IF(P562=100%,"CUMPLIDA",IF(AND(ISNUMBER(L562),ISNUMBER(CGR!$P$4)), IF(L562&lt;CGR!$P$4,"INCUMPLIDA","PROCESO"), "VERIFICAR FECHA")),"SIN VALOR AVANCE")</f>
        <v>PROCESO</v>
      </c>
      <c r="R562" s="281" t="s">
        <v>245</v>
      </c>
      <c r="S562" s="282" t="s">
        <v>246</v>
      </c>
      <c r="T562" s="301">
        <v>1</v>
      </c>
      <c r="U562" s="379">
        <v>45231</v>
      </c>
      <c r="V562" s="379">
        <v>45747</v>
      </c>
      <c r="W562" s="165">
        <f t="shared" si="111"/>
        <v>73.714285714285708</v>
      </c>
      <c r="X562" s="387">
        <v>0</v>
      </c>
      <c r="Y562" s="282" t="s">
        <v>3622</v>
      </c>
      <c r="Z562" s="340">
        <f t="shared" si="114"/>
        <v>1</v>
      </c>
      <c r="AA562" s="340">
        <f t="shared" si="115"/>
        <v>1</v>
      </c>
      <c r="AB562" s="340">
        <f t="shared" si="116"/>
        <v>1</v>
      </c>
      <c r="AC562" s="340">
        <f t="shared" si="117"/>
        <v>1</v>
      </c>
      <c r="AD562" s="340">
        <f t="shared" si="118"/>
        <v>1</v>
      </c>
      <c r="AE562" s="340">
        <f t="shared" si="119"/>
        <v>1</v>
      </c>
      <c r="AF562" s="340">
        <f t="shared" si="119"/>
        <v>1</v>
      </c>
      <c r="AG562" s="340">
        <f t="shared" si="120"/>
        <v>1</v>
      </c>
    </row>
    <row r="563" spans="1:33" ht="135.75">
      <c r="A563" s="169" t="s">
        <v>19</v>
      </c>
      <c r="B563" s="460" t="s">
        <v>13</v>
      </c>
      <c r="C563" s="642"/>
      <c r="D563" s="642"/>
      <c r="E563" s="643"/>
      <c r="F563" s="643"/>
      <c r="G563" s="52" t="s">
        <v>248</v>
      </c>
      <c r="H563" s="163" t="s">
        <v>248</v>
      </c>
      <c r="I563" s="163" t="s">
        <v>3249</v>
      </c>
      <c r="J563" s="168">
        <v>1</v>
      </c>
      <c r="K563" s="192">
        <v>45323</v>
      </c>
      <c r="L563" s="192">
        <v>45747</v>
      </c>
      <c r="M563" s="165">
        <f t="shared" si="113"/>
        <v>60.571428571428569</v>
      </c>
      <c r="N563" s="191">
        <v>0</v>
      </c>
      <c r="O563" s="175" t="s">
        <v>3705</v>
      </c>
      <c r="P563" s="53">
        <f t="shared" si="112"/>
        <v>0</v>
      </c>
      <c r="Q563" s="166" t="str">
        <f>IF(ISNUMBER(P563),IF(P563=100%,"CUMPLIDA",IF(AND(ISNUMBER(L563),ISNUMBER(CGR!$P$4)), IF(L563&lt;CGR!$P$4,"INCUMPLIDA","PROCESO"), "VERIFICAR FECHA")),"SIN VALOR AVANCE")</f>
        <v>PROCESO</v>
      </c>
      <c r="R563" s="281" t="s">
        <v>248</v>
      </c>
      <c r="S563" s="282" t="s">
        <v>3249</v>
      </c>
      <c r="T563" s="301">
        <v>1</v>
      </c>
      <c r="U563" s="379">
        <v>45323</v>
      </c>
      <c r="V563" s="379">
        <v>45747</v>
      </c>
      <c r="W563" s="165">
        <f t="shared" si="111"/>
        <v>60.571428571428569</v>
      </c>
      <c r="X563" s="387">
        <v>0</v>
      </c>
      <c r="Y563" s="303" t="s">
        <v>3705</v>
      </c>
      <c r="Z563" s="340">
        <f t="shared" si="114"/>
        <v>1</v>
      </c>
      <c r="AA563" s="340">
        <f t="shared" si="115"/>
        <v>1</v>
      </c>
      <c r="AB563" s="340">
        <f t="shared" si="116"/>
        <v>1</v>
      </c>
      <c r="AC563" s="340">
        <f t="shared" si="117"/>
        <v>1</v>
      </c>
      <c r="AD563" s="340">
        <f t="shared" si="118"/>
        <v>1</v>
      </c>
      <c r="AE563" s="340">
        <f t="shared" si="119"/>
        <v>1</v>
      </c>
      <c r="AF563" s="340">
        <f t="shared" si="119"/>
        <v>1</v>
      </c>
      <c r="AG563" s="340">
        <f t="shared" si="120"/>
        <v>1</v>
      </c>
    </row>
    <row r="564" spans="1:33" ht="135">
      <c r="A564" s="169" t="s">
        <v>19</v>
      </c>
      <c r="B564" s="460" t="s">
        <v>13</v>
      </c>
      <c r="C564" s="642"/>
      <c r="D564" s="642"/>
      <c r="E564" s="643"/>
      <c r="F564" s="643"/>
      <c r="G564" s="52" t="s">
        <v>3707</v>
      </c>
      <c r="H564" s="163" t="s">
        <v>3707</v>
      </c>
      <c r="I564" s="163" t="s">
        <v>252</v>
      </c>
      <c r="J564" s="168">
        <v>1</v>
      </c>
      <c r="K564" s="192">
        <v>45231</v>
      </c>
      <c r="L564" s="192">
        <v>45747</v>
      </c>
      <c r="M564" s="165">
        <f t="shared" si="113"/>
        <v>73.714285714285708</v>
      </c>
      <c r="N564" s="191">
        <v>0</v>
      </c>
      <c r="O564" s="175" t="s">
        <v>3816</v>
      </c>
      <c r="P564" s="53">
        <f t="shared" si="112"/>
        <v>0</v>
      </c>
      <c r="Q564" s="166" t="str">
        <f>IF(ISNUMBER(P564),IF(P564=100%,"CUMPLIDA",IF(AND(ISNUMBER(L564),ISNUMBER(CGR!$P$4)), IF(L564&lt;CGR!$P$4,"INCUMPLIDA","PROCESO"), "VERIFICAR FECHA")),"SIN VALOR AVANCE")</f>
        <v>PROCESO</v>
      </c>
      <c r="R564" s="281" t="s">
        <v>3707</v>
      </c>
      <c r="S564" s="282" t="s">
        <v>252</v>
      </c>
      <c r="T564" s="301">
        <v>1</v>
      </c>
      <c r="U564" s="379">
        <v>45231</v>
      </c>
      <c r="V564" s="379">
        <v>45747</v>
      </c>
      <c r="W564" s="165">
        <f t="shared" si="111"/>
        <v>73.714285714285708</v>
      </c>
      <c r="X564" s="387">
        <v>0</v>
      </c>
      <c r="Y564" s="303" t="s">
        <v>3816</v>
      </c>
      <c r="Z564" s="340">
        <f t="shared" si="114"/>
        <v>1</v>
      </c>
      <c r="AA564" s="340">
        <f t="shared" si="115"/>
        <v>1</v>
      </c>
      <c r="AB564" s="340">
        <f t="shared" si="116"/>
        <v>1</v>
      </c>
      <c r="AC564" s="340">
        <f t="shared" si="117"/>
        <v>1</v>
      </c>
      <c r="AD564" s="340">
        <f t="shared" si="118"/>
        <v>1</v>
      </c>
      <c r="AE564" s="340">
        <f t="shared" si="119"/>
        <v>1</v>
      </c>
      <c r="AF564" s="340">
        <f t="shared" si="119"/>
        <v>1</v>
      </c>
      <c r="AG564" s="340">
        <f t="shared" si="120"/>
        <v>1</v>
      </c>
    </row>
    <row r="565" spans="1:33" ht="210.75">
      <c r="A565" s="169" t="s">
        <v>19</v>
      </c>
      <c r="B565" s="460" t="s">
        <v>13</v>
      </c>
      <c r="C565" s="642"/>
      <c r="D565" s="642"/>
      <c r="E565" s="643"/>
      <c r="F565" s="643"/>
      <c r="G565" s="52" t="s">
        <v>3708</v>
      </c>
      <c r="H565" s="163" t="s">
        <v>3708</v>
      </c>
      <c r="I565" s="163" t="s">
        <v>2556</v>
      </c>
      <c r="J565" s="168">
        <v>1</v>
      </c>
      <c r="K565" s="192">
        <v>45231</v>
      </c>
      <c r="L565" s="192">
        <v>45808</v>
      </c>
      <c r="M565" s="165">
        <f t="shared" si="113"/>
        <v>82.428571428571431</v>
      </c>
      <c r="N565" s="191">
        <v>0</v>
      </c>
      <c r="O565" s="175" t="s">
        <v>3817</v>
      </c>
      <c r="P565" s="53">
        <f t="shared" si="112"/>
        <v>0</v>
      </c>
      <c r="Q565" s="166" t="str">
        <f>IF(ISNUMBER(P565),IF(P565=100%,"CUMPLIDA",IF(AND(ISNUMBER(L565),ISNUMBER(CGR!$P$4)), IF(L565&lt;CGR!$P$4,"INCUMPLIDA","PROCESO"), "VERIFICAR FECHA")),"SIN VALOR AVANCE")</f>
        <v>PROCESO</v>
      </c>
      <c r="R565" s="281" t="s">
        <v>3708</v>
      </c>
      <c r="S565" s="282" t="s">
        <v>2556</v>
      </c>
      <c r="T565" s="301">
        <v>1</v>
      </c>
      <c r="U565" s="379">
        <v>45231</v>
      </c>
      <c r="V565" s="379">
        <v>45808</v>
      </c>
      <c r="W565" s="165">
        <f t="shared" si="111"/>
        <v>82.428571428571431</v>
      </c>
      <c r="X565" s="387">
        <v>0</v>
      </c>
      <c r="Y565" s="303" t="s">
        <v>3817</v>
      </c>
      <c r="Z565" s="340">
        <f t="shared" si="114"/>
        <v>1</v>
      </c>
      <c r="AA565" s="340">
        <f t="shared" si="115"/>
        <v>1</v>
      </c>
      <c r="AB565" s="340">
        <f t="shared" si="116"/>
        <v>1</v>
      </c>
      <c r="AC565" s="340">
        <f t="shared" si="117"/>
        <v>1</v>
      </c>
      <c r="AD565" s="340">
        <f t="shared" si="118"/>
        <v>1</v>
      </c>
      <c r="AE565" s="340">
        <f t="shared" si="119"/>
        <v>1</v>
      </c>
      <c r="AF565" s="340">
        <f t="shared" si="119"/>
        <v>1</v>
      </c>
      <c r="AG565" s="340">
        <f t="shared" si="120"/>
        <v>1</v>
      </c>
    </row>
    <row r="566" spans="1:33" ht="195.75">
      <c r="A566" s="169" t="s">
        <v>19</v>
      </c>
      <c r="B566" s="460" t="s">
        <v>13</v>
      </c>
      <c r="C566" s="642"/>
      <c r="D566" s="642"/>
      <c r="E566" s="643"/>
      <c r="F566" s="643"/>
      <c r="G566" s="52" t="s">
        <v>1363</v>
      </c>
      <c r="H566" s="163" t="s">
        <v>258</v>
      </c>
      <c r="I566" s="163" t="s">
        <v>259</v>
      </c>
      <c r="J566" s="168">
        <v>12</v>
      </c>
      <c r="K566" s="192">
        <v>46024</v>
      </c>
      <c r="L566" s="192">
        <v>47118</v>
      </c>
      <c r="M566" s="165">
        <f t="shared" si="113"/>
        <v>156.28571428571428</v>
      </c>
      <c r="N566" s="191">
        <v>0</v>
      </c>
      <c r="O566" s="175" t="s">
        <v>3709</v>
      </c>
      <c r="P566" s="53">
        <f t="shared" si="112"/>
        <v>0</v>
      </c>
      <c r="Q566" s="166" t="str">
        <f>IF(ISNUMBER(P566),IF(P566=100%,"CUMPLIDA",IF(AND(ISNUMBER(L566),ISNUMBER(CGR!$P$4)), IF(L566&lt;CGR!$P$4,"INCUMPLIDA","PROCESO"), "VERIFICAR FECHA")),"SIN VALOR AVANCE")</f>
        <v>PROCESO</v>
      </c>
      <c r="R566" s="281" t="s">
        <v>258</v>
      </c>
      <c r="S566" s="282" t="s">
        <v>259</v>
      </c>
      <c r="T566" s="301">
        <v>12</v>
      </c>
      <c r="U566" s="379">
        <v>46024</v>
      </c>
      <c r="V566" s="379">
        <v>47118</v>
      </c>
      <c r="W566" s="165">
        <f t="shared" si="111"/>
        <v>156.28571428571428</v>
      </c>
      <c r="X566" s="387">
        <v>0</v>
      </c>
      <c r="Y566" s="303" t="s">
        <v>3709</v>
      </c>
      <c r="Z566" s="340">
        <f t="shared" si="114"/>
        <v>1</v>
      </c>
      <c r="AA566" s="340">
        <f t="shared" si="115"/>
        <v>1</v>
      </c>
      <c r="AB566" s="340">
        <f t="shared" si="116"/>
        <v>1</v>
      </c>
      <c r="AC566" s="340">
        <f t="shared" si="117"/>
        <v>1</v>
      </c>
      <c r="AD566" s="340">
        <f t="shared" si="118"/>
        <v>1</v>
      </c>
      <c r="AE566" s="340">
        <f t="shared" si="119"/>
        <v>1</v>
      </c>
      <c r="AF566" s="340">
        <f t="shared" si="119"/>
        <v>1</v>
      </c>
      <c r="AG566" s="340">
        <f t="shared" si="120"/>
        <v>1</v>
      </c>
    </row>
    <row r="567" spans="1:33" ht="180">
      <c r="A567" s="169" t="s">
        <v>19</v>
      </c>
      <c r="B567" s="460" t="s">
        <v>13</v>
      </c>
      <c r="C567" s="642"/>
      <c r="D567" s="642"/>
      <c r="E567" s="643"/>
      <c r="F567" s="643"/>
      <c r="G567" s="52" t="s">
        <v>1364</v>
      </c>
      <c r="H567" s="163" t="s">
        <v>261</v>
      </c>
      <c r="I567" s="163" t="s">
        <v>262</v>
      </c>
      <c r="J567" s="168">
        <v>1</v>
      </c>
      <c r="K567" s="192">
        <v>46024</v>
      </c>
      <c r="L567" s="192">
        <v>47118</v>
      </c>
      <c r="M567" s="165">
        <f t="shared" si="113"/>
        <v>156.28571428571428</v>
      </c>
      <c r="N567" s="191">
        <v>0</v>
      </c>
      <c r="O567" s="163" t="s">
        <v>3818</v>
      </c>
      <c r="P567" s="53">
        <f t="shared" si="112"/>
        <v>0</v>
      </c>
      <c r="Q567" s="166" t="str">
        <f>IF(ISNUMBER(P567),IF(P567=100%,"CUMPLIDA",IF(AND(ISNUMBER(L567),ISNUMBER(CGR!$P$4)), IF(L567&lt;CGR!$P$4,"INCUMPLIDA","PROCESO"), "VERIFICAR FECHA")),"SIN VALOR AVANCE")</f>
        <v>PROCESO</v>
      </c>
      <c r="R567" s="281" t="s">
        <v>261</v>
      </c>
      <c r="S567" s="282" t="s">
        <v>262</v>
      </c>
      <c r="T567" s="301">
        <v>1</v>
      </c>
      <c r="U567" s="379">
        <v>46024</v>
      </c>
      <c r="V567" s="379">
        <v>47118</v>
      </c>
      <c r="W567" s="165">
        <f t="shared" si="111"/>
        <v>156.28571428571428</v>
      </c>
      <c r="X567" s="387">
        <v>0</v>
      </c>
      <c r="Y567" s="282" t="s">
        <v>3818</v>
      </c>
      <c r="Z567" s="340">
        <f t="shared" si="114"/>
        <v>1</v>
      </c>
      <c r="AA567" s="340">
        <f t="shared" si="115"/>
        <v>1</v>
      </c>
      <c r="AB567" s="340">
        <f t="shared" si="116"/>
        <v>1</v>
      </c>
      <c r="AC567" s="340">
        <f t="shared" si="117"/>
        <v>1</v>
      </c>
      <c r="AD567" s="340">
        <f t="shared" si="118"/>
        <v>1</v>
      </c>
      <c r="AE567" s="340">
        <f t="shared" si="119"/>
        <v>1</v>
      </c>
      <c r="AF567" s="340">
        <f t="shared" si="119"/>
        <v>1</v>
      </c>
      <c r="AG567" s="340">
        <f t="shared" si="120"/>
        <v>1</v>
      </c>
    </row>
    <row r="568" spans="1:33" ht="409.5">
      <c r="A568" s="169" t="s">
        <v>19</v>
      </c>
      <c r="B568" s="460" t="s">
        <v>13</v>
      </c>
      <c r="C568" s="642"/>
      <c r="D568" s="642"/>
      <c r="E568" s="643"/>
      <c r="F568" s="643"/>
      <c r="G568" s="52" t="s">
        <v>1365</v>
      </c>
      <c r="H568" s="163" t="s">
        <v>264</v>
      </c>
      <c r="I568" s="163" t="s">
        <v>265</v>
      </c>
      <c r="J568" s="168">
        <v>2</v>
      </c>
      <c r="K568" s="192">
        <v>46024</v>
      </c>
      <c r="L568" s="192">
        <v>47118</v>
      </c>
      <c r="M568" s="165">
        <f t="shared" si="113"/>
        <v>156.28571428571428</v>
      </c>
      <c r="N568" s="191">
        <v>0</v>
      </c>
      <c r="O568" s="175" t="s">
        <v>3722</v>
      </c>
      <c r="P568" s="53">
        <f t="shared" si="112"/>
        <v>0</v>
      </c>
      <c r="Q568" s="166" t="str">
        <f>IF(ISNUMBER(P568),IF(P568=100%,"CUMPLIDA",IF(AND(ISNUMBER(L568),ISNUMBER(CGR!$P$4)), IF(L568&lt;CGR!$P$4,"INCUMPLIDA","PROCESO"), "VERIFICAR FECHA")),"SIN VALOR AVANCE")</f>
        <v>PROCESO</v>
      </c>
      <c r="R568" s="281" t="s">
        <v>264</v>
      </c>
      <c r="S568" s="282" t="s">
        <v>265</v>
      </c>
      <c r="T568" s="301">
        <v>2</v>
      </c>
      <c r="U568" s="379">
        <v>46024</v>
      </c>
      <c r="V568" s="379">
        <v>47118</v>
      </c>
      <c r="W568" s="165">
        <f t="shared" si="111"/>
        <v>156.28571428571428</v>
      </c>
      <c r="X568" s="387">
        <v>0</v>
      </c>
      <c r="Y568" s="303" t="s">
        <v>3722</v>
      </c>
      <c r="Z568" s="340">
        <f t="shared" si="114"/>
        <v>1</v>
      </c>
      <c r="AA568" s="340">
        <f t="shared" si="115"/>
        <v>1</v>
      </c>
      <c r="AB568" s="340">
        <f t="shared" si="116"/>
        <v>1</v>
      </c>
      <c r="AC568" s="340">
        <f t="shared" si="117"/>
        <v>1</v>
      </c>
      <c r="AD568" s="340">
        <f t="shared" si="118"/>
        <v>1</v>
      </c>
      <c r="AE568" s="340">
        <f t="shared" si="119"/>
        <v>1</v>
      </c>
      <c r="AF568" s="340">
        <f t="shared" si="119"/>
        <v>1</v>
      </c>
      <c r="AG568" s="340">
        <f t="shared" si="120"/>
        <v>1</v>
      </c>
    </row>
    <row r="569" spans="1:33" ht="240.75">
      <c r="A569" s="169" t="s">
        <v>19</v>
      </c>
      <c r="B569" s="460" t="s">
        <v>13</v>
      </c>
      <c r="C569" s="642" t="s">
        <v>3819</v>
      </c>
      <c r="D569" s="642" t="s">
        <v>3724</v>
      </c>
      <c r="E569" s="643" t="s">
        <v>3820</v>
      </c>
      <c r="F569" s="643" t="s">
        <v>3821</v>
      </c>
      <c r="G569" s="643" t="s">
        <v>2481</v>
      </c>
      <c r="H569" s="537" t="s">
        <v>3620</v>
      </c>
      <c r="I569" s="163" t="s">
        <v>3170</v>
      </c>
      <c r="J569" s="164">
        <v>1</v>
      </c>
      <c r="K569" s="190">
        <v>44044</v>
      </c>
      <c r="L569" s="190">
        <v>44196</v>
      </c>
      <c r="M569" s="165">
        <f t="shared" si="113"/>
        <v>21.714285714285715</v>
      </c>
      <c r="N569" s="191">
        <v>1</v>
      </c>
      <c r="O569" s="163" t="s">
        <v>3822</v>
      </c>
      <c r="P569" s="53">
        <f t="shared" si="112"/>
        <v>1</v>
      </c>
      <c r="Q569" s="166" t="str">
        <f>IF(ISNUMBER(P569),IF(P569=100%,"CUMPLIDA",IF(AND(ISNUMBER(L569),ISNUMBER(CGR!$P$4)), IF(L569&lt;CGR!$P$4,"INCUMPLIDA","PROCESO"), "VERIFICAR FECHA")),"SIN VALOR AVANCE")</f>
        <v>CUMPLIDA</v>
      </c>
      <c r="R569" s="362" t="s">
        <v>3620</v>
      </c>
      <c r="S569" s="282" t="s">
        <v>3170</v>
      </c>
      <c r="T569" s="363">
        <v>1</v>
      </c>
      <c r="U569" s="378">
        <v>44044</v>
      </c>
      <c r="V569" s="378">
        <v>44196</v>
      </c>
      <c r="W569" s="165">
        <f t="shared" si="111"/>
        <v>21.714285714285715</v>
      </c>
      <c r="X569" s="387">
        <v>1</v>
      </c>
      <c r="Y569" s="282" t="s">
        <v>3822</v>
      </c>
      <c r="Z569" s="340">
        <f t="shared" si="114"/>
        <v>1</v>
      </c>
      <c r="AA569" s="340">
        <f t="shared" si="115"/>
        <v>1</v>
      </c>
      <c r="AB569" s="340">
        <f t="shared" si="116"/>
        <v>1</v>
      </c>
      <c r="AC569" s="340">
        <f t="shared" si="117"/>
        <v>1</v>
      </c>
      <c r="AD569" s="340">
        <f t="shared" si="118"/>
        <v>1</v>
      </c>
      <c r="AE569" s="340">
        <f t="shared" si="119"/>
        <v>1</v>
      </c>
      <c r="AF569" s="340">
        <f t="shared" si="119"/>
        <v>1</v>
      </c>
      <c r="AG569" s="340">
        <f t="shared" si="120"/>
        <v>1</v>
      </c>
    </row>
    <row r="570" spans="1:33" ht="90">
      <c r="A570" s="169" t="s">
        <v>19</v>
      </c>
      <c r="B570" s="460" t="s">
        <v>13</v>
      </c>
      <c r="C570" s="642"/>
      <c r="D570" s="642"/>
      <c r="E570" s="643"/>
      <c r="F570" s="643"/>
      <c r="G570" s="643"/>
      <c r="H570" s="537" t="s">
        <v>2429</v>
      </c>
      <c r="I570" s="163" t="s">
        <v>969</v>
      </c>
      <c r="J570" s="164">
        <v>1</v>
      </c>
      <c r="K570" s="190">
        <v>45231</v>
      </c>
      <c r="L570" s="190">
        <v>45504</v>
      </c>
      <c r="M570" s="165">
        <f t="shared" si="113"/>
        <v>39</v>
      </c>
      <c r="N570" s="191">
        <v>1</v>
      </c>
      <c r="O570" s="175" t="s">
        <v>3703</v>
      </c>
      <c r="P570" s="53">
        <f t="shared" si="112"/>
        <v>1</v>
      </c>
      <c r="Q570" s="166" t="str">
        <f>IF(ISNUMBER(P570),IF(P570=100%,"CUMPLIDA",IF(AND(ISNUMBER(L570),ISNUMBER(CGR!$P$4)), IF(L570&lt;CGR!$P$4,"INCUMPLIDA","PROCESO"), "VERIFICAR FECHA")),"SIN VALOR AVANCE")</f>
        <v>CUMPLIDA</v>
      </c>
      <c r="R570" s="362" t="s">
        <v>2429</v>
      </c>
      <c r="S570" s="282" t="s">
        <v>969</v>
      </c>
      <c r="T570" s="363">
        <v>1</v>
      </c>
      <c r="U570" s="378">
        <v>45231</v>
      </c>
      <c r="V570" s="378">
        <v>45504</v>
      </c>
      <c r="W570" s="165">
        <f t="shared" si="111"/>
        <v>39</v>
      </c>
      <c r="X570" s="387">
        <v>1</v>
      </c>
      <c r="Y570" s="303" t="s">
        <v>3703</v>
      </c>
      <c r="Z570" s="340">
        <f t="shared" si="114"/>
        <v>1</v>
      </c>
      <c r="AA570" s="340">
        <f t="shared" si="115"/>
        <v>1</v>
      </c>
      <c r="AB570" s="340">
        <f t="shared" si="116"/>
        <v>1</v>
      </c>
      <c r="AC570" s="340">
        <f t="shared" si="117"/>
        <v>1</v>
      </c>
      <c r="AD570" s="340">
        <f t="shared" si="118"/>
        <v>1</v>
      </c>
      <c r="AE570" s="340">
        <f t="shared" si="119"/>
        <v>1</v>
      </c>
      <c r="AF570" s="340">
        <f t="shared" si="119"/>
        <v>1</v>
      </c>
      <c r="AG570" s="340">
        <f t="shared" si="120"/>
        <v>1</v>
      </c>
    </row>
    <row r="571" spans="1:33" ht="315.75">
      <c r="A571" s="169" t="s">
        <v>19</v>
      </c>
      <c r="B571" s="460" t="s">
        <v>13</v>
      </c>
      <c r="C571" s="642"/>
      <c r="D571" s="642"/>
      <c r="E571" s="643"/>
      <c r="F571" s="643"/>
      <c r="G571" s="643"/>
      <c r="H571" s="537" t="s">
        <v>2431</v>
      </c>
      <c r="I571" s="163" t="s">
        <v>2432</v>
      </c>
      <c r="J571" s="164">
        <v>1</v>
      </c>
      <c r="K571" s="190">
        <v>45231</v>
      </c>
      <c r="L571" s="190">
        <v>45504</v>
      </c>
      <c r="M571" s="165">
        <f t="shared" si="113"/>
        <v>39</v>
      </c>
      <c r="N571" s="191">
        <v>1</v>
      </c>
      <c r="O571" s="175" t="s">
        <v>3741</v>
      </c>
      <c r="P571" s="53">
        <f t="shared" si="112"/>
        <v>1</v>
      </c>
      <c r="Q571" s="166" t="str">
        <f>IF(ISNUMBER(P571),IF(P571=100%,"CUMPLIDA",IF(AND(ISNUMBER(L571),ISNUMBER(CGR!$P$4)), IF(L571&lt;CGR!$P$4,"INCUMPLIDA","PROCESO"), "VERIFICAR FECHA")),"SIN VALOR AVANCE")</f>
        <v>CUMPLIDA</v>
      </c>
      <c r="R571" s="362" t="s">
        <v>2431</v>
      </c>
      <c r="S571" s="282" t="s">
        <v>2432</v>
      </c>
      <c r="T571" s="363">
        <v>1</v>
      </c>
      <c r="U571" s="378">
        <v>45231</v>
      </c>
      <c r="V571" s="378">
        <v>45504</v>
      </c>
      <c r="W571" s="165">
        <f t="shared" si="111"/>
        <v>39</v>
      </c>
      <c r="X571" s="387">
        <v>1</v>
      </c>
      <c r="Y571" s="303" t="s">
        <v>3741</v>
      </c>
      <c r="Z571" s="340">
        <f t="shared" si="114"/>
        <v>1</v>
      </c>
      <c r="AA571" s="340">
        <f t="shared" si="115"/>
        <v>1</v>
      </c>
      <c r="AB571" s="340">
        <f t="shared" si="116"/>
        <v>1</v>
      </c>
      <c r="AC571" s="340">
        <f t="shared" si="117"/>
        <v>1</v>
      </c>
      <c r="AD571" s="340">
        <f t="shared" si="118"/>
        <v>1</v>
      </c>
      <c r="AE571" s="340">
        <f t="shared" si="119"/>
        <v>1</v>
      </c>
      <c r="AF571" s="340">
        <f t="shared" si="119"/>
        <v>1</v>
      </c>
      <c r="AG571" s="340">
        <f t="shared" si="120"/>
        <v>1</v>
      </c>
    </row>
    <row r="572" spans="1:33" ht="165.75">
      <c r="A572" s="169" t="s">
        <v>19</v>
      </c>
      <c r="B572" s="460" t="s">
        <v>13</v>
      </c>
      <c r="C572" s="642"/>
      <c r="D572" s="642"/>
      <c r="E572" s="643"/>
      <c r="F572" s="643"/>
      <c r="G572" s="52" t="s">
        <v>2434</v>
      </c>
      <c r="H572" s="163" t="s">
        <v>1614</v>
      </c>
      <c r="I572" s="163" t="s">
        <v>238</v>
      </c>
      <c r="J572" s="168">
        <v>1</v>
      </c>
      <c r="K572" s="192">
        <v>45323</v>
      </c>
      <c r="L572" s="192">
        <v>45747</v>
      </c>
      <c r="M572" s="165">
        <f t="shared" si="113"/>
        <v>60.571428571428569</v>
      </c>
      <c r="N572" s="191">
        <v>0</v>
      </c>
      <c r="O572" s="175" t="s">
        <v>3796</v>
      </c>
      <c r="P572" s="53">
        <f t="shared" si="112"/>
        <v>0</v>
      </c>
      <c r="Q572" s="166" t="str">
        <f>IF(ISNUMBER(P572),IF(P572=100%,"CUMPLIDA",IF(AND(ISNUMBER(L572),ISNUMBER(CGR!$P$4)), IF(L572&lt;CGR!$P$4,"INCUMPLIDA","PROCESO"), "VERIFICAR FECHA")),"SIN VALOR AVANCE")</f>
        <v>PROCESO</v>
      </c>
      <c r="R572" s="281" t="s">
        <v>1614</v>
      </c>
      <c r="S572" s="282" t="s">
        <v>238</v>
      </c>
      <c r="T572" s="301">
        <v>1</v>
      </c>
      <c r="U572" s="379">
        <v>45323</v>
      </c>
      <c r="V572" s="379">
        <v>45747</v>
      </c>
      <c r="W572" s="165">
        <f t="shared" si="111"/>
        <v>60.571428571428569</v>
      </c>
      <c r="X572" s="387">
        <v>0</v>
      </c>
      <c r="Y572" s="303" t="s">
        <v>3796</v>
      </c>
      <c r="Z572" s="340">
        <f t="shared" si="114"/>
        <v>1</v>
      </c>
      <c r="AA572" s="340">
        <f t="shared" si="115"/>
        <v>1</v>
      </c>
      <c r="AB572" s="340">
        <f t="shared" si="116"/>
        <v>1</v>
      </c>
      <c r="AC572" s="340">
        <f t="shared" si="117"/>
        <v>1</v>
      </c>
      <c r="AD572" s="340">
        <f t="shared" si="118"/>
        <v>1</v>
      </c>
      <c r="AE572" s="340">
        <f t="shared" si="119"/>
        <v>1</v>
      </c>
      <c r="AF572" s="340">
        <f t="shared" si="119"/>
        <v>1</v>
      </c>
      <c r="AG572" s="340">
        <f t="shared" si="120"/>
        <v>1</v>
      </c>
    </row>
    <row r="573" spans="1:33" ht="90">
      <c r="A573" s="169" t="s">
        <v>19</v>
      </c>
      <c r="B573" s="460" t="s">
        <v>13</v>
      </c>
      <c r="C573" s="642"/>
      <c r="D573" s="642"/>
      <c r="E573" s="643"/>
      <c r="F573" s="643"/>
      <c r="G573" s="52" t="s">
        <v>241</v>
      </c>
      <c r="H573" s="163" t="s">
        <v>241</v>
      </c>
      <c r="I573" s="163" t="s">
        <v>242</v>
      </c>
      <c r="J573" s="168">
        <v>1</v>
      </c>
      <c r="K573" s="192">
        <v>45323</v>
      </c>
      <c r="L573" s="192">
        <v>45747</v>
      </c>
      <c r="M573" s="165">
        <f t="shared" si="113"/>
        <v>60.571428571428569</v>
      </c>
      <c r="N573" s="191">
        <v>0</v>
      </c>
      <c r="O573" s="175" t="s">
        <v>3816</v>
      </c>
      <c r="P573" s="53">
        <f t="shared" si="112"/>
        <v>0</v>
      </c>
      <c r="Q573" s="166" t="str">
        <f>IF(ISNUMBER(P573),IF(P573=100%,"CUMPLIDA",IF(AND(ISNUMBER(L573),ISNUMBER(CGR!$P$4)), IF(L573&lt;CGR!$P$4,"INCUMPLIDA","PROCESO"), "VERIFICAR FECHA")),"SIN VALOR AVANCE")</f>
        <v>PROCESO</v>
      </c>
      <c r="R573" s="281" t="s">
        <v>241</v>
      </c>
      <c r="S573" s="282" t="s">
        <v>242</v>
      </c>
      <c r="T573" s="301">
        <v>1</v>
      </c>
      <c r="U573" s="379">
        <v>45323</v>
      </c>
      <c r="V573" s="379">
        <v>45747</v>
      </c>
      <c r="W573" s="165">
        <f t="shared" si="111"/>
        <v>60.571428571428569</v>
      </c>
      <c r="X573" s="387">
        <v>0</v>
      </c>
      <c r="Y573" s="303" t="s">
        <v>3816</v>
      </c>
      <c r="Z573" s="340">
        <f t="shared" si="114"/>
        <v>1</v>
      </c>
      <c r="AA573" s="340">
        <f t="shared" si="115"/>
        <v>1</v>
      </c>
      <c r="AB573" s="340">
        <f t="shared" si="116"/>
        <v>1</v>
      </c>
      <c r="AC573" s="340">
        <f t="shared" si="117"/>
        <v>1</v>
      </c>
      <c r="AD573" s="340">
        <f t="shared" si="118"/>
        <v>1</v>
      </c>
      <c r="AE573" s="340">
        <f t="shared" si="119"/>
        <v>1</v>
      </c>
      <c r="AF573" s="340">
        <f t="shared" si="119"/>
        <v>1</v>
      </c>
      <c r="AG573" s="340">
        <f t="shared" si="120"/>
        <v>1</v>
      </c>
    </row>
    <row r="574" spans="1:33" ht="150">
      <c r="A574" s="169" t="s">
        <v>19</v>
      </c>
      <c r="B574" s="460" t="s">
        <v>13</v>
      </c>
      <c r="C574" s="642"/>
      <c r="D574" s="642"/>
      <c r="E574" s="643"/>
      <c r="F574" s="643"/>
      <c r="G574" s="52" t="s">
        <v>1361</v>
      </c>
      <c r="H574" s="163" t="s">
        <v>245</v>
      </c>
      <c r="I574" s="163" t="s">
        <v>246</v>
      </c>
      <c r="J574" s="168">
        <v>1</v>
      </c>
      <c r="K574" s="192">
        <v>45231</v>
      </c>
      <c r="L574" s="192">
        <v>45747</v>
      </c>
      <c r="M574" s="165">
        <f t="shared" si="113"/>
        <v>73.714285714285708</v>
      </c>
      <c r="N574" s="191">
        <v>0</v>
      </c>
      <c r="O574" s="163" t="s">
        <v>3622</v>
      </c>
      <c r="P574" s="53">
        <f t="shared" si="112"/>
        <v>0</v>
      </c>
      <c r="Q574" s="166" t="str">
        <f>IF(ISNUMBER(P574),IF(P574=100%,"CUMPLIDA",IF(AND(ISNUMBER(L574),ISNUMBER(CGR!$P$4)), IF(L574&lt;CGR!$P$4,"INCUMPLIDA","PROCESO"), "VERIFICAR FECHA")),"SIN VALOR AVANCE")</f>
        <v>PROCESO</v>
      </c>
      <c r="R574" s="281" t="s">
        <v>245</v>
      </c>
      <c r="S574" s="282" t="s">
        <v>246</v>
      </c>
      <c r="T574" s="301">
        <v>1</v>
      </c>
      <c r="U574" s="379">
        <v>45231</v>
      </c>
      <c r="V574" s="379">
        <v>45747</v>
      </c>
      <c r="W574" s="165">
        <f t="shared" si="111"/>
        <v>73.714285714285708</v>
      </c>
      <c r="X574" s="387">
        <v>0</v>
      </c>
      <c r="Y574" s="282" t="s">
        <v>3622</v>
      </c>
      <c r="Z574" s="340">
        <f t="shared" si="114"/>
        <v>1</v>
      </c>
      <c r="AA574" s="340">
        <f t="shared" si="115"/>
        <v>1</v>
      </c>
      <c r="AB574" s="340">
        <f t="shared" si="116"/>
        <v>1</v>
      </c>
      <c r="AC574" s="340">
        <f t="shared" si="117"/>
        <v>1</v>
      </c>
      <c r="AD574" s="340">
        <f t="shared" si="118"/>
        <v>1</v>
      </c>
      <c r="AE574" s="340">
        <f t="shared" si="119"/>
        <v>1</v>
      </c>
      <c r="AF574" s="340">
        <f t="shared" si="119"/>
        <v>1</v>
      </c>
      <c r="AG574" s="340">
        <f t="shared" si="120"/>
        <v>1</v>
      </c>
    </row>
    <row r="575" spans="1:33" ht="165.75">
      <c r="A575" s="169" t="s">
        <v>19</v>
      </c>
      <c r="B575" s="460" t="s">
        <v>13</v>
      </c>
      <c r="C575" s="642"/>
      <c r="D575" s="642"/>
      <c r="E575" s="643"/>
      <c r="F575" s="643"/>
      <c r="G575" s="52" t="s">
        <v>248</v>
      </c>
      <c r="H575" s="163" t="s">
        <v>248</v>
      </c>
      <c r="I575" s="163" t="s">
        <v>3249</v>
      </c>
      <c r="J575" s="168">
        <v>1</v>
      </c>
      <c r="K575" s="192">
        <v>45323</v>
      </c>
      <c r="L575" s="192">
        <v>45747</v>
      </c>
      <c r="M575" s="165">
        <f t="shared" si="113"/>
        <v>60.571428571428569</v>
      </c>
      <c r="N575" s="191">
        <v>0</v>
      </c>
      <c r="O575" s="175" t="s">
        <v>3796</v>
      </c>
      <c r="P575" s="53">
        <f t="shared" si="112"/>
        <v>0</v>
      </c>
      <c r="Q575" s="166" t="str">
        <f>IF(ISNUMBER(P575),IF(P575=100%,"CUMPLIDA",IF(AND(ISNUMBER(L575),ISNUMBER(CGR!$P$4)), IF(L575&lt;CGR!$P$4,"INCUMPLIDA","PROCESO"), "VERIFICAR FECHA")),"SIN VALOR AVANCE")</f>
        <v>PROCESO</v>
      </c>
      <c r="R575" s="281" t="s">
        <v>248</v>
      </c>
      <c r="S575" s="282" t="s">
        <v>3249</v>
      </c>
      <c r="T575" s="301">
        <v>1</v>
      </c>
      <c r="U575" s="379">
        <v>45323</v>
      </c>
      <c r="V575" s="379">
        <v>45747</v>
      </c>
      <c r="W575" s="165">
        <f t="shared" si="111"/>
        <v>60.571428571428569</v>
      </c>
      <c r="X575" s="387">
        <v>0</v>
      </c>
      <c r="Y575" s="303" t="s">
        <v>3796</v>
      </c>
      <c r="Z575" s="340">
        <f t="shared" si="114"/>
        <v>1</v>
      </c>
      <c r="AA575" s="340">
        <f t="shared" si="115"/>
        <v>1</v>
      </c>
      <c r="AB575" s="340">
        <f t="shared" si="116"/>
        <v>1</v>
      </c>
      <c r="AC575" s="340">
        <f t="shared" si="117"/>
        <v>1</v>
      </c>
      <c r="AD575" s="340">
        <f t="shared" si="118"/>
        <v>1</v>
      </c>
      <c r="AE575" s="340">
        <f t="shared" si="119"/>
        <v>1</v>
      </c>
      <c r="AF575" s="340">
        <f t="shared" si="119"/>
        <v>1</v>
      </c>
      <c r="AG575" s="340">
        <f t="shared" si="120"/>
        <v>1</v>
      </c>
    </row>
    <row r="576" spans="1:33" ht="135">
      <c r="A576" s="169" t="s">
        <v>19</v>
      </c>
      <c r="B576" s="460" t="s">
        <v>13</v>
      </c>
      <c r="C576" s="642"/>
      <c r="D576" s="642"/>
      <c r="E576" s="643"/>
      <c r="F576" s="643"/>
      <c r="G576" s="52" t="s">
        <v>3707</v>
      </c>
      <c r="H576" s="163" t="s">
        <v>3707</v>
      </c>
      <c r="I576" s="163" t="s">
        <v>252</v>
      </c>
      <c r="J576" s="168">
        <v>1</v>
      </c>
      <c r="K576" s="192">
        <v>45231</v>
      </c>
      <c r="L576" s="192">
        <v>45747</v>
      </c>
      <c r="M576" s="165">
        <f t="shared" si="113"/>
        <v>73.714285714285708</v>
      </c>
      <c r="N576" s="191">
        <v>0</v>
      </c>
      <c r="O576" s="175" t="s">
        <v>3816</v>
      </c>
      <c r="P576" s="53">
        <f t="shared" si="112"/>
        <v>0</v>
      </c>
      <c r="Q576" s="166" t="str">
        <f>IF(ISNUMBER(P576),IF(P576=100%,"CUMPLIDA",IF(AND(ISNUMBER(L576),ISNUMBER(CGR!$P$4)), IF(L576&lt;CGR!$P$4,"INCUMPLIDA","PROCESO"), "VERIFICAR FECHA")),"SIN VALOR AVANCE")</f>
        <v>PROCESO</v>
      </c>
      <c r="R576" s="281" t="s">
        <v>3707</v>
      </c>
      <c r="S576" s="282" t="s">
        <v>252</v>
      </c>
      <c r="T576" s="301">
        <v>1</v>
      </c>
      <c r="U576" s="379">
        <v>45231</v>
      </c>
      <c r="V576" s="379">
        <v>45747</v>
      </c>
      <c r="W576" s="165">
        <f t="shared" si="111"/>
        <v>73.714285714285708</v>
      </c>
      <c r="X576" s="387">
        <v>0</v>
      </c>
      <c r="Y576" s="303" t="s">
        <v>3816</v>
      </c>
      <c r="Z576" s="340">
        <f t="shared" si="114"/>
        <v>1</v>
      </c>
      <c r="AA576" s="340">
        <f t="shared" si="115"/>
        <v>1</v>
      </c>
      <c r="AB576" s="340">
        <f t="shared" si="116"/>
        <v>1</v>
      </c>
      <c r="AC576" s="340">
        <f t="shared" si="117"/>
        <v>1</v>
      </c>
      <c r="AD576" s="340">
        <f t="shared" si="118"/>
        <v>1</v>
      </c>
      <c r="AE576" s="340">
        <f t="shared" si="119"/>
        <v>1</v>
      </c>
      <c r="AF576" s="340">
        <f t="shared" si="119"/>
        <v>1</v>
      </c>
      <c r="AG576" s="340">
        <f t="shared" si="120"/>
        <v>1</v>
      </c>
    </row>
    <row r="577" spans="1:33" ht="210.75">
      <c r="A577" s="169" t="s">
        <v>19</v>
      </c>
      <c r="B577" s="460" t="s">
        <v>13</v>
      </c>
      <c r="C577" s="642"/>
      <c r="D577" s="642"/>
      <c r="E577" s="643"/>
      <c r="F577" s="643"/>
      <c r="G577" s="52" t="s">
        <v>3708</v>
      </c>
      <c r="H577" s="163" t="s">
        <v>3708</v>
      </c>
      <c r="I577" s="163" t="s">
        <v>2556</v>
      </c>
      <c r="J577" s="168">
        <v>1</v>
      </c>
      <c r="K577" s="192">
        <v>45231</v>
      </c>
      <c r="L577" s="192">
        <v>45808</v>
      </c>
      <c r="M577" s="165">
        <f t="shared" si="113"/>
        <v>82.428571428571431</v>
      </c>
      <c r="N577" s="191">
        <v>0</v>
      </c>
      <c r="O577" s="175" t="s">
        <v>3817</v>
      </c>
      <c r="P577" s="53">
        <f t="shared" si="112"/>
        <v>0</v>
      </c>
      <c r="Q577" s="166" t="str">
        <f>IF(ISNUMBER(P577),IF(P577=100%,"CUMPLIDA",IF(AND(ISNUMBER(L577),ISNUMBER(CGR!$P$4)), IF(L577&lt;CGR!$P$4,"INCUMPLIDA","PROCESO"), "VERIFICAR FECHA")),"SIN VALOR AVANCE")</f>
        <v>PROCESO</v>
      </c>
      <c r="R577" s="281" t="s">
        <v>3708</v>
      </c>
      <c r="S577" s="282" t="s">
        <v>2556</v>
      </c>
      <c r="T577" s="301">
        <v>1</v>
      </c>
      <c r="U577" s="379">
        <v>45231</v>
      </c>
      <c r="V577" s="379">
        <v>45808</v>
      </c>
      <c r="W577" s="165">
        <f t="shared" si="111"/>
        <v>82.428571428571431</v>
      </c>
      <c r="X577" s="387">
        <v>0</v>
      </c>
      <c r="Y577" s="303" t="s">
        <v>3817</v>
      </c>
      <c r="Z577" s="340">
        <f t="shared" si="114"/>
        <v>1</v>
      </c>
      <c r="AA577" s="340">
        <f t="shared" si="115"/>
        <v>1</v>
      </c>
      <c r="AB577" s="340">
        <f t="shared" si="116"/>
        <v>1</v>
      </c>
      <c r="AC577" s="340">
        <f t="shared" si="117"/>
        <v>1</v>
      </c>
      <c r="AD577" s="340">
        <f t="shared" si="118"/>
        <v>1</v>
      </c>
      <c r="AE577" s="340">
        <f t="shared" si="119"/>
        <v>1</v>
      </c>
      <c r="AF577" s="340">
        <f t="shared" si="119"/>
        <v>1</v>
      </c>
      <c r="AG577" s="340">
        <f t="shared" si="120"/>
        <v>1</v>
      </c>
    </row>
    <row r="578" spans="1:33" ht="180.75">
      <c r="A578" s="169" t="s">
        <v>19</v>
      </c>
      <c r="B578" s="460" t="s">
        <v>13</v>
      </c>
      <c r="C578" s="642"/>
      <c r="D578" s="642"/>
      <c r="E578" s="643"/>
      <c r="F578" s="643"/>
      <c r="G578" s="52" t="s">
        <v>1363</v>
      </c>
      <c r="H578" s="163" t="s">
        <v>258</v>
      </c>
      <c r="I578" s="163" t="s">
        <v>259</v>
      </c>
      <c r="J578" s="168">
        <v>7</v>
      </c>
      <c r="K578" s="192">
        <v>46024</v>
      </c>
      <c r="L578" s="192">
        <v>46660</v>
      </c>
      <c r="M578" s="165">
        <f t="shared" si="113"/>
        <v>90.857142857142861</v>
      </c>
      <c r="N578" s="191">
        <v>0</v>
      </c>
      <c r="O578" s="175" t="s">
        <v>3744</v>
      </c>
      <c r="P578" s="53">
        <f t="shared" si="112"/>
        <v>0</v>
      </c>
      <c r="Q578" s="166" t="str">
        <f>IF(ISNUMBER(P578),IF(P578=100%,"CUMPLIDA",IF(AND(ISNUMBER(L578),ISNUMBER(CGR!$P$4)), IF(L578&lt;CGR!$P$4,"INCUMPLIDA","PROCESO"), "VERIFICAR FECHA")),"SIN VALOR AVANCE")</f>
        <v>PROCESO</v>
      </c>
      <c r="R578" s="281" t="s">
        <v>258</v>
      </c>
      <c r="S578" s="282" t="s">
        <v>259</v>
      </c>
      <c r="T578" s="301">
        <v>7</v>
      </c>
      <c r="U578" s="379">
        <v>46024</v>
      </c>
      <c r="V578" s="379">
        <v>46660</v>
      </c>
      <c r="W578" s="165">
        <f t="shared" si="111"/>
        <v>90.857142857142861</v>
      </c>
      <c r="X578" s="387">
        <v>0</v>
      </c>
      <c r="Y578" s="303" t="s">
        <v>3744</v>
      </c>
      <c r="Z578" s="340">
        <f t="shared" si="114"/>
        <v>1</v>
      </c>
      <c r="AA578" s="340">
        <f t="shared" si="115"/>
        <v>1</v>
      </c>
      <c r="AB578" s="340">
        <f t="shared" si="116"/>
        <v>1</v>
      </c>
      <c r="AC578" s="340">
        <f t="shared" si="117"/>
        <v>1</v>
      </c>
      <c r="AD578" s="340">
        <f t="shared" si="118"/>
        <v>1</v>
      </c>
      <c r="AE578" s="340">
        <f t="shared" si="119"/>
        <v>1</v>
      </c>
      <c r="AF578" s="340">
        <f t="shared" si="119"/>
        <v>1</v>
      </c>
      <c r="AG578" s="340">
        <f t="shared" si="120"/>
        <v>1</v>
      </c>
    </row>
    <row r="579" spans="1:33" ht="180">
      <c r="A579" s="169" t="s">
        <v>19</v>
      </c>
      <c r="B579" s="460" t="s">
        <v>13</v>
      </c>
      <c r="C579" s="642"/>
      <c r="D579" s="642"/>
      <c r="E579" s="643"/>
      <c r="F579" s="643"/>
      <c r="G579" s="52" t="s">
        <v>1364</v>
      </c>
      <c r="H579" s="163" t="s">
        <v>261</v>
      </c>
      <c r="I579" s="163" t="s">
        <v>262</v>
      </c>
      <c r="J579" s="168">
        <v>1</v>
      </c>
      <c r="K579" s="192">
        <v>46024</v>
      </c>
      <c r="L579" s="192">
        <v>46660</v>
      </c>
      <c r="M579" s="165">
        <f t="shared" si="113"/>
        <v>90.857142857142861</v>
      </c>
      <c r="N579" s="191">
        <v>0</v>
      </c>
      <c r="O579" s="175" t="s">
        <v>3751</v>
      </c>
      <c r="P579" s="53">
        <f t="shared" si="112"/>
        <v>0</v>
      </c>
      <c r="Q579" s="166" t="str">
        <f>IF(ISNUMBER(P579),IF(P579=100%,"CUMPLIDA",IF(AND(ISNUMBER(L579),ISNUMBER(CGR!$P$4)), IF(L579&lt;CGR!$P$4,"INCUMPLIDA","PROCESO"), "VERIFICAR FECHA")),"SIN VALOR AVANCE")</f>
        <v>PROCESO</v>
      </c>
      <c r="R579" s="281" t="s">
        <v>261</v>
      </c>
      <c r="S579" s="282" t="s">
        <v>262</v>
      </c>
      <c r="T579" s="301">
        <v>1</v>
      </c>
      <c r="U579" s="379">
        <v>46024</v>
      </c>
      <c r="V579" s="379">
        <v>46660</v>
      </c>
      <c r="W579" s="165">
        <f t="shared" si="111"/>
        <v>90.857142857142861</v>
      </c>
      <c r="X579" s="387">
        <v>0</v>
      </c>
      <c r="Y579" s="303" t="s">
        <v>3751</v>
      </c>
      <c r="Z579" s="340">
        <f t="shared" si="114"/>
        <v>1</v>
      </c>
      <c r="AA579" s="340">
        <f t="shared" si="115"/>
        <v>1</v>
      </c>
      <c r="AB579" s="340">
        <f t="shared" si="116"/>
        <v>1</v>
      </c>
      <c r="AC579" s="340">
        <f t="shared" si="117"/>
        <v>1</v>
      </c>
      <c r="AD579" s="340">
        <f t="shared" si="118"/>
        <v>1</v>
      </c>
      <c r="AE579" s="340">
        <f t="shared" si="119"/>
        <v>1</v>
      </c>
      <c r="AF579" s="340">
        <f t="shared" si="119"/>
        <v>1</v>
      </c>
      <c r="AG579" s="340">
        <f t="shared" si="120"/>
        <v>1</v>
      </c>
    </row>
    <row r="580" spans="1:33" ht="409.5">
      <c r="A580" s="169" t="s">
        <v>19</v>
      </c>
      <c r="B580" s="460" t="s">
        <v>13</v>
      </c>
      <c r="C580" s="642"/>
      <c r="D580" s="642"/>
      <c r="E580" s="643"/>
      <c r="F580" s="643"/>
      <c r="G580" s="52" t="s">
        <v>1365</v>
      </c>
      <c r="H580" s="163" t="s">
        <v>264</v>
      </c>
      <c r="I580" s="163" t="s">
        <v>265</v>
      </c>
      <c r="J580" s="168">
        <v>2</v>
      </c>
      <c r="K580" s="192">
        <v>46024</v>
      </c>
      <c r="L580" s="192">
        <v>46660</v>
      </c>
      <c r="M580" s="165">
        <f t="shared" si="113"/>
        <v>90.857142857142861</v>
      </c>
      <c r="N580" s="191">
        <v>0</v>
      </c>
      <c r="O580" s="175" t="s">
        <v>3722</v>
      </c>
      <c r="P580" s="53">
        <f t="shared" si="112"/>
        <v>0</v>
      </c>
      <c r="Q580" s="166" t="str">
        <f>IF(ISNUMBER(P580),IF(P580=100%,"CUMPLIDA",IF(AND(ISNUMBER(L580),ISNUMBER(CGR!$P$4)), IF(L580&lt;CGR!$P$4,"INCUMPLIDA","PROCESO"), "VERIFICAR FECHA")),"SIN VALOR AVANCE")</f>
        <v>PROCESO</v>
      </c>
      <c r="R580" s="281" t="s">
        <v>264</v>
      </c>
      <c r="S580" s="282" t="s">
        <v>265</v>
      </c>
      <c r="T580" s="301">
        <v>2</v>
      </c>
      <c r="U580" s="379">
        <v>46024</v>
      </c>
      <c r="V580" s="379">
        <v>46660</v>
      </c>
      <c r="W580" s="165">
        <f t="shared" si="111"/>
        <v>90.857142857142861</v>
      </c>
      <c r="X580" s="387">
        <v>0</v>
      </c>
      <c r="Y580" s="303" t="s">
        <v>3722</v>
      </c>
      <c r="Z580" s="340">
        <f t="shared" si="114"/>
        <v>1</v>
      </c>
      <c r="AA580" s="340">
        <f t="shared" si="115"/>
        <v>1</v>
      </c>
      <c r="AB580" s="340">
        <f t="shared" si="116"/>
        <v>1</v>
      </c>
      <c r="AC580" s="340">
        <f t="shared" si="117"/>
        <v>1</v>
      </c>
      <c r="AD580" s="340">
        <f t="shared" si="118"/>
        <v>1</v>
      </c>
      <c r="AE580" s="340">
        <f t="shared" si="119"/>
        <v>1</v>
      </c>
      <c r="AF580" s="340">
        <f t="shared" si="119"/>
        <v>1</v>
      </c>
      <c r="AG580" s="340">
        <f t="shared" si="120"/>
        <v>1</v>
      </c>
    </row>
    <row r="581" spans="1:33" ht="300.75">
      <c r="A581" s="169" t="s">
        <v>19</v>
      </c>
      <c r="B581" s="460" t="s">
        <v>13</v>
      </c>
      <c r="C581" s="642" t="s">
        <v>3823</v>
      </c>
      <c r="D581" s="642" t="s">
        <v>3824</v>
      </c>
      <c r="E581" s="643" t="s">
        <v>3825</v>
      </c>
      <c r="F581" s="643" t="s">
        <v>3826</v>
      </c>
      <c r="G581" s="52" t="s">
        <v>3827</v>
      </c>
      <c r="H581" s="163" t="s">
        <v>3828</v>
      </c>
      <c r="I581" s="163" t="s">
        <v>3829</v>
      </c>
      <c r="J581" s="164">
        <v>1</v>
      </c>
      <c r="K581" s="190">
        <v>43983</v>
      </c>
      <c r="L581" s="190">
        <v>44043</v>
      </c>
      <c r="M581" s="165">
        <f t="shared" si="113"/>
        <v>8.5714285714285712</v>
      </c>
      <c r="N581" s="191">
        <v>1</v>
      </c>
      <c r="O581" s="163" t="s">
        <v>3830</v>
      </c>
      <c r="P581" s="53">
        <f t="shared" si="112"/>
        <v>1</v>
      </c>
      <c r="Q581" s="166" t="str">
        <f>IF(ISNUMBER(P581),IF(P581=100%,"CUMPLIDA",IF(AND(ISNUMBER(L581),ISNUMBER(CGR!$P$4)), IF(L581&lt;CGR!$P$4,"INCUMPLIDA","PROCESO"), "VERIFICAR FECHA")),"SIN VALOR AVANCE")</f>
        <v>CUMPLIDA</v>
      </c>
      <c r="R581" s="281" t="s">
        <v>3828</v>
      </c>
      <c r="S581" s="282" t="s">
        <v>3829</v>
      </c>
      <c r="T581" s="363">
        <v>1</v>
      </c>
      <c r="U581" s="378">
        <v>43983</v>
      </c>
      <c r="V581" s="378">
        <v>44043</v>
      </c>
      <c r="W581" s="165">
        <f t="shared" si="111"/>
        <v>8.5714285714285712</v>
      </c>
      <c r="X581" s="387">
        <v>1</v>
      </c>
      <c r="Y581" s="282" t="s">
        <v>3830</v>
      </c>
      <c r="Z581" s="340">
        <f t="shared" si="114"/>
        <v>1</v>
      </c>
      <c r="AA581" s="340">
        <f t="shared" si="115"/>
        <v>1</v>
      </c>
      <c r="AB581" s="340">
        <f t="shared" si="116"/>
        <v>1</v>
      </c>
      <c r="AC581" s="340">
        <f t="shared" si="117"/>
        <v>1</v>
      </c>
      <c r="AD581" s="340">
        <f t="shared" si="118"/>
        <v>1</v>
      </c>
      <c r="AE581" s="340">
        <f t="shared" si="119"/>
        <v>1</v>
      </c>
      <c r="AF581" s="340">
        <f t="shared" si="119"/>
        <v>1</v>
      </c>
      <c r="AG581" s="340">
        <f t="shared" si="120"/>
        <v>1</v>
      </c>
    </row>
    <row r="582" spans="1:33" ht="300.75">
      <c r="A582" s="169" t="s">
        <v>19</v>
      </c>
      <c r="B582" s="460" t="s">
        <v>13</v>
      </c>
      <c r="C582" s="642"/>
      <c r="D582" s="642"/>
      <c r="E582" s="643"/>
      <c r="F582" s="643"/>
      <c r="G582" s="52" t="s">
        <v>3827</v>
      </c>
      <c r="H582" s="163" t="s">
        <v>3831</v>
      </c>
      <c r="I582" s="163" t="s">
        <v>3832</v>
      </c>
      <c r="J582" s="164">
        <v>1</v>
      </c>
      <c r="K582" s="190">
        <v>44044</v>
      </c>
      <c r="L582" s="190">
        <v>44104</v>
      </c>
      <c r="M582" s="165">
        <f t="shared" si="113"/>
        <v>8.5714285714285712</v>
      </c>
      <c r="N582" s="191">
        <v>1</v>
      </c>
      <c r="O582" s="163" t="s">
        <v>3830</v>
      </c>
      <c r="P582" s="53">
        <f t="shared" si="112"/>
        <v>1</v>
      </c>
      <c r="Q582" s="166" t="str">
        <f>IF(ISNUMBER(P582),IF(P582=100%,"CUMPLIDA",IF(AND(ISNUMBER(L582),ISNUMBER(CGR!$P$4)), IF(L582&lt;CGR!$P$4,"INCUMPLIDA","PROCESO"), "VERIFICAR FECHA")),"SIN VALOR AVANCE")</f>
        <v>CUMPLIDA</v>
      </c>
      <c r="R582" s="281" t="s">
        <v>3831</v>
      </c>
      <c r="S582" s="282" t="s">
        <v>3832</v>
      </c>
      <c r="T582" s="363">
        <v>1</v>
      </c>
      <c r="U582" s="378">
        <v>44044</v>
      </c>
      <c r="V582" s="378">
        <v>44104</v>
      </c>
      <c r="W582" s="165">
        <f t="shared" si="111"/>
        <v>8.5714285714285712</v>
      </c>
      <c r="X582" s="387">
        <v>1</v>
      </c>
      <c r="Y582" s="282" t="s">
        <v>3830</v>
      </c>
      <c r="Z582" s="340">
        <f t="shared" si="114"/>
        <v>1</v>
      </c>
      <c r="AA582" s="340">
        <f t="shared" si="115"/>
        <v>1</v>
      </c>
      <c r="AB582" s="340">
        <f t="shared" si="116"/>
        <v>1</v>
      </c>
      <c r="AC582" s="340">
        <f t="shared" si="117"/>
        <v>1</v>
      </c>
      <c r="AD582" s="340">
        <f t="shared" si="118"/>
        <v>1</v>
      </c>
      <c r="AE582" s="340">
        <f t="shared" si="119"/>
        <v>1</v>
      </c>
      <c r="AF582" s="340">
        <f t="shared" si="119"/>
        <v>1</v>
      </c>
      <c r="AG582" s="340">
        <f t="shared" si="120"/>
        <v>1</v>
      </c>
    </row>
    <row r="583" spans="1:33" ht="300.75">
      <c r="A583" s="169" t="s">
        <v>19</v>
      </c>
      <c r="B583" s="460" t="s">
        <v>13</v>
      </c>
      <c r="C583" s="642"/>
      <c r="D583" s="642"/>
      <c r="E583" s="643"/>
      <c r="F583" s="643"/>
      <c r="G583" s="52" t="s">
        <v>3827</v>
      </c>
      <c r="H583" s="163" t="s">
        <v>3833</v>
      </c>
      <c r="I583" s="163" t="s">
        <v>3834</v>
      </c>
      <c r="J583" s="164">
        <v>1</v>
      </c>
      <c r="K583" s="190">
        <v>44105</v>
      </c>
      <c r="L583" s="190">
        <v>44165</v>
      </c>
      <c r="M583" s="165">
        <f t="shared" si="113"/>
        <v>8.5714285714285712</v>
      </c>
      <c r="N583" s="191">
        <v>1</v>
      </c>
      <c r="O583" s="163" t="s">
        <v>3835</v>
      </c>
      <c r="P583" s="53">
        <f t="shared" si="112"/>
        <v>1</v>
      </c>
      <c r="Q583" s="166" t="str">
        <f>IF(ISNUMBER(P583),IF(P583=100%,"CUMPLIDA",IF(AND(ISNUMBER(L583),ISNUMBER(CGR!$P$4)), IF(L583&lt;CGR!$P$4,"INCUMPLIDA","PROCESO"), "VERIFICAR FECHA")),"SIN VALOR AVANCE")</f>
        <v>CUMPLIDA</v>
      </c>
      <c r="R583" s="281" t="s">
        <v>3833</v>
      </c>
      <c r="S583" s="282" t="s">
        <v>3834</v>
      </c>
      <c r="T583" s="363">
        <v>1</v>
      </c>
      <c r="U583" s="378">
        <v>44105</v>
      </c>
      <c r="V583" s="378">
        <v>44165</v>
      </c>
      <c r="W583" s="165">
        <f t="shared" si="111"/>
        <v>8.5714285714285712</v>
      </c>
      <c r="X583" s="387">
        <v>1</v>
      </c>
      <c r="Y583" s="282" t="s">
        <v>3835</v>
      </c>
      <c r="Z583" s="340">
        <f t="shared" si="114"/>
        <v>1</v>
      </c>
      <c r="AA583" s="340">
        <f t="shared" si="115"/>
        <v>1</v>
      </c>
      <c r="AB583" s="340">
        <f t="shared" si="116"/>
        <v>1</v>
      </c>
      <c r="AC583" s="340">
        <f t="shared" si="117"/>
        <v>1</v>
      </c>
      <c r="AD583" s="340">
        <f t="shared" si="118"/>
        <v>1</v>
      </c>
      <c r="AE583" s="340">
        <f t="shared" si="119"/>
        <v>1</v>
      </c>
      <c r="AF583" s="340">
        <f t="shared" si="119"/>
        <v>1</v>
      </c>
      <c r="AG583" s="340">
        <f t="shared" si="120"/>
        <v>1</v>
      </c>
    </row>
    <row r="584" spans="1:33" ht="150.75">
      <c r="A584" s="169" t="s">
        <v>19</v>
      </c>
      <c r="B584" s="460" t="s">
        <v>13</v>
      </c>
      <c r="C584" s="642"/>
      <c r="D584" s="642"/>
      <c r="E584" s="643"/>
      <c r="F584" s="643"/>
      <c r="G584" s="52" t="s">
        <v>3827</v>
      </c>
      <c r="H584" s="163" t="s">
        <v>3836</v>
      </c>
      <c r="I584" s="163" t="s">
        <v>3837</v>
      </c>
      <c r="J584" s="164">
        <v>1</v>
      </c>
      <c r="K584" s="190">
        <v>44197</v>
      </c>
      <c r="L584" s="190">
        <v>44530</v>
      </c>
      <c r="M584" s="165">
        <f t="shared" si="113"/>
        <v>47.571428571428569</v>
      </c>
      <c r="N584" s="191">
        <v>1</v>
      </c>
      <c r="O584" s="163" t="s">
        <v>3838</v>
      </c>
      <c r="P584" s="53">
        <f t="shared" si="112"/>
        <v>1</v>
      </c>
      <c r="Q584" s="166" t="str">
        <f>IF(ISNUMBER(P584),IF(P584=100%,"CUMPLIDA",IF(AND(ISNUMBER(L584),ISNUMBER(CGR!$P$4)), IF(L584&lt;CGR!$P$4,"INCUMPLIDA","PROCESO"), "VERIFICAR FECHA")),"SIN VALOR AVANCE")</f>
        <v>CUMPLIDA</v>
      </c>
      <c r="R584" s="281" t="s">
        <v>3836</v>
      </c>
      <c r="S584" s="282" t="s">
        <v>3837</v>
      </c>
      <c r="T584" s="363">
        <v>1</v>
      </c>
      <c r="U584" s="378">
        <v>44197</v>
      </c>
      <c r="V584" s="378">
        <v>44530</v>
      </c>
      <c r="W584" s="165">
        <f t="shared" si="111"/>
        <v>47.571428571428569</v>
      </c>
      <c r="X584" s="387">
        <v>1</v>
      </c>
      <c r="Y584" s="282" t="s">
        <v>3838</v>
      </c>
      <c r="Z584" s="340">
        <f t="shared" si="114"/>
        <v>1</v>
      </c>
      <c r="AA584" s="340">
        <f t="shared" si="115"/>
        <v>1</v>
      </c>
      <c r="AB584" s="340">
        <f t="shared" si="116"/>
        <v>1</v>
      </c>
      <c r="AC584" s="340">
        <f t="shared" si="117"/>
        <v>1</v>
      </c>
      <c r="AD584" s="340">
        <f t="shared" si="118"/>
        <v>1</v>
      </c>
      <c r="AE584" s="340">
        <f t="shared" si="119"/>
        <v>1</v>
      </c>
      <c r="AF584" s="340">
        <f t="shared" si="119"/>
        <v>1</v>
      </c>
      <c r="AG584" s="340">
        <f t="shared" si="120"/>
        <v>1</v>
      </c>
    </row>
    <row r="585" spans="1:33" ht="345.75">
      <c r="A585" s="169" t="s">
        <v>19</v>
      </c>
      <c r="B585" s="460" t="s">
        <v>13</v>
      </c>
      <c r="C585" s="642"/>
      <c r="D585" s="642"/>
      <c r="E585" s="643"/>
      <c r="F585" s="643"/>
      <c r="G585" s="52" t="s">
        <v>3827</v>
      </c>
      <c r="H585" s="163" t="s">
        <v>3839</v>
      </c>
      <c r="I585" s="163" t="s">
        <v>3840</v>
      </c>
      <c r="J585" s="164">
        <v>2</v>
      </c>
      <c r="K585" s="190">
        <v>44531</v>
      </c>
      <c r="L585" s="190">
        <v>44835</v>
      </c>
      <c r="M585" s="165">
        <f t="shared" si="113"/>
        <v>43.428571428571431</v>
      </c>
      <c r="N585" s="191">
        <v>2</v>
      </c>
      <c r="O585" s="163" t="s">
        <v>3841</v>
      </c>
      <c r="P585" s="53">
        <f t="shared" si="112"/>
        <v>1</v>
      </c>
      <c r="Q585" s="166" t="str">
        <f>IF(ISNUMBER(P585),IF(P585=100%,"CUMPLIDA",IF(AND(ISNUMBER(L585),ISNUMBER(CGR!$P$4)), IF(L585&lt;CGR!$P$4,"INCUMPLIDA","PROCESO"), "VERIFICAR FECHA")),"SIN VALOR AVANCE")</f>
        <v>CUMPLIDA</v>
      </c>
      <c r="R585" s="281" t="s">
        <v>3839</v>
      </c>
      <c r="S585" s="282" t="s">
        <v>3840</v>
      </c>
      <c r="T585" s="363">
        <v>2</v>
      </c>
      <c r="U585" s="378">
        <v>44531</v>
      </c>
      <c r="V585" s="378">
        <v>44835</v>
      </c>
      <c r="W585" s="165">
        <f t="shared" si="111"/>
        <v>43.428571428571431</v>
      </c>
      <c r="X585" s="387">
        <v>2</v>
      </c>
      <c r="Y585" s="282" t="s">
        <v>3841</v>
      </c>
      <c r="Z585" s="340">
        <f t="shared" si="114"/>
        <v>1</v>
      </c>
      <c r="AA585" s="340">
        <f t="shared" si="115"/>
        <v>1</v>
      </c>
      <c r="AB585" s="340">
        <f t="shared" si="116"/>
        <v>1</v>
      </c>
      <c r="AC585" s="340">
        <f t="shared" si="117"/>
        <v>1</v>
      </c>
      <c r="AD585" s="340">
        <f t="shared" si="118"/>
        <v>1</v>
      </c>
      <c r="AE585" s="340">
        <f t="shared" si="119"/>
        <v>1</v>
      </c>
      <c r="AF585" s="340">
        <f t="shared" si="119"/>
        <v>1</v>
      </c>
      <c r="AG585" s="340">
        <f t="shared" si="120"/>
        <v>1</v>
      </c>
    </row>
    <row r="586" spans="1:33" ht="345.75">
      <c r="A586" s="169" t="s">
        <v>19</v>
      </c>
      <c r="B586" s="460" t="s">
        <v>13</v>
      </c>
      <c r="C586" s="642"/>
      <c r="D586" s="642"/>
      <c r="E586" s="643"/>
      <c r="F586" s="643"/>
      <c r="G586" s="52" t="s">
        <v>3827</v>
      </c>
      <c r="H586" s="163" t="s">
        <v>3842</v>
      </c>
      <c r="I586" s="163" t="s">
        <v>1159</v>
      </c>
      <c r="J586" s="164">
        <v>1</v>
      </c>
      <c r="K586" s="190">
        <v>45597</v>
      </c>
      <c r="L586" s="190">
        <v>45961</v>
      </c>
      <c r="M586" s="165">
        <f t="shared" si="113"/>
        <v>52</v>
      </c>
      <c r="N586" s="191">
        <v>0</v>
      </c>
      <c r="O586" s="163" t="s">
        <v>3843</v>
      </c>
      <c r="P586" s="53">
        <f t="shared" si="112"/>
        <v>0</v>
      </c>
      <c r="Q586" s="166" t="str">
        <f>IF(ISNUMBER(P586),IF(P586=100%,"CUMPLIDA",IF(AND(ISNUMBER(L586),ISNUMBER(CGR!$P$4)), IF(L586&lt;CGR!$P$4,"INCUMPLIDA","PROCESO"), "VERIFICAR FECHA")),"SIN VALOR AVANCE")</f>
        <v>PROCESO</v>
      </c>
      <c r="R586" s="281" t="s">
        <v>3842</v>
      </c>
      <c r="S586" s="282" t="s">
        <v>1159</v>
      </c>
      <c r="T586" s="363">
        <v>1</v>
      </c>
      <c r="U586" s="378">
        <v>45597</v>
      </c>
      <c r="V586" s="378">
        <v>45961</v>
      </c>
      <c r="W586" s="165">
        <f t="shared" si="111"/>
        <v>52</v>
      </c>
      <c r="X586" s="387">
        <v>0</v>
      </c>
      <c r="Y586" s="282" t="s">
        <v>3843</v>
      </c>
      <c r="Z586" s="340">
        <f t="shared" si="114"/>
        <v>1</v>
      </c>
      <c r="AA586" s="340">
        <f t="shared" si="115"/>
        <v>1</v>
      </c>
      <c r="AB586" s="340">
        <f t="shared" si="116"/>
        <v>1</v>
      </c>
      <c r="AC586" s="340">
        <f t="shared" si="117"/>
        <v>1</v>
      </c>
      <c r="AD586" s="340">
        <f t="shared" si="118"/>
        <v>1</v>
      </c>
      <c r="AE586" s="340">
        <f t="shared" si="119"/>
        <v>1</v>
      </c>
      <c r="AF586" s="340">
        <f t="shared" si="119"/>
        <v>1</v>
      </c>
      <c r="AG586" s="340">
        <f t="shared" si="120"/>
        <v>1</v>
      </c>
    </row>
    <row r="587" spans="1:33" ht="315.75">
      <c r="A587" s="169" t="s">
        <v>19</v>
      </c>
      <c r="B587" s="460" t="s">
        <v>13</v>
      </c>
      <c r="C587" s="642" t="s">
        <v>3844</v>
      </c>
      <c r="D587" s="642" t="s">
        <v>3771</v>
      </c>
      <c r="E587" s="643" t="s">
        <v>3845</v>
      </c>
      <c r="F587" s="643" t="s">
        <v>3846</v>
      </c>
      <c r="G587" s="643" t="s">
        <v>3795</v>
      </c>
      <c r="H587" s="537" t="s">
        <v>3620</v>
      </c>
      <c r="I587" s="163" t="s">
        <v>3170</v>
      </c>
      <c r="J587" s="164">
        <v>1</v>
      </c>
      <c r="K587" s="190">
        <v>44044</v>
      </c>
      <c r="L587" s="190">
        <v>44196</v>
      </c>
      <c r="M587" s="165">
        <f t="shared" si="113"/>
        <v>21.714285714285715</v>
      </c>
      <c r="N587" s="191">
        <v>1</v>
      </c>
      <c r="O587" s="163" t="s">
        <v>3847</v>
      </c>
      <c r="P587" s="53">
        <f t="shared" si="112"/>
        <v>1</v>
      </c>
      <c r="Q587" s="166" t="str">
        <f>IF(ISNUMBER(P587),IF(P587=100%,"CUMPLIDA",IF(AND(ISNUMBER(L587),ISNUMBER(CGR!$P$4)), IF(L587&lt;CGR!$P$4,"INCUMPLIDA","PROCESO"), "VERIFICAR FECHA")),"SIN VALOR AVANCE")</f>
        <v>CUMPLIDA</v>
      </c>
      <c r="R587" s="362" t="s">
        <v>3620</v>
      </c>
      <c r="S587" s="282" t="s">
        <v>3170</v>
      </c>
      <c r="T587" s="363">
        <v>1</v>
      </c>
      <c r="U587" s="378">
        <v>44044</v>
      </c>
      <c r="V587" s="378">
        <v>44196</v>
      </c>
      <c r="W587" s="165">
        <f t="shared" ref="W587:W650" si="121">(V587-U587)/7</f>
        <v>21.714285714285715</v>
      </c>
      <c r="X587" s="387">
        <v>1</v>
      </c>
      <c r="Y587" s="282" t="s">
        <v>3847</v>
      </c>
      <c r="Z587" s="340">
        <f t="shared" si="114"/>
        <v>1</v>
      </c>
      <c r="AA587" s="340">
        <f t="shared" si="115"/>
        <v>1</v>
      </c>
      <c r="AB587" s="340">
        <f t="shared" si="116"/>
        <v>1</v>
      </c>
      <c r="AC587" s="340">
        <f t="shared" si="117"/>
        <v>1</v>
      </c>
      <c r="AD587" s="340">
        <f t="shared" si="118"/>
        <v>1</v>
      </c>
      <c r="AE587" s="340">
        <f t="shared" si="119"/>
        <v>1</v>
      </c>
      <c r="AF587" s="340">
        <f t="shared" si="119"/>
        <v>1</v>
      </c>
      <c r="AG587" s="340">
        <f t="shared" si="120"/>
        <v>1</v>
      </c>
    </row>
    <row r="588" spans="1:33" ht="90">
      <c r="A588" s="169" t="s">
        <v>19</v>
      </c>
      <c r="B588" s="460" t="s">
        <v>13</v>
      </c>
      <c r="C588" s="642"/>
      <c r="D588" s="642"/>
      <c r="E588" s="643"/>
      <c r="F588" s="643"/>
      <c r="G588" s="643"/>
      <c r="H588" s="537" t="s">
        <v>2429</v>
      </c>
      <c r="I588" s="163" t="s">
        <v>969</v>
      </c>
      <c r="J588" s="164">
        <v>1</v>
      </c>
      <c r="K588" s="190">
        <v>45231</v>
      </c>
      <c r="L588" s="190">
        <v>45504</v>
      </c>
      <c r="M588" s="165">
        <f t="shared" si="113"/>
        <v>39</v>
      </c>
      <c r="N588" s="191">
        <v>1</v>
      </c>
      <c r="O588" s="175" t="s">
        <v>3703</v>
      </c>
      <c r="P588" s="53">
        <f t="shared" ref="P588:P603" si="122">N588/J588</f>
        <v>1</v>
      </c>
      <c r="Q588" s="166" t="str">
        <f>IF(ISNUMBER(P588),IF(P588=100%,"CUMPLIDA",IF(AND(ISNUMBER(L588),ISNUMBER(CGR!$P$4)), IF(L588&lt;CGR!$P$4,"INCUMPLIDA","PROCESO"), "VERIFICAR FECHA")),"SIN VALOR AVANCE")</f>
        <v>CUMPLIDA</v>
      </c>
      <c r="R588" s="362" t="s">
        <v>2429</v>
      </c>
      <c r="S588" s="282" t="s">
        <v>969</v>
      </c>
      <c r="T588" s="363">
        <v>1</v>
      </c>
      <c r="U588" s="378">
        <v>45231</v>
      </c>
      <c r="V588" s="378">
        <v>45504</v>
      </c>
      <c r="W588" s="165">
        <f t="shared" si="121"/>
        <v>39</v>
      </c>
      <c r="X588" s="387">
        <v>1</v>
      </c>
      <c r="Y588" s="303" t="s">
        <v>3703</v>
      </c>
      <c r="Z588" s="340">
        <f t="shared" si="114"/>
        <v>1</v>
      </c>
      <c r="AA588" s="340">
        <f t="shared" si="115"/>
        <v>1</v>
      </c>
      <c r="AB588" s="340">
        <f t="shared" si="116"/>
        <v>1</v>
      </c>
      <c r="AC588" s="340">
        <f t="shared" si="117"/>
        <v>1</v>
      </c>
      <c r="AD588" s="340">
        <f t="shared" si="118"/>
        <v>1</v>
      </c>
      <c r="AE588" s="340">
        <f t="shared" si="119"/>
        <v>1</v>
      </c>
      <c r="AF588" s="340">
        <f t="shared" si="119"/>
        <v>1</v>
      </c>
      <c r="AG588" s="340">
        <f t="shared" si="120"/>
        <v>1</v>
      </c>
    </row>
    <row r="589" spans="1:33" ht="315.75">
      <c r="A589" s="169" t="s">
        <v>19</v>
      </c>
      <c r="B589" s="460" t="s">
        <v>13</v>
      </c>
      <c r="C589" s="642"/>
      <c r="D589" s="642"/>
      <c r="E589" s="643"/>
      <c r="F589" s="643"/>
      <c r="G589" s="643"/>
      <c r="H589" s="537" t="s">
        <v>2431</v>
      </c>
      <c r="I589" s="163" t="s">
        <v>2432</v>
      </c>
      <c r="J589" s="164">
        <v>1</v>
      </c>
      <c r="K589" s="190">
        <v>45231</v>
      </c>
      <c r="L589" s="190">
        <v>45504</v>
      </c>
      <c r="M589" s="165">
        <f t="shared" si="113"/>
        <v>39</v>
      </c>
      <c r="N589" s="191">
        <v>1</v>
      </c>
      <c r="O589" s="175" t="s">
        <v>3741</v>
      </c>
      <c r="P589" s="53">
        <f t="shared" si="122"/>
        <v>1</v>
      </c>
      <c r="Q589" s="166" t="str">
        <f>IF(ISNUMBER(P589),IF(P589=100%,"CUMPLIDA",IF(AND(ISNUMBER(L589),ISNUMBER(CGR!$P$4)), IF(L589&lt;CGR!$P$4,"INCUMPLIDA","PROCESO"), "VERIFICAR FECHA")),"SIN VALOR AVANCE")</f>
        <v>CUMPLIDA</v>
      </c>
      <c r="R589" s="362" t="s">
        <v>2431</v>
      </c>
      <c r="S589" s="282" t="s">
        <v>2432</v>
      </c>
      <c r="T589" s="363">
        <v>1</v>
      </c>
      <c r="U589" s="378">
        <v>45231</v>
      </c>
      <c r="V589" s="378">
        <v>45504</v>
      </c>
      <c r="W589" s="165">
        <f t="shared" si="121"/>
        <v>39</v>
      </c>
      <c r="X589" s="387">
        <v>1</v>
      </c>
      <c r="Y589" s="303" t="s">
        <v>3741</v>
      </c>
      <c r="Z589" s="340">
        <f t="shared" si="114"/>
        <v>1</v>
      </c>
      <c r="AA589" s="340">
        <f t="shared" si="115"/>
        <v>1</v>
      </c>
      <c r="AB589" s="340">
        <f t="shared" si="116"/>
        <v>1</v>
      </c>
      <c r="AC589" s="340">
        <f t="shared" si="117"/>
        <v>1</v>
      </c>
      <c r="AD589" s="340">
        <f t="shared" si="118"/>
        <v>1</v>
      </c>
      <c r="AE589" s="340">
        <f t="shared" si="119"/>
        <v>1</v>
      </c>
      <c r="AF589" s="340">
        <f t="shared" si="119"/>
        <v>1</v>
      </c>
      <c r="AG589" s="340">
        <f t="shared" si="120"/>
        <v>1</v>
      </c>
    </row>
    <row r="590" spans="1:33" ht="165.75">
      <c r="A590" s="169" t="s">
        <v>19</v>
      </c>
      <c r="B590" s="460" t="s">
        <v>13</v>
      </c>
      <c r="C590" s="642"/>
      <c r="D590" s="642"/>
      <c r="E590" s="643"/>
      <c r="F590" s="643"/>
      <c r="G590" s="52" t="s">
        <v>2434</v>
      </c>
      <c r="H590" s="163" t="s">
        <v>1614</v>
      </c>
      <c r="I590" s="163" t="s">
        <v>238</v>
      </c>
      <c r="J590" s="168">
        <v>1</v>
      </c>
      <c r="K590" s="192">
        <v>45323</v>
      </c>
      <c r="L590" s="192">
        <v>45747</v>
      </c>
      <c r="M590" s="165">
        <f t="shared" si="113"/>
        <v>60.571428571428569</v>
      </c>
      <c r="N590" s="191">
        <v>0</v>
      </c>
      <c r="O590" s="175" t="s">
        <v>3743</v>
      </c>
      <c r="P590" s="53">
        <f t="shared" si="122"/>
        <v>0</v>
      </c>
      <c r="Q590" s="166" t="str">
        <f>IF(ISNUMBER(P590),IF(P590=100%,"CUMPLIDA",IF(AND(ISNUMBER(L590),ISNUMBER(CGR!$P$4)), IF(L590&lt;CGR!$P$4,"INCUMPLIDA","PROCESO"), "VERIFICAR FECHA")),"SIN VALOR AVANCE")</f>
        <v>PROCESO</v>
      </c>
      <c r="R590" s="281" t="s">
        <v>1614</v>
      </c>
      <c r="S590" s="282" t="s">
        <v>238</v>
      </c>
      <c r="T590" s="301">
        <v>1</v>
      </c>
      <c r="U590" s="379">
        <v>45323</v>
      </c>
      <c r="V590" s="379">
        <v>45747</v>
      </c>
      <c r="W590" s="165">
        <f t="shared" si="121"/>
        <v>60.571428571428569</v>
      </c>
      <c r="X590" s="387">
        <v>0</v>
      </c>
      <c r="Y590" s="303" t="s">
        <v>3743</v>
      </c>
      <c r="Z590" s="340">
        <f t="shared" si="114"/>
        <v>1</v>
      </c>
      <c r="AA590" s="340">
        <f t="shared" si="115"/>
        <v>1</v>
      </c>
      <c r="AB590" s="340">
        <f t="shared" si="116"/>
        <v>1</v>
      </c>
      <c r="AC590" s="340">
        <f t="shared" si="117"/>
        <v>1</v>
      </c>
      <c r="AD590" s="340">
        <f t="shared" si="118"/>
        <v>1</v>
      </c>
      <c r="AE590" s="340">
        <f t="shared" si="119"/>
        <v>1</v>
      </c>
      <c r="AF590" s="340">
        <f t="shared" si="119"/>
        <v>1</v>
      </c>
      <c r="AG590" s="340">
        <f t="shared" si="120"/>
        <v>1</v>
      </c>
    </row>
    <row r="591" spans="1:33" ht="90.75">
      <c r="A591" s="169" t="s">
        <v>19</v>
      </c>
      <c r="B591" s="460" t="s">
        <v>13</v>
      </c>
      <c r="C591" s="642"/>
      <c r="D591" s="642"/>
      <c r="E591" s="643"/>
      <c r="F591" s="643"/>
      <c r="G591" s="52" t="s">
        <v>241</v>
      </c>
      <c r="H591" s="163" t="s">
        <v>241</v>
      </c>
      <c r="I591" s="163" t="s">
        <v>242</v>
      </c>
      <c r="J591" s="168">
        <v>1</v>
      </c>
      <c r="K591" s="192">
        <v>45323</v>
      </c>
      <c r="L591" s="192">
        <v>45747</v>
      </c>
      <c r="M591" s="165">
        <f t="shared" si="113"/>
        <v>60.571428571428569</v>
      </c>
      <c r="N591" s="191">
        <v>0</v>
      </c>
      <c r="O591" s="175" t="s">
        <v>3848</v>
      </c>
      <c r="P591" s="53">
        <f t="shared" si="122"/>
        <v>0</v>
      </c>
      <c r="Q591" s="166" t="str">
        <f>IF(ISNUMBER(P591),IF(P591=100%,"CUMPLIDA",IF(AND(ISNUMBER(L591),ISNUMBER(CGR!$P$4)), IF(L591&lt;CGR!$P$4,"INCUMPLIDA","PROCESO"), "VERIFICAR FECHA")),"SIN VALOR AVANCE")</f>
        <v>PROCESO</v>
      </c>
      <c r="R591" s="281" t="s">
        <v>241</v>
      </c>
      <c r="S591" s="282" t="s">
        <v>242</v>
      </c>
      <c r="T591" s="301">
        <v>1</v>
      </c>
      <c r="U591" s="379">
        <v>45323</v>
      </c>
      <c r="V591" s="379">
        <v>45747</v>
      </c>
      <c r="W591" s="165">
        <f t="shared" si="121"/>
        <v>60.571428571428569</v>
      </c>
      <c r="X591" s="387">
        <v>0</v>
      </c>
      <c r="Y591" s="303" t="s">
        <v>3848</v>
      </c>
      <c r="Z591" s="340">
        <f t="shared" si="114"/>
        <v>1</v>
      </c>
      <c r="AA591" s="340">
        <f t="shared" si="115"/>
        <v>1</v>
      </c>
      <c r="AB591" s="340">
        <f t="shared" si="116"/>
        <v>1</v>
      </c>
      <c r="AC591" s="340">
        <f t="shared" si="117"/>
        <v>1</v>
      </c>
      <c r="AD591" s="340">
        <f t="shared" si="118"/>
        <v>1</v>
      </c>
      <c r="AE591" s="340">
        <f t="shared" si="119"/>
        <v>1</v>
      </c>
      <c r="AF591" s="340">
        <f t="shared" si="119"/>
        <v>1</v>
      </c>
      <c r="AG591" s="340">
        <f t="shared" si="120"/>
        <v>1</v>
      </c>
    </row>
    <row r="592" spans="1:33" ht="150">
      <c r="A592" s="169" t="s">
        <v>19</v>
      </c>
      <c r="B592" s="460" t="s">
        <v>13</v>
      </c>
      <c r="C592" s="642"/>
      <c r="D592" s="642"/>
      <c r="E592" s="643"/>
      <c r="F592" s="643"/>
      <c r="G592" s="52" t="s">
        <v>1361</v>
      </c>
      <c r="H592" s="163" t="s">
        <v>245</v>
      </c>
      <c r="I592" s="163" t="s">
        <v>246</v>
      </c>
      <c r="J592" s="168">
        <v>1</v>
      </c>
      <c r="K592" s="192">
        <v>45231</v>
      </c>
      <c r="L592" s="192">
        <v>45747</v>
      </c>
      <c r="M592" s="165">
        <f t="shared" si="113"/>
        <v>73.714285714285708</v>
      </c>
      <c r="N592" s="191">
        <v>0</v>
      </c>
      <c r="O592" s="163" t="s">
        <v>3622</v>
      </c>
      <c r="P592" s="53">
        <f t="shared" si="122"/>
        <v>0</v>
      </c>
      <c r="Q592" s="166" t="str">
        <f>IF(ISNUMBER(P592),IF(P592=100%,"CUMPLIDA",IF(AND(ISNUMBER(L592),ISNUMBER(CGR!$P$4)), IF(L592&lt;CGR!$P$4,"INCUMPLIDA","PROCESO"), "VERIFICAR FECHA")),"SIN VALOR AVANCE")</f>
        <v>PROCESO</v>
      </c>
      <c r="R592" s="281" t="s">
        <v>245</v>
      </c>
      <c r="S592" s="282" t="s">
        <v>246</v>
      </c>
      <c r="T592" s="301">
        <v>1</v>
      </c>
      <c r="U592" s="379">
        <v>45231</v>
      </c>
      <c r="V592" s="379">
        <v>45747</v>
      </c>
      <c r="W592" s="165">
        <f t="shared" si="121"/>
        <v>73.714285714285708</v>
      </c>
      <c r="X592" s="387">
        <v>0</v>
      </c>
      <c r="Y592" s="282" t="s">
        <v>3622</v>
      </c>
      <c r="Z592" s="340">
        <f t="shared" si="114"/>
        <v>1</v>
      </c>
      <c r="AA592" s="340">
        <f t="shared" si="115"/>
        <v>1</v>
      </c>
      <c r="AB592" s="340">
        <f t="shared" si="116"/>
        <v>1</v>
      </c>
      <c r="AC592" s="340">
        <f t="shared" si="117"/>
        <v>1</v>
      </c>
      <c r="AD592" s="340">
        <f t="shared" si="118"/>
        <v>1</v>
      </c>
      <c r="AE592" s="340">
        <f t="shared" si="119"/>
        <v>1</v>
      </c>
      <c r="AF592" s="340">
        <f t="shared" si="119"/>
        <v>1</v>
      </c>
      <c r="AG592" s="340">
        <f t="shared" si="120"/>
        <v>1</v>
      </c>
    </row>
    <row r="593" spans="1:33" ht="165.75">
      <c r="A593" s="169" t="s">
        <v>19</v>
      </c>
      <c r="B593" s="460" t="s">
        <v>13</v>
      </c>
      <c r="C593" s="642"/>
      <c r="D593" s="642"/>
      <c r="E593" s="643"/>
      <c r="F593" s="643"/>
      <c r="G593" s="52" t="s">
        <v>248</v>
      </c>
      <c r="H593" s="163" t="s">
        <v>248</v>
      </c>
      <c r="I593" s="163" t="s">
        <v>3249</v>
      </c>
      <c r="J593" s="168">
        <v>1</v>
      </c>
      <c r="K593" s="192">
        <v>45323</v>
      </c>
      <c r="L593" s="192">
        <v>45747</v>
      </c>
      <c r="M593" s="165">
        <f t="shared" si="113"/>
        <v>60.571428571428569</v>
      </c>
      <c r="N593" s="191">
        <v>0</v>
      </c>
      <c r="O593" s="175" t="s">
        <v>3743</v>
      </c>
      <c r="P593" s="53">
        <f t="shared" si="122"/>
        <v>0</v>
      </c>
      <c r="Q593" s="166" t="str">
        <f>IF(ISNUMBER(P593),IF(P593=100%,"CUMPLIDA",IF(AND(ISNUMBER(L593),ISNUMBER(CGR!$P$4)), IF(L593&lt;CGR!$P$4,"INCUMPLIDA","PROCESO"), "VERIFICAR FECHA")),"SIN VALOR AVANCE")</f>
        <v>PROCESO</v>
      </c>
      <c r="R593" s="281" t="s">
        <v>248</v>
      </c>
      <c r="S593" s="282" t="s">
        <v>3249</v>
      </c>
      <c r="T593" s="301">
        <v>1</v>
      </c>
      <c r="U593" s="379">
        <v>45323</v>
      </c>
      <c r="V593" s="379">
        <v>45747</v>
      </c>
      <c r="W593" s="165">
        <f t="shared" si="121"/>
        <v>60.571428571428569</v>
      </c>
      <c r="X593" s="387">
        <v>0</v>
      </c>
      <c r="Y593" s="303" t="s">
        <v>3743</v>
      </c>
      <c r="Z593" s="340">
        <f t="shared" si="114"/>
        <v>1</v>
      </c>
      <c r="AA593" s="340">
        <f t="shared" si="115"/>
        <v>1</v>
      </c>
      <c r="AB593" s="340">
        <f t="shared" si="116"/>
        <v>1</v>
      </c>
      <c r="AC593" s="340">
        <f t="shared" si="117"/>
        <v>1</v>
      </c>
      <c r="AD593" s="340">
        <f t="shared" si="118"/>
        <v>1</v>
      </c>
      <c r="AE593" s="340">
        <f t="shared" si="119"/>
        <v>1</v>
      </c>
      <c r="AF593" s="340">
        <f t="shared" si="119"/>
        <v>1</v>
      </c>
      <c r="AG593" s="340">
        <f t="shared" si="120"/>
        <v>1</v>
      </c>
    </row>
    <row r="594" spans="1:33" ht="135">
      <c r="A594" s="169" t="s">
        <v>19</v>
      </c>
      <c r="B594" s="460" t="s">
        <v>13</v>
      </c>
      <c r="C594" s="642"/>
      <c r="D594" s="642"/>
      <c r="E594" s="643"/>
      <c r="F594" s="643"/>
      <c r="G594" s="52" t="s">
        <v>3707</v>
      </c>
      <c r="H594" s="163" t="s">
        <v>3707</v>
      </c>
      <c r="I594" s="163" t="s">
        <v>252</v>
      </c>
      <c r="J594" s="168">
        <v>1</v>
      </c>
      <c r="K594" s="192">
        <v>45231</v>
      </c>
      <c r="L594" s="192">
        <v>45747</v>
      </c>
      <c r="M594" s="165">
        <f t="shared" si="113"/>
        <v>73.714285714285708</v>
      </c>
      <c r="N594" s="191">
        <v>0</v>
      </c>
      <c r="O594" s="175" t="s">
        <v>3848</v>
      </c>
      <c r="P594" s="53">
        <f t="shared" si="122"/>
        <v>0</v>
      </c>
      <c r="Q594" s="166" t="str">
        <f>IF(ISNUMBER(P594),IF(P594=100%,"CUMPLIDA",IF(AND(ISNUMBER(L594),ISNUMBER(CGR!$P$4)), IF(L594&lt;CGR!$P$4,"INCUMPLIDA","PROCESO"), "VERIFICAR FECHA")),"SIN VALOR AVANCE")</f>
        <v>PROCESO</v>
      </c>
      <c r="R594" s="281" t="s">
        <v>3707</v>
      </c>
      <c r="S594" s="282" t="s">
        <v>252</v>
      </c>
      <c r="T594" s="301">
        <v>1</v>
      </c>
      <c r="U594" s="379">
        <v>45231</v>
      </c>
      <c r="V594" s="379">
        <v>45747</v>
      </c>
      <c r="W594" s="165">
        <f t="shared" si="121"/>
        <v>73.714285714285708</v>
      </c>
      <c r="X594" s="387">
        <v>0</v>
      </c>
      <c r="Y594" s="303" t="s">
        <v>3848</v>
      </c>
      <c r="Z594" s="340">
        <f t="shared" si="114"/>
        <v>1</v>
      </c>
      <c r="AA594" s="340">
        <f t="shared" si="115"/>
        <v>1</v>
      </c>
      <c r="AB594" s="340">
        <f t="shared" si="116"/>
        <v>1</v>
      </c>
      <c r="AC594" s="340">
        <f t="shared" si="117"/>
        <v>1</v>
      </c>
      <c r="AD594" s="340">
        <f t="shared" si="118"/>
        <v>1</v>
      </c>
      <c r="AE594" s="340">
        <f t="shared" si="119"/>
        <v>1</v>
      </c>
      <c r="AF594" s="340">
        <f t="shared" si="119"/>
        <v>1</v>
      </c>
      <c r="AG594" s="340">
        <f t="shared" si="120"/>
        <v>1</v>
      </c>
    </row>
    <row r="595" spans="1:33" ht="210.75">
      <c r="A595" s="169" t="s">
        <v>19</v>
      </c>
      <c r="B595" s="460" t="s">
        <v>13</v>
      </c>
      <c r="C595" s="642"/>
      <c r="D595" s="642"/>
      <c r="E595" s="643"/>
      <c r="F595" s="643"/>
      <c r="G595" s="52" t="s">
        <v>3708</v>
      </c>
      <c r="H595" s="163" t="s">
        <v>3708</v>
      </c>
      <c r="I595" s="163" t="s">
        <v>2556</v>
      </c>
      <c r="J595" s="168">
        <v>1</v>
      </c>
      <c r="K595" s="192">
        <v>45231</v>
      </c>
      <c r="L595" s="192">
        <v>45808</v>
      </c>
      <c r="M595" s="165">
        <f t="shared" si="113"/>
        <v>82.428571428571431</v>
      </c>
      <c r="N595" s="191">
        <v>0</v>
      </c>
      <c r="O595" s="175" t="s">
        <v>3704</v>
      </c>
      <c r="P595" s="53">
        <f t="shared" si="122"/>
        <v>0</v>
      </c>
      <c r="Q595" s="166" t="str">
        <f>IF(ISNUMBER(P595),IF(P595=100%,"CUMPLIDA",IF(AND(ISNUMBER(L595),ISNUMBER(CGR!$P$4)), IF(L595&lt;CGR!$P$4,"INCUMPLIDA","PROCESO"), "VERIFICAR FECHA")),"SIN VALOR AVANCE")</f>
        <v>PROCESO</v>
      </c>
      <c r="R595" s="281" t="s">
        <v>3708</v>
      </c>
      <c r="S595" s="282" t="s">
        <v>2556</v>
      </c>
      <c r="T595" s="301">
        <v>1</v>
      </c>
      <c r="U595" s="379">
        <v>45231</v>
      </c>
      <c r="V595" s="379">
        <v>45808</v>
      </c>
      <c r="W595" s="165">
        <f t="shared" si="121"/>
        <v>82.428571428571431</v>
      </c>
      <c r="X595" s="387">
        <v>0</v>
      </c>
      <c r="Y595" s="303" t="s">
        <v>3704</v>
      </c>
      <c r="Z595" s="340">
        <f t="shared" si="114"/>
        <v>1</v>
      </c>
      <c r="AA595" s="340">
        <f t="shared" si="115"/>
        <v>1</v>
      </c>
      <c r="AB595" s="340">
        <f t="shared" si="116"/>
        <v>1</v>
      </c>
      <c r="AC595" s="340">
        <f t="shared" si="117"/>
        <v>1</v>
      </c>
      <c r="AD595" s="340">
        <f t="shared" si="118"/>
        <v>1</v>
      </c>
      <c r="AE595" s="340">
        <f t="shared" si="119"/>
        <v>1</v>
      </c>
      <c r="AF595" s="340">
        <f t="shared" si="119"/>
        <v>1</v>
      </c>
      <c r="AG595" s="340">
        <f t="shared" si="120"/>
        <v>1</v>
      </c>
    </row>
    <row r="596" spans="1:33" ht="180.75">
      <c r="A596" s="169" t="s">
        <v>19</v>
      </c>
      <c r="B596" s="460" t="s">
        <v>13</v>
      </c>
      <c r="C596" s="642"/>
      <c r="D596" s="642"/>
      <c r="E596" s="643"/>
      <c r="F596" s="643"/>
      <c r="G596" s="52" t="s">
        <v>1363</v>
      </c>
      <c r="H596" s="163" t="s">
        <v>258</v>
      </c>
      <c r="I596" s="163" t="s">
        <v>259</v>
      </c>
      <c r="J596" s="168">
        <v>7</v>
      </c>
      <c r="K596" s="192">
        <v>46024</v>
      </c>
      <c r="L596" s="192">
        <v>46660</v>
      </c>
      <c r="M596" s="165">
        <f t="shared" ref="M596:M659" si="123">(L596-K596)/7</f>
        <v>90.857142857142861</v>
      </c>
      <c r="N596" s="191">
        <v>0</v>
      </c>
      <c r="O596" s="175" t="s">
        <v>3744</v>
      </c>
      <c r="P596" s="53">
        <f t="shared" si="122"/>
        <v>0</v>
      </c>
      <c r="Q596" s="166" t="str">
        <f>IF(ISNUMBER(P596),IF(P596=100%,"CUMPLIDA",IF(AND(ISNUMBER(L596),ISNUMBER(CGR!$P$4)), IF(L596&lt;CGR!$P$4,"INCUMPLIDA","PROCESO"), "VERIFICAR FECHA")),"SIN VALOR AVANCE")</f>
        <v>PROCESO</v>
      </c>
      <c r="R596" s="281" t="s">
        <v>258</v>
      </c>
      <c r="S596" s="282" t="s">
        <v>259</v>
      </c>
      <c r="T596" s="301">
        <v>7</v>
      </c>
      <c r="U596" s="379">
        <v>46024</v>
      </c>
      <c r="V596" s="379">
        <v>46660</v>
      </c>
      <c r="W596" s="165">
        <f t="shared" si="121"/>
        <v>90.857142857142861</v>
      </c>
      <c r="X596" s="387">
        <v>0</v>
      </c>
      <c r="Y596" s="303" t="s">
        <v>3744</v>
      </c>
      <c r="Z596" s="340">
        <f t="shared" si="114"/>
        <v>1</v>
      </c>
      <c r="AA596" s="340">
        <f t="shared" si="115"/>
        <v>1</v>
      </c>
      <c r="AB596" s="340">
        <f t="shared" si="116"/>
        <v>1</v>
      </c>
      <c r="AC596" s="340">
        <f t="shared" si="117"/>
        <v>1</v>
      </c>
      <c r="AD596" s="340">
        <f t="shared" si="118"/>
        <v>1</v>
      </c>
      <c r="AE596" s="340">
        <f t="shared" si="119"/>
        <v>1</v>
      </c>
      <c r="AF596" s="340">
        <f t="shared" si="119"/>
        <v>1</v>
      </c>
      <c r="AG596" s="340">
        <f t="shared" si="120"/>
        <v>1</v>
      </c>
    </row>
    <row r="597" spans="1:33" ht="180">
      <c r="A597" s="169" t="s">
        <v>19</v>
      </c>
      <c r="B597" s="460" t="s">
        <v>13</v>
      </c>
      <c r="C597" s="642"/>
      <c r="D597" s="642"/>
      <c r="E597" s="643"/>
      <c r="F597" s="643"/>
      <c r="G597" s="52" t="s">
        <v>1364</v>
      </c>
      <c r="H597" s="163" t="s">
        <v>261</v>
      </c>
      <c r="I597" s="163" t="s">
        <v>262</v>
      </c>
      <c r="J597" s="168">
        <v>1</v>
      </c>
      <c r="K597" s="192">
        <v>46024</v>
      </c>
      <c r="L597" s="192">
        <v>46660</v>
      </c>
      <c r="M597" s="165">
        <f t="shared" si="123"/>
        <v>90.857142857142861</v>
      </c>
      <c r="N597" s="191">
        <v>0</v>
      </c>
      <c r="O597" s="175" t="s">
        <v>3810</v>
      </c>
      <c r="P597" s="53">
        <f t="shared" si="122"/>
        <v>0</v>
      </c>
      <c r="Q597" s="166" t="str">
        <f>IF(ISNUMBER(P597),IF(P597=100%,"CUMPLIDA",IF(AND(ISNUMBER(L597),ISNUMBER(CGR!$P$4)), IF(L597&lt;CGR!$P$4,"INCUMPLIDA","PROCESO"), "VERIFICAR FECHA")),"SIN VALOR AVANCE")</f>
        <v>PROCESO</v>
      </c>
      <c r="R597" s="281" t="s">
        <v>261</v>
      </c>
      <c r="S597" s="282" t="s">
        <v>262</v>
      </c>
      <c r="T597" s="301">
        <v>1</v>
      </c>
      <c r="U597" s="379">
        <v>46024</v>
      </c>
      <c r="V597" s="379">
        <v>46660</v>
      </c>
      <c r="W597" s="165">
        <f t="shared" si="121"/>
        <v>90.857142857142861</v>
      </c>
      <c r="X597" s="387">
        <v>0</v>
      </c>
      <c r="Y597" s="303" t="s">
        <v>3810</v>
      </c>
      <c r="Z597" s="340">
        <f t="shared" ref="Z597:Z660" si="124">IF(H597=R597,1,0)</f>
        <v>1</v>
      </c>
      <c r="AA597" s="340">
        <f t="shared" ref="AA597:AA660" si="125">IF(I597=S597,1,0)</f>
        <v>1</v>
      </c>
      <c r="AB597" s="340">
        <f t="shared" ref="AB597:AB660" si="126">IF(J597=T597,1,0)</f>
        <v>1</v>
      </c>
      <c r="AC597" s="340">
        <f t="shared" ref="AC597:AC660" si="127">IF(K597=U597,1,0)</f>
        <v>1</v>
      </c>
      <c r="AD597" s="340">
        <f t="shared" ref="AD597:AD660" si="128">IF(L597=V597,1,0)</f>
        <v>1</v>
      </c>
      <c r="AE597" s="340">
        <f t="shared" ref="AE597:AF660" si="129">IF(M597=W597,1,0)</f>
        <v>1</v>
      </c>
      <c r="AF597" s="340">
        <f t="shared" si="129"/>
        <v>1</v>
      </c>
      <c r="AG597" s="340">
        <f t="shared" ref="AG597:AG660" si="130">IF(O597=Y597,1,0)</f>
        <v>1</v>
      </c>
    </row>
    <row r="598" spans="1:33" ht="409.5">
      <c r="A598" s="169" t="s">
        <v>19</v>
      </c>
      <c r="B598" s="460" t="s">
        <v>13</v>
      </c>
      <c r="C598" s="642"/>
      <c r="D598" s="642"/>
      <c r="E598" s="643"/>
      <c r="F598" s="643"/>
      <c r="G598" s="52" t="s">
        <v>1365</v>
      </c>
      <c r="H598" s="163" t="s">
        <v>264</v>
      </c>
      <c r="I598" s="163" t="s">
        <v>265</v>
      </c>
      <c r="J598" s="168">
        <v>2</v>
      </c>
      <c r="K598" s="192">
        <v>46024</v>
      </c>
      <c r="L598" s="192">
        <v>46660</v>
      </c>
      <c r="M598" s="165">
        <f t="shared" si="123"/>
        <v>90.857142857142861</v>
      </c>
      <c r="N598" s="191">
        <v>0</v>
      </c>
      <c r="O598" s="175" t="s">
        <v>3711</v>
      </c>
      <c r="P598" s="53">
        <f t="shared" si="122"/>
        <v>0</v>
      </c>
      <c r="Q598" s="166" t="str">
        <f>IF(ISNUMBER(P598),IF(P598=100%,"CUMPLIDA",IF(AND(ISNUMBER(L598),ISNUMBER(CGR!$P$4)), IF(L598&lt;CGR!$P$4,"INCUMPLIDA","PROCESO"), "VERIFICAR FECHA")),"SIN VALOR AVANCE")</f>
        <v>PROCESO</v>
      </c>
      <c r="R598" s="281" t="s">
        <v>264</v>
      </c>
      <c r="S598" s="282" t="s">
        <v>265</v>
      </c>
      <c r="T598" s="301">
        <v>2</v>
      </c>
      <c r="U598" s="379">
        <v>46024</v>
      </c>
      <c r="V598" s="379">
        <v>46660</v>
      </c>
      <c r="W598" s="165">
        <f t="shared" si="121"/>
        <v>90.857142857142861</v>
      </c>
      <c r="X598" s="387">
        <v>0</v>
      </c>
      <c r="Y598" s="303" t="s">
        <v>3711</v>
      </c>
      <c r="Z598" s="340">
        <f t="shared" si="124"/>
        <v>1</v>
      </c>
      <c r="AA598" s="340">
        <f t="shared" si="125"/>
        <v>1</v>
      </c>
      <c r="AB598" s="340">
        <f t="shared" si="126"/>
        <v>1</v>
      </c>
      <c r="AC598" s="340">
        <f t="shared" si="127"/>
        <v>1</v>
      </c>
      <c r="AD598" s="340">
        <f t="shared" si="128"/>
        <v>1</v>
      </c>
      <c r="AE598" s="340">
        <f t="shared" si="129"/>
        <v>1</v>
      </c>
      <c r="AF598" s="340">
        <f t="shared" si="129"/>
        <v>1</v>
      </c>
      <c r="AG598" s="340">
        <f t="shared" si="130"/>
        <v>1</v>
      </c>
    </row>
    <row r="599" spans="1:33" ht="165.75" customHeight="1">
      <c r="A599" s="169" t="s">
        <v>19</v>
      </c>
      <c r="B599" s="460" t="s">
        <v>13</v>
      </c>
      <c r="C599" s="642" t="s">
        <v>3849</v>
      </c>
      <c r="D599" s="642" t="s">
        <v>3699</v>
      </c>
      <c r="E599" s="643" t="s">
        <v>3850</v>
      </c>
      <c r="F599" s="643" t="s">
        <v>3851</v>
      </c>
      <c r="G599" s="52" t="s">
        <v>3852</v>
      </c>
      <c r="H599" s="163" t="s">
        <v>3853</v>
      </c>
      <c r="I599" s="163" t="s">
        <v>3854</v>
      </c>
      <c r="J599" s="461">
        <v>1</v>
      </c>
      <c r="K599" s="190">
        <v>43617</v>
      </c>
      <c r="L599" s="190">
        <v>43677</v>
      </c>
      <c r="M599" s="165">
        <f t="shared" si="123"/>
        <v>8.5714285714285712</v>
      </c>
      <c r="N599" s="462">
        <v>1</v>
      </c>
      <c r="O599" s="163" t="s">
        <v>3855</v>
      </c>
      <c r="P599" s="53">
        <f t="shared" si="122"/>
        <v>1</v>
      </c>
      <c r="Q599" s="166" t="str">
        <f>IF(ISNUMBER(P599),IF(P599=100%,"CUMPLIDA",IF(AND(ISNUMBER(L599),ISNUMBER(CGR!$P$4)), IF(L599&lt;CGR!$P$4,"INCUMPLIDA","PROCESO"), "VERIFICAR FECHA")),"SIN VALOR AVANCE")</f>
        <v>CUMPLIDA</v>
      </c>
      <c r="R599" s="281" t="s">
        <v>3853</v>
      </c>
      <c r="S599" s="282" t="s">
        <v>3854</v>
      </c>
      <c r="T599" s="304">
        <v>1</v>
      </c>
      <c r="U599" s="378">
        <v>43617</v>
      </c>
      <c r="V599" s="378">
        <v>43677</v>
      </c>
      <c r="W599" s="165">
        <f t="shared" si="121"/>
        <v>8.5714285714285712</v>
      </c>
      <c r="X599" s="388">
        <v>1</v>
      </c>
      <c r="Y599" s="282" t="s">
        <v>3855</v>
      </c>
      <c r="Z599" s="340">
        <f t="shared" si="124"/>
        <v>1</v>
      </c>
      <c r="AA599" s="340">
        <f t="shared" si="125"/>
        <v>1</v>
      </c>
      <c r="AB599" s="340">
        <f t="shared" si="126"/>
        <v>1</v>
      </c>
      <c r="AC599" s="340">
        <f t="shared" si="127"/>
        <v>1</v>
      </c>
      <c r="AD599" s="340">
        <f t="shared" si="128"/>
        <v>1</v>
      </c>
      <c r="AE599" s="340">
        <f t="shared" si="129"/>
        <v>1</v>
      </c>
      <c r="AF599" s="340">
        <f t="shared" si="129"/>
        <v>1</v>
      </c>
      <c r="AG599" s="340">
        <f t="shared" si="130"/>
        <v>1</v>
      </c>
    </row>
    <row r="600" spans="1:33" ht="225.75">
      <c r="A600" s="169" t="s">
        <v>19</v>
      </c>
      <c r="B600" s="460" t="s">
        <v>13</v>
      </c>
      <c r="C600" s="642"/>
      <c r="D600" s="642"/>
      <c r="E600" s="643"/>
      <c r="F600" s="643"/>
      <c r="G600" s="52" t="s">
        <v>3856</v>
      </c>
      <c r="H600" s="163" t="s">
        <v>3857</v>
      </c>
      <c r="I600" s="163" t="s">
        <v>3858</v>
      </c>
      <c r="J600" s="461">
        <v>1</v>
      </c>
      <c r="K600" s="190">
        <v>43678</v>
      </c>
      <c r="L600" s="190">
        <v>43738</v>
      </c>
      <c r="M600" s="165">
        <f t="shared" si="123"/>
        <v>8.5714285714285712</v>
      </c>
      <c r="N600" s="462">
        <v>1</v>
      </c>
      <c r="O600" s="163" t="s">
        <v>3859</v>
      </c>
      <c r="P600" s="53">
        <f t="shared" si="122"/>
        <v>1</v>
      </c>
      <c r="Q600" s="166" t="str">
        <f>IF(ISNUMBER(P600),IF(P600=100%,"CUMPLIDA",IF(AND(ISNUMBER(L600),ISNUMBER(CGR!$P$4)), IF(L600&lt;CGR!$P$4,"INCUMPLIDA","PROCESO"), "VERIFICAR FECHA")),"SIN VALOR AVANCE")</f>
        <v>CUMPLIDA</v>
      </c>
      <c r="R600" s="281" t="s">
        <v>3857</v>
      </c>
      <c r="S600" s="282" t="s">
        <v>3858</v>
      </c>
      <c r="T600" s="304">
        <v>1</v>
      </c>
      <c r="U600" s="378">
        <v>43678</v>
      </c>
      <c r="V600" s="378">
        <v>43738</v>
      </c>
      <c r="W600" s="165">
        <f t="shared" si="121"/>
        <v>8.5714285714285712</v>
      </c>
      <c r="X600" s="388">
        <v>1</v>
      </c>
      <c r="Y600" s="282" t="s">
        <v>3859</v>
      </c>
      <c r="Z600" s="340">
        <f t="shared" si="124"/>
        <v>1</v>
      </c>
      <c r="AA600" s="340">
        <f t="shared" si="125"/>
        <v>1</v>
      </c>
      <c r="AB600" s="340">
        <f t="shared" si="126"/>
        <v>1</v>
      </c>
      <c r="AC600" s="340">
        <f t="shared" si="127"/>
        <v>1</v>
      </c>
      <c r="AD600" s="340">
        <f t="shared" si="128"/>
        <v>1</v>
      </c>
      <c r="AE600" s="340">
        <f t="shared" si="129"/>
        <v>1</v>
      </c>
      <c r="AF600" s="340">
        <f t="shared" si="129"/>
        <v>1</v>
      </c>
      <c r="AG600" s="340">
        <f t="shared" si="130"/>
        <v>1</v>
      </c>
    </row>
    <row r="601" spans="1:33" ht="270.75" customHeight="1">
      <c r="A601" s="169" t="s">
        <v>19</v>
      </c>
      <c r="B601" s="460" t="s">
        <v>13</v>
      </c>
      <c r="C601" s="642"/>
      <c r="D601" s="642"/>
      <c r="E601" s="643"/>
      <c r="F601" s="643"/>
      <c r="G601" s="643" t="s">
        <v>2481</v>
      </c>
      <c r="H601" s="537" t="s">
        <v>3620</v>
      </c>
      <c r="I601" s="163" t="s">
        <v>3170</v>
      </c>
      <c r="J601" s="164">
        <v>1</v>
      </c>
      <c r="K601" s="190">
        <v>44044</v>
      </c>
      <c r="L601" s="190">
        <v>44196</v>
      </c>
      <c r="M601" s="165">
        <f t="shared" si="123"/>
        <v>21.714285714285715</v>
      </c>
      <c r="N601" s="191">
        <v>1</v>
      </c>
      <c r="O601" s="163" t="s">
        <v>3860</v>
      </c>
      <c r="P601" s="53">
        <f t="shared" si="122"/>
        <v>1</v>
      </c>
      <c r="Q601" s="166" t="str">
        <f>IF(ISNUMBER(P601),IF(P601=100%,"CUMPLIDA",IF(AND(ISNUMBER(L601),ISNUMBER(CGR!$P$4)), IF(L601&lt;CGR!$P$4,"INCUMPLIDA","PROCESO"), "VERIFICAR FECHA")),"SIN VALOR AVANCE")</f>
        <v>CUMPLIDA</v>
      </c>
      <c r="R601" s="362" t="s">
        <v>3620</v>
      </c>
      <c r="S601" s="282" t="s">
        <v>3170</v>
      </c>
      <c r="T601" s="363">
        <v>1</v>
      </c>
      <c r="U601" s="378">
        <v>44044</v>
      </c>
      <c r="V601" s="378">
        <v>44196</v>
      </c>
      <c r="W601" s="165">
        <f t="shared" si="121"/>
        <v>21.714285714285715</v>
      </c>
      <c r="X601" s="387">
        <v>1</v>
      </c>
      <c r="Y601" s="282" t="s">
        <v>3860</v>
      </c>
      <c r="Z601" s="340">
        <f t="shared" si="124"/>
        <v>1</v>
      </c>
      <c r="AA601" s="340">
        <f t="shared" si="125"/>
        <v>1</v>
      </c>
      <c r="AB601" s="340">
        <f t="shared" si="126"/>
        <v>1</v>
      </c>
      <c r="AC601" s="340">
        <f t="shared" si="127"/>
        <v>1</v>
      </c>
      <c r="AD601" s="340">
        <f t="shared" si="128"/>
        <v>1</v>
      </c>
      <c r="AE601" s="340">
        <f t="shared" si="129"/>
        <v>1</v>
      </c>
      <c r="AF601" s="340">
        <f t="shared" si="129"/>
        <v>1</v>
      </c>
      <c r="AG601" s="340">
        <f t="shared" si="130"/>
        <v>1</v>
      </c>
    </row>
    <row r="602" spans="1:33" ht="90">
      <c r="A602" s="169" t="s">
        <v>19</v>
      </c>
      <c r="B602" s="460" t="s">
        <v>13</v>
      </c>
      <c r="C602" s="642"/>
      <c r="D602" s="642"/>
      <c r="E602" s="643"/>
      <c r="F602" s="643"/>
      <c r="G602" s="643"/>
      <c r="H602" s="537" t="s">
        <v>2429</v>
      </c>
      <c r="I602" s="163" t="s">
        <v>969</v>
      </c>
      <c r="J602" s="164">
        <v>1</v>
      </c>
      <c r="K602" s="190">
        <v>45231</v>
      </c>
      <c r="L602" s="190">
        <v>45504</v>
      </c>
      <c r="M602" s="165">
        <f t="shared" si="123"/>
        <v>39</v>
      </c>
      <c r="N602" s="191">
        <v>1</v>
      </c>
      <c r="O602" s="175" t="s">
        <v>3703</v>
      </c>
      <c r="P602" s="53">
        <f t="shared" si="122"/>
        <v>1</v>
      </c>
      <c r="Q602" s="166" t="str">
        <f>IF(ISNUMBER(P602),IF(P602=100%,"CUMPLIDA",IF(AND(ISNUMBER(L602),ISNUMBER(CGR!$P$4)), IF(L602&lt;CGR!$P$4,"INCUMPLIDA","PROCESO"), "VERIFICAR FECHA")),"SIN VALOR AVANCE")</f>
        <v>CUMPLIDA</v>
      </c>
      <c r="R602" s="362" t="s">
        <v>2429</v>
      </c>
      <c r="S602" s="282" t="s">
        <v>969</v>
      </c>
      <c r="T602" s="363">
        <v>1</v>
      </c>
      <c r="U602" s="378">
        <v>45231</v>
      </c>
      <c r="V602" s="378">
        <v>45504</v>
      </c>
      <c r="W602" s="165">
        <f t="shared" si="121"/>
        <v>39</v>
      </c>
      <c r="X602" s="387">
        <v>1</v>
      </c>
      <c r="Y602" s="303" t="s">
        <v>3703</v>
      </c>
      <c r="Z602" s="340">
        <f t="shared" si="124"/>
        <v>1</v>
      </c>
      <c r="AA602" s="340">
        <f t="shared" si="125"/>
        <v>1</v>
      </c>
      <c r="AB602" s="340">
        <f t="shared" si="126"/>
        <v>1</v>
      </c>
      <c r="AC602" s="340">
        <f t="shared" si="127"/>
        <v>1</v>
      </c>
      <c r="AD602" s="340">
        <f t="shared" si="128"/>
        <v>1</v>
      </c>
      <c r="AE602" s="340">
        <f t="shared" si="129"/>
        <v>1</v>
      </c>
      <c r="AF602" s="340">
        <f t="shared" si="129"/>
        <v>1</v>
      </c>
      <c r="AG602" s="340">
        <f t="shared" si="130"/>
        <v>1</v>
      </c>
    </row>
    <row r="603" spans="1:33" ht="315.75">
      <c r="A603" s="169" t="s">
        <v>19</v>
      </c>
      <c r="B603" s="460" t="s">
        <v>13</v>
      </c>
      <c r="C603" s="642"/>
      <c r="D603" s="642"/>
      <c r="E603" s="643"/>
      <c r="F603" s="643"/>
      <c r="G603" s="643"/>
      <c r="H603" s="537" t="s">
        <v>2431</v>
      </c>
      <c r="I603" s="163" t="s">
        <v>2432</v>
      </c>
      <c r="J603" s="164">
        <v>1</v>
      </c>
      <c r="K603" s="190">
        <v>45231</v>
      </c>
      <c r="L603" s="190">
        <v>45504</v>
      </c>
      <c r="M603" s="165">
        <f t="shared" si="123"/>
        <v>39</v>
      </c>
      <c r="N603" s="191">
        <v>1</v>
      </c>
      <c r="O603" s="175" t="s">
        <v>3741</v>
      </c>
      <c r="P603" s="53">
        <f t="shared" si="122"/>
        <v>1</v>
      </c>
      <c r="Q603" s="166" t="str">
        <f>IF(ISNUMBER(P603),IF(P603=100%,"CUMPLIDA",IF(AND(ISNUMBER(L603),ISNUMBER(CGR!$P$4)), IF(L603&lt;CGR!$P$4,"INCUMPLIDA","PROCESO"), "VERIFICAR FECHA")),"SIN VALOR AVANCE")</f>
        <v>CUMPLIDA</v>
      </c>
      <c r="R603" s="362" t="s">
        <v>2431</v>
      </c>
      <c r="S603" s="282" t="s">
        <v>2432</v>
      </c>
      <c r="T603" s="363">
        <v>1</v>
      </c>
      <c r="U603" s="378">
        <v>45231</v>
      </c>
      <c r="V603" s="378">
        <v>45504</v>
      </c>
      <c r="W603" s="165">
        <f t="shared" si="121"/>
        <v>39</v>
      </c>
      <c r="X603" s="387">
        <v>1</v>
      </c>
      <c r="Y603" s="303" t="s">
        <v>3741</v>
      </c>
      <c r="Z603" s="340">
        <f t="shared" si="124"/>
        <v>1</v>
      </c>
      <c r="AA603" s="340">
        <f t="shared" si="125"/>
        <v>1</v>
      </c>
      <c r="AB603" s="340">
        <f t="shared" si="126"/>
        <v>1</v>
      </c>
      <c r="AC603" s="340">
        <f t="shared" si="127"/>
        <v>1</v>
      </c>
      <c r="AD603" s="340">
        <f t="shared" si="128"/>
        <v>1</v>
      </c>
      <c r="AE603" s="340">
        <f t="shared" si="129"/>
        <v>1</v>
      </c>
      <c r="AF603" s="340">
        <f t="shared" si="129"/>
        <v>1</v>
      </c>
      <c r="AG603" s="340">
        <f t="shared" si="130"/>
        <v>1</v>
      </c>
    </row>
    <row r="604" spans="1:33" ht="165.75" customHeight="1">
      <c r="A604" s="169" t="s">
        <v>19</v>
      </c>
      <c r="B604" s="460" t="s">
        <v>13</v>
      </c>
      <c r="C604" s="642"/>
      <c r="D604" s="642"/>
      <c r="E604" s="643"/>
      <c r="F604" s="643"/>
      <c r="G604" s="52" t="s">
        <v>2434</v>
      </c>
      <c r="H604" s="163" t="s">
        <v>1614</v>
      </c>
      <c r="I604" s="163" t="s">
        <v>238</v>
      </c>
      <c r="J604" s="168">
        <v>1</v>
      </c>
      <c r="K604" s="192">
        <v>45323</v>
      </c>
      <c r="L604" s="192">
        <v>45747</v>
      </c>
      <c r="M604" s="165">
        <f t="shared" si="123"/>
        <v>60.571428571428569</v>
      </c>
      <c r="N604" s="191">
        <v>0</v>
      </c>
      <c r="O604" s="175" t="s">
        <v>3743</v>
      </c>
      <c r="P604" s="53">
        <v>0</v>
      </c>
      <c r="Q604" s="166" t="str">
        <f>IF(ISNUMBER(P604),IF(P604=100%,"CUMPLIDA",IF(AND(ISNUMBER(L604),ISNUMBER(CGR!$P$4)), IF(L604&lt;CGR!$P$4,"INCUMPLIDA","PROCESO"), "VERIFICAR FECHA")),"SIN VALOR AVANCE")</f>
        <v>PROCESO</v>
      </c>
      <c r="R604" s="281" t="s">
        <v>1614</v>
      </c>
      <c r="S604" s="282" t="s">
        <v>238</v>
      </c>
      <c r="T604" s="301">
        <v>1</v>
      </c>
      <c r="U604" s="379">
        <v>45323</v>
      </c>
      <c r="V604" s="379">
        <v>45747</v>
      </c>
      <c r="W604" s="165">
        <f t="shared" si="121"/>
        <v>60.571428571428569</v>
      </c>
      <c r="X604" s="387">
        <v>0</v>
      </c>
      <c r="Y604" s="303" t="s">
        <v>3743</v>
      </c>
      <c r="Z604" s="340">
        <f t="shared" si="124"/>
        <v>1</v>
      </c>
      <c r="AA604" s="340">
        <f t="shared" si="125"/>
        <v>1</v>
      </c>
      <c r="AB604" s="340">
        <f t="shared" si="126"/>
        <v>1</v>
      </c>
      <c r="AC604" s="340">
        <f t="shared" si="127"/>
        <v>1</v>
      </c>
      <c r="AD604" s="340">
        <f t="shared" si="128"/>
        <v>1</v>
      </c>
      <c r="AE604" s="340">
        <f t="shared" si="129"/>
        <v>1</v>
      </c>
      <c r="AF604" s="340">
        <f t="shared" si="129"/>
        <v>1</v>
      </c>
      <c r="AG604" s="340">
        <f t="shared" si="130"/>
        <v>1</v>
      </c>
    </row>
    <row r="605" spans="1:33" ht="105.75" customHeight="1">
      <c r="A605" s="169" t="s">
        <v>19</v>
      </c>
      <c r="B605" s="460" t="s">
        <v>13</v>
      </c>
      <c r="C605" s="642"/>
      <c r="D605" s="642"/>
      <c r="E605" s="643"/>
      <c r="F605" s="643"/>
      <c r="G605" s="52" t="s">
        <v>241</v>
      </c>
      <c r="H605" s="163" t="s">
        <v>241</v>
      </c>
      <c r="I605" s="163" t="s">
        <v>242</v>
      </c>
      <c r="J605" s="168">
        <v>1</v>
      </c>
      <c r="K605" s="192">
        <v>45323</v>
      </c>
      <c r="L605" s="192">
        <v>45747</v>
      </c>
      <c r="M605" s="165">
        <f t="shared" si="123"/>
        <v>60.571428571428569</v>
      </c>
      <c r="N605" s="191">
        <v>0</v>
      </c>
      <c r="O605" s="175" t="s">
        <v>3861</v>
      </c>
      <c r="P605" s="53">
        <v>0</v>
      </c>
      <c r="Q605" s="166" t="str">
        <f>IF(ISNUMBER(P605),IF(P605=100%,"CUMPLIDA",IF(AND(ISNUMBER(L605),ISNUMBER(CGR!$P$4)), IF(L605&lt;CGR!$P$4,"INCUMPLIDA","PROCESO"), "VERIFICAR FECHA")),"SIN VALOR AVANCE")</f>
        <v>PROCESO</v>
      </c>
      <c r="R605" s="281" t="s">
        <v>241</v>
      </c>
      <c r="S605" s="282" t="s">
        <v>242</v>
      </c>
      <c r="T605" s="301">
        <v>1</v>
      </c>
      <c r="U605" s="379">
        <v>45323</v>
      </c>
      <c r="V605" s="379">
        <v>45747</v>
      </c>
      <c r="W605" s="165">
        <f t="shared" si="121"/>
        <v>60.571428571428569</v>
      </c>
      <c r="X605" s="387">
        <v>0</v>
      </c>
      <c r="Y605" s="303" t="s">
        <v>3861</v>
      </c>
      <c r="Z605" s="340">
        <f t="shared" si="124"/>
        <v>1</v>
      </c>
      <c r="AA605" s="340">
        <f t="shared" si="125"/>
        <v>1</v>
      </c>
      <c r="AB605" s="340">
        <f t="shared" si="126"/>
        <v>1</v>
      </c>
      <c r="AC605" s="340">
        <f t="shared" si="127"/>
        <v>1</v>
      </c>
      <c r="AD605" s="340">
        <f t="shared" si="128"/>
        <v>1</v>
      </c>
      <c r="AE605" s="340">
        <f t="shared" si="129"/>
        <v>1</v>
      </c>
      <c r="AF605" s="340">
        <f t="shared" si="129"/>
        <v>1</v>
      </c>
      <c r="AG605" s="340">
        <f t="shared" si="130"/>
        <v>1</v>
      </c>
    </row>
    <row r="606" spans="1:33" ht="105.75" customHeight="1">
      <c r="A606" s="169" t="s">
        <v>19</v>
      </c>
      <c r="B606" s="460" t="s">
        <v>13</v>
      </c>
      <c r="C606" s="642"/>
      <c r="D606" s="642"/>
      <c r="E606" s="643"/>
      <c r="F606" s="643"/>
      <c r="G606" s="52" t="s">
        <v>1361</v>
      </c>
      <c r="H606" s="163" t="s">
        <v>245</v>
      </c>
      <c r="I606" s="163" t="s">
        <v>246</v>
      </c>
      <c r="J606" s="168">
        <v>1</v>
      </c>
      <c r="K606" s="192">
        <v>45231</v>
      </c>
      <c r="L606" s="192">
        <v>45747</v>
      </c>
      <c r="M606" s="165">
        <f t="shared" si="123"/>
        <v>73.714285714285708</v>
      </c>
      <c r="N606" s="191">
        <v>0</v>
      </c>
      <c r="O606" s="163" t="s">
        <v>3622</v>
      </c>
      <c r="P606" s="53">
        <f>N606/J606</f>
        <v>0</v>
      </c>
      <c r="Q606" s="166" t="str">
        <f>IF(ISNUMBER(P606),IF(P606=100%,"CUMPLIDA",IF(AND(ISNUMBER(L606),ISNUMBER(CGR!$P$4)), IF(L606&lt;CGR!$P$4,"INCUMPLIDA","PROCESO"), "VERIFICAR FECHA")),"SIN VALOR AVANCE")</f>
        <v>PROCESO</v>
      </c>
      <c r="R606" s="281" t="s">
        <v>245</v>
      </c>
      <c r="S606" s="282" t="s">
        <v>246</v>
      </c>
      <c r="T606" s="301">
        <v>1</v>
      </c>
      <c r="U606" s="379">
        <v>45231</v>
      </c>
      <c r="V606" s="379">
        <v>45747</v>
      </c>
      <c r="W606" s="165">
        <f t="shared" si="121"/>
        <v>73.714285714285708</v>
      </c>
      <c r="X606" s="387">
        <v>0</v>
      </c>
      <c r="Y606" s="282" t="s">
        <v>3622</v>
      </c>
      <c r="Z606" s="340">
        <f t="shared" si="124"/>
        <v>1</v>
      </c>
      <c r="AA606" s="340">
        <f t="shared" si="125"/>
        <v>1</v>
      </c>
      <c r="AB606" s="340">
        <f t="shared" si="126"/>
        <v>1</v>
      </c>
      <c r="AC606" s="340">
        <f t="shared" si="127"/>
        <v>1</v>
      </c>
      <c r="AD606" s="340">
        <f t="shared" si="128"/>
        <v>1</v>
      </c>
      <c r="AE606" s="340">
        <f t="shared" si="129"/>
        <v>1</v>
      </c>
      <c r="AF606" s="340">
        <f t="shared" si="129"/>
        <v>1</v>
      </c>
      <c r="AG606" s="340">
        <f t="shared" si="130"/>
        <v>1</v>
      </c>
    </row>
    <row r="607" spans="1:33" ht="165.75" customHeight="1">
      <c r="A607" s="169" t="s">
        <v>19</v>
      </c>
      <c r="B607" s="460" t="s">
        <v>13</v>
      </c>
      <c r="C607" s="642"/>
      <c r="D607" s="642"/>
      <c r="E607" s="643"/>
      <c r="F607" s="643"/>
      <c r="G607" s="52" t="s">
        <v>248</v>
      </c>
      <c r="H607" s="163" t="s">
        <v>248</v>
      </c>
      <c r="I607" s="163" t="s">
        <v>3249</v>
      </c>
      <c r="J607" s="168">
        <v>1</v>
      </c>
      <c r="K607" s="192">
        <v>45323</v>
      </c>
      <c r="L607" s="192">
        <v>45747</v>
      </c>
      <c r="M607" s="165">
        <f t="shared" si="123"/>
        <v>60.571428571428569</v>
      </c>
      <c r="N607" s="191">
        <v>0</v>
      </c>
      <c r="O607" s="175" t="s">
        <v>3743</v>
      </c>
      <c r="P607" s="53">
        <v>0</v>
      </c>
      <c r="Q607" s="166" t="str">
        <f>IF(ISNUMBER(P607),IF(P607=100%,"CUMPLIDA",IF(AND(ISNUMBER(L607),ISNUMBER(CGR!$P$4)), IF(L607&lt;CGR!$P$4,"INCUMPLIDA","PROCESO"), "VERIFICAR FECHA")),"SIN VALOR AVANCE")</f>
        <v>PROCESO</v>
      </c>
      <c r="R607" s="281" t="s">
        <v>248</v>
      </c>
      <c r="S607" s="282" t="s">
        <v>3249</v>
      </c>
      <c r="T607" s="301">
        <v>1</v>
      </c>
      <c r="U607" s="379">
        <v>45323</v>
      </c>
      <c r="V607" s="379">
        <v>45747</v>
      </c>
      <c r="W607" s="165">
        <f t="shared" si="121"/>
        <v>60.571428571428569</v>
      </c>
      <c r="X607" s="387">
        <v>0</v>
      </c>
      <c r="Y607" s="303" t="s">
        <v>3743</v>
      </c>
      <c r="Z607" s="340">
        <f t="shared" si="124"/>
        <v>1</v>
      </c>
      <c r="AA607" s="340">
        <f t="shared" si="125"/>
        <v>1</v>
      </c>
      <c r="AB607" s="340">
        <f t="shared" si="126"/>
        <v>1</v>
      </c>
      <c r="AC607" s="340">
        <f t="shared" si="127"/>
        <v>1</v>
      </c>
      <c r="AD607" s="340">
        <f t="shared" si="128"/>
        <v>1</v>
      </c>
      <c r="AE607" s="340">
        <f t="shared" si="129"/>
        <v>1</v>
      </c>
      <c r="AF607" s="340">
        <f t="shared" si="129"/>
        <v>1</v>
      </c>
      <c r="AG607" s="340">
        <f t="shared" si="130"/>
        <v>1</v>
      </c>
    </row>
    <row r="608" spans="1:33" ht="75.75" customHeight="1">
      <c r="A608" s="169" t="s">
        <v>19</v>
      </c>
      <c r="B608" s="460" t="s">
        <v>13</v>
      </c>
      <c r="C608" s="642"/>
      <c r="D608" s="642"/>
      <c r="E608" s="643"/>
      <c r="F608" s="643"/>
      <c r="G608" s="52" t="s">
        <v>3707</v>
      </c>
      <c r="H608" s="163" t="s">
        <v>3707</v>
      </c>
      <c r="I608" s="163" t="s">
        <v>252</v>
      </c>
      <c r="J608" s="168">
        <v>1</v>
      </c>
      <c r="K608" s="192">
        <v>45231</v>
      </c>
      <c r="L608" s="192">
        <v>45747</v>
      </c>
      <c r="M608" s="165">
        <f t="shared" si="123"/>
        <v>73.714285714285708</v>
      </c>
      <c r="N608" s="191">
        <v>0</v>
      </c>
      <c r="O608" s="175" t="s">
        <v>3816</v>
      </c>
      <c r="P608" s="53">
        <f t="shared" ref="P608:P671" si="131">N608/J608</f>
        <v>0</v>
      </c>
      <c r="Q608" s="166" t="str">
        <f>IF(ISNUMBER(P608),IF(P608=100%,"CUMPLIDA",IF(AND(ISNUMBER(L608),ISNUMBER(CGR!$P$4)), IF(L608&lt;CGR!$P$4,"INCUMPLIDA","PROCESO"), "VERIFICAR FECHA")),"SIN VALOR AVANCE")</f>
        <v>PROCESO</v>
      </c>
      <c r="R608" s="281" t="s">
        <v>3707</v>
      </c>
      <c r="S608" s="282" t="s">
        <v>252</v>
      </c>
      <c r="T608" s="301">
        <v>1</v>
      </c>
      <c r="U608" s="379">
        <v>45231</v>
      </c>
      <c r="V608" s="379">
        <v>45747</v>
      </c>
      <c r="W608" s="165">
        <f t="shared" si="121"/>
        <v>73.714285714285708</v>
      </c>
      <c r="X608" s="387">
        <v>0</v>
      </c>
      <c r="Y608" s="303" t="s">
        <v>3816</v>
      </c>
      <c r="Z608" s="340">
        <f t="shared" si="124"/>
        <v>1</v>
      </c>
      <c r="AA608" s="340">
        <f t="shared" si="125"/>
        <v>1</v>
      </c>
      <c r="AB608" s="340">
        <f t="shared" si="126"/>
        <v>1</v>
      </c>
      <c r="AC608" s="340">
        <f t="shared" si="127"/>
        <v>1</v>
      </c>
      <c r="AD608" s="340">
        <f t="shared" si="128"/>
        <v>1</v>
      </c>
      <c r="AE608" s="340">
        <f t="shared" si="129"/>
        <v>1</v>
      </c>
      <c r="AF608" s="340">
        <f t="shared" si="129"/>
        <v>1</v>
      </c>
      <c r="AG608" s="340">
        <f t="shared" si="130"/>
        <v>1</v>
      </c>
    </row>
    <row r="609" spans="1:33" ht="210.75" customHeight="1">
      <c r="A609" s="169" t="s">
        <v>19</v>
      </c>
      <c r="B609" s="460" t="s">
        <v>13</v>
      </c>
      <c r="C609" s="642"/>
      <c r="D609" s="642"/>
      <c r="E609" s="643"/>
      <c r="F609" s="643"/>
      <c r="G609" s="52" t="s">
        <v>3708</v>
      </c>
      <c r="H609" s="163" t="s">
        <v>3708</v>
      </c>
      <c r="I609" s="163" t="s">
        <v>2556</v>
      </c>
      <c r="J609" s="168">
        <v>1</v>
      </c>
      <c r="K609" s="192">
        <v>45231</v>
      </c>
      <c r="L609" s="192">
        <v>45808</v>
      </c>
      <c r="M609" s="165">
        <f t="shared" si="123"/>
        <v>82.428571428571431</v>
      </c>
      <c r="N609" s="191">
        <v>0</v>
      </c>
      <c r="O609" s="175" t="s">
        <v>3817</v>
      </c>
      <c r="P609" s="53">
        <f t="shared" si="131"/>
        <v>0</v>
      </c>
      <c r="Q609" s="166" t="str">
        <f>IF(ISNUMBER(P609),IF(P609=100%,"CUMPLIDA",IF(AND(ISNUMBER(L609),ISNUMBER(CGR!$P$4)), IF(L609&lt;CGR!$P$4,"INCUMPLIDA","PROCESO"), "VERIFICAR FECHA")),"SIN VALOR AVANCE")</f>
        <v>PROCESO</v>
      </c>
      <c r="R609" s="281" t="s">
        <v>3708</v>
      </c>
      <c r="S609" s="282" t="s">
        <v>2556</v>
      </c>
      <c r="T609" s="301">
        <v>1</v>
      </c>
      <c r="U609" s="379">
        <v>45231</v>
      </c>
      <c r="V609" s="379">
        <v>45808</v>
      </c>
      <c r="W609" s="165">
        <f t="shared" si="121"/>
        <v>82.428571428571431</v>
      </c>
      <c r="X609" s="387">
        <v>0</v>
      </c>
      <c r="Y609" s="303" t="s">
        <v>3817</v>
      </c>
      <c r="Z609" s="340">
        <f t="shared" si="124"/>
        <v>1</v>
      </c>
      <c r="AA609" s="340">
        <f t="shared" si="125"/>
        <v>1</v>
      </c>
      <c r="AB609" s="340">
        <f t="shared" si="126"/>
        <v>1</v>
      </c>
      <c r="AC609" s="340">
        <f t="shared" si="127"/>
        <v>1</v>
      </c>
      <c r="AD609" s="340">
        <f t="shared" si="128"/>
        <v>1</v>
      </c>
      <c r="AE609" s="340">
        <f t="shared" si="129"/>
        <v>1</v>
      </c>
      <c r="AF609" s="340">
        <f t="shared" si="129"/>
        <v>1</v>
      </c>
      <c r="AG609" s="340">
        <f t="shared" si="130"/>
        <v>1</v>
      </c>
    </row>
    <row r="610" spans="1:33" ht="180.75" customHeight="1">
      <c r="A610" s="169" t="s">
        <v>19</v>
      </c>
      <c r="B610" s="460" t="s">
        <v>13</v>
      </c>
      <c r="C610" s="642"/>
      <c r="D610" s="642"/>
      <c r="E610" s="643"/>
      <c r="F610" s="643"/>
      <c r="G610" s="52" t="s">
        <v>1363</v>
      </c>
      <c r="H610" s="163" t="s">
        <v>258</v>
      </c>
      <c r="I610" s="163" t="s">
        <v>259</v>
      </c>
      <c r="J610" s="168">
        <v>12</v>
      </c>
      <c r="K610" s="192">
        <v>46024</v>
      </c>
      <c r="L610" s="192">
        <v>47118</v>
      </c>
      <c r="M610" s="165">
        <f t="shared" si="123"/>
        <v>156.28571428571428</v>
      </c>
      <c r="N610" s="191">
        <v>0</v>
      </c>
      <c r="O610" s="175" t="s">
        <v>3744</v>
      </c>
      <c r="P610" s="53">
        <f t="shared" si="131"/>
        <v>0</v>
      </c>
      <c r="Q610" s="166" t="str">
        <f>IF(ISNUMBER(P610),IF(P610=100%,"CUMPLIDA",IF(AND(ISNUMBER(L610),ISNUMBER(CGR!$P$4)), IF(L610&lt;CGR!$P$4,"INCUMPLIDA","PROCESO"), "VERIFICAR FECHA")),"SIN VALOR AVANCE")</f>
        <v>PROCESO</v>
      </c>
      <c r="R610" s="281" t="s">
        <v>258</v>
      </c>
      <c r="S610" s="282" t="s">
        <v>259</v>
      </c>
      <c r="T610" s="301">
        <v>12</v>
      </c>
      <c r="U610" s="379">
        <v>46024</v>
      </c>
      <c r="V610" s="379">
        <v>47118</v>
      </c>
      <c r="W610" s="165">
        <f t="shared" si="121"/>
        <v>156.28571428571428</v>
      </c>
      <c r="X610" s="387">
        <v>0</v>
      </c>
      <c r="Y610" s="303" t="s">
        <v>3744</v>
      </c>
      <c r="Z610" s="340">
        <f t="shared" si="124"/>
        <v>1</v>
      </c>
      <c r="AA610" s="340">
        <f t="shared" si="125"/>
        <v>1</v>
      </c>
      <c r="AB610" s="340">
        <f t="shared" si="126"/>
        <v>1</v>
      </c>
      <c r="AC610" s="340">
        <f t="shared" si="127"/>
        <v>1</v>
      </c>
      <c r="AD610" s="340">
        <f t="shared" si="128"/>
        <v>1</v>
      </c>
      <c r="AE610" s="340">
        <f t="shared" si="129"/>
        <v>1</v>
      </c>
      <c r="AF610" s="340">
        <f t="shared" si="129"/>
        <v>1</v>
      </c>
      <c r="AG610" s="340">
        <f t="shared" si="130"/>
        <v>1</v>
      </c>
    </row>
    <row r="611" spans="1:33" ht="150.75" customHeight="1">
      <c r="A611" s="169" t="s">
        <v>19</v>
      </c>
      <c r="B611" s="460" t="s">
        <v>13</v>
      </c>
      <c r="C611" s="642"/>
      <c r="D611" s="642"/>
      <c r="E611" s="643"/>
      <c r="F611" s="643"/>
      <c r="G611" s="52" t="s">
        <v>1364</v>
      </c>
      <c r="H611" s="163" t="s">
        <v>261</v>
      </c>
      <c r="I611" s="163" t="s">
        <v>262</v>
      </c>
      <c r="J611" s="168">
        <v>1</v>
      </c>
      <c r="K611" s="192">
        <v>46024</v>
      </c>
      <c r="L611" s="192">
        <v>47118</v>
      </c>
      <c r="M611" s="165">
        <f t="shared" si="123"/>
        <v>156.28571428571428</v>
      </c>
      <c r="N611" s="191">
        <v>0</v>
      </c>
      <c r="O611" s="175" t="s">
        <v>3862</v>
      </c>
      <c r="P611" s="53">
        <f t="shared" si="131"/>
        <v>0</v>
      </c>
      <c r="Q611" s="166" t="str">
        <f>IF(ISNUMBER(P611),IF(P611=100%,"CUMPLIDA",IF(AND(ISNUMBER(L611),ISNUMBER(CGR!$P$4)), IF(L611&lt;CGR!$P$4,"INCUMPLIDA","PROCESO"), "VERIFICAR FECHA")),"SIN VALOR AVANCE")</f>
        <v>PROCESO</v>
      </c>
      <c r="R611" s="281" t="s">
        <v>261</v>
      </c>
      <c r="S611" s="282" t="s">
        <v>262</v>
      </c>
      <c r="T611" s="301">
        <v>1</v>
      </c>
      <c r="U611" s="379">
        <v>46024</v>
      </c>
      <c r="V611" s="379">
        <v>47118</v>
      </c>
      <c r="W611" s="165">
        <f t="shared" si="121"/>
        <v>156.28571428571428</v>
      </c>
      <c r="X611" s="387">
        <v>0</v>
      </c>
      <c r="Y611" s="303" t="s">
        <v>3862</v>
      </c>
      <c r="Z611" s="340">
        <f t="shared" si="124"/>
        <v>1</v>
      </c>
      <c r="AA611" s="340">
        <f t="shared" si="125"/>
        <v>1</v>
      </c>
      <c r="AB611" s="340">
        <f t="shared" si="126"/>
        <v>1</v>
      </c>
      <c r="AC611" s="340">
        <f t="shared" si="127"/>
        <v>1</v>
      </c>
      <c r="AD611" s="340">
        <f t="shared" si="128"/>
        <v>1</v>
      </c>
      <c r="AE611" s="340">
        <f t="shared" si="129"/>
        <v>1</v>
      </c>
      <c r="AF611" s="340">
        <f t="shared" si="129"/>
        <v>1</v>
      </c>
      <c r="AG611" s="340">
        <f t="shared" si="130"/>
        <v>1</v>
      </c>
    </row>
    <row r="612" spans="1:33" ht="285.75" customHeight="1">
      <c r="A612" s="169" t="s">
        <v>19</v>
      </c>
      <c r="B612" s="460" t="s">
        <v>13</v>
      </c>
      <c r="C612" s="642"/>
      <c r="D612" s="642"/>
      <c r="E612" s="643"/>
      <c r="F612" s="643"/>
      <c r="G612" s="52" t="s">
        <v>1365</v>
      </c>
      <c r="H612" s="163" t="s">
        <v>264</v>
      </c>
      <c r="I612" s="163" t="s">
        <v>265</v>
      </c>
      <c r="J612" s="168">
        <v>2</v>
      </c>
      <c r="K612" s="192">
        <v>46024</v>
      </c>
      <c r="L612" s="192">
        <v>47118</v>
      </c>
      <c r="M612" s="165">
        <f t="shared" si="123"/>
        <v>156.28571428571428</v>
      </c>
      <c r="N612" s="191">
        <v>0</v>
      </c>
      <c r="O612" s="175" t="s">
        <v>3722</v>
      </c>
      <c r="P612" s="53">
        <f t="shared" si="131"/>
        <v>0</v>
      </c>
      <c r="Q612" s="166" t="str">
        <f>IF(ISNUMBER(P612),IF(P612=100%,"CUMPLIDA",IF(AND(ISNUMBER(L612),ISNUMBER(CGR!$P$4)), IF(L612&lt;CGR!$P$4,"INCUMPLIDA","PROCESO"), "VERIFICAR FECHA")),"SIN VALOR AVANCE")</f>
        <v>PROCESO</v>
      </c>
      <c r="R612" s="281" t="s">
        <v>264</v>
      </c>
      <c r="S612" s="282" t="s">
        <v>265</v>
      </c>
      <c r="T612" s="301">
        <v>2</v>
      </c>
      <c r="U612" s="379">
        <v>46024</v>
      </c>
      <c r="V612" s="379">
        <v>47118</v>
      </c>
      <c r="W612" s="165">
        <f t="shared" si="121"/>
        <v>156.28571428571428</v>
      </c>
      <c r="X612" s="387">
        <v>0</v>
      </c>
      <c r="Y612" s="303" t="s">
        <v>3722</v>
      </c>
      <c r="Z612" s="340">
        <f t="shared" si="124"/>
        <v>1</v>
      </c>
      <c r="AA612" s="340">
        <f t="shared" si="125"/>
        <v>1</v>
      </c>
      <c r="AB612" s="340">
        <f t="shared" si="126"/>
        <v>1</v>
      </c>
      <c r="AC612" s="340">
        <f t="shared" si="127"/>
        <v>1</v>
      </c>
      <c r="AD612" s="340">
        <f t="shared" si="128"/>
        <v>1</v>
      </c>
      <c r="AE612" s="340">
        <f t="shared" si="129"/>
        <v>1</v>
      </c>
      <c r="AF612" s="340">
        <f t="shared" si="129"/>
        <v>1</v>
      </c>
      <c r="AG612" s="340">
        <f t="shared" si="130"/>
        <v>1</v>
      </c>
    </row>
    <row r="613" spans="1:33" ht="75.75" customHeight="1">
      <c r="A613" s="169" t="s">
        <v>19</v>
      </c>
      <c r="B613" s="460" t="s">
        <v>13</v>
      </c>
      <c r="C613" s="642" t="s">
        <v>3863</v>
      </c>
      <c r="D613" s="642" t="s">
        <v>3864</v>
      </c>
      <c r="E613" s="643" t="s">
        <v>3865</v>
      </c>
      <c r="F613" s="643" t="s">
        <v>3866</v>
      </c>
      <c r="G613" s="643" t="s">
        <v>3867</v>
      </c>
      <c r="H613" s="537" t="s">
        <v>2429</v>
      </c>
      <c r="I613" s="163" t="s">
        <v>969</v>
      </c>
      <c r="J613" s="164">
        <v>1</v>
      </c>
      <c r="K613" s="190">
        <v>45231</v>
      </c>
      <c r="L613" s="190">
        <v>45504</v>
      </c>
      <c r="M613" s="165">
        <f t="shared" si="123"/>
        <v>39</v>
      </c>
      <c r="N613" s="191">
        <v>1</v>
      </c>
      <c r="O613" s="175" t="s">
        <v>3703</v>
      </c>
      <c r="P613" s="53">
        <f t="shared" si="131"/>
        <v>1</v>
      </c>
      <c r="Q613" s="166" t="str">
        <f>IF(ISNUMBER(P613),IF(P613=100%,"CUMPLIDA",IF(AND(ISNUMBER(L613),ISNUMBER(CGR!$P$4)), IF(L613&lt;CGR!$P$4,"INCUMPLIDA","PROCESO"), "VERIFICAR FECHA")),"SIN VALOR AVANCE")</f>
        <v>CUMPLIDA</v>
      </c>
      <c r="R613" s="362" t="s">
        <v>2429</v>
      </c>
      <c r="S613" s="282" t="s">
        <v>969</v>
      </c>
      <c r="T613" s="363">
        <v>1</v>
      </c>
      <c r="U613" s="378">
        <v>45231</v>
      </c>
      <c r="V613" s="378">
        <v>45504</v>
      </c>
      <c r="W613" s="165">
        <f t="shared" si="121"/>
        <v>39</v>
      </c>
      <c r="X613" s="387">
        <v>1</v>
      </c>
      <c r="Y613" s="303" t="s">
        <v>3703</v>
      </c>
      <c r="Z613" s="340">
        <f t="shared" si="124"/>
        <v>1</v>
      </c>
      <c r="AA613" s="340">
        <f t="shared" si="125"/>
        <v>1</v>
      </c>
      <c r="AB613" s="340">
        <f t="shared" si="126"/>
        <v>1</v>
      </c>
      <c r="AC613" s="340">
        <f t="shared" si="127"/>
        <v>1</v>
      </c>
      <c r="AD613" s="340">
        <f t="shared" si="128"/>
        <v>1</v>
      </c>
      <c r="AE613" s="340">
        <f t="shared" si="129"/>
        <v>1</v>
      </c>
      <c r="AF613" s="340">
        <f t="shared" si="129"/>
        <v>1</v>
      </c>
      <c r="AG613" s="340">
        <f t="shared" si="130"/>
        <v>1</v>
      </c>
    </row>
    <row r="614" spans="1:33" ht="165.75">
      <c r="A614" s="169" t="s">
        <v>19</v>
      </c>
      <c r="B614" s="460" t="s">
        <v>13</v>
      </c>
      <c r="C614" s="642"/>
      <c r="D614" s="642"/>
      <c r="E614" s="643"/>
      <c r="F614" s="643"/>
      <c r="G614" s="643"/>
      <c r="H614" s="537" t="s">
        <v>2431</v>
      </c>
      <c r="I614" s="163" t="s">
        <v>2432</v>
      </c>
      <c r="J614" s="164">
        <v>1</v>
      </c>
      <c r="K614" s="190">
        <v>45231</v>
      </c>
      <c r="L614" s="190">
        <v>45504</v>
      </c>
      <c r="M614" s="165">
        <f t="shared" si="123"/>
        <v>39</v>
      </c>
      <c r="N614" s="191">
        <v>1</v>
      </c>
      <c r="O614" s="175" t="s">
        <v>3868</v>
      </c>
      <c r="P614" s="53">
        <f t="shared" si="131"/>
        <v>1</v>
      </c>
      <c r="Q614" s="166" t="str">
        <f>IF(ISNUMBER(P614),IF(P614=100%,"CUMPLIDA",IF(AND(ISNUMBER(L614),ISNUMBER(CGR!$P$4)), IF(L614&lt;CGR!$P$4,"INCUMPLIDA","PROCESO"), "VERIFICAR FECHA")),"SIN VALOR AVANCE")</f>
        <v>CUMPLIDA</v>
      </c>
      <c r="R614" s="362" t="s">
        <v>2431</v>
      </c>
      <c r="S614" s="282" t="s">
        <v>2432</v>
      </c>
      <c r="T614" s="363">
        <v>1</v>
      </c>
      <c r="U614" s="378">
        <v>45231</v>
      </c>
      <c r="V614" s="378">
        <v>45504</v>
      </c>
      <c r="W614" s="165">
        <f t="shared" si="121"/>
        <v>39</v>
      </c>
      <c r="X614" s="387">
        <v>1</v>
      </c>
      <c r="Y614" s="303" t="s">
        <v>3868</v>
      </c>
      <c r="Z614" s="340">
        <f t="shared" si="124"/>
        <v>1</v>
      </c>
      <c r="AA614" s="340">
        <f t="shared" si="125"/>
        <v>1</v>
      </c>
      <c r="AB614" s="340">
        <f t="shared" si="126"/>
        <v>1</v>
      </c>
      <c r="AC614" s="340">
        <f t="shared" si="127"/>
        <v>1</v>
      </c>
      <c r="AD614" s="340">
        <f t="shared" si="128"/>
        <v>1</v>
      </c>
      <c r="AE614" s="340">
        <f t="shared" si="129"/>
        <v>1</v>
      </c>
      <c r="AF614" s="340">
        <f t="shared" si="129"/>
        <v>1</v>
      </c>
      <c r="AG614" s="340">
        <f t="shared" si="130"/>
        <v>1</v>
      </c>
    </row>
    <row r="615" spans="1:33" ht="120.75">
      <c r="A615" s="169" t="s">
        <v>19</v>
      </c>
      <c r="B615" s="460" t="s">
        <v>13</v>
      </c>
      <c r="C615" s="642"/>
      <c r="D615" s="642"/>
      <c r="E615" s="643"/>
      <c r="F615" s="643"/>
      <c r="G615" s="52" t="s">
        <v>2434</v>
      </c>
      <c r="H615" s="163" t="s">
        <v>1614</v>
      </c>
      <c r="I615" s="163" t="s">
        <v>238</v>
      </c>
      <c r="J615" s="168">
        <v>1</v>
      </c>
      <c r="K615" s="192">
        <v>45323</v>
      </c>
      <c r="L615" s="192">
        <v>45747</v>
      </c>
      <c r="M615" s="165">
        <f t="shared" si="123"/>
        <v>60.571428571428569</v>
      </c>
      <c r="N615" s="191">
        <v>0</v>
      </c>
      <c r="O615" s="175" t="s">
        <v>3869</v>
      </c>
      <c r="P615" s="53">
        <f t="shared" si="131"/>
        <v>0</v>
      </c>
      <c r="Q615" s="166" t="str">
        <f>IF(ISNUMBER(P615),IF(P615=100%,"CUMPLIDA",IF(AND(ISNUMBER(L615),ISNUMBER(CGR!$P$4)), IF(L615&lt;CGR!$P$4,"INCUMPLIDA","PROCESO"), "VERIFICAR FECHA")),"SIN VALOR AVANCE")</f>
        <v>PROCESO</v>
      </c>
      <c r="R615" s="281" t="s">
        <v>1614</v>
      </c>
      <c r="S615" s="282" t="s">
        <v>238</v>
      </c>
      <c r="T615" s="301">
        <v>1</v>
      </c>
      <c r="U615" s="379">
        <v>45323</v>
      </c>
      <c r="V615" s="379">
        <v>45747</v>
      </c>
      <c r="W615" s="165">
        <f t="shared" si="121"/>
        <v>60.571428571428569</v>
      </c>
      <c r="X615" s="387">
        <v>0</v>
      </c>
      <c r="Y615" s="303" t="s">
        <v>3869</v>
      </c>
      <c r="Z615" s="340">
        <f t="shared" si="124"/>
        <v>1</v>
      </c>
      <c r="AA615" s="340">
        <f t="shared" si="125"/>
        <v>1</v>
      </c>
      <c r="AB615" s="340">
        <f t="shared" si="126"/>
        <v>1</v>
      </c>
      <c r="AC615" s="340">
        <f t="shared" si="127"/>
        <v>1</v>
      </c>
      <c r="AD615" s="340">
        <f t="shared" si="128"/>
        <v>1</v>
      </c>
      <c r="AE615" s="340">
        <f t="shared" si="129"/>
        <v>1</v>
      </c>
      <c r="AF615" s="340">
        <f t="shared" si="129"/>
        <v>1</v>
      </c>
      <c r="AG615" s="340">
        <f t="shared" si="130"/>
        <v>1</v>
      </c>
    </row>
    <row r="616" spans="1:33" ht="90">
      <c r="A616" s="169" t="s">
        <v>19</v>
      </c>
      <c r="B616" s="460" t="s">
        <v>13</v>
      </c>
      <c r="C616" s="642"/>
      <c r="D616" s="642"/>
      <c r="E616" s="643"/>
      <c r="F616" s="643"/>
      <c r="G616" s="52" t="s">
        <v>241</v>
      </c>
      <c r="H616" s="163" t="s">
        <v>241</v>
      </c>
      <c r="I616" s="163" t="s">
        <v>242</v>
      </c>
      <c r="J616" s="168">
        <v>1</v>
      </c>
      <c r="K616" s="192">
        <v>45323</v>
      </c>
      <c r="L616" s="192">
        <v>45747</v>
      </c>
      <c r="M616" s="165">
        <f t="shared" si="123"/>
        <v>60.571428571428569</v>
      </c>
      <c r="N616" s="191">
        <v>0</v>
      </c>
      <c r="O616" s="175" t="s">
        <v>3798</v>
      </c>
      <c r="P616" s="53">
        <f t="shared" si="131"/>
        <v>0</v>
      </c>
      <c r="Q616" s="166" t="str">
        <f>IF(ISNUMBER(P616),IF(P616=100%,"CUMPLIDA",IF(AND(ISNUMBER(L616),ISNUMBER(CGR!$P$4)), IF(L616&lt;CGR!$P$4,"INCUMPLIDA","PROCESO"), "VERIFICAR FECHA")),"SIN VALOR AVANCE")</f>
        <v>PROCESO</v>
      </c>
      <c r="R616" s="281" t="s">
        <v>241</v>
      </c>
      <c r="S616" s="282" t="s">
        <v>242</v>
      </c>
      <c r="T616" s="301">
        <v>1</v>
      </c>
      <c r="U616" s="379">
        <v>45323</v>
      </c>
      <c r="V616" s="379">
        <v>45747</v>
      </c>
      <c r="W616" s="165">
        <f t="shared" si="121"/>
        <v>60.571428571428569</v>
      </c>
      <c r="X616" s="387">
        <v>0</v>
      </c>
      <c r="Y616" s="303" t="s">
        <v>3798</v>
      </c>
      <c r="Z616" s="340">
        <f t="shared" si="124"/>
        <v>1</v>
      </c>
      <c r="AA616" s="340">
        <f t="shared" si="125"/>
        <v>1</v>
      </c>
      <c r="AB616" s="340">
        <f t="shared" si="126"/>
        <v>1</v>
      </c>
      <c r="AC616" s="340">
        <f t="shared" si="127"/>
        <v>1</v>
      </c>
      <c r="AD616" s="340">
        <f t="shared" si="128"/>
        <v>1</v>
      </c>
      <c r="AE616" s="340">
        <f t="shared" si="129"/>
        <v>1</v>
      </c>
      <c r="AF616" s="340">
        <f t="shared" si="129"/>
        <v>1</v>
      </c>
      <c r="AG616" s="340">
        <f t="shared" si="130"/>
        <v>1</v>
      </c>
    </row>
    <row r="617" spans="1:33" ht="150">
      <c r="A617" s="169" t="s">
        <v>19</v>
      </c>
      <c r="B617" s="460" t="s">
        <v>13</v>
      </c>
      <c r="C617" s="642"/>
      <c r="D617" s="642"/>
      <c r="E617" s="643"/>
      <c r="F617" s="643"/>
      <c r="G617" s="52" t="s">
        <v>1361</v>
      </c>
      <c r="H617" s="163" t="s">
        <v>245</v>
      </c>
      <c r="I617" s="163" t="s">
        <v>246</v>
      </c>
      <c r="J617" s="168">
        <v>1</v>
      </c>
      <c r="K617" s="192">
        <v>45231</v>
      </c>
      <c r="L617" s="192">
        <v>45747</v>
      </c>
      <c r="M617" s="165">
        <f t="shared" si="123"/>
        <v>73.714285714285708</v>
      </c>
      <c r="N617" s="191">
        <v>0</v>
      </c>
      <c r="O617" s="163" t="s">
        <v>3622</v>
      </c>
      <c r="P617" s="53">
        <f t="shared" si="131"/>
        <v>0</v>
      </c>
      <c r="Q617" s="166" t="str">
        <f>IF(ISNUMBER(P617),IF(P617=100%,"CUMPLIDA",IF(AND(ISNUMBER(L617),ISNUMBER(CGR!$P$4)), IF(L617&lt;CGR!$P$4,"INCUMPLIDA","PROCESO"), "VERIFICAR FECHA")),"SIN VALOR AVANCE")</f>
        <v>PROCESO</v>
      </c>
      <c r="R617" s="281" t="s">
        <v>245</v>
      </c>
      <c r="S617" s="282" t="s">
        <v>246</v>
      </c>
      <c r="T617" s="301">
        <v>1</v>
      </c>
      <c r="U617" s="379">
        <v>45231</v>
      </c>
      <c r="V617" s="379">
        <v>45747</v>
      </c>
      <c r="W617" s="165">
        <f t="shared" si="121"/>
        <v>73.714285714285708</v>
      </c>
      <c r="X617" s="387">
        <v>0</v>
      </c>
      <c r="Y617" s="282" t="s">
        <v>3622</v>
      </c>
      <c r="Z617" s="340">
        <f t="shared" si="124"/>
        <v>1</v>
      </c>
      <c r="AA617" s="340">
        <f t="shared" si="125"/>
        <v>1</v>
      </c>
      <c r="AB617" s="340">
        <f t="shared" si="126"/>
        <v>1</v>
      </c>
      <c r="AC617" s="340">
        <f t="shared" si="127"/>
        <v>1</v>
      </c>
      <c r="AD617" s="340">
        <f t="shared" si="128"/>
        <v>1</v>
      </c>
      <c r="AE617" s="340">
        <f t="shared" si="129"/>
        <v>1</v>
      </c>
      <c r="AF617" s="340">
        <f t="shared" si="129"/>
        <v>1</v>
      </c>
      <c r="AG617" s="340">
        <f t="shared" si="130"/>
        <v>1</v>
      </c>
    </row>
    <row r="618" spans="1:33" ht="135">
      <c r="A618" s="169" t="s">
        <v>19</v>
      </c>
      <c r="B618" s="460" t="s">
        <v>13</v>
      </c>
      <c r="C618" s="642"/>
      <c r="D618" s="642"/>
      <c r="E618" s="643"/>
      <c r="F618" s="643"/>
      <c r="G618" s="52" t="s">
        <v>248</v>
      </c>
      <c r="H618" s="163" t="s">
        <v>248</v>
      </c>
      <c r="I618" s="163" t="s">
        <v>3249</v>
      </c>
      <c r="J618" s="168">
        <v>1</v>
      </c>
      <c r="K618" s="192">
        <v>45323</v>
      </c>
      <c r="L618" s="192">
        <v>45747</v>
      </c>
      <c r="M618" s="165">
        <f t="shared" si="123"/>
        <v>60.571428571428569</v>
      </c>
      <c r="N618" s="191">
        <v>0</v>
      </c>
      <c r="O618" s="175" t="s">
        <v>3869</v>
      </c>
      <c r="P618" s="53">
        <f t="shared" si="131"/>
        <v>0</v>
      </c>
      <c r="Q618" s="166" t="str">
        <f>IF(ISNUMBER(P618),IF(P618=100%,"CUMPLIDA",IF(AND(ISNUMBER(L618),ISNUMBER(CGR!$P$4)), IF(L618&lt;CGR!$P$4,"INCUMPLIDA","PROCESO"), "VERIFICAR FECHA")),"SIN VALOR AVANCE")</f>
        <v>PROCESO</v>
      </c>
      <c r="R618" s="281" t="s">
        <v>248</v>
      </c>
      <c r="S618" s="282" t="s">
        <v>3249</v>
      </c>
      <c r="T618" s="301">
        <v>1</v>
      </c>
      <c r="U618" s="379">
        <v>45323</v>
      </c>
      <c r="V618" s="379">
        <v>45747</v>
      </c>
      <c r="W618" s="165">
        <f t="shared" si="121"/>
        <v>60.571428571428569</v>
      </c>
      <c r="X618" s="387">
        <v>0</v>
      </c>
      <c r="Y618" s="303" t="s">
        <v>3869</v>
      </c>
      <c r="Z618" s="340">
        <f t="shared" si="124"/>
        <v>1</v>
      </c>
      <c r="AA618" s="340">
        <f t="shared" si="125"/>
        <v>1</v>
      </c>
      <c r="AB618" s="340">
        <f t="shared" si="126"/>
        <v>1</v>
      </c>
      <c r="AC618" s="340">
        <f t="shared" si="127"/>
        <v>1</v>
      </c>
      <c r="AD618" s="340">
        <f t="shared" si="128"/>
        <v>1</v>
      </c>
      <c r="AE618" s="340">
        <f t="shared" si="129"/>
        <v>1</v>
      </c>
      <c r="AF618" s="340">
        <f t="shared" si="129"/>
        <v>1</v>
      </c>
      <c r="AG618" s="340">
        <f t="shared" si="130"/>
        <v>1</v>
      </c>
    </row>
    <row r="619" spans="1:33" ht="135">
      <c r="A619" s="169" t="s">
        <v>19</v>
      </c>
      <c r="B619" s="460" t="s">
        <v>13</v>
      </c>
      <c r="C619" s="642"/>
      <c r="D619" s="642"/>
      <c r="E619" s="643"/>
      <c r="F619" s="643"/>
      <c r="G619" s="52" t="s">
        <v>3707</v>
      </c>
      <c r="H619" s="163" t="s">
        <v>3707</v>
      </c>
      <c r="I619" s="163" t="s">
        <v>252</v>
      </c>
      <c r="J619" s="168">
        <v>1</v>
      </c>
      <c r="K619" s="192">
        <v>45231</v>
      </c>
      <c r="L619" s="192">
        <v>45747</v>
      </c>
      <c r="M619" s="165">
        <f t="shared" si="123"/>
        <v>73.714285714285708</v>
      </c>
      <c r="N619" s="191">
        <v>0</v>
      </c>
      <c r="O619" s="175" t="s">
        <v>3798</v>
      </c>
      <c r="P619" s="53">
        <f t="shared" si="131"/>
        <v>0</v>
      </c>
      <c r="Q619" s="166" t="str">
        <f>IF(ISNUMBER(P619),IF(P619=100%,"CUMPLIDA",IF(AND(ISNUMBER(L619),ISNUMBER(CGR!$P$4)), IF(L619&lt;CGR!$P$4,"INCUMPLIDA","PROCESO"), "VERIFICAR FECHA")),"SIN VALOR AVANCE")</f>
        <v>PROCESO</v>
      </c>
      <c r="R619" s="281" t="s">
        <v>3707</v>
      </c>
      <c r="S619" s="282" t="s">
        <v>252</v>
      </c>
      <c r="T619" s="301">
        <v>1</v>
      </c>
      <c r="U619" s="379">
        <v>45231</v>
      </c>
      <c r="V619" s="379">
        <v>45747</v>
      </c>
      <c r="W619" s="165">
        <f t="shared" si="121"/>
        <v>73.714285714285708</v>
      </c>
      <c r="X619" s="387">
        <v>0</v>
      </c>
      <c r="Y619" s="303" t="s">
        <v>3798</v>
      </c>
      <c r="Z619" s="340">
        <f t="shared" si="124"/>
        <v>1</v>
      </c>
      <c r="AA619" s="340">
        <f t="shared" si="125"/>
        <v>1</v>
      </c>
      <c r="AB619" s="340">
        <f t="shared" si="126"/>
        <v>1</v>
      </c>
      <c r="AC619" s="340">
        <f t="shared" si="127"/>
        <v>1</v>
      </c>
      <c r="AD619" s="340">
        <f t="shared" si="128"/>
        <v>1</v>
      </c>
      <c r="AE619" s="340">
        <f t="shared" si="129"/>
        <v>1</v>
      </c>
      <c r="AF619" s="340">
        <f t="shared" si="129"/>
        <v>1</v>
      </c>
      <c r="AG619" s="340">
        <f t="shared" si="130"/>
        <v>1</v>
      </c>
    </row>
    <row r="620" spans="1:33" ht="165.75">
      <c r="A620" s="169" t="s">
        <v>19</v>
      </c>
      <c r="B620" s="460" t="s">
        <v>13</v>
      </c>
      <c r="C620" s="642"/>
      <c r="D620" s="642"/>
      <c r="E620" s="643"/>
      <c r="F620" s="643"/>
      <c r="G620" s="52" t="s">
        <v>3708</v>
      </c>
      <c r="H620" s="163" t="s">
        <v>3708</v>
      </c>
      <c r="I620" s="163" t="s">
        <v>2556</v>
      </c>
      <c r="J620" s="168">
        <v>1</v>
      </c>
      <c r="K620" s="192">
        <v>45231</v>
      </c>
      <c r="L620" s="192">
        <v>45808</v>
      </c>
      <c r="M620" s="165">
        <f t="shared" si="123"/>
        <v>82.428571428571431</v>
      </c>
      <c r="N620" s="191">
        <v>0</v>
      </c>
      <c r="O620" s="175" t="s">
        <v>3868</v>
      </c>
      <c r="P620" s="53">
        <f t="shared" si="131"/>
        <v>0</v>
      </c>
      <c r="Q620" s="166" t="str">
        <f>IF(ISNUMBER(P620),IF(P620=100%,"CUMPLIDA",IF(AND(ISNUMBER(L620),ISNUMBER(CGR!$P$4)), IF(L620&lt;CGR!$P$4,"INCUMPLIDA","PROCESO"), "VERIFICAR FECHA")),"SIN VALOR AVANCE")</f>
        <v>PROCESO</v>
      </c>
      <c r="R620" s="281" t="s">
        <v>3708</v>
      </c>
      <c r="S620" s="282" t="s">
        <v>2556</v>
      </c>
      <c r="T620" s="301">
        <v>1</v>
      </c>
      <c r="U620" s="379">
        <v>45231</v>
      </c>
      <c r="V620" s="379">
        <v>45808</v>
      </c>
      <c r="W620" s="165">
        <f t="shared" si="121"/>
        <v>82.428571428571431</v>
      </c>
      <c r="X620" s="387">
        <v>0</v>
      </c>
      <c r="Y620" s="303" t="s">
        <v>3868</v>
      </c>
      <c r="Z620" s="340">
        <f t="shared" si="124"/>
        <v>1</v>
      </c>
      <c r="AA620" s="340">
        <f t="shared" si="125"/>
        <v>1</v>
      </c>
      <c r="AB620" s="340">
        <f t="shared" si="126"/>
        <v>1</v>
      </c>
      <c r="AC620" s="340">
        <f t="shared" si="127"/>
        <v>1</v>
      </c>
      <c r="AD620" s="340">
        <f t="shared" si="128"/>
        <v>1</v>
      </c>
      <c r="AE620" s="340">
        <f t="shared" si="129"/>
        <v>1</v>
      </c>
      <c r="AF620" s="340">
        <f t="shared" si="129"/>
        <v>1</v>
      </c>
      <c r="AG620" s="340">
        <f t="shared" si="130"/>
        <v>1</v>
      </c>
    </row>
    <row r="621" spans="1:33" ht="75.75">
      <c r="A621" s="169" t="s">
        <v>19</v>
      </c>
      <c r="B621" s="460" t="s">
        <v>13</v>
      </c>
      <c r="C621" s="642"/>
      <c r="D621" s="642"/>
      <c r="E621" s="643"/>
      <c r="F621" s="643"/>
      <c r="G621" s="52" t="s">
        <v>1363</v>
      </c>
      <c r="H621" s="163" t="s">
        <v>258</v>
      </c>
      <c r="I621" s="163" t="s">
        <v>259</v>
      </c>
      <c r="J621" s="168">
        <v>10</v>
      </c>
      <c r="K621" s="192">
        <v>45809</v>
      </c>
      <c r="L621" s="192">
        <v>46568</v>
      </c>
      <c r="M621" s="165">
        <f t="shared" si="123"/>
        <v>108.42857142857143</v>
      </c>
      <c r="N621" s="191">
        <v>0</v>
      </c>
      <c r="O621" s="175" t="s">
        <v>3798</v>
      </c>
      <c r="P621" s="53">
        <f t="shared" si="131"/>
        <v>0</v>
      </c>
      <c r="Q621" s="166" t="str">
        <f>IF(ISNUMBER(P621),IF(P621=100%,"CUMPLIDA",IF(AND(ISNUMBER(L621),ISNUMBER(CGR!$P$4)), IF(L621&lt;CGR!$P$4,"INCUMPLIDA","PROCESO"), "VERIFICAR FECHA")),"SIN VALOR AVANCE")</f>
        <v>PROCESO</v>
      </c>
      <c r="R621" s="281" t="s">
        <v>258</v>
      </c>
      <c r="S621" s="282" t="s">
        <v>259</v>
      </c>
      <c r="T621" s="301">
        <v>10</v>
      </c>
      <c r="U621" s="379">
        <v>45809</v>
      </c>
      <c r="V621" s="379">
        <v>46568</v>
      </c>
      <c r="W621" s="165">
        <f t="shared" si="121"/>
        <v>108.42857142857143</v>
      </c>
      <c r="X621" s="387">
        <v>0</v>
      </c>
      <c r="Y621" s="303" t="s">
        <v>3798</v>
      </c>
      <c r="Z621" s="340">
        <f t="shared" si="124"/>
        <v>1</v>
      </c>
      <c r="AA621" s="340">
        <f t="shared" si="125"/>
        <v>1</v>
      </c>
      <c r="AB621" s="340">
        <f t="shared" si="126"/>
        <v>1</v>
      </c>
      <c r="AC621" s="340">
        <f t="shared" si="127"/>
        <v>1</v>
      </c>
      <c r="AD621" s="340">
        <f t="shared" si="128"/>
        <v>1</v>
      </c>
      <c r="AE621" s="340">
        <f t="shared" si="129"/>
        <v>1</v>
      </c>
      <c r="AF621" s="340">
        <f t="shared" si="129"/>
        <v>1</v>
      </c>
      <c r="AG621" s="340">
        <f t="shared" si="130"/>
        <v>1</v>
      </c>
    </row>
    <row r="622" spans="1:33" ht="180">
      <c r="A622" s="169" t="s">
        <v>19</v>
      </c>
      <c r="B622" s="460" t="s">
        <v>13</v>
      </c>
      <c r="C622" s="642"/>
      <c r="D622" s="642"/>
      <c r="E622" s="643"/>
      <c r="F622" s="643"/>
      <c r="G622" s="52" t="s">
        <v>1364</v>
      </c>
      <c r="H622" s="163" t="s">
        <v>261</v>
      </c>
      <c r="I622" s="163" t="s">
        <v>262</v>
      </c>
      <c r="J622" s="168">
        <v>1</v>
      </c>
      <c r="K622" s="192">
        <v>45809</v>
      </c>
      <c r="L622" s="192">
        <v>46568</v>
      </c>
      <c r="M622" s="165">
        <f t="shared" si="123"/>
        <v>108.42857142857143</v>
      </c>
      <c r="N622" s="191">
        <v>0</v>
      </c>
      <c r="O622" s="175" t="s">
        <v>3869</v>
      </c>
      <c r="P622" s="53">
        <f t="shared" si="131"/>
        <v>0</v>
      </c>
      <c r="Q622" s="166" t="str">
        <f>IF(ISNUMBER(P622),IF(P622=100%,"CUMPLIDA",IF(AND(ISNUMBER(L622),ISNUMBER(CGR!$P$4)), IF(L622&lt;CGR!$P$4,"INCUMPLIDA","PROCESO"), "VERIFICAR FECHA")),"SIN VALOR AVANCE")</f>
        <v>PROCESO</v>
      </c>
      <c r="R622" s="281" t="s">
        <v>261</v>
      </c>
      <c r="S622" s="282" t="s">
        <v>262</v>
      </c>
      <c r="T622" s="301">
        <v>1</v>
      </c>
      <c r="U622" s="379">
        <v>45809</v>
      </c>
      <c r="V622" s="379">
        <v>46568</v>
      </c>
      <c r="W622" s="165">
        <f t="shared" si="121"/>
        <v>108.42857142857143</v>
      </c>
      <c r="X622" s="387">
        <v>0</v>
      </c>
      <c r="Y622" s="303" t="s">
        <v>3869</v>
      </c>
      <c r="Z622" s="340">
        <f t="shared" si="124"/>
        <v>1</v>
      </c>
      <c r="AA622" s="340">
        <f t="shared" si="125"/>
        <v>1</v>
      </c>
      <c r="AB622" s="340">
        <f t="shared" si="126"/>
        <v>1</v>
      </c>
      <c r="AC622" s="340">
        <f t="shared" si="127"/>
        <v>1</v>
      </c>
      <c r="AD622" s="340">
        <f t="shared" si="128"/>
        <v>1</v>
      </c>
      <c r="AE622" s="340">
        <f t="shared" si="129"/>
        <v>1</v>
      </c>
      <c r="AF622" s="340">
        <f t="shared" si="129"/>
        <v>1</v>
      </c>
      <c r="AG622" s="340">
        <f t="shared" si="130"/>
        <v>1</v>
      </c>
    </row>
    <row r="623" spans="1:33" ht="409.5">
      <c r="A623" s="169" t="s">
        <v>19</v>
      </c>
      <c r="B623" s="460" t="s">
        <v>13</v>
      </c>
      <c r="C623" s="642"/>
      <c r="D623" s="642"/>
      <c r="E623" s="643"/>
      <c r="F623" s="643"/>
      <c r="G623" s="52" t="s">
        <v>1365</v>
      </c>
      <c r="H623" s="163" t="s">
        <v>264</v>
      </c>
      <c r="I623" s="163" t="s">
        <v>265</v>
      </c>
      <c r="J623" s="168">
        <v>2</v>
      </c>
      <c r="K623" s="192">
        <v>45809</v>
      </c>
      <c r="L623" s="192">
        <v>46568</v>
      </c>
      <c r="M623" s="165">
        <f t="shared" si="123"/>
        <v>108.42857142857143</v>
      </c>
      <c r="N623" s="191">
        <v>0</v>
      </c>
      <c r="O623" s="175" t="s">
        <v>3868</v>
      </c>
      <c r="P623" s="53">
        <f t="shared" si="131"/>
        <v>0</v>
      </c>
      <c r="Q623" s="166" t="str">
        <f>IF(ISNUMBER(P623),IF(P623=100%,"CUMPLIDA",IF(AND(ISNUMBER(L623),ISNUMBER(CGR!$P$4)), IF(L623&lt;CGR!$P$4,"INCUMPLIDA","PROCESO"), "VERIFICAR FECHA")),"SIN VALOR AVANCE")</f>
        <v>PROCESO</v>
      </c>
      <c r="R623" s="281" t="s">
        <v>264</v>
      </c>
      <c r="S623" s="282" t="s">
        <v>265</v>
      </c>
      <c r="T623" s="301">
        <v>2</v>
      </c>
      <c r="U623" s="379">
        <v>45809</v>
      </c>
      <c r="V623" s="379">
        <v>46568</v>
      </c>
      <c r="W623" s="165">
        <f t="shared" si="121"/>
        <v>108.42857142857143</v>
      </c>
      <c r="X623" s="387">
        <v>0</v>
      </c>
      <c r="Y623" s="303" t="s">
        <v>3868</v>
      </c>
      <c r="Z623" s="340">
        <f t="shared" si="124"/>
        <v>1</v>
      </c>
      <c r="AA623" s="340">
        <f t="shared" si="125"/>
        <v>1</v>
      </c>
      <c r="AB623" s="340">
        <f t="shared" si="126"/>
        <v>1</v>
      </c>
      <c r="AC623" s="340">
        <f t="shared" si="127"/>
        <v>1</v>
      </c>
      <c r="AD623" s="340">
        <f t="shared" si="128"/>
        <v>1</v>
      </c>
      <c r="AE623" s="340">
        <f t="shared" si="129"/>
        <v>1</v>
      </c>
      <c r="AF623" s="340">
        <f t="shared" si="129"/>
        <v>1</v>
      </c>
      <c r="AG623" s="340">
        <f t="shared" si="130"/>
        <v>1</v>
      </c>
    </row>
    <row r="624" spans="1:33" ht="240.75">
      <c r="A624" s="169" t="s">
        <v>19</v>
      </c>
      <c r="B624" s="460" t="s">
        <v>13</v>
      </c>
      <c r="C624" s="642" t="s">
        <v>3870</v>
      </c>
      <c r="D624" s="642" t="s">
        <v>3871</v>
      </c>
      <c r="E624" s="643" t="s">
        <v>3872</v>
      </c>
      <c r="F624" s="644" t="s">
        <v>3873</v>
      </c>
      <c r="G624" s="643" t="s">
        <v>2481</v>
      </c>
      <c r="H624" s="537" t="s">
        <v>3620</v>
      </c>
      <c r="I624" s="163" t="s">
        <v>3170</v>
      </c>
      <c r="J624" s="164">
        <v>1</v>
      </c>
      <c r="K624" s="190">
        <v>44044</v>
      </c>
      <c r="L624" s="190">
        <v>44196</v>
      </c>
      <c r="M624" s="165">
        <f t="shared" si="123"/>
        <v>21.714285714285715</v>
      </c>
      <c r="N624" s="191">
        <v>1</v>
      </c>
      <c r="O624" s="163" t="s">
        <v>3874</v>
      </c>
      <c r="P624" s="53">
        <f t="shared" si="131"/>
        <v>1</v>
      </c>
      <c r="Q624" s="166" t="str">
        <f>IF(ISNUMBER(P624),IF(P624=100%,"CUMPLIDA",IF(AND(ISNUMBER(L624),ISNUMBER(CGR!$P$4)), IF(L624&lt;CGR!$P$4,"INCUMPLIDA","PROCESO"), "VERIFICAR FECHA")),"SIN VALOR AVANCE")</f>
        <v>CUMPLIDA</v>
      </c>
      <c r="R624" s="362" t="s">
        <v>3620</v>
      </c>
      <c r="S624" s="282" t="s">
        <v>3170</v>
      </c>
      <c r="T624" s="363">
        <v>1</v>
      </c>
      <c r="U624" s="378">
        <v>44044</v>
      </c>
      <c r="V624" s="378">
        <v>44196</v>
      </c>
      <c r="W624" s="165">
        <f t="shared" si="121"/>
        <v>21.714285714285715</v>
      </c>
      <c r="X624" s="387">
        <v>1</v>
      </c>
      <c r="Y624" s="282" t="s">
        <v>3874</v>
      </c>
      <c r="Z624" s="340">
        <f t="shared" si="124"/>
        <v>1</v>
      </c>
      <c r="AA624" s="340">
        <f t="shared" si="125"/>
        <v>1</v>
      </c>
      <c r="AB624" s="340">
        <f t="shared" si="126"/>
        <v>1</v>
      </c>
      <c r="AC624" s="340">
        <f t="shared" si="127"/>
        <v>1</v>
      </c>
      <c r="AD624" s="340">
        <f t="shared" si="128"/>
        <v>1</v>
      </c>
      <c r="AE624" s="340">
        <f t="shared" si="129"/>
        <v>1</v>
      </c>
      <c r="AF624" s="340">
        <f t="shared" si="129"/>
        <v>1</v>
      </c>
      <c r="AG624" s="340">
        <f t="shared" si="130"/>
        <v>1</v>
      </c>
    </row>
    <row r="625" spans="1:33" ht="90">
      <c r="A625" s="169" t="s">
        <v>19</v>
      </c>
      <c r="B625" s="460" t="s">
        <v>13</v>
      </c>
      <c r="C625" s="642"/>
      <c r="D625" s="642"/>
      <c r="E625" s="643"/>
      <c r="F625" s="644"/>
      <c r="G625" s="643"/>
      <c r="H625" s="537" t="s">
        <v>2429</v>
      </c>
      <c r="I625" s="163" t="s">
        <v>969</v>
      </c>
      <c r="J625" s="164">
        <v>1</v>
      </c>
      <c r="K625" s="190">
        <v>45231</v>
      </c>
      <c r="L625" s="190">
        <v>45504</v>
      </c>
      <c r="M625" s="165">
        <f t="shared" si="123"/>
        <v>39</v>
      </c>
      <c r="N625" s="191">
        <v>1</v>
      </c>
      <c r="O625" s="175" t="s">
        <v>3703</v>
      </c>
      <c r="P625" s="53">
        <f t="shared" si="131"/>
        <v>1</v>
      </c>
      <c r="Q625" s="166" t="str">
        <f>IF(ISNUMBER(P625),IF(P625=100%,"CUMPLIDA",IF(AND(ISNUMBER(L625),ISNUMBER(CGR!$P$4)), IF(L625&lt;CGR!$P$4,"INCUMPLIDA","PROCESO"), "VERIFICAR FECHA")),"SIN VALOR AVANCE")</f>
        <v>CUMPLIDA</v>
      </c>
      <c r="R625" s="362" t="s">
        <v>2429</v>
      </c>
      <c r="S625" s="282" t="s">
        <v>969</v>
      </c>
      <c r="T625" s="363">
        <v>1</v>
      </c>
      <c r="U625" s="378">
        <v>45231</v>
      </c>
      <c r="V625" s="378">
        <v>45504</v>
      </c>
      <c r="W625" s="165">
        <f t="shared" si="121"/>
        <v>39</v>
      </c>
      <c r="X625" s="387">
        <v>1</v>
      </c>
      <c r="Y625" s="303" t="s">
        <v>3703</v>
      </c>
      <c r="Z625" s="340">
        <f t="shared" si="124"/>
        <v>1</v>
      </c>
      <c r="AA625" s="340">
        <f t="shared" si="125"/>
        <v>1</v>
      </c>
      <c r="AB625" s="340">
        <f t="shared" si="126"/>
        <v>1</v>
      </c>
      <c r="AC625" s="340">
        <f t="shared" si="127"/>
        <v>1</v>
      </c>
      <c r="AD625" s="340">
        <f t="shared" si="128"/>
        <v>1</v>
      </c>
      <c r="AE625" s="340">
        <f t="shared" si="129"/>
        <v>1</v>
      </c>
      <c r="AF625" s="340">
        <f t="shared" si="129"/>
        <v>1</v>
      </c>
      <c r="AG625" s="340">
        <f t="shared" si="130"/>
        <v>1</v>
      </c>
    </row>
    <row r="626" spans="1:33" ht="315.75">
      <c r="A626" s="169" t="s">
        <v>19</v>
      </c>
      <c r="B626" s="460" t="s">
        <v>13</v>
      </c>
      <c r="C626" s="642"/>
      <c r="D626" s="642"/>
      <c r="E626" s="643"/>
      <c r="F626" s="644"/>
      <c r="G626" s="643"/>
      <c r="H626" s="537" t="s">
        <v>2431</v>
      </c>
      <c r="I626" s="163" t="s">
        <v>2432</v>
      </c>
      <c r="J626" s="164">
        <v>1</v>
      </c>
      <c r="K626" s="190">
        <v>45231</v>
      </c>
      <c r="L626" s="190">
        <v>45504</v>
      </c>
      <c r="M626" s="165">
        <f t="shared" si="123"/>
        <v>39</v>
      </c>
      <c r="N626" s="191">
        <v>1</v>
      </c>
      <c r="O626" s="175" t="s">
        <v>3741</v>
      </c>
      <c r="P626" s="53">
        <f t="shared" si="131"/>
        <v>1</v>
      </c>
      <c r="Q626" s="166" t="str">
        <f>IF(ISNUMBER(P626),IF(P626=100%,"CUMPLIDA",IF(AND(ISNUMBER(L626),ISNUMBER(CGR!$P$4)), IF(L626&lt;CGR!$P$4,"INCUMPLIDA","PROCESO"), "VERIFICAR FECHA")),"SIN VALOR AVANCE")</f>
        <v>CUMPLIDA</v>
      </c>
      <c r="R626" s="362" t="s">
        <v>2431</v>
      </c>
      <c r="S626" s="282" t="s">
        <v>2432</v>
      </c>
      <c r="T626" s="363">
        <v>1</v>
      </c>
      <c r="U626" s="378">
        <v>45231</v>
      </c>
      <c r="V626" s="378">
        <v>45504</v>
      </c>
      <c r="W626" s="165">
        <f t="shared" si="121"/>
        <v>39</v>
      </c>
      <c r="X626" s="387">
        <v>1</v>
      </c>
      <c r="Y626" s="303" t="s">
        <v>3741</v>
      </c>
      <c r="Z626" s="340">
        <f t="shared" si="124"/>
        <v>1</v>
      </c>
      <c r="AA626" s="340">
        <f t="shared" si="125"/>
        <v>1</v>
      </c>
      <c r="AB626" s="340">
        <f t="shared" si="126"/>
        <v>1</v>
      </c>
      <c r="AC626" s="340">
        <f t="shared" si="127"/>
        <v>1</v>
      </c>
      <c r="AD626" s="340">
        <f t="shared" si="128"/>
        <v>1</v>
      </c>
      <c r="AE626" s="340">
        <f t="shared" si="129"/>
        <v>1</v>
      </c>
      <c r="AF626" s="340">
        <f t="shared" si="129"/>
        <v>1</v>
      </c>
      <c r="AG626" s="340">
        <f t="shared" si="130"/>
        <v>1</v>
      </c>
    </row>
    <row r="627" spans="1:33" ht="150.75">
      <c r="A627" s="169" t="s">
        <v>19</v>
      </c>
      <c r="B627" s="460" t="s">
        <v>13</v>
      </c>
      <c r="C627" s="642"/>
      <c r="D627" s="642"/>
      <c r="E627" s="643"/>
      <c r="F627" s="644"/>
      <c r="G627" s="52" t="s">
        <v>2434</v>
      </c>
      <c r="H627" s="163" t="s">
        <v>1614</v>
      </c>
      <c r="I627" s="163" t="s">
        <v>238</v>
      </c>
      <c r="J627" s="168">
        <v>1</v>
      </c>
      <c r="K627" s="192">
        <v>45323</v>
      </c>
      <c r="L627" s="192">
        <v>45747</v>
      </c>
      <c r="M627" s="165">
        <f t="shared" si="123"/>
        <v>60.571428571428569</v>
      </c>
      <c r="N627" s="191">
        <v>0</v>
      </c>
      <c r="O627" s="175" t="s">
        <v>3797</v>
      </c>
      <c r="P627" s="53">
        <f t="shared" si="131"/>
        <v>0</v>
      </c>
      <c r="Q627" s="166" t="str">
        <f>IF(ISNUMBER(P627),IF(P627=100%,"CUMPLIDA",IF(AND(ISNUMBER(L627),ISNUMBER(CGR!$P$4)), IF(L627&lt;CGR!$P$4,"INCUMPLIDA","PROCESO"), "VERIFICAR FECHA")),"SIN VALOR AVANCE")</f>
        <v>PROCESO</v>
      </c>
      <c r="R627" s="281" t="s">
        <v>1614</v>
      </c>
      <c r="S627" s="282" t="s">
        <v>238</v>
      </c>
      <c r="T627" s="301">
        <v>1</v>
      </c>
      <c r="U627" s="379">
        <v>45323</v>
      </c>
      <c r="V627" s="379">
        <v>45747</v>
      </c>
      <c r="W627" s="165">
        <f t="shared" si="121"/>
        <v>60.571428571428569</v>
      </c>
      <c r="X627" s="387">
        <v>0</v>
      </c>
      <c r="Y627" s="303" t="s">
        <v>3797</v>
      </c>
      <c r="Z627" s="340">
        <f t="shared" si="124"/>
        <v>1</v>
      </c>
      <c r="AA627" s="340">
        <f t="shared" si="125"/>
        <v>1</v>
      </c>
      <c r="AB627" s="340">
        <f t="shared" si="126"/>
        <v>1</v>
      </c>
      <c r="AC627" s="340">
        <f t="shared" si="127"/>
        <v>1</v>
      </c>
      <c r="AD627" s="340">
        <f t="shared" si="128"/>
        <v>1</v>
      </c>
      <c r="AE627" s="340">
        <f t="shared" si="129"/>
        <v>1</v>
      </c>
      <c r="AF627" s="340">
        <f t="shared" si="129"/>
        <v>1</v>
      </c>
      <c r="AG627" s="340">
        <f t="shared" si="130"/>
        <v>1</v>
      </c>
    </row>
    <row r="628" spans="1:33" ht="90">
      <c r="A628" s="169" t="s">
        <v>19</v>
      </c>
      <c r="B628" s="460" t="s">
        <v>13</v>
      </c>
      <c r="C628" s="642"/>
      <c r="D628" s="642"/>
      <c r="E628" s="643"/>
      <c r="F628" s="644"/>
      <c r="G628" s="52" t="s">
        <v>241</v>
      </c>
      <c r="H628" s="163" t="s">
        <v>241</v>
      </c>
      <c r="I628" s="163" t="s">
        <v>242</v>
      </c>
      <c r="J628" s="168">
        <v>1</v>
      </c>
      <c r="K628" s="192">
        <v>45323</v>
      </c>
      <c r="L628" s="192">
        <v>45747</v>
      </c>
      <c r="M628" s="165">
        <f t="shared" si="123"/>
        <v>60.571428571428569</v>
      </c>
      <c r="N628" s="191">
        <v>0</v>
      </c>
      <c r="O628" s="175" t="s">
        <v>3798</v>
      </c>
      <c r="P628" s="53">
        <f t="shared" si="131"/>
        <v>0</v>
      </c>
      <c r="Q628" s="166" t="str">
        <f>IF(ISNUMBER(P628),IF(P628=100%,"CUMPLIDA",IF(AND(ISNUMBER(L628),ISNUMBER(CGR!$P$4)), IF(L628&lt;CGR!$P$4,"INCUMPLIDA","PROCESO"), "VERIFICAR FECHA")),"SIN VALOR AVANCE")</f>
        <v>PROCESO</v>
      </c>
      <c r="R628" s="281" t="s">
        <v>241</v>
      </c>
      <c r="S628" s="282" t="s">
        <v>242</v>
      </c>
      <c r="T628" s="301">
        <v>1</v>
      </c>
      <c r="U628" s="379">
        <v>45323</v>
      </c>
      <c r="V628" s="379">
        <v>45747</v>
      </c>
      <c r="W628" s="165">
        <f t="shared" si="121"/>
        <v>60.571428571428569</v>
      </c>
      <c r="X628" s="387">
        <v>0</v>
      </c>
      <c r="Y628" s="303" t="s">
        <v>3798</v>
      </c>
      <c r="Z628" s="340">
        <f t="shared" si="124"/>
        <v>1</v>
      </c>
      <c r="AA628" s="340">
        <f t="shared" si="125"/>
        <v>1</v>
      </c>
      <c r="AB628" s="340">
        <f t="shared" si="126"/>
        <v>1</v>
      </c>
      <c r="AC628" s="340">
        <f t="shared" si="127"/>
        <v>1</v>
      </c>
      <c r="AD628" s="340">
        <f t="shared" si="128"/>
        <v>1</v>
      </c>
      <c r="AE628" s="340">
        <f t="shared" si="129"/>
        <v>1</v>
      </c>
      <c r="AF628" s="340">
        <f t="shared" si="129"/>
        <v>1</v>
      </c>
      <c r="AG628" s="340">
        <f t="shared" si="130"/>
        <v>1</v>
      </c>
    </row>
    <row r="629" spans="1:33" ht="150">
      <c r="A629" s="169" t="s">
        <v>19</v>
      </c>
      <c r="B629" s="460" t="s">
        <v>13</v>
      </c>
      <c r="C629" s="642"/>
      <c r="D629" s="642"/>
      <c r="E629" s="643"/>
      <c r="F629" s="644"/>
      <c r="G629" s="52" t="s">
        <v>1361</v>
      </c>
      <c r="H629" s="163" t="s">
        <v>245</v>
      </c>
      <c r="I629" s="163" t="s">
        <v>246</v>
      </c>
      <c r="J629" s="168">
        <v>1</v>
      </c>
      <c r="K629" s="192">
        <v>45231</v>
      </c>
      <c r="L629" s="192">
        <v>45747</v>
      </c>
      <c r="M629" s="165">
        <f t="shared" si="123"/>
        <v>73.714285714285708</v>
      </c>
      <c r="N629" s="191">
        <v>0</v>
      </c>
      <c r="O629" s="163" t="s">
        <v>3622</v>
      </c>
      <c r="P629" s="53">
        <f t="shared" si="131"/>
        <v>0</v>
      </c>
      <c r="Q629" s="166" t="str">
        <f>IF(ISNUMBER(P629),IF(P629=100%,"CUMPLIDA",IF(AND(ISNUMBER(L629),ISNUMBER(CGR!$P$4)), IF(L629&lt;CGR!$P$4,"INCUMPLIDA","PROCESO"), "VERIFICAR FECHA")),"SIN VALOR AVANCE")</f>
        <v>PROCESO</v>
      </c>
      <c r="R629" s="281" t="s">
        <v>245</v>
      </c>
      <c r="S629" s="282" t="s">
        <v>246</v>
      </c>
      <c r="T629" s="301">
        <v>1</v>
      </c>
      <c r="U629" s="379">
        <v>45231</v>
      </c>
      <c r="V629" s="379">
        <v>45747</v>
      </c>
      <c r="W629" s="165">
        <f t="shared" si="121"/>
        <v>73.714285714285708</v>
      </c>
      <c r="X629" s="387">
        <v>0</v>
      </c>
      <c r="Y629" s="282" t="s">
        <v>3622</v>
      </c>
      <c r="Z629" s="340">
        <f t="shared" si="124"/>
        <v>1</v>
      </c>
      <c r="AA629" s="340">
        <f t="shared" si="125"/>
        <v>1</v>
      </c>
      <c r="AB629" s="340">
        <f t="shared" si="126"/>
        <v>1</v>
      </c>
      <c r="AC629" s="340">
        <f t="shared" si="127"/>
        <v>1</v>
      </c>
      <c r="AD629" s="340">
        <f t="shared" si="128"/>
        <v>1</v>
      </c>
      <c r="AE629" s="340">
        <f t="shared" si="129"/>
        <v>1</v>
      </c>
      <c r="AF629" s="340">
        <f t="shared" si="129"/>
        <v>1</v>
      </c>
      <c r="AG629" s="340">
        <f t="shared" si="130"/>
        <v>1</v>
      </c>
    </row>
    <row r="630" spans="1:33" ht="150.75">
      <c r="A630" s="169" t="s">
        <v>19</v>
      </c>
      <c r="B630" s="460" t="s">
        <v>13</v>
      </c>
      <c r="C630" s="642"/>
      <c r="D630" s="642"/>
      <c r="E630" s="643"/>
      <c r="F630" s="644"/>
      <c r="G630" s="52" t="s">
        <v>248</v>
      </c>
      <c r="H630" s="163" t="s">
        <v>248</v>
      </c>
      <c r="I630" s="163" t="s">
        <v>3249</v>
      </c>
      <c r="J630" s="168">
        <v>1</v>
      </c>
      <c r="K630" s="192">
        <v>45323</v>
      </c>
      <c r="L630" s="192">
        <v>45747</v>
      </c>
      <c r="M630" s="165">
        <f t="shared" si="123"/>
        <v>60.571428571428569</v>
      </c>
      <c r="N630" s="191">
        <v>0</v>
      </c>
      <c r="O630" s="175" t="s">
        <v>3797</v>
      </c>
      <c r="P630" s="53">
        <f t="shared" si="131"/>
        <v>0</v>
      </c>
      <c r="Q630" s="166" t="str">
        <f>IF(ISNUMBER(P630),IF(P630=100%,"CUMPLIDA",IF(AND(ISNUMBER(L630),ISNUMBER(CGR!$P$4)), IF(L630&lt;CGR!$P$4,"INCUMPLIDA","PROCESO"), "VERIFICAR FECHA")),"SIN VALOR AVANCE")</f>
        <v>PROCESO</v>
      </c>
      <c r="R630" s="281" t="s">
        <v>248</v>
      </c>
      <c r="S630" s="282" t="s">
        <v>3249</v>
      </c>
      <c r="T630" s="301">
        <v>1</v>
      </c>
      <c r="U630" s="379">
        <v>45323</v>
      </c>
      <c r="V630" s="379">
        <v>45747</v>
      </c>
      <c r="W630" s="165">
        <f t="shared" si="121"/>
        <v>60.571428571428569</v>
      </c>
      <c r="X630" s="387">
        <v>0</v>
      </c>
      <c r="Y630" s="303" t="s">
        <v>3797</v>
      </c>
      <c r="Z630" s="340">
        <f t="shared" si="124"/>
        <v>1</v>
      </c>
      <c r="AA630" s="340">
        <f t="shared" si="125"/>
        <v>1</v>
      </c>
      <c r="AB630" s="340">
        <f t="shared" si="126"/>
        <v>1</v>
      </c>
      <c r="AC630" s="340">
        <f t="shared" si="127"/>
        <v>1</v>
      </c>
      <c r="AD630" s="340">
        <f t="shared" si="128"/>
        <v>1</v>
      </c>
      <c r="AE630" s="340">
        <f t="shared" si="129"/>
        <v>1</v>
      </c>
      <c r="AF630" s="340">
        <f t="shared" si="129"/>
        <v>1</v>
      </c>
      <c r="AG630" s="340">
        <f t="shared" si="130"/>
        <v>1</v>
      </c>
    </row>
    <row r="631" spans="1:33" ht="135">
      <c r="A631" s="169" t="s">
        <v>19</v>
      </c>
      <c r="B631" s="460" t="s">
        <v>13</v>
      </c>
      <c r="C631" s="642"/>
      <c r="D631" s="642"/>
      <c r="E631" s="643"/>
      <c r="F631" s="644"/>
      <c r="G631" s="52" t="s">
        <v>3707</v>
      </c>
      <c r="H631" s="163" t="s">
        <v>3707</v>
      </c>
      <c r="I631" s="163" t="s">
        <v>252</v>
      </c>
      <c r="J631" s="168">
        <v>1</v>
      </c>
      <c r="K631" s="192">
        <v>45231</v>
      </c>
      <c r="L631" s="192">
        <v>45747</v>
      </c>
      <c r="M631" s="165">
        <f t="shared" si="123"/>
        <v>73.714285714285708</v>
      </c>
      <c r="N631" s="191">
        <v>0</v>
      </c>
      <c r="O631" s="175" t="s">
        <v>3798</v>
      </c>
      <c r="P631" s="53">
        <f t="shared" si="131"/>
        <v>0</v>
      </c>
      <c r="Q631" s="166" t="str">
        <f>IF(ISNUMBER(P631),IF(P631=100%,"CUMPLIDA",IF(AND(ISNUMBER(L631),ISNUMBER(CGR!$P$4)), IF(L631&lt;CGR!$P$4,"INCUMPLIDA","PROCESO"), "VERIFICAR FECHA")),"SIN VALOR AVANCE")</f>
        <v>PROCESO</v>
      </c>
      <c r="R631" s="281" t="s">
        <v>3707</v>
      </c>
      <c r="S631" s="282" t="s">
        <v>252</v>
      </c>
      <c r="T631" s="301">
        <v>1</v>
      </c>
      <c r="U631" s="379">
        <v>45231</v>
      </c>
      <c r="V631" s="379">
        <v>45747</v>
      </c>
      <c r="W631" s="165">
        <f t="shared" si="121"/>
        <v>73.714285714285708</v>
      </c>
      <c r="X631" s="387">
        <v>0</v>
      </c>
      <c r="Y631" s="303" t="s">
        <v>3798</v>
      </c>
      <c r="Z631" s="340">
        <f t="shared" si="124"/>
        <v>1</v>
      </c>
      <c r="AA631" s="340">
        <f t="shared" si="125"/>
        <v>1</v>
      </c>
      <c r="AB631" s="340">
        <f t="shared" si="126"/>
        <v>1</v>
      </c>
      <c r="AC631" s="340">
        <f t="shared" si="127"/>
        <v>1</v>
      </c>
      <c r="AD631" s="340">
        <f t="shared" si="128"/>
        <v>1</v>
      </c>
      <c r="AE631" s="340">
        <f t="shared" si="129"/>
        <v>1</v>
      </c>
      <c r="AF631" s="340">
        <f t="shared" si="129"/>
        <v>1</v>
      </c>
      <c r="AG631" s="340">
        <f t="shared" si="130"/>
        <v>1</v>
      </c>
    </row>
    <row r="632" spans="1:33" ht="210.75">
      <c r="A632" s="169" t="s">
        <v>19</v>
      </c>
      <c r="B632" s="460" t="s">
        <v>13</v>
      </c>
      <c r="C632" s="642"/>
      <c r="D632" s="642"/>
      <c r="E632" s="643"/>
      <c r="F632" s="644"/>
      <c r="G632" s="52" t="s">
        <v>3708</v>
      </c>
      <c r="H632" s="163" t="s">
        <v>3708</v>
      </c>
      <c r="I632" s="163" t="s">
        <v>2556</v>
      </c>
      <c r="J632" s="168">
        <v>1</v>
      </c>
      <c r="K632" s="192">
        <v>45231</v>
      </c>
      <c r="L632" s="192">
        <v>45808</v>
      </c>
      <c r="M632" s="165">
        <f t="shared" si="123"/>
        <v>82.428571428571431</v>
      </c>
      <c r="N632" s="191">
        <v>0</v>
      </c>
      <c r="O632" s="175" t="s">
        <v>3704</v>
      </c>
      <c r="P632" s="53">
        <f t="shared" si="131"/>
        <v>0</v>
      </c>
      <c r="Q632" s="166" t="str">
        <f>IF(ISNUMBER(P632),IF(P632=100%,"CUMPLIDA",IF(AND(ISNUMBER(L632),ISNUMBER(CGR!$P$4)), IF(L632&lt;CGR!$P$4,"INCUMPLIDA","PROCESO"), "VERIFICAR FECHA")),"SIN VALOR AVANCE")</f>
        <v>PROCESO</v>
      </c>
      <c r="R632" s="281" t="s">
        <v>3708</v>
      </c>
      <c r="S632" s="282" t="s">
        <v>2556</v>
      </c>
      <c r="T632" s="301">
        <v>1</v>
      </c>
      <c r="U632" s="379">
        <v>45231</v>
      </c>
      <c r="V632" s="379">
        <v>45808</v>
      </c>
      <c r="W632" s="165">
        <f t="shared" si="121"/>
        <v>82.428571428571431</v>
      </c>
      <c r="X632" s="387">
        <v>0</v>
      </c>
      <c r="Y632" s="303" t="s">
        <v>3704</v>
      </c>
      <c r="Z632" s="340">
        <f t="shared" si="124"/>
        <v>1</v>
      </c>
      <c r="AA632" s="340">
        <f t="shared" si="125"/>
        <v>1</v>
      </c>
      <c r="AB632" s="340">
        <f t="shared" si="126"/>
        <v>1</v>
      </c>
      <c r="AC632" s="340">
        <f t="shared" si="127"/>
        <v>1</v>
      </c>
      <c r="AD632" s="340">
        <f t="shared" si="128"/>
        <v>1</v>
      </c>
      <c r="AE632" s="340">
        <f t="shared" si="129"/>
        <v>1</v>
      </c>
      <c r="AF632" s="340">
        <f t="shared" si="129"/>
        <v>1</v>
      </c>
      <c r="AG632" s="340">
        <f t="shared" si="130"/>
        <v>1</v>
      </c>
    </row>
    <row r="633" spans="1:33" ht="180.75">
      <c r="A633" s="169" t="s">
        <v>19</v>
      </c>
      <c r="B633" s="460" t="s">
        <v>13</v>
      </c>
      <c r="C633" s="642"/>
      <c r="D633" s="642"/>
      <c r="E633" s="643"/>
      <c r="F633" s="644"/>
      <c r="G633" s="52" t="s">
        <v>1363</v>
      </c>
      <c r="H633" s="163" t="s">
        <v>258</v>
      </c>
      <c r="I633" s="163" t="s">
        <v>259</v>
      </c>
      <c r="J633" s="168">
        <v>7</v>
      </c>
      <c r="K633" s="192">
        <v>46024</v>
      </c>
      <c r="L633" s="192">
        <v>46660</v>
      </c>
      <c r="M633" s="165">
        <f t="shared" si="123"/>
        <v>90.857142857142861</v>
      </c>
      <c r="N633" s="191">
        <v>0</v>
      </c>
      <c r="O633" s="175" t="s">
        <v>3744</v>
      </c>
      <c r="P633" s="53">
        <f t="shared" si="131"/>
        <v>0</v>
      </c>
      <c r="Q633" s="166" t="str">
        <f>IF(ISNUMBER(P633),IF(P633=100%,"CUMPLIDA",IF(AND(ISNUMBER(L633),ISNUMBER(CGR!$P$4)), IF(L633&lt;CGR!$P$4,"INCUMPLIDA","PROCESO"), "VERIFICAR FECHA")),"SIN VALOR AVANCE")</f>
        <v>PROCESO</v>
      </c>
      <c r="R633" s="281" t="s">
        <v>258</v>
      </c>
      <c r="S633" s="282" t="s">
        <v>259</v>
      </c>
      <c r="T633" s="301">
        <v>7</v>
      </c>
      <c r="U633" s="379">
        <v>46024</v>
      </c>
      <c r="V633" s="379">
        <v>46660</v>
      </c>
      <c r="W633" s="165">
        <f t="shared" si="121"/>
        <v>90.857142857142861</v>
      </c>
      <c r="X633" s="387">
        <v>0</v>
      </c>
      <c r="Y633" s="303" t="s">
        <v>3744</v>
      </c>
      <c r="Z633" s="340">
        <f t="shared" si="124"/>
        <v>1</v>
      </c>
      <c r="AA633" s="340">
        <f t="shared" si="125"/>
        <v>1</v>
      </c>
      <c r="AB633" s="340">
        <f t="shared" si="126"/>
        <v>1</v>
      </c>
      <c r="AC633" s="340">
        <f t="shared" si="127"/>
        <v>1</v>
      </c>
      <c r="AD633" s="340">
        <f t="shared" si="128"/>
        <v>1</v>
      </c>
      <c r="AE633" s="340">
        <f t="shared" si="129"/>
        <v>1</v>
      </c>
      <c r="AF633" s="340">
        <f t="shared" si="129"/>
        <v>1</v>
      </c>
      <c r="AG633" s="340">
        <f t="shared" si="130"/>
        <v>1</v>
      </c>
    </row>
    <row r="634" spans="1:33" ht="180">
      <c r="A634" s="169" t="s">
        <v>19</v>
      </c>
      <c r="B634" s="460" t="s">
        <v>13</v>
      </c>
      <c r="C634" s="642"/>
      <c r="D634" s="642"/>
      <c r="E634" s="643"/>
      <c r="F634" s="644"/>
      <c r="G634" s="52" t="s">
        <v>1364</v>
      </c>
      <c r="H634" s="163" t="s">
        <v>261</v>
      </c>
      <c r="I634" s="163" t="s">
        <v>262</v>
      </c>
      <c r="J634" s="168">
        <v>1</v>
      </c>
      <c r="K634" s="192">
        <v>46024</v>
      </c>
      <c r="L634" s="192">
        <v>46660</v>
      </c>
      <c r="M634" s="165">
        <f t="shared" si="123"/>
        <v>90.857142857142861</v>
      </c>
      <c r="N634" s="191">
        <v>0</v>
      </c>
      <c r="O634" s="175" t="s">
        <v>3721</v>
      </c>
      <c r="P634" s="53">
        <f t="shared" si="131"/>
        <v>0</v>
      </c>
      <c r="Q634" s="166" t="str">
        <f>IF(ISNUMBER(P634),IF(P634=100%,"CUMPLIDA",IF(AND(ISNUMBER(L634),ISNUMBER(CGR!$P$4)), IF(L634&lt;CGR!$P$4,"INCUMPLIDA","PROCESO"), "VERIFICAR FECHA")),"SIN VALOR AVANCE")</f>
        <v>PROCESO</v>
      </c>
      <c r="R634" s="281" t="s">
        <v>261</v>
      </c>
      <c r="S634" s="282" t="s">
        <v>262</v>
      </c>
      <c r="T634" s="301">
        <v>1</v>
      </c>
      <c r="U634" s="379">
        <v>46024</v>
      </c>
      <c r="V634" s="379">
        <v>46660</v>
      </c>
      <c r="W634" s="165">
        <f t="shared" si="121"/>
        <v>90.857142857142861</v>
      </c>
      <c r="X634" s="387">
        <v>0</v>
      </c>
      <c r="Y634" s="303" t="s">
        <v>3721</v>
      </c>
      <c r="Z634" s="340">
        <f t="shared" si="124"/>
        <v>1</v>
      </c>
      <c r="AA634" s="340">
        <f t="shared" si="125"/>
        <v>1</v>
      </c>
      <c r="AB634" s="340">
        <f t="shared" si="126"/>
        <v>1</v>
      </c>
      <c r="AC634" s="340">
        <f t="shared" si="127"/>
        <v>1</v>
      </c>
      <c r="AD634" s="340">
        <f t="shared" si="128"/>
        <v>1</v>
      </c>
      <c r="AE634" s="340">
        <f t="shared" si="129"/>
        <v>1</v>
      </c>
      <c r="AF634" s="340">
        <f t="shared" si="129"/>
        <v>1</v>
      </c>
      <c r="AG634" s="340">
        <f t="shared" si="130"/>
        <v>1</v>
      </c>
    </row>
    <row r="635" spans="1:33" ht="409.5">
      <c r="A635" s="169" t="s">
        <v>19</v>
      </c>
      <c r="B635" s="460" t="s">
        <v>13</v>
      </c>
      <c r="C635" s="642"/>
      <c r="D635" s="642"/>
      <c r="E635" s="643"/>
      <c r="F635" s="644"/>
      <c r="G635" s="52" t="s">
        <v>1365</v>
      </c>
      <c r="H635" s="163" t="s">
        <v>264</v>
      </c>
      <c r="I635" s="163" t="s">
        <v>265</v>
      </c>
      <c r="J635" s="168">
        <v>2</v>
      </c>
      <c r="K635" s="192">
        <v>46024</v>
      </c>
      <c r="L635" s="192">
        <v>46660</v>
      </c>
      <c r="M635" s="165">
        <f t="shared" si="123"/>
        <v>90.857142857142861</v>
      </c>
      <c r="N635" s="191">
        <v>0</v>
      </c>
      <c r="O635" s="175" t="s">
        <v>3722</v>
      </c>
      <c r="P635" s="53">
        <f t="shared" si="131"/>
        <v>0</v>
      </c>
      <c r="Q635" s="166" t="str">
        <f>IF(ISNUMBER(P635),IF(P635=100%,"CUMPLIDA",IF(AND(ISNUMBER(L635),ISNUMBER(CGR!$P$4)), IF(L635&lt;CGR!$P$4,"INCUMPLIDA","PROCESO"), "VERIFICAR FECHA")),"SIN VALOR AVANCE")</f>
        <v>PROCESO</v>
      </c>
      <c r="R635" s="281" t="s">
        <v>264</v>
      </c>
      <c r="S635" s="282" t="s">
        <v>265</v>
      </c>
      <c r="T635" s="301">
        <v>2</v>
      </c>
      <c r="U635" s="379">
        <v>46024</v>
      </c>
      <c r="V635" s="379">
        <v>46660</v>
      </c>
      <c r="W635" s="165">
        <f t="shared" si="121"/>
        <v>90.857142857142861</v>
      </c>
      <c r="X635" s="387">
        <v>0</v>
      </c>
      <c r="Y635" s="303" t="s">
        <v>3722</v>
      </c>
      <c r="Z635" s="340">
        <f t="shared" si="124"/>
        <v>1</v>
      </c>
      <c r="AA635" s="340">
        <f t="shared" si="125"/>
        <v>1</v>
      </c>
      <c r="AB635" s="340">
        <f t="shared" si="126"/>
        <v>1</v>
      </c>
      <c r="AC635" s="340">
        <f t="shared" si="127"/>
        <v>1</v>
      </c>
      <c r="AD635" s="340">
        <f t="shared" si="128"/>
        <v>1</v>
      </c>
      <c r="AE635" s="340">
        <f t="shared" si="129"/>
        <v>1</v>
      </c>
      <c r="AF635" s="340">
        <f t="shared" si="129"/>
        <v>1</v>
      </c>
      <c r="AG635" s="340">
        <f t="shared" si="130"/>
        <v>1</v>
      </c>
    </row>
    <row r="636" spans="1:33" ht="240.75" customHeight="1">
      <c r="A636" s="169" t="s">
        <v>19</v>
      </c>
      <c r="B636" s="460" t="s">
        <v>13</v>
      </c>
      <c r="C636" s="642" t="s">
        <v>3875</v>
      </c>
      <c r="D636" s="642" t="s">
        <v>3876</v>
      </c>
      <c r="E636" s="643" t="s">
        <v>3877</v>
      </c>
      <c r="F636" s="643" t="s">
        <v>3878</v>
      </c>
      <c r="G636" s="643" t="s">
        <v>2481</v>
      </c>
      <c r="H636" s="537" t="s">
        <v>3620</v>
      </c>
      <c r="I636" s="163" t="s">
        <v>3170</v>
      </c>
      <c r="J636" s="164">
        <v>1</v>
      </c>
      <c r="K636" s="190">
        <v>44044</v>
      </c>
      <c r="L636" s="190">
        <v>44196</v>
      </c>
      <c r="M636" s="165">
        <f t="shared" si="123"/>
        <v>21.714285714285715</v>
      </c>
      <c r="N636" s="191">
        <v>1</v>
      </c>
      <c r="O636" s="163" t="s">
        <v>3748</v>
      </c>
      <c r="P636" s="53">
        <f t="shared" si="131"/>
        <v>1</v>
      </c>
      <c r="Q636" s="166" t="str">
        <f>IF(ISNUMBER(P636),IF(P636=100%,"CUMPLIDA",IF(AND(ISNUMBER(L636),ISNUMBER(CGR!$P$4)), IF(L636&lt;CGR!$P$4,"INCUMPLIDA","PROCESO"), "VERIFICAR FECHA")),"SIN VALOR AVANCE")</f>
        <v>CUMPLIDA</v>
      </c>
      <c r="R636" s="362" t="s">
        <v>3620</v>
      </c>
      <c r="S636" s="282" t="s">
        <v>3170</v>
      </c>
      <c r="T636" s="363">
        <v>1</v>
      </c>
      <c r="U636" s="378">
        <v>44044</v>
      </c>
      <c r="V636" s="378">
        <v>44196</v>
      </c>
      <c r="W636" s="165">
        <f t="shared" si="121"/>
        <v>21.714285714285715</v>
      </c>
      <c r="X636" s="387">
        <v>1</v>
      </c>
      <c r="Y636" s="282" t="s">
        <v>3748</v>
      </c>
      <c r="Z636" s="340">
        <f t="shared" si="124"/>
        <v>1</v>
      </c>
      <c r="AA636" s="340">
        <f t="shared" si="125"/>
        <v>1</v>
      </c>
      <c r="AB636" s="340">
        <f t="shared" si="126"/>
        <v>1</v>
      </c>
      <c r="AC636" s="340">
        <f t="shared" si="127"/>
        <v>1</v>
      </c>
      <c r="AD636" s="340">
        <f t="shared" si="128"/>
        <v>1</v>
      </c>
      <c r="AE636" s="340">
        <f t="shared" si="129"/>
        <v>1</v>
      </c>
      <c r="AF636" s="340">
        <f t="shared" si="129"/>
        <v>1</v>
      </c>
      <c r="AG636" s="340">
        <f t="shared" si="130"/>
        <v>1</v>
      </c>
    </row>
    <row r="637" spans="1:33" ht="90">
      <c r="A637" s="169" t="s">
        <v>19</v>
      </c>
      <c r="B637" s="460" t="s">
        <v>13</v>
      </c>
      <c r="C637" s="642"/>
      <c r="D637" s="642"/>
      <c r="E637" s="643"/>
      <c r="F637" s="643"/>
      <c r="G637" s="643"/>
      <c r="H637" s="537" t="s">
        <v>2429</v>
      </c>
      <c r="I637" s="163" t="s">
        <v>969</v>
      </c>
      <c r="J637" s="164">
        <v>1</v>
      </c>
      <c r="K637" s="190">
        <v>45231</v>
      </c>
      <c r="L637" s="190">
        <v>45504</v>
      </c>
      <c r="M637" s="165">
        <f t="shared" si="123"/>
        <v>39</v>
      </c>
      <c r="N637" s="191">
        <v>1</v>
      </c>
      <c r="O637" s="175" t="s">
        <v>3703</v>
      </c>
      <c r="P637" s="53">
        <f t="shared" si="131"/>
        <v>1</v>
      </c>
      <c r="Q637" s="166" t="str">
        <f>IF(ISNUMBER(P637),IF(P637=100%,"CUMPLIDA",IF(AND(ISNUMBER(L637),ISNUMBER(CGR!$P$4)), IF(L637&lt;CGR!$P$4,"INCUMPLIDA","PROCESO"), "VERIFICAR FECHA")),"SIN VALOR AVANCE")</f>
        <v>CUMPLIDA</v>
      </c>
      <c r="R637" s="362" t="s">
        <v>2429</v>
      </c>
      <c r="S637" s="282" t="s">
        <v>969</v>
      </c>
      <c r="T637" s="363">
        <v>1</v>
      </c>
      <c r="U637" s="378">
        <v>45231</v>
      </c>
      <c r="V637" s="378">
        <v>45504</v>
      </c>
      <c r="W637" s="165">
        <f t="shared" si="121"/>
        <v>39</v>
      </c>
      <c r="X637" s="387">
        <v>1</v>
      </c>
      <c r="Y637" s="303" t="s">
        <v>3703</v>
      </c>
      <c r="Z637" s="340">
        <f t="shared" si="124"/>
        <v>1</v>
      </c>
      <c r="AA637" s="340">
        <f t="shared" si="125"/>
        <v>1</v>
      </c>
      <c r="AB637" s="340">
        <f t="shared" si="126"/>
        <v>1</v>
      </c>
      <c r="AC637" s="340">
        <f t="shared" si="127"/>
        <v>1</v>
      </c>
      <c r="AD637" s="340">
        <f t="shared" si="128"/>
        <v>1</v>
      </c>
      <c r="AE637" s="340">
        <f t="shared" si="129"/>
        <v>1</v>
      </c>
      <c r="AF637" s="340">
        <f t="shared" si="129"/>
        <v>1</v>
      </c>
      <c r="AG637" s="340">
        <f t="shared" si="130"/>
        <v>1</v>
      </c>
    </row>
    <row r="638" spans="1:33" ht="315.75">
      <c r="A638" s="169" t="s">
        <v>19</v>
      </c>
      <c r="B638" s="460" t="s">
        <v>13</v>
      </c>
      <c r="C638" s="642"/>
      <c r="D638" s="642"/>
      <c r="E638" s="643"/>
      <c r="F638" s="643"/>
      <c r="G638" s="643"/>
      <c r="H638" s="537" t="s">
        <v>2431</v>
      </c>
      <c r="I638" s="163" t="s">
        <v>2432</v>
      </c>
      <c r="J638" s="164">
        <v>1</v>
      </c>
      <c r="K638" s="190">
        <v>45231</v>
      </c>
      <c r="L638" s="190">
        <v>45504</v>
      </c>
      <c r="M638" s="165">
        <f t="shared" si="123"/>
        <v>39</v>
      </c>
      <c r="N638" s="191">
        <v>1</v>
      </c>
      <c r="O638" s="175" t="s">
        <v>3741</v>
      </c>
      <c r="P638" s="53">
        <f t="shared" si="131"/>
        <v>1</v>
      </c>
      <c r="Q638" s="166" t="str">
        <f>IF(ISNUMBER(P638),IF(P638=100%,"CUMPLIDA",IF(AND(ISNUMBER(L638),ISNUMBER(CGR!$P$4)), IF(L638&lt;CGR!$P$4,"INCUMPLIDA","PROCESO"), "VERIFICAR FECHA")),"SIN VALOR AVANCE")</f>
        <v>CUMPLIDA</v>
      </c>
      <c r="R638" s="362" t="s">
        <v>2431</v>
      </c>
      <c r="S638" s="282" t="s">
        <v>2432</v>
      </c>
      <c r="T638" s="363">
        <v>1</v>
      </c>
      <c r="U638" s="378">
        <v>45231</v>
      </c>
      <c r="V638" s="378">
        <v>45504</v>
      </c>
      <c r="W638" s="165">
        <f t="shared" si="121"/>
        <v>39</v>
      </c>
      <c r="X638" s="387">
        <v>1</v>
      </c>
      <c r="Y638" s="303" t="s">
        <v>3741</v>
      </c>
      <c r="Z638" s="340">
        <f t="shared" si="124"/>
        <v>1</v>
      </c>
      <c r="AA638" s="340">
        <f t="shared" si="125"/>
        <v>1</v>
      </c>
      <c r="AB638" s="340">
        <f t="shared" si="126"/>
        <v>1</v>
      </c>
      <c r="AC638" s="340">
        <f t="shared" si="127"/>
        <v>1</v>
      </c>
      <c r="AD638" s="340">
        <f t="shared" si="128"/>
        <v>1</v>
      </c>
      <c r="AE638" s="340">
        <f t="shared" si="129"/>
        <v>1</v>
      </c>
      <c r="AF638" s="340">
        <f t="shared" si="129"/>
        <v>1</v>
      </c>
      <c r="AG638" s="340">
        <f t="shared" si="130"/>
        <v>1</v>
      </c>
    </row>
    <row r="639" spans="1:33" ht="150.75">
      <c r="A639" s="169" t="s">
        <v>19</v>
      </c>
      <c r="B639" s="460" t="s">
        <v>13</v>
      </c>
      <c r="C639" s="642"/>
      <c r="D639" s="642"/>
      <c r="E639" s="643"/>
      <c r="F639" s="643"/>
      <c r="G639" s="52" t="s">
        <v>2434</v>
      </c>
      <c r="H639" s="163" t="s">
        <v>1614</v>
      </c>
      <c r="I639" s="163" t="s">
        <v>238</v>
      </c>
      <c r="J639" s="168">
        <v>1</v>
      </c>
      <c r="K639" s="192">
        <v>45323</v>
      </c>
      <c r="L639" s="192">
        <v>45747</v>
      </c>
      <c r="M639" s="165">
        <f t="shared" si="123"/>
        <v>60.571428571428569</v>
      </c>
      <c r="N639" s="191">
        <v>0</v>
      </c>
      <c r="O639" s="175" t="s">
        <v>3742</v>
      </c>
      <c r="P639" s="53">
        <f t="shared" si="131"/>
        <v>0</v>
      </c>
      <c r="Q639" s="166" t="str">
        <f>IF(ISNUMBER(P639),IF(P639=100%,"CUMPLIDA",IF(AND(ISNUMBER(L639),ISNUMBER(CGR!$P$4)), IF(L639&lt;CGR!$P$4,"INCUMPLIDA","PROCESO"), "VERIFICAR FECHA")),"SIN VALOR AVANCE")</f>
        <v>PROCESO</v>
      </c>
      <c r="R639" s="281" t="s">
        <v>1614</v>
      </c>
      <c r="S639" s="282" t="s">
        <v>238</v>
      </c>
      <c r="T639" s="301">
        <v>1</v>
      </c>
      <c r="U639" s="379">
        <v>45323</v>
      </c>
      <c r="V639" s="379">
        <v>45747</v>
      </c>
      <c r="W639" s="165">
        <f t="shared" si="121"/>
        <v>60.571428571428569</v>
      </c>
      <c r="X639" s="387">
        <v>0</v>
      </c>
      <c r="Y639" s="303" t="s">
        <v>3742</v>
      </c>
      <c r="Z639" s="340">
        <f t="shared" si="124"/>
        <v>1</v>
      </c>
      <c r="AA639" s="340">
        <f t="shared" si="125"/>
        <v>1</v>
      </c>
      <c r="AB639" s="340">
        <f t="shared" si="126"/>
        <v>1</v>
      </c>
      <c r="AC639" s="340">
        <f t="shared" si="127"/>
        <v>1</v>
      </c>
      <c r="AD639" s="340">
        <f t="shared" si="128"/>
        <v>1</v>
      </c>
      <c r="AE639" s="340">
        <f t="shared" si="129"/>
        <v>1</v>
      </c>
      <c r="AF639" s="340">
        <f t="shared" si="129"/>
        <v>1</v>
      </c>
      <c r="AG639" s="340">
        <f t="shared" si="130"/>
        <v>1</v>
      </c>
    </row>
    <row r="640" spans="1:33" ht="105.75">
      <c r="A640" s="169" t="s">
        <v>19</v>
      </c>
      <c r="B640" s="460" t="s">
        <v>13</v>
      </c>
      <c r="C640" s="642"/>
      <c r="D640" s="642"/>
      <c r="E640" s="643"/>
      <c r="F640" s="643"/>
      <c r="G640" s="52" t="s">
        <v>241</v>
      </c>
      <c r="H640" s="163" t="s">
        <v>241</v>
      </c>
      <c r="I640" s="163" t="s">
        <v>242</v>
      </c>
      <c r="J640" s="168">
        <v>1</v>
      </c>
      <c r="K640" s="192">
        <v>45323</v>
      </c>
      <c r="L640" s="192">
        <v>45747</v>
      </c>
      <c r="M640" s="165">
        <f t="shared" si="123"/>
        <v>60.571428571428569</v>
      </c>
      <c r="N640" s="191">
        <v>0</v>
      </c>
      <c r="O640" s="175" t="s">
        <v>3758</v>
      </c>
      <c r="P640" s="53">
        <f t="shared" si="131"/>
        <v>0</v>
      </c>
      <c r="Q640" s="166" t="str">
        <f>IF(ISNUMBER(P640),IF(P640=100%,"CUMPLIDA",IF(AND(ISNUMBER(L640),ISNUMBER(CGR!$P$4)), IF(L640&lt;CGR!$P$4,"INCUMPLIDA","PROCESO"), "VERIFICAR FECHA")),"SIN VALOR AVANCE")</f>
        <v>PROCESO</v>
      </c>
      <c r="R640" s="281" t="s">
        <v>241</v>
      </c>
      <c r="S640" s="282" t="s">
        <v>242</v>
      </c>
      <c r="T640" s="301">
        <v>1</v>
      </c>
      <c r="U640" s="379">
        <v>45323</v>
      </c>
      <c r="V640" s="379">
        <v>45747</v>
      </c>
      <c r="W640" s="165">
        <f t="shared" si="121"/>
        <v>60.571428571428569</v>
      </c>
      <c r="X640" s="387">
        <v>0</v>
      </c>
      <c r="Y640" s="303" t="s">
        <v>3758</v>
      </c>
      <c r="Z640" s="340">
        <f t="shared" si="124"/>
        <v>1</v>
      </c>
      <c r="AA640" s="340">
        <f t="shared" si="125"/>
        <v>1</v>
      </c>
      <c r="AB640" s="340">
        <f t="shared" si="126"/>
        <v>1</v>
      </c>
      <c r="AC640" s="340">
        <f t="shared" si="127"/>
        <v>1</v>
      </c>
      <c r="AD640" s="340">
        <f t="shared" si="128"/>
        <v>1</v>
      </c>
      <c r="AE640" s="340">
        <f t="shared" si="129"/>
        <v>1</v>
      </c>
      <c r="AF640" s="340">
        <f t="shared" si="129"/>
        <v>1</v>
      </c>
      <c r="AG640" s="340">
        <f t="shared" si="130"/>
        <v>1</v>
      </c>
    </row>
    <row r="641" spans="1:33" ht="150">
      <c r="A641" s="169" t="s">
        <v>19</v>
      </c>
      <c r="B641" s="460" t="s">
        <v>13</v>
      </c>
      <c r="C641" s="642"/>
      <c r="D641" s="642"/>
      <c r="E641" s="643"/>
      <c r="F641" s="643"/>
      <c r="G641" s="52" t="s">
        <v>1361</v>
      </c>
      <c r="H641" s="163" t="s">
        <v>245</v>
      </c>
      <c r="I641" s="163" t="s">
        <v>246</v>
      </c>
      <c r="J641" s="168">
        <v>1</v>
      </c>
      <c r="K641" s="192">
        <v>45231</v>
      </c>
      <c r="L641" s="192">
        <v>45747</v>
      </c>
      <c r="M641" s="165">
        <f t="shared" si="123"/>
        <v>73.714285714285708</v>
      </c>
      <c r="N641" s="191">
        <v>0</v>
      </c>
      <c r="O641" s="163" t="s">
        <v>3622</v>
      </c>
      <c r="P641" s="53">
        <f t="shared" si="131"/>
        <v>0</v>
      </c>
      <c r="Q641" s="166" t="str">
        <f>IF(ISNUMBER(P641),IF(P641=100%,"CUMPLIDA",IF(AND(ISNUMBER(L641),ISNUMBER(CGR!$P$4)), IF(L641&lt;CGR!$P$4,"INCUMPLIDA","PROCESO"), "VERIFICAR FECHA")),"SIN VALOR AVANCE")</f>
        <v>PROCESO</v>
      </c>
      <c r="R641" s="281" t="s">
        <v>245</v>
      </c>
      <c r="S641" s="282" t="s">
        <v>246</v>
      </c>
      <c r="T641" s="301">
        <v>1</v>
      </c>
      <c r="U641" s="379">
        <v>45231</v>
      </c>
      <c r="V641" s="379">
        <v>45747</v>
      </c>
      <c r="W641" s="165">
        <f t="shared" si="121"/>
        <v>73.714285714285708</v>
      </c>
      <c r="X641" s="387">
        <v>0</v>
      </c>
      <c r="Y641" s="282" t="s">
        <v>3622</v>
      </c>
      <c r="Z641" s="340">
        <f t="shared" si="124"/>
        <v>1</v>
      </c>
      <c r="AA641" s="340">
        <f t="shared" si="125"/>
        <v>1</v>
      </c>
      <c r="AB641" s="340">
        <f t="shared" si="126"/>
        <v>1</v>
      </c>
      <c r="AC641" s="340">
        <f t="shared" si="127"/>
        <v>1</v>
      </c>
      <c r="AD641" s="340">
        <f t="shared" si="128"/>
        <v>1</v>
      </c>
      <c r="AE641" s="340">
        <f t="shared" si="129"/>
        <v>1</v>
      </c>
      <c r="AF641" s="340">
        <f t="shared" si="129"/>
        <v>1</v>
      </c>
      <c r="AG641" s="340">
        <f t="shared" si="130"/>
        <v>1</v>
      </c>
    </row>
    <row r="642" spans="1:33" ht="165.75">
      <c r="A642" s="169" t="s">
        <v>19</v>
      </c>
      <c r="B642" s="460" t="s">
        <v>13</v>
      </c>
      <c r="C642" s="642"/>
      <c r="D642" s="642"/>
      <c r="E642" s="643"/>
      <c r="F642" s="643"/>
      <c r="G642" s="52" t="s">
        <v>248</v>
      </c>
      <c r="H642" s="163" t="s">
        <v>248</v>
      </c>
      <c r="I642" s="163" t="s">
        <v>3249</v>
      </c>
      <c r="J642" s="168">
        <v>1</v>
      </c>
      <c r="K642" s="192">
        <v>45323</v>
      </c>
      <c r="L642" s="192">
        <v>45747</v>
      </c>
      <c r="M642" s="165">
        <f t="shared" si="123"/>
        <v>60.571428571428569</v>
      </c>
      <c r="N642" s="191">
        <v>0</v>
      </c>
      <c r="O642" s="175" t="s">
        <v>3743</v>
      </c>
      <c r="P642" s="53">
        <f t="shared" si="131"/>
        <v>0</v>
      </c>
      <c r="Q642" s="166" t="str">
        <f>IF(ISNUMBER(P642),IF(P642=100%,"CUMPLIDA",IF(AND(ISNUMBER(L642),ISNUMBER(CGR!$P$4)), IF(L642&lt;CGR!$P$4,"INCUMPLIDA","PROCESO"), "VERIFICAR FECHA")),"SIN VALOR AVANCE")</f>
        <v>PROCESO</v>
      </c>
      <c r="R642" s="281" t="s">
        <v>248</v>
      </c>
      <c r="S642" s="282" t="s">
        <v>3249</v>
      </c>
      <c r="T642" s="301">
        <v>1</v>
      </c>
      <c r="U642" s="379">
        <v>45323</v>
      </c>
      <c r="V642" s="379">
        <v>45747</v>
      </c>
      <c r="W642" s="165">
        <f t="shared" si="121"/>
        <v>60.571428571428569</v>
      </c>
      <c r="X642" s="387">
        <v>0</v>
      </c>
      <c r="Y642" s="303" t="s">
        <v>3743</v>
      </c>
      <c r="Z642" s="340">
        <f t="shared" si="124"/>
        <v>1</v>
      </c>
      <c r="AA642" s="340">
        <f t="shared" si="125"/>
        <v>1</v>
      </c>
      <c r="AB642" s="340">
        <f t="shared" si="126"/>
        <v>1</v>
      </c>
      <c r="AC642" s="340">
        <f t="shared" si="127"/>
        <v>1</v>
      </c>
      <c r="AD642" s="340">
        <f t="shared" si="128"/>
        <v>1</v>
      </c>
      <c r="AE642" s="340">
        <f t="shared" si="129"/>
        <v>1</v>
      </c>
      <c r="AF642" s="340">
        <f t="shared" si="129"/>
        <v>1</v>
      </c>
      <c r="AG642" s="340">
        <f t="shared" si="130"/>
        <v>1</v>
      </c>
    </row>
    <row r="643" spans="1:33" ht="135">
      <c r="A643" s="169" t="s">
        <v>19</v>
      </c>
      <c r="B643" s="460" t="s">
        <v>13</v>
      </c>
      <c r="C643" s="642"/>
      <c r="D643" s="642"/>
      <c r="E643" s="643"/>
      <c r="F643" s="643"/>
      <c r="G643" s="52" t="s">
        <v>3707</v>
      </c>
      <c r="H643" s="163" t="s">
        <v>3707</v>
      </c>
      <c r="I643" s="163" t="s">
        <v>252</v>
      </c>
      <c r="J643" s="168">
        <v>1</v>
      </c>
      <c r="K643" s="192">
        <v>45231</v>
      </c>
      <c r="L643" s="192">
        <v>45747</v>
      </c>
      <c r="M643" s="165">
        <f t="shared" si="123"/>
        <v>73.714285714285708</v>
      </c>
      <c r="N643" s="191">
        <v>0</v>
      </c>
      <c r="O643" s="163" t="s">
        <v>3879</v>
      </c>
      <c r="P643" s="53">
        <f t="shared" si="131"/>
        <v>0</v>
      </c>
      <c r="Q643" s="166" t="str">
        <f>IF(ISNUMBER(P643),IF(P643=100%,"CUMPLIDA",IF(AND(ISNUMBER(L643),ISNUMBER(CGR!$P$4)), IF(L643&lt;CGR!$P$4,"INCUMPLIDA","PROCESO"), "VERIFICAR FECHA")),"SIN VALOR AVANCE")</f>
        <v>PROCESO</v>
      </c>
      <c r="R643" s="281" t="s">
        <v>3707</v>
      </c>
      <c r="S643" s="282" t="s">
        <v>252</v>
      </c>
      <c r="T643" s="301">
        <v>1</v>
      </c>
      <c r="U643" s="379">
        <v>45231</v>
      </c>
      <c r="V643" s="379">
        <v>45747</v>
      </c>
      <c r="W643" s="165">
        <f t="shared" si="121"/>
        <v>73.714285714285708</v>
      </c>
      <c r="X643" s="387">
        <v>0</v>
      </c>
      <c r="Y643" s="282" t="s">
        <v>3879</v>
      </c>
      <c r="Z643" s="340">
        <f t="shared" si="124"/>
        <v>1</v>
      </c>
      <c r="AA643" s="340">
        <f t="shared" si="125"/>
        <v>1</v>
      </c>
      <c r="AB643" s="340">
        <f t="shared" si="126"/>
        <v>1</v>
      </c>
      <c r="AC643" s="340">
        <f t="shared" si="127"/>
        <v>1</v>
      </c>
      <c r="AD643" s="340">
        <f t="shared" si="128"/>
        <v>1</v>
      </c>
      <c r="AE643" s="340">
        <f t="shared" si="129"/>
        <v>1</v>
      </c>
      <c r="AF643" s="340">
        <f t="shared" si="129"/>
        <v>1</v>
      </c>
      <c r="AG643" s="340">
        <f t="shared" si="130"/>
        <v>1</v>
      </c>
    </row>
    <row r="644" spans="1:33" ht="225.75">
      <c r="A644" s="169" t="s">
        <v>19</v>
      </c>
      <c r="B644" s="460" t="s">
        <v>13</v>
      </c>
      <c r="C644" s="642"/>
      <c r="D644" s="642"/>
      <c r="E644" s="643"/>
      <c r="F644" s="643"/>
      <c r="G644" s="52" t="s">
        <v>3708</v>
      </c>
      <c r="H644" s="163" t="s">
        <v>3708</v>
      </c>
      <c r="I644" s="163" t="s">
        <v>2556</v>
      </c>
      <c r="J644" s="168">
        <v>1</v>
      </c>
      <c r="K644" s="192">
        <v>45231</v>
      </c>
      <c r="L644" s="192">
        <v>45808</v>
      </c>
      <c r="M644" s="165">
        <f t="shared" si="123"/>
        <v>82.428571428571431</v>
      </c>
      <c r="N644" s="191">
        <v>0</v>
      </c>
      <c r="O644" s="175" t="s">
        <v>3750</v>
      </c>
      <c r="P644" s="53">
        <f t="shared" si="131"/>
        <v>0</v>
      </c>
      <c r="Q644" s="166" t="str">
        <f>IF(ISNUMBER(P644),IF(P644=100%,"CUMPLIDA",IF(AND(ISNUMBER(L644),ISNUMBER(CGR!$P$4)), IF(L644&lt;CGR!$P$4,"INCUMPLIDA","PROCESO"), "VERIFICAR FECHA")),"SIN VALOR AVANCE")</f>
        <v>PROCESO</v>
      </c>
      <c r="R644" s="281" t="s">
        <v>3708</v>
      </c>
      <c r="S644" s="282" t="s">
        <v>2556</v>
      </c>
      <c r="T644" s="301">
        <v>1</v>
      </c>
      <c r="U644" s="379">
        <v>45231</v>
      </c>
      <c r="V644" s="379">
        <v>45808</v>
      </c>
      <c r="W644" s="165">
        <f t="shared" si="121"/>
        <v>82.428571428571431</v>
      </c>
      <c r="X644" s="387">
        <v>0</v>
      </c>
      <c r="Y644" s="303" t="s">
        <v>3750</v>
      </c>
      <c r="Z644" s="340">
        <f t="shared" si="124"/>
        <v>1</v>
      </c>
      <c r="AA644" s="340">
        <f t="shared" si="125"/>
        <v>1</v>
      </c>
      <c r="AB644" s="340">
        <f t="shared" si="126"/>
        <v>1</v>
      </c>
      <c r="AC644" s="340">
        <f t="shared" si="127"/>
        <v>1</v>
      </c>
      <c r="AD644" s="340">
        <f t="shared" si="128"/>
        <v>1</v>
      </c>
      <c r="AE644" s="340">
        <f t="shared" si="129"/>
        <v>1</v>
      </c>
      <c r="AF644" s="340">
        <f t="shared" si="129"/>
        <v>1</v>
      </c>
      <c r="AG644" s="340">
        <f t="shared" si="130"/>
        <v>1</v>
      </c>
    </row>
    <row r="645" spans="1:33" ht="180.75">
      <c r="A645" s="169" t="s">
        <v>19</v>
      </c>
      <c r="B645" s="460" t="s">
        <v>13</v>
      </c>
      <c r="C645" s="642"/>
      <c r="D645" s="642"/>
      <c r="E645" s="643"/>
      <c r="F645" s="643"/>
      <c r="G645" s="52" t="s">
        <v>1363</v>
      </c>
      <c r="H645" s="163" t="s">
        <v>258</v>
      </c>
      <c r="I645" s="163" t="s">
        <v>259</v>
      </c>
      <c r="J645" s="168">
        <v>7</v>
      </c>
      <c r="K645" s="192">
        <v>46024</v>
      </c>
      <c r="L645" s="192">
        <v>46660</v>
      </c>
      <c r="M645" s="165">
        <f t="shared" si="123"/>
        <v>90.857142857142861</v>
      </c>
      <c r="N645" s="191">
        <v>0</v>
      </c>
      <c r="O645" s="175" t="s">
        <v>3744</v>
      </c>
      <c r="P645" s="53">
        <f t="shared" si="131"/>
        <v>0</v>
      </c>
      <c r="Q645" s="166" t="str">
        <f>IF(ISNUMBER(P645),IF(P645=100%,"CUMPLIDA",IF(AND(ISNUMBER(L645),ISNUMBER(CGR!$P$4)), IF(L645&lt;CGR!$P$4,"INCUMPLIDA","PROCESO"), "VERIFICAR FECHA")),"SIN VALOR AVANCE")</f>
        <v>PROCESO</v>
      </c>
      <c r="R645" s="281" t="s">
        <v>258</v>
      </c>
      <c r="S645" s="282" t="s">
        <v>259</v>
      </c>
      <c r="T645" s="301">
        <v>7</v>
      </c>
      <c r="U645" s="379">
        <v>46024</v>
      </c>
      <c r="V645" s="379">
        <v>46660</v>
      </c>
      <c r="W645" s="165">
        <f t="shared" si="121"/>
        <v>90.857142857142861</v>
      </c>
      <c r="X645" s="387">
        <v>0</v>
      </c>
      <c r="Y645" s="303" t="s">
        <v>3744</v>
      </c>
      <c r="Z645" s="340">
        <f t="shared" si="124"/>
        <v>1</v>
      </c>
      <c r="AA645" s="340">
        <f t="shared" si="125"/>
        <v>1</v>
      </c>
      <c r="AB645" s="340">
        <f t="shared" si="126"/>
        <v>1</v>
      </c>
      <c r="AC645" s="340">
        <f t="shared" si="127"/>
        <v>1</v>
      </c>
      <c r="AD645" s="340">
        <f t="shared" si="128"/>
        <v>1</v>
      </c>
      <c r="AE645" s="340">
        <f t="shared" si="129"/>
        <v>1</v>
      </c>
      <c r="AF645" s="340">
        <f t="shared" si="129"/>
        <v>1</v>
      </c>
      <c r="AG645" s="340">
        <f t="shared" si="130"/>
        <v>1</v>
      </c>
    </row>
    <row r="646" spans="1:33" ht="180">
      <c r="A646" s="169" t="s">
        <v>19</v>
      </c>
      <c r="B646" s="460" t="s">
        <v>13</v>
      </c>
      <c r="C646" s="642"/>
      <c r="D646" s="642"/>
      <c r="E646" s="643"/>
      <c r="F646" s="643"/>
      <c r="G646" s="52" t="s">
        <v>1364</v>
      </c>
      <c r="H646" s="163" t="s">
        <v>261</v>
      </c>
      <c r="I646" s="163" t="s">
        <v>262</v>
      </c>
      <c r="J646" s="168">
        <v>1</v>
      </c>
      <c r="K646" s="192">
        <v>46024</v>
      </c>
      <c r="L646" s="192">
        <v>46660</v>
      </c>
      <c r="M646" s="165">
        <f t="shared" si="123"/>
        <v>90.857142857142861</v>
      </c>
      <c r="N646" s="191">
        <v>0</v>
      </c>
      <c r="O646" s="175" t="s">
        <v>3721</v>
      </c>
      <c r="P646" s="53">
        <f t="shared" si="131"/>
        <v>0</v>
      </c>
      <c r="Q646" s="166" t="str">
        <f>IF(ISNUMBER(P646),IF(P646=100%,"CUMPLIDA",IF(AND(ISNUMBER(L646),ISNUMBER(CGR!$P$4)), IF(L646&lt;CGR!$P$4,"INCUMPLIDA","PROCESO"), "VERIFICAR FECHA")),"SIN VALOR AVANCE")</f>
        <v>PROCESO</v>
      </c>
      <c r="R646" s="281" t="s">
        <v>261</v>
      </c>
      <c r="S646" s="282" t="s">
        <v>262</v>
      </c>
      <c r="T646" s="301">
        <v>1</v>
      </c>
      <c r="U646" s="379">
        <v>46024</v>
      </c>
      <c r="V646" s="379">
        <v>46660</v>
      </c>
      <c r="W646" s="165">
        <f t="shared" si="121"/>
        <v>90.857142857142861</v>
      </c>
      <c r="X646" s="387">
        <v>0</v>
      </c>
      <c r="Y646" s="303" t="s">
        <v>3721</v>
      </c>
      <c r="Z646" s="340">
        <f t="shared" si="124"/>
        <v>1</v>
      </c>
      <c r="AA646" s="340">
        <f t="shared" si="125"/>
        <v>1</v>
      </c>
      <c r="AB646" s="340">
        <f t="shared" si="126"/>
        <v>1</v>
      </c>
      <c r="AC646" s="340">
        <f t="shared" si="127"/>
        <v>1</v>
      </c>
      <c r="AD646" s="340">
        <f t="shared" si="128"/>
        <v>1</v>
      </c>
      <c r="AE646" s="340">
        <f t="shared" si="129"/>
        <v>1</v>
      </c>
      <c r="AF646" s="340">
        <f t="shared" si="129"/>
        <v>1</v>
      </c>
      <c r="AG646" s="340">
        <f t="shared" si="130"/>
        <v>1</v>
      </c>
    </row>
    <row r="647" spans="1:33" ht="409.5">
      <c r="A647" s="169" t="s">
        <v>19</v>
      </c>
      <c r="B647" s="460" t="s">
        <v>13</v>
      </c>
      <c r="C647" s="642"/>
      <c r="D647" s="642"/>
      <c r="E647" s="643"/>
      <c r="F647" s="643"/>
      <c r="G647" s="52" t="s">
        <v>1365</v>
      </c>
      <c r="H647" s="163" t="s">
        <v>264</v>
      </c>
      <c r="I647" s="163" t="s">
        <v>265</v>
      </c>
      <c r="J647" s="168">
        <v>2</v>
      </c>
      <c r="K647" s="192">
        <v>46024</v>
      </c>
      <c r="L647" s="192">
        <v>46660</v>
      </c>
      <c r="M647" s="165">
        <f t="shared" si="123"/>
        <v>90.857142857142861</v>
      </c>
      <c r="N647" s="191">
        <v>0</v>
      </c>
      <c r="O647" s="175" t="s">
        <v>3722</v>
      </c>
      <c r="P647" s="53">
        <f t="shared" si="131"/>
        <v>0</v>
      </c>
      <c r="Q647" s="166" t="str">
        <f>IF(ISNUMBER(P647),IF(P647=100%,"CUMPLIDA",IF(AND(ISNUMBER(L647),ISNUMBER(CGR!$P$4)), IF(L647&lt;CGR!$P$4,"INCUMPLIDA","PROCESO"), "VERIFICAR FECHA")),"SIN VALOR AVANCE")</f>
        <v>PROCESO</v>
      </c>
      <c r="R647" s="281" t="s">
        <v>264</v>
      </c>
      <c r="S647" s="282" t="s">
        <v>265</v>
      </c>
      <c r="T647" s="301">
        <v>2</v>
      </c>
      <c r="U647" s="379">
        <v>46024</v>
      </c>
      <c r="V647" s="379">
        <v>46660</v>
      </c>
      <c r="W647" s="165">
        <f t="shared" si="121"/>
        <v>90.857142857142861</v>
      </c>
      <c r="X647" s="387">
        <v>0</v>
      </c>
      <c r="Y647" s="303" t="s">
        <v>3722</v>
      </c>
      <c r="Z647" s="340">
        <f t="shared" si="124"/>
        <v>1</v>
      </c>
      <c r="AA647" s="340">
        <f t="shared" si="125"/>
        <v>1</v>
      </c>
      <c r="AB647" s="340">
        <f t="shared" si="126"/>
        <v>1</v>
      </c>
      <c r="AC647" s="340">
        <f t="shared" si="127"/>
        <v>1</v>
      </c>
      <c r="AD647" s="340">
        <f t="shared" si="128"/>
        <v>1</v>
      </c>
      <c r="AE647" s="340">
        <f t="shared" si="129"/>
        <v>1</v>
      </c>
      <c r="AF647" s="340">
        <f t="shared" si="129"/>
        <v>1</v>
      </c>
      <c r="AG647" s="340">
        <f t="shared" si="130"/>
        <v>1</v>
      </c>
    </row>
    <row r="648" spans="1:33" ht="75" customHeight="1">
      <c r="A648" s="169" t="s">
        <v>19</v>
      </c>
      <c r="B648" s="460" t="s">
        <v>13</v>
      </c>
      <c r="C648" s="642" t="s">
        <v>3880</v>
      </c>
      <c r="D648" s="642" t="s">
        <v>3881</v>
      </c>
      <c r="E648" s="643" t="s">
        <v>3882</v>
      </c>
      <c r="F648" s="643" t="s">
        <v>3883</v>
      </c>
      <c r="G648" s="643" t="s">
        <v>2481</v>
      </c>
      <c r="H648" s="537" t="s">
        <v>2429</v>
      </c>
      <c r="I648" s="163" t="s">
        <v>969</v>
      </c>
      <c r="J648" s="164">
        <v>1</v>
      </c>
      <c r="K648" s="190">
        <v>45231</v>
      </c>
      <c r="L648" s="190">
        <v>45504</v>
      </c>
      <c r="M648" s="165">
        <f t="shared" si="123"/>
        <v>39</v>
      </c>
      <c r="N648" s="191">
        <v>1</v>
      </c>
      <c r="O648" s="163" t="s">
        <v>3884</v>
      </c>
      <c r="P648" s="53">
        <f t="shared" si="131"/>
        <v>1</v>
      </c>
      <c r="Q648" s="166" t="str">
        <f>IF(ISNUMBER(P648),IF(P648=100%,"CUMPLIDA",IF(AND(ISNUMBER(L648),ISNUMBER(CGR!$P$4)), IF(L648&lt;CGR!$P$4,"INCUMPLIDA","PROCESO"), "VERIFICAR FECHA")),"SIN VALOR AVANCE")</f>
        <v>CUMPLIDA</v>
      </c>
      <c r="R648" s="362" t="s">
        <v>2429</v>
      </c>
      <c r="S648" s="282" t="s">
        <v>969</v>
      </c>
      <c r="T648" s="363">
        <v>1</v>
      </c>
      <c r="U648" s="378">
        <v>45231</v>
      </c>
      <c r="V648" s="378">
        <v>45504</v>
      </c>
      <c r="W648" s="165">
        <f t="shared" si="121"/>
        <v>39</v>
      </c>
      <c r="X648" s="387">
        <v>1</v>
      </c>
      <c r="Y648" s="282" t="s">
        <v>3884</v>
      </c>
      <c r="Z648" s="340">
        <f t="shared" si="124"/>
        <v>1</v>
      </c>
      <c r="AA648" s="340">
        <f t="shared" si="125"/>
        <v>1</v>
      </c>
      <c r="AB648" s="340">
        <f t="shared" si="126"/>
        <v>1</v>
      </c>
      <c r="AC648" s="340">
        <f t="shared" si="127"/>
        <v>1</v>
      </c>
      <c r="AD648" s="340">
        <f t="shared" si="128"/>
        <v>1</v>
      </c>
      <c r="AE648" s="340">
        <f t="shared" si="129"/>
        <v>1</v>
      </c>
      <c r="AF648" s="340">
        <f t="shared" si="129"/>
        <v>1</v>
      </c>
      <c r="AG648" s="340">
        <f t="shared" si="130"/>
        <v>1</v>
      </c>
    </row>
    <row r="649" spans="1:33" ht="315.75">
      <c r="A649" s="169" t="s">
        <v>19</v>
      </c>
      <c r="B649" s="460" t="s">
        <v>13</v>
      </c>
      <c r="C649" s="642"/>
      <c r="D649" s="642"/>
      <c r="E649" s="643"/>
      <c r="F649" s="643"/>
      <c r="G649" s="643"/>
      <c r="H649" s="537" t="s">
        <v>2431</v>
      </c>
      <c r="I649" s="163" t="s">
        <v>2432</v>
      </c>
      <c r="J649" s="164">
        <v>1</v>
      </c>
      <c r="K649" s="190">
        <v>45231</v>
      </c>
      <c r="L649" s="190">
        <v>45504</v>
      </c>
      <c r="M649" s="165">
        <f t="shared" si="123"/>
        <v>39</v>
      </c>
      <c r="N649" s="191">
        <v>1</v>
      </c>
      <c r="O649" s="163" t="s">
        <v>3885</v>
      </c>
      <c r="P649" s="53">
        <f t="shared" si="131"/>
        <v>1</v>
      </c>
      <c r="Q649" s="166" t="str">
        <f>IF(ISNUMBER(P649),IF(P649=100%,"CUMPLIDA",IF(AND(ISNUMBER(L649),ISNUMBER(CGR!$P$4)), IF(L649&lt;CGR!$P$4,"INCUMPLIDA","PROCESO"), "VERIFICAR FECHA")),"SIN VALOR AVANCE")</f>
        <v>CUMPLIDA</v>
      </c>
      <c r="R649" s="362" t="s">
        <v>2431</v>
      </c>
      <c r="S649" s="282" t="s">
        <v>2432</v>
      </c>
      <c r="T649" s="363">
        <v>1</v>
      </c>
      <c r="U649" s="378">
        <v>45231</v>
      </c>
      <c r="V649" s="378">
        <v>45504</v>
      </c>
      <c r="W649" s="165">
        <f t="shared" si="121"/>
        <v>39</v>
      </c>
      <c r="X649" s="387">
        <v>1</v>
      </c>
      <c r="Y649" s="282" t="s">
        <v>3885</v>
      </c>
      <c r="Z649" s="340">
        <f t="shared" si="124"/>
        <v>1</v>
      </c>
      <c r="AA649" s="340">
        <f t="shared" si="125"/>
        <v>1</v>
      </c>
      <c r="AB649" s="340">
        <f t="shared" si="126"/>
        <v>1</v>
      </c>
      <c r="AC649" s="340">
        <f t="shared" si="127"/>
        <v>1</v>
      </c>
      <c r="AD649" s="340">
        <f t="shared" si="128"/>
        <v>1</v>
      </c>
      <c r="AE649" s="340">
        <f t="shared" si="129"/>
        <v>1</v>
      </c>
      <c r="AF649" s="340">
        <f t="shared" si="129"/>
        <v>1</v>
      </c>
      <c r="AG649" s="340">
        <f t="shared" si="130"/>
        <v>1</v>
      </c>
    </row>
    <row r="650" spans="1:33" ht="165.75">
      <c r="A650" s="169" t="s">
        <v>19</v>
      </c>
      <c r="B650" s="460" t="s">
        <v>13</v>
      </c>
      <c r="C650" s="642"/>
      <c r="D650" s="642"/>
      <c r="E650" s="643"/>
      <c r="F650" s="643"/>
      <c r="G650" s="52" t="s">
        <v>2434</v>
      </c>
      <c r="H650" s="163" t="s">
        <v>1614</v>
      </c>
      <c r="I650" s="163" t="s">
        <v>238</v>
      </c>
      <c r="J650" s="168">
        <v>1</v>
      </c>
      <c r="K650" s="192">
        <v>45323</v>
      </c>
      <c r="L650" s="192">
        <v>45747</v>
      </c>
      <c r="M650" s="165">
        <f t="shared" si="123"/>
        <v>60.571428571428569</v>
      </c>
      <c r="N650" s="191">
        <v>0</v>
      </c>
      <c r="O650" s="163" t="s">
        <v>3886</v>
      </c>
      <c r="P650" s="53">
        <f t="shared" si="131"/>
        <v>0</v>
      </c>
      <c r="Q650" s="166" t="str">
        <f>IF(ISNUMBER(P650),IF(P650=100%,"CUMPLIDA",IF(AND(ISNUMBER(L650),ISNUMBER(CGR!$P$4)), IF(L650&lt;CGR!$P$4,"INCUMPLIDA","PROCESO"), "VERIFICAR FECHA")),"SIN VALOR AVANCE")</f>
        <v>PROCESO</v>
      </c>
      <c r="R650" s="281" t="s">
        <v>1614</v>
      </c>
      <c r="S650" s="282" t="s">
        <v>238</v>
      </c>
      <c r="T650" s="301">
        <v>1</v>
      </c>
      <c r="U650" s="379">
        <v>45323</v>
      </c>
      <c r="V650" s="379">
        <v>45747</v>
      </c>
      <c r="W650" s="165">
        <f t="shared" si="121"/>
        <v>60.571428571428569</v>
      </c>
      <c r="X650" s="387">
        <v>0</v>
      </c>
      <c r="Y650" s="282" t="s">
        <v>3886</v>
      </c>
      <c r="Z650" s="340">
        <f t="shared" si="124"/>
        <v>1</v>
      </c>
      <c r="AA650" s="340">
        <f t="shared" si="125"/>
        <v>1</v>
      </c>
      <c r="AB650" s="340">
        <f t="shared" si="126"/>
        <v>1</v>
      </c>
      <c r="AC650" s="340">
        <f t="shared" si="127"/>
        <v>1</v>
      </c>
      <c r="AD650" s="340">
        <f t="shared" si="128"/>
        <v>1</v>
      </c>
      <c r="AE650" s="340">
        <f t="shared" si="129"/>
        <v>1</v>
      </c>
      <c r="AF650" s="340">
        <f t="shared" si="129"/>
        <v>1</v>
      </c>
      <c r="AG650" s="340">
        <f t="shared" si="130"/>
        <v>1</v>
      </c>
    </row>
    <row r="651" spans="1:33" ht="120.75">
      <c r="A651" s="169" t="s">
        <v>19</v>
      </c>
      <c r="B651" s="460" t="s">
        <v>13</v>
      </c>
      <c r="C651" s="642"/>
      <c r="D651" s="642"/>
      <c r="E651" s="643"/>
      <c r="F651" s="643"/>
      <c r="G651" s="52" t="s">
        <v>241</v>
      </c>
      <c r="H651" s="163" t="s">
        <v>241</v>
      </c>
      <c r="I651" s="163" t="s">
        <v>242</v>
      </c>
      <c r="J651" s="168">
        <v>1</v>
      </c>
      <c r="K651" s="192">
        <v>45323</v>
      </c>
      <c r="L651" s="192">
        <v>45747</v>
      </c>
      <c r="M651" s="165">
        <f t="shared" si="123"/>
        <v>60.571428571428569</v>
      </c>
      <c r="N651" s="191">
        <v>0</v>
      </c>
      <c r="O651" s="163" t="s">
        <v>3887</v>
      </c>
      <c r="P651" s="53">
        <f t="shared" si="131"/>
        <v>0</v>
      </c>
      <c r="Q651" s="166" t="str">
        <f>IF(ISNUMBER(P651),IF(P651=100%,"CUMPLIDA",IF(AND(ISNUMBER(L651),ISNUMBER(CGR!$P$4)), IF(L651&lt;CGR!$P$4,"INCUMPLIDA","PROCESO"), "VERIFICAR FECHA")),"SIN VALOR AVANCE")</f>
        <v>PROCESO</v>
      </c>
      <c r="R651" s="281" t="s">
        <v>241</v>
      </c>
      <c r="S651" s="282" t="s">
        <v>242</v>
      </c>
      <c r="T651" s="301">
        <v>1</v>
      </c>
      <c r="U651" s="379">
        <v>45323</v>
      </c>
      <c r="V651" s="379">
        <v>45747</v>
      </c>
      <c r="W651" s="165">
        <f t="shared" ref="W651:W714" si="132">(V651-U651)/7</f>
        <v>60.571428571428569</v>
      </c>
      <c r="X651" s="387">
        <v>0</v>
      </c>
      <c r="Y651" s="282" t="s">
        <v>3887</v>
      </c>
      <c r="Z651" s="340">
        <f t="shared" si="124"/>
        <v>1</v>
      </c>
      <c r="AA651" s="340">
        <f t="shared" si="125"/>
        <v>1</v>
      </c>
      <c r="AB651" s="340">
        <f t="shared" si="126"/>
        <v>1</v>
      </c>
      <c r="AC651" s="340">
        <f t="shared" si="127"/>
        <v>1</v>
      </c>
      <c r="AD651" s="340">
        <f t="shared" si="128"/>
        <v>1</v>
      </c>
      <c r="AE651" s="340">
        <f t="shared" si="129"/>
        <v>1</v>
      </c>
      <c r="AF651" s="340">
        <f t="shared" si="129"/>
        <v>1</v>
      </c>
      <c r="AG651" s="340">
        <f t="shared" si="130"/>
        <v>1</v>
      </c>
    </row>
    <row r="652" spans="1:33" ht="150">
      <c r="A652" s="169" t="s">
        <v>19</v>
      </c>
      <c r="B652" s="460" t="s">
        <v>13</v>
      </c>
      <c r="C652" s="642"/>
      <c r="D652" s="642"/>
      <c r="E652" s="643"/>
      <c r="F652" s="643"/>
      <c r="G652" s="52" t="s">
        <v>1361</v>
      </c>
      <c r="H652" s="163" t="s">
        <v>245</v>
      </c>
      <c r="I652" s="163" t="s">
        <v>246</v>
      </c>
      <c r="J652" s="168">
        <v>1</v>
      </c>
      <c r="K652" s="192">
        <v>45231</v>
      </c>
      <c r="L652" s="192">
        <v>45747</v>
      </c>
      <c r="M652" s="165">
        <f t="shared" si="123"/>
        <v>73.714285714285708</v>
      </c>
      <c r="N652" s="191">
        <v>0</v>
      </c>
      <c r="O652" s="163" t="s">
        <v>3622</v>
      </c>
      <c r="P652" s="53">
        <f t="shared" si="131"/>
        <v>0</v>
      </c>
      <c r="Q652" s="166" t="str">
        <f>IF(ISNUMBER(P652),IF(P652=100%,"CUMPLIDA",IF(AND(ISNUMBER(L652),ISNUMBER(CGR!$P$4)), IF(L652&lt;CGR!$P$4,"INCUMPLIDA","PROCESO"), "VERIFICAR FECHA")),"SIN VALOR AVANCE")</f>
        <v>PROCESO</v>
      </c>
      <c r="R652" s="281" t="s">
        <v>245</v>
      </c>
      <c r="S652" s="282" t="s">
        <v>246</v>
      </c>
      <c r="T652" s="301">
        <v>1</v>
      </c>
      <c r="U652" s="379">
        <v>45231</v>
      </c>
      <c r="V652" s="379">
        <v>45747</v>
      </c>
      <c r="W652" s="165">
        <f t="shared" si="132"/>
        <v>73.714285714285708</v>
      </c>
      <c r="X652" s="387">
        <v>0</v>
      </c>
      <c r="Y652" s="282" t="s">
        <v>3622</v>
      </c>
      <c r="Z652" s="340">
        <f t="shared" si="124"/>
        <v>1</v>
      </c>
      <c r="AA652" s="340">
        <f t="shared" si="125"/>
        <v>1</v>
      </c>
      <c r="AB652" s="340">
        <f t="shared" si="126"/>
        <v>1</v>
      </c>
      <c r="AC652" s="340">
        <f t="shared" si="127"/>
        <v>1</v>
      </c>
      <c r="AD652" s="340">
        <f t="shared" si="128"/>
        <v>1</v>
      </c>
      <c r="AE652" s="340">
        <f t="shared" si="129"/>
        <v>1</v>
      </c>
      <c r="AF652" s="340">
        <f t="shared" si="129"/>
        <v>1</v>
      </c>
      <c r="AG652" s="340">
        <f t="shared" si="130"/>
        <v>1</v>
      </c>
    </row>
    <row r="653" spans="1:33" ht="165.75">
      <c r="A653" s="169" t="s">
        <v>19</v>
      </c>
      <c r="B653" s="460" t="s">
        <v>13</v>
      </c>
      <c r="C653" s="642"/>
      <c r="D653" s="642"/>
      <c r="E653" s="643"/>
      <c r="F653" s="643"/>
      <c r="G653" s="52" t="s">
        <v>248</v>
      </c>
      <c r="H653" s="163" t="s">
        <v>248</v>
      </c>
      <c r="I653" s="163" t="s">
        <v>3249</v>
      </c>
      <c r="J653" s="168">
        <v>1</v>
      </c>
      <c r="K653" s="192">
        <v>45323</v>
      </c>
      <c r="L653" s="192">
        <v>45747</v>
      </c>
      <c r="M653" s="165">
        <f t="shared" si="123"/>
        <v>60.571428571428569</v>
      </c>
      <c r="N653" s="191">
        <v>0</v>
      </c>
      <c r="O653" s="163" t="s">
        <v>3886</v>
      </c>
      <c r="P653" s="53">
        <f t="shared" si="131"/>
        <v>0</v>
      </c>
      <c r="Q653" s="166" t="str">
        <f>IF(ISNUMBER(P653),IF(P653=100%,"CUMPLIDA",IF(AND(ISNUMBER(L653),ISNUMBER(CGR!$P$4)), IF(L653&lt;CGR!$P$4,"INCUMPLIDA","PROCESO"), "VERIFICAR FECHA")),"SIN VALOR AVANCE")</f>
        <v>PROCESO</v>
      </c>
      <c r="R653" s="281" t="s">
        <v>248</v>
      </c>
      <c r="S653" s="282" t="s">
        <v>3249</v>
      </c>
      <c r="T653" s="301">
        <v>1</v>
      </c>
      <c r="U653" s="379">
        <v>45323</v>
      </c>
      <c r="V653" s="379">
        <v>45747</v>
      </c>
      <c r="W653" s="165">
        <f t="shared" si="132"/>
        <v>60.571428571428569</v>
      </c>
      <c r="X653" s="387">
        <v>0</v>
      </c>
      <c r="Y653" s="282" t="s">
        <v>3886</v>
      </c>
      <c r="Z653" s="340">
        <f t="shared" si="124"/>
        <v>1</v>
      </c>
      <c r="AA653" s="340">
        <f t="shared" si="125"/>
        <v>1</v>
      </c>
      <c r="AB653" s="340">
        <f t="shared" si="126"/>
        <v>1</v>
      </c>
      <c r="AC653" s="340">
        <f t="shared" si="127"/>
        <v>1</v>
      </c>
      <c r="AD653" s="340">
        <f t="shared" si="128"/>
        <v>1</v>
      </c>
      <c r="AE653" s="340">
        <f t="shared" si="129"/>
        <v>1</v>
      </c>
      <c r="AF653" s="340">
        <f t="shared" si="129"/>
        <v>1</v>
      </c>
      <c r="AG653" s="340">
        <f t="shared" si="130"/>
        <v>1</v>
      </c>
    </row>
    <row r="654" spans="1:33" ht="135">
      <c r="A654" s="169" t="s">
        <v>19</v>
      </c>
      <c r="B654" s="460" t="s">
        <v>13</v>
      </c>
      <c r="C654" s="642"/>
      <c r="D654" s="642"/>
      <c r="E654" s="643"/>
      <c r="F654" s="643"/>
      <c r="G654" s="52" t="s">
        <v>3707</v>
      </c>
      <c r="H654" s="163" t="s">
        <v>3707</v>
      </c>
      <c r="I654" s="163" t="s">
        <v>252</v>
      </c>
      <c r="J654" s="168">
        <v>1</v>
      </c>
      <c r="K654" s="192">
        <v>45231</v>
      </c>
      <c r="L654" s="192">
        <v>45747</v>
      </c>
      <c r="M654" s="165">
        <f t="shared" si="123"/>
        <v>73.714285714285708</v>
      </c>
      <c r="N654" s="191">
        <v>0</v>
      </c>
      <c r="O654" s="163" t="s">
        <v>3888</v>
      </c>
      <c r="P654" s="53">
        <f t="shared" si="131"/>
        <v>0</v>
      </c>
      <c r="Q654" s="166" t="str">
        <f>IF(ISNUMBER(P654),IF(P654=100%,"CUMPLIDA",IF(AND(ISNUMBER(L654),ISNUMBER(CGR!$P$4)), IF(L654&lt;CGR!$P$4,"INCUMPLIDA","PROCESO"), "VERIFICAR FECHA")),"SIN VALOR AVANCE")</f>
        <v>PROCESO</v>
      </c>
      <c r="R654" s="281" t="s">
        <v>3707</v>
      </c>
      <c r="S654" s="282" t="s">
        <v>252</v>
      </c>
      <c r="T654" s="301">
        <v>1</v>
      </c>
      <c r="U654" s="379">
        <v>45231</v>
      </c>
      <c r="V654" s="379">
        <v>45747</v>
      </c>
      <c r="W654" s="165">
        <f t="shared" si="132"/>
        <v>73.714285714285708</v>
      </c>
      <c r="X654" s="387">
        <v>0</v>
      </c>
      <c r="Y654" s="282" t="s">
        <v>3888</v>
      </c>
      <c r="Z654" s="340">
        <f t="shared" si="124"/>
        <v>1</v>
      </c>
      <c r="AA654" s="340">
        <f t="shared" si="125"/>
        <v>1</v>
      </c>
      <c r="AB654" s="340">
        <f t="shared" si="126"/>
        <v>1</v>
      </c>
      <c r="AC654" s="340">
        <f t="shared" si="127"/>
        <v>1</v>
      </c>
      <c r="AD654" s="340">
        <f t="shared" si="128"/>
        <v>1</v>
      </c>
      <c r="AE654" s="340">
        <f t="shared" si="129"/>
        <v>1</v>
      </c>
      <c r="AF654" s="340">
        <f t="shared" si="129"/>
        <v>1</v>
      </c>
      <c r="AG654" s="340">
        <f t="shared" si="130"/>
        <v>1</v>
      </c>
    </row>
    <row r="655" spans="1:33" ht="225.75">
      <c r="A655" s="169" t="s">
        <v>19</v>
      </c>
      <c r="B655" s="460" t="s">
        <v>13</v>
      </c>
      <c r="C655" s="642"/>
      <c r="D655" s="642"/>
      <c r="E655" s="643"/>
      <c r="F655" s="643"/>
      <c r="G655" s="52" t="s">
        <v>3708</v>
      </c>
      <c r="H655" s="163" t="s">
        <v>3708</v>
      </c>
      <c r="I655" s="163" t="s">
        <v>2556</v>
      </c>
      <c r="J655" s="168">
        <v>1</v>
      </c>
      <c r="K655" s="192">
        <v>45231</v>
      </c>
      <c r="L655" s="192">
        <v>45808</v>
      </c>
      <c r="M655" s="165">
        <f t="shared" si="123"/>
        <v>82.428571428571431</v>
      </c>
      <c r="N655" s="191">
        <v>0</v>
      </c>
      <c r="O655" s="163" t="s">
        <v>3889</v>
      </c>
      <c r="P655" s="53">
        <f t="shared" si="131"/>
        <v>0</v>
      </c>
      <c r="Q655" s="166" t="str">
        <f>IF(ISNUMBER(P655),IF(P655=100%,"CUMPLIDA",IF(AND(ISNUMBER(L655),ISNUMBER(CGR!$P$4)), IF(L655&lt;CGR!$P$4,"INCUMPLIDA","PROCESO"), "VERIFICAR FECHA")),"SIN VALOR AVANCE")</f>
        <v>PROCESO</v>
      </c>
      <c r="R655" s="281" t="s">
        <v>3708</v>
      </c>
      <c r="S655" s="282" t="s">
        <v>2556</v>
      </c>
      <c r="T655" s="301">
        <v>1</v>
      </c>
      <c r="U655" s="379">
        <v>45231</v>
      </c>
      <c r="V655" s="379">
        <v>45808</v>
      </c>
      <c r="W655" s="165">
        <f t="shared" si="132"/>
        <v>82.428571428571431</v>
      </c>
      <c r="X655" s="387">
        <v>0</v>
      </c>
      <c r="Y655" s="282" t="s">
        <v>3889</v>
      </c>
      <c r="Z655" s="340">
        <f t="shared" si="124"/>
        <v>1</v>
      </c>
      <c r="AA655" s="340">
        <f t="shared" si="125"/>
        <v>1</v>
      </c>
      <c r="AB655" s="340">
        <f t="shared" si="126"/>
        <v>1</v>
      </c>
      <c r="AC655" s="340">
        <f t="shared" si="127"/>
        <v>1</v>
      </c>
      <c r="AD655" s="340">
        <f t="shared" si="128"/>
        <v>1</v>
      </c>
      <c r="AE655" s="340">
        <f t="shared" si="129"/>
        <v>1</v>
      </c>
      <c r="AF655" s="340">
        <f t="shared" si="129"/>
        <v>1</v>
      </c>
      <c r="AG655" s="340">
        <f t="shared" si="130"/>
        <v>1</v>
      </c>
    </row>
    <row r="656" spans="1:33" ht="180.75">
      <c r="A656" s="169" t="s">
        <v>19</v>
      </c>
      <c r="B656" s="460" t="s">
        <v>13</v>
      </c>
      <c r="C656" s="642"/>
      <c r="D656" s="642"/>
      <c r="E656" s="643"/>
      <c r="F656" s="643"/>
      <c r="G656" s="52" t="s">
        <v>1363</v>
      </c>
      <c r="H656" s="163" t="s">
        <v>258</v>
      </c>
      <c r="I656" s="163" t="s">
        <v>259</v>
      </c>
      <c r="J656" s="168">
        <v>7</v>
      </c>
      <c r="K656" s="192">
        <v>46024</v>
      </c>
      <c r="L656" s="192">
        <v>46660</v>
      </c>
      <c r="M656" s="165">
        <f t="shared" si="123"/>
        <v>90.857142857142861</v>
      </c>
      <c r="N656" s="191">
        <v>0</v>
      </c>
      <c r="O656" s="163" t="s">
        <v>3890</v>
      </c>
      <c r="P656" s="53">
        <f t="shared" si="131"/>
        <v>0</v>
      </c>
      <c r="Q656" s="166" t="str">
        <f>IF(ISNUMBER(P656),IF(P656=100%,"CUMPLIDA",IF(AND(ISNUMBER(L656),ISNUMBER(CGR!$P$4)), IF(L656&lt;CGR!$P$4,"INCUMPLIDA","PROCESO"), "VERIFICAR FECHA")),"SIN VALOR AVANCE")</f>
        <v>PROCESO</v>
      </c>
      <c r="R656" s="281" t="s">
        <v>258</v>
      </c>
      <c r="S656" s="282" t="s">
        <v>259</v>
      </c>
      <c r="T656" s="301">
        <v>7</v>
      </c>
      <c r="U656" s="379">
        <v>46024</v>
      </c>
      <c r="V656" s="379">
        <v>46660</v>
      </c>
      <c r="W656" s="165">
        <f t="shared" si="132"/>
        <v>90.857142857142861</v>
      </c>
      <c r="X656" s="387">
        <v>0</v>
      </c>
      <c r="Y656" s="282" t="s">
        <v>3890</v>
      </c>
      <c r="Z656" s="340">
        <f t="shared" si="124"/>
        <v>1</v>
      </c>
      <c r="AA656" s="340">
        <f t="shared" si="125"/>
        <v>1</v>
      </c>
      <c r="AB656" s="340">
        <f t="shared" si="126"/>
        <v>1</v>
      </c>
      <c r="AC656" s="340">
        <f t="shared" si="127"/>
        <v>1</v>
      </c>
      <c r="AD656" s="340">
        <f t="shared" si="128"/>
        <v>1</v>
      </c>
      <c r="AE656" s="340">
        <f t="shared" si="129"/>
        <v>1</v>
      </c>
      <c r="AF656" s="340">
        <f t="shared" si="129"/>
        <v>1</v>
      </c>
      <c r="AG656" s="340">
        <f t="shared" si="130"/>
        <v>1</v>
      </c>
    </row>
    <row r="657" spans="1:33" ht="180">
      <c r="A657" s="169" t="s">
        <v>19</v>
      </c>
      <c r="B657" s="460" t="s">
        <v>13</v>
      </c>
      <c r="C657" s="642"/>
      <c r="D657" s="642"/>
      <c r="E657" s="643"/>
      <c r="F657" s="643"/>
      <c r="G657" s="52" t="s">
        <v>1364</v>
      </c>
      <c r="H657" s="163" t="s">
        <v>261</v>
      </c>
      <c r="I657" s="163" t="s">
        <v>262</v>
      </c>
      <c r="J657" s="168">
        <v>1</v>
      </c>
      <c r="K657" s="192">
        <v>46024</v>
      </c>
      <c r="L657" s="192">
        <v>46660</v>
      </c>
      <c r="M657" s="165">
        <f t="shared" si="123"/>
        <v>90.857142857142861</v>
      </c>
      <c r="N657" s="191">
        <v>0</v>
      </c>
      <c r="O657" s="163" t="s">
        <v>3891</v>
      </c>
      <c r="P657" s="53">
        <f t="shared" si="131"/>
        <v>0</v>
      </c>
      <c r="Q657" s="166" t="str">
        <f>IF(ISNUMBER(P657),IF(P657=100%,"CUMPLIDA",IF(AND(ISNUMBER(L657),ISNUMBER(CGR!$P$4)), IF(L657&lt;CGR!$P$4,"INCUMPLIDA","PROCESO"), "VERIFICAR FECHA")),"SIN VALOR AVANCE")</f>
        <v>PROCESO</v>
      </c>
      <c r="R657" s="281" t="s">
        <v>261</v>
      </c>
      <c r="S657" s="282" t="s">
        <v>262</v>
      </c>
      <c r="T657" s="301">
        <v>1</v>
      </c>
      <c r="U657" s="379">
        <v>46024</v>
      </c>
      <c r="V657" s="379">
        <v>46660</v>
      </c>
      <c r="W657" s="165">
        <f t="shared" si="132"/>
        <v>90.857142857142861</v>
      </c>
      <c r="X657" s="387">
        <v>0</v>
      </c>
      <c r="Y657" s="282" t="s">
        <v>3891</v>
      </c>
      <c r="Z657" s="340">
        <f t="shared" si="124"/>
        <v>1</v>
      </c>
      <c r="AA657" s="340">
        <f t="shared" si="125"/>
        <v>1</v>
      </c>
      <c r="AB657" s="340">
        <f t="shared" si="126"/>
        <v>1</v>
      </c>
      <c r="AC657" s="340">
        <f t="shared" si="127"/>
        <v>1</v>
      </c>
      <c r="AD657" s="340">
        <f t="shared" si="128"/>
        <v>1</v>
      </c>
      <c r="AE657" s="340">
        <f t="shared" si="129"/>
        <v>1</v>
      </c>
      <c r="AF657" s="340">
        <f t="shared" si="129"/>
        <v>1</v>
      </c>
      <c r="AG657" s="340">
        <f t="shared" si="130"/>
        <v>1</v>
      </c>
    </row>
    <row r="658" spans="1:33" ht="409.5">
      <c r="A658" s="169" t="s">
        <v>19</v>
      </c>
      <c r="B658" s="460" t="s">
        <v>13</v>
      </c>
      <c r="C658" s="642"/>
      <c r="D658" s="642"/>
      <c r="E658" s="643"/>
      <c r="F658" s="643"/>
      <c r="G658" s="52" t="s">
        <v>1365</v>
      </c>
      <c r="H658" s="163" t="s">
        <v>264</v>
      </c>
      <c r="I658" s="163" t="s">
        <v>265</v>
      </c>
      <c r="J658" s="168">
        <v>2</v>
      </c>
      <c r="K658" s="192">
        <v>46024</v>
      </c>
      <c r="L658" s="192">
        <v>46660</v>
      </c>
      <c r="M658" s="165">
        <f t="shared" si="123"/>
        <v>90.857142857142861</v>
      </c>
      <c r="N658" s="191">
        <v>0</v>
      </c>
      <c r="O658" s="163" t="s">
        <v>3892</v>
      </c>
      <c r="P658" s="53">
        <f t="shared" si="131"/>
        <v>0</v>
      </c>
      <c r="Q658" s="166" t="str">
        <f>IF(ISNUMBER(P658),IF(P658=100%,"CUMPLIDA",IF(AND(ISNUMBER(L658),ISNUMBER(CGR!$P$4)), IF(L658&lt;CGR!$P$4,"INCUMPLIDA","PROCESO"), "VERIFICAR FECHA")),"SIN VALOR AVANCE")</f>
        <v>PROCESO</v>
      </c>
      <c r="R658" s="281" t="s">
        <v>264</v>
      </c>
      <c r="S658" s="282" t="s">
        <v>265</v>
      </c>
      <c r="T658" s="301">
        <v>2</v>
      </c>
      <c r="U658" s="379">
        <v>46024</v>
      </c>
      <c r="V658" s="379">
        <v>46660</v>
      </c>
      <c r="W658" s="165">
        <f t="shared" si="132"/>
        <v>90.857142857142861</v>
      </c>
      <c r="X658" s="387">
        <v>0</v>
      </c>
      <c r="Y658" s="282" t="s">
        <v>3892</v>
      </c>
      <c r="Z658" s="340">
        <f t="shared" si="124"/>
        <v>1</v>
      </c>
      <c r="AA658" s="340">
        <f t="shared" si="125"/>
        <v>1</v>
      </c>
      <c r="AB658" s="340">
        <f t="shared" si="126"/>
        <v>1</v>
      </c>
      <c r="AC658" s="340">
        <f t="shared" si="127"/>
        <v>1</v>
      </c>
      <c r="AD658" s="340">
        <f t="shared" si="128"/>
        <v>1</v>
      </c>
      <c r="AE658" s="340">
        <f t="shared" si="129"/>
        <v>1</v>
      </c>
      <c r="AF658" s="340">
        <f t="shared" si="129"/>
        <v>1</v>
      </c>
      <c r="AG658" s="340">
        <f t="shared" si="130"/>
        <v>1</v>
      </c>
    </row>
    <row r="659" spans="1:33" ht="75.75" customHeight="1">
      <c r="A659" s="169" t="s">
        <v>19</v>
      </c>
      <c r="B659" s="460" t="s">
        <v>13</v>
      </c>
      <c r="C659" s="642" t="s">
        <v>3893</v>
      </c>
      <c r="D659" s="642" t="s">
        <v>3894</v>
      </c>
      <c r="E659" s="643" t="s">
        <v>3895</v>
      </c>
      <c r="F659" s="643" t="s">
        <v>3896</v>
      </c>
      <c r="G659" s="643" t="s">
        <v>2481</v>
      </c>
      <c r="H659" s="537" t="s">
        <v>2429</v>
      </c>
      <c r="I659" s="163" t="s">
        <v>969</v>
      </c>
      <c r="J659" s="164">
        <v>1</v>
      </c>
      <c r="K659" s="190">
        <v>45231</v>
      </c>
      <c r="L659" s="190">
        <v>45504</v>
      </c>
      <c r="M659" s="165">
        <f t="shared" si="123"/>
        <v>39</v>
      </c>
      <c r="N659" s="191">
        <v>1</v>
      </c>
      <c r="O659" s="175" t="s">
        <v>3703</v>
      </c>
      <c r="P659" s="53">
        <f t="shared" si="131"/>
        <v>1</v>
      </c>
      <c r="Q659" s="166" t="str">
        <f>IF(ISNUMBER(P659),IF(P659=100%,"CUMPLIDA",IF(AND(ISNUMBER(L659),ISNUMBER(CGR!$P$4)), IF(L659&lt;CGR!$P$4,"INCUMPLIDA","PROCESO"), "VERIFICAR FECHA")),"SIN VALOR AVANCE")</f>
        <v>CUMPLIDA</v>
      </c>
      <c r="R659" s="362" t="s">
        <v>2429</v>
      </c>
      <c r="S659" s="282" t="s">
        <v>969</v>
      </c>
      <c r="T659" s="363">
        <v>1</v>
      </c>
      <c r="U659" s="378">
        <v>45231</v>
      </c>
      <c r="V659" s="378">
        <v>45504</v>
      </c>
      <c r="W659" s="165">
        <f t="shared" si="132"/>
        <v>39</v>
      </c>
      <c r="X659" s="387">
        <v>1</v>
      </c>
      <c r="Y659" s="303" t="s">
        <v>3703</v>
      </c>
      <c r="Z659" s="340">
        <f t="shared" si="124"/>
        <v>1</v>
      </c>
      <c r="AA659" s="340">
        <f t="shared" si="125"/>
        <v>1</v>
      </c>
      <c r="AB659" s="340">
        <f t="shared" si="126"/>
        <v>1</v>
      </c>
      <c r="AC659" s="340">
        <f t="shared" si="127"/>
        <v>1</v>
      </c>
      <c r="AD659" s="340">
        <f t="shared" si="128"/>
        <v>1</v>
      </c>
      <c r="AE659" s="340">
        <f t="shared" si="129"/>
        <v>1</v>
      </c>
      <c r="AF659" s="340">
        <f t="shared" si="129"/>
        <v>1</v>
      </c>
      <c r="AG659" s="340">
        <f t="shared" si="130"/>
        <v>1</v>
      </c>
    </row>
    <row r="660" spans="1:33" ht="315.75">
      <c r="A660" s="169" t="s">
        <v>19</v>
      </c>
      <c r="B660" s="460" t="s">
        <v>13</v>
      </c>
      <c r="C660" s="642"/>
      <c r="D660" s="642"/>
      <c r="E660" s="643"/>
      <c r="F660" s="643"/>
      <c r="G660" s="643"/>
      <c r="H660" s="537" t="s">
        <v>2431</v>
      </c>
      <c r="I660" s="163" t="s">
        <v>2432</v>
      </c>
      <c r="J660" s="164">
        <v>1</v>
      </c>
      <c r="K660" s="190">
        <v>45231</v>
      </c>
      <c r="L660" s="190">
        <v>45504</v>
      </c>
      <c r="M660" s="165">
        <f t="shared" ref="M660:M723" si="133">(L660-K660)/7</f>
        <v>39</v>
      </c>
      <c r="N660" s="191">
        <v>1</v>
      </c>
      <c r="O660" s="175" t="s">
        <v>3741</v>
      </c>
      <c r="P660" s="53">
        <f t="shared" si="131"/>
        <v>1</v>
      </c>
      <c r="Q660" s="166" t="str">
        <f>IF(ISNUMBER(P660),IF(P660=100%,"CUMPLIDA",IF(AND(ISNUMBER(L660),ISNUMBER(CGR!$P$4)), IF(L660&lt;CGR!$P$4,"INCUMPLIDA","PROCESO"), "VERIFICAR FECHA")),"SIN VALOR AVANCE")</f>
        <v>CUMPLIDA</v>
      </c>
      <c r="R660" s="362" t="s">
        <v>2431</v>
      </c>
      <c r="S660" s="282" t="s">
        <v>2432</v>
      </c>
      <c r="T660" s="363">
        <v>1</v>
      </c>
      <c r="U660" s="378">
        <v>45231</v>
      </c>
      <c r="V660" s="378">
        <v>45504</v>
      </c>
      <c r="W660" s="165">
        <f t="shared" si="132"/>
        <v>39</v>
      </c>
      <c r="X660" s="387">
        <v>1</v>
      </c>
      <c r="Y660" s="303" t="s">
        <v>3741</v>
      </c>
      <c r="Z660" s="340">
        <f t="shared" si="124"/>
        <v>1</v>
      </c>
      <c r="AA660" s="340">
        <f t="shared" si="125"/>
        <v>1</v>
      </c>
      <c r="AB660" s="340">
        <f t="shared" si="126"/>
        <v>1</v>
      </c>
      <c r="AC660" s="340">
        <f t="shared" si="127"/>
        <v>1</v>
      </c>
      <c r="AD660" s="340">
        <f t="shared" si="128"/>
        <v>1</v>
      </c>
      <c r="AE660" s="340">
        <f t="shared" si="129"/>
        <v>1</v>
      </c>
      <c r="AF660" s="340">
        <f t="shared" si="129"/>
        <v>1</v>
      </c>
      <c r="AG660" s="340">
        <f t="shared" si="130"/>
        <v>1</v>
      </c>
    </row>
    <row r="661" spans="1:33" ht="150.75">
      <c r="A661" s="169" t="s">
        <v>19</v>
      </c>
      <c r="B661" s="460" t="s">
        <v>13</v>
      </c>
      <c r="C661" s="642"/>
      <c r="D661" s="642"/>
      <c r="E661" s="643"/>
      <c r="F661" s="643"/>
      <c r="G661" s="52" t="s">
        <v>2434</v>
      </c>
      <c r="H661" s="163" t="s">
        <v>1614</v>
      </c>
      <c r="I661" s="163" t="s">
        <v>238</v>
      </c>
      <c r="J661" s="168">
        <v>1</v>
      </c>
      <c r="K661" s="192">
        <v>45323</v>
      </c>
      <c r="L661" s="192">
        <v>45747</v>
      </c>
      <c r="M661" s="165">
        <f t="shared" si="133"/>
        <v>60.571428571428569</v>
      </c>
      <c r="N661" s="191">
        <v>0</v>
      </c>
      <c r="O661" s="175" t="s">
        <v>3742</v>
      </c>
      <c r="P661" s="53">
        <f t="shared" si="131"/>
        <v>0</v>
      </c>
      <c r="Q661" s="166" t="str">
        <f>IF(ISNUMBER(P661),IF(P661=100%,"CUMPLIDA",IF(AND(ISNUMBER(L661),ISNUMBER(CGR!$P$4)), IF(L661&lt;CGR!$P$4,"INCUMPLIDA","PROCESO"), "VERIFICAR FECHA")),"SIN VALOR AVANCE")</f>
        <v>PROCESO</v>
      </c>
      <c r="R661" s="281" t="s">
        <v>1614</v>
      </c>
      <c r="S661" s="282" t="s">
        <v>238</v>
      </c>
      <c r="T661" s="301">
        <v>1</v>
      </c>
      <c r="U661" s="379">
        <v>45323</v>
      </c>
      <c r="V661" s="379">
        <v>45747</v>
      </c>
      <c r="W661" s="165">
        <f t="shared" si="132"/>
        <v>60.571428571428569</v>
      </c>
      <c r="X661" s="387">
        <v>0</v>
      </c>
      <c r="Y661" s="303" t="s">
        <v>3742</v>
      </c>
      <c r="Z661" s="340">
        <f t="shared" ref="Z661:Z724" si="134">IF(H661=R661,1,0)</f>
        <v>1</v>
      </c>
      <c r="AA661" s="340">
        <f t="shared" ref="AA661:AA724" si="135">IF(I661=S661,1,0)</f>
        <v>1</v>
      </c>
      <c r="AB661" s="340">
        <f t="shared" ref="AB661:AB724" si="136">IF(J661=T661,1,0)</f>
        <v>1</v>
      </c>
      <c r="AC661" s="340">
        <f t="shared" ref="AC661:AC724" si="137">IF(K661=U661,1,0)</f>
        <v>1</v>
      </c>
      <c r="AD661" s="340">
        <f t="shared" ref="AD661:AD724" si="138">IF(L661=V661,1,0)</f>
        <v>1</v>
      </c>
      <c r="AE661" s="340">
        <f t="shared" ref="AE661:AF724" si="139">IF(M661=W661,1,0)</f>
        <v>1</v>
      </c>
      <c r="AF661" s="340">
        <f t="shared" si="139"/>
        <v>1</v>
      </c>
      <c r="AG661" s="340">
        <f t="shared" ref="AG661:AG724" si="140">IF(O661=Y661,1,0)</f>
        <v>1</v>
      </c>
    </row>
    <row r="662" spans="1:33" ht="90.75">
      <c r="A662" s="169" t="s">
        <v>19</v>
      </c>
      <c r="B662" s="460" t="s">
        <v>13</v>
      </c>
      <c r="C662" s="642"/>
      <c r="D662" s="642"/>
      <c r="E662" s="643"/>
      <c r="F662" s="643"/>
      <c r="G662" s="52" t="s">
        <v>241</v>
      </c>
      <c r="H662" s="163" t="s">
        <v>241</v>
      </c>
      <c r="I662" s="163" t="s">
        <v>242</v>
      </c>
      <c r="J662" s="168">
        <v>1</v>
      </c>
      <c r="K662" s="192">
        <v>45323</v>
      </c>
      <c r="L662" s="192">
        <v>45747</v>
      </c>
      <c r="M662" s="165">
        <f t="shared" si="133"/>
        <v>60.571428571428569</v>
      </c>
      <c r="N662" s="191">
        <v>0</v>
      </c>
      <c r="O662" s="175" t="s">
        <v>3765</v>
      </c>
      <c r="P662" s="53">
        <f t="shared" si="131"/>
        <v>0</v>
      </c>
      <c r="Q662" s="166" t="str">
        <f>IF(ISNUMBER(P662),IF(P662=100%,"CUMPLIDA",IF(AND(ISNUMBER(L662),ISNUMBER(CGR!$P$4)), IF(L662&lt;CGR!$P$4,"INCUMPLIDA","PROCESO"), "VERIFICAR FECHA")),"SIN VALOR AVANCE")</f>
        <v>PROCESO</v>
      </c>
      <c r="R662" s="281" t="s">
        <v>241</v>
      </c>
      <c r="S662" s="282" t="s">
        <v>242</v>
      </c>
      <c r="T662" s="301">
        <v>1</v>
      </c>
      <c r="U662" s="379">
        <v>45323</v>
      </c>
      <c r="V662" s="379">
        <v>45747</v>
      </c>
      <c r="W662" s="165">
        <f t="shared" si="132"/>
        <v>60.571428571428569</v>
      </c>
      <c r="X662" s="387">
        <v>0</v>
      </c>
      <c r="Y662" s="303" t="s">
        <v>3765</v>
      </c>
      <c r="Z662" s="340">
        <f t="shared" si="134"/>
        <v>1</v>
      </c>
      <c r="AA662" s="340">
        <f t="shared" si="135"/>
        <v>1</v>
      </c>
      <c r="AB662" s="340">
        <f t="shared" si="136"/>
        <v>1</v>
      </c>
      <c r="AC662" s="340">
        <f t="shared" si="137"/>
        <v>1</v>
      </c>
      <c r="AD662" s="340">
        <f t="shared" si="138"/>
        <v>1</v>
      </c>
      <c r="AE662" s="340">
        <f t="shared" si="139"/>
        <v>1</v>
      </c>
      <c r="AF662" s="340">
        <f t="shared" si="139"/>
        <v>1</v>
      </c>
      <c r="AG662" s="340">
        <f t="shared" si="140"/>
        <v>1</v>
      </c>
    </row>
    <row r="663" spans="1:33" ht="150">
      <c r="A663" s="169" t="s">
        <v>19</v>
      </c>
      <c r="B663" s="460" t="s">
        <v>13</v>
      </c>
      <c r="C663" s="642"/>
      <c r="D663" s="642"/>
      <c r="E663" s="643"/>
      <c r="F663" s="643"/>
      <c r="G663" s="52" t="s">
        <v>1361</v>
      </c>
      <c r="H663" s="163" t="s">
        <v>245</v>
      </c>
      <c r="I663" s="163" t="s">
        <v>246</v>
      </c>
      <c r="J663" s="168">
        <v>1</v>
      </c>
      <c r="K663" s="192">
        <v>45231</v>
      </c>
      <c r="L663" s="192">
        <v>45747</v>
      </c>
      <c r="M663" s="165">
        <f t="shared" si="133"/>
        <v>73.714285714285708</v>
      </c>
      <c r="N663" s="191">
        <v>0</v>
      </c>
      <c r="O663" s="175" t="s">
        <v>3765</v>
      </c>
      <c r="P663" s="53">
        <f t="shared" si="131"/>
        <v>0</v>
      </c>
      <c r="Q663" s="166" t="str">
        <f>IF(ISNUMBER(P663),IF(P663=100%,"CUMPLIDA",IF(AND(ISNUMBER(L663),ISNUMBER(CGR!$P$4)), IF(L663&lt;CGR!$P$4,"INCUMPLIDA","PROCESO"), "VERIFICAR FECHA")),"SIN VALOR AVANCE")</f>
        <v>PROCESO</v>
      </c>
      <c r="R663" s="281" t="s">
        <v>245</v>
      </c>
      <c r="S663" s="282" t="s">
        <v>246</v>
      </c>
      <c r="T663" s="301">
        <v>1</v>
      </c>
      <c r="U663" s="379">
        <v>45231</v>
      </c>
      <c r="V663" s="379">
        <v>45747</v>
      </c>
      <c r="W663" s="165">
        <f t="shared" si="132"/>
        <v>73.714285714285708</v>
      </c>
      <c r="X663" s="387">
        <v>0</v>
      </c>
      <c r="Y663" s="303" t="s">
        <v>3765</v>
      </c>
      <c r="Z663" s="340">
        <f t="shared" si="134"/>
        <v>1</v>
      </c>
      <c r="AA663" s="340">
        <f t="shared" si="135"/>
        <v>1</v>
      </c>
      <c r="AB663" s="340">
        <f t="shared" si="136"/>
        <v>1</v>
      </c>
      <c r="AC663" s="340">
        <f t="shared" si="137"/>
        <v>1</v>
      </c>
      <c r="AD663" s="340">
        <f t="shared" si="138"/>
        <v>1</v>
      </c>
      <c r="AE663" s="340">
        <f t="shared" si="139"/>
        <v>1</v>
      </c>
      <c r="AF663" s="340">
        <f t="shared" si="139"/>
        <v>1</v>
      </c>
      <c r="AG663" s="340">
        <f t="shared" si="140"/>
        <v>1</v>
      </c>
    </row>
    <row r="664" spans="1:33" ht="150.75">
      <c r="A664" s="169" t="s">
        <v>19</v>
      </c>
      <c r="B664" s="460" t="s">
        <v>13</v>
      </c>
      <c r="C664" s="642"/>
      <c r="D664" s="642"/>
      <c r="E664" s="643"/>
      <c r="F664" s="643"/>
      <c r="G664" s="52" t="s">
        <v>248</v>
      </c>
      <c r="H664" s="163" t="s">
        <v>248</v>
      </c>
      <c r="I664" s="163" t="s">
        <v>3249</v>
      </c>
      <c r="J664" s="168">
        <v>1</v>
      </c>
      <c r="K664" s="192">
        <v>45323</v>
      </c>
      <c r="L664" s="192">
        <v>45747</v>
      </c>
      <c r="M664" s="165">
        <f t="shared" si="133"/>
        <v>60.571428571428569</v>
      </c>
      <c r="N664" s="191">
        <v>0</v>
      </c>
      <c r="O664" s="175" t="s">
        <v>3742</v>
      </c>
      <c r="P664" s="53">
        <f t="shared" si="131"/>
        <v>0</v>
      </c>
      <c r="Q664" s="166" t="str">
        <f>IF(ISNUMBER(P664),IF(P664=100%,"CUMPLIDA",IF(AND(ISNUMBER(L664),ISNUMBER(CGR!$P$4)), IF(L664&lt;CGR!$P$4,"INCUMPLIDA","PROCESO"), "VERIFICAR FECHA")),"SIN VALOR AVANCE")</f>
        <v>PROCESO</v>
      </c>
      <c r="R664" s="281" t="s">
        <v>248</v>
      </c>
      <c r="S664" s="282" t="s">
        <v>3249</v>
      </c>
      <c r="T664" s="301">
        <v>1</v>
      </c>
      <c r="U664" s="379">
        <v>45323</v>
      </c>
      <c r="V664" s="379">
        <v>45747</v>
      </c>
      <c r="W664" s="165">
        <f t="shared" si="132"/>
        <v>60.571428571428569</v>
      </c>
      <c r="X664" s="387">
        <v>0</v>
      </c>
      <c r="Y664" s="303" t="s">
        <v>3742</v>
      </c>
      <c r="Z664" s="340">
        <f t="shared" si="134"/>
        <v>1</v>
      </c>
      <c r="AA664" s="340">
        <f t="shared" si="135"/>
        <v>1</v>
      </c>
      <c r="AB664" s="340">
        <f t="shared" si="136"/>
        <v>1</v>
      </c>
      <c r="AC664" s="340">
        <f t="shared" si="137"/>
        <v>1</v>
      </c>
      <c r="AD664" s="340">
        <f t="shared" si="138"/>
        <v>1</v>
      </c>
      <c r="AE664" s="340">
        <f t="shared" si="139"/>
        <v>1</v>
      </c>
      <c r="AF664" s="340">
        <f t="shared" si="139"/>
        <v>1</v>
      </c>
      <c r="AG664" s="340">
        <f t="shared" si="140"/>
        <v>1</v>
      </c>
    </row>
    <row r="665" spans="1:33" ht="135">
      <c r="A665" s="169" t="s">
        <v>19</v>
      </c>
      <c r="B665" s="460" t="s">
        <v>13</v>
      </c>
      <c r="C665" s="642"/>
      <c r="D665" s="642"/>
      <c r="E665" s="643"/>
      <c r="F665" s="643"/>
      <c r="G665" s="52" t="s">
        <v>3707</v>
      </c>
      <c r="H665" s="163" t="s">
        <v>3707</v>
      </c>
      <c r="I665" s="163" t="s">
        <v>252</v>
      </c>
      <c r="J665" s="168">
        <v>1</v>
      </c>
      <c r="K665" s="192">
        <v>45231</v>
      </c>
      <c r="L665" s="192">
        <v>45747</v>
      </c>
      <c r="M665" s="165">
        <f t="shared" si="133"/>
        <v>73.714285714285708</v>
      </c>
      <c r="N665" s="191">
        <v>0</v>
      </c>
      <c r="O665" s="175" t="s">
        <v>3765</v>
      </c>
      <c r="P665" s="53">
        <f t="shared" si="131"/>
        <v>0</v>
      </c>
      <c r="Q665" s="166" t="str">
        <f>IF(ISNUMBER(P665),IF(P665=100%,"CUMPLIDA",IF(AND(ISNUMBER(L665),ISNUMBER(CGR!$P$4)), IF(L665&lt;CGR!$P$4,"INCUMPLIDA","PROCESO"), "VERIFICAR FECHA")),"SIN VALOR AVANCE")</f>
        <v>PROCESO</v>
      </c>
      <c r="R665" s="281" t="s">
        <v>3707</v>
      </c>
      <c r="S665" s="282" t="s">
        <v>252</v>
      </c>
      <c r="T665" s="301">
        <v>1</v>
      </c>
      <c r="U665" s="379">
        <v>45231</v>
      </c>
      <c r="V665" s="379">
        <v>45747</v>
      </c>
      <c r="W665" s="165">
        <f t="shared" si="132"/>
        <v>73.714285714285708</v>
      </c>
      <c r="X665" s="387">
        <v>0</v>
      </c>
      <c r="Y665" s="303" t="s">
        <v>3765</v>
      </c>
      <c r="Z665" s="340">
        <f t="shared" si="134"/>
        <v>1</v>
      </c>
      <c r="AA665" s="340">
        <f t="shared" si="135"/>
        <v>1</v>
      </c>
      <c r="AB665" s="340">
        <f t="shared" si="136"/>
        <v>1</v>
      </c>
      <c r="AC665" s="340">
        <f t="shared" si="137"/>
        <v>1</v>
      </c>
      <c r="AD665" s="340">
        <f t="shared" si="138"/>
        <v>1</v>
      </c>
      <c r="AE665" s="340">
        <f t="shared" si="139"/>
        <v>1</v>
      </c>
      <c r="AF665" s="340">
        <f t="shared" si="139"/>
        <v>1</v>
      </c>
      <c r="AG665" s="340">
        <f t="shared" si="140"/>
        <v>1</v>
      </c>
    </row>
    <row r="666" spans="1:33" ht="210.75">
      <c r="A666" s="169" t="s">
        <v>19</v>
      </c>
      <c r="B666" s="460" t="s">
        <v>13</v>
      </c>
      <c r="C666" s="642"/>
      <c r="D666" s="642"/>
      <c r="E666" s="643"/>
      <c r="F666" s="643"/>
      <c r="G666" s="52" t="s">
        <v>3708</v>
      </c>
      <c r="H666" s="163" t="s">
        <v>3708</v>
      </c>
      <c r="I666" s="163" t="s">
        <v>2556</v>
      </c>
      <c r="J666" s="168">
        <v>1</v>
      </c>
      <c r="K666" s="192">
        <v>45231</v>
      </c>
      <c r="L666" s="192">
        <v>45808</v>
      </c>
      <c r="M666" s="165">
        <f t="shared" si="133"/>
        <v>82.428571428571431</v>
      </c>
      <c r="N666" s="191">
        <v>0</v>
      </c>
      <c r="O666" s="175" t="s">
        <v>3704</v>
      </c>
      <c r="P666" s="53">
        <f t="shared" si="131"/>
        <v>0</v>
      </c>
      <c r="Q666" s="166" t="str">
        <f>IF(ISNUMBER(P666),IF(P666=100%,"CUMPLIDA",IF(AND(ISNUMBER(L666),ISNUMBER(CGR!$P$4)), IF(L666&lt;CGR!$P$4,"INCUMPLIDA","PROCESO"), "VERIFICAR FECHA")),"SIN VALOR AVANCE")</f>
        <v>PROCESO</v>
      </c>
      <c r="R666" s="281" t="s">
        <v>3708</v>
      </c>
      <c r="S666" s="282" t="s">
        <v>2556</v>
      </c>
      <c r="T666" s="301">
        <v>1</v>
      </c>
      <c r="U666" s="379">
        <v>45231</v>
      </c>
      <c r="V666" s="379">
        <v>45808</v>
      </c>
      <c r="W666" s="165">
        <f t="shared" si="132"/>
        <v>82.428571428571431</v>
      </c>
      <c r="X666" s="387">
        <v>0</v>
      </c>
      <c r="Y666" s="303" t="s">
        <v>3704</v>
      </c>
      <c r="Z666" s="340">
        <f t="shared" si="134"/>
        <v>1</v>
      </c>
      <c r="AA666" s="340">
        <f t="shared" si="135"/>
        <v>1</v>
      </c>
      <c r="AB666" s="340">
        <f t="shared" si="136"/>
        <v>1</v>
      </c>
      <c r="AC666" s="340">
        <f t="shared" si="137"/>
        <v>1</v>
      </c>
      <c r="AD666" s="340">
        <f t="shared" si="138"/>
        <v>1</v>
      </c>
      <c r="AE666" s="340">
        <f t="shared" si="139"/>
        <v>1</v>
      </c>
      <c r="AF666" s="340">
        <f t="shared" si="139"/>
        <v>1</v>
      </c>
      <c r="AG666" s="340">
        <f t="shared" si="140"/>
        <v>1</v>
      </c>
    </row>
    <row r="667" spans="1:33" ht="180.75">
      <c r="A667" s="169" t="s">
        <v>19</v>
      </c>
      <c r="B667" s="460" t="s">
        <v>13</v>
      </c>
      <c r="C667" s="642"/>
      <c r="D667" s="642"/>
      <c r="E667" s="643"/>
      <c r="F667" s="643"/>
      <c r="G667" s="52" t="s">
        <v>1363</v>
      </c>
      <c r="H667" s="163" t="s">
        <v>258</v>
      </c>
      <c r="I667" s="163" t="s">
        <v>259</v>
      </c>
      <c r="J667" s="168">
        <v>10</v>
      </c>
      <c r="K667" s="192">
        <v>45809</v>
      </c>
      <c r="L667" s="192">
        <v>46568</v>
      </c>
      <c r="M667" s="165">
        <f t="shared" si="133"/>
        <v>108.42857142857143</v>
      </c>
      <c r="N667" s="191">
        <v>0</v>
      </c>
      <c r="O667" s="175" t="s">
        <v>3744</v>
      </c>
      <c r="P667" s="53">
        <f t="shared" si="131"/>
        <v>0</v>
      </c>
      <c r="Q667" s="166" t="str">
        <f>IF(ISNUMBER(P667),IF(P667=100%,"CUMPLIDA",IF(AND(ISNUMBER(L667),ISNUMBER(CGR!$P$4)), IF(L667&lt;CGR!$P$4,"INCUMPLIDA","PROCESO"), "VERIFICAR FECHA")),"SIN VALOR AVANCE")</f>
        <v>PROCESO</v>
      </c>
      <c r="R667" s="281" t="s">
        <v>258</v>
      </c>
      <c r="S667" s="282" t="s">
        <v>259</v>
      </c>
      <c r="T667" s="301">
        <v>10</v>
      </c>
      <c r="U667" s="379">
        <v>45809</v>
      </c>
      <c r="V667" s="379">
        <v>46568</v>
      </c>
      <c r="W667" s="165">
        <f t="shared" si="132"/>
        <v>108.42857142857143</v>
      </c>
      <c r="X667" s="387">
        <v>0</v>
      </c>
      <c r="Y667" s="303" t="s">
        <v>3744</v>
      </c>
      <c r="Z667" s="340">
        <f t="shared" si="134"/>
        <v>1</v>
      </c>
      <c r="AA667" s="340">
        <f t="shared" si="135"/>
        <v>1</v>
      </c>
      <c r="AB667" s="340">
        <f t="shared" si="136"/>
        <v>1</v>
      </c>
      <c r="AC667" s="340">
        <f t="shared" si="137"/>
        <v>1</v>
      </c>
      <c r="AD667" s="340">
        <f t="shared" si="138"/>
        <v>1</v>
      </c>
      <c r="AE667" s="340">
        <f t="shared" si="139"/>
        <v>1</v>
      </c>
      <c r="AF667" s="340">
        <f t="shared" si="139"/>
        <v>1</v>
      </c>
      <c r="AG667" s="340">
        <f t="shared" si="140"/>
        <v>1</v>
      </c>
    </row>
    <row r="668" spans="1:33" ht="180">
      <c r="A668" s="169" t="s">
        <v>19</v>
      </c>
      <c r="B668" s="460" t="s">
        <v>13</v>
      </c>
      <c r="C668" s="642"/>
      <c r="D668" s="642"/>
      <c r="E668" s="643"/>
      <c r="F668" s="643"/>
      <c r="G668" s="52" t="s">
        <v>1364</v>
      </c>
      <c r="H668" s="163" t="s">
        <v>261</v>
      </c>
      <c r="I668" s="163" t="s">
        <v>262</v>
      </c>
      <c r="J668" s="168">
        <v>1</v>
      </c>
      <c r="K668" s="192">
        <v>45809</v>
      </c>
      <c r="L668" s="192">
        <v>46568</v>
      </c>
      <c r="M668" s="165">
        <f t="shared" si="133"/>
        <v>108.42857142857143</v>
      </c>
      <c r="N668" s="191">
        <v>0</v>
      </c>
      <c r="O668" s="175" t="s">
        <v>3897</v>
      </c>
      <c r="P668" s="53">
        <f t="shared" si="131"/>
        <v>0</v>
      </c>
      <c r="Q668" s="166" t="str">
        <f>IF(ISNUMBER(P668),IF(P668=100%,"CUMPLIDA",IF(AND(ISNUMBER(L668),ISNUMBER(CGR!$P$4)), IF(L668&lt;CGR!$P$4,"INCUMPLIDA","PROCESO"), "VERIFICAR FECHA")),"SIN VALOR AVANCE")</f>
        <v>PROCESO</v>
      </c>
      <c r="R668" s="281" t="s">
        <v>261</v>
      </c>
      <c r="S668" s="282" t="s">
        <v>262</v>
      </c>
      <c r="T668" s="301">
        <v>1</v>
      </c>
      <c r="U668" s="379">
        <v>45809</v>
      </c>
      <c r="V668" s="379">
        <v>46568</v>
      </c>
      <c r="W668" s="165">
        <f t="shared" si="132"/>
        <v>108.42857142857143</v>
      </c>
      <c r="X668" s="387">
        <v>0</v>
      </c>
      <c r="Y668" s="303" t="s">
        <v>3897</v>
      </c>
      <c r="Z668" s="340">
        <f t="shared" si="134"/>
        <v>1</v>
      </c>
      <c r="AA668" s="340">
        <f t="shared" si="135"/>
        <v>1</v>
      </c>
      <c r="AB668" s="340">
        <f t="shared" si="136"/>
        <v>1</v>
      </c>
      <c r="AC668" s="340">
        <f t="shared" si="137"/>
        <v>1</v>
      </c>
      <c r="AD668" s="340">
        <f t="shared" si="138"/>
        <v>1</v>
      </c>
      <c r="AE668" s="340">
        <f t="shared" si="139"/>
        <v>1</v>
      </c>
      <c r="AF668" s="340">
        <f t="shared" si="139"/>
        <v>1</v>
      </c>
      <c r="AG668" s="340">
        <f t="shared" si="140"/>
        <v>1</v>
      </c>
    </row>
    <row r="669" spans="1:33" ht="409.5">
      <c r="A669" s="169" t="s">
        <v>19</v>
      </c>
      <c r="B669" s="460" t="s">
        <v>13</v>
      </c>
      <c r="C669" s="642"/>
      <c r="D669" s="642"/>
      <c r="E669" s="643"/>
      <c r="F669" s="643"/>
      <c r="G669" s="52" t="s">
        <v>1365</v>
      </c>
      <c r="H669" s="163" t="s">
        <v>264</v>
      </c>
      <c r="I669" s="163" t="s">
        <v>265</v>
      </c>
      <c r="J669" s="168">
        <v>2</v>
      </c>
      <c r="K669" s="192">
        <v>45809</v>
      </c>
      <c r="L669" s="192">
        <v>46568</v>
      </c>
      <c r="M669" s="165">
        <f t="shared" si="133"/>
        <v>108.42857142857143</v>
      </c>
      <c r="N669" s="191">
        <v>0</v>
      </c>
      <c r="O669" s="175" t="s">
        <v>3722</v>
      </c>
      <c r="P669" s="53">
        <f t="shared" si="131"/>
        <v>0</v>
      </c>
      <c r="Q669" s="166" t="str">
        <f>IF(ISNUMBER(P669),IF(P669=100%,"CUMPLIDA",IF(AND(ISNUMBER(L669),ISNUMBER(CGR!$P$4)), IF(L669&lt;CGR!$P$4,"INCUMPLIDA","PROCESO"), "VERIFICAR FECHA")),"SIN VALOR AVANCE")</f>
        <v>PROCESO</v>
      </c>
      <c r="R669" s="281" t="s">
        <v>264</v>
      </c>
      <c r="S669" s="282" t="s">
        <v>265</v>
      </c>
      <c r="T669" s="301">
        <v>2</v>
      </c>
      <c r="U669" s="379">
        <v>45809</v>
      </c>
      <c r="V669" s="379">
        <v>46568</v>
      </c>
      <c r="W669" s="165">
        <f t="shared" si="132"/>
        <v>108.42857142857143</v>
      </c>
      <c r="X669" s="387">
        <v>0</v>
      </c>
      <c r="Y669" s="303" t="s">
        <v>3722</v>
      </c>
      <c r="Z669" s="340">
        <f t="shared" si="134"/>
        <v>1</v>
      </c>
      <c r="AA669" s="340">
        <f t="shared" si="135"/>
        <v>1</v>
      </c>
      <c r="AB669" s="340">
        <f t="shared" si="136"/>
        <v>1</v>
      </c>
      <c r="AC669" s="340">
        <f t="shared" si="137"/>
        <v>1</v>
      </c>
      <c r="AD669" s="340">
        <f t="shared" si="138"/>
        <v>1</v>
      </c>
      <c r="AE669" s="340">
        <f t="shared" si="139"/>
        <v>1</v>
      </c>
      <c r="AF669" s="340">
        <f t="shared" si="139"/>
        <v>1</v>
      </c>
      <c r="AG669" s="340">
        <f t="shared" si="140"/>
        <v>1</v>
      </c>
    </row>
    <row r="670" spans="1:33" ht="75.75" customHeight="1">
      <c r="A670" s="169" t="s">
        <v>19</v>
      </c>
      <c r="B670" s="460" t="s">
        <v>13</v>
      </c>
      <c r="C670" s="642" t="s">
        <v>3898</v>
      </c>
      <c r="D670" s="642" t="s">
        <v>3894</v>
      </c>
      <c r="E670" s="643" t="s">
        <v>3899</v>
      </c>
      <c r="F670" s="643" t="s">
        <v>3900</v>
      </c>
      <c r="G670" s="643" t="s">
        <v>2481</v>
      </c>
      <c r="H670" s="537" t="s">
        <v>2429</v>
      </c>
      <c r="I670" s="163" t="s">
        <v>969</v>
      </c>
      <c r="J670" s="164">
        <v>1</v>
      </c>
      <c r="K670" s="190">
        <v>45231</v>
      </c>
      <c r="L670" s="190">
        <v>45504</v>
      </c>
      <c r="M670" s="165">
        <f t="shared" si="133"/>
        <v>39</v>
      </c>
      <c r="N670" s="191">
        <v>1</v>
      </c>
      <c r="O670" s="175" t="s">
        <v>3703</v>
      </c>
      <c r="P670" s="53">
        <f t="shared" si="131"/>
        <v>1</v>
      </c>
      <c r="Q670" s="166" t="str">
        <f>IF(ISNUMBER(P670),IF(P670=100%,"CUMPLIDA",IF(AND(ISNUMBER(L670),ISNUMBER(CGR!$P$4)), IF(L670&lt;CGR!$P$4,"INCUMPLIDA","PROCESO"), "VERIFICAR FECHA")),"SIN VALOR AVANCE")</f>
        <v>CUMPLIDA</v>
      </c>
      <c r="R670" s="362" t="s">
        <v>2429</v>
      </c>
      <c r="S670" s="282" t="s">
        <v>969</v>
      </c>
      <c r="T670" s="363">
        <v>1</v>
      </c>
      <c r="U670" s="378">
        <v>45231</v>
      </c>
      <c r="V670" s="378">
        <v>45504</v>
      </c>
      <c r="W670" s="165">
        <f t="shared" si="132"/>
        <v>39</v>
      </c>
      <c r="X670" s="387">
        <v>1</v>
      </c>
      <c r="Y670" s="303" t="s">
        <v>3703</v>
      </c>
      <c r="Z670" s="340">
        <f t="shared" si="134"/>
        <v>1</v>
      </c>
      <c r="AA670" s="340">
        <f t="shared" si="135"/>
        <v>1</v>
      </c>
      <c r="AB670" s="340">
        <f t="shared" si="136"/>
        <v>1</v>
      </c>
      <c r="AC670" s="340">
        <f t="shared" si="137"/>
        <v>1</v>
      </c>
      <c r="AD670" s="340">
        <f t="shared" si="138"/>
        <v>1</v>
      </c>
      <c r="AE670" s="340">
        <f t="shared" si="139"/>
        <v>1</v>
      </c>
      <c r="AF670" s="340">
        <f t="shared" si="139"/>
        <v>1</v>
      </c>
      <c r="AG670" s="340">
        <f t="shared" si="140"/>
        <v>1</v>
      </c>
    </row>
    <row r="671" spans="1:33" ht="315.75">
      <c r="A671" s="169" t="s">
        <v>19</v>
      </c>
      <c r="B671" s="460" t="s">
        <v>13</v>
      </c>
      <c r="C671" s="642"/>
      <c r="D671" s="642"/>
      <c r="E671" s="643"/>
      <c r="F671" s="643"/>
      <c r="G671" s="643"/>
      <c r="H671" s="537" t="s">
        <v>2431</v>
      </c>
      <c r="I671" s="163" t="s">
        <v>2432</v>
      </c>
      <c r="J671" s="164">
        <v>1</v>
      </c>
      <c r="K671" s="190">
        <v>45231</v>
      </c>
      <c r="L671" s="190">
        <v>45504</v>
      </c>
      <c r="M671" s="165">
        <f t="shared" si="133"/>
        <v>39</v>
      </c>
      <c r="N671" s="191">
        <v>1</v>
      </c>
      <c r="O671" s="175" t="s">
        <v>3741</v>
      </c>
      <c r="P671" s="53">
        <f t="shared" si="131"/>
        <v>1</v>
      </c>
      <c r="Q671" s="166" t="str">
        <f>IF(ISNUMBER(P671),IF(P671=100%,"CUMPLIDA",IF(AND(ISNUMBER(L671),ISNUMBER(CGR!$P$4)), IF(L671&lt;CGR!$P$4,"INCUMPLIDA","PROCESO"), "VERIFICAR FECHA")),"SIN VALOR AVANCE")</f>
        <v>CUMPLIDA</v>
      </c>
      <c r="R671" s="362" t="s">
        <v>2431</v>
      </c>
      <c r="S671" s="282" t="s">
        <v>2432</v>
      </c>
      <c r="T671" s="363">
        <v>1</v>
      </c>
      <c r="U671" s="378">
        <v>45231</v>
      </c>
      <c r="V671" s="378">
        <v>45504</v>
      </c>
      <c r="W671" s="165">
        <f t="shared" si="132"/>
        <v>39</v>
      </c>
      <c r="X671" s="387">
        <v>1</v>
      </c>
      <c r="Y671" s="303" t="s">
        <v>3741</v>
      </c>
      <c r="Z671" s="340">
        <f t="shared" si="134"/>
        <v>1</v>
      </c>
      <c r="AA671" s="340">
        <f t="shared" si="135"/>
        <v>1</v>
      </c>
      <c r="AB671" s="340">
        <f t="shared" si="136"/>
        <v>1</v>
      </c>
      <c r="AC671" s="340">
        <f t="shared" si="137"/>
        <v>1</v>
      </c>
      <c r="AD671" s="340">
        <f t="shared" si="138"/>
        <v>1</v>
      </c>
      <c r="AE671" s="340">
        <f t="shared" si="139"/>
        <v>1</v>
      </c>
      <c r="AF671" s="340">
        <f t="shared" si="139"/>
        <v>1</v>
      </c>
      <c r="AG671" s="340">
        <f t="shared" si="140"/>
        <v>1</v>
      </c>
    </row>
    <row r="672" spans="1:33" ht="135.75">
      <c r="A672" s="169" t="s">
        <v>19</v>
      </c>
      <c r="B672" s="460" t="s">
        <v>13</v>
      </c>
      <c r="C672" s="642"/>
      <c r="D672" s="642"/>
      <c r="E672" s="643"/>
      <c r="F672" s="643"/>
      <c r="G672" s="52" t="s">
        <v>2434</v>
      </c>
      <c r="H672" s="163" t="s">
        <v>1614</v>
      </c>
      <c r="I672" s="163" t="s">
        <v>238</v>
      </c>
      <c r="J672" s="168">
        <v>1</v>
      </c>
      <c r="K672" s="192">
        <v>45323</v>
      </c>
      <c r="L672" s="192">
        <v>45747</v>
      </c>
      <c r="M672" s="165">
        <f t="shared" si="133"/>
        <v>60.571428571428569</v>
      </c>
      <c r="N672" s="191">
        <v>0</v>
      </c>
      <c r="O672" s="175" t="s">
        <v>3705</v>
      </c>
      <c r="P672" s="53">
        <f t="shared" ref="P672:P735" si="141">N672/J672</f>
        <v>0</v>
      </c>
      <c r="Q672" s="166" t="str">
        <f>IF(ISNUMBER(P672),IF(P672=100%,"CUMPLIDA",IF(AND(ISNUMBER(L672),ISNUMBER(CGR!$P$4)), IF(L672&lt;CGR!$P$4,"INCUMPLIDA","PROCESO"), "VERIFICAR FECHA")),"SIN VALOR AVANCE")</f>
        <v>PROCESO</v>
      </c>
      <c r="R672" s="281" t="s">
        <v>1614</v>
      </c>
      <c r="S672" s="282" t="s">
        <v>238</v>
      </c>
      <c r="T672" s="301">
        <v>1</v>
      </c>
      <c r="U672" s="379">
        <v>45323</v>
      </c>
      <c r="V672" s="379">
        <v>45747</v>
      </c>
      <c r="W672" s="165">
        <f t="shared" si="132"/>
        <v>60.571428571428569</v>
      </c>
      <c r="X672" s="387">
        <v>0</v>
      </c>
      <c r="Y672" s="303" t="s">
        <v>3705</v>
      </c>
      <c r="Z672" s="340">
        <f t="shared" si="134"/>
        <v>1</v>
      </c>
      <c r="AA672" s="340">
        <f t="shared" si="135"/>
        <v>1</v>
      </c>
      <c r="AB672" s="340">
        <f t="shared" si="136"/>
        <v>1</v>
      </c>
      <c r="AC672" s="340">
        <f t="shared" si="137"/>
        <v>1</v>
      </c>
      <c r="AD672" s="340">
        <f t="shared" si="138"/>
        <v>1</v>
      </c>
      <c r="AE672" s="340">
        <f t="shared" si="139"/>
        <v>1</v>
      </c>
      <c r="AF672" s="340">
        <f t="shared" si="139"/>
        <v>1</v>
      </c>
      <c r="AG672" s="340">
        <f t="shared" si="140"/>
        <v>1</v>
      </c>
    </row>
    <row r="673" spans="1:33" ht="90">
      <c r="A673" s="169" t="s">
        <v>19</v>
      </c>
      <c r="B673" s="460" t="s">
        <v>13</v>
      </c>
      <c r="C673" s="642"/>
      <c r="D673" s="642"/>
      <c r="E673" s="643"/>
      <c r="F673" s="643"/>
      <c r="G673" s="52" t="s">
        <v>241</v>
      </c>
      <c r="H673" s="163" t="s">
        <v>241</v>
      </c>
      <c r="I673" s="163" t="s">
        <v>242</v>
      </c>
      <c r="J673" s="168">
        <v>1</v>
      </c>
      <c r="K673" s="192">
        <v>45323</v>
      </c>
      <c r="L673" s="192">
        <v>45747</v>
      </c>
      <c r="M673" s="165">
        <f t="shared" si="133"/>
        <v>60.571428571428569</v>
      </c>
      <c r="N673" s="191">
        <v>0</v>
      </c>
      <c r="O673" s="175" t="s">
        <v>3798</v>
      </c>
      <c r="P673" s="53">
        <f t="shared" si="141"/>
        <v>0</v>
      </c>
      <c r="Q673" s="166" t="str">
        <f>IF(ISNUMBER(P673),IF(P673=100%,"CUMPLIDA",IF(AND(ISNUMBER(L673),ISNUMBER(CGR!$P$4)), IF(L673&lt;CGR!$P$4,"INCUMPLIDA","PROCESO"), "VERIFICAR FECHA")),"SIN VALOR AVANCE")</f>
        <v>PROCESO</v>
      </c>
      <c r="R673" s="281" t="s">
        <v>241</v>
      </c>
      <c r="S673" s="282" t="s">
        <v>242</v>
      </c>
      <c r="T673" s="301">
        <v>1</v>
      </c>
      <c r="U673" s="379">
        <v>45323</v>
      </c>
      <c r="V673" s="379">
        <v>45747</v>
      </c>
      <c r="W673" s="165">
        <f t="shared" si="132"/>
        <v>60.571428571428569</v>
      </c>
      <c r="X673" s="387">
        <v>0</v>
      </c>
      <c r="Y673" s="303" t="s">
        <v>3798</v>
      </c>
      <c r="Z673" s="340">
        <f t="shared" si="134"/>
        <v>1</v>
      </c>
      <c r="AA673" s="340">
        <f t="shared" si="135"/>
        <v>1</v>
      </c>
      <c r="AB673" s="340">
        <f t="shared" si="136"/>
        <v>1</v>
      </c>
      <c r="AC673" s="340">
        <f t="shared" si="137"/>
        <v>1</v>
      </c>
      <c r="AD673" s="340">
        <f t="shared" si="138"/>
        <v>1</v>
      </c>
      <c r="AE673" s="340">
        <f t="shared" si="139"/>
        <v>1</v>
      </c>
      <c r="AF673" s="340">
        <f t="shared" si="139"/>
        <v>1</v>
      </c>
      <c r="AG673" s="340">
        <f t="shared" si="140"/>
        <v>1</v>
      </c>
    </row>
    <row r="674" spans="1:33" ht="150">
      <c r="A674" s="169" t="s">
        <v>19</v>
      </c>
      <c r="B674" s="460" t="s">
        <v>13</v>
      </c>
      <c r="C674" s="642"/>
      <c r="D674" s="642"/>
      <c r="E674" s="643"/>
      <c r="F674" s="643"/>
      <c r="G674" s="52" t="s">
        <v>1361</v>
      </c>
      <c r="H674" s="163" t="s">
        <v>245</v>
      </c>
      <c r="I674" s="163" t="s">
        <v>246</v>
      </c>
      <c r="J674" s="168">
        <v>1</v>
      </c>
      <c r="K674" s="192">
        <v>45231</v>
      </c>
      <c r="L674" s="192">
        <v>45747</v>
      </c>
      <c r="M674" s="165">
        <f t="shared" si="133"/>
        <v>73.714285714285708</v>
      </c>
      <c r="N674" s="191">
        <v>0</v>
      </c>
      <c r="O674" s="175" t="s">
        <v>3798</v>
      </c>
      <c r="P674" s="53">
        <f t="shared" si="141"/>
        <v>0</v>
      </c>
      <c r="Q674" s="166" t="str">
        <f>IF(ISNUMBER(P674),IF(P674=100%,"CUMPLIDA",IF(AND(ISNUMBER(L674),ISNUMBER(CGR!$P$4)), IF(L674&lt;CGR!$P$4,"INCUMPLIDA","PROCESO"), "VERIFICAR FECHA")),"SIN VALOR AVANCE")</f>
        <v>PROCESO</v>
      </c>
      <c r="R674" s="281" t="s">
        <v>245</v>
      </c>
      <c r="S674" s="282" t="s">
        <v>246</v>
      </c>
      <c r="T674" s="301">
        <v>1</v>
      </c>
      <c r="U674" s="379">
        <v>45231</v>
      </c>
      <c r="V674" s="379">
        <v>45747</v>
      </c>
      <c r="W674" s="165">
        <f t="shared" si="132"/>
        <v>73.714285714285708</v>
      </c>
      <c r="X674" s="387">
        <v>0</v>
      </c>
      <c r="Y674" s="303" t="s">
        <v>3798</v>
      </c>
      <c r="Z674" s="340">
        <f t="shared" si="134"/>
        <v>1</v>
      </c>
      <c r="AA674" s="340">
        <f t="shared" si="135"/>
        <v>1</v>
      </c>
      <c r="AB674" s="340">
        <f t="shared" si="136"/>
        <v>1</v>
      </c>
      <c r="AC674" s="340">
        <f t="shared" si="137"/>
        <v>1</v>
      </c>
      <c r="AD674" s="340">
        <f t="shared" si="138"/>
        <v>1</v>
      </c>
      <c r="AE674" s="340">
        <f t="shared" si="139"/>
        <v>1</v>
      </c>
      <c r="AF674" s="340">
        <f t="shared" si="139"/>
        <v>1</v>
      </c>
      <c r="AG674" s="340">
        <f t="shared" si="140"/>
        <v>1</v>
      </c>
    </row>
    <row r="675" spans="1:33" ht="135.75">
      <c r="A675" s="169" t="s">
        <v>19</v>
      </c>
      <c r="B675" s="460" t="s">
        <v>13</v>
      </c>
      <c r="C675" s="642"/>
      <c r="D675" s="642"/>
      <c r="E675" s="643"/>
      <c r="F675" s="643"/>
      <c r="G675" s="52" t="s">
        <v>248</v>
      </c>
      <c r="H675" s="163" t="s">
        <v>248</v>
      </c>
      <c r="I675" s="163" t="s">
        <v>3249</v>
      </c>
      <c r="J675" s="168">
        <v>1</v>
      </c>
      <c r="K675" s="192">
        <v>45323</v>
      </c>
      <c r="L675" s="192">
        <v>45747</v>
      </c>
      <c r="M675" s="165">
        <f t="shared" si="133"/>
        <v>60.571428571428569</v>
      </c>
      <c r="N675" s="191">
        <v>0</v>
      </c>
      <c r="O675" s="175" t="s">
        <v>3705</v>
      </c>
      <c r="P675" s="53">
        <f t="shared" si="141"/>
        <v>0</v>
      </c>
      <c r="Q675" s="166" t="str">
        <f>IF(ISNUMBER(P675),IF(P675=100%,"CUMPLIDA",IF(AND(ISNUMBER(L675),ISNUMBER(CGR!$P$4)), IF(L675&lt;CGR!$P$4,"INCUMPLIDA","PROCESO"), "VERIFICAR FECHA")),"SIN VALOR AVANCE")</f>
        <v>PROCESO</v>
      </c>
      <c r="R675" s="281" t="s">
        <v>248</v>
      </c>
      <c r="S675" s="282" t="s">
        <v>3249</v>
      </c>
      <c r="T675" s="301">
        <v>1</v>
      </c>
      <c r="U675" s="379">
        <v>45323</v>
      </c>
      <c r="V675" s="379">
        <v>45747</v>
      </c>
      <c r="W675" s="165">
        <f t="shared" si="132"/>
        <v>60.571428571428569</v>
      </c>
      <c r="X675" s="387">
        <v>0</v>
      </c>
      <c r="Y675" s="303" t="s">
        <v>3705</v>
      </c>
      <c r="Z675" s="340">
        <f t="shared" si="134"/>
        <v>1</v>
      </c>
      <c r="AA675" s="340">
        <f t="shared" si="135"/>
        <v>1</v>
      </c>
      <c r="AB675" s="340">
        <f t="shared" si="136"/>
        <v>1</v>
      </c>
      <c r="AC675" s="340">
        <f t="shared" si="137"/>
        <v>1</v>
      </c>
      <c r="AD675" s="340">
        <f t="shared" si="138"/>
        <v>1</v>
      </c>
      <c r="AE675" s="340">
        <f t="shared" si="139"/>
        <v>1</v>
      </c>
      <c r="AF675" s="340">
        <f t="shared" si="139"/>
        <v>1</v>
      </c>
      <c r="AG675" s="340">
        <f t="shared" si="140"/>
        <v>1</v>
      </c>
    </row>
    <row r="676" spans="1:33" ht="135">
      <c r="A676" s="169" t="s">
        <v>19</v>
      </c>
      <c r="B676" s="460" t="s">
        <v>13</v>
      </c>
      <c r="C676" s="642"/>
      <c r="D676" s="642"/>
      <c r="E676" s="643"/>
      <c r="F676" s="643"/>
      <c r="G676" s="52" t="s">
        <v>3707</v>
      </c>
      <c r="H676" s="163" t="s">
        <v>3707</v>
      </c>
      <c r="I676" s="163" t="s">
        <v>252</v>
      </c>
      <c r="J676" s="168">
        <v>1</v>
      </c>
      <c r="K676" s="192">
        <v>45231</v>
      </c>
      <c r="L676" s="192">
        <v>45747</v>
      </c>
      <c r="M676" s="165">
        <f t="shared" si="133"/>
        <v>73.714285714285708</v>
      </c>
      <c r="N676" s="191">
        <v>0</v>
      </c>
      <c r="O676" s="175" t="s">
        <v>3798</v>
      </c>
      <c r="P676" s="53">
        <f t="shared" si="141"/>
        <v>0</v>
      </c>
      <c r="Q676" s="166" t="str">
        <f>IF(ISNUMBER(P676),IF(P676=100%,"CUMPLIDA",IF(AND(ISNUMBER(L676),ISNUMBER(CGR!$P$4)), IF(L676&lt;CGR!$P$4,"INCUMPLIDA","PROCESO"), "VERIFICAR FECHA")),"SIN VALOR AVANCE")</f>
        <v>PROCESO</v>
      </c>
      <c r="R676" s="281" t="s">
        <v>3707</v>
      </c>
      <c r="S676" s="282" t="s">
        <v>252</v>
      </c>
      <c r="T676" s="301">
        <v>1</v>
      </c>
      <c r="U676" s="379">
        <v>45231</v>
      </c>
      <c r="V676" s="379">
        <v>45747</v>
      </c>
      <c r="W676" s="165">
        <f t="shared" si="132"/>
        <v>73.714285714285708</v>
      </c>
      <c r="X676" s="387">
        <v>0</v>
      </c>
      <c r="Y676" s="303" t="s">
        <v>3798</v>
      </c>
      <c r="Z676" s="340">
        <f t="shared" si="134"/>
        <v>1</v>
      </c>
      <c r="AA676" s="340">
        <f t="shared" si="135"/>
        <v>1</v>
      </c>
      <c r="AB676" s="340">
        <f t="shared" si="136"/>
        <v>1</v>
      </c>
      <c r="AC676" s="340">
        <f t="shared" si="137"/>
        <v>1</v>
      </c>
      <c r="AD676" s="340">
        <f t="shared" si="138"/>
        <v>1</v>
      </c>
      <c r="AE676" s="340">
        <f t="shared" si="139"/>
        <v>1</v>
      </c>
      <c r="AF676" s="340">
        <f t="shared" si="139"/>
        <v>1</v>
      </c>
      <c r="AG676" s="340">
        <f t="shared" si="140"/>
        <v>1</v>
      </c>
    </row>
    <row r="677" spans="1:33" ht="225.75">
      <c r="A677" s="169" t="s">
        <v>19</v>
      </c>
      <c r="B677" s="460" t="s">
        <v>13</v>
      </c>
      <c r="C677" s="642"/>
      <c r="D677" s="642"/>
      <c r="E677" s="643"/>
      <c r="F677" s="643"/>
      <c r="G677" s="52" t="s">
        <v>3708</v>
      </c>
      <c r="H677" s="163" t="s">
        <v>3708</v>
      </c>
      <c r="I677" s="163" t="s">
        <v>2556</v>
      </c>
      <c r="J677" s="168">
        <v>1</v>
      </c>
      <c r="K677" s="192">
        <v>45231</v>
      </c>
      <c r="L677" s="192">
        <v>45808</v>
      </c>
      <c r="M677" s="165">
        <f t="shared" si="133"/>
        <v>82.428571428571431</v>
      </c>
      <c r="N677" s="191">
        <v>0</v>
      </c>
      <c r="O677" s="175" t="s">
        <v>3750</v>
      </c>
      <c r="P677" s="53">
        <f t="shared" si="141"/>
        <v>0</v>
      </c>
      <c r="Q677" s="166" t="str">
        <f>IF(ISNUMBER(P677),IF(P677=100%,"CUMPLIDA",IF(AND(ISNUMBER(L677),ISNUMBER(CGR!$P$4)), IF(L677&lt;CGR!$P$4,"INCUMPLIDA","PROCESO"), "VERIFICAR FECHA")),"SIN VALOR AVANCE")</f>
        <v>PROCESO</v>
      </c>
      <c r="R677" s="281" t="s">
        <v>3708</v>
      </c>
      <c r="S677" s="282" t="s">
        <v>2556</v>
      </c>
      <c r="T677" s="301">
        <v>1</v>
      </c>
      <c r="U677" s="379">
        <v>45231</v>
      </c>
      <c r="V677" s="379">
        <v>45808</v>
      </c>
      <c r="W677" s="165">
        <f t="shared" si="132"/>
        <v>82.428571428571431</v>
      </c>
      <c r="X677" s="387">
        <v>0</v>
      </c>
      <c r="Y677" s="303" t="s">
        <v>3750</v>
      </c>
      <c r="Z677" s="340">
        <f t="shared" si="134"/>
        <v>1</v>
      </c>
      <c r="AA677" s="340">
        <f t="shared" si="135"/>
        <v>1</v>
      </c>
      <c r="AB677" s="340">
        <f t="shared" si="136"/>
        <v>1</v>
      </c>
      <c r="AC677" s="340">
        <f t="shared" si="137"/>
        <v>1</v>
      </c>
      <c r="AD677" s="340">
        <f t="shared" si="138"/>
        <v>1</v>
      </c>
      <c r="AE677" s="340">
        <f t="shared" si="139"/>
        <v>1</v>
      </c>
      <c r="AF677" s="340">
        <f t="shared" si="139"/>
        <v>1</v>
      </c>
      <c r="AG677" s="340">
        <f t="shared" si="140"/>
        <v>1</v>
      </c>
    </row>
    <row r="678" spans="1:33" ht="180.75">
      <c r="A678" s="169" t="s">
        <v>19</v>
      </c>
      <c r="B678" s="460" t="s">
        <v>13</v>
      </c>
      <c r="C678" s="642"/>
      <c r="D678" s="642"/>
      <c r="E678" s="643"/>
      <c r="F678" s="643"/>
      <c r="G678" s="52" t="s">
        <v>1363</v>
      </c>
      <c r="H678" s="163" t="s">
        <v>258</v>
      </c>
      <c r="I678" s="163" t="s">
        <v>259</v>
      </c>
      <c r="J678" s="168">
        <v>12</v>
      </c>
      <c r="K678" s="192">
        <v>46024</v>
      </c>
      <c r="L678" s="192">
        <v>47118</v>
      </c>
      <c r="M678" s="165">
        <f t="shared" si="133"/>
        <v>156.28571428571428</v>
      </c>
      <c r="N678" s="191">
        <v>0</v>
      </c>
      <c r="O678" s="175" t="s">
        <v>3901</v>
      </c>
      <c r="P678" s="53">
        <f t="shared" si="141"/>
        <v>0</v>
      </c>
      <c r="Q678" s="166" t="str">
        <f>IF(ISNUMBER(P678),IF(P678=100%,"CUMPLIDA",IF(AND(ISNUMBER(L678),ISNUMBER(CGR!$P$4)), IF(L678&lt;CGR!$P$4,"INCUMPLIDA","PROCESO"), "VERIFICAR FECHA")),"SIN VALOR AVANCE")</f>
        <v>PROCESO</v>
      </c>
      <c r="R678" s="281" t="s">
        <v>258</v>
      </c>
      <c r="S678" s="282" t="s">
        <v>259</v>
      </c>
      <c r="T678" s="301">
        <v>12</v>
      </c>
      <c r="U678" s="379">
        <v>46024</v>
      </c>
      <c r="V678" s="379">
        <v>47118</v>
      </c>
      <c r="W678" s="165">
        <f t="shared" si="132"/>
        <v>156.28571428571428</v>
      </c>
      <c r="X678" s="387">
        <v>0</v>
      </c>
      <c r="Y678" s="303" t="s">
        <v>3901</v>
      </c>
      <c r="Z678" s="340">
        <f t="shared" si="134"/>
        <v>1</v>
      </c>
      <c r="AA678" s="340">
        <f t="shared" si="135"/>
        <v>1</v>
      </c>
      <c r="AB678" s="340">
        <f t="shared" si="136"/>
        <v>1</v>
      </c>
      <c r="AC678" s="340">
        <f t="shared" si="137"/>
        <v>1</v>
      </c>
      <c r="AD678" s="340">
        <f t="shared" si="138"/>
        <v>1</v>
      </c>
      <c r="AE678" s="340">
        <f t="shared" si="139"/>
        <v>1</v>
      </c>
      <c r="AF678" s="340">
        <f t="shared" si="139"/>
        <v>1</v>
      </c>
      <c r="AG678" s="340">
        <f t="shared" si="140"/>
        <v>1</v>
      </c>
    </row>
    <row r="679" spans="1:33" ht="180">
      <c r="A679" s="169" t="s">
        <v>19</v>
      </c>
      <c r="B679" s="460" t="s">
        <v>13</v>
      </c>
      <c r="C679" s="642"/>
      <c r="D679" s="642"/>
      <c r="E679" s="643"/>
      <c r="F679" s="643"/>
      <c r="G679" s="52" t="s">
        <v>1364</v>
      </c>
      <c r="H679" s="163" t="s">
        <v>261</v>
      </c>
      <c r="I679" s="163" t="s">
        <v>262</v>
      </c>
      <c r="J679" s="168">
        <v>1</v>
      </c>
      <c r="K679" s="192">
        <v>46024</v>
      </c>
      <c r="L679" s="192">
        <v>47118</v>
      </c>
      <c r="M679" s="165">
        <f t="shared" si="133"/>
        <v>156.28571428571428</v>
      </c>
      <c r="N679" s="191">
        <v>0</v>
      </c>
      <c r="O679" s="175" t="s">
        <v>3705</v>
      </c>
      <c r="P679" s="53">
        <f t="shared" si="141"/>
        <v>0</v>
      </c>
      <c r="Q679" s="166" t="str">
        <f>IF(ISNUMBER(P679),IF(P679=100%,"CUMPLIDA",IF(AND(ISNUMBER(L679),ISNUMBER(CGR!$P$4)), IF(L679&lt;CGR!$P$4,"INCUMPLIDA","PROCESO"), "VERIFICAR FECHA")),"SIN VALOR AVANCE")</f>
        <v>PROCESO</v>
      </c>
      <c r="R679" s="281" t="s">
        <v>261</v>
      </c>
      <c r="S679" s="282" t="s">
        <v>262</v>
      </c>
      <c r="T679" s="301">
        <v>1</v>
      </c>
      <c r="U679" s="379">
        <v>46024</v>
      </c>
      <c r="V679" s="379">
        <v>47118</v>
      </c>
      <c r="W679" s="165">
        <f t="shared" si="132"/>
        <v>156.28571428571428</v>
      </c>
      <c r="X679" s="387">
        <v>0</v>
      </c>
      <c r="Y679" s="303" t="s">
        <v>3705</v>
      </c>
      <c r="Z679" s="340">
        <f t="shared" si="134"/>
        <v>1</v>
      </c>
      <c r="AA679" s="340">
        <f t="shared" si="135"/>
        <v>1</v>
      </c>
      <c r="AB679" s="340">
        <f t="shared" si="136"/>
        <v>1</v>
      </c>
      <c r="AC679" s="340">
        <f t="shared" si="137"/>
        <v>1</v>
      </c>
      <c r="AD679" s="340">
        <f t="shared" si="138"/>
        <v>1</v>
      </c>
      <c r="AE679" s="340">
        <f t="shared" si="139"/>
        <v>1</v>
      </c>
      <c r="AF679" s="340">
        <f t="shared" si="139"/>
        <v>1</v>
      </c>
      <c r="AG679" s="340">
        <f t="shared" si="140"/>
        <v>1</v>
      </c>
    </row>
    <row r="680" spans="1:33" ht="409.5">
      <c r="A680" s="169" t="s">
        <v>19</v>
      </c>
      <c r="B680" s="460" t="s">
        <v>13</v>
      </c>
      <c r="C680" s="642"/>
      <c r="D680" s="642"/>
      <c r="E680" s="643"/>
      <c r="F680" s="643"/>
      <c r="G680" s="52" t="s">
        <v>1365</v>
      </c>
      <c r="H680" s="163" t="s">
        <v>264</v>
      </c>
      <c r="I680" s="163" t="s">
        <v>265</v>
      </c>
      <c r="J680" s="168">
        <v>2</v>
      </c>
      <c r="K680" s="192">
        <v>46024</v>
      </c>
      <c r="L680" s="192">
        <v>47118</v>
      </c>
      <c r="M680" s="165">
        <f t="shared" si="133"/>
        <v>156.28571428571428</v>
      </c>
      <c r="N680" s="191">
        <v>0</v>
      </c>
      <c r="O680" s="175" t="s">
        <v>3722</v>
      </c>
      <c r="P680" s="53">
        <f t="shared" si="141"/>
        <v>0</v>
      </c>
      <c r="Q680" s="166" t="str">
        <f>IF(ISNUMBER(P680),IF(P680=100%,"CUMPLIDA",IF(AND(ISNUMBER(L680),ISNUMBER(CGR!$P$4)), IF(L680&lt;CGR!$P$4,"INCUMPLIDA","PROCESO"), "VERIFICAR FECHA")),"SIN VALOR AVANCE")</f>
        <v>PROCESO</v>
      </c>
      <c r="R680" s="281" t="s">
        <v>264</v>
      </c>
      <c r="S680" s="282" t="s">
        <v>265</v>
      </c>
      <c r="T680" s="301">
        <v>2</v>
      </c>
      <c r="U680" s="379">
        <v>46024</v>
      </c>
      <c r="V680" s="379">
        <v>47118</v>
      </c>
      <c r="W680" s="165">
        <f t="shared" si="132"/>
        <v>156.28571428571428</v>
      </c>
      <c r="X680" s="387">
        <v>0</v>
      </c>
      <c r="Y680" s="303" t="s">
        <v>3722</v>
      </c>
      <c r="Z680" s="340">
        <f t="shared" si="134"/>
        <v>1</v>
      </c>
      <c r="AA680" s="340">
        <f t="shared" si="135"/>
        <v>1</v>
      </c>
      <c r="AB680" s="340">
        <f t="shared" si="136"/>
        <v>1</v>
      </c>
      <c r="AC680" s="340">
        <f t="shared" si="137"/>
        <v>1</v>
      </c>
      <c r="AD680" s="340">
        <f t="shared" si="138"/>
        <v>1</v>
      </c>
      <c r="AE680" s="340">
        <f t="shared" si="139"/>
        <v>1</v>
      </c>
      <c r="AF680" s="340">
        <f t="shared" si="139"/>
        <v>1</v>
      </c>
      <c r="AG680" s="340">
        <f t="shared" si="140"/>
        <v>1</v>
      </c>
    </row>
    <row r="681" spans="1:33" ht="150.75">
      <c r="A681" s="169" t="s">
        <v>19</v>
      </c>
      <c r="B681" s="460" t="s">
        <v>13</v>
      </c>
      <c r="C681" s="642" t="s">
        <v>3902</v>
      </c>
      <c r="D681" s="642" t="s">
        <v>3771</v>
      </c>
      <c r="E681" s="643" t="s">
        <v>3903</v>
      </c>
      <c r="F681" s="643" t="s">
        <v>3904</v>
      </c>
      <c r="G681" s="643" t="s">
        <v>3905</v>
      </c>
      <c r="H681" s="537" t="s">
        <v>3618</v>
      </c>
      <c r="I681" s="163" t="s">
        <v>1097</v>
      </c>
      <c r="J681" s="164">
        <v>1</v>
      </c>
      <c r="K681" s="190">
        <v>44013</v>
      </c>
      <c r="L681" s="190">
        <v>44042</v>
      </c>
      <c r="M681" s="165">
        <f t="shared" si="133"/>
        <v>4.1428571428571432</v>
      </c>
      <c r="N681" s="191">
        <v>1</v>
      </c>
      <c r="O681" s="163" t="s">
        <v>3906</v>
      </c>
      <c r="P681" s="53">
        <f t="shared" si="141"/>
        <v>1</v>
      </c>
      <c r="Q681" s="166" t="str">
        <f>IF(ISNUMBER(P681),IF(P681=100%,"CUMPLIDA",IF(AND(ISNUMBER(L681),ISNUMBER(CGR!$P$4)), IF(L681&lt;CGR!$P$4,"INCUMPLIDA","PROCESO"), "VERIFICAR FECHA")),"SIN VALOR AVANCE")</f>
        <v>CUMPLIDA</v>
      </c>
      <c r="R681" s="362" t="s">
        <v>3618</v>
      </c>
      <c r="S681" s="282" t="s">
        <v>1097</v>
      </c>
      <c r="T681" s="363">
        <v>1</v>
      </c>
      <c r="U681" s="378">
        <v>44013</v>
      </c>
      <c r="V681" s="378">
        <v>44042</v>
      </c>
      <c r="W681" s="165">
        <f t="shared" si="132"/>
        <v>4.1428571428571432</v>
      </c>
      <c r="X681" s="387">
        <v>1</v>
      </c>
      <c r="Y681" s="282" t="s">
        <v>3906</v>
      </c>
      <c r="Z681" s="340">
        <f t="shared" si="134"/>
        <v>1</v>
      </c>
      <c r="AA681" s="340">
        <f t="shared" si="135"/>
        <v>1</v>
      </c>
      <c r="AB681" s="340">
        <f t="shared" si="136"/>
        <v>1</v>
      </c>
      <c r="AC681" s="340">
        <f t="shared" si="137"/>
        <v>1</v>
      </c>
      <c r="AD681" s="340">
        <f t="shared" si="138"/>
        <v>1</v>
      </c>
      <c r="AE681" s="340">
        <f t="shared" si="139"/>
        <v>1</v>
      </c>
      <c r="AF681" s="340">
        <f t="shared" si="139"/>
        <v>1</v>
      </c>
      <c r="AG681" s="340">
        <f t="shared" si="140"/>
        <v>1</v>
      </c>
    </row>
    <row r="682" spans="1:33" ht="195.75">
      <c r="A682" s="169" t="s">
        <v>19</v>
      </c>
      <c r="B682" s="460" t="s">
        <v>13</v>
      </c>
      <c r="C682" s="642"/>
      <c r="D682" s="642"/>
      <c r="E682" s="643"/>
      <c r="F682" s="643"/>
      <c r="G682" s="643"/>
      <c r="H682" s="537" t="s">
        <v>3620</v>
      </c>
      <c r="I682" s="163" t="s">
        <v>3170</v>
      </c>
      <c r="J682" s="164">
        <v>1</v>
      </c>
      <c r="K682" s="190">
        <v>44044</v>
      </c>
      <c r="L682" s="190">
        <v>44196</v>
      </c>
      <c r="M682" s="165">
        <f t="shared" si="133"/>
        <v>21.714285714285715</v>
      </c>
      <c r="N682" s="191">
        <v>1</v>
      </c>
      <c r="O682" s="163" t="s">
        <v>3907</v>
      </c>
      <c r="P682" s="53">
        <f t="shared" si="141"/>
        <v>1</v>
      </c>
      <c r="Q682" s="166" t="str">
        <f>IF(ISNUMBER(P682),IF(P682=100%,"CUMPLIDA",IF(AND(ISNUMBER(L682),ISNUMBER(CGR!$P$4)), IF(L682&lt;CGR!$P$4,"INCUMPLIDA","PROCESO"), "VERIFICAR FECHA")),"SIN VALOR AVANCE")</f>
        <v>CUMPLIDA</v>
      </c>
      <c r="R682" s="362" t="s">
        <v>3620</v>
      </c>
      <c r="S682" s="282" t="s">
        <v>3170</v>
      </c>
      <c r="T682" s="363">
        <v>1</v>
      </c>
      <c r="U682" s="378">
        <v>44044</v>
      </c>
      <c r="V682" s="378">
        <v>44196</v>
      </c>
      <c r="W682" s="165">
        <f t="shared" si="132"/>
        <v>21.714285714285715</v>
      </c>
      <c r="X682" s="387">
        <v>1</v>
      </c>
      <c r="Y682" s="282" t="s">
        <v>3907</v>
      </c>
      <c r="Z682" s="340">
        <f t="shared" si="134"/>
        <v>1</v>
      </c>
      <c r="AA682" s="340">
        <f t="shared" si="135"/>
        <v>1</v>
      </c>
      <c r="AB682" s="340">
        <f t="shared" si="136"/>
        <v>1</v>
      </c>
      <c r="AC682" s="340">
        <f t="shared" si="137"/>
        <v>1</v>
      </c>
      <c r="AD682" s="340">
        <f t="shared" si="138"/>
        <v>1</v>
      </c>
      <c r="AE682" s="340">
        <f t="shared" si="139"/>
        <v>1</v>
      </c>
      <c r="AF682" s="340">
        <f t="shared" si="139"/>
        <v>1</v>
      </c>
      <c r="AG682" s="340">
        <f t="shared" si="140"/>
        <v>1</v>
      </c>
    </row>
    <row r="683" spans="1:33" ht="90">
      <c r="A683" s="169" t="s">
        <v>19</v>
      </c>
      <c r="B683" s="460" t="s">
        <v>13</v>
      </c>
      <c r="C683" s="642"/>
      <c r="D683" s="642"/>
      <c r="E683" s="643"/>
      <c r="F683" s="643"/>
      <c r="G683" s="643"/>
      <c r="H683" s="537" t="s">
        <v>2429</v>
      </c>
      <c r="I683" s="163" t="s">
        <v>969</v>
      </c>
      <c r="J683" s="164">
        <v>1</v>
      </c>
      <c r="K683" s="190">
        <v>45231</v>
      </c>
      <c r="L683" s="190">
        <v>45504</v>
      </c>
      <c r="M683" s="165">
        <f t="shared" si="133"/>
        <v>39</v>
      </c>
      <c r="N683" s="191">
        <v>1</v>
      </c>
      <c r="O683" s="175" t="s">
        <v>3703</v>
      </c>
      <c r="P683" s="53">
        <f t="shared" si="141"/>
        <v>1</v>
      </c>
      <c r="Q683" s="166" t="str">
        <f>IF(ISNUMBER(P683),IF(P683=100%,"CUMPLIDA",IF(AND(ISNUMBER(L683),ISNUMBER(CGR!$P$4)), IF(L683&lt;CGR!$P$4,"INCUMPLIDA","PROCESO"), "VERIFICAR FECHA")),"SIN VALOR AVANCE")</f>
        <v>CUMPLIDA</v>
      </c>
      <c r="R683" s="362" t="s">
        <v>2429</v>
      </c>
      <c r="S683" s="282" t="s">
        <v>969</v>
      </c>
      <c r="T683" s="363">
        <v>1</v>
      </c>
      <c r="U683" s="378">
        <v>45231</v>
      </c>
      <c r="V683" s="378">
        <v>45504</v>
      </c>
      <c r="W683" s="165">
        <f t="shared" si="132"/>
        <v>39</v>
      </c>
      <c r="X683" s="387">
        <v>1</v>
      </c>
      <c r="Y683" s="303" t="s">
        <v>3703</v>
      </c>
      <c r="Z683" s="340">
        <f t="shared" si="134"/>
        <v>1</v>
      </c>
      <c r="AA683" s="340">
        <f t="shared" si="135"/>
        <v>1</v>
      </c>
      <c r="AB683" s="340">
        <f t="shared" si="136"/>
        <v>1</v>
      </c>
      <c r="AC683" s="340">
        <f t="shared" si="137"/>
        <v>1</v>
      </c>
      <c r="AD683" s="340">
        <f t="shared" si="138"/>
        <v>1</v>
      </c>
      <c r="AE683" s="340">
        <f t="shared" si="139"/>
        <v>1</v>
      </c>
      <c r="AF683" s="340">
        <f t="shared" si="139"/>
        <v>1</v>
      </c>
      <c r="AG683" s="340">
        <f t="shared" si="140"/>
        <v>1</v>
      </c>
    </row>
    <row r="684" spans="1:33" ht="315.75">
      <c r="A684" s="169" t="s">
        <v>19</v>
      </c>
      <c r="B684" s="460" t="s">
        <v>13</v>
      </c>
      <c r="C684" s="642"/>
      <c r="D684" s="642"/>
      <c r="E684" s="643"/>
      <c r="F684" s="643"/>
      <c r="G684" s="643"/>
      <c r="H684" s="537" t="s">
        <v>2431</v>
      </c>
      <c r="I684" s="163" t="s">
        <v>2432</v>
      </c>
      <c r="J684" s="164">
        <v>1</v>
      </c>
      <c r="K684" s="190">
        <v>45231</v>
      </c>
      <c r="L684" s="190">
        <v>45504</v>
      </c>
      <c r="M684" s="165">
        <f t="shared" si="133"/>
        <v>39</v>
      </c>
      <c r="N684" s="191">
        <v>1</v>
      </c>
      <c r="O684" s="175" t="s">
        <v>3741</v>
      </c>
      <c r="P684" s="53">
        <f t="shared" si="141"/>
        <v>1</v>
      </c>
      <c r="Q684" s="166" t="str">
        <f>IF(ISNUMBER(P684),IF(P684=100%,"CUMPLIDA",IF(AND(ISNUMBER(L684),ISNUMBER(CGR!$P$4)), IF(L684&lt;CGR!$P$4,"INCUMPLIDA","PROCESO"), "VERIFICAR FECHA")),"SIN VALOR AVANCE")</f>
        <v>CUMPLIDA</v>
      </c>
      <c r="R684" s="362" t="s">
        <v>2431</v>
      </c>
      <c r="S684" s="282" t="s">
        <v>2432</v>
      </c>
      <c r="T684" s="363">
        <v>1</v>
      </c>
      <c r="U684" s="378">
        <v>45231</v>
      </c>
      <c r="V684" s="378">
        <v>45504</v>
      </c>
      <c r="W684" s="165">
        <f t="shared" si="132"/>
        <v>39</v>
      </c>
      <c r="X684" s="387">
        <v>1</v>
      </c>
      <c r="Y684" s="303" t="s">
        <v>3741</v>
      </c>
      <c r="Z684" s="340">
        <f t="shared" si="134"/>
        <v>1</v>
      </c>
      <c r="AA684" s="340">
        <f t="shared" si="135"/>
        <v>1</v>
      </c>
      <c r="AB684" s="340">
        <f t="shared" si="136"/>
        <v>1</v>
      </c>
      <c r="AC684" s="340">
        <f t="shared" si="137"/>
        <v>1</v>
      </c>
      <c r="AD684" s="340">
        <f t="shared" si="138"/>
        <v>1</v>
      </c>
      <c r="AE684" s="340">
        <f t="shared" si="139"/>
        <v>1</v>
      </c>
      <c r="AF684" s="340">
        <f t="shared" si="139"/>
        <v>1</v>
      </c>
      <c r="AG684" s="340">
        <f t="shared" si="140"/>
        <v>1</v>
      </c>
    </row>
    <row r="685" spans="1:33" ht="150.75">
      <c r="A685" s="169" t="s">
        <v>19</v>
      </c>
      <c r="B685" s="460" t="s">
        <v>13</v>
      </c>
      <c r="C685" s="642"/>
      <c r="D685" s="642"/>
      <c r="E685" s="643"/>
      <c r="F685" s="643"/>
      <c r="G685" s="52" t="s">
        <v>2434</v>
      </c>
      <c r="H685" s="163" t="s">
        <v>1614</v>
      </c>
      <c r="I685" s="163" t="s">
        <v>238</v>
      </c>
      <c r="J685" s="168">
        <v>1</v>
      </c>
      <c r="K685" s="192">
        <v>45323</v>
      </c>
      <c r="L685" s="192">
        <v>45747</v>
      </c>
      <c r="M685" s="165">
        <f t="shared" si="133"/>
        <v>60.571428571428569</v>
      </c>
      <c r="N685" s="191">
        <v>0</v>
      </c>
      <c r="O685" s="175" t="s">
        <v>3797</v>
      </c>
      <c r="P685" s="53">
        <f t="shared" si="141"/>
        <v>0</v>
      </c>
      <c r="Q685" s="166" t="str">
        <f>IF(ISNUMBER(P685),IF(P685=100%,"CUMPLIDA",IF(AND(ISNUMBER(L685),ISNUMBER(CGR!$P$4)), IF(L685&lt;CGR!$P$4,"INCUMPLIDA","PROCESO"), "VERIFICAR FECHA")),"SIN VALOR AVANCE")</f>
        <v>PROCESO</v>
      </c>
      <c r="R685" s="281" t="s">
        <v>1614</v>
      </c>
      <c r="S685" s="282" t="s">
        <v>238</v>
      </c>
      <c r="T685" s="301">
        <v>1</v>
      </c>
      <c r="U685" s="379">
        <v>45323</v>
      </c>
      <c r="V685" s="379">
        <v>45747</v>
      </c>
      <c r="W685" s="165">
        <f t="shared" si="132"/>
        <v>60.571428571428569</v>
      </c>
      <c r="X685" s="387">
        <v>0</v>
      </c>
      <c r="Y685" s="303" t="s">
        <v>3797</v>
      </c>
      <c r="Z685" s="340">
        <f t="shared" si="134"/>
        <v>1</v>
      </c>
      <c r="AA685" s="340">
        <f t="shared" si="135"/>
        <v>1</v>
      </c>
      <c r="AB685" s="340">
        <f t="shared" si="136"/>
        <v>1</v>
      </c>
      <c r="AC685" s="340">
        <f t="shared" si="137"/>
        <v>1</v>
      </c>
      <c r="AD685" s="340">
        <f t="shared" si="138"/>
        <v>1</v>
      </c>
      <c r="AE685" s="340">
        <f t="shared" si="139"/>
        <v>1</v>
      </c>
      <c r="AF685" s="340">
        <f t="shared" si="139"/>
        <v>1</v>
      </c>
      <c r="AG685" s="340">
        <f t="shared" si="140"/>
        <v>1</v>
      </c>
    </row>
    <row r="686" spans="1:33" ht="90">
      <c r="A686" s="169" t="s">
        <v>19</v>
      </c>
      <c r="B686" s="460" t="s">
        <v>13</v>
      </c>
      <c r="C686" s="642"/>
      <c r="D686" s="642"/>
      <c r="E686" s="643"/>
      <c r="F686" s="643"/>
      <c r="G686" s="52" t="s">
        <v>241</v>
      </c>
      <c r="H686" s="163" t="s">
        <v>241</v>
      </c>
      <c r="I686" s="163" t="s">
        <v>242</v>
      </c>
      <c r="J686" s="168">
        <v>1</v>
      </c>
      <c r="K686" s="192">
        <v>45323</v>
      </c>
      <c r="L686" s="192">
        <v>45747</v>
      </c>
      <c r="M686" s="165">
        <f t="shared" si="133"/>
        <v>60.571428571428569</v>
      </c>
      <c r="N686" s="191">
        <v>0</v>
      </c>
      <c r="O686" s="175" t="s">
        <v>3798</v>
      </c>
      <c r="P686" s="53">
        <f t="shared" si="141"/>
        <v>0</v>
      </c>
      <c r="Q686" s="166" t="str">
        <f>IF(ISNUMBER(P686),IF(P686=100%,"CUMPLIDA",IF(AND(ISNUMBER(L686),ISNUMBER(CGR!$P$4)), IF(L686&lt;CGR!$P$4,"INCUMPLIDA","PROCESO"), "VERIFICAR FECHA")),"SIN VALOR AVANCE")</f>
        <v>PROCESO</v>
      </c>
      <c r="R686" s="281" t="s">
        <v>241</v>
      </c>
      <c r="S686" s="282" t="s">
        <v>242</v>
      </c>
      <c r="T686" s="301">
        <v>1</v>
      </c>
      <c r="U686" s="379">
        <v>45323</v>
      </c>
      <c r="V686" s="379">
        <v>45747</v>
      </c>
      <c r="W686" s="165">
        <f t="shared" si="132"/>
        <v>60.571428571428569</v>
      </c>
      <c r="X686" s="387">
        <v>0</v>
      </c>
      <c r="Y686" s="303" t="s">
        <v>3798</v>
      </c>
      <c r="Z686" s="340">
        <f t="shared" si="134"/>
        <v>1</v>
      </c>
      <c r="AA686" s="340">
        <f t="shared" si="135"/>
        <v>1</v>
      </c>
      <c r="AB686" s="340">
        <f t="shared" si="136"/>
        <v>1</v>
      </c>
      <c r="AC686" s="340">
        <f t="shared" si="137"/>
        <v>1</v>
      </c>
      <c r="AD686" s="340">
        <f t="shared" si="138"/>
        <v>1</v>
      </c>
      <c r="AE686" s="340">
        <f t="shared" si="139"/>
        <v>1</v>
      </c>
      <c r="AF686" s="340">
        <f t="shared" si="139"/>
        <v>1</v>
      </c>
      <c r="AG686" s="340">
        <f t="shared" si="140"/>
        <v>1</v>
      </c>
    </row>
    <row r="687" spans="1:33" ht="150">
      <c r="A687" s="169" t="s">
        <v>19</v>
      </c>
      <c r="B687" s="460" t="s">
        <v>13</v>
      </c>
      <c r="C687" s="642"/>
      <c r="D687" s="642"/>
      <c r="E687" s="643"/>
      <c r="F687" s="643"/>
      <c r="G687" s="52" t="s">
        <v>1361</v>
      </c>
      <c r="H687" s="163" t="s">
        <v>245</v>
      </c>
      <c r="I687" s="163" t="s">
        <v>246</v>
      </c>
      <c r="J687" s="168">
        <v>1</v>
      </c>
      <c r="K687" s="192">
        <v>45231</v>
      </c>
      <c r="L687" s="192">
        <v>45747</v>
      </c>
      <c r="M687" s="165">
        <f t="shared" si="133"/>
        <v>73.714285714285708</v>
      </c>
      <c r="N687" s="191">
        <v>0</v>
      </c>
      <c r="O687" s="175" t="s">
        <v>3798</v>
      </c>
      <c r="P687" s="53">
        <f t="shared" si="141"/>
        <v>0</v>
      </c>
      <c r="Q687" s="166" t="str">
        <f>IF(ISNUMBER(P687),IF(P687=100%,"CUMPLIDA",IF(AND(ISNUMBER(L687),ISNUMBER(CGR!$P$4)), IF(L687&lt;CGR!$P$4,"INCUMPLIDA","PROCESO"), "VERIFICAR FECHA")),"SIN VALOR AVANCE")</f>
        <v>PROCESO</v>
      </c>
      <c r="R687" s="281" t="s">
        <v>245</v>
      </c>
      <c r="S687" s="282" t="s">
        <v>246</v>
      </c>
      <c r="T687" s="301">
        <v>1</v>
      </c>
      <c r="U687" s="379">
        <v>45231</v>
      </c>
      <c r="V687" s="379">
        <v>45747</v>
      </c>
      <c r="W687" s="165">
        <f t="shared" si="132"/>
        <v>73.714285714285708</v>
      </c>
      <c r="X687" s="387">
        <v>0</v>
      </c>
      <c r="Y687" s="303" t="s">
        <v>3798</v>
      </c>
      <c r="Z687" s="340">
        <f t="shared" si="134"/>
        <v>1</v>
      </c>
      <c r="AA687" s="340">
        <f t="shared" si="135"/>
        <v>1</v>
      </c>
      <c r="AB687" s="340">
        <f t="shared" si="136"/>
        <v>1</v>
      </c>
      <c r="AC687" s="340">
        <f t="shared" si="137"/>
        <v>1</v>
      </c>
      <c r="AD687" s="340">
        <f t="shared" si="138"/>
        <v>1</v>
      </c>
      <c r="AE687" s="340">
        <f t="shared" si="139"/>
        <v>1</v>
      </c>
      <c r="AF687" s="340">
        <f t="shared" si="139"/>
        <v>1</v>
      </c>
      <c r="AG687" s="340">
        <f t="shared" si="140"/>
        <v>1</v>
      </c>
    </row>
    <row r="688" spans="1:33" ht="150.75">
      <c r="A688" s="169" t="s">
        <v>19</v>
      </c>
      <c r="B688" s="460" t="s">
        <v>13</v>
      </c>
      <c r="C688" s="642"/>
      <c r="D688" s="642"/>
      <c r="E688" s="643"/>
      <c r="F688" s="643"/>
      <c r="G688" s="52" t="s">
        <v>248</v>
      </c>
      <c r="H688" s="163" t="s">
        <v>248</v>
      </c>
      <c r="I688" s="163" t="s">
        <v>3249</v>
      </c>
      <c r="J688" s="168">
        <v>1</v>
      </c>
      <c r="K688" s="192">
        <v>45323</v>
      </c>
      <c r="L688" s="192">
        <v>45747</v>
      </c>
      <c r="M688" s="165">
        <f t="shared" si="133"/>
        <v>60.571428571428569</v>
      </c>
      <c r="N688" s="191">
        <v>0</v>
      </c>
      <c r="O688" s="175" t="s">
        <v>3797</v>
      </c>
      <c r="P688" s="53">
        <f t="shared" si="141"/>
        <v>0</v>
      </c>
      <c r="Q688" s="166" t="str">
        <f>IF(ISNUMBER(P688),IF(P688=100%,"CUMPLIDA",IF(AND(ISNUMBER(L688),ISNUMBER(CGR!$P$4)), IF(L688&lt;CGR!$P$4,"INCUMPLIDA","PROCESO"), "VERIFICAR FECHA")),"SIN VALOR AVANCE")</f>
        <v>PROCESO</v>
      </c>
      <c r="R688" s="281" t="s">
        <v>248</v>
      </c>
      <c r="S688" s="282" t="s">
        <v>3249</v>
      </c>
      <c r="T688" s="301">
        <v>1</v>
      </c>
      <c r="U688" s="379">
        <v>45323</v>
      </c>
      <c r="V688" s="379">
        <v>45747</v>
      </c>
      <c r="W688" s="165">
        <f t="shared" si="132"/>
        <v>60.571428571428569</v>
      </c>
      <c r="X688" s="387">
        <v>0</v>
      </c>
      <c r="Y688" s="303" t="s">
        <v>3797</v>
      </c>
      <c r="Z688" s="340">
        <f t="shared" si="134"/>
        <v>1</v>
      </c>
      <c r="AA688" s="340">
        <f t="shared" si="135"/>
        <v>1</v>
      </c>
      <c r="AB688" s="340">
        <f t="shared" si="136"/>
        <v>1</v>
      </c>
      <c r="AC688" s="340">
        <f t="shared" si="137"/>
        <v>1</v>
      </c>
      <c r="AD688" s="340">
        <f t="shared" si="138"/>
        <v>1</v>
      </c>
      <c r="AE688" s="340">
        <f t="shared" si="139"/>
        <v>1</v>
      </c>
      <c r="AF688" s="340">
        <f t="shared" si="139"/>
        <v>1</v>
      </c>
      <c r="AG688" s="340">
        <f t="shared" si="140"/>
        <v>1</v>
      </c>
    </row>
    <row r="689" spans="1:33" ht="135">
      <c r="A689" s="169" t="s">
        <v>19</v>
      </c>
      <c r="B689" s="460" t="s">
        <v>13</v>
      </c>
      <c r="C689" s="642"/>
      <c r="D689" s="642"/>
      <c r="E689" s="643"/>
      <c r="F689" s="643"/>
      <c r="G689" s="52" t="s">
        <v>3707</v>
      </c>
      <c r="H689" s="163" t="s">
        <v>3707</v>
      </c>
      <c r="I689" s="163" t="s">
        <v>252</v>
      </c>
      <c r="J689" s="168">
        <v>1</v>
      </c>
      <c r="K689" s="192">
        <v>45231</v>
      </c>
      <c r="L689" s="192">
        <v>45747</v>
      </c>
      <c r="M689" s="165">
        <f t="shared" si="133"/>
        <v>73.714285714285708</v>
      </c>
      <c r="N689" s="191">
        <v>0</v>
      </c>
      <c r="O689" s="175" t="s">
        <v>3798</v>
      </c>
      <c r="P689" s="53">
        <f t="shared" si="141"/>
        <v>0</v>
      </c>
      <c r="Q689" s="166" t="str">
        <f>IF(ISNUMBER(P689),IF(P689=100%,"CUMPLIDA",IF(AND(ISNUMBER(L689),ISNUMBER(CGR!$P$4)), IF(L689&lt;CGR!$P$4,"INCUMPLIDA","PROCESO"), "VERIFICAR FECHA")),"SIN VALOR AVANCE")</f>
        <v>PROCESO</v>
      </c>
      <c r="R689" s="281" t="s">
        <v>3707</v>
      </c>
      <c r="S689" s="282" t="s">
        <v>252</v>
      </c>
      <c r="T689" s="301">
        <v>1</v>
      </c>
      <c r="U689" s="379">
        <v>45231</v>
      </c>
      <c r="V689" s="379">
        <v>45747</v>
      </c>
      <c r="W689" s="165">
        <f t="shared" si="132"/>
        <v>73.714285714285708</v>
      </c>
      <c r="X689" s="387">
        <v>0</v>
      </c>
      <c r="Y689" s="303" t="s">
        <v>3798</v>
      </c>
      <c r="Z689" s="340">
        <f t="shared" si="134"/>
        <v>1</v>
      </c>
      <c r="AA689" s="340">
        <f t="shared" si="135"/>
        <v>1</v>
      </c>
      <c r="AB689" s="340">
        <f t="shared" si="136"/>
        <v>1</v>
      </c>
      <c r="AC689" s="340">
        <f t="shared" si="137"/>
        <v>1</v>
      </c>
      <c r="AD689" s="340">
        <f t="shared" si="138"/>
        <v>1</v>
      </c>
      <c r="AE689" s="340">
        <f t="shared" si="139"/>
        <v>1</v>
      </c>
      <c r="AF689" s="340">
        <f t="shared" si="139"/>
        <v>1</v>
      </c>
      <c r="AG689" s="340">
        <f t="shared" si="140"/>
        <v>1</v>
      </c>
    </row>
    <row r="690" spans="1:33" ht="210.75">
      <c r="A690" s="169" t="s">
        <v>19</v>
      </c>
      <c r="B690" s="460" t="s">
        <v>13</v>
      </c>
      <c r="C690" s="642"/>
      <c r="D690" s="642"/>
      <c r="E690" s="643"/>
      <c r="F690" s="643"/>
      <c r="G690" s="52" t="s">
        <v>3708</v>
      </c>
      <c r="H690" s="163" t="s">
        <v>3708</v>
      </c>
      <c r="I690" s="163" t="s">
        <v>2556</v>
      </c>
      <c r="J690" s="168">
        <v>1</v>
      </c>
      <c r="K690" s="192">
        <v>45231</v>
      </c>
      <c r="L690" s="192">
        <v>45808</v>
      </c>
      <c r="M690" s="165">
        <f t="shared" si="133"/>
        <v>82.428571428571431</v>
      </c>
      <c r="N690" s="191">
        <v>0</v>
      </c>
      <c r="O690" s="175" t="s">
        <v>3908</v>
      </c>
      <c r="P690" s="53">
        <f t="shared" si="141"/>
        <v>0</v>
      </c>
      <c r="Q690" s="166" t="str">
        <f>IF(ISNUMBER(P690),IF(P690=100%,"CUMPLIDA",IF(AND(ISNUMBER(L690),ISNUMBER(CGR!$P$4)), IF(L690&lt;CGR!$P$4,"INCUMPLIDA","PROCESO"), "VERIFICAR FECHA")),"SIN VALOR AVANCE")</f>
        <v>PROCESO</v>
      </c>
      <c r="R690" s="281" t="s">
        <v>3708</v>
      </c>
      <c r="S690" s="282" t="s">
        <v>2556</v>
      </c>
      <c r="T690" s="301">
        <v>1</v>
      </c>
      <c r="U690" s="379">
        <v>45231</v>
      </c>
      <c r="V690" s="379">
        <v>45808</v>
      </c>
      <c r="W690" s="165">
        <f t="shared" si="132"/>
        <v>82.428571428571431</v>
      </c>
      <c r="X690" s="387">
        <v>0</v>
      </c>
      <c r="Y690" s="303" t="s">
        <v>3908</v>
      </c>
      <c r="Z690" s="340">
        <f t="shared" si="134"/>
        <v>1</v>
      </c>
      <c r="AA690" s="340">
        <f t="shared" si="135"/>
        <v>1</v>
      </c>
      <c r="AB690" s="340">
        <f t="shared" si="136"/>
        <v>1</v>
      </c>
      <c r="AC690" s="340">
        <f t="shared" si="137"/>
        <v>1</v>
      </c>
      <c r="AD690" s="340">
        <f t="shared" si="138"/>
        <v>1</v>
      </c>
      <c r="AE690" s="340">
        <f t="shared" si="139"/>
        <v>1</v>
      </c>
      <c r="AF690" s="340">
        <f t="shared" si="139"/>
        <v>1</v>
      </c>
      <c r="AG690" s="340">
        <f t="shared" si="140"/>
        <v>1</v>
      </c>
    </row>
    <row r="691" spans="1:33" ht="180.75">
      <c r="A691" s="169" t="s">
        <v>19</v>
      </c>
      <c r="B691" s="460" t="s">
        <v>13</v>
      </c>
      <c r="C691" s="642"/>
      <c r="D691" s="642"/>
      <c r="E691" s="643"/>
      <c r="F691" s="643"/>
      <c r="G691" s="52" t="s">
        <v>1363</v>
      </c>
      <c r="H691" s="163" t="s">
        <v>258</v>
      </c>
      <c r="I691" s="163" t="s">
        <v>259</v>
      </c>
      <c r="J691" s="168">
        <v>10</v>
      </c>
      <c r="K691" s="192">
        <v>45809</v>
      </c>
      <c r="L691" s="192">
        <v>46568</v>
      </c>
      <c r="M691" s="165">
        <f t="shared" si="133"/>
        <v>108.42857142857143</v>
      </c>
      <c r="N691" s="191">
        <v>0</v>
      </c>
      <c r="O691" s="175" t="s">
        <v>3744</v>
      </c>
      <c r="P691" s="53">
        <f t="shared" si="141"/>
        <v>0</v>
      </c>
      <c r="Q691" s="166" t="str">
        <f>IF(ISNUMBER(P691),IF(P691=100%,"CUMPLIDA",IF(AND(ISNUMBER(L691),ISNUMBER(CGR!$P$4)), IF(L691&lt;CGR!$P$4,"INCUMPLIDA","PROCESO"), "VERIFICAR FECHA")),"SIN VALOR AVANCE")</f>
        <v>PROCESO</v>
      </c>
      <c r="R691" s="281" t="s">
        <v>258</v>
      </c>
      <c r="S691" s="282" t="s">
        <v>259</v>
      </c>
      <c r="T691" s="301">
        <v>10</v>
      </c>
      <c r="U691" s="379">
        <v>45809</v>
      </c>
      <c r="V691" s="379">
        <v>46568</v>
      </c>
      <c r="W691" s="165">
        <f t="shared" si="132"/>
        <v>108.42857142857143</v>
      </c>
      <c r="X691" s="387">
        <v>0</v>
      </c>
      <c r="Y691" s="303" t="s">
        <v>3744</v>
      </c>
      <c r="Z691" s="340">
        <f t="shared" si="134"/>
        <v>1</v>
      </c>
      <c r="AA691" s="340">
        <f t="shared" si="135"/>
        <v>1</v>
      </c>
      <c r="AB691" s="340">
        <f t="shared" si="136"/>
        <v>1</v>
      </c>
      <c r="AC691" s="340">
        <f t="shared" si="137"/>
        <v>1</v>
      </c>
      <c r="AD691" s="340">
        <f t="shared" si="138"/>
        <v>1</v>
      </c>
      <c r="AE691" s="340">
        <f t="shared" si="139"/>
        <v>1</v>
      </c>
      <c r="AF691" s="340">
        <f t="shared" si="139"/>
        <v>1</v>
      </c>
      <c r="AG691" s="340">
        <f t="shared" si="140"/>
        <v>1</v>
      </c>
    </row>
    <row r="692" spans="1:33" ht="180">
      <c r="A692" s="169" t="s">
        <v>19</v>
      </c>
      <c r="B692" s="460" t="s">
        <v>13</v>
      </c>
      <c r="C692" s="642"/>
      <c r="D692" s="642"/>
      <c r="E692" s="643"/>
      <c r="F692" s="643"/>
      <c r="G692" s="52" t="s">
        <v>1364</v>
      </c>
      <c r="H692" s="163" t="s">
        <v>261</v>
      </c>
      <c r="I692" s="163" t="s">
        <v>262</v>
      </c>
      <c r="J692" s="168">
        <v>1</v>
      </c>
      <c r="K692" s="192">
        <v>45809</v>
      </c>
      <c r="L692" s="192">
        <v>46568</v>
      </c>
      <c r="M692" s="165">
        <f t="shared" si="133"/>
        <v>108.42857142857143</v>
      </c>
      <c r="N692" s="191">
        <v>0</v>
      </c>
      <c r="O692" s="175" t="s">
        <v>3721</v>
      </c>
      <c r="P692" s="53">
        <f t="shared" si="141"/>
        <v>0</v>
      </c>
      <c r="Q692" s="166" t="str">
        <f>IF(ISNUMBER(P692),IF(P692=100%,"CUMPLIDA",IF(AND(ISNUMBER(L692),ISNUMBER(CGR!$P$4)), IF(L692&lt;CGR!$P$4,"INCUMPLIDA","PROCESO"), "VERIFICAR FECHA")),"SIN VALOR AVANCE")</f>
        <v>PROCESO</v>
      </c>
      <c r="R692" s="281" t="s">
        <v>261</v>
      </c>
      <c r="S692" s="282" t="s">
        <v>262</v>
      </c>
      <c r="T692" s="301">
        <v>1</v>
      </c>
      <c r="U692" s="379">
        <v>45809</v>
      </c>
      <c r="V692" s="379">
        <v>46568</v>
      </c>
      <c r="W692" s="165">
        <f t="shared" si="132"/>
        <v>108.42857142857143</v>
      </c>
      <c r="X692" s="387">
        <v>0</v>
      </c>
      <c r="Y692" s="303" t="s">
        <v>3721</v>
      </c>
      <c r="Z692" s="340">
        <f t="shared" si="134"/>
        <v>1</v>
      </c>
      <c r="AA692" s="340">
        <f t="shared" si="135"/>
        <v>1</v>
      </c>
      <c r="AB692" s="340">
        <f t="shared" si="136"/>
        <v>1</v>
      </c>
      <c r="AC692" s="340">
        <f t="shared" si="137"/>
        <v>1</v>
      </c>
      <c r="AD692" s="340">
        <f t="shared" si="138"/>
        <v>1</v>
      </c>
      <c r="AE692" s="340">
        <f t="shared" si="139"/>
        <v>1</v>
      </c>
      <c r="AF692" s="340">
        <f t="shared" si="139"/>
        <v>1</v>
      </c>
      <c r="AG692" s="340">
        <f t="shared" si="140"/>
        <v>1</v>
      </c>
    </row>
    <row r="693" spans="1:33" ht="409.5">
      <c r="A693" s="169" t="s">
        <v>19</v>
      </c>
      <c r="B693" s="460" t="s">
        <v>13</v>
      </c>
      <c r="C693" s="642"/>
      <c r="D693" s="642"/>
      <c r="E693" s="643"/>
      <c r="F693" s="643"/>
      <c r="G693" s="52" t="s">
        <v>1365</v>
      </c>
      <c r="H693" s="163" t="s">
        <v>264</v>
      </c>
      <c r="I693" s="163" t="s">
        <v>265</v>
      </c>
      <c r="J693" s="168">
        <v>2</v>
      </c>
      <c r="K693" s="192">
        <v>45809</v>
      </c>
      <c r="L693" s="192">
        <v>46568</v>
      </c>
      <c r="M693" s="165">
        <f t="shared" si="133"/>
        <v>108.42857142857143</v>
      </c>
      <c r="N693" s="191">
        <v>0</v>
      </c>
      <c r="O693" s="175" t="s">
        <v>3711</v>
      </c>
      <c r="P693" s="53">
        <f t="shared" si="141"/>
        <v>0</v>
      </c>
      <c r="Q693" s="166" t="str">
        <f>IF(ISNUMBER(P693),IF(P693=100%,"CUMPLIDA",IF(AND(ISNUMBER(L693),ISNUMBER(CGR!$P$4)), IF(L693&lt;CGR!$P$4,"INCUMPLIDA","PROCESO"), "VERIFICAR FECHA")),"SIN VALOR AVANCE")</f>
        <v>PROCESO</v>
      </c>
      <c r="R693" s="281" t="s">
        <v>264</v>
      </c>
      <c r="S693" s="282" t="s">
        <v>265</v>
      </c>
      <c r="T693" s="301">
        <v>2</v>
      </c>
      <c r="U693" s="379">
        <v>45809</v>
      </c>
      <c r="V693" s="379">
        <v>46568</v>
      </c>
      <c r="W693" s="165">
        <f t="shared" si="132"/>
        <v>108.42857142857143</v>
      </c>
      <c r="X693" s="387">
        <v>0</v>
      </c>
      <c r="Y693" s="303" t="s">
        <v>3711</v>
      </c>
      <c r="Z693" s="340">
        <f t="shared" si="134"/>
        <v>1</v>
      </c>
      <c r="AA693" s="340">
        <f t="shared" si="135"/>
        <v>1</v>
      </c>
      <c r="AB693" s="340">
        <f t="shared" si="136"/>
        <v>1</v>
      </c>
      <c r="AC693" s="340">
        <f t="shared" si="137"/>
        <v>1</v>
      </c>
      <c r="AD693" s="340">
        <f t="shared" si="138"/>
        <v>1</v>
      </c>
      <c r="AE693" s="340">
        <f t="shared" si="139"/>
        <v>1</v>
      </c>
      <c r="AF693" s="340">
        <f t="shared" si="139"/>
        <v>1</v>
      </c>
      <c r="AG693" s="340">
        <f t="shared" si="140"/>
        <v>1</v>
      </c>
    </row>
    <row r="694" spans="1:33" ht="135.75" customHeight="1">
      <c r="A694" s="169" t="s">
        <v>19</v>
      </c>
      <c r="B694" s="460" t="s">
        <v>13</v>
      </c>
      <c r="C694" s="642" t="s">
        <v>3909</v>
      </c>
      <c r="D694" s="642" t="s">
        <v>3699</v>
      </c>
      <c r="E694" s="643" t="s">
        <v>3910</v>
      </c>
      <c r="F694" s="643" t="s">
        <v>3911</v>
      </c>
      <c r="G694" s="643" t="s">
        <v>3905</v>
      </c>
      <c r="H694" s="537" t="s">
        <v>3618</v>
      </c>
      <c r="I694" s="163" t="s">
        <v>1097</v>
      </c>
      <c r="J694" s="164">
        <v>1</v>
      </c>
      <c r="K694" s="190">
        <v>44013</v>
      </c>
      <c r="L694" s="190">
        <v>44042</v>
      </c>
      <c r="M694" s="165">
        <f t="shared" si="133"/>
        <v>4.1428571428571432</v>
      </c>
      <c r="N694" s="191">
        <v>1</v>
      </c>
      <c r="O694" s="163" t="s">
        <v>3912</v>
      </c>
      <c r="P694" s="53">
        <f t="shared" si="141"/>
        <v>1</v>
      </c>
      <c r="Q694" s="166" t="str">
        <f>IF(ISNUMBER(P694),IF(P694=100%,"CUMPLIDA",IF(AND(ISNUMBER(L694),ISNUMBER(CGR!$P$4)), IF(L694&lt;CGR!$P$4,"INCUMPLIDA","PROCESO"), "VERIFICAR FECHA")),"SIN VALOR AVANCE")</f>
        <v>CUMPLIDA</v>
      </c>
      <c r="R694" s="362" t="s">
        <v>3618</v>
      </c>
      <c r="S694" s="282" t="s">
        <v>1097</v>
      </c>
      <c r="T694" s="363">
        <v>1</v>
      </c>
      <c r="U694" s="378">
        <v>44013</v>
      </c>
      <c r="V694" s="378">
        <v>44042</v>
      </c>
      <c r="W694" s="165">
        <f t="shared" si="132"/>
        <v>4.1428571428571432</v>
      </c>
      <c r="X694" s="387">
        <v>1</v>
      </c>
      <c r="Y694" s="282" t="s">
        <v>3912</v>
      </c>
      <c r="Z694" s="340">
        <f t="shared" si="134"/>
        <v>1</v>
      </c>
      <c r="AA694" s="340">
        <f t="shared" si="135"/>
        <v>1</v>
      </c>
      <c r="AB694" s="340">
        <f t="shared" si="136"/>
        <v>1</v>
      </c>
      <c r="AC694" s="340">
        <f t="shared" si="137"/>
        <v>1</v>
      </c>
      <c r="AD694" s="340">
        <f t="shared" si="138"/>
        <v>1</v>
      </c>
      <c r="AE694" s="340">
        <f t="shared" si="139"/>
        <v>1</v>
      </c>
      <c r="AF694" s="340">
        <f t="shared" si="139"/>
        <v>1</v>
      </c>
      <c r="AG694" s="340">
        <f t="shared" si="140"/>
        <v>1</v>
      </c>
    </row>
    <row r="695" spans="1:33" ht="195.75">
      <c r="A695" s="169" t="s">
        <v>19</v>
      </c>
      <c r="B695" s="460" t="s">
        <v>13</v>
      </c>
      <c r="C695" s="642"/>
      <c r="D695" s="642"/>
      <c r="E695" s="643"/>
      <c r="F695" s="643"/>
      <c r="G695" s="643"/>
      <c r="H695" s="537" t="s">
        <v>3620</v>
      </c>
      <c r="I695" s="163" t="s">
        <v>3170</v>
      </c>
      <c r="J695" s="164">
        <v>1</v>
      </c>
      <c r="K695" s="190">
        <v>44044</v>
      </c>
      <c r="L695" s="190">
        <v>44196</v>
      </c>
      <c r="M695" s="165">
        <f t="shared" si="133"/>
        <v>21.714285714285715</v>
      </c>
      <c r="N695" s="191">
        <v>1</v>
      </c>
      <c r="O695" s="163" t="s">
        <v>3913</v>
      </c>
      <c r="P695" s="53">
        <f t="shared" si="141"/>
        <v>1</v>
      </c>
      <c r="Q695" s="166" t="str">
        <f>IF(ISNUMBER(P695),IF(P695=100%,"CUMPLIDA",IF(AND(ISNUMBER(L695),ISNUMBER(CGR!$P$4)), IF(L695&lt;CGR!$P$4,"INCUMPLIDA","PROCESO"), "VERIFICAR FECHA")),"SIN VALOR AVANCE")</f>
        <v>CUMPLIDA</v>
      </c>
      <c r="R695" s="362" t="s">
        <v>3620</v>
      </c>
      <c r="S695" s="282" t="s">
        <v>3170</v>
      </c>
      <c r="T695" s="363">
        <v>1</v>
      </c>
      <c r="U695" s="378">
        <v>44044</v>
      </c>
      <c r="V695" s="378">
        <v>44196</v>
      </c>
      <c r="W695" s="165">
        <f t="shared" si="132"/>
        <v>21.714285714285715</v>
      </c>
      <c r="X695" s="387">
        <v>1</v>
      </c>
      <c r="Y695" s="282" t="s">
        <v>3913</v>
      </c>
      <c r="Z695" s="340">
        <f t="shared" si="134"/>
        <v>1</v>
      </c>
      <c r="AA695" s="340">
        <f t="shared" si="135"/>
        <v>1</v>
      </c>
      <c r="AB695" s="340">
        <f t="shared" si="136"/>
        <v>1</v>
      </c>
      <c r="AC695" s="340">
        <f t="shared" si="137"/>
        <v>1</v>
      </c>
      <c r="AD695" s="340">
        <f t="shared" si="138"/>
        <v>1</v>
      </c>
      <c r="AE695" s="340">
        <f t="shared" si="139"/>
        <v>1</v>
      </c>
      <c r="AF695" s="340">
        <f t="shared" si="139"/>
        <v>1</v>
      </c>
      <c r="AG695" s="340">
        <f t="shared" si="140"/>
        <v>1</v>
      </c>
    </row>
    <row r="696" spans="1:33" ht="90">
      <c r="A696" s="169" t="s">
        <v>19</v>
      </c>
      <c r="B696" s="460" t="s">
        <v>13</v>
      </c>
      <c r="C696" s="642"/>
      <c r="D696" s="642"/>
      <c r="E696" s="643"/>
      <c r="F696" s="643"/>
      <c r="G696" s="643"/>
      <c r="H696" s="537" t="s">
        <v>2429</v>
      </c>
      <c r="I696" s="163" t="s">
        <v>969</v>
      </c>
      <c r="J696" s="164">
        <v>1</v>
      </c>
      <c r="K696" s="190">
        <v>45231</v>
      </c>
      <c r="L696" s="190">
        <v>45504</v>
      </c>
      <c r="M696" s="165">
        <f t="shared" si="133"/>
        <v>39</v>
      </c>
      <c r="N696" s="191">
        <v>1</v>
      </c>
      <c r="O696" s="175" t="s">
        <v>3703</v>
      </c>
      <c r="P696" s="53">
        <f t="shared" si="141"/>
        <v>1</v>
      </c>
      <c r="Q696" s="166" t="str">
        <f>IF(ISNUMBER(P696),IF(P696=100%,"CUMPLIDA",IF(AND(ISNUMBER(L696),ISNUMBER(CGR!$P$4)), IF(L696&lt;CGR!$P$4,"INCUMPLIDA","PROCESO"), "VERIFICAR FECHA")),"SIN VALOR AVANCE")</f>
        <v>CUMPLIDA</v>
      </c>
      <c r="R696" s="362" t="s">
        <v>2429</v>
      </c>
      <c r="S696" s="282" t="s">
        <v>969</v>
      </c>
      <c r="T696" s="363">
        <v>1</v>
      </c>
      <c r="U696" s="378">
        <v>45231</v>
      </c>
      <c r="V696" s="378">
        <v>45504</v>
      </c>
      <c r="W696" s="165">
        <f t="shared" si="132"/>
        <v>39</v>
      </c>
      <c r="X696" s="387">
        <v>1</v>
      </c>
      <c r="Y696" s="303" t="s">
        <v>3703</v>
      </c>
      <c r="Z696" s="340">
        <f t="shared" si="134"/>
        <v>1</v>
      </c>
      <c r="AA696" s="340">
        <f t="shared" si="135"/>
        <v>1</v>
      </c>
      <c r="AB696" s="340">
        <f t="shared" si="136"/>
        <v>1</v>
      </c>
      <c r="AC696" s="340">
        <f t="shared" si="137"/>
        <v>1</v>
      </c>
      <c r="AD696" s="340">
        <f t="shared" si="138"/>
        <v>1</v>
      </c>
      <c r="AE696" s="340">
        <f t="shared" si="139"/>
        <v>1</v>
      </c>
      <c r="AF696" s="340">
        <f t="shared" si="139"/>
        <v>1</v>
      </c>
      <c r="AG696" s="340">
        <f t="shared" si="140"/>
        <v>1</v>
      </c>
    </row>
    <row r="697" spans="1:33" ht="315.75">
      <c r="A697" s="169" t="s">
        <v>19</v>
      </c>
      <c r="B697" s="460" t="s">
        <v>13</v>
      </c>
      <c r="C697" s="642"/>
      <c r="D697" s="642"/>
      <c r="E697" s="643"/>
      <c r="F697" s="643"/>
      <c r="G697" s="643"/>
      <c r="H697" s="537" t="s">
        <v>2431</v>
      </c>
      <c r="I697" s="163" t="s">
        <v>2432</v>
      </c>
      <c r="J697" s="164">
        <v>1</v>
      </c>
      <c r="K697" s="190">
        <v>45231</v>
      </c>
      <c r="L697" s="190">
        <v>45504</v>
      </c>
      <c r="M697" s="165">
        <f t="shared" si="133"/>
        <v>39</v>
      </c>
      <c r="N697" s="191">
        <v>1</v>
      </c>
      <c r="O697" s="175" t="s">
        <v>3741</v>
      </c>
      <c r="P697" s="53">
        <f t="shared" si="141"/>
        <v>1</v>
      </c>
      <c r="Q697" s="166" t="str">
        <f>IF(ISNUMBER(P697),IF(P697=100%,"CUMPLIDA",IF(AND(ISNUMBER(L697),ISNUMBER(CGR!$P$4)), IF(L697&lt;CGR!$P$4,"INCUMPLIDA","PROCESO"), "VERIFICAR FECHA")),"SIN VALOR AVANCE")</f>
        <v>CUMPLIDA</v>
      </c>
      <c r="R697" s="362" t="s">
        <v>2431</v>
      </c>
      <c r="S697" s="282" t="s">
        <v>2432</v>
      </c>
      <c r="T697" s="363">
        <v>1</v>
      </c>
      <c r="U697" s="378">
        <v>45231</v>
      </c>
      <c r="V697" s="378">
        <v>45504</v>
      </c>
      <c r="W697" s="165">
        <f t="shared" si="132"/>
        <v>39</v>
      </c>
      <c r="X697" s="387">
        <v>1</v>
      </c>
      <c r="Y697" s="303" t="s">
        <v>3741</v>
      </c>
      <c r="Z697" s="340">
        <f t="shared" si="134"/>
        <v>1</v>
      </c>
      <c r="AA697" s="340">
        <f t="shared" si="135"/>
        <v>1</v>
      </c>
      <c r="AB697" s="340">
        <f t="shared" si="136"/>
        <v>1</v>
      </c>
      <c r="AC697" s="340">
        <f t="shared" si="137"/>
        <v>1</v>
      </c>
      <c r="AD697" s="340">
        <f t="shared" si="138"/>
        <v>1</v>
      </c>
      <c r="AE697" s="340">
        <f t="shared" si="139"/>
        <v>1</v>
      </c>
      <c r="AF697" s="340">
        <f t="shared" si="139"/>
        <v>1</v>
      </c>
      <c r="AG697" s="340">
        <f t="shared" si="140"/>
        <v>1</v>
      </c>
    </row>
    <row r="698" spans="1:33" ht="135.75">
      <c r="A698" s="169" t="s">
        <v>19</v>
      </c>
      <c r="B698" s="460" t="s">
        <v>13</v>
      </c>
      <c r="C698" s="642"/>
      <c r="D698" s="642"/>
      <c r="E698" s="643"/>
      <c r="F698" s="643"/>
      <c r="G698" s="52" t="s">
        <v>2434</v>
      </c>
      <c r="H698" s="163" t="s">
        <v>1614</v>
      </c>
      <c r="I698" s="163" t="s">
        <v>238</v>
      </c>
      <c r="J698" s="168">
        <v>1</v>
      </c>
      <c r="K698" s="192">
        <v>45323</v>
      </c>
      <c r="L698" s="192">
        <v>45747</v>
      </c>
      <c r="M698" s="165">
        <f t="shared" si="133"/>
        <v>60.571428571428569</v>
      </c>
      <c r="N698" s="191">
        <v>0</v>
      </c>
      <c r="O698" s="175" t="s">
        <v>3705</v>
      </c>
      <c r="P698" s="53">
        <f t="shared" si="141"/>
        <v>0</v>
      </c>
      <c r="Q698" s="166" t="str">
        <f>IF(ISNUMBER(P698),IF(P698=100%,"CUMPLIDA",IF(AND(ISNUMBER(L698),ISNUMBER(CGR!$P$4)), IF(L698&lt;CGR!$P$4,"INCUMPLIDA","PROCESO"), "VERIFICAR FECHA")),"SIN VALOR AVANCE")</f>
        <v>PROCESO</v>
      </c>
      <c r="R698" s="281" t="s">
        <v>1614</v>
      </c>
      <c r="S698" s="282" t="s">
        <v>238</v>
      </c>
      <c r="T698" s="301">
        <v>1</v>
      </c>
      <c r="U698" s="379">
        <v>45323</v>
      </c>
      <c r="V698" s="379">
        <v>45747</v>
      </c>
      <c r="W698" s="165">
        <f t="shared" si="132"/>
        <v>60.571428571428569</v>
      </c>
      <c r="X698" s="387">
        <v>0</v>
      </c>
      <c r="Y698" s="303" t="s">
        <v>3705</v>
      </c>
      <c r="Z698" s="340">
        <f t="shared" si="134"/>
        <v>1</v>
      </c>
      <c r="AA698" s="340">
        <f t="shared" si="135"/>
        <v>1</v>
      </c>
      <c r="AB698" s="340">
        <f t="shared" si="136"/>
        <v>1</v>
      </c>
      <c r="AC698" s="340">
        <f t="shared" si="137"/>
        <v>1</v>
      </c>
      <c r="AD698" s="340">
        <f t="shared" si="138"/>
        <v>1</v>
      </c>
      <c r="AE698" s="340">
        <f t="shared" si="139"/>
        <v>1</v>
      </c>
      <c r="AF698" s="340">
        <f t="shared" si="139"/>
        <v>1</v>
      </c>
      <c r="AG698" s="340">
        <f t="shared" si="140"/>
        <v>1</v>
      </c>
    </row>
    <row r="699" spans="1:33" ht="90">
      <c r="A699" s="169" t="s">
        <v>19</v>
      </c>
      <c r="B699" s="460" t="s">
        <v>13</v>
      </c>
      <c r="C699" s="642"/>
      <c r="D699" s="642"/>
      <c r="E699" s="643"/>
      <c r="F699" s="643"/>
      <c r="G699" s="52" t="s">
        <v>241</v>
      </c>
      <c r="H699" s="163" t="s">
        <v>241</v>
      </c>
      <c r="I699" s="163" t="s">
        <v>242</v>
      </c>
      <c r="J699" s="168">
        <v>1</v>
      </c>
      <c r="K699" s="192">
        <v>45323</v>
      </c>
      <c r="L699" s="192">
        <v>45747</v>
      </c>
      <c r="M699" s="165">
        <f t="shared" si="133"/>
        <v>60.571428571428569</v>
      </c>
      <c r="N699" s="191">
        <v>0</v>
      </c>
      <c r="O699" s="175" t="s">
        <v>3798</v>
      </c>
      <c r="P699" s="53">
        <f t="shared" si="141"/>
        <v>0</v>
      </c>
      <c r="Q699" s="166" t="str">
        <f>IF(ISNUMBER(P699),IF(P699=100%,"CUMPLIDA",IF(AND(ISNUMBER(L699),ISNUMBER(CGR!$P$4)), IF(L699&lt;CGR!$P$4,"INCUMPLIDA","PROCESO"), "VERIFICAR FECHA")),"SIN VALOR AVANCE")</f>
        <v>PROCESO</v>
      </c>
      <c r="R699" s="281" t="s">
        <v>241</v>
      </c>
      <c r="S699" s="282" t="s">
        <v>242</v>
      </c>
      <c r="T699" s="301">
        <v>1</v>
      </c>
      <c r="U699" s="379">
        <v>45323</v>
      </c>
      <c r="V699" s="379">
        <v>45747</v>
      </c>
      <c r="W699" s="165">
        <f t="shared" si="132"/>
        <v>60.571428571428569</v>
      </c>
      <c r="X699" s="387">
        <v>0</v>
      </c>
      <c r="Y699" s="303" t="s">
        <v>3798</v>
      </c>
      <c r="Z699" s="340">
        <f t="shared" si="134"/>
        <v>1</v>
      </c>
      <c r="AA699" s="340">
        <f t="shared" si="135"/>
        <v>1</v>
      </c>
      <c r="AB699" s="340">
        <f t="shared" si="136"/>
        <v>1</v>
      </c>
      <c r="AC699" s="340">
        <f t="shared" si="137"/>
        <v>1</v>
      </c>
      <c r="AD699" s="340">
        <f t="shared" si="138"/>
        <v>1</v>
      </c>
      <c r="AE699" s="340">
        <f t="shared" si="139"/>
        <v>1</v>
      </c>
      <c r="AF699" s="340">
        <f t="shared" si="139"/>
        <v>1</v>
      </c>
      <c r="AG699" s="340">
        <f t="shared" si="140"/>
        <v>1</v>
      </c>
    </row>
    <row r="700" spans="1:33" ht="150">
      <c r="A700" s="169" t="s">
        <v>19</v>
      </c>
      <c r="B700" s="460" t="s">
        <v>13</v>
      </c>
      <c r="C700" s="642"/>
      <c r="D700" s="642"/>
      <c r="E700" s="643"/>
      <c r="F700" s="643"/>
      <c r="G700" s="52" t="s">
        <v>1361</v>
      </c>
      <c r="H700" s="163" t="s">
        <v>245</v>
      </c>
      <c r="I700" s="163" t="s">
        <v>246</v>
      </c>
      <c r="J700" s="168">
        <v>1</v>
      </c>
      <c r="K700" s="192">
        <v>45231</v>
      </c>
      <c r="L700" s="192">
        <v>45747</v>
      </c>
      <c r="M700" s="165">
        <f t="shared" si="133"/>
        <v>73.714285714285708</v>
      </c>
      <c r="N700" s="191">
        <v>0</v>
      </c>
      <c r="O700" s="175" t="s">
        <v>3798</v>
      </c>
      <c r="P700" s="53">
        <f t="shared" si="141"/>
        <v>0</v>
      </c>
      <c r="Q700" s="166" t="str">
        <f>IF(ISNUMBER(P700),IF(P700=100%,"CUMPLIDA",IF(AND(ISNUMBER(L700),ISNUMBER(CGR!$P$4)), IF(L700&lt;CGR!$P$4,"INCUMPLIDA","PROCESO"), "VERIFICAR FECHA")),"SIN VALOR AVANCE")</f>
        <v>PROCESO</v>
      </c>
      <c r="R700" s="281" t="s">
        <v>245</v>
      </c>
      <c r="S700" s="282" t="s">
        <v>246</v>
      </c>
      <c r="T700" s="301">
        <v>1</v>
      </c>
      <c r="U700" s="379">
        <v>45231</v>
      </c>
      <c r="V700" s="379">
        <v>45747</v>
      </c>
      <c r="W700" s="165">
        <f t="shared" si="132"/>
        <v>73.714285714285708</v>
      </c>
      <c r="X700" s="387">
        <v>0</v>
      </c>
      <c r="Y700" s="303" t="s">
        <v>3798</v>
      </c>
      <c r="Z700" s="340">
        <f t="shared" si="134"/>
        <v>1</v>
      </c>
      <c r="AA700" s="340">
        <f t="shared" si="135"/>
        <v>1</v>
      </c>
      <c r="AB700" s="340">
        <f t="shared" si="136"/>
        <v>1</v>
      </c>
      <c r="AC700" s="340">
        <f t="shared" si="137"/>
        <v>1</v>
      </c>
      <c r="AD700" s="340">
        <f t="shared" si="138"/>
        <v>1</v>
      </c>
      <c r="AE700" s="340">
        <f t="shared" si="139"/>
        <v>1</v>
      </c>
      <c r="AF700" s="340">
        <f t="shared" si="139"/>
        <v>1</v>
      </c>
      <c r="AG700" s="340">
        <f t="shared" si="140"/>
        <v>1</v>
      </c>
    </row>
    <row r="701" spans="1:33" ht="135.75">
      <c r="A701" s="169" t="s">
        <v>19</v>
      </c>
      <c r="B701" s="460" t="s">
        <v>13</v>
      </c>
      <c r="C701" s="642"/>
      <c r="D701" s="642"/>
      <c r="E701" s="643"/>
      <c r="F701" s="643"/>
      <c r="G701" s="52" t="s">
        <v>248</v>
      </c>
      <c r="H701" s="163" t="s">
        <v>248</v>
      </c>
      <c r="I701" s="163" t="s">
        <v>3249</v>
      </c>
      <c r="J701" s="168">
        <v>1</v>
      </c>
      <c r="K701" s="192">
        <v>45323</v>
      </c>
      <c r="L701" s="192">
        <v>45747</v>
      </c>
      <c r="M701" s="165">
        <f t="shared" si="133"/>
        <v>60.571428571428569</v>
      </c>
      <c r="N701" s="191">
        <v>0</v>
      </c>
      <c r="O701" s="175" t="s">
        <v>3705</v>
      </c>
      <c r="P701" s="53">
        <f t="shared" si="141"/>
        <v>0</v>
      </c>
      <c r="Q701" s="166" t="str">
        <f>IF(ISNUMBER(P701),IF(P701=100%,"CUMPLIDA",IF(AND(ISNUMBER(L701),ISNUMBER(CGR!$P$4)), IF(L701&lt;CGR!$P$4,"INCUMPLIDA","PROCESO"), "VERIFICAR FECHA")),"SIN VALOR AVANCE")</f>
        <v>PROCESO</v>
      </c>
      <c r="R701" s="281" t="s">
        <v>248</v>
      </c>
      <c r="S701" s="282" t="s">
        <v>3249</v>
      </c>
      <c r="T701" s="301">
        <v>1</v>
      </c>
      <c r="U701" s="379">
        <v>45323</v>
      </c>
      <c r="V701" s="379">
        <v>45747</v>
      </c>
      <c r="W701" s="165">
        <f t="shared" si="132"/>
        <v>60.571428571428569</v>
      </c>
      <c r="X701" s="387">
        <v>0</v>
      </c>
      <c r="Y701" s="303" t="s">
        <v>3705</v>
      </c>
      <c r="Z701" s="340">
        <f t="shared" si="134"/>
        <v>1</v>
      </c>
      <c r="AA701" s="340">
        <f t="shared" si="135"/>
        <v>1</v>
      </c>
      <c r="AB701" s="340">
        <f t="shared" si="136"/>
        <v>1</v>
      </c>
      <c r="AC701" s="340">
        <f t="shared" si="137"/>
        <v>1</v>
      </c>
      <c r="AD701" s="340">
        <f t="shared" si="138"/>
        <v>1</v>
      </c>
      <c r="AE701" s="340">
        <f t="shared" si="139"/>
        <v>1</v>
      </c>
      <c r="AF701" s="340">
        <f t="shared" si="139"/>
        <v>1</v>
      </c>
      <c r="AG701" s="340">
        <f t="shared" si="140"/>
        <v>1</v>
      </c>
    </row>
    <row r="702" spans="1:33" ht="135">
      <c r="A702" s="169" t="s">
        <v>19</v>
      </c>
      <c r="B702" s="460" t="s">
        <v>13</v>
      </c>
      <c r="C702" s="642"/>
      <c r="D702" s="642"/>
      <c r="E702" s="643"/>
      <c r="F702" s="643"/>
      <c r="G702" s="52" t="s">
        <v>3707</v>
      </c>
      <c r="H702" s="163" t="s">
        <v>3707</v>
      </c>
      <c r="I702" s="163" t="s">
        <v>252</v>
      </c>
      <c r="J702" s="168">
        <v>1</v>
      </c>
      <c r="K702" s="192">
        <v>45231</v>
      </c>
      <c r="L702" s="192">
        <v>45747</v>
      </c>
      <c r="M702" s="165">
        <f t="shared" si="133"/>
        <v>73.714285714285708</v>
      </c>
      <c r="N702" s="191">
        <v>0</v>
      </c>
      <c r="O702" s="175" t="s">
        <v>3798</v>
      </c>
      <c r="P702" s="53">
        <f t="shared" si="141"/>
        <v>0</v>
      </c>
      <c r="Q702" s="166" t="str">
        <f>IF(ISNUMBER(P702),IF(P702=100%,"CUMPLIDA",IF(AND(ISNUMBER(L702),ISNUMBER(CGR!$P$4)), IF(L702&lt;CGR!$P$4,"INCUMPLIDA","PROCESO"), "VERIFICAR FECHA")),"SIN VALOR AVANCE")</f>
        <v>PROCESO</v>
      </c>
      <c r="R702" s="281" t="s">
        <v>3707</v>
      </c>
      <c r="S702" s="282" t="s">
        <v>252</v>
      </c>
      <c r="T702" s="301">
        <v>1</v>
      </c>
      <c r="U702" s="379">
        <v>45231</v>
      </c>
      <c r="V702" s="379">
        <v>45747</v>
      </c>
      <c r="W702" s="165">
        <f t="shared" si="132"/>
        <v>73.714285714285708</v>
      </c>
      <c r="X702" s="387">
        <v>0</v>
      </c>
      <c r="Y702" s="303" t="s">
        <v>3798</v>
      </c>
      <c r="Z702" s="340">
        <f t="shared" si="134"/>
        <v>1</v>
      </c>
      <c r="AA702" s="340">
        <f t="shared" si="135"/>
        <v>1</v>
      </c>
      <c r="AB702" s="340">
        <f t="shared" si="136"/>
        <v>1</v>
      </c>
      <c r="AC702" s="340">
        <f t="shared" si="137"/>
        <v>1</v>
      </c>
      <c r="AD702" s="340">
        <f t="shared" si="138"/>
        <v>1</v>
      </c>
      <c r="AE702" s="340">
        <f t="shared" si="139"/>
        <v>1</v>
      </c>
      <c r="AF702" s="340">
        <f t="shared" si="139"/>
        <v>1</v>
      </c>
      <c r="AG702" s="340">
        <f t="shared" si="140"/>
        <v>1</v>
      </c>
    </row>
    <row r="703" spans="1:33" ht="210.75">
      <c r="A703" s="169" t="s">
        <v>19</v>
      </c>
      <c r="B703" s="460" t="s">
        <v>13</v>
      </c>
      <c r="C703" s="642"/>
      <c r="D703" s="642"/>
      <c r="E703" s="643"/>
      <c r="F703" s="643"/>
      <c r="G703" s="52" t="s">
        <v>3708</v>
      </c>
      <c r="H703" s="163" t="s">
        <v>3708</v>
      </c>
      <c r="I703" s="163" t="s">
        <v>2556</v>
      </c>
      <c r="J703" s="168">
        <v>1</v>
      </c>
      <c r="K703" s="192">
        <v>45231</v>
      </c>
      <c r="L703" s="192">
        <v>45808</v>
      </c>
      <c r="M703" s="165">
        <f t="shared" si="133"/>
        <v>82.428571428571431</v>
      </c>
      <c r="N703" s="191">
        <v>0</v>
      </c>
      <c r="O703" s="175" t="s">
        <v>3704</v>
      </c>
      <c r="P703" s="53">
        <f t="shared" si="141"/>
        <v>0</v>
      </c>
      <c r="Q703" s="166" t="str">
        <f>IF(ISNUMBER(P703),IF(P703=100%,"CUMPLIDA",IF(AND(ISNUMBER(L703),ISNUMBER(CGR!$P$4)), IF(L703&lt;CGR!$P$4,"INCUMPLIDA","PROCESO"), "VERIFICAR FECHA")),"SIN VALOR AVANCE")</f>
        <v>PROCESO</v>
      </c>
      <c r="R703" s="281" t="s">
        <v>3708</v>
      </c>
      <c r="S703" s="282" t="s">
        <v>2556</v>
      </c>
      <c r="T703" s="301">
        <v>1</v>
      </c>
      <c r="U703" s="379">
        <v>45231</v>
      </c>
      <c r="V703" s="379">
        <v>45808</v>
      </c>
      <c r="W703" s="165">
        <f t="shared" si="132"/>
        <v>82.428571428571431</v>
      </c>
      <c r="X703" s="387">
        <v>0</v>
      </c>
      <c r="Y703" s="303" t="s">
        <v>3704</v>
      </c>
      <c r="Z703" s="340">
        <f t="shared" si="134"/>
        <v>1</v>
      </c>
      <c r="AA703" s="340">
        <f t="shared" si="135"/>
        <v>1</v>
      </c>
      <c r="AB703" s="340">
        <f t="shared" si="136"/>
        <v>1</v>
      </c>
      <c r="AC703" s="340">
        <f t="shared" si="137"/>
        <v>1</v>
      </c>
      <c r="AD703" s="340">
        <f t="shared" si="138"/>
        <v>1</v>
      </c>
      <c r="AE703" s="340">
        <f t="shared" si="139"/>
        <v>1</v>
      </c>
      <c r="AF703" s="340">
        <f t="shared" si="139"/>
        <v>1</v>
      </c>
      <c r="AG703" s="340">
        <f t="shared" si="140"/>
        <v>1</v>
      </c>
    </row>
    <row r="704" spans="1:33" ht="180.75">
      <c r="A704" s="169" t="s">
        <v>19</v>
      </c>
      <c r="B704" s="460" t="s">
        <v>13</v>
      </c>
      <c r="C704" s="642"/>
      <c r="D704" s="642"/>
      <c r="E704" s="643"/>
      <c r="F704" s="643"/>
      <c r="G704" s="52" t="s">
        <v>1363</v>
      </c>
      <c r="H704" s="163" t="s">
        <v>258</v>
      </c>
      <c r="I704" s="163" t="s">
        <v>259</v>
      </c>
      <c r="J704" s="168">
        <v>10</v>
      </c>
      <c r="K704" s="192">
        <v>45809</v>
      </c>
      <c r="L704" s="192">
        <v>46568</v>
      </c>
      <c r="M704" s="165">
        <f t="shared" si="133"/>
        <v>108.42857142857143</v>
      </c>
      <c r="N704" s="191">
        <v>0</v>
      </c>
      <c r="O704" s="175" t="s">
        <v>3744</v>
      </c>
      <c r="P704" s="53">
        <f t="shared" si="141"/>
        <v>0</v>
      </c>
      <c r="Q704" s="166" t="str">
        <f>IF(ISNUMBER(P704),IF(P704=100%,"CUMPLIDA",IF(AND(ISNUMBER(L704),ISNUMBER(CGR!$P$4)), IF(L704&lt;CGR!$P$4,"INCUMPLIDA","PROCESO"), "VERIFICAR FECHA")),"SIN VALOR AVANCE")</f>
        <v>PROCESO</v>
      </c>
      <c r="R704" s="281" t="s">
        <v>258</v>
      </c>
      <c r="S704" s="282" t="s">
        <v>259</v>
      </c>
      <c r="T704" s="301">
        <v>10</v>
      </c>
      <c r="U704" s="379">
        <v>45809</v>
      </c>
      <c r="V704" s="379">
        <v>46568</v>
      </c>
      <c r="W704" s="165">
        <f t="shared" si="132"/>
        <v>108.42857142857143</v>
      </c>
      <c r="X704" s="387">
        <v>0</v>
      </c>
      <c r="Y704" s="303" t="s">
        <v>3744</v>
      </c>
      <c r="Z704" s="340">
        <f t="shared" si="134"/>
        <v>1</v>
      </c>
      <c r="AA704" s="340">
        <f t="shared" si="135"/>
        <v>1</v>
      </c>
      <c r="AB704" s="340">
        <f t="shared" si="136"/>
        <v>1</v>
      </c>
      <c r="AC704" s="340">
        <f t="shared" si="137"/>
        <v>1</v>
      </c>
      <c r="AD704" s="340">
        <f t="shared" si="138"/>
        <v>1</v>
      </c>
      <c r="AE704" s="340">
        <f t="shared" si="139"/>
        <v>1</v>
      </c>
      <c r="AF704" s="340">
        <f t="shared" si="139"/>
        <v>1</v>
      </c>
      <c r="AG704" s="340">
        <f t="shared" si="140"/>
        <v>1</v>
      </c>
    </row>
    <row r="705" spans="1:33" ht="180">
      <c r="A705" s="169" t="s">
        <v>19</v>
      </c>
      <c r="B705" s="460" t="s">
        <v>13</v>
      </c>
      <c r="C705" s="642"/>
      <c r="D705" s="642"/>
      <c r="E705" s="643"/>
      <c r="F705" s="643"/>
      <c r="G705" s="52" t="s">
        <v>1364</v>
      </c>
      <c r="H705" s="163" t="s">
        <v>261</v>
      </c>
      <c r="I705" s="163" t="s">
        <v>262</v>
      </c>
      <c r="J705" s="168">
        <v>1</v>
      </c>
      <c r="K705" s="192">
        <v>45809</v>
      </c>
      <c r="L705" s="192">
        <v>46568</v>
      </c>
      <c r="M705" s="165">
        <f t="shared" si="133"/>
        <v>108.42857142857143</v>
      </c>
      <c r="N705" s="191">
        <v>0</v>
      </c>
      <c r="O705" s="175" t="s">
        <v>3710</v>
      </c>
      <c r="P705" s="53">
        <f t="shared" si="141"/>
        <v>0</v>
      </c>
      <c r="Q705" s="166" t="str">
        <f>IF(ISNUMBER(P705),IF(P705=100%,"CUMPLIDA",IF(AND(ISNUMBER(L705),ISNUMBER(CGR!$P$4)), IF(L705&lt;CGR!$P$4,"INCUMPLIDA","PROCESO"), "VERIFICAR FECHA")),"SIN VALOR AVANCE")</f>
        <v>PROCESO</v>
      </c>
      <c r="R705" s="281" t="s">
        <v>261</v>
      </c>
      <c r="S705" s="282" t="s">
        <v>262</v>
      </c>
      <c r="T705" s="301">
        <v>1</v>
      </c>
      <c r="U705" s="379">
        <v>45809</v>
      </c>
      <c r="V705" s="379">
        <v>46568</v>
      </c>
      <c r="W705" s="165">
        <f t="shared" si="132"/>
        <v>108.42857142857143</v>
      </c>
      <c r="X705" s="387">
        <v>0</v>
      </c>
      <c r="Y705" s="303" t="s">
        <v>3710</v>
      </c>
      <c r="Z705" s="340">
        <f t="shared" si="134"/>
        <v>1</v>
      </c>
      <c r="AA705" s="340">
        <f t="shared" si="135"/>
        <v>1</v>
      </c>
      <c r="AB705" s="340">
        <f t="shared" si="136"/>
        <v>1</v>
      </c>
      <c r="AC705" s="340">
        <f t="shared" si="137"/>
        <v>1</v>
      </c>
      <c r="AD705" s="340">
        <f t="shared" si="138"/>
        <v>1</v>
      </c>
      <c r="AE705" s="340">
        <f t="shared" si="139"/>
        <v>1</v>
      </c>
      <c r="AF705" s="340">
        <f t="shared" si="139"/>
        <v>1</v>
      </c>
      <c r="AG705" s="340">
        <f t="shared" si="140"/>
        <v>1</v>
      </c>
    </row>
    <row r="706" spans="1:33" ht="409.5">
      <c r="A706" s="169" t="s">
        <v>19</v>
      </c>
      <c r="B706" s="460" t="s">
        <v>13</v>
      </c>
      <c r="C706" s="642"/>
      <c r="D706" s="642"/>
      <c r="E706" s="643"/>
      <c r="F706" s="643"/>
      <c r="G706" s="52" t="s">
        <v>1365</v>
      </c>
      <c r="H706" s="163" t="s">
        <v>264</v>
      </c>
      <c r="I706" s="163" t="s">
        <v>265</v>
      </c>
      <c r="J706" s="168">
        <v>2</v>
      </c>
      <c r="K706" s="192">
        <v>45809</v>
      </c>
      <c r="L706" s="192">
        <v>46568</v>
      </c>
      <c r="M706" s="165">
        <f t="shared" si="133"/>
        <v>108.42857142857143</v>
      </c>
      <c r="N706" s="191">
        <v>0</v>
      </c>
      <c r="O706" s="175" t="s">
        <v>3722</v>
      </c>
      <c r="P706" s="53">
        <f t="shared" si="141"/>
        <v>0</v>
      </c>
      <c r="Q706" s="166" t="str">
        <f>IF(ISNUMBER(P706),IF(P706=100%,"CUMPLIDA",IF(AND(ISNUMBER(L706),ISNUMBER(CGR!$P$4)), IF(L706&lt;CGR!$P$4,"INCUMPLIDA","PROCESO"), "VERIFICAR FECHA")),"SIN VALOR AVANCE")</f>
        <v>PROCESO</v>
      </c>
      <c r="R706" s="281" t="s">
        <v>264</v>
      </c>
      <c r="S706" s="282" t="s">
        <v>265</v>
      </c>
      <c r="T706" s="301">
        <v>2</v>
      </c>
      <c r="U706" s="379">
        <v>45809</v>
      </c>
      <c r="V706" s="379">
        <v>46568</v>
      </c>
      <c r="W706" s="165">
        <f t="shared" si="132"/>
        <v>108.42857142857143</v>
      </c>
      <c r="X706" s="387">
        <v>0</v>
      </c>
      <c r="Y706" s="303" t="s">
        <v>3722</v>
      </c>
      <c r="Z706" s="340">
        <f t="shared" si="134"/>
        <v>1</v>
      </c>
      <c r="AA706" s="340">
        <f t="shared" si="135"/>
        <v>1</v>
      </c>
      <c r="AB706" s="340">
        <f t="shared" si="136"/>
        <v>1</v>
      </c>
      <c r="AC706" s="340">
        <f t="shared" si="137"/>
        <v>1</v>
      </c>
      <c r="AD706" s="340">
        <f t="shared" si="138"/>
        <v>1</v>
      </c>
      <c r="AE706" s="340">
        <f t="shared" si="139"/>
        <v>1</v>
      </c>
      <c r="AF706" s="340">
        <f t="shared" si="139"/>
        <v>1</v>
      </c>
      <c r="AG706" s="340">
        <f t="shared" si="140"/>
        <v>1</v>
      </c>
    </row>
    <row r="707" spans="1:33" ht="75.75" customHeight="1">
      <c r="A707" s="169" t="s">
        <v>19</v>
      </c>
      <c r="B707" s="460" t="s">
        <v>13</v>
      </c>
      <c r="C707" s="642" t="s">
        <v>3914</v>
      </c>
      <c r="D707" s="642" t="s">
        <v>3655</v>
      </c>
      <c r="E707" s="643" t="s">
        <v>3915</v>
      </c>
      <c r="F707" s="643" t="s">
        <v>3916</v>
      </c>
      <c r="G707" s="643" t="s">
        <v>2481</v>
      </c>
      <c r="H707" s="537" t="s">
        <v>2429</v>
      </c>
      <c r="I707" s="163" t="s">
        <v>969</v>
      </c>
      <c r="J707" s="164">
        <v>1</v>
      </c>
      <c r="K707" s="190">
        <v>45231</v>
      </c>
      <c r="L707" s="190">
        <v>45504</v>
      </c>
      <c r="M707" s="165">
        <f t="shared" si="133"/>
        <v>39</v>
      </c>
      <c r="N707" s="191">
        <v>1</v>
      </c>
      <c r="O707" s="175" t="s">
        <v>3703</v>
      </c>
      <c r="P707" s="53">
        <f t="shared" si="141"/>
        <v>1</v>
      </c>
      <c r="Q707" s="166" t="str">
        <f>IF(ISNUMBER(P707),IF(P707=100%,"CUMPLIDA",IF(AND(ISNUMBER(L707),ISNUMBER(CGR!$P$4)), IF(L707&lt;CGR!$P$4,"INCUMPLIDA","PROCESO"), "VERIFICAR FECHA")),"SIN VALOR AVANCE")</f>
        <v>CUMPLIDA</v>
      </c>
      <c r="R707" s="362" t="s">
        <v>2429</v>
      </c>
      <c r="S707" s="282" t="s">
        <v>969</v>
      </c>
      <c r="T707" s="363">
        <v>1</v>
      </c>
      <c r="U707" s="378">
        <v>45231</v>
      </c>
      <c r="V707" s="378">
        <v>45504</v>
      </c>
      <c r="W707" s="165">
        <f t="shared" si="132"/>
        <v>39</v>
      </c>
      <c r="X707" s="387">
        <v>1</v>
      </c>
      <c r="Y707" s="303" t="s">
        <v>3703</v>
      </c>
      <c r="Z707" s="340">
        <f t="shared" si="134"/>
        <v>1</v>
      </c>
      <c r="AA707" s="340">
        <f t="shared" si="135"/>
        <v>1</v>
      </c>
      <c r="AB707" s="340">
        <f t="shared" si="136"/>
        <v>1</v>
      </c>
      <c r="AC707" s="340">
        <f t="shared" si="137"/>
        <v>1</v>
      </c>
      <c r="AD707" s="340">
        <f t="shared" si="138"/>
        <v>1</v>
      </c>
      <c r="AE707" s="340">
        <f t="shared" si="139"/>
        <v>1</v>
      </c>
      <c r="AF707" s="340">
        <f t="shared" si="139"/>
        <v>1</v>
      </c>
      <c r="AG707" s="340">
        <f t="shared" si="140"/>
        <v>1</v>
      </c>
    </row>
    <row r="708" spans="1:33" ht="315.75">
      <c r="A708" s="169" t="s">
        <v>19</v>
      </c>
      <c r="B708" s="460" t="s">
        <v>13</v>
      </c>
      <c r="C708" s="642"/>
      <c r="D708" s="642"/>
      <c r="E708" s="643"/>
      <c r="F708" s="643"/>
      <c r="G708" s="643"/>
      <c r="H708" s="537" t="s">
        <v>2431</v>
      </c>
      <c r="I708" s="163" t="s">
        <v>2432</v>
      </c>
      <c r="J708" s="164">
        <v>1</v>
      </c>
      <c r="K708" s="190">
        <v>45231</v>
      </c>
      <c r="L708" s="190">
        <v>45504</v>
      </c>
      <c r="M708" s="165">
        <f t="shared" si="133"/>
        <v>39</v>
      </c>
      <c r="N708" s="191">
        <v>1</v>
      </c>
      <c r="O708" s="175" t="s">
        <v>3741</v>
      </c>
      <c r="P708" s="53">
        <f t="shared" si="141"/>
        <v>1</v>
      </c>
      <c r="Q708" s="166" t="str">
        <f>IF(ISNUMBER(P708),IF(P708=100%,"CUMPLIDA",IF(AND(ISNUMBER(L708),ISNUMBER(CGR!$P$4)), IF(L708&lt;CGR!$P$4,"INCUMPLIDA","PROCESO"), "VERIFICAR FECHA")),"SIN VALOR AVANCE")</f>
        <v>CUMPLIDA</v>
      </c>
      <c r="R708" s="362" t="s">
        <v>2431</v>
      </c>
      <c r="S708" s="282" t="s">
        <v>2432</v>
      </c>
      <c r="T708" s="363">
        <v>1</v>
      </c>
      <c r="U708" s="378">
        <v>45231</v>
      </c>
      <c r="V708" s="378">
        <v>45504</v>
      </c>
      <c r="W708" s="165">
        <f t="shared" si="132"/>
        <v>39</v>
      </c>
      <c r="X708" s="387">
        <v>1</v>
      </c>
      <c r="Y708" s="303" t="s">
        <v>3741</v>
      </c>
      <c r="Z708" s="340">
        <f t="shared" si="134"/>
        <v>1</v>
      </c>
      <c r="AA708" s="340">
        <f t="shared" si="135"/>
        <v>1</v>
      </c>
      <c r="AB708" s="340">
        <f t="shared" si="136"/>
        <v>1</v>
      </c>
      <c r="AC708" s="340">
        <f t="shared" si="137"/>
        <v>1</v>
      </c>
      <c r="AD708" s="340">
        <f t="shared" si="138"/>
        <v>1</v>
      </c>
      <c r="AE708" s="340">
        <f t="shared" si="139"/>
        <v>1</v>
      </c>
      <c r="AF708" s="340">
        <f t="shared" si="139"/>
        <v>1</v>
      </c>
      <c r="AG708" s="340">
        <f t="shared" si="140"/>
        <v>1</v>
      </c>
    </row>
    <row r="709" spans="1:33" ht="165.75">
      <c r="A709" s="169" t="s">
        <v>19</v>
      </c>
      <c r="B709" s="460" t="s">
        <v>13</v>
      </c>
      <c r="C709" s="642"/>
      <c r="D709" s="642"/>
      <c r="E709" s="643"/>
      <c r="F709" s="643"/>
      <c r="G709" s="52" t="s">
        <v>2434</v>
      </c>
      <c r="H709" s="163" t="s">
        <v>1614</v>
      </c>
      <c r="I709" s="163" t="s">
        <v>238</v>
      </c>
      <c r="J709" s="168">
        <v>1</v>
      </c>
      <c r="K709" s="192">
        <v>45323</v>
      </c>
      <c r="L709" s="192">
        <v>45747</v>
      </c>
      <c r="M709" s="165">
        <f t="shared" si="133"/>
        <v>60.571428571428569</v>
      </c>
      <c r="N709" s="191">
        <v>0</v>
      </c>
      <c r="O709" s="175" t="s">
        <v>3743</v>
      </c>
      <c r="P709" s="53">
        <f t="shared" si="141"/>
        <v>0</v>
      </c>
      <c r="Q709" s="166" t="str">
        <f>IF(ISNUMBER(P709),IF(P709=100%,"CUMPLIDA",IF(AND(ISNUMBER(L709),ISNUMBER(CGR!$P$4)), IF(L709&lt;CGR!$P$4,"INCUMPLIDA","PROCESO"), "VERIFICAR FECHA")),"SIN VALOR AVANCE")</f>
        <v>PROCESO</v>
      </c>
      <c r="R709" s="281" t="s">
        <v>1614</v>
      </c>
      <c r="S709" s="282" t="s">
        <v>238</v>
      </c>
      <c r="T709" s="301">
        <v>1</v>
      </c>
      <c r="U709" s="379">
        <v>45323</v>
      </c>
      <c r="V709" s="379">
        <v>45747</v>
      </c>
      <c r="W709" s="165">
        <f t="shared" si="132"/>
        <v>60.571428571428569</v>
      </c>
      <c r="X709" s="387">
        <v>0</v>
      </c>
      <c r="Y709" s="303" t="s">
        <v>3743</v>
      </c>
      <c r="Z709" s="340">
        <f t="shared" si="134"/>
        <v>1</v>
      </c>
      <c r="AA709" s="340">
        <f t="shared" si="135"/>
        <v>1</v>
      </c>
      <c r="AB709" s="340">
        <f t="shared" si="136"/>
        <v>1</v>
      </c>
      <c r="AC709" s="340">
        <f t="shared" si="137"/>
        <v>1</v>
      </c>
      <c r="AD709" s="340">
        <f t="shared" si="138"/>
        <v>1</v>
      </c>
      <c r="AE709" s="340">
        <f t="shared" si="139"/>
        <v>1</v>
      </c>
      <c r="AF709" s="340">
        <f t="shared" si="139"/>
        <v>1</v>
      </c>
      <c r="AG709" s="340">
        <f t="shared" si="140"/>
        <v>1</v>
      </c>
    </row>
    <row r="710" spans="1:33" ht="105.75">
      <c r="A710" s="169" t="s">
        <v>19</v>
      </c>
      <c r="B710" s="460" t="s">
        <v>13</v>
      </c>
      <c r="C710" s="642"/>
      <c r="D710" s="642"/>
      <c r="E710" s="643"/>
      <c r="F710" s="643"/>
      <c r="G710" s="52" t="s">
        <v>241</v>
      </c>
      <c r="H710" s="163" t="s">
        <v>241</v>
      </c>
      <c r="I710" s="163" t="s">
        <v>242</v>
      </c>
      <c r="J710" s="168">
        <v>1</v>
      </c>
      <c r="K710" s="192">
        <v>45323</v>
      </c>
      <c r="L710" s="192">
        <v>45747</v>
      </c>
      <c r="M710" s="165">
        <f t="shared" si="133"/>
        <v>60.571428571428569</v>
      </c>
      <c r="N710" s="191">
        <v>0</v>
      </c>
      <c r="O710" s="175" t="s">
        <v>3758</v>
      </c>
      <c r="P710" s="53">
        <f t="shared" si="141"/>
        <v>0</v>
      </c>
      <c r="Q710" s="166" t="str">
        <f>IF(ISNUMBER(P710),IF(P710=100%,"CUMPLIDA",IF(AND(ISNUMBER(L710),ISNUMBER(CGR!$P$4)), IF(L710&lt;CGR!$P$4,"INCUMPLIDA","PROCESO"), "VERIFICAR FECHA")),"SIN VALOR AVANCE")</f>
        <v>PROCESO</v>
      </c>
      <c r="R710" s="281" t="s">
        <v>241</v>
      </c>
      <c r="S710" s="282" t="s">
        <v>242</v>
      </c>
      <c r="T710" s="301">
        <v>1</v>
      </c>
      <c r="U710" s="379">
        <v>45323</v>
      </c>
      <c r="V710" s="379">
        <v>45747</v>
      </c>
      <c r="W710" s="165">
        <f t="shared" si="132"/>
        <v>60.571428571428569</v>
      </c>
      <c r="X710" s="387">
        <v>0</v>
      </c>
      <c r="Y710" s="303" t="s">
        <v>3758</v>
      </c>
      <c r="Z710" s="340">
        <f t="shared" si="134"/>
        <v>1</v>
      </c>
      <c r="AA710" s="340">
        <f t="shared" si="135"/>
        <v>1</v>
      </c>
      <c r="AB710" s="340">
        <f t="shared" si="136"/>
        <v>1</v>
      </c>
      <c r="AC710" s="340">
        <f t="shared" si="137"/>
        <v>1</v>
      </c>
      <c r="AD710" s="340">
        <f t="shared" si="138"/>
        <v>1</v>
      </c>
      <c r="AE710" s="340">
        <f t="shared" si="139"/>
        <v>1</v>
      </c>
      <c r="AF710" s="340">
        <f t="shared" si="139"/>
        <v>1</v>
      </c>
      <c r="AG710" s="340">
        <f t="shared" si="140"/>
        <v>1</v>
      </c>
    </row>
    <row r="711" spans="1:33" ht="150">
      <c r="A711" s="169" t="s">
        <v>19</v>
      </c>
      <c r="B711" s="460" t="s">
        <v>13</v>
      </c>
      <c r="C711" s="642"/>
      <c r="D711" s="642"/>
      <c r="E711" s="643"/>
      <c r="F711" s="643"/>
      <c r="G711" s="52" t="s">
        <v>1361</v>
      </c>
      <c r="H711" s="163" t="s">
        <v>245</v>
      </c>
      <c r="I711" s="163" t="s">
        <v>246</v>
      </c>
      <c r="J711" s="168">
        <v>1</v>
      </c>
      <c r="K711" s="192">
        <v>45231</v>
      </c>
      <c r="L711" s="192">
        <v>45747</v>
      </c>
      <c r="M711" s="165">
        <f t="shared" si="133"/>
        <v>73.714285714285708</v>
      </c>
      <c r="N711" s="191">
        <v>0</v>
      </c>
      <c r="O711" s="175" t="s">
        <v>3758</v>
      </c>
      <c r="P711" s="53">
        <f t="shared" si="141"/>
        <v>0</v>
      </c>
      <c r="Q711" s="166" t="str">
        <f>IF(ISNUMBER(P711),IF(P711=100%,"CUMPLIDA",IF(AND(ISNUMBER(L711),ISNUMBER(CGR!$P$4)), IF(L711&lt;CGR!$P$4,"INCUMPLIDA","PROCESO"), "VERIFICAR FECHA")),"SIN VALOR AVANCE")</f>
        <v>PROCESO</v>
      </c>
      <c r="R711" s="281" t="s">
        <v>245</v>
      </c>
      <c r="S711" s="282" t="s">
        <v>246</v>
      </c>
      <c r="T711" s="301">
        <v>1</v>
      </c>
      <c r="U711" s="379">
        <v>45231</v>
      </c>
      <c r="V711" s="379">
        <v>45747</v>
      </c>
      <c r="W711" s="165">
        <f t="shared" si="132"/>
        <v>73.714285714285708</v>
      </c>
      <c r="X711" s="387">
        <v>0</v>
      </c>
      <c r="Y711" s="303" t="s">
        <v>3758</v>
      </c>
      <c r="Z711" s="340">
        <f t="shared" si="134"/>
        <v>1</v>
      </c>
      <c r="AA711" s="340">
        <f t="shared" si="135"/>
        <v>1</v>
      </c>
      <c r="AB711" s="340">
        <f t="shared" si="136"/>
        <v>1</v>
      </c>
      <c r="AC711" s="340">
        <f t="shared" si="137"/>
        <v>1</v>
      </c>
      <c r="AD711" s="340">
        <f t="shared" si="138"/>
        <v>1</v>
      </c>
      <c r="AE711" s="340">
        <f t="shared" si="139"/>
        <v>1</v>
      </c>
      <c r="AF711" s="340">
        <f t="shared" si="139"/>
        <v>1</v>
      </c>
      <c r="AG711" s="340">
        <f t="shared" si="140"/>
        <v>1</v>
      </c>
    </row>
    <row r="712" spans="1:33" ht="165.75">
      <c r="A712" s="169" t="s">
        <v>19</v>
      </c>
      <c r="B712" s="460" t="s">
        <v>13</v>
      </c>
      <c r="C712" s="642"/>
      <c r="D712" s="642"/>
      <c r="E712" s="643"/>
      <c r="F712" s="643"/>
      <c r="G712" s="52" t="s">
        <v>248</v>
      </c>
      <c r="H712" s="163" t="s">
        <v>248</v>
      </c>
      <c r="I712" s="163" t="s">
        <v>3249</v>
      </c>
      <c r="J712" s="168">
        <v>1</v>
      </c>
      <c r="K712" s="192">
        <v>45323</v>
      </c>
      <c r="L712" s="192">
        <v>45747</v>
      </c>
      <c r="M712" s="165">
        <f t="shared" si="133"/>
        <v>60.571428571428569</v>
      </c>
      <c r="N712" s="191">
        <v>0</v>
      </c>
      <c r="O712" s="175" t="s">
        <v>3743</v>
      </c>
      <c r="P712" s="53">
        <f t="shared" si="141"/>
        <v>0</v>
      </c>
      <c r="Q712" s="166" t="str">
        <f>IF(ISNUMBER(P712),IF(P712=100%,"CUMPLIDA",IF(AND(ISNUMBER(L712),ISNUMBER(CGR!$P$4)), IF(L712&lt;CGR!$P$4,"INCUMPLIDA","PROCESO"), "VERIFICAR FECHA")),"SIN VALOR AVANCE")</f>
        <v>PROCESO</v>
      </c>
      <c r="R712" s="281" t="s">
        <v>248</v>
      </c>
      <c r="S712" s="282" t="s">
        <v>3249</v>
      </c>
      <c r="T712" s="301">
        <v>1</v>
      </c>
      <c r="U712" s="379">
        <v>45323</v>
      </c>
      <c r="V712" s="379">
        <v>45747</v>
      </c>
      <c r="W712" s="165">
        <f t="shared" si="132"/>
        <v>60.571428571428569</v>
      </c>
      <c r="X712" s="387">
        <v>0</v>
      </c>
      <c r="Y712" s="303" t="s">
        <v>3743</v>
      </c>
      <c r="Z712" s="340">
        <f t="shared" si="134"/>
        <v>1</v>
      </c>
      <c r="AA712" s="340">
        <f t="shared" si="135"/>
        <v>1</v>
      </c>
      <c r="AB712" s="340">
        <f t="shared" si="136"/>
        <v>1</v>
      </c>
      <c r="AC712" s="340">
        <f t="shared" si="137"/>
        <v>1</v>
      </c>
      <c r="AD712" s="340">
        <f t="shared" si="138"/>
        <v>1</v>
      </c>
      <c r="AE712" s="340">
        <f t="shared" si="139"/>
        <v>1</v>
      </c>
      <c r="AF712" s="340">
        <f t="shared" si="139"/>
        <v>1</v>
      </c>
      <c r="AG712" s="340">
        <f t="shared" si="140"/>
        <v>1</v>
      </c>
    </row>
    <row r="713" spans="1:33" ht="135">
      <c r="A713" s="169" t="s">
        <v>19</v>
      </c>
      <c r="B713" s="460" t="s">
        <v>13</v>
      </c>
      <c r="C713" s="642"/>
      <c r="D713" s="642"/>
      <c r="E713" s="643"/>
      <c r="F713" s="643"/>
      <c r="G713" s="52" t="s">
        <v>3707</v>
      </c>
      <c r="H713" s="163" t="s">
        <v>3707</v>
      </c>
      <c r="I713" s="163" t="s">
        <v>252</v>
      </c>
      <c r="J713" s="168">
        <v>1</v>
      </c>
      <c r="K713" s="192">
        <v>45231</v>
      </c>
      <c r="L713" s="192">
        <v>45747</v>
      </c>
      <c r="M713" s="165">
        <f t="shared" si="133"/>
        <v>73.714285714285708</v>
      </c>
      <c r="N713" s="191">
        <v>0</v>
      </c>
      <c r="O713" s="175" t="s">
        <v>3758</v>
      </c>
      <c r="P713" s="53">
        <f t="shared" si="141"/>
        <v>0</v>
      </c>
      <c r="Q713" s="166" t="str">
        <f>IF(ISNUMBER(P713),IF(P713=100%,"CUMPLIDA",IF(AND(ISNUMBER(L713),ISNUMBER(CGR!$P$4)), IF(L713&lt;CGR!$P$4,"INCUMPLIDA","PROCESO"), "VERIFICAR FECHA")),"SIN VALOR AVANCE")</f>
        <v>PROCESO</v>
      </c>
      <c r="R713" s="281" t="s">
        <v>3707</v>
      </c>
      <c r="S713" s="282" t="s">
        <v>252</v>
      </c>
      <c r="T713" s="301">
        <v>1</v>
      </c>
      <c r="U713" s="379">
        <v>45231</v>
      </c>
      <c r="V713" s="379">
        <v>45747</v>
      </c>
      <c r="W713" s="165">
        <f t="shared" si="132"/>
        <v>73.714285714285708</v>
      </c>
      <c r="X713" s="387">
        <v>0</v>
      </c>
      <c r="Y713" s="303" t="s">
        <v>3758</v>
      </c>
      <c r="Z713" s="340">
        <f t="shared" si="134"/>
        <v>1</v>
      </c>
      <c r="AA713" s="340">
        <f t="shared" si="135"/>
        <v>1</v>
      </c>
      <c r="AB713" s="340">
        <f t="shared" si="136"/>
        <v>1</v>
      </c>
      <c r="AC713" s="340">
        <f t="shared" si="137"/>
        <v>1</v>
      </c>
      <c r="AD713" s="340">
        <f t="shared" si="138"/>
        <v>1</v>
      </c>
      <c r="AE713" s="340">
        <f t="shared" si="139"/>
        <v>1</v>
      </c>
      <c r="AF713" s="340">
        <f t="shared" si="139"/>
        <v>1</v>
      </c>
      <c r="AG713" s="340">
        <f t="shared" si="140"/>
        <v>1</v>
      </c>
    </row>
    <row r="714" spans="1:33" ht="240.75">
      <c r="A714" s="169" t="s">
        <v>19</v>
      </c>
      <c r="B714" s="460" t="s">
        <v>13</v>
      </c>
      <c r="C714" s="642"/>
      <c r="D714" s="642"/>
      <c r="E714" s="643"/>
      <c r="F714" s="643"/>
      <c r="G714" s="52" t="s">
        <v>3708</v>
      </c>
      <c r="H714" s="163" t="s">
        <v>3708</v>
      </c>
      <c r="I714" s="163" t="s">
        <v>2556</v>
      </c>
      <c r="J714" s="168">
        <v>1</v>
      </c>
      <c r="K714" s="192">
        <v>45231</v>
      </c>
      <c r="L714" s="192">
        <v>45808</v>
      </c>
      <c r="M714" s="165">
        <f t="shared" si="133"/>
        <v>82.428571428571431</v>
      </c>
      <c r="N714" s="191">
        <v>0</v>
      </c>
      <c r="O714" s="175" t="s">
        <v>3719</v>
      </c>
      <c r="P714" s="53">
        <f t="shared" si="141"/>
        <v>0</v>
      </c>
      <c r="Q714" s="166" t="str">
        <f>IF(ISNUMBER(P714),IF(P714=100%,"CUMPLIDA",IF(AND(ISNUMBER(L714),ISNUMBER(CGR!$P$4)), IF(L714&lt;CGR!$P$4,"INCUMPLIDA","PROCESO"), "VERIFICAR FECHA")),"SIN VALOR AVANCE")</f>
        <v>PROCESO</v>
      </c>
      <c r="R714" s="281" t="s">
        <v>3708</v>
      </c>
      <c r="S714" s="282" t="s">
        <v>2556</v>
      </c>
      <c r="T714" s="301">
        <v>1</v>
      </c>
      <c r="U714" s="379">
        <v>45231</v>
      </c>
      <c r="V714" s="379">
        <v>45808</v>
      </c>
      <c r="W714" s="165">
        <f t="shared" si="132"/>
        <v>82.428571428571431</v>
      </c>
      <c r="X714" s="387">
        <v>0</v>
      </c>
      <c r="Y714" s="303" t="s">
        <v>3719</v>
      </c>
      <c r="Z714" s="340">
        <f t="shared" si="134"/>
        <v>1</v>
      </c>
      <c r="AA714" s="340">
        <f t="shared" si="135"/>
        <v>1</v>
      </c>
      <c r="AB714" s="340">
        <f t="shared" si="136"/>
        <v>1</v>
      </c>
      <c r="AC714" s="340">
        <f t="shared" si="137"/>
        <v>1</v>
      </c>
      <c r="AD714" s="340">
        <f t="shared" si="138"/>
        <v>1</v>
      </c>
      <c r="AE714" s="340">
        <f t="shared" si="139"/>
        <v>1</v>
      </c>
      <c r="AF714" s="340">
        <f t="shared" si="139"/>
        <v>1</v>
      </c>
      <c r="AG714" s="340">
        <f t="shared" si="140"/>
        <v>1</v>
      </c>
    </row>
    <row r="715" spans="1:33" ht="180.75">
      <c r="A715" s="169" t="s">
        <v>19</v>
      </c>
      <c r="B715" s="460" t="s">
        <v>13</v>
      </c>
      <c r="C715" s="642"/>
      <c r="D715" s="642"/>
      <c r="E715" s="643"/>
      <c r="F715" s="643"/>
      <c r="G715" s="52" t="s">
        <v>1363</v>
      </c>
      <c r="H715" s="163" t="s">
        <v>258</v>
      </c>
      <c r="I715" s="163" t="s">
        <v>259</v>
      </c>
      <c r="J715" s="168">
        <v>10</v>
      </c>
      <c r="K715" s="192">
        <v>45809</v>
      </c>
      <c r="L715" s="192">
        <v>46568</v>
      </c>
      <c r="M715" s="165">
        <f t="shared" si="133"/>
        <v>108.42857142857143</v>
      </c>
      <c r="N715" s="191">
        <v>0</v>
      </c>
      <c r="O715" s="175" t="s">
        <v>3744</v>
      </c>
      <c r="P715" s="53">
        <f t="shared" si="141"/>
        <v>0</v>
      </c>
      <c r="Q715" s="166" t="str">
        <f>IF(ISNUMBER(P715),IF(P715=100%,"CUMPLIDA",IF(AND(ISNUMBER(L715),ISNUMBER(CGR!$P$4)), IF(L715&lt;CGR!$P$4,"INCUMPLIDA","PROCESO"), "VERIFICAR FECHA")),"SIN VALOR AVANCE")</f>
        <v>PROCESO</v>
      </c>
      <c r="R715" s="281" t="s">
        <v>258</v>
      </c>
      <c r="S715" s="282" t="s">
        <v>259</v>
      </c>
      <c r="T715" s="301">
        <v>10</v>
      </c>
      <c r="U715" s="379">
        <v>45809</v>
      </c>
      <c r="V715" s="379">
        <v>46568</v>
      </c>
      <c r="W715" s="165">
        <f t="shared" ref="W715:W778" si="142">(V715-U715)/7</f>
        <v>108.42857142857143</v>
      </c>
      <c r="X715" s="387">
        <v>0</v>
      </c>
      <c r="Y715" s="303" t="s">
        <v>3744</v>
      </c>
      <c r="Z715" s="340">
        <f t="shared" si="134"/>
        <v>1</v>
      </c>
      <c r="AA715" s="340">
        <f t="shared" si="135"/>
        <v>1</v>
      </c>
      <c r="AB715" s="340">
        <f t="shared" si="136"/>
        <v>1</v>
      </c>
      <c r="AC715" s="340">
        <f t="shared" si="137"/>
        <v>1</v>
      </c>
      <c r="AD715" s="340">
        <f t="shared" si="138"/>
        <v>1</v>
      </c>
      <c r="AE715" s="340">
        <f t="shared" si="139"/>
        <v>1</v>
      </c>
      <c r="AF715" s="340">
        <f t="shared" si="139"/>
        <v>1</v>
      </c>
      <c r="AG715" s="340">
        <f t="shared" si="140"/>
        <v>1</v>
      </c>
    </row>
    <row r="716" spans="1:33" ht="180">
      <c r="A716" s="169" t="s">
        <v>19</v>
      </c>
      <c r="B716" s="460" t="s">
        <v>13</v>
      </c>
      <c r="C716" s="642"/>
      <c r="D716" s="642"/>
      <c r="E716" s="643"/>
      <c r="F716" s="643"/>
      <c r="G716" s="52" t="s">
        <v>1364</v>
      </c>
      <c r="H716" s="163" t="s">
        <v>261</v>
      </c>
      <c r="I716" s="163" t="s">
        <v>262</v>
      </c>
      <c r="J716" s="168">
        <v>1</v>
      </c>
      <c r="K716" s="192">
        <v>45809</v>
      </c>
      <c r="L716" s="192">
        <v>46568</v>
      </c>
      <c r="M716" s="165">
        <f t="shared" si="133"/>
        <v>108.42857142857143</v>
      </c>
      <c r="N716" s="191">
        <v>0</v>
      </c>
      <c r="O716" s="175" t="s">
        <v>3751</v>
      </c>
      <c r="P716" s="53">
        <f t="shared" si="141"/>
        <v>0</v>
      </c>
      <c r="Q716" s="166" t="str">
        <f>IF(ISNUMBER(P716),IF(P716=100%,"CUMPLIDA",IF(AND(ISNUMBER(L716),ISNUMBER(CGR!$P$4)), IF(L716&lt;CGR!$P$4,"INCUMPLIDA","PROCESO"), "VERIFICAR FECHA")),"SIN VALOR AVANCE")</f>
        <v>PROCESO</v>
      </c>
      <c r="R716" s="281" t="s">
        <v>261</v>
      </c>
      <c r="S716" s="282" t="s">
        <v>262</v>
      </c>
      <c r="T716" s="301">
        <v>1</v>
      </c>
      <c r="U716" s="379">
        <v>45809</v>
      </c>
      <c r="V716" s="379">
        <v>46568</v>
      </c>
      <c r="W716" s="165">
        <f t="shared" si="142"/>
        <v>108.42857142857143</v>
      </c>
      <c r="X716" s="387">
        <v>0</v>
      </c>
      <c r="Y716" s="303" t="s">
        <v>3751</v>
      </c>
      <c r="Z716" s="340">
        <f t="shared" si="134"/>
        <v>1</v>
      </c>
      <c r="AA716" s="340">
        <f t="shared" si="135"/>
        <v>1</v>
      </c>
      <c r="AB716" s="340">
        <f t="shared" si="136"/>
        <v>1</v>
      </c>
      <c r="AC716" s="340">
        <f t="shared" si="137"/>
        <v>1</v>
      </c>
      <c r="AD716" s="340">
        <f t="shared" si="138"/>
        <v>1</v>
      </c>
      <c r="AE716" s="340">
        <f t="shared" si="139"/>
        <v>1</v>
      </c>
      <c r="AF716" s="340">
        <f t="shared" si="139"/>
        <v>1</v>
      </c>
      <c r="AG716" s="340">
        <f t="shared" si="140"/>
        <v>1</v>
      </c>
    </row>
    <row r="717" spans="1:33" ht="409.5">
      <c r="A717" s="169" t="s">
        <v>19</v>
      </c>
      <c r="B717" s="460" t="s">
        <v>13</v>
      </c>
      <c r="C717" s="642"/>
      <c r="D717" s="642"/>
      <c r="E717" s="643"/>
      <c r="F717" s="643"/>
      <c r="G717" s="52" t="s">
        <v>1365</v>
      </c>
      <c r="H717" s="163" t="s">
        <v>264</v>
      </c>
      <c r="I717" s="163" t="s">
        <v>265</v>
      </c>
      <c r="J717" s="168">
        <v>2</v>
      </c>
      <c r="K717" s="192">
        <v>45809</v>
      </c>
      <c r="L717" s="192">
        <v>46568</v>
      </c>
      <c r="M717" s="165">
        <f t="shared" si="133"/>
        <v>108.42857142857143</v>
      </c>
      <c r="N717" s="191">
        <v>0</v>
      </c>
      <c r="O717" s="175" t="s">
        <v>3722</v>
      </c>
      <c r="P717" s="53">
        <f t="shared" si="141"/>
        <v>0</v>
      </c>
      <c r="Q717" s="166" t="str">
        <f>IF(ISNUMBER(P717),IF(P717=100%,"CUMPLIDA",IF(AND(ISNUMBER(L717),ISNUMBER(CGR!$P$4)), IF(L717&lt;CGR!$P$4,"INCUMPLIDA","PROCESO"), "VERIFICAR FECHA")),"SIN VALOR AVANCE")</f>
        <v>PROCESO</v>
      </c>
      <c r="R717" s="281" t="s">
        <v>264</v>
      </c>
      <c r="S717" s="282" t="s">
        <v>265</v>
      </c>
      <c r="T717" s="301">
        <v>2</v>
      </c>
      <c r="U717" s="379">
        <v>45809</v>
      </c>
      <c r="V717" s="379">
        <v>46568</v>
      </c>
      <c r="W717" s="165">
        <f t="shared" si="142"/>
        <v>108.42857142857143</v>
      </c>
      <c r="X717" s="387">
        <v>0</v>
      </c>
      <c r="Y717" s="303" t="s">
        <v>3722</v>
      </c>
      <c r="Z717" s="340">
        <f t="shared" si="134"/>
        <v>1</v>
      </c>
      <c r="AA717" s="340">
        <f t="shared" si="135"/>
        <v>1</v>
      </c>
      <c r="AB717" s="340">
        <f t="shared" si="136"/>
        <v>1</v>
      </c>
      <c r="AC717" s="340">
        <f t="shared" si="137"/>
        <v>1</v>
      </c>
      <c r="AD717" s="340">
        <f t="shared" si="138"/>
        <v>1</v>
      </c>
      <c r="AE717" s="340">
        <f t="shared" si="139"/>
        <v>1</v>
      </c>
      <c r="AF717" s="340">
        <f t="shared" si="139"/>
        <v>1</v>
      </c>
      <c r="AG717" s="340">
        <f t="shared" si="140"/>
        <v>1</v>
      </c>
    </row>
    <row r="718" spans="1:33" ht="75.75" customHeight="1">
      <c r="A718" s="169" t="s">
        <v>19</v>
      </c>
      <c r="B718" s="460" t="s">
        <v>13</v>
      </c>
      <c r="C718" s="642" t="s">
        <v>3917</v>
      </c>
      <c r="D718" s="642" t="s">
        <v>3655</v>
      </c>
      <c r="E718" s="643" t="s">
        <v>3918</v>
      </c>
      <c r="F718" s="643" t="s">
        <v>3919</v>
      </c>
      <c r="G718" s="643" t="s">
        <v>2481</v>
      </c>
      <c r="H718" s="537" t="s">
        <v>2429</v>
      </c>
      <c r="I718" s="163" t="s">
        <v>969</v>
      </c>
      <c r="J718" s="164">
        <v>1</v>
      </c>
      <c r="K718" s="190">
        <v>45231</v>
      </c>
      <c r="L718" s="190">
        <v>45504</v>
      </c>
      <c r="M718" s="165">
        <f t="shared" si="133"/>
        <v>39</v>
      </c>
      <c r="N718" s="191">
        <v>1</v>
      </c>
      <c r="O718" s="175" t="s">
        <v>3703</v>
      </c>
      <c r="P718" s="53">
        <f t="shared" si="141"/>
        <v>1</v>
      </c>
      <c r="Q718" s="166" t="str">
        <f>IF(ISNUMBER(P718),IF(P718=100%,"CUMPLIDA",IF(AND(ISNUMBER(L718),ISNUMBER(CGR!$P$4)), IF(L718&lt;CGR!$P$4,"INCUMPLIDA","PROCESO"), "VERIFICAR FECHA")),"SIN VALOR AVANCE")</f>
        <v>CUMPLIDA</v>
      </c>
      <c r="R718" s="362" t="s">
        <v>2429</v>
      </c>
      <c r="S718" s="282" t="s">
        <v>969</v>
      </c>
      <c r="T718" s="363">
        <v>1</v>
      </c>
      <c r="U718" s="378">
        <v>45231</v>
      </c>
      <c r="V718" s="378">
        <v>45504</v>
      </c>
      <c r="W718" s="165">
        <f t="shared" si="142"/>
        <v>39</v>
      </c>
      <c r="X718" s="387">
        <v>1</v>
      </c>
      <c r="Y718" s="303" t="s">
        <v>3703</v>
      </c>
      <c r="Z718" s="340">
        <f t="shared" si="134"/>
        <v>1</v>
      </c>
      <c r="AA718" s="340">
        <f t="shared" si="135"/>
        <v>1</v>
      </c>
      <c r="AB718" s="340">
        <f t="shared" si="136"/>
        <v>1</v>
      </c>
      <c r="AC718" s="340">
        <f t="shared" si="137"/>
        <v>1</v>
      </c>
      <c r="AD718" s="340">
        <f t="shared" si="138"/>
        <v>1</v>
      </c>
      <c r="AE718" s="340">
        <f t="shared" si="139"/>
        <v>1</v>
      </c>
      <c r="AF718" s="340">
        <f t="shared" si="139"/>
        <v>1</v>
      </c>
      <c r="AG718" s="340">
        <f t="shared" si="140"/>
        <v>1</v>
      </c>
    </row>
    <row r="719" spans="1:33" ht="315.75">
      <c r="A719" s="169" t="s">
        <v>19</v>
      </c>
      <c r="B719" s="460" t="s">
        <v>13</v>
      </c>
      <c r="C719" s="642"/>
      <c r="D719" s="642"/>
      <c r="E719" s="643"/>
      <c r="F719" s="643"/>
      <c r="G719" s="643"/>
      <c r="H719" s="537" t="s">
        <v>2431</v>
      </c>
      <c r="I719" s="163" t="s">
        <v>2432</v>
      </c>
      <c r="J719" s="164">
        <v>1</v>
      </c>
      <c r="K719" s="190">
        <v>45231</v>
      </c>
      <c r="L719" s="190">
        <v>45504</v>
      </c>
      <c r="M719" s="165">
        <f t="shared" si="133"/>
        <v>39</v>
      </c>
      <c r="N719" s="191">
        <v>1</v>
      </c>
      <c r="O719" s="175" t="s">
        <v>3741</v>
      </c>
      <c r="P719" s="53">
        <f t="shared" si="141"/>
        <v>1</v>
      </c>
      <c r="Q719" s="166" t="str">
        <f>IF(ISNUMBER(P719),IF(P719=100%,"CUMPLIDA",IF(AND(ISNUMBER(L719),ISNUMBER(CGR!$P$4)), IF(L719&lt;CGR!$P$4,"INCUMPLIDA","PROCESO"), "VERIFICAR FECHA")),"SIN VALOR AVANCE")</f>
        <v>CUMPLIDA</v>
      </c>
      <c r="R719" s="362" t="s">
        <v>2431</v>
      </c>
      <c r="S719" s="282" t="s">
        <v>2432</v>
      </c>
      <c r="T719" s="363">
        <v>1</v>
      </c>
      <c r="U719" s="378">
        <v>45231</v>
      </c>
      <c r="V719" s="378">
        <v>45504</v>
      </c>
      <c r="W719" s="165">
        <f t="shared" si="142"/>
        <v>39</v>
      </c>
      <c r="X719" s="387">
        <v>1</v>
      </c>
      <c r="Y719" s="303" t="s">
        <v>3741</v>
      </c>
      <c r="Z719" s="340">
        <f t="shared" si="134"/>
        <v>1</v>
      </c>
      <c r="AA719" s="340">
        <f t="shared" si="135"/>
        <v>1</v>
      </c>
      <c r="AB719" s="340">
        <f t="shared" si="136"/>
        <v>1</v>
      </c>
      <c r="AC719" s="340">
        <f t="shared" si="137"/>
        <v>1</v>
      </c>
      <c r="AD719" s="340">
        <f t="shared" si="138"/>
        <v>1</v>
      </c>
      <c r="AE719" s="340">
        <f t="shared" si="139"/>
        <v>1</v>
      </c>
      <c r="AF719" s="340">
        <f t="shared" si="139"/>
        <v>1</v>
      </c>
      <c r="AG719" s="340">
        <f t="shared" si="140"/>
        <v>1</v>
      </c>
    </row>
    <row r="720" spans="1:33" ht="150.75">
      <c r="A720" s="169" t="s">
        <v>19</v>
      </c>
      <c r="B720" s="460" t="s">
        <v>13</v>
      </c>
      <c r="C720" s="642"/>
      <c r="D720" s="642"/>
      <c r="E720" s="643"/>
      <c r="F720" s="643"/>
      <c r="G720" s="52" t="s">
        <v>2434</v>
      </c>
      <c r="H720" s="163" t="s">
        <v>1614</v>
      </c>
      <c r="I720" s="163" t="s">
        <v>238</v>
      </c>
      <c r="J720" s="168">
        <v>1</v>
      </c>
      <c r="K720" s="192">
        <v>45323</v>
      </c>
      <c r="L720" s="192">
        <v>45747</v>
      </c>
      <c r="M720" s="165">
        <f t="shared" si="133"/>
        <v>60.571428571428569</v>
      </c>
      <c r="N720" s="191">
        <v>0</v>
      </c>
      <c r="O720" s="175" t="s">
        <v>3742</v>
      </c>
      <c r="P720" s="53">
        <f t="shared" si="141"/>
        <v>0</v>
      </c>
      <c r="Q720" s="166" t="str">
        <f>IF(ISNUMBER(P720),IF(P720=100%,"CUMPLIDA",IF(AND(ISNUMBER(L720),ISNUMBER(CGR!$P$4)), IF(L720&lt;CGR!$P$4,"INCUMPLIDA","PROCESO"), "VERIFICAR FECHA")),"SIN VALOR AVANCE")</f>
        <v>PROCESO</v>
      </c>
      <c r="R720" s="281" t="s">
        <v>1614</v>
      </c>
      <c r="S720" s="282" t="s">
        <v>238</v>
      </c>
      <c r="T720" s="301">
        <v>1</v>
      </c>
      <c r="U720" s="379">
        <v>45323</v>
      </c>
      <c r="V720" s="379">
        <v>45747</v>
      </c>
      <c r="W720" s="165">
        <f t="shared" si="142"/>
        <v>60.571428571428569</v>
      </c>
      <c r="X720" s="387">
        <v>0</v>
      </c>
      <c r="Y720" s="303" t="s">
        <v>3742</v>
      </c>
      <c r="Z720" s="340">
        <f t="shared" si="134"/>
        <v>1</v>
      </c>
      <c r="AA720" s="340">
        <f t="shared" si="135"/>
        <v>1</v>
      </c>
      <c r="AB720" s="340">
        <f t="shared" si="136"/>
        <v>1</v>
      </c>
      <c r="AC720" s="340">
        <f t="shared" si="137"/>
        <v>1</v>
      </c>
      <c r="AD720" s="340">
        <f t="shared" si="138"/>
        <v>1</v>
      </c>
      <c r="AE720" s="340">
        <f t="shared" si="139"/>
        <v>1</v>
      </c>
      <c r="AF720" s="340">
        <f t="shared" si="139"/>
        <v>1</v>
      </c>
      <c r="AG720" s="340">
        <f t="shared" si="140"/>
        <v>1</v>
      </c>
    </row>
    <row r="721" spans="1:33" ht="90.75">
      <c r="A721" s="169" t="s">
        <v>19</v>
      </c>
      <c r="B721" s="460" t="s">
        <v>13</v>
      </c>
      <c r="C721" s="642"/>
      <c r="D721" s="642"/>
      <c r="E721" s="643"/>
      <c r="F721" s="643"/>
      <c r="G721" s="52" t="s">
        <v>241</v>
      </c>
      <c r="H721" s="163" t="s">
        <v>241</v>
      </c>
      <c r="I721" s="163" t="s">
        <v>242</v>
      </c>
      <c r="J721" s="168">
        <v>1</v>
      </c>
      <c r="K721" s="192">
        <v>45323</v>
      </c>
      <c r="L721" s="192">
        <v>45747</v>
      </c>
      <c r="M721" s="165">
        <f t="shared" si="133"/>
        <v>60.571428571428569</v>
      </c>
      <c r="N721" s="191">
        <v>0</v>
      </c>
      <c r="O721" s="175" t="s">
        <v>3765</v>
      </c>
      <c r="P721" s="53">
        <f t="shared" si="141"/>
        <v>0</v>
      </c>
      <c r="Q721" s="166" t="str">
        <f>IF(ISNUMBER(P721),IF(P721=100%,"CUMPLIDA",IF(AND(ISNUMBER(L721),ISNUMBER(CGR!$P$4)), IF(L721&lt;CGR!$P$4,"INCUMPLIDA","PROCESO"), "VERIFICAR FECHA")),"SIN VALOR AVANCE")</f>
        <v>PROCESO</v>
      </c>
      <c r="R721" s="281" t="s">
        <v>241</v>
      </c>
      <c r="S721" s="282" t="s">
        <v>242</v>
      </c>
      <c r="T721" s="301">
        <v>1</v>
      </c>
      <c r="U721" s="379">
        <v>45323</v>
      </c>
      <c r="V721" s="379">
        <v>45747</v>
      </c>
      <c r="W721" s="165">
        <f t="shared" si="142"/>
        <v>60.571428571428569</v>
      </c>
      <c r="X721" s="387">
        <v>0</v>
      </c>
      <c r="Y721" s="303" t="s">
        <v>3765</v>
      </c>
      <c r="Z721" s="340">
        <f t="shared" si="134"/>
        <v>1</v>
      </c>
      <c r="AA721" s="340">
        <f t="shared" si="135"/>
        <v>1</v>
      </c>
      <c r="AB721" s="340">
        <f t="shared" si="136"/>
        <v>1</v>
      </c>
      <c r="AC721" s="340">
        <f t="shared" si="137"/>
        <v>1</v>
      </c>
      <c r="AD721" s="340">
        <f t="shared" si="138"/>
        <v>1</v>
      </c>
      <c r="AE721" s="340">
        <f t="shared" si="139"/>
        <v>1</v>
      </c>
      <c r="AF721" s="340">
        <f t="shared" si="139"/>
        <v>1</v>
      </c>
      <c r="AG721" s="340">
        <f t="shared" si="140"/>
        <v>1</v>
      </c>
    </row>
    <row r="722" spans="1:33" ht="150">
      <c r="A722" s="169" t="s">
        <v>19</v>
      </c>
      <c r="B722" s="460" t="s">
        <v>13</v>
      </c>
      <c r="C722" s="642"/>
      <c r="D722" s="642"/>
      <c r="E722" s="643"/>
      <c r="F722" s="643"/>
      <c r="G722" s="52" t="s">
        <v>1361</v>
      </c>
      <c r="H722" s="163" t="s">
        <v>245</v>
      </c>
      <c r="I722" s="163" t="s">
        <v>246</v>
      </c>
      <c r="J722" s="168">
        <v>1</v>
      </c>
      <c r="K722" s="192">
        <v>45231</v>
      </c>
      <c r="L722" s="192">
        <v>45747</v>
      </c>
      <c r="M722" s="165">
        <f t="shared" si="133"/>
        <v>73.714285714285708</v>
      </c>
      <c r="N722" s="191">
        <v>0</v>
      </c>
      <c r="O722" s="175" t="s">
        <v>3765</v>
      </c>
      <c r="P722" s="53">
        <f t="shared" si="141"/>
        <v>0</v>
      </c>
      <c r="Q722" s="166" t="str">
        <f>IF(ISNUMBER(P722),IF(P722=100%,"CUMPLIDA",IF(AND(ISNUMBER(L722),ISNUMBER(CGR!$P$4)), IF(L722&lt;CGR!$P$4,"INCUMPLIDA","PROCESO"), "VERIFICAR FECHA")),"SIN VALOR AVANCE")</f>
        <v>PROCESO</v>
      </c>
      <c r="R722" s="281" t="s">
        <v>245</v>
      </c>
      <c r="S722" s="282" t="s">
        <v>246</v>
      </c>
      <c r="T722" s="301">
        <v>1</v>
      </c>
      <c r="U722" s="379">
        <v>45231</v>
      </c>
      <c r="V722" s="379">
        <v>45747</v>
      </c>
      <c r="W722" s="165">
        <f t="shared" si="142"/>
        <v>73.714285714285708</v>
      </c>
      <c r="X722" s="387">
        <v>0</v>
      </c>
      <c r="Y722" s="303" t="s">
        <v>3765</v>
      </c>
      <c r="Z722" s="340">
        <f t="shared" si="134"/>
        <v>1</v>
      </c>
      <c r="AA722" s="340">
        <f t="shared" si="135"/>
        <v>1</v>
      </c>
      <c r="AB722" s="340">
        <f t="shared" si="136"/>
        <v>1</v>
      </c>
      <c r="AC722" s="340">
        <f t="shared" si="137"/>
        <v>1</v>
      </c>
      <c r="AD722" s="340">
        <f t="shared" si="138"/>
        <v>1</v>
      </c>
      <c r="AE722" s="340">
        <f t="shared" si="139"/>
        <v>1</v>
      </c>
      <c r="AF722" s="340">
        <f t="shared" si="139"/>
        <v>1</v>
      </c>
      <c r="AG722" s="340">
        <f t="shared" si="140"/>
        <v>1</v>
      </c>
    </row>
    <row r="723" spans="1:33" ht="150.75">
      <c r="A723" s="169" t="s">
        <v>19</v>
      </c>
      <c r="B723" s="460" t="s">
        <v>13</v>
      </c>
      <c r="C723" s="642"/>
      <c r="D723" s="642"/>
      <c r="E723" s="643"/>
      <c r="F723" s="643"/>
      <c r="G723" s="52" t="s">
        <v>248</v>
      </c>
      <c r="H723" s="163" t="s">
        <v>248</v>
      </c>
      <c r="I723" s="163" t="s">
        <v>3249</v>
      </c>
      <c r="J723" s="168">
        <v>1</v>
      </c>
      <c r="K723" s="192">
        <v>45323</v>
      </c>
      <c r="L723" s="192">
        <v>45747</v>
      </c>
      <c r="M723" s="165">
        <f t="shared" si="133"/>
        <v>60.571428571428569</v>
      </c>
      <c r="N723" s="191">
        <v>0</v>
      </c>
      <c r="O723" s="175" t="s">
        <v>3742</v>
      </c>
      <c r="P723" s="53">
        <f t="shared" si="141"/>
        <v>0</v>
      </c>
      <c r="Q723" s="166" t="str">
        <f>IF(ISNUMBER(P723),IF(P723=100%,"CUMPLIDA",IF(AND(ISNUMBER(L723),ISNUMBER(CGR!$P$4)), IF(L723&lt;CGR!$P$4,"INCUMPLIDA","PROCESO"), "VERIFICAR FECHA")),"SIN VALOR AVANCE")</f>
        <v>PROCESO</v>
      </c>
      <c r="R723" s="281" t="s">
        <v>248</v>
      </c>
      <c r="S723" s="282" t="s">
        <v>3249</v>
      </c>
      <c r="T723" s="301">
        <v>1</v>
      </c>
      <c r="U723" s="379">
        <v>45323</v>
      </c>
      <c r="V723" s="379">
        <v>45747</v>
      </c>
      <c r="W723" s="165">
        <f t="shared" si="142"/>
        <v>60.571428571428569</v>
      </c>
      <c r="X723" s="387">
        <v>0</v>
      </c>
      <c r="Y723" s="303" t="s">
        <v>3742</v>
      </c>
      <c r="Z723" s="340">
        <f t="shared" si="134"/>
        <v>1</v>
      </c>
      <c r="AA723" s="340">
        <f t="shared" si="135"/>
        <v>1</v>
      </c>
      <c r="AB723" s="340">
        <f t="shared" si="136"/>
        <v>1</v>
      </c>
      <c r="AC723" s="340">
        <f t="shared" si="137"/>
        <v>1</v>
      </c>
      <c r="AD723" s="340">
        <f t="shared" si="138"/>
        <v>1</v>
      </c>
      <c r="AE723" s="340">
        <f t="shared" si="139"/>
        <v>1</v>
      </c>
      <c r="AF723" s="340">
        <f t="shared" si="139"/>
        <v>1</v>
      </c>
      <c r="AG723" s="340">
        <f t="shared" si="140"/>
        <v>1</v>
      </c>
    </row>
    <row r="724" spans="1:33" ht="135">
      <c r="A724" s="169" t="s">
        <v>19</v>
      </c>
      <c r="B724" s="460" t="s">
        <v>13</v>
      </c>
      <c r="C724" s="642"/>
      <c r="D724" s="642"/>
      <c r="E724" s="643"/>
      <c r="F724" s="643"/>
      <c r="G724" s="52" t="s">
        <v>3707</v>
      </c>
      <c r="H724" s="163" t="s">
        <v>3707</v>
      </c>
      <c r="I724" s="163" t="s">
        <v>252</v>
      </c>
      <c r="J724" s="168">
        <v>1</v>
      </c>
      <c r="K724" s="192">
        <v>45231</v>
      </c>
      <c r="L724" s="192">
        <v>45747</v>
      </c>
      <c r="M724" s="165">
        <f t="shared" ref="M724:M787" si="143">(L724-K724)/7</f>
        <v>73.714285714285708</v>
      </c>
      <c r="N724" s="191">
        <v>0</v>
      </c>
      <c r="O724" s="175" t="s">
        <v>3765</v>
      </c>
      <c r="P724" s="53">
        <f t="shared" si="141"/>
        <v>0</v>
      </c>
      <c r="Q724" s="166" t="str">
        <f>IF(ISNUMBER(P724),IF(P724=100%,"CUMPLIDA",IF(AND(ISNUMBER(L724),ISNUMBER(CGR!$P$4)), IF(L724&lt;CGR!$P$4,"INCUMPLIDA","PROCESO"), "VERIFICAR FECHA")),"SIN VALOR AVANCE")</f>
        <v>PROCESO</v>
      </c>
      <c r="R724" s="281" t="s">
        <v>3707</v>
      </c>
      <c r="S724" s="282" t="s">
        <v>252</v>
      </c>
      <c r="T724" s="301">
        <v>1</v>
      </c>
      <c r="U724" s="379">
        <v>45231</v>
      </c>
      <c r="V724" s="379">
        <v>45747</v>
      </c>
      <c r="W724" s="165">
        <f t="shared" si="142"/>
        <v>73.714285714285708</v>
      </c>
      <c r="X724" s="387">
        <v>0</v>
      </c>
      <c r="Y724" s="303" t="s">
        <v>3765</v>
      </c>
      <c r="Z724" s="340">
        <f t="shared" si="134"/>
        <v>1</v>
      </c>
      <c r="AA724" s="340">
        <f t="shared" si="135"/>
        <v>1</v>
      </c>
      <c r="AB724" s="340">
        <f t="shared" si="136"/>
        <v>1</v>
      </c>
      <c r="AC724" s="340">
        <f t="shared" si="137"/>
        <v>1</v>
      </c>
      <c r="AD724" s="340">
        <f t="shared" si="138"/>
        <v>1</v>
      </c>
      <c r="AE724" s="340">
        <f t="shared" si="139"/>
        <v>1</v>
      </c>
      <c r="AF724" s="340">
        <f t="shared" si="139"/>
        <v>1</v>
      </c>
      <c r="AG724" s="340">
        <f t="shared" si="140"/>
        <v>1</v>
      </c>
    </row>
    <row r="725" spans="1:33" ht="210.75">
      <c r="A725" s="169" t="s">
        <v>19</v>
      </c>
      <c r="B725" s="460" t="s">
        <v>13</v>
      </c>
      <c r="C725" s="642"/>
      <c r="D725" s="642"/>
      <c r="E725" s="643"/>
      <c r="F725" s="643"/>
      <c r="G725" s="52" t="s">
        <v>3708</v>
      </c>
      <c r="H725" s="163" t="s">
        <v>3708</v>
      </c>
      <c r="I725" s="163" t="s">
        <v>2556</v>
      </c>
      <c r="J725" s="168">
        <v>1</v>
      </c>
      <c r="K725" s="192">
        <v>45231</v>
      </c>
      <c r="L725" s="192">
        <v>45808</v>
      </c>
      <c r="M725" s="165">
        <f t="shared" si="143"/>
        <v>82.428571428571431</v>
      </c>
      <c r="N725" s="191">
        <v>0</v>
      </c>
      <c r="O725" s="175" t="s">
        <v>3908</v>
      </c>
      <c r="P725" s="53">
        <f t="shared" si="141"/>
        <v>0</v>
      </c>
      <c r="Q725" s="166" t="str">
        <f>IF(ISNUMBER(P725),IF(P725=100%,"CUMPLIDA",IF(AND(ISNUMBER(L725),ISNUMBER(CGR!$P$4)), IF(L725&lt;CGR!$P$4,"INCUMPLIDA","PROCESO"), "VERIFICAR FECHA")),"SIN VALOR AVANCE")</f>
        <v>PROCESO</v>
      </c>
      <c r="R725" s="281" t="s">
        <v>3708</v>
      </c>
      <c r="S725" s="282" t="s">
        <v>2556</v>
      </c>
      <c r="T725" s="301">
        <v>1</v>
      </c>
      <c r="U725" s="379">
        <v>45231</v>
      </c>
      <c r="V725" s="379">
        <v>45808</v>
      </c>
      <c r="W725" s="165">
        <f t="shared" si="142"/>
        <v>82.428571428571431</v>
      </c>
      <c r="X725" s="387">
        <v>0</v>
      </c>
      <c r="Y725" s="303" t="s">
        <v>3908</v>
      </c>
      <c r="Z725" s="340">
        <f t="shared" ref="Z725:Z788" si="144">IF(H725=R725,1,0)</f>
        <v>1</v>
      </c>
      <c r="AA725" s="340">
        <f t="shared" ref="AA725:AA788" si="145">IF(I725=S725,1,0)</f>
        <v>1</v>
      </c>
      <c r="AB725" s="340">
        <f t="shared" ref="AB725:AB788" si="146">IF(J725=T725,1,0)</f>
        <v>1</v>
      </c>
      <c r="AC725" s="340">
        <f t="shared" ref="AC725:AC788" si="147">IF(K725=U725,1,0)</f>
        <v>1</v>
      </c>
      <c r="AD725" s="340">
        <f t="shared" ref="AD725:AD788" si="148">IF(L725=V725,1,0)</f>
        <v>1</v>
      </c>
      <c r="AE725" s="340">
        <f t="shared" ref="AE725:AF788" si="149">IF(M725=W725,1,0)</f>
        <v>1</v>
      </c>
      <c r="AF725" s="340">
        <f t="shared" si="149"/>
        <v>1</v>
      </c>
      <c r="AG725" s="340">
        <f t="shared" ref="AG725:AG788" si="150">IF(O725=Y725,1,0)</f>
        <v>1</v>
      </c>
    </row>
    <row r="726" spans="1:33" ht="180.75">
      <c r="A726" s="169" t="s">
        <v>19</v>
      </c>
      <c r="B726" s="460" t="s">
        <v>13</v>
      </c>
      <c r="C726" s="642"/>
      <c r="D726" s="642"/>
      <c r="E726" s="643"/>
      <c r="F726" s="643"/>
      <c r="G726" s="52" t="s">
        <v>1363</v>
      </c>
      <c r="H726" s="163" t="s">
        <v>258</v>
      </c>
      <c r="I726" s="163" t="s">
        <v>259</v>
      </c>
      <c r="J726" s="168">
        <v>10</v>
      </c>
      <c r="K726" s="192">
        <v>45809</v>
      </c>
      <c r="L726" s="192">
        <v>46568</v>
      </c>
      <c r="M726" s="165">
        <f t="shared" si="143"/>
        <v>108.42857142857143</v>
      </c>
      <c r="N726" s="191">
        <v>0</v>
      </c>
      <c r="O726" s="175" t="s">
        <v>3744</v>
      </c>
      <c r="P726" s="53">
        <f t="shared" si="141"/>
        <v>0</v>
      </c>
      <c r="Q726" s="166" t="str">
        <f>IF(ISNUMBER(P726),IF(P726=100%,"CUMPLIDA",IF(AND(ISNUMBER(L726),ISNUMBER(CGR!$P$4)), IF(L726&lt;CGR!$P$4,"INCUMPLIDA","PROCESO"), "VERIFICAR FECHA")),"SIN VALOR AVANCE")</f>
        <v>PROCESO</v>
      </c>
      <c r="R726" s="281" t="s">
        <v>258</v>
      </c>
      <c r="S726" s="282" t="s">
        <v>259</v>
      </c>
      <c r="T726" s="301">
        <v>10</v>
      </c>
      <c r="U726" s="379">
        <v>45809</v>
      </c>
      <c r="V726" s="379">
        <v>46568</v>
      </c>
      <c r="W726" s="165">
        <f t="shared" si="142"/>
        <v>108.42857142857143</v>
      </c>
      <c r="X726" s="387">
        <v>0</v>
      </c>
      <c r="Y726" s="303" t="s">
        <v>3744</v>
      </c>
      <c r="Z726" s="340">
        <f t="shared" si="144"/>
        <v>1</v>
      </c>
      <c r="AA726" s="340">
        <f t="shared" si="145"/>
        <v>1</v>
      </c>
      <c r="AB726" s="340">
        <f t="shared" si="146"/>
        <v>1</v>
      </c>
      <c r="AC726" s="340">
        <f t="shared" si="147"/>
        <v>1</v>
      </c>
      <c r="AD726" s="340">
        <f t="shared" si="148"/>
        <v>1</v>
      </c>
      <c r="AE726" s="340">
        <f t="shared" si="149"/>
        <v>1</v>
      </c>
      <c r="AF726" s="340">
        <f t="shared" si="149"/>
        <v>1</v>
      </c>
      <c r="AG726" s="340">
        <f t="shared" si="150"/>
        <v>1</v>
      </c>
    </row>
    <row r="727" spans="1:33" ht="180">
      <c r="A727" s="169" t="s">
        <v>19</v>
      </c>
      <c r="B727" s="460" t="s">
        <v>13</v>
      </c>
      <c r="C727" s="642"/>
      <c r="D727" s="642"/>
      <c r="E727" s="643"/>
      <c r="F727" s="643"/>
      <c r="G727" s="52" t="s">
        <v>1364</v>
      </c>
      <c r="H727" s="163" t="s">
        <v>261</v>
      </c>
      <c r="I727" s="163" t="s">
        <v>262</v>
      </c>
      <c r="J727" s="168">
        <v>1</v>
      </c>
      <c r="K727" s="192">
        <v>45809</v>
      </c>
      <c r="L727" s="192">
        <v>46568</v>
      </c>
      <c r="M727" s="165">
        <f t="shared" si="143"/>
        <v>108.42857142857143</v>
      </c>
      <c r="N727" s="191">
        <v>0</v>
      </c>
      <c r="O727" s="175" t="s">
        <v>3721</v>
      </c>
      <c r="P727" s="53">
        <f t="shared" si="141"/>
        <v>0</v>
      </c>
      <c r="Q727" s="166" t="str">
        <f>IF(ISNUMBER(P727),IF(P727=100%,"CUMPLIDA",IF(AND(ISNUMBER(L727),ISNUMBER(CGR!$P$4)), IF(L727&lt;CGR!$P$4,"INCUMPLIDA","PROCESO"), "VERIFICAR FECHA")),"SIN VALOR AVANCE")</f>
        <v>PROCESO</v>
      </c>
      <c r="R727" s="281" t="s">
        <v>261</v>
      </c>
      <c r="S727" s="282" t="s">
        <v>262</v>
      </c>
      <c r="T727" s="301">
        <v>1</v>
      </c>
      <c r="U727" s="379">
        <v>45809</v>
      </c>
      <c r="V727" s="379">
        <v>46568</v>
      </c>
      <c r="W727" s="165">
        <f t="shared" si="142"/>
        <v>108.42857142857143</v>
      </c>
      <c r="X727" s="387">
        <v>0</v>
      </c>
      <c r="Y727" s="303" t="s">
        <v>3721</v>
      </c>
      <c r="Z727" s="340">
        <f t="shared" si="144"/>
        <v>1</v>
      </c>
      <c r="AA727" s="340">
        <f t="shared" si="145"/>
        <v>1</v>
      </c>
      <c r="AB727" s="340">
        <f t="shared" si="146"/>
        <v>1</v>
      </c>
      <c r="AC727" s="340">
        <f t="shared" si="147"/>
        <v>1</v>
      </c>
      <c r="AD727" s="340">
        <f t="shared" si="148"/>
        <v>1</v>
      </c>
      <c r="AE727" s="340">
        <f t="shared" si="149"/>
        <v>1</v>
      </c>
      <c r="AF727" s="340">
        <f t="shared" si="149"/>
        <v>1</v>
      </c>
      <c r="AG727" s="340">
        <f t="shared" si="150"/>
        <v>1</v>
      </c>
    </row>
    <row r="728" spans="1:33" ht="409.5">
      <c r="A728" s="169" t="s">
        <v>19</v>
      </c>
      <c r="B728" s="460" t="s">
        <v>13</v>
      </c>
      <c r="C728" s="642"/>
      <c r="D728" s="642" t="s">
        <v>3655</v>
      </c>
      <c r="E728" s="643" t="s">
        <v>3918</v>
      </c>
      <c r="F728" s="643" t="s">
        <v>3919</v>
      </c>
      <c r="G728" s="52" t="s">
        <v>1365</v>
      </c>
      <c r="H728" s="163" t="s">
        <v>264</v>
      </c>
      <c r="I728" s="163" t="s">
        <v>265</v>
      </c>
      <c r="J728" s="168">
        <v>2</v>
      </c>
      <c r="K728" s="192">
        <v>45809</v>
      </c>
      <c r="L728" s="192">
        <v>46568</v>
      </c>
      <c r="M728" s="165">
        <f t="shared" si="143"/>
        <v>108.42857142857143</v>
      </c>
      <c r="N728" s="191">
        <v>0</v>
      </c>
      <c r="O728" s="175" t="s">
        <v>3722</v>
      </c>
      <c r="P728" s="53">
        <f t="shared" si="141"/>
        <v>0</v>
      </c>
      <c r="Q728" s="166" t="str">
        <f>IF(ISNUMBER(P728),IF(P728=100%,"CUMPLIDA",IF(AND(ISNUMBER(L728),ISNUMBER(CGR!$P$4)), IF(L728&lt;CGR!$P$4,"INCUMPLIDA","PROCESO"), "VERIFICAR FECHA")),"SIN VALOR AVANCE")</f>
        <v>PROCESO</v>
      </c>
      <c r="R728" s="281" t="s">
        <v>264</v>
      </c>
      <c r="S728" s="282" t="s">
        <v>265</v>
      </c>
      <c r="T728" s="301">
        <v>2</v>
      </c>
      <c r="U728" s="379">
        <v>45809</v>
      </c>
      <c r="V728" s="379">
        <v>46568</v>
      </c>
      <c r="W728" s="165">
        <f t="shared" si="142"/>
        <v>108.42857142857143</v>
      </c>
      <c r="X728" s="387">
        <v>0</v>
      </c>
      <c r="Y728" s="303" t="s">
        <v>3722</v>
      </c>
      <c r="Z728" s="340">
        <f t="shared" si="144"/>
        <v>1</v>
      </c>
      <c r="AA728" s="340">
        <f t="shared" si="145"/>
        <v>1</v>
      </c>
      <c r="AB728" s="340">
        <f t="shared" si="146"/>
        <v>1</v>
      </c>
      <c r="AC728" s="340">
        <f t="shared" si="147"/>
        <v>1</v>
      </c>
      <c r="AD728" s="340">
        <f t="shared" si="148"/>
        <v>1</v>
      </c>
      <c r="AE728" s="340">
        <f t="shared" si="149"/>
        <v>1</v>
      </c>
      <c r="AF728" s="340">
        <f t="shared" si="149"/>
        <v>1</v>
      </c>
      <c r="AG728" s="340">
        <f t="shared" si="150"/>
        <v>1</v>
      </c>
    </row>
    <row r="729" spans="1:33" ht="75.75" customHeight="1">
      <c r="A729" s="169" t="s">
        <v>19</v>
      </c>
      <c r="B729" s="460" t="s">
        <v>13</v>
      </c>
      <c r="C729" s="642" t="s">
        <v>3920</v>
      </c>
      <c r="D729" s="642" t="s">
        <v>3655</v>
      </c>
      <c r="E729" s="643" t="s">
        <v>3921</v>
      </c>
      <c r="F729" s="643" t="s">
        <v>3922</v>
      </c>
      <c r="G729" s="643" t="s">
        <v>2481</v>
      </c>
      <c r="H729" s="537" t="s">
        <v>2429</v>
      </c>
      <c r="I729" s="163" t="s">
        <v>969</v>
      </c>
      <c r="J729" s="164">
        <v>1</v>
      </c>
      <c r="K729" s="190">
        <v>45231</v>
      </c>
      <c r="L729" s="190">
        <v>45504</v>
      </c>
      <c r="M729" s="165">
        <f t="shared" si="143"/>
        <v>39</v>
      </c>
      <c r="N729" s="191">
        <v>1</v>
      </c>
      <c r="O729" s="175" t="s">
        <v>3703</v>
      </c>
      <c r="P729" s="53">
        <f t="shared" si="141"/>
        <v>1</v>
      </c>
      <c r="Q729" s="166" t="str">
        <f>IF(ISNUMBER(P729),IF(P729=100%,"CUMPLIDA",IF(AND(ISNUMBER(L729),ISNUMBER(CGR!$P$4)), IF(L729&lt;CGR!$P$4,"INCUMPLIDA","PROCESO"), "VERIFICAR FECHA")),"SIN VALOR AVANCE")</f>
        <v>CUMPLIDA</v>
      </c>
      <c r="R729" s="362" t="s">
        <v>2429</v>
      </c>
      <c r="S729" s="282" t="s">
        <v>969</v>
      </c>
      <c r="T729" s="363">
        <v>1</v>
      </c>
      <c r="U729" s="378">
        <v>45231</v>
      </c>
      <c r="V729" s="378">
        <v>45504</v>
      </c>
      <c r="W729" s="165">
        <f t="shared" si="142"/>
        <v>39</v>
      </c>
      <c r="X729" s="387">
        <v>1</v>
      </c>
      <c r="Y729" s="303" t="s">
        <v>3703</v>
      </c>
      <c r="Z729" s="340">
        <f t="shared" si="144"/>
        <v>1</v>
      </c>
      <c r="AA729" s="340">
        <f t="shared" si="145"/>
        <v>1</v>
      </c>
      <c r="AB729" s="340">
        <f t="shared" si="146"/>
        <v>1</v>
      </c>
      <c r="AC729" s="340">
        <f t="shared" si="147"/>
        <v>1</v>
      </c>
      <c r="AD729" s="340">
        <f t="shared" si="148"/>
        <v>1</v>
      </c>
      <c r="AE729" s="340">
        <f t="shared" si="149"/>
        <v>1</v>
      </c>
      <c r="AF729" s="340">
        <f t="shared" si="149"/>
        <v>1</v>
      </c>
      <c r="AG729" s="340">
        <f t="shared" si="150"/>
        <v>1</v>
      </c>
    </row>
    <row r="730" spans="1:33" ht="315.75">
      <c r="A730" s="169" t="s">
        <v>19</v>
      </c>
      <c r="B730" s="460" t="s">
        <v>13</v>
      </c>
      <c r="C730" s="642"/>
      <c r="D730" s="642"/>
      <c r="E730" s="643"/>
      <c r="F730" s="643"/>
      <c r="G730" s="643"/>
      <c r="H730" s="537" t="s">
        <v>2431</v>
      </c>
      <c r="I730" s="163" t="s">
        <v>2432</v>
      </c>
      <c r="J730" s="164">
        <v>1</v>
      </c>
      <c r="K730" s="190">
        <v>45231</v>
      </c>
      <c r="L730" s="190">
        <v>45504</v>
      </c>
      <c r="M730" s="165">
        <f t="shared" si="143"/>
        <v>39</v>
      </c>
      <c r="N730" s="191">
        <v>1</v>
      </c>
      <c r="O730" s="175" t="s">
        <v>3741</v>
      </c>
      <c r="P730" s="53">
        <f t="shared" si="141"/>
        <v>1</v>
      </c>
      <c r="Q730" s="166" t="str">
        <f>IF(ISNUMBER(P730),IF(P730=100%,"CUMPLIDA",IF(AND(ISNUMBER(L730),ISNUMBER(CGR!$P$4)), IF(L730&lt;CGR!$P$4,"INCUMPLIDA","PROCESO"), "VERIFICAR FECHA")),"SIN VALOR AVANCE")</f>
        <v>CUMPLIDA</v>
      </c>
      <c r="R730" s="362" t="s">
        <v>2431</v>
      </c>
      <c r="S730" s="282" t="s">
        <v>2432</v>
      </c>
      <c r="T730" s="363">
        <v>1</v>
      </c>
      <c r="U730" s="378">
        <v>45231</v>
      </c>
      <c r="V730" s="378">
        <v>45504</v>
      </c>
      <c r="W730" s="165">
        <f t="shared" si="142"/>
        <v>39</v>
      </c>
      <c r="X730" s="387">
        <v>1</v>
      </c>
      <c r="Y730" s="303" t="s">
        <v>3741</v>
      </c>
      <c r="Z730" s="340">
        <f t="shared" si="144"/>
        <v>1</v>
      </c>
      <c r="AA730" s="340">
        <f t="shared" si="145"/>
        <v>1</v>
      </c>
      <c r="AB730" s="340">
        <f t="shared" si="146"/>
        <v>1</v>
      </c>
      <c r="AC730" s="340">
        <f t="shared" si="147"/>
        <v>1</v>
      </c>
      <c r="AD730" s="340">
        <f t="shared" si="148"/>
        <v>1</v>
      </c>
      <c r="AE730" s="340">
        <f t="shared" si="149"/>
        <v>1</v>
      </c>
      <c r="AF730" s="340">
        <f t="shared" si="149"/>
        <v>1</v>
      </c>
      <c r="AG730" s="340">
        <f t="shared" si="150"/>
        <v>1</v>
      </c>
    </row>
    <row r="731" spans="1:33" ht="150.75">
      <c r="A731" s="169" t="s">
        <v>19</v>
      </c>
      <c r="B731" s="460" t="s">
        <v>13</v>
      </c>
      <c r="C731" s="642"/>
      <c r="D731" s="642"/>
      <c r="E731" s="643"/>
      <c r="F731" s="643"/>
      <c r="G731" s="52" t="s">
        <v>2434</v>
      </c>
      <c r="H731" s="163" t="s">
        <v>1614</v>
      </c>
      <c r="I731" s="163" t="s">
        <v>238</v>
      </c>
      <c r="J731" s="168">
        <v>1</v>
      </c>
      <c r="K731" s="192">
        <v>45323</v>
      </c>
      <c r="L731" s="192">
        <v>45747</v>
      </c>
      <c r="M731" s="165">
        <f t="shared" si="143"/>
        <v>60.571428571428569</v>
      </c>
      <c r="N731" s="191">
        <v>0</v>
      </c>
      <c r="O731" s="175" t="s">
        <v>3742</v>
      </c>
      <c r="P731" s="53">
        <f t="shared" si="141"/>
        <v>0</v>
      </c>
      <c r="Q731" s="166" t="str">
        <f>IF(ISNUMBER(P731),IF(P731=100%,"CUMPLIDA",IF(AND(ISNUMBER(L731),ISNUMBER(CGR!$P$4)), IF(L731&lt;CGR!$P$4,"INCUMPLIDA","PROCESO"), "VERIFICAR FECHA")),"SIN VALOR AVANCE")</f>
        <v>PROCESO</v>
      </c>
      <c r="R731" s="281" t="s">
        <v>1614</v>
      </c>
      <c r="S731" s="282" t="s">
        <v>238</v>
      </c>
      <c r="T731" s="301">
        <v>1</v>
      </c>
      <c r="U731" s="379">
        <v>45323</v>
      </c>
      <c r="V731" s="379">
        <v>45747</v>
      </c>
      <c r="W731" s="165">
        <f t="shared" si="142"/>
        <v>60.571428571428569</v>
      </c>
      <c r="X731" s="387">
        <v>0</v>
      </c>
      <c r="Y731" s="303" t="s">
        <v>3742</v>
      </c>
      <c r="Z731" s="340">
        <f t="shared" si="144"/>
        <v>1</v>
      </c>
      <c r="AA731" s="340">
        <f t="shared" si="145"/>
        <v>1</v>
      </c>
      <c r="AB731" s="340">
        <f t="shared" si="146"/>
        <v>1</v>
      </c>
      <c r="AC731" s="340">
        <f t="shared" si="147"/>
        <v>1</v>
      </c>
      <c r="AD731" s="340">
        <f t="shared" si="148"/>
        <v>1</v>
      </c>
      <c r="AE731" s="340">
        <f t="shared" si="149"/>
        <v>1</v>
      </c>
      <c r="AF731" s="340">
        <f t="shared" si="149"/>
        <v>1</v>
      </c>
      <c r="AG731" s="340">
        <f t="shared" si="150"/>
        <v>1</v>
      </c>
    </row>
    <row r="732" spans="1:33" ht="90">
      <c r="A732" s="169" t="s">
        <v>19</v>
      </c>
      <c r="B732" s="460" t="s">
        <v>13</v>
      </c>
      <c r="C732" s="642"/>
      <c r="D732" s="642"/>
      <c r="E732" s="643"/>
      <c r="F732" s="643"/>
      <c r="G732" s="52" t="s">
        <v>241</v>
      </c>
      <c r="H732" s="163" t="s">
        <v>241</v>
      </c>
      <c r="I732" s="163" t="s">
        <v>242</v>
      </c>
      <c r="J732" s="168">
        <v>1</v>
      </c>
      <c r="K732" s="192">
        <v>45323</v>
      </c>
      <c r="L732" s="192">
        <v>45747</v>
      </c>
      <c r="M732" s="165">
        <f t="shared" si="143"/>
        <v>60.571428571428569</v>
      </c>
      <c r="N732" s="191">
        <v>0</v>
      </c>
      <c r="O732" s="175" t="s">
        <v>3816</v>
      </c>
      <c r="P732" s="53">
        <f t="shared" si="141"/>
        <v>0</v>
      </c>
      <c r="Q732" s="166" t="str">
        <f>IF(ISNUMBER(P732),IF(P732=100%,"CUMPLIDA",IF(AND(ISNUMBER(L732),ISNUMBER(CGR!$P$4)), IF(L732&lt;CGR!$P$4,"INCUMPLIDA","PROCESO"), "VERIFICAR FECHA")),"SIN VALOR AVANCE")</f>
        <v>PROCESO</v>
      </c>
      <c r="R732" s="281" t="s">
        <v>241</v>
      </c>
      <c r="S732" s="282" t="s">
        <v>242</v>
      </c>
      <c r="T732" s="301">
        <v>1</v>
      </c>
      <c r="U732" s="379">
        <v>45323</v>
      </c>
      <c r="V732" s="379">
        <v>45747</v>
      </c>
      <c r="W732" s="165">
        <f t="shared" si="142"/>
        <v>60.571428571428569</v>
      </c>
      <c r="X732" s="387">
        <v>0</v>
      </c>
      <c r="Y732" s="303" t="s">
        <v>3816</v>
      </c>
      <c r="Z732" s="340">
        <f t="shared" si="144"/>
        <v>1</v>
      </c>
      <c r="AA732" s="340">
        <f t="shared" si="145"/>
        <v>1</v>
      </c>
      <c r="AB732" s="340">
        <f t="shared" si="146"/>
        <v>1</v>
      </c>
      <c r="AC732" s="340">
        <f t="shared" si="147"/>
        <v>1</v>
      </c>
      <c r="AD732" s="340">
        <f t="shared" si="148"/>
        <v>1</v>
      </c>
      <c r="AE732" s="340">
        <f t="shared" si="149"/>
        <v>1</v>
      </c>
      <c r="AF732" s="340">
        <f t="shared" si="149"/>
        <v>1</v>
      </c>
      <c r="AG732" s="340">
        <f t="shared" si="150"/>
        <v>1</v>
      </c>
    </row>
    <row r="733" spans="1:33" ht="150">
      <c r="A733" s="169" t="s">
        <v>19</v>
      </c>
      <c r="B733" s="460" t="s">
        <v>13</v>
      </c>
      <c r="C733" s="642"/>
      <c r="D733" s="642"/>
      <c r="E733" s="643"/>
      <c r="F733" s="643"/>
      <c r="G733" s="52" t="s">
        <v>1361</v>
      </c>
      <c r="H733" s="163" t="s">
        <v>245</v>
      </c>
      <c r="I733" s="163" t="s">
        <v>246</v>
      </c>
      <c r="J733" s="168">
        <v>1</v>
      </c>
      <c r="K733" s="192">
        <v>45231</v>
      </c>
      <c r="L733" s="192">
        <v>45747</v>
      </c>
      <c r="M733" s="165">
        <f t="shared" si="143"/>
        <v>73.714285714285708</v>
      </c>
      <c r="N733" s="191">
        <v>0</v>
      </c>
      <c r="O733" s="175" t="s">
        <v>3816</v>
      </c>
      <c r="P733" s="53">
        <f t="shared" si="141"/>
        <v>0</v>
      </c>
      <c r="Q733" s="166" t="str">
        <f>IF(ISNUMBER(P733),IF(P733=100%,"CUMPLIDA",IF(AND(ISNUMBER(L733),ISNUMBER(CGR!$P$4)), IF(L733&lt;CGR!$P$4,"INCUMPLIDA","PROCESO"), "VERIFICAR FECHA")),"SIN VALOR AVANCE")</f>
        <v>PROCESO</v>
      </c>
      <c r="R733" s="281" t="s">
        <v>245</v>
      </c>
      <c r="S733" s="282" t="s">
        <v>246</v>
      </c>
      <c r="T733" s="301">
        <v>1</v>
      </c>
      <c r="U733" s="379">
        <v>45231</v>
      </c>
      <c r="V733" s="379">
        <v>45747</v>
      </c>
      <c r="W733" s="165">
        <f t="shared" si="142"/>
        <v>73.714285714285708</v>
      </c>
      <c r="X733" s="387">
        <v>0</v>
      </c>
      <c r="Y733" s="303" t="s">
        <v>3816</v>
      </c>
      <c r="Z733" s="340">
        <f t="shared" si="144"/>
        <v>1</v>
      </c>
      <c r="AA733" s="340">
        <f t="shared" si="145"/>
        <v>1</v>
      </c>
      <c r="AB733" s="340">
        <f t="shared" si="146"/>
        <v>1</v>
      </c>
      <c r="AC733" s="340">
        <f t="shared" si="147"/>
        <v>1</v>
      </c>
      <c r="AD733" s="340">
        <f t="shared" si="148"/>
        <v>1</v>
      </c>
      <c r="AE733" s="340">
        <f t="shared" si="149"/>
        <v>1</v>
      </c>
      <c r="AF733" s="340">
        <f t="shared" si="149"/>
        <v>1</v>
      </c>
      <c r="AG733" s="340">
        <f t="shared" si="150"/>
        <v>1</v>
      </c>
    </row>
    <row r="734" spans="1:33" ht="150.75">
      <c r="A734" s="169" t="s">
        <v>19</v>
      </c>
      <c r="B734" s="460" t="s">
        <v>13</v>
      </c>
      <c r="C734" s="642"/>
      <c r="D734" s="642"/>
      <c r="E734" s="643"/>
      <c r="F734" s="643"/>
      <c r="G734" s="52" t="s">
        <v>248</v>
      </c>
      <c r="H734" s="163" t="s">
        <v>248</v>
      </c>
      <c r="I734" s="163" t="s">
        <v>3249</v>
      </c>
      <c r="J734" s="168">
        <v>1</v>
      </c>
      <c r="K734" s="192">
        <v>45323</v>
      </c>
      <c r="L734" s="192">
        <v>45747</v>
      </c>
      <c r="M734" s="165">
        <f t="shared" si="143"/>
        <v>60.571428571428569</v>
      </c>
      <c r="N734" s="191">
        <v>0</v>
      </c>
      <c r="O734" s="175" t="s">
        <v>3742</v>
      </c>
      <c r="P734" s="53">
        <f t="shared" si="141"/>
        <v>0</v>
      </c>
      <c r="Q734" s="166" t="str">
        <f>IF(ISNUMBER(P734),IF(P734=100%,"CUMPLIDA",IF(AND(ISNUMBER(L734),ISNUMBER(CGR!$P$4)), IF(L734&lt;CGR!$P$4,"INCUMPLIDA","PROCESO"), "VERIFICAR FECHA")),"SIN VALOR AVANCE")</f>
        <v>PROCESO</v>
      </c>
      <c r="R734" s="281" t="s">
        <v>248</v>
      </c>
      <c r="S734" s="282" t="s">
        <v>3249</v>
      </c>
      <c r="T734" s="301">
        <v>1</v>
      </c>
      <c r="U734" s="379">
        <v>45323</v>
      </c>
      <c r="V734" s="379">
        <v>45747</v>
      </c>
      <c r="W734" s="165">
        <f t="shared" si="142"/>
        <v>60.571428571428569</v>
      </c>
      <c r="X734" s="387">
        <v>0</v>
      </c>
      <c r="Y734" s="303" t="s">
        <v>3742</v>
      </c>
      <c r="Z734" s="340">
        <f t="shared" si="144"/>
        <v>1</v>
      </c>
      <c r="AA734" s="340">
        <f t="shared" si="145"/>
        <v>1</v>
      </c>
      <c r="AB734" s="340">
        <f t="shared" si="146"/>
        <v>1</v>
      </c>
      <c r="AC734" s="340">
        <f t="shared" si="147"/>
        <v>1</v>
      </c>
      <c r="AD734" s="340">
        <f t="shared" si="148"/>
        <v>1</v>
      </c>
      <c r="AE734" s="340">
        <f t="shared" si="149"/>
        <v>1</v>
      </c>
      <c r="AF734" s="340">
        <f t="shared" si="149"/>
        <v>1</v>
      </c>
      <c r="AG734" s="340">
        <f t="shared" si="150"/>
        <v>1</v>
      </c>
    </row>
    <row r="735" spans="1:33" ht="135">
      <c r="A735" s="169" t="s">
        <v>19</v>
      </c>
      <c r="B735" s="460" t="s">
        <v>13</v>
      </c>
      <c r="C735" s="642"/>
      <c r="D735" s="642"/>
      <c r="E735" s="643"/>
      <c r="F735" s="643"/>
      <c r="G735" s="52" t="s">
        <v>3707</v>
      </c>
      <c r="H735" s="163" t="s">
        <v>3707</v>
      </c>
      <c r="I735" s="163" t="s">
        <v>252</v>
      </c>
      <c r="J735" s="168">
        <v>1</v>
      </c>
      <c r="K735" s="192">
        <v>45231</v>
      </c>
      <c r="L735" s="192">
        <v>45747</v>
      </c>
      <c r="M735" s="165">
        <f t="shared" si="143"/>
        <v>73.714285714285708</v>
      </c>
      <c r="N735" s="191">
        <v>0</v>
      </c>
      <c r="O735" s="175" t="s">
        <v>3816</v>
      </c>
      <c r="P735" s="53">
        <f t="shared" si="141"/>
        <v>0</v>
      </c>
      <c r="Q735" s="166" t="str">
        <f>IF(ISNUMBER(P735),IF(P735=100%,"CUMPLIDA",IF(AND(ISNUMBER(L735),ISNUMBER(CGR!$P$4)), IF(L735&lt;CGR!$P$4,"INCUMPLIDA","PROCESO"), "VERIFICAR FECHA")),"SIN VALOR AVANCE")</f>
        <v>PROCESO</v>
      </c>
      <c r="R735" s="281" t="s">
        <v>3707</v>
      </c>
      <c r="S735" s="282" t="s">
        <v>252</v>
      </c>
      <c r="T735" s="301">
        <v>1</v>
      </c>
      <c r="U735" s="379">
        <v>45231</v>
      </c>
      <c r="V735" s="379">
        <v>45747</v>
      </c>
      <c r="W735" s="165">
        <f t="shared" si="142"/>
        <v>73.714285714285708</v>
      </c>
      <c r="X735" s="387">
        <v>0</v>
      </c>
      <c r="Y735" s="303" t="s">
        <v>3816</v>
      </c>
      <c r="Z735" s="340">
        <f t="shared" si="144"/>
        <v>1</v>
      </c>
      <c r="AA735" s="340">
        <f t="shared" si="145"/>
        <v>1</v>
      </c>
      <c r="AB735" s="340">
        <f t="shared" si="146"/>
        <v>1</v>
      </c>
      <c r="AC735" s="340">
        <f t="shared" si="147"/>
        <v>1</v>
      </c>
      <c r="AD735" s="340">
        <f t="shared" si="148"/>
        <v>1</v>
      </c>
      <c r="AE735" s="340">
        <f t="shared" si="149"/>
        <v>1</v>
      </c>
      <c r="AF735" s="340">
        <f t="shared" si="149"/>
        <v>1</v>
      </c>
      <c r="AG735" s="340">
        <f t="shared" si="150"/>
        <v>1</v>
      </c>
    </row>
    <row r="736" spans="1:33" ht="225.75">
      <c r="A736" s="169" t="s">
        <v>19</v>
      </c>
      <c r="B736" s="460" t="s">
        <v>13</v>
      </c>
      <c r="C736" s="642"/>
      <c r="D736" s="642"/>
      <c r="E736" s="643"/>
      <c r="F736" s="643"/>
      <c r="G736" s="52" t="s">
        <v>3708</v>
      </c>
      <c r="H736" s="163" t="s">
        <v>3708</v>
      </c>
      <c r="I736" s="163" t="s">
        <v>2556</v>
      </c>
      <c r="J736" s="168">
        <v>1</v>
      </c>
      <c r="K736" s="192">
        <v>45231</v>
      </c>
      <c r="L736" s="192">
        <v>45808</v>
      </c>
      <c r="M736" s="165">
        <f t="shared" si="143"/>
        <v>82.428571428571431</v>
      </c>
      <c r="N736" s="191">
        <v>0</v>
      </c>
      <c r="O736" s="175" t="s">
        <v>3750</v>
      </c>
      <c r="P736" s="53">
        <f t="shared" ref="P736:P799" si="151">N736/J736</f>
        <v>0</v>
      </c>
      <c r="Q736" s="166" t="str">
        <f>IF(ISNUMBER(P736),IF(P736=100%,"CUMPLIDA",IF(AND(ISNUMBER(L736),ISNUMBER(CGR!$P$4)), IF(L736&lt;CGR!$P$4,"INCUMPLIDA","PROCESO"), "VERIFICAR FECHA")),"SIN VALOR AVANCE")</f>
        <v>PROCESO</v>
      </c>
      <c r="R736" s="281" t="s">
        <v>3708</v>
      </c>
      <c r="S736" s="282" t="s">
        <v>2556</v>
      </c>
      <c r="T736" s="301">
        <v>1</v>
      </c>
      <c r="U736" s="379">
        <v>45231</v>
      </c>
      <c r="V736" s="379">
        <v>45808</v>
      </c>
      <c r="W736" s="165">
        <f t="shared" si="142"/>
        <v>82.428571428571431</v>
      </c>
      <c r="X736" s="387">
        <v>0</v>
      </c>
      <c r="Y736" s="303" t="s">
        <v>3750</v>
      </c>
      <c r="Z736" s="340">
        <f t="shared" si="144"/>
        <v>1</v>
      </c>
      <c r="AA736" s="340">
        <f t="shared" si="145"/>
        <v>1</v>
      </c>
      <c r="AB736" s="340">
        <f t="shared" si="146"/>
        <v>1</v>
      </c>
      <c r="AC736" s="340">
        <f t="shared" si="147"/>
        <v>1</v>
      </c>
      <c r="AD736" s="340">
        <f t="shared" si="148"/>
        <v>1</v>
      </c>
      <c r="AE736" s="340">
        <f t="shared" si="149"/>
        <v>1</v>
      </c>
      <c r="AF736" s="340">
        <f t="shared" si="149"/>
        <v>1</v>
      </c>
      <c r="AG736" s="340">
        <f t="shared" si="150"/>
        <v>1</v>
      </c>
    </row>
    <row r="737" spans="1:33" ht="210.75">
      <c r="A737" s="169" t="s">
        <v>19</v>
      </c>
      <c r="B737" s="460" t="s">
        <v>13</v>
      </c>
      <c r="C737" s="642"/>
      <c r="D737" s="642"/>
      <c r="E737" s="643"/>
      <c r="F737" s="643"/>
      <c r="G737" s="52" t="s">
        <v>1363</v>
      </c>
      <c r="H737" s="163" t="s">
        <v>258</v>
      </c>
      <c r="I737" s="163" t="s">
        <v>259</v>
      </c>
      <c r="J737" s="168">
        <v>10</v>
      </c>
      <c r="K737" s="192">
        <v>45809</v>
      </c>
      <c r="L737" s="192">
        <v>46568</v>
      </c>
      <c r="M737" s="165">
        <f t="shared" si="143"/>
        <v>108.42857142857143</v>
      </c>
      <c r="N737" s="191">
        <v>0</v>
      </c>
      <c r="O737" s="175" t="s">
        <v>3923</v>
      </c>
      <c r="P737" s="53">
        <f t="shared" si="151"/>
        <v>0</v>
      </c>
      <c r="Q737" s="166" t="str">
        <f>IF(ISNUMBER(P737),IF(P737=100%,"CUMPLIDA",IF(AND(ISNUMBER(L737),ISNUMBER(CGR!$P$4)), IF(L737&lt;CGR!$P$4,"INCUMPLIDA","PROCESO"), "VERIFICAR FECHA")),"SIN VALOR AVANCE")</f>
        <v>PROCESO</v>
      </c>
      <c r="R737" s="281" t="s">
        <v>258</v>
      </c>
      <c r="S737" s="282" t="s">
        <v>259</v>
      </c>
      <c r="T737" s="301">
        <v>10</v>
      </c>
      <c r="U737" s="379">
        <v>45809</v>
      </c>
      <c r="V737" s="379">
        <v>46568</v>
      </c>
      <c r="W737" s="165">
        <f t="shared" si="142"/>
        <v>108.42857142857143</v>
      </c>
      <c r="X737" s="387">
        <v>0</v>
      </c>
      <c r="Y737" s="303" t="s">
        <v>3923</v>
      </c>
      <c r="Z737" s="340">
        <f t="shared" si="144"/>
        <v>1</v>
      </c>
      <c r="AA737" s="340">
        <f t="shared" si="145"/>
        <v>1</v>
      </c>
      <c r="AB737" s="340">
        <f t="shared" si="146"/>
        <v>1</v>
      </c>
      <c r="AC737" s="340">
        <f t="shared" si="147"/>
        <v>1</v>
      </c>
      <c r="AD737" s="340">
        <f t="shared" si="148"/>
        <v>1</v>
      </c>
      <c r="AE737" s="340">
        <f t="shared" si="149"/>
        <v>1</v>
      </c>
      <c r="AF737" s="340">
        <f t="shared" si="149"/>
        <v>1</v>
      </c>
      <c r="AG737" s="340">
        <f t="shared" si="150"/>
        <v>1</v>
      </c>
    </row>
    <row r="738" spans="1:33" ht="180">
      <c r="A738" s="169" t="s">
        <v>19</v>
      </c>
      <c r="B738" s="460" t="s">
        <v>13</v>
      </c>
      <c r="C738" s="642"/>
      <c r="D738" s="642"/>
      <c r="E738" s="643"/>
      <c r="F738" s="643"/>
      <c r="G738" s="52" t="s">
        <v>1364</v>
      </c>
      <c r="H738" s="163" t="s">
        <v>261</v>
      </c>
      <c r="I738" s="163" t="s">
        <v>262</v>
      </c>
      <c r="J738" s="168">
        <v>1</v>
      </c>
      <c r="K738" s="192">
        <v>45809</v>
      </c>
      <c r="L738" s="192">
        <v>46568</v>
      </c>
      <c r="M738" s="165">
        <f t="shared" si="143"/>
        <v>108.42857142857143</v>
      </c>
      <c r="N738" s="191">
        <v>0</v>
      </c>
      <c r="O738" s="175" t="s">
        <v>3924</v>
      </c>
      <c r="P738" s="53">
        <f t="shared" si="151"/>
        <v>0</v>
      </c>
      <c r="Q738" s="166" t="str">
        <f>IF(ISNUMBER(P738),IF(P738=100%,"CUMPLIDA",IF(AND(ISNUMBER(L738),ISNUMBER(CGR!$P$4)), IF(L738&lt;CGR!$P$4,"INCUMPLIDA","PROCESO"), "VERIFICAR FECHA")),"SIN VALOR AVANCE")</f>
        <v>PROCESO</v>
      </c>
      <c r="R738" s="281" t="s">
        <v>261</v>
      </c>
      <c r="S738" s="282" t="s">
        <v>262</v>
      </c>
      <c r="T738" s="301">
        <v>1</v>
      </c>
      <c r="U738" s="379">
        <v>45809</v>
      </c>
      <c r="V738" s="379">
        <v>46568</v>
      </c>
      <c r="W738" s="165">
        <f t="shared" si="142"/>
        <v>108.42857142857143</v>
      </c>
      <c r="X738" s="387">
        <v>0</v>
      </c>
      <c r="Y738" s="303" t="s">
        <v>3924</v>
      </c>
      <c r="Z738" s="340">
        <f t="shared" si="144"/>
        <v>1</v>
      </c>
      <c r="AA738" s="340">
        <f t="shared" si="145"/>
        <v>1</v>
      </c>
      <c r="AB738" s="340">
        <f t="shared" si="146"/>
        <v>1</v>
      </c>
      <c r="AC738" s="340">
        <f t="shared" si="147"/>
        <v>1</v>
      </c>
      <c r="AD738" s="340">
        <f t="shared" si="148"/>
        <v>1</v>
      </c>
      <c r="AE738" s="340">
        <f t="shared" si="149"/>
        <v>1</v>
      </c>
      <c r="AF738" s="340">
        <f t="shared" si="149"/>
        <v>1</v>
      </c>
      <c r="AG738" s="340">
        <f t="shared" si="150"/>
        <v>1</v>
      </c>
    </row>
    <row r="739" spans="1:33" ht="409.5">
      <c r="A739" s="169" t="s">
        <v>19</v>
      </c>
      <c r="B739" s="460" t="s">
        <v>13</v>
      </c>
      <c r="C739" s="642"/>
      <c r="D739" s="642" t="s">
        <v>3655</v>
      </c>
      <c r="E739" s="643" t="s">
        <v>3921</v>
      </c>
      <c r="F739" s="643" t="s">
        <v>3922</v>
      </c>
      <c r="G739" s="52" t="s">
        <v>1365</v>
      </c>
      <c r="H739" s="163" t="s">
        <v>264</v>
      </c>
      <c r="I739" s="163" t="s">
        <v>265</v>
      </c>
      <c r="J739" s="168">
        <v>2</v>
      </c>
      <c r="K739" s="192">
        <v>45809</v>
      </c>
      <c r="L739" s="192">
        <v>46568</v>
      </c>
      <c r="M739" s="165">
        <f t="shared" si="143"/>
        <v>108.42857142857143</v>
      </c>
      <c r="N739" s="191">
        <v>0</v>
      </c>
      <c r="O739" s="175" t="s">
        <v>3722</v>
      </c>
      <c r="P739" s="53">
        <f t="shared" si="151"/>
        <v>0</v>
      </c>
      <c r="Q739" s="166" t="str">
        <f>IF(ISNUMBER(P739),IF(P739=100%,"CUMPLIDA",IF(AND(ISNUMBER(L739),ISNUMBER(CGR!$P$4)), IF(L739&lt;CGR!$P$4,"INCUMPLIDA","PROCESO"), "VERIFICAR FECHA")),"SIN VALOR AVANCE")</f>
        <v>PROCESO</v>
      </c>
      <c r="R739" s="281" t="s">
        <v>264</v>
      </c>
      <c r="S739" s="282" t="s">
        <v>265</v>
      </c>
      <c r="T739" s="301">
        <v>2</v>
      </c>
      <c r="U739" s="379">
        <v>45809</v>
      </c>
      <c r="V739" s="379">
        <v>46568</v>
      </c>
      <c r="W739" s="165">
        <f t="shared" si="142"/>
        <v>108.42857142857143</v>
      </c>
      <c r="X739" s="387">
        <v>0</v>
      </c>
      <c r="Y739" s="303" t="s">
        <v>3722</v>
      </c>
      <c r="Z739" s="340">
        <f t="shared" si="144"/>
        <v>1</v>
      </c>
      <c r="AA739" s="340">
        <f t="shared" si="145"/>
        <v>1</v>
      </c>
      <c r="AB739" s="340">
        <f t="shared" si="146"/>
        <v>1</v>
      </c>
      <c r="AC739" s="340">
        <f t="shared" si="147"/>
        <v>1</v>
      </c>
      <c r="AD739" s="340">
        <f t="shared" si="148"/>
        <v>1</v>
      </c>
      <c r="AE739" s="340">
        <f t="shared" si="149"/>
        <v>1</v>
      </c>
      <c r="AF739" s="340">
        <f t="shared" si="149"/>
        <v>1</v>
      </c>
      <c r="AG739" s="340">
        <f t="shared" si="150"/>
        <v>1</v>
      </c>
    </row>
    <row r="740" spans="1:33" ht="105.75" customHeight="1">
      <c r="A740" s="169" t="s">
        <v>19</v>
      </c>
      <c r="B740" s="460" t="s">
        <v>13</v>
      </c>
      <c r="C740" s="642" t="s">
        <v>3925</v>
      </c>
      <c r="D740" s="642" t="s">
        <v>3655</v>
      </c>
      <c r="E740" s="643" t="s">
        <v>3926</v>
      </c>
      <c r="F740" s="643" t="s">
        <v>3927</v>
      </c>
      <c r="G740" s="52" t="s">
        <v>3928</v>
      </c>
      <c r="H740" s="163" t="s">
        <v>3929</v>
      </c>
      <c r="I740" s="163" t="s">
        <v>3930</v>
      </c>
      <c r="J740" s="164">
        <v>2</v>
      </c>
      <c r="K740" s="190">
        <v>44378</v>
      </c>
      <c r="L740" s="190">
        <v>44561</v>
      </c>
      <c r="M740" s="165">
        <f t="shared" si="143"/>
        <v>26.142857142857142</v>
      </c>
      <c r="N740" s="191">
        <v>2</v>
      </c>
      <c r="O740" s="163" t="s">
        <v>3931</v>
      </c>
      <c r="P740" s="53">
        <f t="shared" si="151"/>
        <v>1</v>
      </c>
      <c r="Q740" s="166" t="str">
        <f>IF(ISNUMBER(P740),IF(P740=100%,"CUMPLIDA",IF(AND(ISNUMBER(L740),ISNUMBER(CGR!$P$4)), IF(L740&lt;CGR!$P$4,"INCUMPLIDA","PROCESO"), "VERIFICAR FECHA")),"SIN VALOR AVANCE")</f>
        <v>CUMPLIDA</v>
      </c>
      <c r="R740" s="281" t="s">
        <v>3929</v>
      </c>
      <c r="S740" s="282" t="s">
        <v>3930</v>
      </c>
      <c r="T740" s="363">
        <v>2</v>
      </c>
      <c r="U740" s="378">
        <v>44378</v>
      </c>
      <c r="V740" s="378">
        <v>44561</v>
      </c>
      <c r="W740" s="165">
        <f t="shared" si="142"/>
        <v>26.142857142857142</v>
      </c>
      <c r="X740" s="387">
        <v>2</v>
      </c>
      <c r="Y740" s="282" t="s">
        <v>3931</v>
      </c>
      <c r="Z740" s="340">
        <f t="shared" si="144"/>
        <v>1</v>
      </c>
      <c r="AA740" s="340">
        <f t="shared" si="145"/>
        <v>1</v>
      </c>
      <c r="AB740" s="340">
        <f t="shared" si="146"/>
        <v>1</v>
      </c>
      <c r="AC740" s="340">
        <f t="shared" si="147"/>
        <v>1</v>
      </c>
      <c r="AD740" s="340">
        <f t="shared" si="148"/>
        <v>1</v>
      </c>
      <c r="AE740" s="340">
        <f t="shared" si="149"/>
        <v>1</v>
      </c>
      <c r="AF740" s="340">
        <f t="shared" si="149"/>
        <v>1</v>
      </c>
      <c r="AG740" s="340">
        <f t="shared" si="150"/>
        <v>1</v>
      </c>
    </row>
    <row r="741" spans="1:33" ht="255.75">
      <c r="A741" s="169" t="s">
        <v>19</v>
      </c>
      <c r="B741" s="460" t="s">
        <v>13</v>
      </c>
      <c r="C741" s="642"/>
      <c r="D741" s="642" t="s">
        <v>3655</v>
      </c>
      <c r="E741" s="643" t="s">
        <v>3926</v>
      </c>
      <c r="F741" s="643" t="s">
        <v>3927</v>
      </c>
      <c r="G741" s="52" t="s">
        <v>3928</v>
      </c>
      <c r="H741" s="163" t="s">
        <v>3932</v>
      </c>
      <c r="I741" s="163" t="s">
        <v>3933</v>
      </c>
      <c r="J741" s="164">
        <v>2</v>
      </c>
      <c r="K741" s="190">
        <v>45292</v>
      </c>
      <c r="L741" s="190">
        <v>46022</v>
      </c>
      <c r="M741" s="165">
        <f t="shared" si="143"/>
        <v>104.28571428571429</v>
      </c>
      <c r="N741" s="191">
        <v>0</v>
      </c>
      <c r="O741" s="175" t="s">
        <v>3934</v>
      </c>
      <c r="P741" s="53">
        <f t="shared" si="151"/>
        <v>0</v>
      </c>
      <c r="Q741" s="166" t="str">
        <f>IF(ISNUMBER(P741),IF(P741=100%,"CUMPLIDA",IF(AND(ISNUMBER(L741),ISNUMBER(CGR!$P$4)), IF(L741&lt;CGR!$P$4,"INCUMPLIDA","PROCESO"), "VERIFICAR FECHA")),"SIN VALOR AVANCE")</f>
        <v>PROCESO</v>
      </c>
      <c r="R741" s="281" t="s">
        <v>3932</v>
      </c>
      <c r="S741" s="282" t="s">
        <v>3933</v>
      </c>
      <c r="T741" s="363">
        <v>2</v>
      </c>
      <c r="U741" s="378">
        <v>45292</v>
      </c>
      <c r="V741" s="378">
        <v>46022</v>
      </c>
      <c r="W741" s="165">
        <f t="shared" si="142"/>
        <v>104.28571428571429</v>
      </c>
      <c r="X741" s="387">
        <v>0</v>
      </c>
      <c r="Y741" s="303" t="s">
        <v>3934</v>
      </c>
      <c r="Z741" s="340">
        <f t="shared" si="144"/>
        <v>1</v>
      </c>
      <c r="AA741" s="340">
        <f t="shared" si="145"/>
        <v>1</v>
      </c>
      <c r="AB741" s="340">
        <f t="shared" si="146"/>
        <v>1</v>
      </c>
      <c r="AC741" s="340">
        <f t="shared" si="147"/>
        <v>1</v>
      </c>
      <c r="AD741" s="340">
        <f t="shared" si="148"/>
        <v>1</v>
      </c>
      <c r="AE741" s="340">
        <f t="shared" si="149"/>
        <v>1</v>
      </c>
      <c r="AF741" s="340">
        <f t="shared" si="149"/>
        <v>1</v>
      </c>
      <c r="AG741" s="340">
        <f t="shared" si="150"/>
        <v>1</v>
      </c>
    </row>
    <row r="742" spans="1:33" ht="75.75" customHeight="1">
      <c r="A742" s="169" t="s">
        <v>19</v>
      </c>
      <c r="B742" s="460" t="s">
        <v>13</v>
      </c>
      <c r="C742" s="642" t="s">
        <v>3935</v>
      </c>
      <c r="D742" s="642" t="s">
        <v>3655</v>
      </c>
      <c r="E742" s="643" t="s">
        <v>3936</v>
      </c>
      <c r="F742" s="643" t="s">
        <v>3937</v>
      </c>
      <c r="G742" s="643" t="s">
        <v>2481</v>
      </c>
      <c r="H742" s="537" t="s">
        <v>2429</v>
      </c>
      <c r="I742" s="163" t="s">
        <v>969</v>
      </c>
      <c r="J742" s="164">
        <v>1</v>
      </c>
      <c r="K742" s="190">
        <v>45231</v>
      </c>
      <c r="L742" s="190">
        <v>45504</v>
      </c>
      <c r="M742" s="165">
        <f t="shared" si="143"/>
        <v>39</v>
      </c>
      <c r="N742" s="191">
        <v>1</v>
      </c>
      <c r="O742" s="175" t="s">
        <v>3703</v>
      </c>
      <c r="P742" s="53">
        <f t="shared" si="151"/>
        <v>1</v>
      </c>
      <c r="Q742" s="166" t="str">
        <f>IF(ISNUMBER(P742),IF(P742=100%,"CUMPLIDA",IF(AND(ISNUMBER(L742),ISNUMBER(CGR!$P$4)), IF(L742&lt;CGR!$P$4,"INCUMPLIDA","PROCESO"), "VERIFICAR FECHA")),"SIN VALOR AVANCE")</f>
        <v>CUMPLIDA</v>
      </c>
      <c r="R742" s="362" t="s">
        <v>2429</v>
      </c>
      <c r="S742" s="282" t="s">
        <v>969</v>
      </c>
      <c r="T742" s="363">
        <v>1</v>
      </c>
      <c r="U742" s="378">
        <v>45231</v>
      </c>
      <c r="V742" s="378">
        <v>45504</v>
      </c>
      <c r="W742" s="165">
        <f t="shared" si="142"/>
        <v>39</v>
      </c>
      <c r="X742" s="387">
        <v>1</v>
      </c>
      <c r="Y742" s="303" t="s">
        <v>3703</v>
      </c>
      <c r="Z742" s="340">
        <f t="shared" si="144"/>
        <v>1</v>
      </c>
      <c r="AA742" s="340">
        <f t="shared" si="145"/>
        <v>1</v>
      </c>
      <c r="AB742" s="340">
        <f t="shared" si="146"/>
        <v>1</v>
      </c>
      <c r="AC742" s="340">
        <f t="shared" si="147"/>
        <v>1</v>
      </c>
      <c r="AD742" s="340">
        <f t="shared" si="148"/>
        <v>1</v>
      </c>
      <c r="AE742" s="340">
        <f t="shared" si="149"/>
        <v>1</v>
      </c>
      <c r="AF742" s="340">
        <f t="shared" si="149"/>
        <v>1</v>
      </c>
      <c r="AG742" s="340">
        <f t="shared" si="150"/>
        <v>1</v>
      </c>
    </row>
    <row r="743" spans="1:33" ht="315.75">
      <c r="A743" s="169" t="s">
        <v>19</v>
      </c>
      <c r="B743" s="460" t="s">
        <v>13</v>
      </c>
      <c r="C743" s="642"/>
      <c r="D743" s="642"/>
      <c r="E743" s="643"/>
      <c r="F743" s="643"/>
      <c r="G743" s="643"/>
      <c r="H743" s="537" t="s">
        <v>2431</v>
      </c>
      <c r="I743" s="163" t="s">
        <v>2432</v>
      </c>
      <c r="J743" s="164">
        <v>1</v>
      </c>
      <c r="K743" s="190">
        <v>45231</v>
      </c>
      <c r="L743" s="190">
        <v>45504</v>
      </c>
      <c r="M743" s="165">
        <f t="shared" si="143"/>
        <v>39</v>
      </c>
      <c r="N743" s="191">
        <v>1</v>
      </c>
      <c r="O743" s="175" t="s">
        <v>3741</v>
      </c>
      <c r="P743" s="53">
        <f t="shared" si="151"/>
        <v>1</v>
      </c>
      <c r="Q743" s="166" t="str">
        <f>IF(ISNUMBER(P743),IF(P743=100%,"CUMPLIDA",IF(AND(ISNUMBER(L743),ISNUMBER(CGR!$P$4)), IF(L743&lt;CGR!$P$4,"INCUMPLIDA","PROCESO"), "VERIFICAR FECHA")),"SIN VALOR AVANCE")</f>
        <v>CUMPLIDA</v>
      </c>
      <c r="R743" s="362" t="s">
        <v>2431</v>
      </c>
      <c r="S743" s="282" t="s">
        <v>2432</v>
      </c>
      <c r="T743" s="363">
        <v>1</v>
      </c>
      <c r="U743" s="378">
        <v>45231</v>
      </c>
      <c r="V743" s="378">
        <v>45504</v>
      </c>
      <c r="W743" s="165">
        <f t="shared" si="142"/>
        <v>39</v>
      </c>
      <c r="X743" s="387">
        <v>1</v>
      </c>
      <c r="Y743" s="303" t="s">
        <v>3741</v>
      </c>
      <c r="Z743" s="340">
        <f t="shared" si="144"/>
        <v>1</v>
      </c>
      <c r="AA743" s="340">
        <f t="shared" si="145"/>
        <v>1</v>
      </c>
      <c r="AB743" s="340">
        <f t="shared" si="146"/>
        <v>1</v>
      </c>
      <c r="AC743" s="340">
        <f t="shared" si="147"/>
        <v>1</v>
      </c>
      <c r="AD743" s="340">
        <f t="shared" si="148"/>
        <v>1</v>
      </c>
      <c r="AE743" s="340">
        <f t="shared" si="149"/>
        <v>1</v>
      </c>
      <c r="AF743" s="340">
        <f t="shared" si="149"/>
        <v>1</v>
      </c>
      <c r="AG743" s="340">
        <f t="shared" si="150"/>
        <v>1</v>
      </c>
    </row>
    <row r="744" spans="1:33" ht="150.75">
      <c r="A744" s="169" t="s">
        <v>19</v>
      </c>
      <c r="B744" s="460" t="s">
        <v>13</v>
      </c>
      <c r="C744" s="642"/>
      <c r="D744" s="642"/>
      <c r="E744" s="643"/>
      <c r="F744" s="643"/>
      <c r="G744" s="52" t="s">
        <v>2434</v>
      </c>
      <c r="H744" s="163" t="s">
        <v>1614</v>
      </c>
      <c r="I744" s="163" t="s">
        <v>238</v>
      </c>
      <c r="J744" s="168">
        <v>1</v>
      </c>
      <c r="K744" s="192">
        <v>45323</v>
      </c>
      <c r="L744" s="192">
        <v>45747</v>
      </c>
      <c r="M744" s="165">
        <f t="shared" si="143"/>
        <v>60.571428571428569</v>
      </c>
      <c r="N744" s="191">
        <v>0</v>
      </c>
      <c r="O744" s="175" t="s">
        <v>3742</v>
      </c>
      <c r="P744" s="53">
        <f t="shared" si="151"/>
        <v>0</v>
      </c>
      <c r="Q744" s="166" t="str">
        <f>IF(ISNUMBER(P744),IF(P744=100%,"CUMPLIDA",IF(AND(ISNUMBER(L744),ISNUMBER(CGR!$P$4)), IF(L744&lt;CGR!$P$4,"INCUMPLIDA","PROCESO"), "VERIFICAR FECHA")),"SIN VALOR AVANCE")</f>
        <v>PROCESO</v>
      </c>
      <c r="R744" s="281" t="s">
        <v>1614</v>
      </c>
      <c r="S744" s="282" t="s">
        <v>238</v>
      </c>
      <c r="T744" s="301">
        <v>1</v>
      </c>
      <c r="U744" s="379">
        <v>45323</v>
      </c>
      <c r="V744" s="379">
        <v>45747</v>
      </c>
      <c r="W744" s="165">
        <f t="shared" si="142"/>
        <v>60.571428571428569</v>
      </c>
      <c r="X744" s="387">
        <v>0</v>
      </c>
      <c r="Y744" s="303" t="s">
        <v>3742</v>
      </c>
      <c r="Z744" s="340">
        <f t="shared" si="144"/>
        <v>1</v>
      </c>
      <c r="AA744" s="340">
        <f t="shared" si="145"/>
        <v>1</v>
      </c>
      <c r="AB744" s="340">
        <f t="shared" si="146"/>
        <v>1</v>
      </c>
      <c r="AC744" s="340">
        <f t="shared" si="147"/>
        <v>1</v>
      </c>
      <c r="AD744" s="340">
        <f t="shared" si="148"/>
        <v>1</v>
      </c>
      <c r="AE744" s="340">
        <f t="shared" si="149"/>
        <v>1</v>
      </c>
      <c r="AF744" s="340">
        <f t="shared" si="149"/>
        <v>1</v>
      </c>
      <c r="AG744" s="340">
        <f t="shared" si="150"/>
        <v>1</v>
      </c>
    </row>
    <row r="745" spans="1:33" ht="90.75">
      <c r="A745" s="169" t="s">
        <v>19</v>
      </c>
      <c r="B745" s="460" t="s">
        <v>13</v>
      </c>
      <c r="C745" s="642"/>
      <c r="D745" s="642"/>
      <c r="E745" s="643"/>
      <c r="F745" s="643"/>
      <c r="G745" s="52" t="s">
        <v>241</v>
      </c>
      <c r="H745" s="163" t="s">
        <v>241</v>
      </c>
      <c r="I745" s="163" t="s">
        <v>242</v>
      </c>
      <c r="J745" s="168">
        <v>1</v>
      </c>
      <c r="K745" s="192">
        <v>45323</v>
      </c>
      <c r="L745" s="192">
        <v>45747</v>
      </c>
      <c r="M745" s="165">
        <f t="shared" si="143"/>
        <v>60.571428571428569</v>
      </c>
      <c r="N745" s="191">
        <v>0</v>
      </c>
      <c r="O745" s="175" t="s">
        <v>3765</v>
      </c>
      <c r="P745" s="53">
        <f t="shared" si="151"/>
        <v>0</v>
      </c>
      <c r="Q745" s="166" t="str">
        <f>IF(ISNUMBER(P745),IF(P745=100%,"CUMPLIDA",IF(AND(ISNUMBER(L745),ISNUMBER(CGR!$P$4)), IF(L745&lt;CGR!$P$4,"INCUMPLIDA","PROCESO"), "VERIFICAR FECHA")),"SIN VALOR AVANCE")</f>
        <v>PROCESO</v>
      </c>
      <c r="R745" s="281" t="s">
        <v>241</v>
      </c>
      <c r="S745" s="282" t="s">
        <v>242</v>
      </c>
      <c r="T745" s="301">
        <v>1</v>
      </c>
      <c r="U745" s="379">
        <v>45323</v>
      </c>
      <c r="V745" s="379">
        <v>45747</v>
      </c>
      <c r="W745" s="165">
        <f t="shared" si="142"/>
        <v>60.571428571428569</v>
      </c>
      <c r="X745" s="387">
        <v>0</v>
      </c>
      <c r="Y745" s="303" t="s">
        <v>3765</v>
      </c>
      <c r="Z745" s="340">
        <f t="shared" si="144"/>
        <v>1</v>
      </c>
      <c r="AA745" s="340">
        <f t="shared" si="145"/>
        <v>1</v>
      </c>
      <c r="AB745" s="340">
        <f t="shared" si="146"/>
        <v>1</v>
      </c>
      <c r="AC745" s="340">
        <f t="shared" si="147"/>
        <v>1</v>
      </c>
      <c r="AD745" s="340">
        <f t="shared" si="148"/>
        <v>1</v>
      </c>
      <c r="AE745" s="340">
        <f t="shared" si="149"/>
        <v>1</v>
      </c>
      <c r="AF745" s="340">
        <f t="shared" si="149"/>
        <v>1</v>
      </c>
      <c r="AG745" s="340">
        <f t="shared" si="150"/>
        <v>1</v>
      </c>
    </row>
    <row r="746" spans="1:33" ht="150">
      <c r="A746" s="169" t="s">
        <v>19</v>
      </c>
      <c r="B746" s="460" t="s">
        <v>13</v>
      </c>
      <c r="C746" s="642"/>
      <c r="D746" s="642"/>
      <c r="E746" s="643"/>
      <c r="F746" s="643"/>
      <c r="G746" s="52" t="s">
        <v>1361</v>
      </c>
      <c r="H746" s="163" t="s">
        <v>245</v>
      </c>
      <c r="I746" s="163" t="s">
        <v>246</v>
      </c>
      <c r="J746" s="168">
        <v>1</v>
      </c>
      <c r="K746" s="192">
        <v>45231</v>
      </c>
      <c r="L746" s="192">
        <v>45747</v>
      </c>
      <c r="M746" s="165">
        <f t="shared" si="143"/>
        <v>73.714285714285708</v>
      </c>
      <c r="N746" s="191">
        <v>0</v>
      </c>
      <c r="O746" s="175" t="s">
        <v>3765</v>
      </c>
      <c r="P746" s="53">
        <f t="shared" si="151"/>
        <v>0</v>
      </c>
      <c r="Q746" s="166" t="str">
        <f>IF(ISNUMBER(P746),IF(P746=100%,"CUMPLIDA",IF(AND(ISNUMBER(L746),ISNUMBER(CGR!$P$4)), IF(L746&lt;CGR!$P$4,"INCUMPLIDA","PROCESO"), "VERIFICAR FECHA")),"SIN VALOR AVANCE")</f>
        <v>PROCESO</v>
      </c>
      <c r="R746" s="281" t="s">
        <v>245</v>
      </c>
      <c r="S746" s="282" t="s">
        <v>246</v>
      </c>
      <c r="T746" s="301">
        <v>1</v>
      </c>
      <c r="U746" s="379">
        <v>45231</v>
      </c>
      <c r="V746" s="379">
        <v>45747</v>
      </c>
      <c r="W746" s="165">
        <f t="shared" si="142"/>
        <v>73.714285714285708</v>
      </c>
      <c r="X746" s="387">
        <v>0</v>
      </c>
      <c r="Y746" s="303" t="s">
        <v>3765</v>
      </c>
      <c r="Z746" s="340">
        <f t="shared" si="144"/>
        <v>1</v>
      </c>
      <c r="AA746" s="340">
        <f t="shared" si="145"/>
        <v>1</v>
      </c>
      <c r="AB746" s="340">
        <f t="shared" si="146"/>
        <v>1</v>
      </c>
      <c r="AC746" s="340">
        <f t="shared" si="147"/>
        <v>1</v>
      </c>
      <c r="AD746" s="340">
        <f t="shared" si="148"/>
        <v>1</v>
      </c>
      <c r="AE746" s="340">
        <f t="shared" si="149"/>
        <v>1</v>
      </c>
      <c r="AF746" s="340">
        <f t="shared" si="149"/>
        <v>1</v>
      </c>
      <c r="AG746" s="340">
        <f t="shared" si="150"/>
        <v>1</v>
      </c>
    </row>
    <row r="747" spans="1:33" ht="150.75">
      <c r="A747" s="169" t="s">
        <v>19</v>
      </c>
      <c r="B747" s="460" t="s">
        <v>13</v>
      </c>
      <c r="C747" s="642"/>
      <c r="D747" s="642"/>
      <c r="E747" s="643"/>
      <c r="F747" s="643"/>
      <c r="G747" s="52" t="s">
        <v>248</v>
      </c>
      <c r="H747" s="163" t="s">
        <v>248</v>
      </c>
      <c r="I747" s="163" t="s">
        <v>3249</v>
      </c>
      <c r="J747" s="168">
        <v>1</v>
      </c>
      <c r="K747" s="192">
        <v>45323</v>
      </c>
      <c r="L747" s="192">
        <v>45747</v>
      </c>
      <c r="M747" s="165">
        <f t="shared" si="143"/>
        <v>60.571428571428569</v>
      </c>
      <c r="N747" s="191">
        <v>0</v>
      </c>
      <c r="O747" s="175" t="s">
        <v>3742</v>
      </c>
      <c r="P747" s="53">
        <f t="shared" si="151"/>
        <v>0</v>
      </c>
      <c r="Q747" s="166" t="str">
        <f>IF(ISNUMBER(P747),IF(P747=100%,"CUMPLIDA",IF(AND(ISNUMBER(L747),ISNUMBER(CGR!$P$4)), IF(L747&lt;CGR!$P$4,"INCUMPLIDA","PROCESO"), "VERIFICAR FECHA")),"SIN VALOR AVANCE")</f>
        <v>PROCESO</v>
      </c>
      <c r="R747" s="281" t="s">
        <v>248</v>
      </c>
      <c r="S747" s="282" t="s">
        <v>3249</v>
      </c>
      <c r="T747" s="301">
        <v>1</v>
      </c>
      <c r="U747" s="379">
        <v>45323</v>
      </c>
      <c r="V747" s="379">
        <v>45747</v>
      </c>
      <c r="W747" s="165">
        <f t="shared" si="142"/>
        <v>60.571428571428569</v>
      </c>
      <c r="X747" s="387">
        <v>0</v>
      </c>
      <c r="Y747" s="303" t="s">
        <v>3742</v>
      </c>
      <c r="Z747" s="340">
        <f t="shared" si="144"/>
        <v>1</v>
      </c>
      <c r="AA747" s="340">
        <f t="shared" si="145"/>
        <v>1</v>
      </c>
      <c r="AB747" s="340">
        <f t="shared" si="146"/>
        <v>1</v>
      </c>
      <c r="AC747" s="340">
        <f t="shared" si="147"/>
        <v>1</v>
      </c>
      <c r="AD747" s="340">
        <f t="shared" si="148"/>
        <v>1</v>
      </c>
      <c r="AE747" s="340">
        <f t="shared" si="149"/>
        <v>1</v>
      </c>
      <c r="AF747" s="340">
        <f t="shared" si="149"/>
        <v>1</v>
      </c>
      <c r="AG747" s="340">
        <f t="shared" si="150"/>
        <v>1</v>
      </c>
    </row>
    <row r="748" spans="1:33" ht="135">
      <c r="A748" s="169" t="s">
        <v>19</v>
      </c>
      <c r="B748" s="460" t="s">
        <v>13</v>
      </c>
      <c r="C748" s="642"/>
      <c r="D748" s="642"/>
      <c r="E748" s="643"/>
      <c r="F748" s="643"/>
      <c r="G748" s="52" t="s">
        <v>3707</v>
      </c>
      <c r="H748" s="163" t="s">
        <v>3707</v>
      </c>
      <c r="I748" s="163" t="s">
        <v>252</v>
      </c>
      <c r="J748" s="168">
        <v>1</v>
      </c>
      <c r="K748" s="192">
        <v>45231</v>
      </c>
      <c r="L748" s="192">
        <v>45747</v>
      </c>
      <c r="M748" s="165">
        <f t="shared" si="143"/>
        <v>73.714285714285708</v>
      </c>
      <c r="N748" s="191">
        <v>0</v>
      </c>
      <c r="O748" s="175" t="s">
        <v>3765</v>
      </c>
      <c r="P748" s="53">
        <f t="shared" si="151"/>
        <v>0</v>
      </c>
      <c r="Q748" s="166" t="str">
        <f>IF(ISNUMBER(P748),IF(P748=100%,"CUMPLIDA",IF(AND(ISNUMBER(L748),ISNUMBER(CGR!$P$4)), IF(L748&lt;CGR!$P$4,"INCUMPLIDA","PROCESO"), "VERIFICAR FECHA")),"SIN VALOR AVANCE")</f>
        <v>PROCESO</v>
      </c>
      <c r="R748" s="281" t="s">
        <v>3707</v>
      </c>
      <c r="S748" s="282" t="s">
        <v>252</v>
      </c>
      <c r="T748" s="301">
        <v>1</v>
      </c>
      <c r="U748" s="379">
        <v>45231</v>
      </c>
      <c r="V748" s="379">
        <v>45747</v>
      </c>
      <c r="W748" s="165">
        <f t="shared" si="142"/>
        <v>73.714285714285708</v>
      </c>
      <c r="X748" s="387">
        <v>0</v>
      </c>
      <c r="Y748" s="303" t="s">
        <v>3765</v>
      </c>
      <c r="Z748" s="340">
        <f t="shared" si="144"/>
        <v>1</v>
      </c>
      <c r="AA748" s="340">
        <f t="shared" si="145"/>
        <v>1</v>
      </c>
      <c r="AB748" s="340">
        <f t="shared" si="146"/>
        <v>1</v>
      </c>
      <c r="AC748" s="340">
        <f t="shared" si="147"/>
        <v>1</v>
      </c>
      <c r="AD748" s="340">
        <f t="shared" si="148"/>
        <v>1</v>
      </c>
      <c r="AE748" s="340">
        <f t="shared" si="149"/>
        <v>1</v>
      </c>
      <c r="AF748" s="340">
        <f t="shared" si="149"/>
        <v>1</v>
      </c>
      <c r="AG748" s="340">
        <f t="shared" si="150"/>
        <v>1</v>
      </c>
    </row>
    <row r="749" spans="1:33" ht="240.75">
      <c r="A749" s="169" t="s">
        <v>19</v>
      </c>
      <c r="B749" s="460" t="s">
        <v>13</v>
      </c>
      <c r="C749" s="642"/>
      <c r="D749" s="642"/>
      <c r="E749" s="643"/>
      <c r="F749" s="643"/>
      <c r="G749" s="52" t="s">
        <v>3708</v>
      </c>
      <c r="H749" s="163" t="s">
        <v>3708</v>
      </c>
      <c r="I749" s="163" t="s">
        <v>2556</v>
      </c>
      <c r="J749" s="168">
        <v>1</v>
      </c>
      <c r="K749" s="192">
        <v>45231</v>
      </c>
      <c r="L749" s="192">
        <v>45808</v>
      </c>
      <c r="M749" s="165">
        <f t="shared" si="143"/>
        <v>82.428571428571431</v>
      </c>
      <c r="N749" s="191">
        <v>0</v>
      </c>
      <c r="O749" s="175" t="s">
        <v>3719</v>
      </c>
      <c r="P749" s="53">
        <f t="shared" si="151"/>
        <v>0</v>
      </c>
      <c r="Q749" s="166" t="str">
        <f>IF(ISNUMBER(P749),IF(P749=100%,"CUMPLIDA",IF(AND(ISNUMBER(L749),ISNUMBER(CGR!$P$4)), IF(L749&lt;CGR!$P$4,"INCUMPLIDA","PROCESO"), "VERIFICAR FECHA")),"SIN VALOR AVANCE")</f>
        <v>PROCESO</v>
      </c>
      <c r="R749" s="281" t="s">
        <v>3708</v>
      </c>
      <c r="S749" s="282" t="s">
        <v>2556</v>
      </c>
      <c r="T749" s="301">
        <v>1</v>
      </c>
      <c r="U749" s="379">
        <v>45231</v>
      </c>
      <c r="V749" s="379">
        <v>45808</v>
      </c>
      <c r="W749" s="165">
        <f t="shared" si="142"/>
        <v>82.428571428571431</v>
      </c>
      <c r="X749" s="387">
        <v>0</v>
      </c>
      <c r="Y749" s="303" t="s">
        <v>3719</v>
      </c>
      <c r="Z749" s="340">
        <f t="shared" si="144"/>
        <v>1</v>
      </c>
      <c r="AA749" s="340">
        <f t="shared" si="145"/>
        <v>1</v>
      </c>
      <c r="AB749" s="340">
        <f t="shared" si="146"/>
        <v>1</v>
      </c>
      <c r="AC749" s="340">
        <f t="shared" si="147"/>
        <v>1</v>
      </c>
      <c r="AD749" s="340">
        <f t="shared" si="148"/>
        <v>1</v>
      </c>
      <c r="AE749" s="340">
        <f t="shared" si="149"/>
        <v>1</v>
      </c>
      <c r="AF749" s="340">
        <f t="shared" si="149"/>
        <v>1</v>
      </c>
      <c r="AG749" s="340">
        <f t="shared" si="150"/>
        <v>1</v>
      </c>
    </row>
    <row r="750" spans="1:33" ht="180.75">
      <c r="A750" s="169" t="s">
        <v>19</v>
      </c>
      <c r="B750" s="460" t="s">
        <v>13</v>
      </c>
      <c r="C750" s="642"/>
      <c r="D750" s="642"/>
      <c r="E750" s="643"/>
      <c r="F750" s="643"/>
      <c r="G750" s="52" t="s">
        <v>1363</v>
      </c>
      <c r="H750" s="163" t="s">
        <v>258</v>
      </c>
      <c r="I750" s="163" t="s">
        <v>259</v>
      </c>
      <c r="J750" s="168">
        <v>10</v>
      </c>
      <c r="K750" s="192">
        <v>45809</v>
      </c>
      <c r="L750" s="192">
        <v>46568</v>
      </c>
      <c r="M750" s="165">
        <f t="shared" si="143"/>
        <v>108.42857142857143</v>
      </c>
      <c r="N750" s="191">
        <v>0</v>
      </c>
      <c r="O750" s="175" t="s">
        <v>3744</v>
      </c>
      <c r="P750" s="53">
        <f t="shared" si="151"/>
        <v>0</v>
      </c>
      <c r="Q750" s="166" t="str">
        <f>IF(ISNUMBER(P750),IF(P750=100%,"CUMPLIDA",IF(AND(ISNUMBER(L750),ISNUMBER(CGR!$P$4)), IF(L750&lt;CGR!$P$4,"INCUMPLIDA","PROCESO"), "VERIFICAR FECHA")),"SIN VALOR AVANCE")</f>
        <v>PROCESO</v>
      </c>
      <c r="R750" s="281" t="s">
        <v>258</v>
      </c>
      <c r="S750" s="282" t="s">
        <v>259</v>
      </c>
      <c r="T750" s="301">
        <v>10</v>
      </c>
      <c r="U750" s="379">
        <v>45809</v>
      </c>
      <c r="V750" s="379">
        <v>46568</v>
      </c>
      <c r="W750" s="165">
        <f t="shared" si="142"/>
        <v>108.42857142857143</v>
      </c>
      <c r="X750" s="387">
        <v>0</v>
      </c>
      <c r="Y750" s="303" t="s">
        <v>3744</v>
      </c>
      <c r="Z750" s="340">
        <f t="shared" si="144"/>
        <v>1</v>
      </c>
      <c r="AA750" s="340">
        <f t="shared" si="145"/>
        <v>1</v>
      </c>
      <c r="AB750" s="340">
        <f t="shared" si="146"/>
        <v>1</v>
      </c>
      <c r="AC750" s="340">
        <f t="shared" si="147"/>
        <v>1</v>
      </c>
      <c r="AD750" s="340">
        <f t="shared" si="148"/>
        <v>1</v>
      </c>
      <c r="AE750" s="340">
        <f t="shared" si="149"/>
        <v>1</v>
      </c>
      <c r="AF750" s="340">
        <f t="shared" si="149"/>
        <v>1</v>
      </c>
      <c r="AG750" s="340">
        <f t="shared" si="150"/>
        <v>1</v>
      </c>
    </row>
    <row r="751" spans="1:33" ht="180">
      <c r="A751" s="169" t="s">
        <v>19</v>
      </c>
      <c r="B751" s="460" t="s">
        <v>13</v>
      </c>
      <c r="C751" s="642"/>
      <c r="D751" s="642"/>
      <c r="E751" s="643"/>
      <c r="F751" s="643"/>
      <c r="G751" s="52" t="s">
        <v>1364</v>
      </c>
      <c r="H751" s="163" t="s">
        <v>261</v>
      </c>
      <c r="I751" s="163" t="s">
        <v>262</v>
      </c>
      <c r="J751" s="168">
        <v>1</v>
      </c>
      <c r="K751" s="192">
        <v>45809</v>
      </c>
      <c r="L751" s="192">
        <v>46568</v>
      </c>
      <c r="M751" s="165">
        <f t="shared" si="143"/>
        <v>108.42857142857143</v>
      </c>
      <c r="N751" s="191">
        <v>0</v>
      </c>
      <c r="O751" s="175" t="s">
        <v>3721</v>
      </c>
      <c r="P751" s="53">
        <f t="shared" si="151"/>
        <v>0</v>
      </c>
      <c r="Q751" s="166" t="str">
        <f>IF(ISNUMBER(P751),IF(P751=100%,"CUMPLIDA",IF(AND(ISNUMBER(L751),ISNUMBER(CGR!$P$4)), IF(L751&lt;CGR!$P$4,"INCUMPLIDA","PROCESO"), "VERIFICAR FECHA")),"SIN VALOR AVANCE")</f>
        <v>PROCESO</v>
      </c>
      <c r="R751" s="281" t="s">
        <v>261</v>
      </c>
      <c r="S751" s="282" t="s">
        <v>262</v>
      </c>
      <c r="T751" s="301">
        <v>1</v>
      </c>
      <c r="U751" s="379">
        <v>45809</v>
      </c>
      <c r="V751" s="379">
        <v>46568</v>
      </c>
      <c r="W751" s="165">
        <f t="shared" si="142"/>
        <v>108.42857142857143</v>
      </c>
      <c r="X751" s="387">
        <v>0</v>
      </c>
      <c r="Y751" s="303" t="s">
        <v>3721</v>
      </c>
      <c r="Z751" s="340">
        <f t="shared" si="144"/>
        <v>1</v>
      </c>
      <c r="AA751" s="340">
        <f t="shared" si="145"/>
        <v>1</v>
      </c>
      <c r="AB751" s="340">
        <f t="shared" si="146"/>
        <v>1</v>
      </c>
      <c r="AC751" s="340">
        <f t="shared" si="147"/>
        <v>1</v>
      </c>
      <c r="AD751" s="340">
        <f t="shared" si="148"/>
        <v>1</v>
      </c>
      <c r="AE751" s="340">
        <f t="shared" si="149"/>
        <v>1</v>
      </c>
      <c r="AF751" s="340">
        <f t="shared" si="149"/>
        <v>1</v>
      </c>
      <c r="AG751" s="340">
        <f t="shared" si="150"/>
        <v>1</v>
      </c>
    </row>
    <row r="752" spans="1:33" ht="409.5">
      <c r="A752" s="169" t="s">
        <v>19</v>
      </c>
      <c r="B752" s="460" t="s">
        <v>13</v>
      </c>
      <c r="C752" s="642"/>
      <c r="D752" s="642" t="s">
        <v>3655</v>
      </c>
      <c r="E752" s="643" t="s">
        <v>3936</v>
      </c>
      <c r="F752" s="643" t="s">
        <v>3937</v>
      </c>
      <c r="G752" s="52" t="s">
        <v>1365</v>
      </c>
      <c r="H752" s="163" t="s">
        <v>264</v>
      </c>
      <c r="I752" s="163" t="s">
        <v>265</v>
      </c>
      <c r="J752" s="168">
        <v>2</v>
      </c>
      <c r="K752" s="192">
        <v>45809</v>
      </c>
      <c r="L752" s="192">
        <v>46568</v>
      </c>
      <c r="M752" s="165">
        <f t="shared" si="143"/>
        <v>108.42857142857143</v>
      </c>
      <c r="N752" s="191">
        <v>0</v>
      </c>
      <c r="O752" s="175" t="s">
        <v>3722</v>
      </c>
      <c r="P752" s="53">
        <f t="shared" si="151"/>
        <v>0</v>
      </c>
      <c r="Q752" s="166" t="str">
        <f>IF(ISNUMBER(P752),IF(P752=100%,"CUMPLIDA",IF(AND(ISNUMBER(L752),ISNUMBER(CGR!$P$4)), IF(L752&lt;CGR!$P$4,"INCUMPLIDA","PROCESO"), "VERIFICAR FECHA")),"SIN VALOR AVANCE")</f>
        <v>PROCESO</v>
      </c>
      <c r="R752" s="281" t="s">
        <v>264</v>
      </c>
      <c r="S752" s="282" t="s">
        <v>265</v>
      </c>
      <c r="T752" s="301">
        <v>2</v>
      </c>
      <c r="U752" s="379">
        <v>45809</v>
      </c>
      <c r="V752" s="379">
        <v>46568</v>
      </c>
      <c r="W752" s="165">
        <f t="shared" si="142"/>
        <v>108.42857142857143</v>
      </c>
      <c r="X752" s="387">
        <v>0</v>
      </c>
      <c r="Y752" s="303" t="s">
        <v>3722</v>
      </c>
      <c r="Z752" s="340">
        <f t="shared" si="144"/>
        <v>1</v>
      </c>
      <c r="AA752" s="340">
        <f t="shared" si="145"/>
        <v>1</v>
      </c>
      <c r="AB752" s="340">
        <f t="shared" si="146"/>
        <v>1</v>
      </c>
      <c r="AC752" s="340">
        <f t="shared" si="147"/>
        <v>1</v>
      </c>
      <c r="AD752" s="340">
        <f t="shared" si="148"/>
        <v>1</v>
      </c>
      <c r="AE752" s="340">
        <f t="shared" si="149"/>
        <v>1</v>
      </c>
      <c r="AF752" s="340">
        <f t="shared" si="149"/>
        <v>1</v>
      </c>
      <c r="AG752" s="340">
        <f t="shared" si="150"/>
        <v>1</v>
      </c>
    </row>
    <row r="753" spans="1:33" ht="409.5">
      <c r="A753" s="169" t="s">
        <v>19</v>
      </c>
      <c r="B753" s="460" t="s">
        <v>13</v>
      </c>
      <c r="C753" s="642" t="s">
        <v>3938</v>
      </c>
      <c r="D753" s="642" t="s">
        <v>3939</v>
      </c>
      <c r="E753" s="659" t="s">
        <v>3940</v>
      </c>
      <c r="F753" s="643" t="s">
        <v>3941</v>
      </c>
      <c r="G753" s="643" t="s">
        <v>2547</v>
      </c>
      <c r="H753" s="163" t="s">
        <v>3942</v>
      </c>
      <c r="I753" s="163" t="s">
        <v>2500</v>
      </c>
      <c r="J753" s="164">
        <v>1</v>
      </c>
      <c r="K753" s="190">
        <v>44743</v>
      </c>
      <c r="L753" s="190">
        <v>44834</v>
      </c>
      <c r="M753" s="165">
        <f t="shared" si="143"/>
        <v>13</v>
      </c>
      <c r="N753" s="191">
        <v>1</v>
      </c>
      <c r="O753" s="163" t="s">
        <v>3943</v>
      </c>
      <c r="P753" s="53">
        <f t="shared" si="151"/>
        <v>1</v>
      </c>
      <c r="Q753" s="166" t="str">
        <f>IF(ISNUMBER(P753),IF(P753=100%,"CUMPLIDA",IF(AND(ISNUMBER(L753),ISNUMBER(CGR!$P$4)), IF(L753&lt;CGR!$P$4,"INCUMPLIDA","PROCESO"), "VERIFICAR FECHA")),"SIN VALOR AVANCE")</f>
        <v>CUMPLIDA</v>
      </c>
      <c r="R753" s="281" t="s">
        <v>3942</v>
      </c>
      <c r="S753" s="282" t="s">
        <v>2500</v>
      </c>
      <c r="T753" s="363">
        <v>1</v>
      </c>
      <c r="U753" s="378">
        <v>44743</v>
      </c>
      <c r="V753" s="378">
        <v>44834</v>
      </c>
      <c r="W753" s="165">
        <f t="shared" si="142"/>
        <v>13</v>
      </c>
      <c r="X753" s="387">
        <v>1</v>
      </c>
      <c r="Y753" s="282" t="s">
        <v>3943</v>
      </c>
      <c r="Z753" s="340">
        <f t="shared" si="144"/>
        <v>1</v>
      </c>
      <c r="AA753" s="340">
        <f t="shared" si="145"/>
        <v>1</v>
      </c>
      <c r="AB753" s="340">
        <f t="shared" si="146"/>
        <v>1</v>
      </c>
      <c r="AC753" s="340">
        <f t="shared" si="147"/>
        <v>1</v>
      </c>
      <c r="AD753" s="340">
        <f t="shared" si="148"/>
        <v>1</v>
      </c>
      <c r="AE753" s="340">
        <f t="shared" si="149"/>
        <v>1</v>
      </c>
      <c r="AF753" s="340">
        <f t="shared" si="149"/>
        <v>1</v>
      </c>
      <c r="AG753" s="340">
        <f t="shared" si="150"/>
        <v>1</v>
      </c>
    </row>
    <row r="754" spans="1:33" ht="315.75">
      <c r="A754" s="169" t="s">
        <v>19</v>
      </c>
      <c r="B754" s="460" t="s">
        <v>13</v>
      </c>
      <c r="C754" s="642"/>
      <c r="D754" s="642"/>
      <c r="E754" s="659"/>
      <c r="F754" s="643"/>
      <c r="G754" s="643"/>
      <c r="H754" s="163" t="s">
        <v>3944</v>
      </c>
      <c r="I754" s="163" t="s">
        <v>2548</v>
      </c>
      <c r="J754" s="461">
        <v>1</v>
      </c>
      <c r="K754" s="190">
        <v>45078</v>
      </c>
      <c r="L754" s="466">
        <v>46081</v>
      </c>
      <c r="M754" s="165">
        <f t="shared" si="143"/>
        <v>143.28571428571428</v>
      </c>
      <c r="N754" s="462">
        <v>0.6</v>
      </c>
      <c r="O754" s="163" t="s">
        <v>3945</v>
      </c>
      <c r="P754" s="53">
        <f t="shared" si="151"/>
        <v>0.6</v>
      </c>
      <c r="Q754" s="166" t="str">
        <f>IF(ISNUMBER(P754),IF(P754=100%,"CUMPLIDA",IF(AND(ISNUMBER(L754),ISNUMBER(CGR!$P$4)), IF(L754&lt;CGR!$P$4,"INCUMPLIDA","PROCESO"), "VERIFICAR FECHA")),"SIN VALOR AVANCE")</f>
        <v>PROCESO</v>
      </c>
      <c r="R754" s="281" t="s">
        <v>3944</v>
      </c>
      <c r="S754" s="282" t="s">
        <v>2548</v>
      </c>
      <c r="T754" s="304">
        <v>1</v>
      </c>
      <c r="U754" s="378">
        <v>45078</v>
      </c>
      <c r="V754" s="359" t="s">
        <v>4247</v>
      </c>
      <c r="W754" s="165">
        <f t="shared" si="142"/>
        <v>143.28571428571428</v>
      </c>
      <c r="X754" s="388">
        <v>0.6</v>
      </c>
      <c r="Y754" s="282" t="s">
        <v>3945</v>
      </c>
      <c r="Z754" s="340">
        <f t="shared" si="144"/>
        <v>1</v>
      </c>
      <c r="AA754" s="340">
        <f t="shared" si="145"/>
        <v>1</v>
      </c>
      <c r="AB754" s="340">
        <f t="shared" si="146"/>
        <v>1</v>
      </c>
      <c r="AC754" s="340">
        <f t="shared" si="147"/>
        <v>1</v>
      </c>
      <c r="AD754" s="340">
        <f t="shared" si="148"/>
        <v>0</v>
      </c>
      <c r="AE754" s="340">
        <f t="shared" si="149"/>
        <v>1</v>
      </c>
      <c r="AF754" s="340">
        <f t="shared" si="149"/>
        <v>1</v>
      </c>
      <c r="AG754" s="340">
        <f t="shared" si="150"/>
        <v>1</v>
      </c>
    </row>
    <row r="755" spans="1:33" ht="75.75" customHeight="1">
      <c r="A755" s="169" t="s">
        <v>19</v>
      </c>
      <c r="B755" s="460" t="s">
        <v>13</v>
      </c>
      <c r="C755" s="642" t="s">
        <v>3938</v>
      </c>
      <c r="D755" s="642" t="s">
        <v>3946</v>
      </c>
      <c r="E755" s="643" t="s">
        <v>3947</v>
      </c>
      <c r="F755" s="659" t="s">
        <v>3948</v>
      </c>
      <c r="G755" s="643" t="s">
        <v>2481</v>
      </c>
      <c r="H755" s="537" t="s">
        <v>2429</v>
      </c>
      <c r="I755" s="163" t="s">
        <v>969</v>
      </c>
      <c r="J755" s="164">
        <v>1</v>
      </c>
      <c r="K755" s="190">
        <v>45231</v>
      </c>
      <c r="L755" s="190">
        <v>45504</v>
      </c>
      <c r="M755" s="165">
        <f t="shared" si="143"/>
        <v>39</v>
      </c>
      <c r="N755" s="191">
        <v>1</v>
      </c>
      <c r="O755" s="175" t="s">
        <v>3703</v>
      </c>
      <c r="P755" s="53">
        <f t="shared" si="151"/>
        <v>1</v>
      </c>
      <c r="Q755" s="166" t="str">
        <f>IF(ISNUMBER(P755),IF(P755=100%,"CUMPLIDA",IF(AND(ISNUMBER(L755),ISNUMBER(CGR!$P$4)), IF(L755&lt;CGR!$P$4,"INCUMPLIDA","PROCESO"), "VERIFICAR FECHA")),"SIN VALOR AVANCE")</f>
        <v>CUMPLIDA</v>
      </c>
      <c r="R755" s="362" t="s">
        <v>2429</v>
      </c>
      <c r="S755" s="282" t="s">
        <v>969</v>
      </c>
      <c r="T755" s="363">
        <v>1</v>
      </c>
      <c r="U755" s="378">
        <v>45231</v>
      </c>
      <c r="V755" s="378">
        <v>45504</v>
      </c>
      <c r="W755" s="165">
        <f t="shared" si="142"/>
        <v>39</v>
      </c>
      <c r="X755" s="387">
        <v>1</v>
      </c>
      <c r="Y755" s="303" t="s">
        <v>3703</v>
      </c>
      <c r="Z755" s="340">
        <f t="shared" si="144"/>
        <v>1</v>
      </c>
      <c r="AA755" s="340">
        <f t="shared" si="145"/>
        <v>1</v>
      </c>
      <c r="AB755" s="340">
        <f t="shared" si="146"/>
        <v>1</v>
      </c>
      <c r="AC755" s="340">
        <f t="shared" si="147"/>
        <v>1</v>
      </c>
      <c r="AD755" s="340">
        <f t="shared" si="148"/>
        <v>1</v>
      </c>
      <c r="AE755" s="340">
        <f t="shared" si="149"/>
        <v>1</v>
      </c>
      <c r="AF755" s="340">
        <f t="shared" si="149"/>
        <v>1</v>
      </c>
      <c r="AG755" s="340">
        <f t="shared" si="150"/>
        <v>1</v>
      </c>
    </row>
    <row r="756" spans="1:33" ht="315.75">
      <c r="A756" s="169" t="s">
        <v>19</v>
      </c>
      <c r="B756" s="460" t="s">
        <v>13</v>
      </c>
      <c r="C756" s="642"/>
      <c r="D756" s="642"/>
      <c r="E756" s="643"/>
      <c r="F756" s="659"/>
      <c r="G756" s="643"/>
      <c r="H756" s="537" t="s">
        <v>2431</v>
      </c>
      <c r="I756" s="163" t="s">
        <v>2432</v>
      </c>
      <c r="J756" s="164">
        <v>1</v>
      </c>
      <c r="K756" s="190">
        <v>45231</v>
      </c>
      <c r="L756" s="190">
        <v>45504</v>
      </c>
      <c r="M756" s="165">
        <f t="shared" si="143"/>
        <v>39</v>
      </c>
      <c r="N756" s="191">
        <v>1</v>
      </c>
      <c r="O756" s="175" t="s">
        <v>3741</v>
      </c>
      <c r="P756" s="53">
        <f t="shared" si="151"/>
        <v>1</v>
      </c>
      <c r="Q756" s="166" t="str">
        <f>IF(ISNUMBER(P756),IF(P756=100%,"CUMPLIDA",IF(AND(ISNUMBER(L756),ISNUMBER(CGR!$P$4)), IF(L756&lt;CGR!$P$4,"INCUMPLIDA","PROCESO"), "VERIFICAR FECHA")),"SIN VALOR AVANCE")</f>
        <v>CUMPLIDA</v>
      </c>
      <c r="R756" s="362" t="s">
        <v>2431</v>
      </c>
      <c r="S756" s="282" t="s">
        <v>2432</v>
      </c>
      <c r="T756" s="363">
        <v>1</v>
      </c>
      <c r="U756" s="378">
        <v>45231</v>
      </c>
      <c r="V756" s="378">
        <v>45504</v>
      </c>
      <c r="W756" s="165">
        <f t="shared" si="142"/>
        <v>39</v>
      </c>
      <c r="X756" s="387">
        <v>1</v>
      </c>
      <c r="Y756" s="303" t="s">
        <v>3741</v>
      </c>
      <c r="Z756" s="340">
        <f t="shared" si="144"/>
        <v>1</v>
      </c>
      <c r="AA756" s="340">
        <f t="shared" si="145"/>
        <v>1</v>
      </c>
      <c r="AB756" s="340">
        <f t="shared" si="146"/>
        <v>1</v>
      </c>
      <c r="AC756" s="340">
        <f t="shared" si="147"/>
        <v>1</v>
      </c>
      <c r="AD756" s="340">
        <f t="shared" si="148"/>
        <v>1</v>
      </c>
      <c r="AE756" s="340">
        <f t="shared" si="149"/>
        <v>1</v>
      </c>
      <c r="AF756" s="340">
        <f t="shared" si="149"/>
        <v>1</v>
      </c>
      <c r="AG756" s="340">
        <f t="shared" si="150"/>
        <v>1</v>
      </c>
    </row>
    <row r="757" spans="1:33" ht="150.75">
      <c r="A757" s="169" t="s">
        <v>19</v>
      </c>
      <c r="B757" s="460" t="s">
        <v>13</v>
      </c>
      <c r="C757" s="642"/>
      <c r="D757" s="642"/>
      <c r="E757" s="643"/>
      <c r="F757" s="659"/>
      <c r="G757" s="52" t="s">
        <v>2434</v>
      </c>
      <c r="H757" s="163" t="s">
        <v>1614</v>
      </c>
      <c r="I757" s="163" t="s">
        <v>238</v>
      </c>
      <c r="J757" s="168">
        <v>1</v>
      </c>
      <c r="K757" s="192">
        <v>45323</v>
      </c>
      <c r="L757" s="192">
        <v>45747</v>
      </c>
      <c r="M757" s="165">
        <f t="shared" si="143"/>
        <v>60.571428571428569</v>
      </c>
      <c r="N757" s="191">
        <v>0</v>
      </c>
      <c r="O757" s="175" t="s">
        <v>3742</v>
      </c>
      <c r="P757" s="53">
        <f t="shared" si="151"/>
        <v>0</v>
      </c>
      <c r="Q757" s="166" t="str">
        <f>IF(ISNUMBER(P757),IF(P757=100%,"CUMPLIDA",IF(AND(ISNUMBER(L757),ISNUMBER(CGR!$P$4)), IF(L757&lt;CGR!$P$4,"INCUMPLIDA","PROCESO"), "VERIFICAR FECHA")),"SIN VALOR AVANCE")</f>
        <v>PROCESO</v>
      </c>
      <c r="R757" s="281" t="s">
        <v>1614</v>
      </c>
      <c r="S757" s="282" t="s">
        <v>238</v>
      </c>
      <c r="T757" s="301">
        <v>1</v>
      </c>
      <c r="U757" s="379">
        <v>45323</v>
      </c>
      <c r="V757" s="379">
        <v>45747</v>
      </c>
      <c r="W757" s="165">
        <f t="shared" si="142"/>
        <v>60.571428571428569</v>
      </c>
      <c r="X757" s="387">
        <v>0</v>
      </c>
      <c r="Y757" s="303" t="s">
        <v>3742</v>
      </c>
      <c r="Z757" s="340">
        <f t="shared" si="144"/>
        <v>1</v>
      </c>
      <c r="AA757" s="340">
        <f t="shared" si="145"/>
        <v>1</v>
      </c>
      <c r="AB757" s="340">
        <f t="shared" si="146"/>
        <v>1</v>
      </c>
      <c r="AC757" s="340">
        <f t="shared" si="147"/>
        <v>1</v>
      </c>
      <c r="AD757" s="340">
        <f t="shared" si="148"/>
        <v>1</v>
      </c>
      <c r="AE757" s="340">
        <f t="shared" si="149"/>
        <v>1</v>
      </c>
      <c r="AF757" s="340">
        <f t="shared" si="149"/>
        <v>1</v>
      </c>
      <c r="AG757" s="340">
        <f t="shared" si="150"/>
        <v>1</v>
      </c>
    </row>
    <row r="758" spans="1:33" ht="90.75">
      <c r="A758" s="169" t="s">
        <v>19</v>
      </c>
      <c r="B758" s="460" t="s">
        <v>13</v>
      </c>
      <c r="C758" s="642"/>
      <c r="D758" s="642"/>
      <c r="E758" s="643"/>
      <c r="F758" s="659"/>
      <c r="G758" s="52" t="s">
        <v>241</v>
      </c>
      <c r="H758" s="163" t="s">
        <v>241</v>
      </c>
      <c r="I758" s="163" t="s">
        <v>242</v>
      </c>
      <c r="J758" s="168">
        <v>1</v>
      </c>
      <c r="K758" s="192">
        <v>45323</v>
      </c>
      <c r="L758" s="192">
        <v>45747</v>
      </c>
      <c r="M758" s="165">
        <f t="shared" si="143"/>
        <v>60.571428571428569</v>
      </c>
      <c r="N758" s="191">
        <v>0</v>
      </c>
      <c r="O758" s="175" t="s">
        <v>3765</v>
      </c>
      <c r="P758" s="53">
        <f t="shared" si="151"/>
        <v>0</v>
      </c>
      <c r="Q758" s="166" t="str">
        <f>IF(ISNUMBER(P758),IF(P758=100%,"CUMPLIDA",IF(AND(ISNUMBER(L758),ISNUMBER(CGR!$P$4)), IF(L758&lt;CGR!$P$4,"INCUMPLIDA","PROCESO"), "VERIFICAR FECHA")),"SIN VALOR AVANCE")</f>
        <v>PROCESO</v>
      </c>
      <c r="R758" s="281" t="s">
        <v>241</v>
      </c>
      <c r="S758" s="282" t="s">
        <v>242</v>
      </c>
      <c r="T758" s="301">
        <v>1</v>
      </c>
      <c r="U758" s="379">
        <v>45323</v>
      </c>
      <c r="V758" s="379">
        <v>45747</v>
      </c>
      <c r="W758" s="165">
        <f t="shared" si="142"/>
        <v>60.571428571428569</v>
      </c>
      <c r="X758" s="387">
        <v>0</v>
      </c>
      <c r="Y758" s="303" t="s">
        <v>3765</v>
      </c>
      <c r="Z758" s="340">
        <f t="shared" si="144"/>
        <v>1</v>
      </c>
      <c r="AA758" s="340">
        <f t="shared" si="145"/>
        <v>1</v>
      </c>
      <c r="AB758" s="340">
        <f t="shared" si="146"/>
        <v>1</v>
      </c>
      <c r="AC758" s="340">
        <f t="shared" si="147"/>
        <v>1</v>
      </c>
      <c r="AD758" s="340">
        <f t="shared" si="148"/>
        <v>1</v>
      </c>
      <c r="AE758" s="340">
        <f t="shared" si="149"/>
        <v>1</v>
      </c>
      <c r="AF758" s="340">
        <f t="shared" si="149"/>
        <v>1</v>
      </c>
      <c r="AG758" s="340">
        <f t="shared" si="150"/>
        <v>1</v>
      </c>
    </row>
    <row r="759" spans="1:33" ht="150">
      <c r="A759" s="169" t="s">
        <v>19</v>
      </c>
      <c r="B759" s="460" t="s">
        <v>13</v>
      </c>
      <c r="C759" s="642"/>
      <c r="D759" s="642"/>
      <c r="E759" s="643"/>
      <c r="F759" s="659"/>
      <c r="G759" s="52" t="s">
        <v>1361</v>
      </c>
      <c r="H759" s="163" t="s">
        <v>245</v>
      </c>
      <c r="I759" s="163" t="s">
        <v>246</v>
      </c>
      <c r="J759" s="168">
        <v>1</v>
      </c>
      <c r="K759" s="192">
        <v>45231</v>
      </c>
      <c r="L759" s="192">
        <v>45747</v>
      </c>
      <c r="M759" s="165">
        <f t="shared" si="143"/>
        <v>73.714285714285708</v>
      </c>
      <c r="N759" s="191">
        <v>0</v>
      </c>
      <c r="O759" s="175" t="s">
        <v>3765</v>
      </c>
      <c r="P759" s="53">
        <f t="shared" si="151"/>
        <v>0</v>
      </c>
      <c r="Q759" s="166" t="str">
        <f>IF(ISNUMBER(P759),IF(P759=100%,"CUMPLIDA",IF(AND(ISNUMBER(L759),ISNUMBER(CGR!$P$4)), IF(L759&lt;CGR!$P$4,"INCUMPLIDA","PROCESO"), "VERIFICAR FECHA")),"SIN VALOR AVANCE")</f>
        <v>PROCESO</v>
      </c>
      <c r="R759" s="281" t="s">
        <v>245</v>
      </c>
      <c r="S759" s="282" t="s">
        <v>246</v>
      </c>
      <c r="T759" s="301">
        <v>1</v>
      </c>
      <c r="U759" s="379">
        <v>45231</v>
      </c>
      <c r="V759" s="379">
        <v>45747</v>
      </c>
      <c r="W759" s="165">
        <f t="shared" si="142"/>
        <v>73.714285714285708</v>
      </c>
      <c r="X759" s="387">
        <v>0</v>
      </c>
      <c r="Y759" s="303" t="s">
        <v>3765</v>
      </c>
      <c r="Z759" s="340">
        <f t="shared" si="144"/>
        <v>1</v>
      </c>
      <c r="AA759" s="340">
        <f t="shared" si="145"/>
        <v>1</v>
      </c>
      <c r="AB759" s="340">
        <f t="shared" si="146"/>
        <v>1</v>
      </c>
      <c r="AC759" s="340">
        <f t="shared" si="147"/>
        <v>1</v>
      </c>
      <c r="AD759" s="340">
        <f t="shared" si="148"/>
        <v>1</v>
      </c>
      <c r="AE759" s="340">
        <f t="shared" si="149"/>
        <v>1</v>
      </c>
      <c r="AF759" s="340">
        <f t="shared" si="149"/>
        <v>1</v>
      </c>
      <c r="AG759" s="340">
        <f t="shared" si="150"/>
        <v>1</v>
      </c>
    </row>
    <row r="760" spans="1:33" ht="150.75">
      <c r="A760" s="169" t="s">
        <v>19</v>
      </c>
      <c r="B760" s="460" t="s">
        <v>13</v>
      </c>
      <c r="C760" s="642"/>
      <c r="D760" s="642"/>
      <c r="E760" s="643"/>
      <c r="F760" s="659"/>
      <c r="G760" s="52" t="s">
        <v>248</v>
      </c>
      <c r="H760" s="163" t="s">
        <v>248</v>
      </c>
      <c r="I760" s="163" t="s">
        <v>3249</v>
      </c>
      <c r="J760" s="168">
        <v>1</v>
      </c>
      <c r="K760" s="192">
        <v>45323</v>
      </c>
      <c r="L760" s="192">
        <v>45747</v>
      </c>
      <c r="M760" s="165">
        <f t="shared" si="143"/>
        <v>60.571428571428569</v>
      </c>
      <c r="N760" s="191">
        <v>0</v>
      </c>
      <c r="O760" s="175" t="s">
        <v>3742</v>
      </c>
      <c r="P760" s="53">
        <f t="shared" si="151"/>
        <v>0</v>
      </c>
      <c r="Q760" s="166" t="str">
        <f>IF(ISNUMBER(P760),IF(P760=100%,"CUMPLIDA",IF(AND(ISNUMBER(L760),ISNUMBER(CGR!$P$4)), IF(L760&lt;CGR!$P$4,"INCUMPLIDA","PROCESO"), "VERIFICAR FECHA")),"SIN VALOR AVANCE")</f>
        <v>PROCESO</v>
      </c>
      <c r="R760" s="281" t="s">
        <v>248</v>
      </c>
      <c r="S760" s="282" t="s">
        <v>3249</v>
      </c>
      <c r="T760" s="301">
        <v>1</v>
      </c>
      <c r="U760" s="379">
        <v>45323</v>
      </c>
      <c r="V760" s="379">
        <v>45747</v>
      </c>
      <c r="W760" s="165">
        <f t="shared" si="142"/>
        <v>60.571428571428569</v>
      </c>
      <c r="X760" s="387">
        <v>0</v>
      </c>
      <c r="Y760" s="303" t="s">
        <v>3742</v>
      </c>
      <c r="Z760" s="340">
        <f t="shared" si="144"/>
        <v>1</v>
      </c>
      <c r="AA760" s="340">
        <f t="shared" si="145"/>
        <v>1</v>
      </c>
      <c r="AB760" s="340">
        <f t="shared" si="146"/>
        <v>1</v>
      </c>
      <c r="AC760" s="340">
        <f t="shared" si="147"/>
        <v>1</v>
      </c>
      <c r="AD760" s="340">
        <f t="shared" si="148"/>
        <v>1</v>
      </c>
      <c r="AE760" s="340">
        <f t="shared" si="149"/>
        <v>1</v>
      </c>
      <c r="AF760" s="340">
        <f t="shared" si="149"/>
        <v>1</v>
      </c>
      <c r="AG760" s="340">
        <f t="shared" si="150"/>
        <v>1</v>
      </c>
    </row>
    <row r="761" spans="1:33" ht="135">
      <c r="A761" s="169" t="s">
        <v>19</v>
      </c>
      <c r="B761" s="460" t="s">
        <v>13</v>
      </c>
      <c r="C761" s="642"/>
      <c r="D761" s="642"/>
      <c r="E761" s="643"/>
      <c r="F761" s="659"/>
      <c r="G761" s="52" t="s">
        <v>3707</v>
      </c>
      <c r="H761" s="163" t="s">
        <v>3707</v>
      </c>
      <c r="I761" s="163" t="s">
        <v>252</v>
      </c>
      <c r="J761" s="168">
        <v>1</v>
      </c>
      <c r="K761" s="192">
        <v>45231</v>
      </c>
      <c r="L761" s="192">
        <v>45747</v>
      </c>
      <c r="M761" s="165">
        <f t="shared" si="143"/>
        <v>73.714285714285708</v>
      </c>
      <c r="N761" s="191">
        <v>0</v>
      </c>
      <c r="O761" s="175" t="s">
        <v>3765</v>
      </c>
      <c r="P761" s="53">
        <f t="shared" si="151"/>
        <v>0</v>
      </c>
      <c r="Q761" s="166" t="str">
        <f>IF(ISNUMBER(P761),IF(P761=100%,"CUMPLIDA",IF(AND(ISNUMBER(L761),ISNUMBER(CGR!$P$4)), IF(L761&lt;CGR!$P$4,"INCUMPLIDA","PROCESO"), "VERIFICAR FECHA")),"SIN VALOR AVANCE")</f>
        <v>PROCESO</v>
      </c>
      <c r="R761" s="281" t="s">
        <v>3707</v>
      </c>
      <c r="S761" s="282" t="s">
        <v>252</v>
      </c>
      <c r="T761" s="301">
        <v>1</v>
      </c>
      <c r="U761" s="379">
        <v>45231</v>
      </c>
      <c r="V761" s="379">
        <v>45747</v>
      </c>
      <c r="W761" s="165">
        <f t="shared" si="142"/>
        <v>73.714285714285708</v>
      </c>
      <c r="X761" s="387">
        <v>0</v>
      </c>
      <c r="Y761" s="303" t="s">
        <v>3765</v>
      </c>
      <c r="Z761" s="340">
        <f t="shared" si="144"/>
        <v>1</v>
      </c>
      <c r="AA761" s="340">
        <f t="shared" si="145"/>
        <v>1</v>
      </c>
      <c r="AB761" s="340">
        <f t="shared" si="146"/>
        <v>1</v>
      </c>
      <c r="AC761" s="340">
        <f t="shared" si="147"/>
        <v>1</v>
      </c>
      <c r="AD761" s="340">
        <f t="shared" si="148"/>
        <v>1</v>
      </c>
      <c r="AE761" s="340">
        <f t="shared" si="149"/>
        <v>1</v>
      </c>
      <c r="AF761" s="340">
        <f t="shared" si="149"/>
        <v>1</v>
      </c>
      <c r="AG761" s="340">
        <f t="shared" si="150"/>
        <v>1</v>
      </c>
    </row>
    <row r="762" spans="1:33" ht="210.75">
      <c r="A762" s="169" t="s">
        <v>19</v>
      </c>
      <c r="B762" s="460" t="s">
        <v>13</v>
      </c>
      <c r="C762" s="642"/>
      <c r="D762" s="642"/>
      <c r="E762" s="643"/>
      <c r="F762" s="659"/>
      <c r="G762" s="52" t="s">
        <v>3708</v>
      </c>
      <c r="H762" s="163" t="s">
        <v>3708</v>
      </c>
      <c r="I762" s="163" t="s">
        <v>2556</v>
      </c>
      <c r="J762" s="168">
        <v>1</v>
      </c>
      <c r="K762" s="192">
        <v>45231</v>
      </c>
      <c r="L762" s="192">
        <v>45808</v>
      </c>
      <c r="M762" s="165">
        <f t="shared" si="143"/>
        <v>82.428571428571431</v>
      </c>
      <c r="N762" s="191">
        <v>0</v>
      </c>
      <c r="O762" s="175" t="s">
        <v>3704</v>
      </c>
      <c r="P762" s="53">
        <f t="shared" si="151"/>
        <v>0</v>
      </c>
      <c r="Q762" s="166" t="str">
        <f>IF(ISNUMBER(P762),IF(P762=100%,"CUMPLIDA",IF(AND(ISNUMBER(L762),ISNUMBER(CGR!$P$4)), IF(L762&lt;CGR!$P$4,"INCUMPLIDA","PROCESO"), "VERIFICAR FECHA")),"SIN VALOR AVANCE")</f>
        <v>PROCESO</v>
      </c>
      <c r="R762" s="281" t="s">
        <v>3708</v>
      </c>
      <c r="S762" s="282" t="s">
        <v>2556</v>
      </c>
      <c r="T762" s="301">
        <v>1</v>
      </c>
      <c r="U762" s="379">
        <v>45231</v>
      </c>
      <c r="V762" s="379">
        <v>45808</v>
      </c>
      <c r="W762" s="165">
        <f t="shared" si="142"/>
        <v>82.428571428571431</v>
      </c>
      <c r="X762" s="387">
        <v>0</v>
      </c>
      <c r="Y762" s="303" t="s">
        <v>3704</v>
      </c>
      <c r="Z762" s="340">
        <f t="shared" si="144"/>
        <v>1</v>
      </c>
      <c r="AA762" s="340">
        <f t="shared" si="145"/>
        <v>1</v>
      </c>
      <c r="AB762" s="340">
        <f t="shared" si="146"/>
        <v>1</v>
      </c>
      <c r="AC762" s="340">
        <f t="shared" si="147"/>
        <v>1</v>
      </c>
      <c r="AD762" s="340">
        <f t="shared" si="148"/>
        <v>1</v>
      </c>
      <c r="AE762" s="340">
        <f t="shared" si="149"/>
        <v>1</v>
      </c>
      <c r="AF762" s="340">
        <f t="shared" si="149"/>
        <v>1</v>
      </c>
      <c r="AG762" s="340">
        <f t="shared" si="150"/>
        <v>1</v>
      </c>
    </row>
    <row r="763" spans="1:33" ht="180.75">
      <c r="A763" s="169" t="s">
        <v>19</v>
      </c>
      <c r="B763" s="460" t="s">
        <v>13</v>
      </c>
      <c r="C763" s="642"/>
      <c r="D763" s="642"/>
      <c r="E763" s="643"/>
      <c r="F763" s="659"/>
      <c r="G763" s="52" t="s">
        <v>1363</v>
      </c>
      <c r="H763" s="163" t="s">
        <v>258</v>
      </c>
      <c r="I763" s="163" t="s">
        <v>259</v>
      </c>
      <c r="J763" s="168">
        <v>7</v>
      </c>
      <c r="K763" s="192">
        <v>46024</v>
      </c>
      <c r="L763" s="192">
        <v>46660</v>
      </c>
      <c r="M763" s="165">
        <f t="shared" si="143"/>
        <v>90.857142857142861</v>
      </c>
      <c r="N763" s="191">
        <v>0</v>
      </c>
      <c r="O763" s="175" t="s">
        <v>3744</v>
      </c>
      <c r="P763" s="53">
        <f t="shared" si="151"/>
        <v>0</v>
      </c>
      <c r="Q763" s="166" t="str">
        <f>IF(ISNUMBER(P763),IF(P763=100%,"CUMPLIDA",IF(AND(ISNUMBER(L763),ISNUMBER(CGR!$P$4)), IF(L763&lt;CGR!$P$4,"INCUMPLIDA","PROCESO"), "VERIFICAR FECHA")),"SIN VALOR AVANCE")</f>
        <v>PROCESO</v>
      </c>
      <c r="R763" s="281" t="s">
        <v>258</v>
      </c>
      <c r="S763" s="282" t="s">
        <v>259</v>
      </c>
      <c r="T763" s="301">
        <v>7</v>
      </c>
      <c r="U763" s="379">
        <v>46024</v>
      </c>
      <c r="V763" s="379">
        <v>46660</v>
      </c>
      <c r="W763" s="165">
        <f t="shared" si="142"/>
        <v>90.857142857142861</v>
      </c>
      <c r="X763" s="387">
        <v>0</v>
      </c>
      <c r="Y763" s="303" t="s">
        <v>3744</v>
      </c>
      <c r="Z763" s="340">
        <f t="shared" si="144"/>
        <v>1</v>
      </c>
      <c r="AA763" s="340">
        <f t="shared" si="145"/>
        <v>1</v>
      </c>
      <c r="AB763" s="340">
        <f t="shared" si="146"/>
        <v>1</v>
      </c>
      <c r="AC763" s="340">
        <f t="shared" si="147"/>
        <v>1</v>
      </c>
      <c r="AD763" s="340">
        <f t="shared" si="148"/>
        <v>1</v>
      </c>
      <c r="AE763" s="340">
        <f t="shared" si="149"/>
        <v>1</v>
      </c>
      <c r="AF763" s="340">
        <f t="shared" si="149"/>
        <v>1</v>
      </c>
      <c r="AG763" s="340">
        <f t="shared" si="150"/>
        <v>1</v>
      </c>
    </row>
    <row r="764" spans="1:33" ht="180">
      <c r="A764" s="169" t="s">
        <v>19</v>
      </c>
      <c r="B764" s="460" t="s">
        <v>13</v>
      </c>
      <c r="C764" s="642"/>
      <c r="D764" s="642"/>
      <c r="E764" s="643"/>
      <c r="F764" s="659"/>
      <c r="G764" s="52" t="s">
        <v>1364</v>
      </c>
      <c r="H764" s="163" t="s">
        <v>261</v>
      </c>
      <c r="I764" s="163" t="s">
        <v>262</v>
      </c>
      <c r="J764" s="168">
        <v>1</v>
      </c>
      <c r="K764" s="192">
        <v>46024</v>
      </c>
      <c r="L764" s="192">
        <v>46660</v>
      </c>
      <c r="M764" s="165">
        <f t="shared" si="143"/>
        <v>90.857142857142861</v>
      </c>
      <c r="N764" s="191">
        <v>0</v>
      </c>
      <c r="O764" s="175" t="s">
        <v>3810</v>
      </c>
      <c r="P764" s="53">
        <f t="shared" si="151"/>
        <v>0</v>
      </c>
      <c r="Q764" s="166" t="str">
        <f>IF(ISNUMBER(P764),IF(P764=100%,"CUMPLIDA",IF(AND(ISNUMBER(L764),ISNUMBER(CGR!$P$4)), IF(L764&lt;CGR!$P$4,"INCUMPLIDA","PROCESO"), "VERIFICAR FECHA")),"SIN VALOR AVANCE")</f>
        <v>PROCESO</v>
      </c>
      <c r="R764" s="281" t="s">
        <v>261</v>
      </c>
      <c r="S764" s="282" t="s">
        <v>262</v>
      </c>
      <c r="T764" s="301">
        <v>1</v>
      </c>
      <c r="U764" s="379">
        <v>46024</v>
      </c>
      <c r="V764" s="379">
        <v>46660</v>
      </c>
      <c r="W764" s="165">
        <f t="shared" si="142"/>
        <v>90.857142857142861</v>
      </c>
      <c r="X764" s="387">
        <v>0</v>
      </c>
      <c r="Y764" s="303" t="s">
        <v>3810</v>
      </c>
      <c r="Z764" s="340">
        <f t="shared" si="144"/>
        <v>1</v>
      </c>
      <c r="AA764" s="340">
        <f t="shared" si="145"/>
        <v>1</v>
      </c>
      <c r="AB764" s="340">
        <f t="shared" si="146"/>
        <v>1</v>
      </c>
      <c r="AC764" s="340">
        <f t="shared" si="147"/>
        <v>1</v>
      </c>
      <c r="AD764" s="340">
        <f t="shared" si="148"/>
        <v>1</v>
      </c>
      <c r="AE764" s="340">
        <f t="shared" si="149"/>
        <v>1</v>
      </c>
      <c r="AF764" s="340">
        <f t="shared" si="149"/>
        <v>1</v>
      </c>
      <c r="AG764" s="340">
        <f t="shared" si="150"/>
        <v>1</v>
      </c>
    </row>
    <row r="765" spans="1:33" ht="409.5">
      <c r="A765" s="169" t="s">
        <v>19</v>
      </c>
      <c r="B765" s="460" t="s">
        <v>13</v>
      </c>
      <c r="C765" s="642"/>
      <c r="D765" s="642"/>
      <c r="E765" s="643"/>
      <c r="F765" s="659"/>
      <c r="G765" s="52" t="s">
        <v>1365</v>
      </c>
      <c r="H765" s="163" t="s">
        <v>264</v>
      </c>
      <c r="I765" s="163" t="s">
        <v>265</v>
      </c>
      <c r="J765" s="168">
        <v>2</v>
      </c>
      <c r="K765" s="192">
        <v>46024</v>
      </c>
      <c r="L765" s="192">
        <v>46660</v>
      </c>
      <c r="M765" s="165">
        <f t="shared" si="143"/>
        <v>90.857142857142861</v>
      </c>
      <c r="N765" s="191">
        <v>0</v>
      </c>
      <c r="O765" s="175" t="s">
        <v>3722</v>
      </c>
      <c r="P765" s="53">
        <f t="shared" si="151"/>
        <v>0</v>
      </c>
      <c r="Q765" s="166" t="str">
        <f>IF(ISNUMBER(P765),IF(P765=100%,"CUMPLIDA",IF(AND(ISNUMBER(L765),ISNUMBER(CGR!$P$4)), IF(L765&lt;CGR!$P$4,"INCUMPLIDA","PROCESO"), "VERIFICAR FECHA")),"SIN VALOR AVANCE")</f>
        <v>PROCESO</v>
      </c>
      <c r="R765" s="281" t="s">
        <v>264</v>
      </c>
      <c r="S765" s="282" t="s">
        <v>265</v>
      </c>
      <c r="T765" s="301">
        <v>2</v>
      </c>
      <c r="U765" s="379">
        <v>46024</v>
      </c>
      <c r="V765" s="379">
        <v>46660</v>
      </c>
      <c r="W765" s="165">
        <f t="shared" si="142"/>
        <v>90.857142857142861</v>
      </c>
      <c r="X765" s="387">
        <v>0</v>
      </c>
      <c r="Y765" s="303" t="s">
        <v>3722</v>
      </c>
      <c r="Z765" s="340">
        <f t="shared" si="144"/>
        <v>1</v>
      </c>
      <c r="AA765" s="340">
        <f t="shared" si="145"/>
        <v>1</v>
      </c>
      <c r="AB765" s="340">
        <f t="shared" si="146"/>
        <v>1</v>
      </c>
      <c r="AC765" s="340">
        <f t="shared" si="147"/>
        <v>1</v>
      </c>
      <c r="AD765" s="340">
        <f t="shared" si="148"/>
        <v>1</v>
      </c>
      <c r="AE765" s="340">
        <f t="shared" si="149"/>
        <v>1</v>
      </c>
      <c r="AF765" s="340">
        <f t="shared" si="149"/>
        <v>1</v>
      </c>
      <c r="AG765" s="340">
        <f t="shared" si="150"/>
        <v>1</v>
      </c>
    </row>
    <row r="766" spans="1:33" ht="409.5">
      <c r="A766" s="169" t="s">
        <v>19</v>
      </c>
      <c r="B766" s="460" t="s">
        <v>13</v>
      </c>
      <c r="C766" s="167" t="s">
        <v>3938</v>
      </c>
      <c r="D766" s="167" t="s">
        <v>3939</v>
      </c>
      <c r="E766" s="177" t="s">
        <v>3949</v>
      </c>
      <c r="F766" s="177" t="s">
        <v>3950</v>
      </c>
      <c r="G766" s="177" t="s">
        <v>3951</v>
      </c>
      <c r="H766" s="514" t="s">
        <v>3952</v>
      </c>
      <c r="I766" s="163" t="s">
        <v>3953</v>
      </c>
      <c r="J766" s="168">
        <v>1</v>
      </c>
      <c r="K766" s="190">
        <v>45078</v>
      </c>
      <c r="L766" s="190">
        <v>45716</v>
      </c>
      <c r="M766" s="165">
        <f t="shared" si="143"/>
        <v>91.142857142857139</v>
      </c>
      <c r="N766" s="191">
        <v>0.5</v>
      </c>
      <c r="O766" s="163" t="s">
        <v>3954</v>
      </c>
      <c r="P766" s="53">
        <f t="shared" si="151"/>
        <v>0.5</v>
      </c>
      <c r="Q766" s="166" t="str">
        <f>IF(ISNUMBER(P766),IF(P766=100%,"CUMPLIDA",IF(AND(ISNUMBER(L766),ISNUMBER(CGR!$P$4)), IF(L766&lt;CGR!$P$4,"INCUMPLIDA","PROCESO"), "VERIFICAR FECHA")),"SIN VALOR AVANCE")</f>
        <v>PROCESO</v>
      </c>
      <c r="R766" s="392" t="s">
        <v>3952</v>
      </c>
      <c r="S766" s="282" t="s">
        <v>3953</v>
      </c>
      <c r="T766" s="301">
        <v>1</v>
      </c>
      <c r="U766" s="378">
        <v>45078</v>
      </c>
      <c r="V766" s="378">
        <v>45716</v>
      </c>
      <c r="W766" s="165">
        <f t="shared" si="142"/>
        <v>91.142857142857139</v>
      </c>
      <c r="X766" s="387">
        <v>0.5</v>
      </c>
      <c r="Y766" s="282" t="s">
        <v>3954</v>
      </c>
      <c r="Z766" s="340">
        <f t="shared" si="144"/>
        <v>1</v>
      </c>
      <c r="AA766" s="340">
        <f t="shared" si="145"/>
        <v>1</v>
      </c>
      <c r="AB766" s="340">
        <f t="shared" si="146"/>
        <v>1</v>
      </c>
      <c r="AC766" s="340">
        <f t="shared" si="147"/>
        <v>1</v>
      </c>
      <c r="AD766" s="340">
        <f t="shared" si="148"/>
        <v>1</v>
      </c>
      <c r="AE766" s="340">
        <f t="shared" si="149"/>
        <v>1</v>
      </c>
      <c r="AF766" s="340">
        <f t="shared" si="149"/>
        <v>1</v>
      </c>
      <c r="AG766" s="340">
        <f t="shared" si="150"/>
        <v>1</v>
      </c>
    </row>
    <row r="767" spans="1:33" ht="165" customHeight="1">
      <c r="A767" s="169" t="s">
        <v>19</v>
      </c>
      <c r="B767" s="460" t="s">
        <v>13</v>
      </c>
      <c r="C767" s="642" t="s">
        <v>3955</v>
      </c>
      <c r="D767" s="642" t="s">
        <v>3956</v>
      </c>
      <c r="E767" s="643" t="s">
        <v>3957</v>
      </c>
      <c r="F767" s="643" t="s">
        <v>3958</v>
      </c>
      <c r="G767" s="52" t="s">
        <v>3959</v>
      </c>
      <c r="H767" s="163" t="s">
        <v>3960</v>
      </c>
      <c r="I767" s="163" t="s">
        <v>3961</v>
      </c>
      <c r="J767" s="168">
        <v>3</v>
      </c>
      <c r="K767" s="190">
        <v>44958</v>
      </c>
      <c r="L767" s="190">
        <v>45016</v>
      </c>
      <c r="M767" s="165">
        <f t="shared" si="143"/>
        <v>8.2857142857142865</v>
      </c>
      <c r="N767" s="191">
        <v>3</v>
      </c>
      <c r="O767" s="163" t="s">
        <v>3962</v>
      </c>
      <c r="P767" s="53">
        <f t="shared" si="151"/>
        <v>1</v>
      </c>
      <c r="Q767" s="166" t="str">
        <f>IF(ISNUMBER(P767),IF(P767=100%,"CUMPLIDA",IF(AND(ISNUMBER(L767),ISNUMBER(CGR!$P$4)), IF(L767&lt;CGR!$P$4,"INCUMPLIDA","PROCESO"), "VERIFICAR FECHA")),"SIN VALOR AVANCE")</f>
        <v>CUMPLIDA</v>
      </c>
      <c r="R767" s="281" t="s">
        <v>3960</v>
      </c>
      <c r="S767" s="282" t="s">
        <v>3961</v>
      </c>
      <c r="T767" s="301">
        <v>3</v>
      </c>
      <c r="U767" s="378">
        <v>44958</v>
      </c>
      <c r="V767" s="378">
        <v>45016</v>
      </c>
      <c r="W767" s="165">
        <f t="shared" si="142"/>
        <v>8.2857142857142865</v>
      </c>
      <c r="X767" s="387">
        <v>3</v>
      </c>
      <c r="Y767" s="282" t="s">
        <v>3962</v>
      </c>
      <c r="Z767" s="340">
        <f t="shared" si="144"/>
        <v>1</v>
      </c>
      <c r="AA767" s="340">
        <f t="shared" si="145"/>
        <v>1</v>
      </c>
      <c r="AB767" s="340">
        <f t="shared" si="146"/>
        <v>1</v>
      </c>
      <c r="AC767" s="340">
        <f t="shared" si="147"/>
        <v>1</v>
      </c>
      <c r="AD767" s="340">
        <f t="shared" si="148"/>
        <v>1</v>
      </c>
      <c r="AE767" s="340">
        <f t="shared" si="149"/>
        <v>1</v>
      </c>
      <c r="AF767" s="340">
        <f t="shared" si="149"/>
        <v>1</v>
      </c>
      <c r="AG767" s="340">
        <f t="shared" si="150"/>
        <v>1</v>
      </c>
    </row>
    <row r="768" spans="1:33" ht="409.5">
      <c r="A768" s="169" t="s">
        <v>19</v>
      </c>
      <c r="B768" s="460" t="s">
        <v>13</v>
      </c>
      <c r="C768" s="642" t="s">
        <v>3955</v>
      </c>
      <c r="D768" s="642" t="s">
        <v>3956</v>
      </c>
      <c r="E768" s="643"/>
      <c r="F768" s="643" t="s">
        <v>3958</v>
      </c>
      <c r="G768" s="52" t="s">
        <v>3963</v>
      </c>
      <c r="H768" s="163" t="s">
        <v>3964</v>
      </c>
      <c r="I768" s="163" t="s">
        <v>3965</v>
      </c>
      <c r="J768" s="168">
        <v>3</v>
      </c>
      <c r="K768" s="190">
        <v>44958</v>
      </c>
      <c r="L768" s="190">
        <v>45323</v>
      </c>
      <c r="M768" s="165">
        <f t="shared" si="143"/>
        <v>52.142857142857146</v>
      </c>
      <c r="N768" s="191">
        <v>3</v>
      </c>
      <c r="O768" s="163" t="s">
        <v>3966</v>
      </c>
      <c r="P768" s="53">
        <f t="shared" si="151"/>
        <v>1</v>
      </c>
      <c r="Q768" s="166" t="str">
        <f>IF(ISNUMBER(P768),IF(P768=100%,"CUMPLIDA",IF(AND(ISNUMBER(L768),ISNUMBER(CGR!$P$4)), IF(L768&lt;CGR!$P$4,"INCUMPLIDA","PROCESO"), "VERIFICAR FECHA")),"SIN VALOR AVANCE")</f>
        <v>CUMPLIDA</v>
      </c>
      <c r="R768" s="281" t="s">
        <v>3964</v>
      </c>
      <c r="S768" s="282" t="s">
        <v>3965</v>
      </c>
      <c r="T768" s="301">
        <v>3</v>
      </c>
      <c r="U768" s="378">
        <v>44958</v>
      </c>
      <c r="V768" s="378">
        <v>45323</v>
      </c>
      <c r="W768" s="165">
        <f t="shared" si="142"/>
        <v>52.142857142857146</v>
      </c>
      <c r="X768" s="387">
        <v>3</v>
      </c>
      <c r="Y768" s="282" t="s">
        <v>3966</v>
      </c>
      <c r="Z768" s="340">
        <f t="shared" si="144"/>
        <v>1</v>
      </c>
      <c r="AA768" s="340">
        <f t="shared" si="145"/>
        <v>1</v>
      </c>
      <c r="AB768" s="340">
        <f t="shared" si="146"/>
        <v>1</v>
      </c>
      <c r="AC768" s="340">
        <f t="shared" si="147"/>
        <v>1</v>
      </c>
      <c r="AD768" s="340">
        <f t="shared" si="148"/>
        <v>1</v>
      </c>
      <c r="AE768" s="340">
        <f t="shared" si="149"/>
        <v>1</v>
      </c>
      <c r="AF768" s="340">
        <f t="shared" si="149"/>
        <v>1</v>
      </c>
      <c r="AG768" s="340">
        <f t="shared" si="150"/>
        <v>1</v>
      </c>
    </row>
    <row r="769" spans="1:33" ht="165" customHeight="1">
      <c r="A769" s="169" t="s">
        <v>19</v>
      </c>
      <c r="B769" s="460" t="s">
        <v>13</v>
      </c>
      <c r="C769" s="642"/>
      <c r="D769" s="642"/>
      <c r="E769" s="643"/>
      <c r="F769" s="643" t="s">
        <v>3958</v>
      </c>
      <c r="G769" s="643" t="s">
        <v>3967</v>
      </c>
      <c r="H769" s="537" t="s">
        <v>2429</v>
      </c>
      <c r="I769" s="163" t="s">
        <v>969</v>
      </c>
      <c r="J769" s="168">
        <v>1</v>
      </c>
      <c r="K769" s="190">
        <v>45231</v>
      </c>
      <c r="L769" s="190">
        <v>45504</v>
      </c>
      <c r="M769" s="165">
        <f t="shared" si="143"/>
        <v>39</v>
      </c>
      <c r="N769" s="191">
        <v>1</v>
      </c>
      <c r="O769" s="175" t="s">
        <v>3703</v>
      </c>
      <c r="P769" s="53">
        <f t="shared" si="151"/>
        <v>1</v>
      </c>
      <c r="Q769" s="166" t="str">
        <f>IF(ISNUMBER(P769),IF(P769=100%,"CUMPLIDA",IF(AND(ISNUMBER(L769),ISNUMBER(CGR!$P$4)), IF(L769&lt;CGR!$P$4,"INCUMPLIDA","PROCESO"), "VERIFICAR FECHA")),"SIN VALOR AVANCE")</f>
        <v>CUMPLIDA</v>
      </c>
      <c r="R769" s="362" t="s">
        <v>2429</v>
      </c>
      <c r="S769" s="282" t="s">
        <v>969</v>
      </c>
      <c r="T769" s="301">
        <v>1</v>
      </c>
      <c r="U769" s="378">
        <v>45231</v>
      </c>
      <c r="V769" s="378">
        <v>45504</v>
      </c>
      <c r="W769" s="165">
        <f t="shared" si="142"/>
        <v>39</v>
      </c>
      <c r="X769" s="387">
        <v>1</v>
      </c>
      <c r="Y769" s="303" t="s">
        <v>3703</v>
      </c>
      <c r="Z769" s="340">
        <f t="shared" si="144"/>
        <v>1</v>
      </c>
      <c r="AA769" s="340">
        <f t="shared" si="145"/>
        <v>1</v>
      </c>
      <c r="AB769" s="340">
        <f t="shared" si="146"/>
        <v>1</v>
      </c>
      <c r="AC769" s="340">
        <f t="shared" si="147"/>
        <v>1</v>
      </c>
      <c r="AD769" s="340">
        <f t="shared" si="148"/>
        <v>1</v>
      </c>
      <c r="AE769" s="340">
        <f t="shared" si="149"/>
        <v>1</v>
      </c>
      <c r="AF769" s="340">
        <f t="shared" si="149"/>
        <v>1</v>
      </c>
      <c r="AG769" s="340">
        <f t="shared" si="150"/>
        <v>1</v>
      </c>
    </row>
    <row r="770" spans="1:33" ht="210.75">
      <c r="A770" s="169" t="s">
        <v>19</v>
      </c>
      <c r="B770" s="460" t="s">
        <v>13</v>
      </c>
      <c r="C770" s="642"/>
      <c r="D770" s="642"/>
      <c r="E770" s="643"/>
      <c r="F770" s="643" t="s">
        <v>3958</v>
      </c>
      <c r="G770" s="643"/>
      <c r="H770" s="537" t="s">
        <v>2431</v>
      </c>
      <c r="I770" s="163" t="s">
        <v>2432</v>
      </c>
      <c r="J770" s="168">
        <v>1</v>
      </c>
      <c r="K770" s="190">
        <v>45231</v>
      </c>
      <c r="L770" s="190">
        <v>45504</v>
      </c>
      <c r="M770" s="165">
        <f t="shared" si="143"/>
        <v>39</v>
      </c>
      <c r="N770" s="191">
        <v>1</v>
      </c>
      <c r="O770" s="175" t="s">
        <v>3968</v>
      </c>
      <c r="P770" s="53">
        <f t="shared" si="151"/>
        <v>1</v>
      </c>
      <c r="Q770" s="166" t="str">
        <f>IF(ISNUMBER(P770),IF(P770=100%,"CUMPLIDA",IF(AND(ISNUMBER(L770),ISNUMBER(CGR!$P$4)), IF(L770&lt;CGR!$P$4,"INCUMPLIDA","PROCESO"), "VERIFICAR FECHA")),"SIN VALOR AVANCE")</f>
        <v>CUMPLIDA</v>
      </c>
      <c r="R770" s="362" t="s">
        <v>2431</v>
      </c>
      <c r="S770" s="282" t="s">
        <v>2432</v>
      </c>
      <c r="T770" s="301">
        <v>1</v>
      </c>
      <c r="U770" s="378">
        <v>45231</v>
      </c>
      <c r="V770" s="378">
        <v>45504</v>
      </c>
      <c r="W770" s="165">
        <f t="shared" si="142"/>
        <v>39</v>
      </c>
      <c r="X770" s="387">
        <v>1</v>
      </c>
      <c r="Y770" s="303" t="s">
        <v>3968</v>
      </c>
      <c r="Z770" s="340">
        <f t="shared" si="144"/>
        <v>1</v>
      </c>
      <c r="AA770" s="340">
        <f t="shared" si="145"/>
        <v>1</v>
      </c>
      <c r="AB770" s="340">
        <f t="shared" si="146"/>
        <v>1</v>
      </c>
      <c r="AC770" s="340">
        <f t="shared" si="147"/>
        <v>1</v>
      </c>
      <c r="AD770" s="340">
        <f t="shared" si="148"/>
        <v>1</v>
      </c>
      <c r="AE770" s="340">
        <f t="shared" si="149"/>
        <v>1</v>
      </c>
      <c r="AF770" s="340">
        <f t="shared" si="149"/>
        <v>1</v>
      </c>
      <c r="AG770" s="340">
        <f t="shared" si="150"/>
        <v>1</v>
      </c>
    </row>
    <row r="771" spans="1:33" ht="165" customHeight="1">
      <c r="A771" s="169" t="s">
        <v>19</v>
      </c>
      <c r="B771" s="460" t="s">
        <v>13</v>
      </c>
      <c r="C771" s="642"/>
      <c r="D771" s="642"/>
      <c r="E771" s="643"/>
      <c r="F771" s="643" t="s">
        <v>3958</v>
      </c>
      <c r="G771" s="52" t="s">
        <v>2434</v>
      </c>
      <c r="H771" s="163" t="s">
        <v>1614</v>
      </c>
      <c r="I771" s="163" t="s">
        <v>238</v>
      </c>
      <c r="J771" s="168">
        <v>1</v>
      </c>
      <c r="K771" s="192">
        <v>45323</v>
      </c>
      <c r="L771" s="192">
        <v>45747</v>
      </c>
      <c r="M771" s="165">
        <f t="shared" si="143"/>
        <v>60.571428571428569</v>
      </c>
      <c r="N771" s="191">
        <v>0</v>
      </c>
      <c r="O771" s="175" t="s">
        <v>3969</v>
      </c>
      <c r="P771" s="53">
        <f t="shared" si="151"/>
        <v>0</v>
      </c>
      <c r="Q771" s="166" t="str">
        <f>IF(ISNUMBER(P771),IF(P771=100%,"CUMPLIDA",IF(AND(ISNUMBER(L771),ISNUMBER(CGR!$P$4)), IF(L771&lt;CGR!$P$4,"INCUMPLIDA","PROCESO"), "VERIFICAR FECHA")),"SIN VALOR AVANCE")</f>
        <v>PROCESO</v>
      </c>
      <c r="R771" s="281" t="s">
        <v>1614</v>
      </c>
      <c r="S771" s="282" t="s">
        <v>238</v>
      </c>
      <c r="T771" s="301">
        <v>1</v>
      </c>
      <c r="U771" s="379">
        <v>45323</v>
      </c>
      <c r="V771" s="379">
        <v>45747</v>
      </c>
      <c r="W771" s="165">
        <f t="shared" si="142"/>
        <v>60.571428571428569</v>
      </c>
      <c r="X771" s="387">
        <v>0</v>
      </c>
      <c r="Y771" s="303" t="s">
        <v>3969</v>
      </c>
      <c r="Z771" s="340">
        <f t="shared" si="144"/>
        <v>1</v>
      </c>
      <c r="AA771" s="340">
        <f t="shared" si="145"/>
        <v>1</v>
      </c>
      <c r="AB771" s="340">
        <f t="shared" si="146"/>
        <v>1</v>
      </c>
      <c r="AC771" s="340">
        <f t="shared" si="147"/>
        <v>1</v>
      </c>
      <c r="AD771" s="340">
        <f t="shared" si="148"/>
        <v>1</v>
      </c>
      <c r="AE771" s="340">
        <f t="shared" si="149"/>
        <v>1</v>
      </c>
      <c r="AF771" s="340">
        <f t="shared" si="149"/>
        <v>1</v>
      </c>
      <c r="AG771" s="340">
        <f t="shared" si="150"/>
        <v>1</v>
      </c>
    </row>
    <row r="772" spans="1:33" ht="165" customHeight="1">
      <c r="A772" s="169" t="s">
        <v>19</v>
      </c>
      <c r="B772" s="460" t="s">
        <v>13</v>
      </c>
      <c r="C772" s="642" t="s">
        <v>3955</v>
      </c>
      <c r="D772" s="642" t="s">
        <v>3956</v>
      </c>
      <c r="E772" s="643"/>
      <c r="F772" s="643" t="s">
        <v>3958</v>
      </c>
      <c r="G772" s="52" t="s">
        <v>241</v>
      </c>
      <c r="H772" s="163" t="s">
        <v>241</v>
      </c>
      <c r="I772" s="163" t="s">
        <v>242</v>
      </c>
      <c r="J772" s="168">
        <v>1</v>
      </c>
      <c r="K772" s="192">
        <v>45323</v>
      </c>
      <c r="L772" s="192">
        <v>45747</v>
      </c>
      <c r="M772" s="165">
        <f t="shared" si="143"/>
        <v>60.571428571428569</v>
      </c>
      <c r="N772" s="191">
        <v>0</v>
      </c>
      <c r="O772" s="175" t="s">
        <v>3798</v>
      </c>
      <c r="P772" s="53">
        <f t="shared" si="151"/>
        <v>0</v>
      </c>
      <c r="Q772" s="166" t="str">
        <f>IF(ISNUMBER(P772),IF(P772=100%,"CUMPLIDA",IF(AND(ISNUMBER(L772),ISNUMBER(CGR!$P$4)), IF(L772&lt;CGR!$P$4,"INCUMPLIDA","PROCESO"), "VERIFICAR FECHA")),"SIN VALOR AVANCE")</f>
        <v>PROCESO</v>
      </c>
      <c r="R772" s="281" t="s">
        <v>241</v>
      </c>
      <c r="S772" s="282" t="s">
        <v>242</v>
      </c>
      <c r="T772" s="301">
        <v>1</v>
      </c>
      <c r="U772" s="379">
        <v>45323</v>
      </c>
      <c r="V772" s="379">
        <v>45747</v>
      </c>
      <c r="W772" s="165">
        <f t="shared" si="142"/>
        <v>60.571428571428569</v>
      </c>
      <c r="X772" s="387">
        <v>0</v>
      </c>
      <c r="Y772" s="303" t="s">
        <v>3798</v>
      </c>
      <c r="Z772" s="340">
        <f t="shared" si="144"/>
        <v>1</v>
      </c>
      <c r="AA772" s="340">
        <f t="shared" si="145"/>
        <v>1</v>
      </c>
      <c r="AB772" s="340">
        <f t="shared" si="146"/>
        <v>1</v>
      </c>
      <c r="AC772" s="340">
        <f t="shared" si="147"/>
        <v>1</v>
      </c>
      <c r="AD772" s="340">
        <f t="shared" si="148"/>
        <v>1</v>
      </c>
      <c r="AE772" s="340">
        <f t="shared" si="149"/>
        <v>1</v>
      </c>
      <c r="AF772" s="340">
        <f t="shared" si="149"/>
        <v>1</v>
      </c>
      <c r="AG772" s="340">
        <f t="shared" si="150"/>
        <v>1</v>
      </c>
    </row>
    <row r="773" spans="1:33" ht="165" customHeight="1">
      <c r="A773" s="169" t="s">
        <v>19</v>
      </c>
      <c r="B773" s="460" t="s">
        <v>13</v>
      </c>
      <c r="C773" s="642" t="s">
        <v>3955</v>
      </c>
      <c r="D773" s="642" t="s">
        <v>3956</v>
      </c>
      <c r="E773" s="643"/>
      <c r="F773" s="643" t="s">
        <v>3958</v>
      </c>
      <c r="G773" s="52" t="s">
        <v>1361</v>
      </c>
      <c r="H773" s="163" t="s">
        <v>245</v>
      </c>
      <c r="I773" s="163" t="s">
        <v>246</v>
      </c>
      <c r="J773" s="168">
        <v>1</v>
      </c>
      <c r="K773" s="192">
        <v>45231</v>
      </c>
      <c r="L773" s="192">
        <v>45747</v>
      </c>
      <c r="M773" s="165">
        <f t="shared" si="143"/>
        <v>73.714285714285708</v>
      </c>
      <c r="N773" s="191">
        <v>0</v>
      </c>
      <c r="O773" s="175" t="s">
        <v>3798</v>
      </c>
      <c r="P773" s="53">
        <f t="shared" si="151"/>
        <v>0</v>
      </c>
      <c r="Q773" s="166" t="str">
        <f>IF(ISNUMBER(P773),IF(P773=100%,"CUMPLIDA",IF(AND(ISNUMBER(L773),ISNUMBER(CGR!$P$4)), IF(L773&lt;CGR!$P$4,"INCUMPLIDA","PROCESO"), "VERIFICAR FECHA")),"SIN VALOR AVANCE")</f>
        <v>PROCESO</v>
      </c>
      <c r="R773" s="281" t="s">
        <v>245</v>
      </c>
      <c r="S773" s="282" t="s">
        <v>246</v>
      </c>
      <c r="T773" s="301">
        <v>1</v>
      </c>
      <c r="U773" s="379">
        <v>45231</v>
      </c>
      <c r="V773" s="379">
        <v>45747</v>
      </c>
      <c r="W773" s="165">
        <f t="shared" si="142"/>
        <v>73.714285714285708</v>
      </c>
      <c r="X773" s="387">
        <v>0</v>
      </c>
      <c r="Y773" s="303" t="s">
        <v>3798</v>
      </c>
      <c r="Z773" s="340">
        <f t="shared" si="144"/>
        <v>1</v>
      </c>
      <c r="AA773" s="340">
        <f t="shared" si="145"/>
        <v>1</v>
      </c>
      <c r="AB773" s="340">
        <f t="shared" si="146"/>
        <v>1</v>
      </c>
      <c r="AC773" s="340">
        <f t="shared" si="147"/>
        <v>1</v>
      </c>
      <c r="AD773" s="340">
        <f t="shared" si="148"/>
        <v>1</v>
      </c>
      <c r="AE773" s="340">
        <f t="shared" si="149"/>
        <v>1</v>
      </c>
      <c r="AF773" s="340">
        <f t="shared" si="149"/>
        <v>1</v>
      </c>
      <c r="AG773" s="340">
        <f t="shared" si="150"/>
        <v>1</v>
      </c>
    </row>
    <row r="774" spans="1:33" ht="165" customHeight="1">
      <c r="A774" s="169" t="s">
        <v>19</v>
      </c>
      <c r="B774" s="460" t="s">
        <v>13</v>
      </c>
      <c r="C774" s="642"/>
      <c r="D774" s="642"/>
      <c r="E774" s="643"/>
      <c r="F774" s="643" t="s">
        <v>3958</v>
      </c>
      <c r="G774" s="52" t="s">
        <v>248</v>
      </c>
      <c r="H774" s="163" t="s">
        <v>248</v>
      </c>
      <c r="I774" s="163" t="s">
        <v>3249</v>
      </c>
      <c r="J774" s="168">
        <v>1</v>
      </c>
      <c r="K774" s="192">
        <v>45323</v>
      </c>
      <c r="L774" s="192">
        <v>45747</v>
      </c>
      <c r="M774" s="165">
        <f t="shared" si="143"/>
        <v>60.571428571428569</v>
      </c>
      <c r="N774" s="191">
        <v>0</v>
      </c>
      <c r="O774" s="175" t="s">
        <v>3969</v>
      </c>
      <c r="P774" s="53">
        <f t="shared" si="151"/>
        <v>0</v>
      </c>
      <c r="Q774" s="166" t="str">
        <f>IF(ISNUMBER(P774),IF(P774=100%,"CUMPLIDA",IF(AND(ISNUMBER(L774),ISNUMBER(CGR!$P$4)), IF(L774&lt;CGR!$P$4,"INCUMPLIDA","PROCESO"), "VERIFICAR FECHA")),"SIN VALOR AVANCE")</f>
        <v>PROCESO</v>
      </c>
      <c r="R774" s="281" t="s">
        <v>248</v>
      </c>
      <c r="S774" s="282" t="s">
        <v>3249</v>
      </c>
      <c r="T774" s="301">
        <v>1</v>
      </c>
      <c r="U774" s="379">
        <v>45323</v>
      </c>
      <c r="V774" s="379">
        <v>45747</v>
      </c>
      <c r="W774" s="165">
        <f t="shared" si="142"/>
        <v>60.571428571428569</v>
      </c>
      <c r="X774" s="387">
        <v>0</v>
      </c>
      <c r="Y774" s="303" t="s">
        <v>3969</v>
      </c>
      <c r="Z774" s="340">
        <f t="shared" si="144"/>
        <v>1</v>
      </c>
      <c r="AA774" s="340">
        <f t="shared" si="145"/>
        <v>1</v>
      </c>
      <c r="AB774" s="340">
        <f t="shared" si="146"/>
        <v>1</v>
      </c>
      <c r="AC774" s="340">
        <f t="shared" si="147"/>
        <v>1</v>
      </c>
      <c r="AD774" s="340">
        <f t="shared" si="148"/>
        <v>1</v>
      </c>
      <c r="AE774" s="340">
        <f t="shared" si="149"/>
        <v>1</v>
      </c>
      <c r="AF774" s="340">
        <f t="shared" si="149"/>
        <v>1</v>
      </c>
      <c r="AG774" s="340">
        <f t="shared" si="150"/>
        <v>1</v>
      </c>
    </row>
    <row r="775" spans="1:33" ht="165" customHeight="1">
      <c r="A775" s="169" t="s">
        <v>19</v>
      </c>
      <c r="B775" s="460" t="s">
        <v>13</v>
      </c>
      <c r="C775" s="642"/>
      <c r="D775" s="642"/>
      <c r="E775" s="643"/>
      <c r="F775" s="643" t="s">
        <v>3958</v>
      </c>
      <c r="G775" s="52" t="s">
        <v>3707</v>
      </c>
      <c r="H775" s="163" t="s">
        <v>3707</v>
      </c>
      <c r="I775" s="163" t="s">
        <v>252</v>
      </c>
      <c r="J775" s="168">
        <v>1</v>
      </c>
      <c r="K775" s="192">
        <v>45231</v>
      </c>
      <c r="L775" s="192">
        <v>45747</v>
      </c>
      <c r="M775" s="165">
        <f t="shared" si="143"/>
        <v>73.714285714285708</v>
      </c>
      <c r="N775" s="191">
        <v>0</v>
      </c>
      <c r="O775" s="175" t="s">
        <v>3798</v>
      </c>
      <c r="P775" s="53">
        <f t="shared" si="151"/>
        <v>0</v>
      </c>
      <c r="Q775" s="166" t="str">
        <f>IF(ISNUMBER(P775),IF(P775=100%,"CUMPLIDA",IF(AND(ISNUMBER(L775),ISNUMBER(CGR!$P$4)), IF(L775&lt;CGR!$P$4,"INCUMPLIDA","PROCESO"), "VERIFICAR FECHA")),"SIN VALOR AVANCE")</f>
        <v>PROCESO</v>
      </c>
      <c r="R775" s="281" t="s">
        <v>3707</v>
      </c>
      <c r="S775" s="282" t="s">
        <v>252</v>
      </c>
      <c r="T775" s="301">
        <v>1</v>
      </c>
      <c r="U775" s="379">
        <v>45231</v>
      </c>
      <c r="V775" s="379">
        <v>45747</v>
      </c>
      <c r="W775" s="165">
        <f t="shared" si="142"/>
        <v>73.714285714285708</v>
      </c>
      <c r="X775" s="387">
        <v>0</v>
      </c>
      <c r="Y775" s="303" t="s">
        <v>3798</v>
      </c>
      <c r="Z775" s="340">
        <f t="shared" si="144"/>
        <v>1</v>
      </c>
      <c r="AA775" s="340">
        <f t="shared" si="145"/>
        <v>1</v>
      </c>
      <c r="AB775" s="340">
        <f t="shared" si="146"/>
        <v>1</v>
      </c>
      <c r="AC775" s="340">
        <f t="shared" si="147"/>
        <v>1</v>
      </c>
      <c r="AD775" s="340">
        <f t="shared" si="148"/>
        <v>1</v>
      </c>
      <c r="AE775" s="340">
        <f t="shared" si="149"/>
        <v>1</v>
      </c>
      <c r="AF775" s="340">
        <f t="shared" si="149"/>
        <v>1</v>
      </c>
      <c r="AG775" s="340">
        <f t="shared" si="150"/>
        <v>1</v>
      </c>
    </row>
    <row r="776" spans="1:33" ht="210.75" customHeight="1">
      <c r="A776" s="169" t="s">
        <v>19</v>
      </c>
      <c r="B776" s="460" t="s">
        <v>13</v>
      </c>
      <c r="C776" s="642"/>
      <c r="D776" s="642"/>
      <c r="E776" s="643"/>
      <c r="F776" s="643" t="s">
        <v>3958</v>
      </c>
      <c r="G776" s="52" t="s">
        <v>3708</v>
      </c>
      <c r="H776" s="163" t="s">
        <v>3708</v>
      </c>
      <c r="I776" s="163" t="s">
        <v>2556</v>
      </c>
      <c r="J776" s="168">
        <v>1</v>
      </c>
      <c r="K776" s="192">
        <v>45231</v>
      </c>
      <c r="L776" s="192">
        <v>45808</v>
      </c>
      <c r="M776" s="165">
        <f t="shared" si="143"/>
        <v>82.428571428571431</v>
      </c>
      <c r="N776" s="191">
        <v>0</v>
      </c>
      <c r="O776" s="175" t="s">
        <v>3968</v>
      </c>
      <c r="P776" s="53">
        <f t="shared" si="151"/>
        <v>0</v>
      </c>
      <c r="Q776" s="166" t="str">
        <f>IF(ISNUMBER(P776),IF(P776=100%,"CUMPLIDA",IF(AND(ISNUMBER(L776),ISNUMBER(CGR!$P$4)), IF(L776&lt;CGR!$P$4,"INCUMPLIDA","PROCESO"), "VERIFICAR FECHA")),"SIN VALOR AVANCE")</f>
        <v>PROCESO</v>
      </c>
      <c r="R776" s="281" t="s">
        <v>3708</v>
      </c>
      <c r="S776" s="282" t="s">
        <v>2556</v>
      </c>
      <c r="T776" s="301">
        <v>1</v>
      </c>
      <c r="U776" s="379">
        <v>45231</v>
      </c>
      <c r="V776" s="379">
        <v>45808</v>
      </c>
      <c r="W776" s="165">
        <f t="shared" si="142"/>
        <v>82.428571428571431</v>
      </c>
      <c r="X776" s="387">
        <v>0</v>
      </c>
      <c r="Y776" s="303" t="s">
        <v>3968</v>
      </c>
      <c r="Z776" s="340">
        <f t="shared" si="144"/>
        <v>1</v>
      </c>
      <c r="AA776" s="340">
        <f t="shared" si="145"/>
        <v>1</v>
      </c>
      <c r="AB776" s="340">
        <f t="shared" si="146"/>
        <v>1</v>
      </c>
      <c r="AC776" s="340">
        <f t="shared" si="147"/>
        <v>1</v>
      </c>
      <c r="AD776" s="340">
        <f t="shared" si="148"/>
        <v>1</v>
      </c>
      <c r="AE776" s="340">
        <f t="shared" si="149"/>
        <v>1</v>
      </c>
      <c r="AF776" s="340">
        <f t="shared" si="149"/>
        <v>1</v>
      </c>
      <c r="AG776" s="340">
        <f t="shared" si="150"/>
        <v>1</v>
      </c>
    </row>
    <row r="777" spans="1:33" ht="165" customHeight="1">
      <c r="A777" s="169" t="s">
        <v>19</v>
      </c>
      <c r="B777" s="460" t="s">
        <v>13</v>
      </c>
      <c r="C777" s="642"/>
      <c r="D777" s="642"/>
      <c r="E777" s="643"/>
      <c r="F777" s="643" t="s">
        <v>3958</v>
      </c>
      <c r="G777" s="52" t="s">
        <v>1363</v>
      </c>
      <c r="H777" s="163" t="s">
        <v>258</v>
      </c>
      <c r="I777" s="163" t="s">
        <v>259</v>
      </c>
      <c r="J777" s="168">
        <v>7</v>
      </c>
      <c r="K777" s="192">
        <v>46024</v>
      </c>
      <c r="L777" s="192">
        <v>46660</v>
      </c>
      <c r="M777" s="165">
        <f t="shared" si="143"/>
        <v>90.857142857142861</v>
      </c>
      <c r="N777" s="191">
        <v>0</v>
      </c>
      <c r="O777" s="175" t="s">
        <v>3798</v>
      </c>
      <c r="P777" s="53">
        <f t="shared" si="151"/>
        <v>0</v>
      </c>
      <c r="Q777" s="166" t="str">
        <f>IF(ISNUMBER(P777),IF(P777=100%,"CUMPLIDA",IF(AND(ISNUMBER(L777),ISNUMBER(CGR!$P$4)), IF(L777&lt;CGR!$P$4,"INCUMPLIDA","PROCESO"), "VERIFICAR FECHA")),"SIN VALOR AVANCE")</f>
        <v>PROCESO</v>
      </c>
      <c r="R777" s="281" t="s">
        <v>258</v>
      </c>
      <c r="S777" s="282" t="s">
        <v>259</v>
      </c>
      <c r="T777" s="301">
        <v>7</v>
      </c>
      <c r="U777" s="379">
        <v>46024</v>
      </c>
      <c r="V777" s="379">
        <v>46660</v>
      </c>
      <c r="W777" s="165">
        <f t="shared" si="142"/>
        <v>90.857142857142861</v>
      </c>
      <c r="X777" s="387">
        <v>0</v>
      </c>
      <c r="Y777" s="303" t="s">
        <v>3798</v>
      </c>
      <c r="Z777" s="340">
        <f t="shared" si="144"/>
        <v>1</v>
      </c>
      <c r="AA777" s="340">
        <f t="shared" si="145"/>
        <v>1</v>
      </c>
      <c r="AB777" s="340">
        <f t="shared" si="146"/>
        <v>1</v>
      </c>
      <c r="AC777" s="340">
        <f t="shared" si="147"/>
        <v>1</v>
      </c>
      <c r="AD777" s="340">
        <f t="shared" si="148"/>
        <v>1</v>
      </c>
      <c r="AE777" s="340">
        <f t="shared" si="149"/>
        <v>1</v>
      </c>
      <c r="AF777" s="340">
        <f t="shared" si="149"/>
        <v>1</v>
      </c>
      <c r="AG777" s="340">
        <f t="shared" si="150"/>
        <v>1</v>
      </c>
    </row>
    <row r="778" spans="1:33" ht="165" customHeight="1">
      <c r="A778" s="169" t="s">
        <v>19</v>
      </c>
      <c r="B778" s="460" t="s">
        <v>13</v>
      </c>
      <c r="C778" s="642"/>
      <c r="D778" s="642"/>
      <c r="E778" s="643"/>
      <c r="F778" s="643" t="s">
        <v>3958</v>
      </c>
      <c r="G778" s="52" t="s">
        <v>1364</v>
      </c>
      <c r="H778" s="163" t="s">
        <v>261</v>
      </c>
      <c r="I778" s="163" t="s">
        <v>262</v>
      </c>
      <c r="J778" s="168">
        <v>1</v>
      </c>
      <c r="K778" s="192">
        <v>46024</v>
      </c>
      <c r="L778" s="192">
        <v>46660</v>
      </c>
      <c r="M778" s="165">
        <f t="shared" si="143"/>
        <v>90.857142857142861</v>
      </c>
      <c r="N778" s="191">
        <v>0</v>
      </c>
      <c r="O778" s="175" t="s">
        <v>3969</v>
      </c>
      <c r="P778" s="53">
        <f t="shared" si="151"/>
        <v>0</v>
      </c>
      <c r="Q778" s="166" t="str">
        <f>IF(ISNUMBER(P778),IF(P778=100%,"CUMPLIDA",IF(AND(ISNUMBER(L778),ISNUMBER(CGR!$P$4)), IF(L778&lt;CGR!$P$4,"INCUMPLIDA","PROCESO"), "VERIFICAR FECHA")),"SIN VALOR AVANCE")</f>
        <v>PROCESO</v>
      </c>
      <c r="R778" s="281" t="s">
        <v>261</v>
      </c>
      <c r="S778" s="282" t="s">
        <v>262</v>
      </c>
      <c r="T778" s="301">
        <v>1</v>
      </c>
      <c r="U778" s="379">
        <v>46024</v>
      </c>
      <c r="V778" s="379">
        <v>46660</v>
      </c>
      <c r="W778" s="165">
        <f t="shared" si="142"/>
        <v>90.857142857142861</v>
      </c>
      <c r="X778" s="387">
        <v>0</v>
      </c>
      <c r="Y778" s="303" t="s">
        <v>3969</v>
      </c>
      <c r="Z778" s="340">
        <f t="shared" si="144"/>
        <v>1</v>
      </c>
      <c r="AA778" s="340">
        <f t="shared" si="145"/>
        <v>1</v>
      </c>
      <c r="AB778" s="340">
        <f t="shared" si="146"/>
        <v>1</v>
      </c>
      <c r="AC778" s="340">
        <f t="shared" si="147"/>
        <v>1</v>
      </c>
      <c r="AD778" s="340">
        <f t="shared" si="148"/>
        <v>1</v>
      </c>
      <c r="AE778" s="340">
        <f t="shared" si="149"/>
        <v>1</v>
      </c>
      <c r="AF778" s="340">
        <f t="shared" si="149"/>
        <v>1</v>
      </c>
      <c r="AG778" s="340">
        <f t="shared" si="150"/>
        <v>1</v>
      </c>
    </row>
    <row r="779" spans="1:33" ht="210.75" customHeight="1">
      <c r="A779" s="169" t="s">
        <v>19</v>
      </c>
      <c r="B779" s="460" t="s">
        <v>13</v>
      </c>
      <c r="C779" s="642" t="s">
        <v>3955</v>
      </c>
      <c r="D779" s="642" t="s">
        <v>3956</v>
      </c>
      <c r="E779" s="643"/>
      <c r="F779" s="643" t="s">
        <v>3958</v>
      </c>
      <c r="G779" s="52" t="s">
        <v>1365</v>
      </c>
      <c r="H779" s="163" t="s">
        <v>264</v>
      </c>
      <c r="I779" s="163" t="s">
        <v>265</v>
      </c>
      <c r="J779" s="168">
        <v>2</v>
      </c>
      <c r="K779" s="192">
        <v>46024</v>
      </c>
      <c r="L779" s="192">
        <v>46660</v>
      </c>
      <c r="M779" s="165">
        <f t="shared" si="143"/>
        <v>90.857142857142861</v>
      </c>
      <c r="N779" s="191">
        <v>0</v>
      </c>
      <c r="O779" s="175" t="s">
        <v>3968</v>
      </c>
      <c r="P779" s="53">
        <f t="shared" si="151"/>
        <v>0</v>
      </c>
      <c r="Q779" s="166" t="str">
        <f>IF(ISNUMBER(P779),IF(P779=100%,"CUMPLIDA",IF(AND(ISNUMBER(L779),ISNUMBER(CGR!$P$4)), IF(L779&lt;CGR!$P$4,"INCUMPLIDA","PROCESO"), "VERIFICAR FECHA")),"SIN VALOR AVANCE")</f>
        <v>PROCESO</v>
      </c>
      <c r="R779" s="281" t="s">
        <v>264</v>
      </c>
      <c r="S779" s="282" t="s">
        <v>265</v>
      </c>
      <c r="T779" s="301">
        <v>2</v>
      </c>
      <c r="U779" s="379">
        <v>46024</v>
      </c>
      <c r="V779" s="379">
        <v>46660</v>
      </c>
      <c r="W779" s="165">
        <f t="shared" ref="W779:W842" si="152">(V779-U779)/7</f>
        <v>90.857142857142861</v>
      </c>
      <c r="X779" s="387">
        <v>0</v>
      </c>
      <c r="Y779" s="303" t="s">
        <v>3968</v>
      </c>
      <c r="Z779" s="340">
        <f t="shared" si="144"/>
        <v>1</v>
      </c>
      <c r="AA779" s="340">
        <f t="shared" si="145"/>
        <v>1</v>
      </c>
      <c r="AB779" s="340">
        <f t="shared" si="146"/>
        <v>1</v>
      </c>
      <c r="AC779" s="340">
        <f t="shared" si="147"/>
        <v>1</v>
      </c>
      <c r="AD779" s="340">
        <f t="shared" si="148"/>
        <v>1</v>
      </c>
      <c r="AE779" s="340">
        <f t="shared" si="149"/>
        <v>1</v>
      </c>
      <c r="AF779" s="340">
        <f t="shared" si="149"/>
        <v>1</v>
      </c>
      <c r="AG779" s="340">
        <f t="shared" si="150"/>
        <v>1</v>
      </c>
    </row>
    <row r="780" spans="1:33" ht="165" customHeight="1">
      <c r="A780" s="169" t="s">
        <v>19</v>
      </c>
      <c r="B780" s="460" t="s">
        <v>13</v>
      </c>
      <c r="C780" s="642" t="s">
        <v>3955</v>
      </c>
      <c r="D780" s="642" t="s">
        <v>3956</v>
      </c>
      <c r="E780" s="643"/>
      <c r="F780" s="643" t="s">
        <v>3958</v>
      </c>
      <c r="G780" s="52" t="s">
        <v>3970</v>
      </c>
      <c r="H780" s="163" t="s">
        <v>3971</v>
      </c>
      <c r="I780" s="163" t="s">
        <v>3972</v>
      </c>
      <c r="J780" s="164">
        <v>1</v>
      </c>
      <c r="K780" s="190">
        <v>44927</v>
      </c>
      <c r="L780" s="190">
        <v>45016</v>
      </c>
      <c r="M780" s="165">
        <f t="shared" si="143"/>
        <v>12.714285714285714</v>
      </c>
      <c r="N780" s="191">
        <v>1</v>
      </c>
      <c r="O780" s="163" t="s">
        <v>3973</v>
      </c>
      <c r="P780" s="53">
        <f t="shared" si="151"/>
        <v>1</v>
      </c>
      <c r="Q780" s="166" t="str">
        <f>IF(ISNUMBER(P780),IF(P780=100%,"CUMPLIDA",IF(AND(ISNUMBER(L780),ISNUMBER(CGR!$P$4)), IF(L780&lt;CGR!$P$4,"INCUMPLIDA","PROCESO"), "VERIFICAR FECHA")),"SIN VALOR AVANCE")</f>
        <v>CUMPLIDA</v>
      </c>
      <c r="R780" s="281" t="s">
        <v>3971</v>
      </c>
      <c r="S780" s="282" t="s">
        <v>3972</v>
      </c>
      <c r="T780" s="363">
        <v>1</v>
      </c>
      <c r="U780" s="378">
        <v>44927</v>
      </c>
      <c r="V780" s="378">
        <v>45016</v>
      </c>
      <c r="W780" s="165">
        <f t="shared" si="152"/>
        <v>12.714285714285714</v>
      </c>
      <c r="X780" s="387">
        <v>1</v>
      </c>
      <c r="Y780" s="282" t="s">
        <v>3973</v>
      </c>
      <c r="Z780" s="340">
        <f t="shared" si="144"/>
        <v>1</v>
      </c>
      <c r="AA780" s="340">
        <f t="shared" si="145"/>
        <v>1</v>
      </c>
      <c r="AB780" s="340">
        <f t="shared" si="146"/>
        <v>1</v>
      </c>
      <c r="AC780" s="340">
        <f t="shared" si="147"/>
        <v>1</v>
      </c>
      <c r="AD780" s="340">
        <f t="shared" si="148"/>
        <v>1</v>
      </c>
      <c r="AE780" s="340">
        <f t="shared" si="149"/>
        <v>1</v>
      </c>
      <c r="AF780" s="340">
        <f t="shared" si="149"/>
        <v>1</v>
      </c>
      <c r="AG780" s="340">
        <f t="shared" si="150"/>
        <v>1</v>
      </c>
    </row>
    <row r="781" spans="1:33" ht="165.75" customHeight="1">
      <c r="A781" s="169" t="s">
        <v>19</v>
      </c>
      <c r="B781" s="460" t="s">
        <v>13</v>
      </c>
      <c r="C781" s="642" t="s">
        <v>3955</v>
      </c>
      <c r="D781" s="642" t="s">
        <v>3956</v>
      </c>
      <c r="E781" s="643"/>
      <c r="F781" s="643" t="s">
        <v>3958</v>
      </c>
      <c r="G781" s="52" t="s">
        <v>3970</v>
      </c>
      <c r="H781" s="163" t="s">
        <v>3974</v>
      </c>
      <c r="I781" s="163" t="s">
        <v>1097</v>
      </c>
      <c r="J781" s="164">
        <v>1</v>
      </c>
      <c r="K781" s="190">
        <v>45017</v>
      </c>
      <c r="L781" s="190">
        <v>45138</v>
      </c>
      <c r="M781" s="165">
        <f t="shared" si="143"/>
        <v>17.285714285714285</v>
      </c>
      <c r="N781" s="191">
        <v>1</v>
      </c>
      <c r="O781" s="163" t="s">
        <v>3975</v>
      </c>
      <c r="P781" s="53">
        <f t="shared" si="151"/>
        <v>1</v>
      </c>
      <c r="Q781" s="166" t="str">
        <f>IF(ISNUMBER(P781),IF(P781=100%,"CUMPLIDA",IF(AND(ISNUMBER(L781),ISNUMBER(CGR!$P$4)), IF(L781&lt;CGR!$P$4,"INCUMPLIDA","PROCESO"), "VERIFICAR FECHA")),"SIN VALOR AVANCE")</f>
        <v>CUMPLIDA</v>
      </c>
      <c r="R781" s="281" t="s">
        <v>3974</v>
      </c>
      <c r="S781" s="282" t="s">
        <v>1097</v>
      </c>
      <c r="T781" s="363">
        <v>1</v>
      </c>
      <c r="U781" s="378">
        <v>45017</v>
      </c>
      <c r="V781" s="378">
        <v>45138</v>
      </c>
      <c r="W781" s="165">
        <f t="shared" si="152"/>
        <v>17.285714285714285</v>
      </c>
      <c r="X781" s="387">
        <v>1</v>
      </c>
      <c r="Y781" s="282" t="s">
        <v>3975</v>
      </c>
      <c r="Z781" s="340">
        <f t="shared" si="144"/>
        <v>1</v>
      </c>
      <c r="AA781" s="340">
        <f t="shared" si="145"/>
        <v>1</v>
      </c>
      <c r="AB781" s="340">
        <f t="shared" si="146"/>
        <v>1</v>
      </c>
      <c r="AC781" s="340">
        <f t="shared" si="147"/>
        <v>1</v>
      </c>
      <c r="AD781" s="340">
        <f t="shared" si="148"/>
        <v>1</v>
      </c>
      <c r="AE781" s="340">
        <f t="shared" si="149"/>
        <v>1</v>
      </c>
      <c r="AF781" s="340">
        <f t="shared" si="149"/>
        <v>1</v>
      </c>
      <c r="AG781" s="340">
        <f t="shared" si="150"/>
        <v>1</v>
      </c>
    </row>
    <row r="782" spans="1:33" ht="165" customHeight="1">
      <c r="A782" s="169" t="s">
        <v>19</v>
      </c>
      <c r="B782" s="460" t="s">
        <v>13</v>
      </c>
      <c r="C782" s="642" t="s">
        <v>3955</v>
      </c>
      <c r="D782" s="642" t="s">
        <v>3956</v>
      </c>
      <c r="E782" s="643"/>
      <c r="F782" s="643" t="s">
        <v>3958</v>
      </c>
      <c r="G782" s="52" t="s">
        <v>3976</v>
      </c>
      <c r="H782" s="163" t="s">
        <v>3977</v>
      </c>
      <c r="I782" s="163" t="s">
        <v>1097</v>
      </c>
      <c r="J782" s="164">
        <v>12</v>
      </c>
      <c r="K782" s="190">
        <v>44958</v>
      </c>
      <c r="L782" s="190">
        <v>45323</v>
      </c>
      <c r="M782" s="165">
        <f t="shared" si="143"/>
        <v>52.142857142857146</v>
      </c>
      <c r="N782" s="191">
        <v>12</v>
      </c>
      <c r="O782" s="163" t="s">
        <v>3978</v>
      </c>
      <c r="P782" s="53">
        <f t="shared" si="151"/>
        <v>1</v>
      </c>
      <c r="Q782" s="166" t="str">
        <f>IF(ISNUMBER(P782),IF(P782=100%,"CUMPLIDA",IF(AND(ISNUMBER(L782),ISNUMBER(CGR!$P$4)), IF(L782&lt;CGR!$P$4,"INCUMPLIDA","PROCESO"), "VERIFICAR FECHA")),"SIN VALOR AVANCE")</f>
        <v>CUMPLIDA</v>
      </c>
      <c r="R782" s="281" t="s">
        <v>3977</v>
      </c>
      <c r="S782" s="282" t="s">
        <v>1097</v>
      </c>
      <c r="T782" s="363">
        <v>12</v>
      </c>
      <c r="U782" s="378">
        <v>44958</v>
      </c>
      <c r="V782" s="378">
        <v>45323</v>
      </c>
      <c r="W782" s="165">
        <f t="shared" si="152"/>
        <v>52.142857142857146</v>
      </c>
      <c r="X782" s="387">
        <v>12</v>
      </c>
      <c r="Y782" s="282" t="s">
        <v>3978</v>
      </c>
      <c r="Z782" s="340">
        <f t="shared" si="144"/>
        <v>1</v>
      </c>
      <c r="AA782" s="340">
        <f t="shared" si="145"/>
        <v>1</v>
      </c>
      <c r="AB782" s="340">
        <f t="shared" si="146"/>
        <v>1</v>
      </c>
      <c r="AC782" s="340">
        <f t="shared" si="147"/>
        <v>1</v>
      </c>
      <c r="AD782" s="340">
        <f t="shared" si="148"/>
        <v>1</v>
      </c>
      <c r="AE782" s="340">
        <f t="shared" si="149"/>
        <v>1</v>
      </c>
      <c r="AF782" s="340">
        <f t="shared" si="149"/>
        <v>1</v>
      </c>
      <c r="AG782" s="340">
        <f t="shared" si="150"/>
        <v>1</v>
      </c>
    </row>
    <row r="783" spans="1:33" ht="165" customHeight="1">
      <c r="A783" s="169" t="s">
        <v>19</v>
      </c>
      <c r="B783" s="460" t="s">
        <v>13</v>
      </c>
      <c r="C783" s="642" t="s">
        <v>3955</v>
      </c>
      <c r="D783" s="642" t="s">
        <v>3956</v>
      </c>
      <c r="E783" s="643"/>
      <c r="F783" s="643" t="s">
        <v>3958</v>
      </c>
      <c r="G783" s="52" t="s">
        <v>3979</v>
      </c>
      <c r="H783" s="163" t="s">
        <v>3980</v>
      </c>
      <c r="I783" s="163" t="s">
        <v>1097</v>
      </c>
      <c r="J783" s="164">
        <v>4</v>
      </c>
      <c r="K783" s="190">
        <v>44958</v>
      </c>
      <c r="L783" s="190">
        <v>45323</v>
      </c>
      <c r="M783" s="165">
        <f t="shared" si="143"/>
        <v>52.142857142857146</v>
      </c>
      <c r="N783" s="191">
        <v>4</v>
      </c>
      <c r="O783" s="163" t="s">
        <v>3978</v>
      </c>
      <c r="P783" s="53">
        <f t="shared" si="151"/>
        <v>1</v>
      </c>
      <c r="Q783" s="166" t="str">
        <f>IF(ISNUMBER(P783),IF(P783=100%,"CUMPLIDA",IF(AND(ISNUMBER(L783),ISNUMBER(CGR!$P$4)), IF(L783&lt;CGR!$P$4,"INCUMPLIDA","PROCESO"), "VERIFICAR FECHA")),"SIN VALOR AVANCE")</f>
        <v>CUMPLIDA</v>
      </c>
      <c r="R783" s="281" t="s">
        <v>3980</v>
      </c>
      <c r="S783" s="282" t="s">
        <v>1097</v>
      </c>
      <c r="T783" s="363">
        <v>4</v>
      </c>
      <c r="U783" s="378">
        <v>44958</v>
      </c>
      <c r="V783" s="378">
        <v>45323</v>
      </c>
      <c r="W783" s="165">
        <f t="shared" si="152"/>
        <v>52.142857142857146</v>
      </c>
      <c r="X783" s="387">
        <v>4</v>
      </c>
      <c r="Y783" s="282" t="s">
        <v>3978</v>
      </c>
      <c r="Z783" s="340">
        <f t="shared" si="144"/>
        <v>1</v>
      </c>
      <c r="AA783" s="340">
        <f t="shared" si="145"/>
        <v>1</v>
      </c>
      <c r="AB783" s="340">
        <f t="shared" si="146"/>
        <v>1</v>
      </c>
      <c r="AC783" s="340">
        <f t="shared" si="147"/>
        <v>1</v>
      </c>
      <c r="AD783" s="340">
        <f t="shared" si="148"/>
        <v>1</v>
      </c>
      <c r="AE783" s="340">
        <f t="shared" si="149"/>
        <v>1</v>
      </c>
      <c r="AF783" s="340">
        <f t="shared" si="149"/>
        <v>1</v>
      </c>
      <c r="AG783" s="340">
        <f t="shared" si="150"/>
        <v>1</v>
      </c>
    </row>
    <row r="784" spans="1:33" ht="165" customHeight="1">
      <c r="A784" s="169" t="s">
        <v>19</v>
      </c>
      <c r="B784" s="460" t="s">
        <v>13</v>
      </c>
      <c r="C784" s="642" t="s">
        <v>3955</v>
      </c>
      <c r="D784" s="642" t="s">
        <v>3956</v>
      </c>
      <c r="E784" s="643"/>
      <c r="F784" s="643" t="s">
        <v>3958</v>
      </c>
      <c r="G784" s="52" t="s">
        <v>3981</v>
      </c>
      <c r="H784" s="163" t="s">
        <v>3982</v>
      </c>
      <c r="I784" s="163" t="s">
        <v>1097</v>
      </c>
      <c r="J784" s="164">
        <v>1</v>
      </c>
      <c r="K784" s="190">
        <v>44958</v>
      </c>
      <c r="L784" s="190">
        <v>44985</v>
      </c>
      <c r="M784" s="165">
        <f t="shared" si="143"/>
        <v>3.8571428571428572</v>
      </c>
      <c r="N784" s="191">
        <v>1</v>
      </c>
      <c r="O784" s="163" t="s">
        <v>3978</v>
      </c>
      <c r="P784" s="53">
        <f t="shared" si="151"/>
        <v>1</v>
      </c>
      <c r="Q784" s="166" t="str">
        <f>IF(ISNUMBER(P784),IF(P784=100%,"CUMPLIDA",IF(AND(ISNUMBER(L784),ISNUMBER(CGR!$P$4)), IF(L784&lt;CGR!$P$4,"INCUMPLIDA","PROCESO"), "VERIFICAR FECHA")),"SIN VALOR AVANCE")</f>
        <v>CUMPLIDA</v>
      </c>
      <c r="R784" s="281" t="s">
        <v>3982</v>
      </c>
      <c r="S784" s="282" t="s">
        <v>1097</v>
      </c>
      <c r="T784" s="363">
        <v>1</v>
      </c>
      <c r="U784" s="378">
        <v>44958</v>
      </c>
      <c r="V784" s="378">
        <v>44985</v>
      </c>
      <c r="W784" s="165">
        <f t="shared" si="152"/>
        <v>3.8571428571428572</v>
      </c>
      <c r="X784" s="387">
        <v>1</v>
      </c>
      <c r="Y784" s="282" t="s">
        <v>3978</v>
      </c>
      <c r="Z784" s="340">
        <f t="shared" si="144"/>
        <v>1</v>
      </c>
      <c r="AA784" s="340">
        <f t="shared" si="145"/>
        <v>1</v>
      </c>
      <c r="AB784" s="340">
        <f t="shared" si="146"/>
        <v>1</v>
      </c>
      <c r="AC784" s="340">
        <f t="shared" si="147"/>
        <v>1</v>
      </c>
      <c r="AD784" s="340">
        <f t="shared" si="148"/>
        <v>1</v>
      </c>
      <c r="AE784" s="340">
        <f t="shared" si="149"/>
        <v>1</v>
      </c>
      <c r="AF784" s="340">
        <f t="shared" si="149"/>
        <v>1</v>
      </c>
      <c r="AG784" s="340">
        <f t="shared" si="150"/>
        <v>1</v>
      </c>
    </row>
    <row r="785" spans="1:33" ht="180.75" customHeight="1">
      <c r="A785" s="169" t="s">
        <v>19</v>
      </c>
      <c r="B785" s="460" t="s">
        <v>13</v>
      </c>
      <c r="C785" s="642" t="s">
        <v>3955</v>
      </c>
      <c r="D785" s="642" t="s">
        <v>3956</v>
      </c>
      <c r="E785" s="643" t="s">
        <v>3983</v>
      </c>
      <c r="F785" s="643" t="s">
        <v>3984</v>
      </c>
      <c r="G785" s="52" t="s">
        <v>3963</v>
      </c>
      <c r="H785" s="163" t="s">
        <v>3964</v>
      </c>
      <c r="I785" s="163" t="s">
        <v>3965</v>
      </c>
      <c r="J785" s="164">
        <v>3</v>
      </c>
      <c r="K785" s="190">
        <v>44958</v>
      </c>
      <c r="L785" s="190">
        <v>45323</v>
      </c>
      <c r="M785" s="165">
        <f t="shared" si="143"/>
        <v>52.142857142857146</v>
      </c>
      <c r="N785" s="191">
        <v>3</v>
      </c>
      <c r="O785" s="163" t="s">
        <v>3985</v>
      </c>
      <c r="P785" s="53">
        <f t="shared" si="151"/>
        <v>1</v>
      </c>
      <c r="Q785" s="166" t="str">
        <f>IF(ISNUMBER(P785),IF(P785=100%,"CUMPLIDA",IF(AND(ISNUMBER(L785),ISNUMBER(CGR!$P$4)), IF(L785&lt;CGR!$P$4,"INCUMPLIDA","PROCESO"), "VERIFICAR FECHA")),"SIN VALOR AVANCE")</f>
        <v>CUMPLIDA</v>
      </c>
      <c r="R785" s="281" t="s">
        <v>3964</v>
      </c>
      <c r="S785" s="282" t="s">
        <v>3965</v>
      </c>
      <c r="T785" s="363">
        <v>3</v>
      </c>
      <c r="U785" s="378">
        <v>44958</v>
      </c>
      <c r="V785" s="378">
        <v>45323</v>
      </c>
      <c r="W785" s="165">
        <f t="shared" si="152"/>
        <v>52.142857142857146</v>
      </c>
      <c r="X785" s="387">
        <v>3</v>
      </c>
      <c r="Y785" s="282" t="s">
        <v>3985</v>
      </c>
      <c r="Z785" s="340">
        <f t="shared" si="144"/>
        <v>1</v>
      </c>
      <c r="AA785" s="340">
        <f t="shared" si="145"/>
        <v>1</v>
      </c>
      <c r="AB785" s="340">
        <f t="shared" si="146"/>
        <v>1</v>
      </c>
      <c r="AC785" s="340">
        <f t="shared" si="147"/>
        <v>1</v>
      </c>
      <c r="AD785" s="340">
        <f t="shared" si="148"/>
        <v>1</v>
      </c>
      <c r="AE785" s="340">
        <f t="shared" si="149"/>
        <v>1</v>
      </c>
      <c r="AF785" s="340">
        <f t="shared" si="149"/>
        <v>1</v>
      </c>
      <c r="AG785" s="340">
        <f t="shared" si="150"/>
        <v>1</v>
      </c>
    </row>
    <row r="786" spans="1:33" ht="150" customHeight="1">
      <c r="A786" s="169" t="s">
        <v>19</v>
      </c>
      <c r="B786" s="460" t="s">
        <v>13</v>
      </c>
      <c r="C786" s="642"/>
      <c r="D786" s="642"/>
      <c r="E786" s="643"/>
      <c r="F786" s="643" t="s">
        <v>3984</v>
      </c>
      <c r="G786" s="643" t="s">
        <v>3967</v>
      </c>
      <c r="H786" s="537" t="s">
        <v>2429</v>
      </c>
      <c r="I786" s="163" t="s">
        <v>969</v>
      </c>
      <c r="J786" s="164">
        <v>1</v>
      </c>
      <c r="K786" s="190">
        <v>45231</v>
      </c>
      <c r="L786" s="190">
        <v>45504</v>
      </c>
      <c r="M786" s="165">
        <f t="shared" si="143"/>
        <v>39</v>
      </c>
      <c r="N786" s="191">
        <v>1</v>
      </c>
      <c r="O786" s="175" t="s">
        <v>3703</v>
      </c>
      <c r="P786" s="53">
        <f t="shared" si="151"/>
        <v>1</v>
      </c>
      <c r="Q786" s="166" t="str">
        <f>IF(ISNUMBER(P786),IF(P786=100%,"CUMPLIDA",IF(AND(ISNUMBER(L786),ISNUMBER(CGR!$P$4)), IF(L786&lt;CGR!$P$4,"INCUMPLIDA","PROCESO"), "VERIFICAR FECHA")),"SIN VALOR AVANCE")</f>
        <v>CUMPLIDA</v>
      </c>
      <c r="R786" s="362" t="s">
        <v>2429</v>
      </c>
      <c r="S786" s="282" t="s">
        <v>969</v>
      </c>
      <c r="T786" s="363">
        <v>1</v>
      </c>
      <c r="U786" s="378">
        <v>45231</v>
      </c>
      <c r="V786" s="378">
        <v>45504</v>
      </c>
      <c r="W786" s="165">
        <f t="shared" si="152"/>
        <v>39</v>
      </c>
      <c r="X786" s="387">
        <v>1</v>
      </c>
      <c r="Y786" s="303" t="s">
        <v>3703</v>
      </c>
      <c r="Z786" s="340">
        <f t="shared" si="144"/>
        <v>1</v>
      </c>
      <c r="AA786" s="340">
        <f t="shared" si="145"/>
        <v>1</v>
      </c>
      <c r="AB786" s="340">
        <f t="shared" si="146"/>
        <v>1</v>
      </c>
      <c r="AC786" s="340">
        <f t="shared" si="147"/>
        <v>1</v>
      </c>
      <c r="AD786" s="340">
        <f t="shared" si="148"/>
        <v>1</v>
      </c>
      <c r="AE786" s="340">
        <f t="shared" si="149"/>
        <v>1</v>
      </c>
      <c r="AF786" s="340">
        <f t="shared" si="149"/>
        <v>1</v>
      </c>
      <c r="AG786" s="340">
        <f t="shared" si="150"/>
        <v>1</v>
      </c>
    </row>
    <row r="787" spans="1:33" ht="210.75">
      <c r="A787" s="169" t="s">
        <v>19</v>
      </c>
      <c r="B787" s="460" t="s">
        <v>13</v>
      </c>
      <c r="C787" s="642"/>
      <c r="D787" s="642"/>
      <c r="E787" s="643"/>
      <c r="F787" s="643" t="s">
        <v>3984</v>
      </c>
      <c r="G787" s="643"/>
      <c r="H787" s="537" t="s">
        <v>2431</v>
      </c>
      <c r="I787" s="163" t="s">
        <v>2432</v>
      </c>
      <c r="J787" s="164">
        <v>1</v>
      </c>
      <c r="K787" s="190">
        <v>45231</v>
      </c>
      <c r="L787" s="190">
        <v>45504</v>
      </c>
      <c r="M787" s="165">
        <f t="shared" si="143"/>
        <v>39</v>
      </c>
      <c r="N787" s="191">
        <v>1</v>
      </c>
      <c r="O787" s="175" t="s">
        <v>3968</v>
      </c>
      <c r="P787" s="53">
        <f t="shared" si="151"/>
        <v>1</v>
      </c>
      <c r="Q787" s="166" t="str">
        <f>IF(ISNUMBER(P787),IF(P787=100%,"CUMPLIDA",IF(AND(ISNUMBER(L787),ISNUMBER(CGR!$P$4)), IF(L787&lt;CGR!$P$4,"INCUMPLIDA","PROCESO"), "VERIFICAR FECHA")),"SIN VALOR AVANCE")</f>
        <v>CUMPLIDA</v>
      </c>
      <c r="R787" s="362" t="s">
        <v>2431</v>
      </c>
      <c r="S787" s="282" t="s">
        <v>2432</v>
      </c>
      <c r="T787" s="363">
        <v>1</v>
      </c>
      <c r="U787" s="378">
        <v>45231</v>
      </c>
      <c r="V787" s="378">
        <v>45504</v>
      </c>
      <c r="W787" s="165">
        <f t="shared" si="152"/>
        <v>39</v>
      </c>
      <c r="X787" s="387">
        <v>1</v>
      </c>
      <c r="Y787" s="303" t="s">
        <v>3968</v>
      </c>
      <c r="Z787" s="340">
        <f t="shared" si="144"/>
        <v>1</v>
      </c>
      <c r="AA787" s="340">
        <f t="shared" si="145"/>
        <v>1</v>
      </c>
      <c r="AB787" s="340">
        <f t="shared" si="146"/>
        <v>1</v>
      </c>
      <c r="AC787" s="340">
        <f t="shared" si="147"/>
        <v>1</v>
      </c>
      <c r="AD787" s="340">
        <f t="shared" si="148"/>
        <v>1</v>
      </c>
      <c r="AE787" s="340">
        <f t="shared" si="149"/>
        <v>1</v>
      </c>
      <c r="AF787" s="340">
        <f t="shared" si="149"/>
        <v>1</v>
      </c>
      <c r="AG787" s="340">
        <f t="shared" si="150"/>
        <v>1</v>
      </c>
    </row>
    <row r="788" spans="1:33" ht="135.75" customHeight="1">
      <c r="A788" s="169" t="s">
        <v>19</v>
      </c>
      <c r="B788" s="460" t="s">
        <v>13</v>
      </c>
      <c r="C788" s="642"/>
      <c r="D788" s="642"/>
      <c r="E788" s="643"/>
      <c r="F788" s="643" t="s">
        <v>3984</v>
      </c>
      <c r="G788" s="52" t="s">
        <v>2434</v>
      </c>
      <c r="H788" s="163" t="s">
        <v>1614</v>
      </c>
      <c r="I788" s="163" t="s">
        <v>238</v>
      </c>
      <c r="J788" s="168">
        <v>1</v>
      </c>
      <c r="K788" s="192">
        <v>45323</v>
      </c>
      <c r="L788" s="192">
        <v>45747</v>
      </c>
      <c r="M788" s="165">
        <f t="shared" ref="M788:M851" si="153">(L788-K788)/7</f>
        <v>60.571428571428569</v>
      </c>
      <c r="N788" s="191">
        <v>0</v>
      </c>
      <c r="O788" s="175" t="s">
        <v>3969</v>
      </c>
      <c r="P788" s="53">
        <f t="shared" si="151"/>
        <v>0</v>
      </c>
      <c r="Q788" s="166" t="str">
        <f>IF(ISNUMBER(P788),IF(P788=100%,"CUMPLIDA",IF(AND(ISNUMBER(L788),ISNUMBER(CGR!$P$4)), IF(L788&lt;CGR!$P$4,"INCUMPLIDA","PROCESO"), "VERIFICAR FECHA")),"SIN VALOR AVANCE")</f>
        <v>PROCESO</v>
      </c>
      <c r="R788" s="281" t="s">
        <v>1614</v>
      </c>
      <c r="S788" s="282" t="s">
        <v>238</v>
      </c>
      <c r="T788" s="301">
        <v>1</v>
      </c>
      <c r="U788" s="379">
        <v>45323</v>
      </c>
      <c r="V788" s="379">
        <v>45747</v>
      </c>
      <c r="W788" s="165">
        <f t="shared" si="152"/>
        <v>60.571428571428569</v>
      </c>
      <c r="X788" s="387">
        <v>0</v>
      </c>
      <c r="Y788" s="303" t="s">
        <v>3969</v>
      </c>
      <c r="Z788" s="340">
        <f t="shared" si="144"/>
        <v>1</v>
      </c>
      <c r="AA788" s="340">
        <f t="shared" si="145"/>
        <v>1</v>
      </c>
      <c r="AB788" s="340">
        <f t="shared" si="146"/>
        <v>1</v>
      </c>
      <c r="AC788" s="340">
        <f t="shared" si="147"/>
        <v>1</v>
      </c>
      <c r="AD788" s="340">
        <f t="shared" si="148"/>
        <v>1</v>
      </c>
      <c r="AE788" s="340">
        <f t="shared" si="149"/>
        <v>1</v>
      </c>
      <c r="AF788" s="340">
        <f t="shared" si="149"/>
        <v>1</v>
      </c>
      <c r="AG788" s="340">
        <f t="shared" si="150"/>
        <v>1</v>
      </c>
    </row>
    <row r="789" spans="1:33" ht="90" customHeight="1">
      <c r="A789" s="169" t="s">
        <v>19</v>
      </c>
      <c r="B789" s="460" t="s">
        <v>13</v>
      </c>
      <c r="C789" s="642"/>
      <c r="D789" s="642"/>
      <c r="E789" s="643"/>
      <c r="F789" s="643" t="s">
        <v>3984</v>
      </c>
      <c r="G789" s="52" t="s">
        <v>241</v>
      </c>
      <c r="H789" s="163" t="s">
        <v>241</v>
      </c>
      <c r="I789" s="163" t="s">
        <v>242</v>
      </c>
      <c r="J789" s="168">
        <v>1</v>
      </c>
      <c r="K789" s="192">
        <v>45323</v>
      </c>
      <c r="L789" s="192">
        <v>45747</v>
      </c>
      <c r="M789" s="165">
        <f t="shared" si="153"/>
        <v>60.571428571428569</v>
      </c>
      <c r="N789" s="191">
        <v>0</v>
      </c>
      <c r="O789" s="175" t="s">
        <v>3798</v>
      </c>
      <c r="P789" s="53">
        <f t="shared" si="151"/>
        <v>0</v>
      </c>
      <c r="Q789" s="166" t="str">
        <f>IF(ISNUMBER(P789),IF(P789=100%,"CUMPLIDA",IF(AND(ISNUMBER(L789),ISNUMBER(CGR!$P$4)), IF(L789&lt;CGR!$P$4,"INCUMPLIDA","PROCESO"), "VERIFICAR FECHA")),"SIN VALOR AVANCE")</f>
        <v>PROCESO</v>
      </c>
      <c r="R789" s="281" t="s">
        <v>241</v>
      </c>
      <c r="S789" s="282" t="s">
        <v>242</v>
      </c>
      <c r="T789" s="301">
        <v>1</v>
      </c>
      <c r="U789" s="379">
        <v>45323</v>
      </c>
      <c r="V789" s="379">
        <v>45747</v>
      </c>
      <c r="W789" s="165">
        <f t="shared" si="152"/>
        <v>60.571428571428569</v>
      </c>
      <c r="X789" s="387">
        <v>0</v>
      </c>
      <c r="Y789" s="303" t="s">
        <v>3798</v>
      </c>
      <c r="Z789" s="340">
        <f t="shared" ref="Z789:Z852" si="154">IF(H789=R789,1,0)</f>
        <v>1</v>
      </c>
      <c r="AA789" s="340">
        <f t="shared" ref="AA789:AA852" si="155">IF(I789=S789,1,0)</f>
        <v>1</v>
      </c>
      <c r="AB789" s="340">
        <f t="shared" ref="AB789:AB852" si="156">IF(J789=T789,1,0)</f>
        <v>1</v>
      </c>
      <c r="AC789" s="340">
        <f t="shared" ref="AC789:AC852" si="157">IF(K789=U789,1,0)</f>
        <v>1</v>
      </c>
      <c r="AD789" s="340">
        <f t="shared" ref="AD789:AD852" si="158">IF(L789=V789,1,0)</f>
        <v>1</v>
      </c>
      <c r="AE789" s="340">
        <f t="shared" ref="AE789:AF852" si="159">IF(M789=W789,1,0)</f>
        <v>1</v>
      </c>
      <c r="AF789" s="340">
        <f t="shared" si="159"/>
        <v>1</v>
      </c>
      <c r="AG789" s="340">
        <f t="shared" ref="AG789:AG852" si="160">IF(O789=Y789,1,0)</f>
        <v>1</v>
      </c>
    </row>
    <row r="790" spans="1:33" ht="150">
      <c r="A790" s="169" t="s">
        <v>19</v>
      </c>
      <c r="B790" s="460" t="s">
        <v>13</v>
      </c>
      <c r="C790" s="642"/>
      <c r="D790" s="642"/>
      <c r="E790" s="643"/>
      <c r="F790" s="643" t="s">
        <v>3984</v>
      </c>
      <c r="G790" s="52" t="s">
        <v>1361</v>
      </c>
      <c r="H790" s="163" t="s">
        <v>245</v>
      </c>
      <c r="I790" s="163" t="s">
        <v>246</v>
      </c>
      <c r="J790" s="168">
        <v>1</v>
      </c>
      <c r="K790" s="192">
        <v>45231</v>
      </c>
      <c r="L790" s="192">
        <v>45747</v>
      </c>
      <c r="M790" s="165">
        <f t="shared" si="153"/>
        <v>73.714285714285708</v>
      </c>
      <c r="N790" s="191">
        <v>0</v>
      </c>
      <c r="O790" s="175" t="s">
        <v>3798</v>
      </c>
      <c r="P790" s="53">
        <f t="shared" si="151"/>
        <v>0</v>
      </c>
      <c r="Q790" s="166" t="str">
        <f>IF(ISNUMBER(P790),IF(P790=100%,"CUMPLIDA",IF(AND(ISNUMBER(L790),ISNUMBER(CGR!$P$4)), IF(L790&lt;CGR!$P$4,"INCUMPLIDA","PROCESO"), "VERIFICAR FECHA")),"SIN VALOR AVANCE")</f>
        <v>PROCESO</v>
      </c>
      <c r="R790" s="281" t="s">
        <v>245</v>
      </c>
      <c r="S790" s="282" t="s">
        <v>246</v>
      </c>
      <c r="T790" s="301">
        <v>1</v>
      </c>
      <c r="U790" s="379">
        <v>45231</v>
      </c>
      <c r="V790" s="379">
        <v>45747</v>
      </c>
      <c r="W790" s="165">
        <f t="shared" si="152"/>
        <v>73.714285714285708</v>
      </c>
      <c r="X790" s="387">
        <v>0</v>
      </c>
      <c r="Y790" s="303" t="s">
        <v>3798</v>
      </c>
      <c r="Z790" s="340">
        <f t="shared" si="154"/>
        <v>1</v>
      </c>
      <c r="AA790" s="340">
        <f t="shared" si="155"/>
        <v>1</v>
      </c>
      <c r="AB790" s="340">
        <f t="shared" si="156"/>
        <v>1</v>
      </c>
      <c r="AC790" s="340">
        <f t="shared" si="157"/>
        <v>1</v>
      </c>
      <c r="AD790" s="340">
        <f t="shared" si="158"/>
        <v>1</v>
      </c>
      <c r="AE790" s="340">
        <f t="shared" si="159"/>
        <v>1</v>
      </c>
      <c r="AF790" s="340">
        <f t="shared" si="159"/>
        <v>1</v>
      </c>
      <c r="AG790" s="340">
        <f t="shared" si="160"/>
        <v>1</v>
      </c>
    </row>
    <row r="791" spans="1:33" ht="135.75" customHeight="1">
      <c r="A791" s="169" t="s">
        <v>19</v>
      </c>
      <c r="B791" s="460" t="s">
        <v>13</v>
      </c>
      <c r="C791" s="642"/>
      <c r="D791" s="642"/>
      <c r="E791" s="643"/>
      <c r="F791" s="643" t="s">
        <v>3984</v>
      </c>
      <c r="G791" s="52" t="s">
        <v>248</v>
      </c>
      <c r="H791" s="163" t="s">
        <v>248</v>
      </c>
      <c r="I791" s="163" t="s">
        <v>3249</v>
      </c>
      <c r="J791" s="168">
        <v>1</v>
      </c>
      <c r="K791" s="192">
        <v>45323</v>
      </c>
      <c r="L791" s="192">
        <v>45747</v>
      </c>
      <c r="M791" s="165">
        <f t="shared" si="153"/>
        <v>60.571428571428569</v>
      </c>
      <c r="N791" s="191">
        <v>0</v>
      </c>
      <c r="O791" s="175" t="s">
        <v>3969</v>
      </c>
      <c r="P791" s="53">
        <f t="shared" si="151"/>
        <v>0</v>
      </c>
      <c r="Q791" s="166" t="str">
        <f>IF(ISNUMBER(P791),IF(P791=100%,"CUMPLIDA",IF(AND(ISNUMBER(L791),ISNUMBER(CGR!$P$4)), IF(L791&lt;CGR!$P$4,"INCUMPLIDA","PROCESO"), "VERIFICAR FECHA")),"SIN VALOR AVANCE")</f>
        <v>PROCESO</v>
      </c>
      <c r="R791" s="281" t="s">
        <v>248</v>
      </c>
      <c r="S791" s="282" t="s">
        <v>3249</v>
      </c>
      <c r="T791" s="301">
        <v>1</v>
      </c>
      <c r="U791" s="379">
        <v>45323</v>
      </c>
      <c r="V791" s="379">
        <v>45747</v>
      </c>
      <c r="W791" s="165">
        <f t="shared" si="152"/>
        <v>60.571428571428569</v>
      </c>
      <c r="X791" s="387">
        <v>0</v>
      </c>
      <c r="Y791" s="303" t="s">
        <v>3969</v>
      </c>
      <c r="Z791" s="340">
        <f t="shared" si="154"/>
        <v>1</v>
      </c>
      <c r="AA791" s="340">
        <f t="shared" si="155"/>
        <v>1</v>
      </c>
      <c r="AB791" s="340">
        <f t="shared" si="156"/>
        <v>1</v>
      </c>
      <c r="AC791" s="340">
        <f t="shared" si="157"/>
        <v>1</v>
      </c>
      <c r="AD791" s="340">
        <f t="shared" si="158"/>
        <v>1</v>
      </c>
      <c r="AE791" s="340">
        <f t="shared" si="159"/>
        <v>1</v>
      </c>
      <c r="AF791" s="340">
        <f t="shared" si="159"/>
        <v>1</v>
      </c>
      <c r="AG791" s="340">
        <f t="shared" si="160"/>
        <v>1</v>
      </c>
    </row>
    <row r="792" spans="1:33" ht="135" customHeight="1">
      <c r="A792" s="169" t="s">
        <v>19</v>
      </c>
      <c r="B792" s="460" t="s">
        <v>13</v>
      </c>
      <c r="C792" s="642"/>
      <c r="D792" s="642"/>
      <c r="E792" s="643"/>
      <c r="F792" s="643" t="s">
        <v>3984</v>
      </c>
      <c r="G792" s="52" t="s">
        <v>3707</v>
      </c>
      <c r="H792" s="163" t="s">
        <v>3707</v>
      </c>
      <c r="I792" s="163" t="s">
        <v>252</v>
      </c>
      <c r="J792" s="168">
        <v>1</v>
      </c>
      <c r="K792" s="192">
        <v>45231</v>
      </c>
      <c r="L792" s="192">
        <v>45747</v>
      </c>
      <c r="M792" s="165">
        <f t="shared" si="153"/>
        <v>73.714285714285708</v>
      </c>
      <c r="N792" s="191">
        <v>0</v>
      </c>
      <c r="O792" s="175" t="s">
        <v>3798</v>
      </c>
      <c r="P792" s="53">
        <f t="shared" si="151"/>
        <v>0</v>
      </c>
      <c r="Q792" s="166" t="str">
        <f>IF(ISNUMBER(P792),IF(P792=100%,"CUMPLIDA",IF(AND(ISNUMBER(L792),ISNUMBER(CGR!$P$4)), IF(L792&lt;CGR!$P$4,"INCUMPLIDA","PROCESO"), "VERIFICAR FECHA")),"SIN VALOR AVANCE")</f>
        <v>PROCESO</v>
      </c>
      <c r="R792" s="281" t="s">
        <v>3707</v>
      </c>
      <c r="S792" s="282" t="s">
        <v>252</v>
      </c>
      <c r="T792" s="301">
        <v>1</v>
      </c>
      <c r="U792" s="379">
        <v>45231</v>
      </c>
      <c r="V792" s="379">
        <v>45747</v>
      </c>
      <c r="W792" s="165">
        <f t="shared" si="152"/>
        <v>73.714285714285708</v>
      </c>
      <c r="X792" s="387">
        <v>0</v>
      </c>
      <c r="Y792" s="303" t="s">
        <v>3798</v>
      </c>
      <c r="Z792" s="340">
        <f t="shared" si="154"/>
        <v>1</v>
      </c>
      <c r="AA792" s="340">
        <f t="shared" si="155"/>
        <v>1</v>
      </c>
      <c r="AB792" s="340">
        <f t="shared" si="156"/>
        <v>1</v>
      </c>
      <c r="AC792" s="340">
        <f t="shared" si="157"/>
        <v>1</v>
      </c>
      <c r="AD792" s="340">
        <f t="shared" si="158"/>
        <v>1</v>
      </c>
      <c r="AE792" s="340">
        <f t="shared" si="159"/>
        <v>1</v>
      </c>
      <c r="AF792" s="340">
        <f t="shared" si="159"/>
        <v>1</v>
      </c>
      <c r="AG792" s="340">
        <f t="shared" si="160"/>
        <v>1</v>
      </c>
    </row>
    <row r="793" spans="1:33" ht="210.75">
      <c r="A793" s="169" t="s">
        <v>19</v>
      </c>
      <c r="B793" s="460" t="s">
        <v>13</v>
      </c>
      <c r="C793" s="642"/>
      <c r="D793" s="642"/>
      <c r="E793" s="643"/>
      <c r="F793" s="643" t="s">
        <v>3984</v>
      </c>
      <c r="G793" s="52" t="s">
        <v>3708</v>
      </c>
      <c r="H793" s="163" t="s">
        <v>3708</v>
      </c>
      <c r="I793" s="163" t="s">
        <v>2556</v>
      </c>
      <c r="J793" s="168">
        <v>1</v>
      </c>
      <c r="K793" s="192">
        <v>45231</v>
      </c>
      <c r="L793" s="192">
        <v>45808</v>
      </c>
      <c r="M793" s="165">
        <f t="shared" si="153"/>
        <v>82.428571428571431</v>
      </c>
      <c r="N793" s="191">
        <v>0</v>
      </c>
      <c r="O793" s="175" t="s">
        <v>3968</v>
      </c>
      <c r="P793" s="53">
        <f t="shared" si="151"/>
        <v>0</v>
      </c>
      <c r="Q793" s="166" t="str">
        <f>IF(ISNUMBER(P793),IF(P793=100%,"CUMPLIDA",IF(AND(ISNUMBER(L793),ISNUMBER(CGR!$P$4)), IF(L793&lt;CGR!$P$4,"INCUMPLIDA","PROCESO"), "VERIFICAR FECHA")),"SIN VALOR AVANCE")</f>
        <v>PROCESO</v>
      </c>
      <c r="R793" s="281" t="s">
        <v>3708</v>
      </c>
      <c r="S793" s="282" t="s">
        <v>2556</v>
      </c>
      <c r="T793" s="301">
        <v>1</v>
      </c>
      <c r="U793" s="379">
        <v>45231</v>
      </c>
      <c r="V793" s="379">
        <v>45808</v>
      </c>
      <c r="W793" s="165">
        <f t="shared" si="152"/>
        <v>82.428571428571431</v>
      </c>
      <c r="X793" s="387">
        <v>0</v>
      </c>
      <c r="Y793" s="303" t="s">
        <v>3968</v>
      </c>
      <c r="Z793" s="340">
        <f t="shared" si="154"/>
        <v>1</v>
      </c>
      <c r="AA793" s="340">
        <f t="shared" si="155"/>
        <v>1</v>
      </c>
      <c r="AB793" s="340">
        <f t="shared" si="156"/>
        <v>1</v>
      </c>
      <c r="AC793" s="340">
        <f t="shared" si="157"/>
        <v>1</v>
      </c>
      <c r="AD793" s="340">
        <f t="shared" si="158"/>
        <v>1</v>
      </c>
      <c r="AE793" s="340">
        <f t="shared" si="159"/>
        <v>1</v>
      </c>
      <c r="AF793" s="340">
        <f t="shared" si="159"/>
        <v>1</v>
      </c>
      <c r="AG793" s="340">
        <f t="shared" si="160"/>
        <v>1</v>
      </c>
    </row>
    <row r="794" spans="1:33" ht="75.75" customHeight="1">
      <c r="A794" s="169" t="s">
        <v>19</v>
      </c>
      <c r="B794" s="460" t="s">
        <v>13</v>
      </c>
      <c r="C794" s="642" t="s">
        <v>3955</v>
      </c>
      <c r="D794" s="642" t="s">
        <v>3956</v>
      </c>
      <c r="E794" s="643"/>
      <c r="F794" s="643" t="s">
        <v>3984</v>
      </c>
      <c r="G794" s="52" t="s">
        <v>1363</v>
      </c>
      <c r="H794" s="163" t="s">
        <v>258</v>
      </c>
      <c r="I794" s="163" t="s">
        <v>259</v>
      </c>
      <c r="J794" s="168">
        <v>7</v>
      </c>
      <c r="K794" s="192">
        <v>46024</v>
      </c>
      <c r="L794" s="192">
        <v>46660</v>
      </c>
      <c r="M794" s="165">
        <f t="shared" si="153"/>
        <v>90.857142857142861</v>
      </c>
      <c r="N794" s="191">
        <v>0</v>
      </c>
      <c r="O794" s="175" t="s">
        <v>3798</v>
      </c>
      <c r="P794" s="53">
        <f t="shared" si="151"/>
        <v>0</v>
      </c>
      <c r="Q794" s="166" t="str">
        <f>IF(ISNUMBER(P794),IF(P794=100%,"CUMPLIDA",IF(AND(ISNUMBER(L794),ISNUMBER(CGR!$P$4)), IF(L794&lt;CGR!$P$4,"INCUMPLIDA","PROCESO"), "VERIFICAR FECHA")),"SIN VALOR AVANCE")</f>
        <v>PROCESO</v>
      </c>
      <c r="R794" s="281" t="s">
        <v>258</v>
      </c>
      <c r="S794" s="282" t="s">
        <v>259</v>
      </c>
      <c r="T794" s="301">
        <v>7</v>
      </c>
      <c r="U794" s="379">
        <v>46024</v>
      </c>
      <c r="V794" s="379">
        <v>46660</v>
      </c>
      <c r="W794" s="165">
        <f t="shared" si="152"/>
        <v>90.857142857142861</v>
      </c>
      <c r="X794" s="387">
        <v>0</v>
      </c>
      <c r="Y794" s="303" t="s">
        <v>3798</v>
      </c>
      <c r="Z794" s="340">
        <f t="shared" si="154"/>
        <v>1</v>
      </c>
      <c r="AA794" s="340">
        <f t="shared" si="155"/>
        <v>1</v>
      </c>
      <c r="AB794" s="340">
        <f t="shared" si="156"/>
        <v>1</v>
      </c>
      <c r="AC794" s="340">
        <f t="shared" si="157"/>
        <v>1</v>
      </c>
      <c r="AD794" s="340">
        <f t="shared" si="158"/>
        <v>1</v>
      </c>
      <c r="AE794" s="340">
        <f t="shared" si="159"/>
        <v>1</v>
      </c>
      <c r="AF794" s="340">
        <f t="shared" si="159"/>
        <v>1</v>
      </c>
      <c r="AG794" s="340">
        <f t="shared" si="160"/>
        <v>1</v>
      </c>
    </row>
    <row r="795" spans="1:33" ht="180">
      <c r="A795" s="169" t="s">
        <v>19</v>
      </c>
      <c r="B795" s="460" t="s">
        <v>13</v>
      </c>
      <c r="C795" s="642" t="s">
        <v>3955</v>
      </c>
      <c r="D795" s="642" t="s">
        <v>3956</v>
      </c>
      <c r="E795" s="643"/>
      <c r="F795" s="643" t="s">
        <v>3984</v>
      </c>
      <c r="G795" s="52" t="s">
        <v>1364</v>
      </c>
      <c r="H795" s="163" t="s">
        <v>261</v>
      </c>
      <c r="I795" s="163" t="s">
        <v>262</v>
      </c>
      <c r="J795" s="168">
        <v>1</v>
      </c>
      <c r="K795" s="192">
        <v>46024</v>
      </c>
      <c r="L795" s="192">
        <v>46660</v>
      </c>
      <c r="M795" s="165">
        <f t="shared" si="153"/>
        <v>90.857142857142861</v>
      </c>
      <c r="N795" s="191">
        <v>0</v>
      </c>
      <c r="O795" s="175" t="s">
        <v>3969</v>
      </c>
      <c r="P795" s="53">
        <f t="shared" si="151"/>
        <v>0</v>
      </c>
      <c r="Q795" s="166" t="str">
        <f>IF(ISNUMBER(P795),IF(P795=100%,"CUMPLIDA",IF(AND(ISNUMBER(L795),ISNUMBER(CGR!$P$4)), IF(L795&lt;CGR!$P$4,"INCUMPLIDA","PROCESO"), "VERIFICAR FECHA")),"SIN VALOR AVANCE")</f>
        <v>PROCESO</v>
      </c>
      <c r="R795" s="281" t="s">
        <v>261</v>
      </c>
      <c r="S795" s="282" t="s">
        <v>262</v>
      </c>
      <c r="T795" s="301">
        <v>1</v>
      </c>
      <c r="U795" s="379">
        <v>46024</v>
      </c>
      <c r="V795" s="379">
        <v>46660</v>
      </c>
      <c r="W795" s="165">
        <f t="shared" si="152"/>
        <v>90.857142857142861</v>
      </c>
      <c r="X795" s="387">
        <v>0</v>
      </c>
      <c r="Y795" s="303" t="s">
        <v>3969</v>
      </c>
      <c r="Z795" s="340">
        <f t="shared" si="154"/>
        <v>1</v>
      </c>
      <c r="AA795" s="340">
        <f t="shared" si="155"/>
        <v>1</v>
      </c>
      <c r="AB795" s="340">
        <f t="shared" si="156"/>
        <v>1</v>
      </c>
      <c r="AC795" s="340">
        <f t="shared" si="157"/>
        <v>1</v>
      </c>
      <c r="AD795" s="340">
        <f t="shared" si="158"/>
        <v>1</v>
      </c>
      <c r="AE795" s="340">
        <f t="shared" si="159"/>
        <v>1</v>
      </c>
      <c r="AF795" s="340">
        <f t="shared" si="159"/>
        <v>1</v>
      </c>
      <c r="AG795" s="340">
        <f t="shared" si="160"/>
        <v>1</v>
      </c>
    </row>
    <row r="796" spans="1:33" ht="409.5">
      <c r="A796" s="169" t="s">
        <v>19</v>
      </c>
      <c r="B796" s="460" t="s">
        <v>13</v>
      </c>
      <c r="C796" s="642" t="s">
        <v>3955</v>
      </c>
      <c r="D796" s="642" t="s">
        <v>3956</v>
      </c>
      <c r="E796" s="643"/>
      <c r="F796" s="643" t="s">
        <v>3984</v>
      </c>
      <c r="G796" s="52" t="s">
        <v>1365</v>
      </c>
      <c r="H796" s="163" t="s">
        <v>264</v>
      </c>
      <c r="I796" s="163" t="s">
        <v>265</v>
      </c>
      <c r="J796" s="168">
        <v>2</v>
      </c>
      <c r="K796" s="192">
        <v>46024</v>
      </c>
      <c r="L796" s="192">
        <v>46660</v>
      </c>
      <c r="M796" s="165">
        <f t="shared" si="153"/>
        <v>90.857142857142861</v>
      </c>
      <c r="N796" s="191">
        <v>0</v>
      </c>
      <c r="O796" s="175" t="s">
        <v>3968</v>
      </c>
      <c r="P796" s="53">
        <f t="shared" si="151"/>
        <v>0</v>
      </c>
      <c r="Q796" s="166" t="str">
        <f>IF(ISNUMBER(P796),IF(P796=100%,"CUMPLIDA",IF(AND(ISNUMBER(L796),ISNUMBER(CGR!$P$4)), IF(L796&lt;CGR!$P$4,"INCUMPLIDA","PROCESO"), "VERIFICAR FECHA")),"SIN VALOR AVANCE")</f>
        <v>PROCESO</v>
      </c>
      <c r="R796" s="281" t="s">
        <v>264</v>
      </c>
      <c r="S796" s="282" t="s">
        <v>265</v>
      </c>
      <c r="T796" s="301">
        <v>2</v>
      </c>
      <c r="U796" s="379">
        <v>46024</v>
      </c>
      <c r="V796" s="379">
        <v>46660</v>
      </c>
      <c r="W796" s="165">
        <f t="shared" si="152"/>
        <v>90.857142857142861</v>
      </c>
      <c r="X796" s="387">
        <v>0</v>
      </c>
      <c r="Y796" s="303" t="s">
        <v>3968</v>
      </c>
      <c r="Z796" s="340">
        <f t="shared" si="154"/>
        <v>1</v>
      </c>
      <c r="AA796" s="340">
        <f t="shared" si="155"/>
        <v>1</v>
      </c>
      <c r="AB796" s="340">
        <f t="shared" si="156"/>
        <v>1</v>
      </c>
      <c r="AC796" s="340">
        <f t="shared" si="157"/>
        <v>1</v>
      </c>
      <c r="AD796" s="340">
        <f t="shared" si="158"/>
        <v>1</v>
      </c>
      <c r="AE796" s="340">
        <f t="shared" si="159"/>
        <v>1</v>
      </c>
      <c r="AF796" s="340">
        <f t="shared" si="159"/>
        <v>1</v>
      </c>
      <c r="AG796" s="340">
        <f t="shared" si="160"/>
        <v>1</v>
      </c>
    </row>
    <row r="797" spans="1:33" ht="315">
      <c r="A797" s="169" t="s">
        <v>19</v>
      </c>
      <c r="B797" s="460" t="s">
        <v>13</v>
      </c>
      <c r="C797" s="642" t="s">
        <v>3955</v>
      </c>
      <c r="D797" s="642" t="s">
        <v>3956</v>
      </c>
      <c r="E797" s="643"/>
      <c r="F797" s="643" t="s">
        <v>3984</v>
      </c>
      <c r="G797" s="52" t="s">
        <v>3986</v>
      </c>
      <c r="H797" s="163" t="s">
        <v>3987</v>
      </c>
      <c r="I797" s="163" t="s">
        <v>1097</v>
      </c>
      <c r="J797" s="164">
        <v>12</v>
      </c>
      <c r="K797" s="190">
        <v>44958</v>
      </c>
      <c r="L797" s="190">
        <v>45323</v>
      </c>
      <c r="M797" s="165">
        <f t="shared" si="153"/>
        <v>52.142857142857146</v>
      </c>
      <c r="N797" s="191">
        <v>12</v>
      </c>
      <c r="O797" s="163" t="s">
        <v>3978</v>
      </c>
      <c r="P797" s="53">
        <f t="shared" si="151"/>
        <v>1</v>
      </c>
      <c r="Q797" s="166" t="str">
        <f>IF(ISNUMBER(P797),IF(P797=100%,"CUMPLIDA",IF(AND(ISNUMBER(L797),ISNUMBER(CGR!$P$4)), IF(L797&lt;CGR!$P$4,"INCUMPLIDA","PROCESO"), "VERIFICAR FECHA")),"SIN VALOR AVANCE")</f>
        <v>CUMPLIDA</v>
      </c>
      <c r="R797" s="281" t="s">
        <v>3987</v>
      </c>
      <c r="S797" s="282" t="s">
        <v>1097</v>
      </c>
      <c r="T797" s="363">
        <v>12</v>
      </c>
      <c r="U797" s="378">
        <v>44958</v>
      </c>
      <c r="V797" s="378">
        <v>45323</v>
      </c>
      <c r="W797" s="165">
        <f t="shared" si="152"/>
        <v>52.142857142857146</v>
      </c>
      <c r="X797" s="387">
        <v>12</v>
      </c>
      <c r="Y797" s="282" t="s">
        <v>3978</v>
      </c>
      <c r="Z797" s="340">
        <f t="shared" si="154"/>
        <v>1</v>
      </c>
      <c r="AA797" s="340">
        <f t="shared" si="155"/>
        <v>1</v>
      </c>
      <c r="AB797" s="340">
        <f t="shared" si="156"/>
        <v>1</v>
      </c>
      <c r="AC797" s="340">
        <f t="shared" si="157"/>
        <v>1</v>
      </c>
      <c r="AD797" s="340">
        <f t="shared" si="158"/>
        <v>1</v>
      </c>
      <c r="AE797" s="340">
        <f t="shared" si="159"/>
        <v>1</v>
      </c>
      <c r="AF797" s="340">
        <f t="shared" si="159"/>
        <v>1</v>
      </c>
      <c r="AG797" s="340">
        <f t="shared" si="160"/>
        <v>1</v>
      </c>
    </row>
    <row r="798" spans="1:33" ht="315">
      <c r="A798" s="169" t="s">
        <v>19</v>
      </c>
      <c r="B798" s="460" t="s">
        <v>13</v>
      </c>
      <c r="C798" s="642" t="s">
        <v>3955</v>
      </c>
      <c r="D798" s="642" t="s">
        <v>3956</v>
      </c>
      <c r="E798" s="643"/>
      <c r="F798" s="643" t="s">
        <v>3984</v>
      </c>
      <c r="G798" s="52" t="s">
        <v>3988</v>
      </c>
      <c r="H798" s="163" t="s">
        <v>3989</v>
      </c>
      <c r="I798" s="163" t="s">
        <v>1097</v>
      </c>
      <c r="J798" s="164">
        <v>4</v>
      </c>
      <c r="K798" s="190">
        <v>44958</v>
      </c>
      <c r="L798" s="190">
        <v>45323</v>
      </c>
      <c r="M798" s="165">
        <f t="shared" si="153"/>
        <v>52.142857142857146</v>
      </c>
      <c r="N798" s="191">
        <v>4</v>
      </c>
      <c r="O798" s="163" t="s">
        <v>3978</v>
      </c>
      <c r="P798" s="53">
        <f t="shared" si="151"/>
        <v>1</v>
      </c>
      <c r="Q798" s="166" t="str">
        <f>IF(ISNUMBER(P798),IF(P798=100%,"CUMPLIDA",IF(AND(ISNUMBER(L798),ISNUMBER(CGR!$P$4)), IF(L798&lt;CGR!$P$4,"INCUMPLIDA","PROCESO"), "VERIFICAR FECHA")),"SIN VALOR AVANCE")</f>
        <v>CUMPLIDA</v>
      </c>
      <c r="R798" s="281" t="s">
        <v>3989</v>
      </c>
      <c r="S798" s="282" t="s">
        <v>1097</v>
      </c>
      <c r="T798" s="363">
        <v>4</v>
      </c>
      <c r="U798" s="378">
        <v>44958</v>
      </c>
      <c r="V798" s="378">
        <v>45323</v>
      </c>
      <c r="W798" s="165">
        <f t="shared" si="152"/>
        <v>52.142857142857146</v>
      </c>
      <c r="X798" s="387">
        <v>4</v>
      </c>
      <c r="Y798" s="282" t="s">
        <v>3978</v>
      </c>
      <c r="Z798" s="340">
        <f t="shared" si="154"/>
        <v>1</v>
      </c>
      <c r="AA798" s="340">
        <f t="shared" si="155"/>
        <v>1</v>
      </c>
      <c r="AB798" s="340">
        <f t="shared" si="156"/>
        <v>1</v>
      </c>
      <c r="AC798" s="340">
        <f t="shared" si="157"/>
        <v>1</v>
      </c>
      <c r="AD798" s="340">
        <f t="shared" si="158"/>
        <v>1</v>
      </c>
      <c r="AE798" s="340">
        <f t="shared" si="159"/>
        <v>1</v>
      </c>
      <c r="AF798" s="340">
        <f t="shared" si="159"/>
        <v>1</v>
      </c>
      <c r="AG798" s="340">
        <f t="shared" si="160"/>
        <v>1</v>
      </c>
    </row>
    <row r="799" spans="1:33" ht="409.5">
      <c r="A799" s="169" t="s">
        <v>19</v>
      </c>
      <c r="B799" s="460" t="s">
        <v>13</v>
      </c>
      <c r="C799" s="642" t="s">
        <v>3955</v>
      </c>
      <c r="D799" s="642" t="s">
        <v>3956</v>
      </c>
      <c r="E799" s="643"/>
      <c r="F799" s="643" t="s">
        <v>3984</v>
      </c>
      <c r="G799" s="52" t="s">
        <v>3981</v>
      </c>
      <c r="H799" s="163" t="s">
        <v>3982</v>
      </c>
      <c r="I799" s="163" t="s">
        <v>1097</v>
      </c>
      <c r="J799" s="164">
        <v>1</v>
      </c>
      <c r="K799" s="190">
        <v>44958</v>
      </c>
      <c r="L799" s="190">
        <v>44985</v>
      </c>
      <c r="M799" s="165">
        <f t="shared" si="153"/>
        <v>3.8571428571428572</v>
      </c>
      <c r="N799" s="191">
        <v>1</v>
      </c>
      <c r="O799" s="163" t="s">
        <v>3978</v>
      </c>
      <c r="P799" s="53">
        <f t="shared" si="151"/>
        <v>1</v>
      </c>
      <c r="Q799" s="166" t="str">
        <f>IF(ISNUMBER(P799),IF(P799=100%,"CUMPLIDA",IF(AND(ISNUMBER(L799),ISNUMBER(CGR!$P$4)), IF(L799&lt;CGR!$P$4,"INCUMPLIDA","PROCESO"), "VERIFICAR FECHA")),"SIN VALOR AVANCE")</f>
        <v>CUMPLIDA</v>
      </c>
      <c r="R799" s="281" t="s">
        <v>3982</v>
      </c>
      <c r="S799" s="282" t="s">
        <v>1097</v>
      </c>
      <c r="T799" s="363">
        <v>1</v>
      </c>
      <c r="U799" s="378">
        <v>44958</v>
      </c>
      <c r="V799" s="378">
        <v>44985</v>
      </c>
      <c r="W799" s="165">
        <f t="shared" si="152"/>
        <v>3.8571428571428572</v>
      </c>
      <c r="X799" s="387">
        <v>1</v>
      </c>
      <c r="Y799" s="282" t="s">
        <v>3978</v>
      </c>
      <c r="Z799" s="340">
        <f t="shared" si="154"/>
        <v>1</v>
      </c>
      <c r="AA799" s="340">
        <f t="shared" si="155"/>
        <v>1</v>
      </c>
      <c r="AB799" s="340">
        <f t="shared" si="156"/>
        <v>1</v>
      </c>
      <c r="AC799" s="340">
        <f t="shared" si="157"/>
        <v>1</v>
      </c>
      <c r="AD799" s="340">
        <f t="shared" si="158"/>
        <v>1</v>
      </c>
      <c r="AE799" s="340">
        <f t="shared" si="159"/>
        <v>1</v>
      </c>
      <c r="AF799" s="340">
        <f t="shared" si="159"/>
        <v>1</v>
      </c>
      <c r="AG799" s="340">
        <f t="shared" si="160"/>
        <v>1</v>
      </c>
    </row>
    <row r="800" spans="1:33" ht="90" customHeight="1">
      <c r="A800" s="169" t="s">
        <v>19</v>
      </c>
      <c r="B800" s="460" t="s">
        <v>13</v>
      </c>
      <c r="C800" s="642" t="s">
        <v>3955</v>
      </c>
      <c r="D800" s="642" t="s">
        <v>3956</v>
      </c>
      <c r="E800" s="643" t="s">
        <v>3990</v>
      </c>
      <c r="F800" s="643" t="s">
        <v>3991</v>
      </c>
      <c r="G800" s="643" t="s">
        <v>3967</v>
      </c>
      <c r="H800" s="537" t="s">
        <v>2429</v>
      </c>
      <c r="I800" s="163" t="s">
        <v>969</v>
      </c>
      <c r="J800" s="164">
        <v>1</v>
      </c>
      <c r="K800" s="190">
        <v>45231</v>
      </c>
      <c r="L800" s="190">
        <v>45504</v>
      </c>
      <c r="M800" s="165">
        <f t="shared" si="153"/>
        <v>39</v>
      </c>
      <c r="N800" s="191">
        <v>1</v>
      </c>
      <c r="O800" s="175" t="s">
        <v>3703</v>
      </c>
      <c r="P800" s="53">
        <f t="shared" ref="P800:P863" si="161">N800/J800</f>
        <v>1</v>
      </c>
      <c r="Q800" s="166" t="str">
        <f>IF(ISNUMBER(P800),IF(P800=100%,"CUMPLIDA",IF(AND(ISNUMBER(L800),ISNUMBER(CGR!$P$4)), IF(L800&lt;CGR!$P$4,"INCUMPLIDA","PROCESO"), "VERIFICAR FECHA")),"SIN VALOR AVANCE")</f>
        <v>CUMPLIDA</v>
      </c>
      <c r="R800" s="362" t="s">
        <v>2429</v>
      </c>
      <c r="S800" s="282" t="s">
        <v>969</v>
      </c>
      <c r="T800" s="363">
        <v>1</v>
      </c>
      <c r="U800" s="378">
        <v>45231</v>
      </c>
      <c r="V800" s="378">
        <v>45504</v>
      </c>
      <c r="W800" s="165">
        <f t="shared" si="152"/>
        <v>39</v>
      </c>
      <c r="X800" s="387">
        <v>1</v>
      </c>
      <c r="Y800" s="303" t="s">
        <v>3703</v>
      </c>
      <c r="Z800" s="340">
        <f t="shared" si="154"/>
        <v>1</v>
      </c>
      <c r="AA800" s="340">
        <f t="shared" si="155"/>
        <v>1</v>
      </c>
      <c r="AB800" s="340">
        <f t="shared" si="156"/>
        <v>1</v>
      </c>
      <c r="AC800" s="340">
        <f t="shared" si="157"/>
        <v>1</v>
      </c>
      <c r="AD800" s="340">
        <f t="shared" si="158"/>
        <v>1</v>
      </c>
      <c r="AE800" s="340">
        <f t="shared" si="159"/>
        <v>1</v>
      </c>
      <c r="AF800" s="340">
        <f t="shared" si="159"/>
        <v>1</v>
      </c>
      <c r="AG800" s="340">
        <f t="shared" si="160"/>
        <v>1</v>
      </c>
    </row>
    <row r="801" spans="1:33" ht="210.75" customHeight="1">
      <c r="A801" s="169" t="s">
        <v>19</v>
      </c>
      <c r="B801" s="460" t="s">
        <v>13</v>
      </c>
      <c r="C801" s="642"/>
      <c r="D801" s="642"/>
      <c r="E801" s="643"/>
      <c r="F801" s="643" t="s">
        <v>3991</v>
      </c>
      <c r="G801" s="643"/>
      <c r="H801" s="537" t="s">
        <v>2431</v>
      </c>
      <c r="I801" s="163" t="s">
        <v>2432</v>
      </c>
      <c r="J801" s="164">
        <v>1</v>
      </c>
      <c r="K801" s="190">
        <v>45231</v>
      </c>
      <c r="L801" s="190">
        <v>45504</v>
      </c>
      <c r="M801" s="165">
        <f t="shared" si="153"/>
        <v>39</v>
      </c>
      <c r="N801" s="191">
        <v>1</v>
      </c>
      <c r="O801" s="175" t="s">
        <v>3968</v>
      </c>
      <c r="P801" s="53">
        <f t="shared" si="161"/>
        <v>1</v>
      </c>
      <c r="Q801" s="166" t="str">
        <f>IF(ISNUMBER(P801),IF(P801=100%,"CUMPLIDA",IF(AND(ISNUMBER(L801),ISNUMBER(CGR!$P$4)), IF(L801&lt;CGR!$P$4,"INCUMPLIDA","PROCESO"), "VERIFICAR FECHA")),"SIN VALOR AVANCE")</f>
        <v>CUMPLIDA</v>
      </c>
      <c r="R801" s="362" t="s">
        <v>2431</v>
      </c>
      <c r="S801" s="282" t="s">
        <v>2432</v>
      </c>
      <c r="T801" s="363">
        <v>1</v>
      </c>
      <c r="U801" s="378">
        <v>45231</v>
      </c>
      <c r="V801" s="378">
        <v>45504</v>
      </c>
      <c r="W801" s="165">
        <f t="shared" si="152"/>
        <v>39</v>
      </c>
      <c r="X801" s="387">
        <v>1</v>
      </c>
      <c r="Y801" s="303" t="s">
        <v>3968</v>
      </c>
      <c r="Z801" s="340">
        <f t="shared" si="154"/>
        <v>1</v>
      </c>
      <c r="AA801" s="340">
        <f t="shared" si="155"/>
        <v>1</v>
      </c>
      <c r="AB801" s="340">
        <f t="shared" si="156"/>
        <v>1</v>
      </c>
      <c r="AC801" s="340">
        <f t="shared" si="157"/>
        <v>1</v>
      </c>
      <c r="AD801" s="340">
        <f t="shared" si="158"/>
        <v>1</v>
      </c>
      <c r="AE801" s="340">
        <f t="shared" si="159"/>
        <v>1</v>
      </c>
      <c r="AF801" s="340">
        <f t="shared" si="159"/>
        <v>1</v>
      </c>
      <c r="AG801" s="340">
        <f t="shared" si="160"/>
        <v>1</v>
      </c>
    </row>
    <row r="802" spans="1:33" ht="135.75" customHeight="1">
      <c r="A802" s="169" t="s">
        <v>19</v>
      </c>
      <c r="B802" s="460" t="s">
        <v>13</v>
      </c>
      <c r="C802" s="642"/>
      <c r="D802" s="642"/>
      <c r="E802" s="643"/>
      <c r="F802" s="643" t="s">
        <v>3991</v>
      </c>
      <c r="G802" s="52" t="s">
        <v>2434</v>
      </c>
      <c r="H802" s="163" t="s">
        <v>1614</v>
      </c>
      <c r="I802" s="163" t="s">
        <v>238</v>
      </c>
      <c r="J802" s="168">
        <v>1</v>
      </c>
      <c r="K802" s="192">
        <v>45323</v>
      </c>
      <c r="L802" s="192">
        <v>45747</v>
      </c>
      <c r="M802" s="165">
        <f t="shared" si="153"/>
        <v>60.571428571428569</v>
      </c>
      <c r="N802" s="191">
        <v>0</v>
      </c>
      <c r="O802" s="175" t="s">
        <v>3969</v>
      </c>
      <c r="P802" s="53">
        <f t="shared" si="161"/>
        <v>0</v>
      </c>
      <c r="Q802" s="166" t="str">
        <f>IF(ISNUMBER(P802),IF(P802=100%,"CUMPLIDA",IF(AND(ISNUMBER(L802),ISNUMBER(CGR!$P$4)), IF(L802&lt;CGR!$P$4,"INCUMPLIDA","PROCESO"), "VERIFICAR FECHA")),"SIN VALOR AVANCE")</f>
        <v>PROCESO</v>
      </c>
      <c r="R802" s="281" t="s">
        <v>1614</v>
      </c>
      <c r="S802" s="282" t="s">
        <v>238</v>
      </c>
      <c r="T802" s="301">
        <v>1</v>
      </c>
      <c r="U802" s="379">
        <v>45323</v>
      </c>
      <c r="V802" s="379">
        <v>45747</v>
      </c>
      <c r="W802" s="165">
        <f t="shared" si="152"/>
        <v>60.571428571428569</v>
      </c>
      <c r="X802" s="387">
        <v>0</v>
      </c>
      <c r="Y802" s="303" t="s">
        <v>3969</v>
      </c>
      <c r="Z802" s="340">
        <f t="shared" si="154"/>
        <v>1</v>
      </c>
      <c r="AA802" s="340">
        <f t="shared" si="155"/>
        <v>1</v>
      </c>
      <c r="AB802" s="340">
        <f t="shared" si="156"/>
        <v>1</v>
      </c>
      <c r="AC802" s="340">
        <f t="shared" si="157"/>
        <v>1</v>
      </c>
      <c r="AD802" s="340">
        <f t="shared" si="158"/>
        <v>1</v>
      </c>
      <c r="AE802" s="340">
        <f t="shared" si="159"/>
        <v>1</v>
      </c>
      <c r="AF802" s="340">
        <f t="shared" si="159"/>
        <v>1</v>
      </c>
      <c r="AG802" s="340">
        <f t="shared" si="160"/>
        <v>1</v>
      </c>
    </row>
    <row r="803" spans="1:33" ht="90" customHeight="1">
      <c r="A803" s="169" t="s">
        <v>19</v>
      </c>
      <c r="B803" s="460" t="s">
        <v>13</v>
      </c>
      <c r="C803" s="642"/>
      <c r="D803" s="642"/>
      <c r="E803" s="643"/>
      <c r="F803" s="643" t="s">
        <v>3991</v>
      </c>
      <c r="G803" s="52" t="s">
        <v>241</v>
      </c>
      <c r="H803" s="163" t="s">
        <v>241</v>
      </c>
      <c r="I803" s="163" t="s">
        <v>242</v>
      </c>
      <c r="J803" s="168">
        <v>1</v>
      </c>
      <c r="K803" s="192">
        <v>45323</v>
      </c>
      <c r="L803" s="192">
        <v>45747</v>
      </c>
      <c r="M803" s="165">
        <f t="shared" si="153"/>
        <v>60.571428571428569</v>
      </c>
      <c r="N803" s="191">
        <v>0</v>
      </c>
      <c r="O803" s="175" t="s">
        <v>3798</v>
      </c>
      <c r="P803" s="53">
        <f t="shared" si="161"/>
        <v>0</v>
      </c>
      <c r="Q803" s="166" t="str">
        <f>IF(ISNUMBER(P803),IF(P803=100%,"CUMPLIDA",IF(AND(ISNUMBER(L803),ISNUMBER(CGR!$P$4)), IF(L803&lt;CGR!$P$4,"INCUMPLIDA","PROCESO"), "VERIFICAR FECHA")),"SIN VALOR AVANCE")</f>
        <v>PROCESO</v>
      </c>
      <c r="R803" s="281" t="s">
        <v>241</v>
      </c>
      <c r="S803" s="282" t="s">
        <v>242</v>
      </c>
      <c r="T803" s="301">
        <v>1</v>
      </c>
      <c r="U803" s="379">
        <v>45323</v>
      </c>
      <c r="V803" s="379">
        <v>45747</v>
      </c>
      <c r="W803" s="165">
        <f t="shared" si="152"/>
        <v>60.571428571428569</v>
      </c>
      <c r="X803" s="387">
        <v>0</v>
      </c>
      <c r="Y803" s="303" t="s">
        <v>3798</v>
      </c>
      <c r="Z803" s="340">
        <f t="shared" si="154"/>
        <v>1</v>
      </c>
      <c r="AA803" s="340">
        <f t="shared" si="155"/>
        <v>1</v>
      </c>
      <c r="AB803" s="340">
        <f t="shared" si="156"/>
        <v>1</v>
      </c>
      <c r="AC803" s="340">
        <f t="shared" si="157"/>
        <v>1</v>
      </c>
      <c r="AD803" s="340">
        <f t="shared" si="158"/>
        <v>1</v>
      </c>
      <c r="AE803" s="340">
        <f t="shared" si="159"/>
        <v>1</v>
      </c>
      <c r="AF803" s="340">
        <f t="shared" si="159"/>
        <v>1</v>
      </c>
      <c r="AG803" s="340">
        <f t="shared" si="160"/>
        <v>1</v>
      </c>
    </row>
    <row r="804" spans="1:33" ht="150" customHeight="1">
      <c r="A804" s="169" t="s">
        <v>19</v>
      </c>
      <c r="B804" s="460" t="s">
        <v>13</v>
      </c>
      <c r="C804" s="642" t="s">
        <v>3955</v>
      </c>
      <c r="D804" s="642" t="s">
        <v>3956</v>
      </c>
      <c r="E804" s="643"/>
      <c r="F804" s="643" t="s">
        <v>3991</v>
      </c>
      <c r="G804" s="52" t="s">
        <v>1361</v>
      </c>
      <c r="H804" s="163" t="s">
        <v>245</v>
      </c>
      <c r="I804" s="163" t="s">
        <v>246</v>
      </c>
      <c r="J804" s="168">
        <v>1</v>
      </c>
      <c r="K804" s="192">
        <v>45231</v>
      </c>
      <c r="L804" s="192">
        <v>45747</v>
      </c>
      <c r="M804" s="165">
        <f t="shared" si="153"/>
        <v>73.714285714285708</v>
      </c>
      <c r="N804" s="191">
        <v>0</v>
      </c>
      <c r="O804" s="175" t="s">
        <v>3798</v>
      </c>
      <c r="P804" s="53">
        <f t="shared" si="161"/>
        <v>0</v>
      </c>
      <c r="Q804" s="166" t="str">
        <f>IF(ISNUMBER(P804),IF(P804=100%,"CUMPLIDA",IF(AND(ISNUMBER(L804),ISNUMBER(CGR!$P$4)), IF(L804&lt;CGR!$P$4,"INCUMPLIDA","PROCESO"), "VERIFICAR FECHA")),"SIN VALOR AVANCE")</f>
        <v>PROCESO</v>
      </c>
      <c r="R804" s="281" t="s">
        <v>245</v>
      </c>
      <c r="S804" s="282" t="s">
        <v>246</v>
      </c>
      <c r="T804" s="301">
        <v>1</v>
      </c>
      <c r="U804" s="379">
        <v>45231</v>
      </c>
      <c r="V804" s="379">
        <v>45747</v>
      </c>
      <c r="W804" s="165">
        <f t="shared" si="152"/>
        <v>73.714285714285708</v>
      </c>
      <c r="X804" s="387">
        <v>0</v>
      </c>
      <c r="Y804" s="303" t="s">
        <v>3798</v>
      </c>
      <c r="Z804" s="340">
        <f t="shared" si="154"/>
        <v>1</v>
      </c>
      <c r="AA804" s="340">
        <f t="shared" si="155"/>
        <v>1</v>
      </c>
      <c r="AB804" s="340">
        <f t="shared" si="156"/>
        <v>1</v>
      </c>
      <c r="AC804" s="340">
        <f t="shared" si="157"/>
        <v>1</v>
      </c>
      <c r="AD804" s="340">
        <f t="shared" si="158"/>
        <v>1</v>
      </c>
      <c r="AE804" s="340">
        <f t="shared" si="159"/>
        <v>1</v>
      </c>
      <c r="AF804" s="340">
        <f t="shared" si="159"/>
        <v>1</v>
      </c>
      <c r="AG804" s="340">
        <f t="shared" si="160"/>
        <v>1</v>
      </c>
    </row>
    <row r="805" spans="1:33" ht="135.75" customHeight="1">
      <c r="A805" s="169" t="s">
        <v>19</v>
      </c>
      <c r="B805" s="460" t="s">
        <v>13</v>
      </c>
      <c r="C805" s="642"/>
      <c r="D805" s="642"/>
      <c r="E805" s="643"/>
      <c r="F805" s="643" t="s">
        <v>3991</v>
      </c>
      <c r="G805" s="52" t="s">
        <v>248</v>
      </c>
      <c r="H805" s="163" t="s">
        <v>248</v>
      </c>
      <c r="I805" s="163" t="s">
        <v>3249</v>
      </c>
      <c r="J805" s="168">
        <v>1</v>
      </c>
      <c r="K805" s="192">
        <v>45323</v>
      </c>
      <c r="L805" s="192">
        <v>45747</v>
      </c>
      <c r="M805" s="165">
        <f t="shared" si="153"/>
        <v>60.571428571428569</v>
      </c>
      <c r="N805" s="191">
        <v>0</v>
      </c>
      <c r="O805" s="175" t="s">
        <v>3969</v>
      </c>
      <c r="P805" s="53">
        <f t="shared" si="161"/>
        <v>0</v>
      </c>
      <c r="Q805" s="166" t="str">
        <f>IF(ISNUMBER(P805),IF(P805=100%,"CUMPLIDA",IF(AND(ISNUMBER(L805),ISNUMBER(CGR!$P$4)), IF(L805&lt;CGR!$P$4,"INCUMPLIDA","PROCESO"), "VERIFICAR FECHA")),"SIN VALOR AVANCE")</f>
        <v>PROCESO</v>
      </c>
      <c r="R805" s="281" t="s">
        <v>248</v>
      </c>
      <c r="S805" s="282" t="s">
        <v>3249</v>
      </c>
      <c r="T805" s="301">
        <v>1</v>
      </c>
      <c r="U805" s="379">
        <v>45323</v>
      </c>
      <c r="V805" s="379">
        <v>45747</v>
      </c>
      <c r="W805" s="165">
        <f t="shared" si="152"/>
        <v>60.571428571428569</v>
      </c>
      <c r="X805" s="387">
        <v>0</v>
      </c>
      <c r="Y805" s="303" t="s">
        <v>3969</v>
      </c>
      <c r="Z805" s="340">
        <f t="shared" si="154"/>
        <v>1</v>
      </c>
      <c r="AA805" s="340">
        <f t="shared" si="155"/>
        <v>1</v>
      </c>
      <c r="AB805" s="340">
        <f t="shared" si="156"/>
        <v>1</v>
      </c>
      <c r="AC805" s="340">
        <f t="shared" si="157"/>
        <v>1</v>
      </c>
      <c r="AD805" s="340">
        <f t="shared" si="158"/>
        <v>1</v>
      </c>
      <c r="AE805" s="340">
        <f t="shared" si="159"/>
        <v>1</v>
      </c>
      <c r="AF805" s="340">
        <f t="shared" si="159"/>
        <v>1</v>
      </c>
      <c r="AG805" s="340">
        <f t="shared" si="160"/>
        <v>1</v>
      </c>
    </row>
    <row r="806" spans="1:33" ht="135" customHeight="1">
      <c r="A806" s="169" t="s">
        <v>19</v>
      </c>
      <c r="B806" s="460" t="s">
        <v>13</v>
      </c>
      <c r="C806" s="642"/>
      <c r="D806" s="642"/>
      <c r="E806" s="643"/>
      <c r="F806" s="643" t="s">
        <v>3991</v>
      </c>
      <c r="G806" s="52" t="s">
        <v>3707</v>
      </c>
      <c r="H806" s="163" t="s">
        <v>3707</v>
      </c>
      <c r="I806" s="163" t="s">
        <v>252</v>
      </c>
      <c r="J806" s="168">
        <v>1</v>
      </c>
      <c r="K806" s="192">
        <v>45231</v>
      </c>
      <c r="L806" s="192">
        <v>45747</v>
      </c>
      <c r="M806" s="165">
        <f t="shared" si="153"/>
        <v>73.714285714285708</v>
      </c>
      <c r="N806" s="191">
        <v>0</v>
      </c>
      <c r="O806" s="175" t="s">
        <v>3798</v>
      </c>
      <c r="P806" s="53">
        <f t="shared" si="161"/>
        <v>0</v>
      </c>
      <c r="Q806" s="166" t="str">
        <f>IF(ISNUMBER(P806),IF(P806=100%,"CUMPLIDA",IF(AND(ISNUMBER(L806),ISNUMBER(CGR!$P$4)), IF(L806&lt;CGR!$P$4,"INCUMPLIDA","PROCESO"), "VERIFICAR FECHA")),"SIN VALOR AVANCE")</f>
        <v>PROCESO</v>
      </c>
      <c r="R806" s="281" t="s">
        <v>3707</v>
      </c>
      <c r="S806" s="282" t="s">
        <v>252</v>
      </c>
      <c r="T806" s="301">
        <v>1</v>
      </c>
      <c r="U806" s="379">
        <v>45231</v>
      </c>
      <c r="V806" s="379">
        <v>45747</v>
      </c>
      <c r="W806" s="165">
        <f t="shared" si="152"/>
        <v>73.714285714285708</v>
      </c>
      <c r="X806" s="387">
        <v>0</v>
      </c>
      <c r="Y806" s="303" t="s">
        <v>3798</v>
      </c>
      <c r="Z806" s="340">
        <f t="shared" si="154"/>
        <v>1</v>
      </c>
      <c r="AA806" s="340">
        <f t="shared" si="155"/>
        <v>1</v>
      </c>
      <c r="AB806" s="340">
        <f t="shared" si="156"/>
        <v>1</v>
      </c>
      <c r="AC806" s="340">
        <f t="shared" si="157"/>
        <v>1</v>
      </c>
      <c r="AD806" s="340">
        <f t="shared" si="158"/>
        <v>1</v>
      </c>
      <c r="AE806" s="340">
        <f t="shared" si="159"/>
        <v>1</v>
      </c>
      <c r="AF806" s="340">
        <f t="shared" si="159"/>
        <v>1</v>
      </c>
      <c r="AG806" s="340">
        <f t="shared" si="160"/>
        <v>1</v>
      </c>
    </row>
    <row r="807" spans="1:33" ht="210.75" customHeight="1">
      <c r="A807" s="169" t="s">
        <v>19</v>
      </c>
      <c r="B807" s="460" t="s">
        <v>13</v>
      </c>
      <c r="C807" s="642"/>
      <c r="D807" s="642"/>
      <c r="E807" s="643"/>
      <c r="F807" s="643" t="s">
        <v>3991</v>
      </c>
      <c r="G807" s="52" t="s">
        <v>3708</v>
      </c>
      <c r="H807" s="163" t="s">
        <v>3708</v>
      </c>
      <c r="I807" s="163" t="s">
        <v>2556</v>
      </c>
      <c r="J807" s="168">
        <v>1</v>
      </c>
      <c r="K807" s="192">
        <v>45231</v>
      </c>
      <c r="L807" s="192">
        <v>45808</v>
      </c>
      <c r="M807" s="165">
        <f t="shared" si="153"/>
        <v>82.428571428571431</v>
      </c>
      <c r="N807" s="191">
        <v>0</v>
      </c>
      <c r="O807" s="175" t="s">
        <v>3968</v>
      </c>
      <c r="P807" s="53">
        <f t="shared" si="161"/>
        <v>0</v>
      </c>
      <c r="Q807" s="166" t="str">
        <f>IF(ISNUMBER(P807),IF(P807=100%,"CUMPLIDA",IF(AND(ISNUMBER(L807),ISNUMBER(CGR!$P$4)), IF(L807&lt;CGR!$P$4,"INCUMPLIDA","PROCESO"), "VERIFICAR FECHA")),"SIN VALOR AVANCE")</f>
        <v>PROCESO</v>
      </c>
      <c r="R807" s="281" t="s">
        <v>3708</v>
      </c>
      <c r="S807" s="282" t="s">
        <v>2556</v>
      </c>
      <c r="T807" s="301">
        <v>1</v>
      </c>
      <c r="U807" s="379">
        <v>45231</v>
      </c>
      <c r="V807" s="379">
        <v>45808</v>
      </c>
      <c r="W807" s="165">
        <f t="shared" si="152"/>
        <v>82.428571428571431</v>
      </c>
      <c r="X807" s="387">
        <v>0</v>
      </c>
      <c r="Y807" s="303" t="s">
        <v>3968</v>
      </c>
      <c r="Z807" s="340">
        <f t="shared" si="154"/>
        <v>1</v>
      </c>
      <c r="AA807" s="340">
        <f t="shared" si="155"/>
        <v>1</v>
      </c>
      <c r="AB807" s="340">
        <f t="shared" si="156"/>
        <v>1</v>
      </c>
      <c r="AC807" s="340">
        <f t="shared" si="157"/>
        <v>1</v>
      </c>
      <c r="AD807" s="340">
        <f t="shared" si="158"/>
        <v>1</v>
      </c>
      <c r="AE807" s="340">
        <f t="shared" si="159"/>
        <v>1</v>
      </c>
      <c r="AF807" s="340">
        <f t="shared" si="159"/>
        <v>1</v>
      </c>
      <c r="AG807" s="340">
        <f t="shared" si="160"/>
        <v>1</v>
      </c>
    </row>
    <row r="808" spans="1:33" ht="75.75" customHeight="1">
      <c r="A808" s="169" t="s">
        <v>19</v>
      </c>
      <c r="B808" s="460" t="s">
        <v>13</v>
      </c>
      <c r="C808" s="642"/>
      <c r="D808" s="642"/>
      <c r="E808" s="643"/>
      <c r="F808" s="643" t="s">
        <v>3991</v>
      </c>
      <c r="G808" s="52" t="s">
        <v>1363</v>
      </c>
      <c r="H808" s="163" t="s">
        <v>258</v>
      </c>
      <c r="I808" s="163" t="s">
        <v>259</v>
      </c>
      <c r="J808" s="168">
        <v>12</v>
      </c>
      <c r="K808" s="192">
        <v>46024</v>
      </c>
      <c r="L808" s="192">
        <v>47118</v>
      </c>
      <c r="M808" s="165">
        <f t="shared" si="153"/>
        <v>156.28571428571428</v>
      </c>
      <c r="N808" s="191">
        <v>0</v>
      </c>
      <c r="O808" s="175" t="s">
        <v>3798</v>
      </c>
      <c r="P808" s="53">
        <f t="shared" si="161"/>
        <v>0</v>
      </c>
      <c r="Q808" s="166" t="str">
        <f>IF(ISNUMBER(P808),IF(P808=100%,"CUMPLIDA",IF(AND(ISNUMBER(L808),ISNUMBER(CGR!$P$4)), IF(L808&lt;CGR!$P$4,"INCUMPLIDA","PROCESO"), "VERIFICAR FECHA")),"SIN VALOR AVANCE")</f>
        <v>PROCESO</v>
      </c>
      <c r="R808" s="281" t="s">
        <v>258</v>
      </c>
      <c r="S808" s="282" t="s">
        <v>259</v>
      </c>
      <c r="T808" s="301">
        <v>12</v>
      </c>
      <c r="U808" s="379">
        <v>46024</v>
      </c>
      <c r="V808" s="379">
        <v>47118</v>
      </c>
      <c r="W808" s="165">
        <f t="shared" si="152"/>
        <v>156.28571428571428</v>
      </c>
      <c r="X808" s="387">
        <v>0</v>
      </c>
      <c r="Y808" s="303" t="s">
        <v>3798</v>
      </c>
      <c r="Z808" s="340">
        <f t="shared" si="154"/>
        <v>1</v>
      </c>
      <c r="AA808" s="340">
        <f t="shared" si="155"/>
        <v>1</v>
      </c>
      <c r="AB808" s="340">
        <f t="shared" si="156"/>
        <v>1</v>
      </c>
      <c r="AC808" s="340">
        <f t="shared" si="157"/>
        <v>1</v>
      </c>
      <c r="AD808" s="340">
        <f t="shared" si="158"/>
        <v>1</v>
      </c>
      <c r="AE808" s="340">
        <f t="shared" si="159"/>
        <v>1</v>
      </c>
      <c r="AF808" s="340">
        <f t="shared" si="159"/>
        <v>1</v>
      </c>
      <c r="AG808" s="340">
        <f t="shared" si="160"/>
        <v>1</v>
      </c>
    </row>
    <row r="809" spans="1:33" ht="180" customHeight="1">
      <c r="A809" s="169" t="s">
        <v>19</v>
      </c>
      <c r="B809" s="460" t="s">
        <v>13</v>
      </c>
      <c r="C809" s="642"/>
      <c r="D809" s="642"/>
      <c r="E809" s="643"/>
      <c r="F809" s="643" t="s">
        <v>3991</v>
      </c>
      <c r="G809" s="52" t="s">
        <v>1364</v>
      </c>
      <c r="H809" s="163" t="s">
        <v>261</v>
      </c>
      <c r="I809" s="163" t="s">
        <v>262</v>
      </c>
      <c r="J809" s="168">
        <v>1</v>
      </c>
      <c r="K809" s="192">
        <v>46024</v>
      </c>
      <c r="L809" s="192">
        <v>47118</v>
      </c>
      <c r="M809" s="165">
        <f t="shared" si="153"/>
        <v>156.28571428571428</v>
      </c>
      <c r="N809" s="191">
        <v>0</v>
      </c>
      <c r="O809" s="175" t="s">
        <v>3992</v>
      </c>
      <c r="P809" s="53">
        <f t="shared" si="161"/>
        <v>0</v>
      </c>
      <c r="Q809" s="166" t="str">
        <f>IF(ISNUMBER(P809),IF(P809=100%,"CUMPLIDA",IF(AND(ISNUMBER(L809),ISNUMBER(CGR!$P$4)), IF(L809&lt;CGR!$P$4,"INCUMPLIDA","PROCESO"), "VERIFICAR FECHA")),"SIN VALOR AVANCE")</f>
        <v>PROCESO</v>
      </c>
      <c r="R809" s="281" t="s">
        <v>261</v>
      </c>
      <c r="S809" s="282" t="s">
        <v>262</v>
      </c>
      <c r="T809" s="301">
        <v>1</v>
      </c>
      <c r="U809" s="379">
        <v>46024</v>
      </c>
      <c r="V809" s="379">
        <v>47118</v>
      </c>
      <c r="W809" s="165">
        <f t="shared" si="152"/>
        <v>156.28571428571428</v>
      </c>
      <c r="X809" s="387">
        <v>0</v>
      </c>
      <c r="Y809" s="303" t="s">
        <v>3992</v>
      </c>
      <c r="Z809" s="340">
        <f t="shared" si="154"/>
        <v>1</v>
      </c>
      <c r="AA809" s="340">
        <f t="shared" si="155"/>
        <v>1</v>
      </c>
      <c r="AB809" s="340">
        <f t="shared" si="156"/>
        <v>1</v>
      </c>
      <c r="AC809" s="340">
        <f t="shared" si="157"/>
        <v>1</v>
      </c>
      <c r="AD809" s="340">
        <f t="shared" si="158"/>
        <v>1</v>
      </c>
      <c r="AE809" s="340">
        <f t="shared" si="159"/>
        <v>1</v>
      </c>
      <c r="AF809" s="340">
        <f t="shared" si="159"/>
        <v>1</v>
      </c>
      <c r="AG809" s="340">
        <f t="shared" si="160"/>
        <v>1</v>
      </c>
    </row>
    <row r="810" spans="1:33" ht="409.5">
      <c r="A810" s="169" t="s">
        <v>19</v>
      </c>
      <c r="B810" s="460" t="s">
        <v>13</v>
      </c>
      <c r="C810" s="642" t="s">
        <v>3955</v>
      </c>
      <c r="D810" s="642" t="s">
        <v>3956</v>
      </c>
      <c r="E810" s="643"/>
      <c r="F810" s="643" t="s">
        <v>3991</v>
      </c>
      <c r="G810" s="52" t="s">
        <v>1365</v>
      </c>
      <c r="H810" s="163" t="s">
        <v>264</v>
      </c>
      <c r="I810" s="163" t="s">
        <v>265</v>
      </c>
      <c r="J810" s="168">
        <v>2</v>
      </c>
      <c r="K810" s="192">
        <v>46024</v>
      </c>
      <c r="L810" s="192">
        <v>47118</v>
      </c>
      <c r="M810" s="165">
        <f t="shared" si="153"/>
        <v>156.28571428571428</v>
      </c>
      <c r="N810" s="191">
        <v>0</v>
      </c>
      <c r="O810" s="175" t="s">
        <v>3968</v>
      </c>
      <c r="P810" s="53">
        <f t="shared" si="161"/>
        <v>0</v>
      </c>
      <c r="Q810" s="166" t="str">
        <f>IF(ISNUMBER(P810),IF(P810=100%,"CUMPLIDA",IF(AND(ISNUMBER(L810),ISNUMBER(CGR!$P$4)), IF(L810&lt;CGR!$P$4,"INCUMPLIDA","PROCESO"), "VERIFICAR FECHA")),"SIN VALOR AVANCE")</f>
        <v>PROCESO</v>
      </c>
      <c r="R810" s="281" t="s">
        <v>264</v>
      </c>
      <c r="S810" s="282" t="s">
        <v>265</v>
      </c>
      <c r="T810" s="301">
        <v>2</v>
      </c>
      <c r="U810" s="379">
        <v>46024</v>
      </c>
      <c r="V810" s="379">
        <v>47118</v>
      </c>
      <c r="W810" s="165">
        <f t="shared" si="152"/>
        <v>156.28571428571428</v>
      </c>
      <c r="X810" s="387">
        <v>0</v>
      </c>
      <c r="Y810" s="303" t="s">
        <v>3968</v>
      </c>
      <c r="Z810" s="340">
        <f t="shared" si="154"/>
        <v>1</v>
      </c>
      <c r="AA810" s="340">
        <f t="shared" si="155"/>
        <v>1</v>
      </c>
      <c r="AB810" s="340">
        <f t="shared" si="156"/>
        <v>1</v>
      </c>
      <c r="AC810" s="340">
        <f t="shared" si="157"/>
        <v>1</v>
      </c>
      <c r="AD810" s="340">
        <f t="shared" si="158"/>
        <v>1</v>
      </c>
      <c r="AE810" s="340">
        <f t="shared" si="159"/>
        <v>1</v>
      </c>
      <c r="AF810" s="340">
        <f t="shared" si="159"/>
        <v>1</v>
      </c>
      <c r="AG810" s="340">
        <f t="shared" si="160"/>
        <v>1</v>
      </c>
    </row>
    <row r="811" spans="1:33" ht="409.5">
      <c r="A811" s="169" t="s">
        <v>19</v>
      </c>
      <c r="B811" s="460" t="s">
        <v>13</v>
      </c>
      <c r="C811" s="642" t="s">
        <v>3955</v>
      </c>
      <c r="D811" s="642" t="s">
        <v>3956</v>
      </c>
      <c r="E811" s="643"/>
      <c r="F811" s="643" t="s">
        <v>3991</v>
      </c>
      <c r="G811" s="52" t="s">
        <v>1037</v>
      </c>
      <c r="H811" s="163" t="s">
        <v>3993</v>
      </c>
      <c r="I811" s="163" t="s">
        <v>1038</v>
      </c>
      <c r="J811" s="164">
        <v>6</v>
      </c>
      <c r="K811" s="190">
        <v>44927</v>
      </c>
      <c r="L811" s="190">
        <v>45565</v>
      </c>
      <c r="M811" s="165">
        <f t="shared" si="153"/>
        <v>91.142857142857139</v>
      </c>
      <c r="N811" s="191">
        <v>6</v>
      </c>
      <c r="O811" s="163" t="s">
        <v>3994</v>
      </c>
      <c r="P811" s="53">
        <f t="shared" si="161"/>
        <v>1</v>
      </c>
      <c r="Q811" s="166" t="str">
        <f>IF(ISNUMBER(P811),IF(P811=100%,"CUMPLIDA",IF(AND(ISNUMBER(L811),ISNUMBER(CGR!$P$4)), IF(L811&lt;CGR!$P$4,"INCUMPLIDA","PROCESO"), "VERIFICAR FECHA")),"SIN VALOR AVANCE")</f>
        <v>CUMPLIDA</v>
      </c>
      <c r="R811" s="281" t="s">
        <v>3993</v>
      </c>
      <c r="S811" s="282" t="s">
        <v>1038</v>
      </c>
      <c r="T811" s="363">
        <v>6</v>
      </c>
      <c r="U811" s="378">
        <v>44927</v>
      </c>
      <c r="V811" s="378">
        <v>45565</v>
      </c>
      <c r="W811" s="165">
        <f t="shared" si="152"/>
        <v>91.142857142857139</v>
      </c>
      <c r="X811" s="387">
        <v>6</v>
      </c>
      <c r="Y811" s="282" t="s">
        <v>3994</v>
      </c>
      <c r="Z811" s="340">
        <f t="shared" si="154"/>
        <v>1</v>
      </c>
      <c r="AA811" s="340">
        <f t="shared" si="155"/>
        <v>1</v>
      </c>
      <c r="AB811" s="340">
        <f t="shared" si="156"/>
        <v>1</v>
      </c>
      <c r="AC811" s="340">
        <f t="shared" si="157"/>
        <v>1</v>
      </c>
      <c r="AD811" s="340">
        <f t="shared" si="158"/>
        <v>1</v>
      </c>
      <c r="AE811" s="340">
        <f t="shared" si="159"/>
        <v>1</v>
      </c>
      <c r="AF811" s="340">
        <f t="shared" si="159"/>
        <v>1</v>
      </c>
      <c r="AG811" s="340">
        <f t="shared" si="160"/>
        <v>1</v>
      </c>
    </row>
    <row r="812" spans="1:33" ht="135" customHeight="1">
      <c r="A812" s="169" t="s">
        <v>19</v>
      </c>
      <c r="B812" s="460" t="s">
        <v>13</v>
      </c>
      <c r="C812" s="642" t="s">
        <v>3955</v>
      </c>
      <c r="D812" s="642" t="s">
        <v>3956</v>
      </c>
      <c r="E812" s="643"/>
      <c r="F812" s="643" t="s">
        <v>3991</v>
      </c>
      <c r="G812" s="52" t="s">
        <v>3995</v>
      </c>
      <c r="H812" s="163" t="s">
        <v>3996</v>
      </c>
      <c r="I812" s="163" t="s">
        <v>3997</v>
      </c>
      <c r="J812" s="164">
        <v>1</v>
      </c>
      <c r="K812" s="190">
        <v>44927</v>
      </c>
      <c r="L812" s="190">
        <v>44972</v>
      </c>
      <c r="M812" s="165">
        <f t="shared" si="153"/>
        <v>6.4285714285714288</v>
      </c>
      <c r="N812" s="191">
        <v>1</v>
      </c>
      <c r="O812" s="163" t="s">
        <v>3998</v>
      </c>
      <c r="P812" s="53">
        <f t="shared" si="161"/>
        <v>1</v>
      </c>
      <c r="Q812" s="166" t="str">
        <f>IF(ISNUMBER(P812),IF(P812=100%,"CUMPLIDA",IF(AND(ISNUMBER(L812),ISNUMBER(CGR!$P$4)), IF(L812&lt;CGR!$P$4,"INCUMPLIDA","PROCESO"), "VERIFICAR FECHA")),"SIN VALOR AVANCE")</f>
        <v>CUMPLIDA</v>
      </c>
      <c r="R812" s="281" t="s">
        <v>3996</v>
      </c>
      <c r="S812" s="282" t="s">
        <v>3997</v>
      </c>
      <c r="T812" s="363">
        <v>1</v>
      </c>
      <c r="U812" s="378">
        <v>44927</v>
      </c>
      <c r="V812" s="378">
        <v>44972</v>
      </c>
      <c r="W812" s="165">
        <f t="shared" si="152"/>
        <v>6.4285714285714288</v>
      </c>
      <c r="X812" s="387">
        <v>1</v>
      </c>
      <c r="Y812" s="282" t="s">
        <v>3998</v>
      </c>
      <c r="Z812" s="340">
        <f t="shared" si="154"/>
        <v>1</v>
      </c>
      <c r="AA812" s="340">
        <f t="shared" si="155"/>
        <v>1</v>
      </c>
      <c r="AB812" s="340">
        <f t="shared" si="156"/>
        <v>1</v>
      </c>
      <c r="AC812" s="340">
        <f t="shared" si="157"/>
        <v>1</v>
      </c>
      <c r="AD812" s="340">
        <f t="shared" si="158"/>
        <v>1</v>
      </c>
      <c r="AE812" s="340">
        <f t="shared" si="159"/>
        <v>1</v>
      </c>
      <c r="AF812" s="340">
        <f t="shared" si="159"/>
        <v>1</v>
      </c>
      <c r="AG812" s="340">
        <f t="shared" si="160"/>
        <v>1</v>
      </c>
    </row>
    <row r="813" spans="1:33" ht="195.75" customHeight="1">
      <c r="A813" s="169" t="s">
        <v>19</v>
      </c>
      <c r="B813" s="460" t="s">
        <v>13</v>
      </c>
      <c r="C813" s="642" t="s">
        <v>3955</v>
      </c>
      <c r="D813" s="642" t="s">
        <v>3956</v>
      </c>
      <c r="E813" s="643"/>
      <c r="F813" s="643" t="s">
        <v>3991</v>
      </c>
      <c r="G813" s="52" t="s">
        <v>3995</v>
      </c>
      <c r="H813" s="163" t="s">
        <v>3999</v>
      </c>
      <c r="I813" s="163" t="s">
        <v>4000</v>
      </c>
      <c r="J813" s="164">
        <v>1</v>
      </c>
      <c r="K813" s="190">
        <v>44973</v>
      </c>
      <c r="L813" s="190">
        <v>45000</v>
      </c>
      <c r="M813" s="165">
        <f t="shared" si="153"/>
        <v>3.8571428571428572</v>
      </c>
      <c r="N813" s="191">
        <v>1</v>
      </c>
      <c r="O813" s="163" t="s">
        <v>4001</v>
      </c>
      <c r="P813" s="53">
        <f t="shared" si="161"/>
        <v>1</v>
      </c>
      <c r="Q813" s="166" t="str">
        <f>IF(ISNUMBER(P813),IF(P813=100%,"CUMPLIDA",IF(AND(ISNUMBER(L813),ISNUMBER(CGR!$P$4)), IF(L813&lt;CGR!$P$4,"INCUMPLIDA","PROCESO"), "VERIFICAR FECHA")),"SIN VALOR AVANCE")</f>
        <v>CUMPLIDA</v>
      </c>
      <c r="R813" s="281" t="s">
        <v>3999</v>
      </c>
      <c r="S813" s="282" t="s">
        <v>4000</v>
      </c>
      <c r="T813" s="363">
        <v>1</v>
      </c>
      <c r="U813" s="378">
        <v>44973</v>
      </c>
      <c r="V813" s="378">
        <v>45000</v>
      </c>
      <c r="W813" s="165">
        <f t="shared" si="152"/>
        <v>3.8571428571428572</v>
      </c>
      <c r="X813" s="387">
        <v>1</v>
      </c>
      <c r="Y813" s="282" t="s">
        <v>4001</v>
      </c>
      <c r="Z813" s="340">
        <f t="shared" si="154"/>
        <v>1</v>
      </c>
      <c r="AA813" s="340">
        <f t="shared" si="155"/>
        <v>1</v>
      </c>
      <c r="AB813" s="340">
        <f t="shared" si="156"/>
        <v>1</v>
      </c>
      <c r="AC813" s="340">
        <f t="shared" si="157"/>
        <v>1</v>
      </c>
      <c r="AD813" s="340">
        <f t="shared" si="158"/>
        <v>1</v>
      </c>
      <c r="AE813" s="340">
        <f t="shared" si="159"/>
        <v>1</v>
      </c>
      <c r="AF813" s="340">
        <f t="shared" si="159"/>
        <v>1</v>
      </c>
      <c r="AG813" s="340">
        <f t="shared" si="160"/>
        <v>1</v>
      </c>
    </row>
    <row r="814" spans="1:33" ht="195.75" customHeight="1">
      <c r="A814" s="169" t="s">
        <v>19</v>
      </c>
      <c r="B814" s="460" t="s">
        <v>13</v>
      </c>
      <c r="C814" s="642" t="s">
        <v>3955</v>
      </c>
      <c r="D814" s="642" t="s">
        <v>3956</v>
      </c>
      <c r="E814" s="643"/>
      <c r="F814" s="643" t="s">
        <v>3991</v>
      </c>
      <c r="G814" s="52" t="s">
        <v>3995</v>
      </c>
      <c r="H814" s="163" t="s">
        <v>4002</v>
      </c>
      <c r="I814" s="163" t="s">
        <v>4003</v>
      </c>
      <c r="J814" s="164">
        <v>1</v>
      </c>
      <c r="K814" s="190">
        <v>45001</v>
      </c>
      <c r="L814" s="190">
        <v>45412</v>
      </c>
      <c r="M814" s="165">
        <f t="shared" si="153"/>
        <v>58.714285714285715</v>
      </c>
      <c r="N814" s="191">
        <v>1</v>
      </c>
      <c r="O814" s="163" t="s">
        <v>4001</v>
      </c>
      <c r="P814" s="53">
        <f t="shared" si="161"/>
        <v>1</v>
      </c>
      <c r="Q814" s="166" t="str">
        <f>IF(ISNUMBER(P814),IF(P814=100%,"CUMPLIDA",IF(AND(ISNUMBER(L814),ISNUMBER(CGR!$P$4)), IF(L814&lt;CGR!$P$4,"INCUMPLIDA","PROCESO"), "VERIFICAR FECHA")),"SIN VALOR AVANCE")</f>
        <v>CUMPLIDA</v>
      </c>
      <c r="R814" s="281" t="s">
        <v>4002</v>
      </c>
      <c r="S814" s="282" t="s">
        <v>4003</v>
      </c>
      <c r="T814" s="363">
        <v>1</v>
      </c>
      <c r="U814" s="378">
        <v>45001</v>
      </c>
      <c r="V814" s="378">
        <v>45412</v>
      </c>
      <c r="W814" s="165">
        <f t="shared" si="152"/>
        <v>58.714285714285715</v>
      </c>
      <c r="X814" s="387">
        <v>1</v>
      </c>
      <c r="Y814" s="282" t="s">
        <v>4001</v>
      </c>
      <c r="Z814" s="340">
        <f t="shared" si="154"/>
        <v>1</v>
      </c>
      <c r="AA814" s="340">
        <f t="shared" si="155"/>
        <v>1</v>
      </c>
      <c r="AB814" s="340">
        <f t="shared" si="156"/>
        <v>1</v>
      </c>
      <c r="AC814" s="340">
        <f t="shared" si="157"/>
        <v>1</v>
      </c>
      <c r="AD814" s="340">
        <f t="shared" si="158"/>
        <v>1</v>
      </c>
      <c r="AE814" s="340">
        <f t="shared" si="159"/>
        <v>1</v>
      </c>
      <c r="AF814" s="340">
        <f t="shared" si="159"/>
        <v>1</v>
      </c>
      <c r="AG814" s="340">
        <f t="shared" si="160"/>
        <v>1</v>
      </c>
    </row>
    <row r="815" spans="1:33" ht="180.75" customHeight="1">
      <c r="A815" s="169" t="s">
        <v>19</v>
      </c>
      <c r="B815" s="460" t="s">
        <v>13</v>
      </c>
      <c r="C815" s="642" t="s">
        <v>3955</v>
      </c>
      <c r="D815" s="642" t="s">
        <v>3956</v>
      </c>
      <c r="E815" s="643" t="s">
        <v>4004</v>
      </c>
      <c r="F815" s="643" t="s">
        <v>4005</v>
      </c>
      <c r="G815" s="52" t="s">
        <v>4006</v>
      </c>
      <c r="H815" s="163" t="s">
        <v>3964</v>
      </c>
      <c r="I815" s="163" t="s">
        <v>3965</v>
      </c>
      <c r="J815" s="164">
        <v>3</v>
      </c>
      <c r="K815" s="190">
        <v>44958</v>
      </c>
      <c r="L815" s="190">
        <v>45323</v>
      </c>
      <c r="M815" s="165">
        <f t="shared" si="153"/>
        <v>52.142857142857146</v>
      </c>
      <c r="N815" s="191">
        <v>3</v>
      </c>
      <c r="O815" s="163" t="s">
        <v>4007</v>
      </c>
      <c r="P815" s="53">
        <f t="shared" si="161"/>
        <v>1</v>
      </c>
      <c r="Q815" s="166" t="str">
        <f>IF(ISNUMBER(P815),IF(P815=100%,"CUMPLIDA",IF(AND(ISNUMBER(L815),ISNUMBER(CGR!$P$4)), IF(L815&lt;CGR!$P$4,"INCUMPLIDA","PROCESO"), "VERIFICAR FECHA")),"SIN VALOR AVANCE")</f>
        <v>CUMPLIDA</v>
      </c>
      <c r="R815" s="281" t="s">
        <v>3964</v>
      </c>
      <c r="S815" s="282" t="s">
        <v>3965</v>
      </c>
      <c r="T815" s="363">
        <v>3</v>
      </c>
      <c r="U815" s="378">
        <v>44958</v>
      </c>
      <c r="V815" s="378">
        <v>45323</v>
      </c>
      <c r="W815" s="165">
        <f t="shared" si="152"/>
        <v>52.142857142857146</v>
      </c>
      <c r="X815" s="387">
        <v>3</v>
      </c>
      <c r="Y815" s="282" t="s">
        <v>4007</v>
      </c>
      <c r="Z815" s="340">
        <f t="shared" si="154"/>
        <v>1</v>
      </c>
      <c r="AA815" s="340">
        <f t="shared" si="155"/>
        <v>1</v>
      </c>
      <c r="AB815" s="340">
        <f t="shared" si="156"/>
        <v>1</v>
      </c>
      <c r="AC815" s="340">
        <f t="shared" si="157"/>
        <v>1</v>
      </c>
      <c r="AD815" s="340">
        <f t="shared" si="158"/>
        <v>1</v>
      </c>
      <c r="AE815" s="340">
        <f t="shared" si="159"/>
        <v>1</v>
      </c>
      <c r="AF815" s="340">
        <f t="shared" si="159"/>
        <v>1</v>
      </c>
      <c r="AG815" s="340">
        <f t="shared" si="160"/>
        <v>1</v>
      </c>
    </row>
    <row r="816" spans="1:33" ht="90" customHeight="1">
      <c r="A816" s="169" t="s">
        <v>19</v>
      </c>
      <c r="B816" s="460" t="s">
        <v>13</v>
      </c>
      <c r="C816" s="642"/>
      <c r="D816" s="642"/>
      <c r="E816" s="643"/>
      <c r="F816" s="643" t="s">
        <v>4005</v>
      </c>
      <c r="G816" s="52" t="s">
        <v>3967</v>
      </c>
      <c r="H816" s="537" t="s">
        <v>2429</v>
      </c>
      <c r="I816" s="163" t="s">
        <v>969</v>
      </c>
      <c r="J816" s="164">
        <v>1</v>
      </c>
      <c r="K816" s="190">
        <v>45231</v>
      </c>
      <c r="L816" s="190">
        <v>45504</v>
      </c>
      <c r="M816" s="165">
        <f t="shared" si="153"/>
        <v>39</v>
      </c>
      <c r="N816" s="191">
        <v>1</v>
      </c>
      <c r="O816" s="175" t="s">
        <v>3703</v>
      </c>
      <c r="P816" s="53">
        <f t="shared" si="161"/>
        <v>1</v>
      </c>
      <c r="Q816" s="166" t="str">
        <f>IF(ISNUMBER(P816),IF(P816=100%,"CUMPLIDA",IF(AND(ISNUMBER(L816),ISNUMBER(CGR!$P$4)), IF(L816&lt;CGR!$P$4,"INCUMPLIDA","PROCESO"), "VERIFICAR FECHA")),"SIN VALOR AVANCE")</f>
        <v>CUMPLIDA</v>
      </c>
      <c r="R816" s="362" t="s">
        <v>2429</v>
      </c>
      <c r="S816" s="282" t="s">
        <v>969</v>
      </c>
      <c r="T816" s="363">
        <v>1</v>
      </c>
      <c r="U816" s="378">
        <v>45231</v>
      </c>
      <c r="V816" s="378">
        <v>45504</v>
      </c>
      <c r="W816" s="165">
        <f t="shared" si="152"/>
        <v>39</v>
      </c>
      <c r="X816" s="387">
        <v>1</v>
      </c>
      <c r="Y816" s="303" t="s">
        <v>3703</v>
      </c>
      <c r="Z816" s="340">
        <f t="shared" si="154"/>
        <v>1</v>
      </c>
      <c r="AA816" s="340">
        <f t="shared" si="155"/>
        <v>1</v>
      </c>
      <c r="AB816" s="340">
        <f t="shared" si="156"/>
        <v>1</v>
      </c>
      <c r="AC816" s="340">
        <f t="shared" si="157"/>
        <v>1</v>
      </c>
      <c r="AD816" s="340">
        <f t="shared" si="158"/>
        <v>1</v>
      </c>
      <c r="AE816" s="340">
        <f t="shared" si="159"/>
        <v>1</v>
      </c>
      <c r="AF816" s="340">
        <f t="shared" si="159"/>
        <v>1</v>
      </c>
      <c r="AG816" s="340">
        <f t="shared" si="160"/>
        <v>1</v>
      </c>
    </row>
    <row r="817" spans="1:33" ht="210.75">
      <c r="A817" s="169" t="s">
        <v>19</v>
      </c>
      <c r="B817" s="460" t="s">
        <v>13</v>
      </c>
      <c r="C817" s="642"/>
      <c r="D817" s="642"/>
      <c r="E817" s="643"/>
      <c r="F817" s="643" t="s">
        <v>4005</v>
      </c>
      <c r="G817" s="52" t="s">
        <v>3967</v>
      </c>
      <c r="H817" s="537" t="s">
        <v>2431</v>
      </c>
      <c r="I817" s="163" t="s">
        <v>2432</v>
      </c>
      <c r="J817" s="164">
        <v>1</v>
      </c>
      <c r="K817" s="190">
        <v>45231</v>
      </c>
      <c r="L817" s="190">
        <v>45504</v>
      </c>
      <c r="M817" s="165">
        <f t="shared" si="153"/>
        <v>39</v>
      </c>
      <c r="N817" s="191">
        <v>1</v>
      </c>
      <c r="O817" s="175" t="s">
        <v>3968</v>
      </c>
      <c r="P817" s="53">
        <f t="shared" si="161"/>
        <v>1</v>
      </c>
      <c r="Q817" s="166" t="str">
        <f>IF(ISNUMBER(P817),IF(P817=100%,"CUMPLIDA",IF(AND(ISNUMBER(L817),ISNUMBER(CGR!$P$4)), IF(L817&lt;CGR!$P$4,"INCUMPLIDA","PROCESO"), "VERIFICAR FECHA")),"SIN VALOR AVANCE")</f>
        <v>CUMPLIDA</v>
      </c>
      <c r="R817" s="362" t="s">
        <v>2431</v>
      </c>
      <c r="S817" s="282" t="s">
        <v>2432</v>
      </c>
      <c r="T817" s="363">
        <v>1</v>
      </c>
      <c r="U817" s="378">
        <v>45231</v>
      </c>
      <c r="V817" s="378">
        <v>45504</v>
      </c>
      <c r="W817" s="165">
        <f t="shared" si="152"/>
        <v>39</v>
      </c>
      <c r="X817" s="387">
        <v>1</v>
      </c>
      <c r="Y817" s="303" t="s">
        <v>3968</v>
      </c>
      <c r="Z817" s="340">
        <f t="shared" si="154"/>
        <v>1</v>
      </c>
      <c r="AA817" s="340">
        <f t="shared" si="155"/>
        <v>1</v>
      </c>
      <c r="AB817" s="340">
        <f t="shared" si="156"/>
        <v>1</v>
      </c>
      <c r="AC817" s="340">
        <f t="shared" si="157"/>
        <v>1</v>
      </c>
      <c r="AD817" s="340">
        <f t="shared" si="158"/>
        <v>1</v>
      </c>
      <c r="AE817" s="340">
        <f t="shared" si="159"/>
        <v>1</v>
      </c>
      <c r="AF817" s="340">
        <f t="shared" si="159"/>
        <v>1</v>
      </c>
      <c r="AG817" s="340">
        <f t="shared" si="160"/>
        <v>1</v>
      </c>
    </row>
    <row r="818" spans="1:33" ht="150.75">
      <c r="A818" s="169" t="s">
        <v>19</v>
      </c>
      <c r="B818" s="460" t="s">
        <v>13</v>
      </c>
      <c r="C818" s="642"/>
      <c r="D818" s="642"/>
      <c r="E818" s="643"/>
      <c r="F818" s="643" t="s">
        <v>4005</v>
      </c>
      <c r="G818" s="52" t="s">
        <v>2434</v>
      </c>
      <c r="H818" s="163" t="s">
        <v>1614</v>
      </c>
      <c r="I818" s="163" t="s">
        <v>238</v>
      </c>
      <c r="J818" s="168">
        <v>1</v>
      </c>
      <c r="K818" s="192">
        <v>45323</v>
      </c>
      <c r="L818" s="192">
        <v>45747</v>
      </c>
      <c r="M818" s="165">
        <f t="shared" si="153"/>
        <v>60.571428571428569</v>
      </c>
      <c r="N818" s="191">
        <v>0</v>
      </c>
      <c r="O818" s="175" t="s">
        <v>4008</v>
      </c>
      <c r="P818" s="53">
        <f t="shared" si="161"/>
        <v>0</v>
      </c>
      <c r="Q818" s="166" t="str">
        <f>IF(ISNUMBER(P818),IF(P818=100%,"CUMPLIDA",IF(AND(ISNUMBER(L818),ISNUMBER(CGR!$P$4)), IF(L818&lt;CGR!$P$4,"INCUMPLIDA","PROCESO"), "VERIFICAR FECHA")),"SIN VALOR AVANCE")</f>
        <v>PROCESO</v>
      </c>
      <c r="R818" s="281" t="s">
        <v>1614</v>
      </c>
      <c r="S818" s="282" t="s">
        <v>238</v>
      </c>
      <c r="T818" s="301">
        <v>1</v>
      </c>
      <c r="U818" s="379">
        <v>45323</v>
      </c>
      <c r="V818" s="379">
        <v>45747</v>
      </c>
      <c r="W818" s="165">
        <f t="shared" si="152"/>
        <v>60.571428571428569</v>
      </c>
      <c r="X818" s="387">
        <v>0</v>
      </c>
      <c r="Y818" s="303" t="s">
        <v>4008</v>
      </c>
      <c r="Z818" s="340">
        <f t="shared" si="154"/>
        <v>1</v>
      </c>
      <c r="AA818" s="340">
        <f t="shared" si="155"/>
        <v>1</v>
      </c>
      <c r="AB818" s="340">
        <f t="shared" si="156"/>
        <v>1</v>
      </c>
      <c r="AC818" s="340">
        <f t="shared" si="157"/>
        <v>1</v>
      </c>
      <c r="AD818" s="340">
        <f t="shared" si="158"/>
        <v>1</v>
      </c>
      <c r="AE818" s="340">
        <f t="shared" si="159"/>
        <v>1</v>
      </c>
      <c r="AF818" s="340">
        <f t="shared" si="159"/>
        <v>1</v>
      </c>
      <c r="AG818" s="340">
        <f t="shared" si="160"/>
        <v>1</v>
      </c>
    </row>
    <row r="819" spans="1:33" ht="90" customHeight="1">
      <c r="A819" s="169" t="s">
        <v>19</v>
      </c>
      <c r="B819" s="460" t="s">
        <v>13</v>
      </c>
      <c r="C819" s="642" t="s">
        <v>3955</v>
      </c>
      <c r="D819" s="642" t="s">
        <v>3956</v>
      </c>
      <c r="E819" s="643"/>
      <c r="F819" s="643" t="s">
        <v>4005</v>
      </c>
      <c r="G819" s="52" t="s">
        <v>241</v>
      </c>
      <c r="H819" s="163" t="s">
        <v>241</v>
      </c>
      <c r="I819" s="163" t="s">
        <v>242</v>
      </c>
      <c r="J819" s="168">
        <v>1</v>
      </c>
      <c r="K819" s="192">
        <v>45323</v>
      </c>
      <c r="L819" s="192">
        <v>45747</v>
      </c>
      <c r="M819" s="165">
        <f t="shared" si="153"/>
        <v>60.571428571428569</v>
      </c>
      <c r="N819" s="191">
        <v>0</v>
      </c>
      <c r="O819" s="175" t="s">
        <v>3798</v>
      </c>
      <c r="P819" s="53">
        <f t="shared" si="161"/>
        <v>0</v>
      </c>
      <c r="Q819" s="166" t="str">
        <f>IF(ISNUMBER(P819),IF(P819=100%,"CUMPLIDA",IF(AND(ISNUMBER(L819),ISNUMBER(CGR!$P$4)), IF(L819&lt;CGR!$P$4,"INCUMPLIDA","PROCESO"), "VERIFICAR FECHA")),"SIN VALOR AVANCE")</f>
        <v>PROCESO</v>
      </c>
      <c r="R819" s="281" t="s">
        <v>241</v>
      </c>
      <c r="S819" s="282" t="s">
        <v>242</v>
      </c>
      <c r="T819" s="301">
        <v>1</v>
      </c>
      <c r="U819" s="379">
        <v>45323</v>
      </c>
      <c r="V819" s="379">
        <v>45747</v>
      </c>
      <c r="W819" s="165">
        <f t="shared" si="152"/>
        <v>60.571428571428569</v>
      </c>
      <c r="X819" s="387">
        <v>0</v>
      </c>
      <c r="Y819" s="303" t="s">
        <v>3798</v>
      </c>
      <c r="Z819" s="340">
        <f t="shared" si="154"/>
        <v>1</v>
      </c>
      <c r="AA819" s="340">
        <f t="shared" si="155"/>
        <v>1</v>
      </c>
      <c r="AB819" s="340">
        <f t="shared" si="156"/>
        <v>1</v>
      </c>
      <c r="AC819" s="340">
        <f t="shared" si="157"/>
        <v>1</v>
      </c>
      <c r="AD819" s="340">
        <f t="shared" si="158"/>
        <v>1</v>
      </c>
      <c r="AE819" s="340">
        <f t="shared" si="159"/>
        <v>1</v>
      </c>
      <c r="AF819" s="340">
        <f t="shared" si="159"/>
        <v>1</v>
      </c>
      <c r="AG819" s="340">
        <f t="shared" si="160"/>
        <v>1</v>
      </c>
    </row>
    <row r="820" spans="1:33" ht="150">
      <c r="A820" s="169" t="s">
        <v>19</v>
      </c>
      <c r="B820" s="460" t="s">
        <v>13</v>
      </c>
      <c r="C820" s="642"/>
      <c r="D820" s="642"/>
      <c r="E820" s="643"/>
      <c r="F820" s="643" t="s">
        <v>4005</v>
      </c>
      <c r="G820" s="52" t="s">
        <v>1361</v>
      </c>
      <c r="H820" s="163" t="s">
        <v>245</v>
      </c>
      <c r="I820" s="163" t="s">
        <v>246</v>
      </c>
      <c r="J820" s="168">
        <v>1</v>
      </c>
      <c r="K820" s="192">
        <v>45231</v>
      </c>
      <c r="L820" s="192">
        <v>45747</v>
      </c>
      <c r="M820" s="165">
        <f t="shared" si="153"/>
        <v>73.714285714285708</v>
      </c>
      <c r="N820" s="191">
        <v>0</v>
      </c>
      <c r="O820" s="175" t="s">
        <v>3798</v>
      </c>
      <c r="P820" s="53">
        <f t="shared" si="161"/>
        <v>0</v>
      </c>
      <c r="Q820" s="166" t="str">
        <f>IF(ISNUMBER(P820),IF(P820=100%,"CUMPLIDA",IF(AND(ISNUMBER(L820),ISNUMBER(CGR!$P$4)), IF(L820&lt;CGR!$P$4,"INCUMPLIDA","PROCESO"), "VERIFICAR FECHA")),"SIN VALOR AVANCE")</f>
        <v>PROCESO</v>
      </c>
      <c r="R820" s="281" t="s">
        <v>245</v>
      </c>
      <c r="S820" s="282" t="s">
        <v>246</v>
      </c>
      <c r="T820" s="301">
        <v>1</v>
      </c>
      <c r="U820" s="379">
        <v>45231</v>
      </c>
      <c r="V820" s="379">
        <v>45747</v>
      </c>
      <c r="W820" s="165">
        <f t="shared" si="152"/>
        <v>73.714285714285708</v>
      </c>
      <c r="X820" s="387">
        <v>0</v>
      </c>
      <c r="Y820" s="303" t="s">
        <v>3798</v>
      </c>
      <c r="Z820" s="340">
        <f t="shared" si="154"/>
        <v>1</v>
      </c>
      <c r="AA820" s="340">
        <f t="shared" si="155"/>
        <v>1</v>
      </c>
      <c r="AB820" s="340">
        <f t="shared" si="156"/>
        <v>1</v>
      </c>
      <c r="AC820" s="340">
        <f t="shared" si="157"/>
        <v>1</v>
      </c>
      <c r="AD820" s="340">
        <f t="shared" si="158"/>
        <v>1</v>
      </c>
      <c r="AE820" s="340">
        <f t="shared" si="159"/>
        <v>1</v>
      </c>
      <c r="AF820" s="340">
        <f t="shared" si="159"/>
        <v>1</v>
      </c>
      <c r="AG820" s="340">
        <f t="shared" si="160"/>
        <v>1</v>
      </c>
    </row>
    <row r="821" spans="1:33" ht="150.75">
      <c r="A821" s="169" t="s">
        <v>19</v>
      </c>
      <c r="B821" s="460" t="s">
        <v>13</v>
      </c>
      <c r="C821" s="642"/>
      <c r="D821" s="642"/>
      <c r="E821" s="643"/>
      <c r="F821" s="643" t="s">
        <v>4005</v>
      </c>
      <c r="G821" s="52" t="s">
        <v>248</v>
      </c>
      <c r="H821" s="163" t="s">
        <v>248</v>
      </c>
      <c r="I821" s="163" t="s">
        <v>3249</v>
      </c>
      <c r="J821" s="168">
        <v>1</v>
      </c>
      <c r="K821" s="192">
        <v>45323</v>
      </c>
      <c r="L821" s="192">
        <v>45747</v>
      </c>
      <c r="M821" s="165">
        <f t="shared" si="153"/>
        <v>60.571428571428569</v>
      </c>
      <c r="N821" s="191">
        <v>0</v>
      </c>
      <c r="O821" s="175" t="s">
        <v>4008</v>
      </c>
      <c r="P821" s="53">
        <f t="shared" si="161"/>
        <v>0</v>
      </c>
      <c r="Q821" s="166" t="str">
        <f>IF(ISNUMBER(P821),IF(P821=100%,"CUMPLIDA",IF(AND(ISNUMBER(L821),ISNUMBER(CGR!$P$4)), IF(L821&lt;CGR!$P$4,"INCUMPLIDA","PROCESO"), "VERIFICAR FECHA")),"SIN VALOR AVANCE")</f>
        <v>PROCESO</v>
      </c>
      <c r="R821" s="281" t="s">
        <v>248</v>
      </c>
      <c r="S821" s="282" t="s">
        <v>3249</v>
      </c>
      <c r="T821" s="301">
        <v>1</v>
      </c>
      <c r="U821" s="379">
        <v>45323</v>
      </c>
      <c r="V821" s="379">
        <v>45747</v>
      </c>
      <c r="W821" s="165">
        <f t="shared" si="152"/>
        <v>60.571428571428569</v>
      </c>
      <c r="X821" s="387">
        <v>0</v>
      </c>
      <c r="Y821" s="303" t="s">
        <v>4008</v>
      </c>
      <c r="Z821" s="340">
        <f t="shared" si="154"/>
        <v>1</v>
      </c>
      <c r="AA821" s="340">
        <f t="shared" si="155"/>
        <v>1</v>
      </c>
      <c r="AB821" s="340">
        <f t="shared" si="156"/>
        <v>1</v>
      </c>
      <c r="AC821" s="340">
        <f t="shared" si="157"/>
        <v>1</v>
      </c>
      <c r="AD821" s="340">
        <f t="shared" si="158"/>
        <v>1</v>
      </c>
      <c r="AE821" s="340">
        <f t="shared" si="159"/>
        <v>1</v>
      </c>
      <c r="AF821" s="340">
        <f t="shared" si="159"/>
        <v>1</v>
      </c>
      <c r="AG821" s="340">
        <f t="shared" si="160"/>
        <v>1</v>
      </c>
    </row>
    <row r="822" spans="1:33" ht="135">
      <c r="A822" s="169" t="s">
        <v>19</v>
      </c>
      <c r="B822" s="460" t="s">
        <v>13</v>
      </c>
      <c r="C822" s="642"/>
      <c r="D822" s="642"/>
      <c r="E822" s="643"/>
      <c r="F822" s="643" t="s">
        <v>4005</v>
      </c>
      <c r="G822" s="52" t="s">
        <v>3707</v>
      </c>
      <c r="H822" s="163" t="s">
        <v>3707</v>
      </c>
      <c r="I822" s="163" t="s">
        <v>252</v>
      </c>
      <c r="J822" s="168">
        <v>1</v>
      </c>
      <c r="K822" s="192">
        <v>45231</v>
      </c>
      <c r="L822" s="192">
        <v>45747</v>
      </c>
      <c r="M822" s="165">
        <f t="shared" si="153"/>
        <v>73.714285714285708</v>
      </c>
      <c r="N822" s="191">
        <v>0</v>
      </c>
      <c r="O822" s="175" t="s">
        <v>3798</v>
      </c>
      <c r="P822" s="53">
        <f t="shared" si="161"/>
        <v>0</v>
      </c>
      <c r="Q822" s="166" t="str">
        <f>IF(ISNUMBER(P822),IF(P822=100%,"CUMPLIDA",IF(AND(ISNUMBER(L822),ISNUMBER(CGR!$P$4)), IF(L822&lt;CGR!$P$4,"INCUMPLIDA","PROCESO"), "VERIFICAR FECHA")),"SIN VALOR AVANCE")</f>
        <v>PROCESO</v>
      </c>
      <c r="R822" s="281" t="s">
        <v>3707</v>
      </c>
      <c r="S822" s="282" t="s">
        <v>252</v>
      </c>
      <c r="T822" s="301">
        <v>1</v>
      </c>
      <c r="U822" s="379">
        <v>45231</v>
      </c>
      <c r="V822" s="379">
        <v>45747</v>
      </c>
      <c r="W822" s="165">
        <f t="shared" si="152"/>
        <v>73.714285714285708</v>
      </c>
      <c r="X822" s="387">
        <v>0</v>
      </c>
      <c r="Y822" s="303" t="s">
        <v>3798</v>
      </c>
      <c r="Z822" s="340">
        <f t="shared" si="154"/>
        <v>1</v>
      </c>
      <c r="AA822" s="340">
        <f t="shared" si="155"/>
        <v>1</v>
      </c>
      <c r="AB822" s="340">
        <f t="shared" si="156"/>
        <v>1</v>
      </c>
      <c r="AC822" s="340">
        <f t="shared" si="157"/>
        <v>1</v>
      </c>
      <c r="AD822" s="340">
        <f t="shared" si="158"/>
        <v>1</v>
      </c>
      <c r="AE822" s="340">
        <f t="shared" si="159"/>
        <v>1</v>
      </c>
      <c r="AF822" s="340">
        <f t="shared" si="159"/>
        <v>1</v>
      </c>
      <c r="AG822" s="340">
        <f t="shared" si="160"/>
        <v>1</v>
      </c>
    </row>
    <row r="823" spans="1:33" ht="210.75">
      <c r="A823" s="169" t="s">
        <v>19</v>
      </c>
      <c r="B823" s="460" t="s">
        <v>13</v>
      </c>
      <c r="C823" s="642"/>
      <c r="D823" s="642"/>
      <c r="E823" s="643"/>
      <c r="F823" s="643" t="s">
        <v>4005</v>
      </c>
      <c r="G823" s="52" t="s">
        <v>3708</v>
      </c>
      <c r="H823" s="163" t="s">
        <v>3708</v>
      </c>
      <c r="I823" s="163" t="s">
        <v>2556</v>
      </c>
      <c r="J823" s="168">
        <v>1</v>
      </c>
      <c r="K823" s="192">
        <v>45231</v>
      </c>
      <c r="L823" s="192">
        <v>45808</v>
      </c>
      <c r="M823" s="165">
        <f t="shared" si="153"/>
        <v>82.428571428571431</v>
      </c>
      <c r="N823" s="191">
        <v>0</v>
      </c>
      <c r="O823" s="175" t="s">
        <v>3968</v>
      </c>
      <c r="P823" s="53">
        <f t="shared" si="161"/>
        <v>0</v>
      </c>
      <c r="Q823" s="166" t="str">
        <f>IF(ISNUMBER(P823),IF(P823=100%,"CUMPLIDA",IF(AND(ISNUMBER(L823),ISNUMBER(CGR!$P$4)), IF(L823&lt;CGR!$P$4,"INCUMPLIDA","PROCESO"), "VERIFICAR FECHA")),"SIN VALOR AVANCE")</f>
        <v>PROCESO</v>
      </c>
      <c r="R823" s="281" t="s">
        <v>3708</v>
      </c>
      <c r="S823" s="282" t="s">
        <v>2556</v>
      </c>
      <c r="T823" s="301">
        <v>1</v>
      </c>
      <c r="U823" s="379">
        <v>45231</v>
      </c>
      <c r="V823" s="379">
        <v>45808</v>
      </c>
      <c r="W823" s="165">
        <f t="shared" si="152"/>
        <v>82.428571428571431</v>
      </c>
      <c r="X823" s="387">
        <v>0</v>
      </c>
      <c r="Y823" s="303" t="s">
        <v>3968</v>
      </c>
      <c r="Z823" s="340">
        <f t="shared" si="154"/>
        <v>1</v>
      </c>
      <c r="AA823" s="340">
        <f t="shared" si="155"/>
        <v>1</v>
      </c>
      <c r="AB823" s="340">
        <f t="shared" si="156"/>
        <v>1</v>
      </c>
      <c r="AC823" s="340">
        <f t="shared" si="157"/>
        <v>1</v>
      </c>
      <c r="AD823" s="340">
        <f t="shared" si="158"/>
        <v>1</v>
      </c>
      <c r="AE823" s="340">
        <f t="shared" si="159"/>
        <v>1</v>
      </c>
      <c r="AF823" s="340">
        <f t="shared" si="159"/>
        <v>1</v>
      </c>
      <c r="AG823" s="340">
        <f t="shared" si="160"/>
        <v>1</v>
      </c>
    </row>
    <row r="824" spans="1:33" ht="75.75" customHeight="1">
      <c r="A824" s="169" t="s">
        <v>19</v>
      </c>
      <c r="B824" s="460" t="s">
        <v>13</v>
      </c>
      <c r="C824" s="642"/>
      <c r="D824" s="642"/>
      <c r="E824" s="643"/>
      <c r="F824" s="643" t="s">
        <v>4005</v>
      </c>
      <c r="G824" s="52" t="s">
        <v>1363</v>
      </c>
      <c r="H824" s="163" t="s">
        <v>258</v>
      </c>
      <c r="I824" s="163" t="s">
        <v>259</v>
      </c>
      <c r="J824" s="168">
        <v>12</v>
      </c>
      <c r="K824" s="192">
        <v>46024</v>
      </c>
      <c r="L824" s="192">
        <v>47118</v>
      </c>
      <c r="M824" s="165">
        <f t="shared" si="153"/>
        <v>156.28571428571428</v>
      </c>
      <c r="N824" s="191">
        <v>0</v>
      </c>
      <c r="O824" s="175" t="s">
        <v>3798</v>
      </c>
      <c r="P824" s="53">
        <f t="shared" si="161"/>
        <v>0</v>
      </c>
      <c r="Q824" s="166" t="str">
        <f>IF(ISNUMBER(P824),IF(P824=100%,"CUMPLIDA",IF(AND(ISNUMBER(L824),ISNUMBER(CGR!$P$4)), IF(L824&lt;CGR!$P$4,"INCUMPLIDA","PROCESO"), "VERIFICAR FECHA")),"SIN VALOR AVANCE")</f>
        <v>PROCESO</v>
      </c>
      <c r="R824" s="281" t="s">
        <v>258</v>
      </c>
      <c r="S824" s="282" t="s">
        <v>259</v>
      </c>
      <c r="T824" s="301">
        <v>12</v>
      </c>
      <c r="U824" s="379">
        <v>46024</v>
      </c>
      <c r="V824" s="379">
        <v>47118</v>
      </c>
      <c r="W824" s="165">
        <f t="shared" si="152"/>
        <v>156.28571428571428</v>
      </c>
      <c r="X824" s="387">
        <v>0</v>
      </c>
      <c r="Y824" s="303" t="s">
        <v>3798</v>
      </c>
      <c r="Z824" s="340">
        <f t="shared" si="154"/>
        <v>1</v>
      </c>
      <c r="AA824" s="340">
        <f t="shared" si="155"/>
        <v>1</v>
      </c>
      <c r="AB824" s="340">
        <f t="shared" si="156"/>
        <v>1</v>
      </c>
      <c r="AC824" s="340">
        <f t="shared" si="157"/>
        <v>1</v>
      </c>
      <c r="AD824" s="340">
        <f t="shared" si="158"/>
        <v>1</v>
      </c>
      <c r="AE824" s="340">
        <f t="shared" si="159"/>
        <v>1</v>
      </c>
      <c r="AF824" s="340">
        <f t="shared" si="159"/>
        <v>1</v>
      </c>
      <c r="AG824" s="340">
        <f t="shared" si="160"/>
        <v>1</v>
      </c>
    </row>
    <row r="825" spans="1:33" ht="180">
      <c r="A825" s="169" t="s">
        <v>19</v>
      </c>
      <c r="B825" s="460" t="s">
        <v>13</v>
      </c>
      <c r="C825" s="642" t="s">
        <v>3955</v>
      </c>
      <c r="D825" s="642" t="s">
        <v>3956</v>
      </c>
      <c r="E825" s="643"/>
      <c r="F825" s="643" t="s">
        <v>4005</v>
      </c>
      <c r="G825" s="52" t="s">
        <v>1364</v>
      </c>
      <c r="H825" s="163" t="s">
        <v>261</v>
      </c>
      <c r="I825" s="163" t="s">
        <v>262</v>
      </c>
      <c r="J825" s="168">
        <v>1</v>
      </c>
      <c r="K825" s="192">
        <v>46024</v>
      </c>
      <c r="L825" s="192">
        <v>47118</v>
      </c>
      <c r="M825" s="165">
        <f t="shared" si="153"/>
        <v>156.28571428571428</v>
      </c>
      <c r="N825" s="191">
        <v>0</v>
      </c>
      <c r="O825" s="175" t="s">
        <v>4008</v>
      </c>
      <c r="P825" s="53">
        <f t="shared" si="161"/>
        <v>0</v>
      </c>
      <c r="Q825" s="166" t="str">
        <f>IF(ISNUMBER(P825),IF(P825=100%,"CUMPLIDA",IF(AND(ISNUMBER(L825),ISNUMBER(CGR!$P$4)), IF(L825&lt;CGR!$P$4,"INCUMPLIDA","PROCESO"), "VERIFICAR FECHA")),"SIN VALOR AVANCE")</f>
        <v>PROCESO</v>
      </c>
      <c r="R825" s="281" t="s">
        <v>261</v>
      </c>
      <c r="S825" s="282" t="s">
        <v>262</v>
      </c>
      <c r="T825" s="301">
        <v>1</v>
      </c>
      <c r="U825" s="379">
        <v>46024</v>
      </c>
      <c r="V825" s="379">
        <v>47118</v>
      </c>
      <c r="W825" s="165">
        <f t="shared" si="152"/>
        <v>156.28571428571428</v>
      </c>
      <c r="X825" s="387">
        <v>0</v>
      </c>
      <c r="Y825" s="303" t="s">
        <v>4008</v>
      </c>
      <c r="Z825" s="340">
        <f t="shared" si="154"/>
        <v>1</v>
      </c>
      <c r="AA825" s="340">
        <f t="shared" si="155"/>
        <v>1</v>
      </c>
      <c r="AB825" s="340">
        <f t="shared" si="156"/>
        <v>1</v>
      </c>
      <c r="AC825" s="340">
        <f t="shared" si="157"/>
        <v>1</v>
      </c>
      <c r="AD825" s="340">
        <f t="shared" si="158"/>
        <v>1</v>
      </c>
      <c r="AE825" s="340">
        <f t="shared" si="159"/>
        <v>1</v>
      </c>
      <c r="AF825" s="340">
        <f t="shared" si="159"/>
        <v>1</v>
      </c>
      <c r="AG825" s="340">
        <f t="shared" si="160"/>
        <v>1</v>
      </c>
    </row>
    <row r="826" spans="1:33" ht="409.5">
      <c r="A826" s="169" t="s">
        <v>19</v>
      </c>
      <c r="B826" s="460" t="s">
        <v>13</v>
      </c>
      <c r="C826" s="642" t="s">
        <v>3955</v>
      </c>
      <c r="D826" s="642" t="s">
        <v>3956</v>
      </c>
      <c r="E826" s="643"/>
      <c r="F826" s="643" t="s">
        <v>4005</v>
      </c>
      <c r="G826" s="52" t="s">
        <v>1365</v>
      </c>
      <c r="H826" s="163" t="s">
        <v>264</v>
      </c>
      <c r="I826" s="163" t="s">
        <v>265</v>
      </c>
      <c r="J826" s="168">
        <v>2</v>
      </c>
      <c r="K826" s="192">
        <v>46024</v>
      </c>
      <c r="L826" s="192">
        <v>47118</v>
      </c>
      <c r="M826" s="165">
        <f t="shared" si="153"/>
        <v>156.28571428571428</v>
      </c>
      <c r="N826" s="191">
        <v>0</v>
      </c>
      <c r="O826" s="175" t="s">
        <v>3968</v>
      </c>
      <c r="P826" s="53">
        <f t="shared" si="161"/>
        <v>0</v>
      </c>
      <c r="Q826" s="166" t="str">
        <f>IF(ISNUMBER(P826),IF(P826=100%,"CUMPLIDA",IF(AND(ISNUMBER(L826),ISNUMBER(CGR!$P$4)), IF(L826&lt;CGR!$P$4,"INCUMPLIDA","PROCESO"), "VERIFICAR FECHA")),"SIN VALOR AVANCE")</f>
        <v>PROCESO</v>
      </c>
      <c r="R826" s="281" t="s">
        <v>264</v>
      </c>
      <c r="S826" s="282" t="s">
        <v>265</v>
      </c>
      <c r="T826" s="301">
        <v>2</v>
      </c>
      <c r="U826" s="379">
        <v>46024</v>
      </c>
      <c r="V826" s="379">
        <v>47118</v>
      </c>
      <c r="W826" s="165">
        <f t="shared" si="152"/>
        <v>156.28571428571428</v>
      </c>
      <c r="X826" s="387">
        <v>0</v>
      </c>
      <c r="Y826" s="303" t="s">
        <v>3968</v>
      </c>
      <c r="Z826" s="340">
        <f t="shared" si="154"/>
        <v>1</v>
      </c>
      <c r="AA826" s="340">
        <f t="shared" si="155"/>
        <v>1</v>
      </c>
      <c r="AB826" s="340">
        <f t="shared" si="156"/>
        <v>1</v>
      </c>
      <c r="AC826" s="340">
        <f t="shared" si="157"/>
        <v>1</v>
      </c>
      <c r="AD826" s="340">
        <f t="shared" si="158"/>
        <v>1</v>
      </c>
      <c r="AE826" s="340">
        <f t="shared" si="159"/>
        <v>1</v>
      </c>
      <c r="AF826" s="340">
        <f t="shared" si="159"/>
        <v>1</v>
      </c>
      <c r="AG826" s="340">
        <f t="shared" si="160"/>
        <v>1</v>
      </c>
    </row>
    <row r="827" spans="1:33" ht="150">
      <c r="A827" s="169" t="s">
        <v>19</v>
      </c>
      <c r="B827" s="460" t="s">
        <v>13</v>
      </c>
      <c r="C827" s="642" t="s">
        <v>3955</v>
      </c>
      <c r="D827" s="642" t="s">
        <v>3956</v>
      </c>
      <c r="E827" s="643"/>
      <c r="F827" s="643" t="s">
        <v>4005</v>
      </c>
      <c r="G827" s="52" t="s">
        <v>3970</v>
      </c>
      <c r="H827" s="163" t="s">
        <v>3971</v>
      </c>
      <c r="I827" s="163" t="s">
        <v>3972</v>
      </c>
      <c r="J827" s="164">
        <v>1</v>
      </c>
      <c r="K827" s="190">
        <v>44927</v>
      </c>
      <c r="L827" s="190">
        <v>45016</v>
      </c>
      <c r="M827" s="165">
        <f t="shared" si="153"/>
        <v>12.714285714285714</v>
      </c>
      <c r="N827" s="191">
        <v>1</v>
      </c>
      <c r="O827" s="163" t="s">
        <v>3973</v>
      </c>
      <c r="P827" s="53">
        <f t="shared" si="161"/>
        <v>1</v>
      </c>
      <c r="Q827" s="166" t="str">
        <f>IF(ISNUMBER(P827),IF(P827=100%,"CUMPLIDA",IF(AND(ISNUMBER(L827),ISNUMBER(CGR!$P$4)), IF(L827&lt;CGR!$P$4,"INCUMPLIDA","PROCESO"), "VERIFICAR FECHA")),"SIN VALOR AVANCE")</f>
        <v>CUMPLIDA</v>
      </c>
      <c r="R827" s="281" t="s">
        <v>3971</v>
      </c>
      <c r="S827" s="282" t="s">
        <v>3972</v>
      </c>
      <c r="T827" s="363">
        <v>1</v>
      </c>
      <c r="U827" s="378">
        <v>44927</v>
      </c>
      <c r="V827" s="378">
        <v>45016</v>
      </c>
      <c r="W827" s="165">
        <f t="shared" si="152"/>
        <v>12.714285714285714</v>
      </c>
      <c r="X827" s="387">
        <v>1</v>
      </c>
      <c r="Y827" s="282" t="s">
        <v>3973</v>
      </c>
      <c r="Z827" s="340">
        <f t="shared" si="154"/>
        <v>1</v>
      </c>
      <c r="AA827" s="340">
        <f t="shared" si="155"/>
        <v>1</v>
      </c>
      <c r="AB827" s="340">
        <f t="shared" si="156"/>
        <v>1</v>
      </c>
      <c r="AC827" s="340">
        <f t="shared" si="157"/>
        <v>1</v>
      </c>
      <c r="AD827" s="340">
        <f t="shared" si="158"/>
        <v>1</v>
      </c>
      <c r="AE827" s="340">
        <f t="shared" si="159"/>
        <v>1</v>
      </c>
      <c r="AF827" s="340">
        <f t="shared" si="159"/>
        <v>1</v>
      </c>
      <c r="AG827" s="340">
        <f t="shared" si="160"/>
        <v>1</v>
      </c>
    </row>
    <row r="828" spans="1:33" ht="360">
      <c r="A828" s="169" t="s">
        <v>19</v>
      </c>
      <c r="B828" s="460" t="s">
        <v>13</v>
      </c>
      <c r="C828" s="642" t="s">
        <v>3955</v>
      </c>
      <c r="D828" s="642" t="s">
        <v>3956</v>
      </c>
      <c r="E828" s="643"/>
      <c r="F828" s="643" t="s">
        <v>4005</v>
      </c>
      <c r="G828" s="52" t="s">
        <v>3970</v>
      </c>
      <c r="H828" s="163" t="s">
        <v>4009</v>
      </c>
      <c r="I828" s="163" t="s">
        <v>1097</v>
      </c>
      <c r="J828" s="164">
        <v>1</v>
      </c>
      <c r="K828" s="190">
        <v>45017</v>
      </c>
      <c r="L828" s="190">
        <v>45138</v>
      </c>
      <c r="M828" s="165">
        <f t="shared" si="153"/>
        <v>17.285714285714285</v>
      </c>
      <c r="N828" s="191">
        <v>1</v>
      </c>
      <c r="O828" s="163" t="s">
        <v>4010</v>
      </c>
      <c r="P828" s="53">
        <f t="shared" si="161"/>
        <v>1</v>
      </c>
      <c r="Q828" s="166" t="str">
        <f>IF(ISNUMBER(P828),IF(P828=100%,"CUMPLIDA",IF(AND(ISNUMBER(L828),ISNUMBER(CGR!$P$4)), IF(L828&lt;CGR!$P$4,"INCUMPLIDA","PROCESO"), "VERIFICAR FECHA")),"SIN VALOR AVANCE")</f>
        <v>CUMPLIDA</v>
      </c>
      <c r="R828" s="281" t="s">
        <v>4009</v>
      </c>
      <c r="S828" s="282" t="s">
        <v>1097</v>
      </c>
      <c r="T828" s="363">
        <v>1</v>
      </c>
      <c r="U828" s="378">
        <v>45017</v>
      </c>
      <c r="V828" s="378">
        <v>45138</v>
      </c>
      <c r="W828" s="165">
        <f t="shared" si="152"/>
        <v>17.285714285714285</v>
      </c>
      <c r="X828" s="387">
        <v>1</v>
      </c>
      <c r="Y828" s="282" t="s">
        <v>4010</v>
      </c>
      <c r="Z828" s="340">
        <f t="shared" si="154"/>
        <v>1</v>
      </c>
      <c r="AA828" s="340">
        <f t="shared" si="155"/>
        <v>1</v>
      </c>
      <c r="AB828" s="340">
        <f t="shared" si="156"/>
        <v>1</v>
      </c>
      <c r="AC828" s="340">
        <f t="shared" si="157"/>
        <v>1</v>
      </c>
      <c r="AD828" s="340">
        <f t="shared" si="158"/>
        <v>1</v>
      </c>
      <c r="AE828" s="340">
        <f t="shared" si="159"/>
        <v>1</v>
      </c>
      <c r="AF828" s="340">
        <f t="shared" si="159"/>
        <v>1</v>
      </c>
      <c r="AG828" s="340">
        <f t="shared" si="160"/>
        <v>1</v>
      </c>
    </row>
    <row r="829" spans="1:33" ht="285">
      <c r="A829" s="169" t="s">
        <v>19</v>
      </c>
      <c r="B829" s="460" t="s">
        <v>13</v>
      </c>
      <c r="C829" s="642" t="s">
        <v>3955</v>
      </c>
      <c r="D829" s="642" t="s">
        <v>3956</v>
      </c>
      <c r="E829" s="643"/>
      <c r="F829" s="643" t="s">
        <v>4005</v>
      </c>
      <c r="G829" s="52" t="s">
        <v>4011</v>
      </c>
      <c r="H829" s="163" t="s">
        <v>4012</v>
      </c>
      <c r="I829" s="163" t="s">
        <v>1097</v>
      </c>
      <c r="J829" s="164">
        <v>12</v>
      </c>
      <c r="K829" s="190">
        <v>44958</v>
      </c>
      <c r="L829" s="190">
        <v>45323</v>
      </c>
      <c r="M829" s="165">
        <f t="shared" si="153"/>
        <v>52.142857142857146</v>
      </c>
      <c r="N829" s="191">
        <v>12</v>
      </c>
      <c r="O829" s="163" t="s">
        <v>4013</v>
      </c>
      <c r="P829" s="53">
        <f t="shared" si="161"/>
        <v>1</v>
      </c>
      <c r="Q829" s="166" t="str">
        <f>IF(ISNUMBER(P829),IF(P829=100%,"CUMPLIDA",IF(AND(ISNUMBER(L829),ISNUMBER(CGR!$P$4)), IF(L829&lt;CGR!$P$4,"INCUMPLIDA","PROCESO"), "VERIFICAR FECHA")),"SIN VALOR AVANCE")</f>
        <v>CUMPLIDA</v>
      </c>
      <c r="R829" s="281" t="s">
        <v>4012</v>
      </c>
      <c r="S829" s="282" t="s">
        <v>1097</v>
      </c>
      <c r="T829" s="363">
        <v>12</v>
      </c>
      <c r="U829" s="378">
        <v>44958</v>
      </c>
      <c r="V829" s="378">
        <v>45323</v>
      </c>
      <c r="W829" s="165">
        <f t="shared" si="152"/>
        <v>52.142857142857146</v>
      </c>
      <c r="X829" s="387">
        <v>12</v>
      </c>
      <c r="Y829" s="282" t="s">
        <v>4013</v>
      </c>
      <c r="Z829" s="340">
        <f t="shared" si="154"/>
        <v>1</v>
      </c>
      <c r="AA829" s="340">
        <f t="shared" si="155"/>
        <v>1</v>
      </c>
      <c r="AB829" s="340">
        <f t="shared" si="156"/>
        <v>1</v>
      </c>
      <c r="AC829" s="340">
        <f t="shared" si="157"/>
        <v>1</v>
      </c>
      <c r="AD829" s="340">
        <f t="shared" si="158"/>
        <v>1</v>
      </c>
      <c r="AE829" s="340">
        <f t="shared" si="159"/>
        <v>1</v>
      </c>
      <c r="AF829" s="340">
        <f t="shared" si="159"/>
        <v>1</v>
      </c>
      <c r="AG829" s="340">
        <f t="shared" si="160"/>
        <v>1</v>
      </c>
    </row>
    <row r="830" spans="1:33" ht="210">
      <c r="A830" s="169" t="s">
        <v>19</v>
      </c>
      <c r="B830" s="460" t="s">
        <v>13</v>
      </c>
      <c r="C830" s="642" t="s">
        <v>3955</v>
      </c>
      <c r="D830" s="642" t="s">
        <v>3956</v>
      </c>
      <c r="E830" s="643"/>
      <c r="F830" s="643" t="s">
        <v>4005</v>
      </c>
      <c r="G830" s="52" t="s">
        <v>4014</v>
      </c>
      <c r="H830" s="163" t="s">
        <v>4015</v>
      </c>
      <c r="I830" s="163" t="s">
        <v>1097</v>
      </c>
      <c r="J830" s="164">
        <v>4</v>
      </c>
      <c r="K830" s="190">
        <v>44958</v>
      </c>
      <c r="L830" s="190">
        <v>45323</v>
      </c>
      <c r="M830" s="165">
        <f t="shared" si="153"/>
        <v>52.142857142857146</v>
      </c>
      <c r="N830" s="191">
        <v>4</v>
      </c>
      <c r="O830" s="163" t="s">
        <v>3978</v>
      </c>
      <c r="P830" s="53">
        <f t="shared" si="161"/>
        <v>1</v>
      </c>
      <c r="Q830" s="166" t="str">
        <f>IF(ISNUMBER(P830),IF(P830=100%,"CUMPLIDA",IF(AND(ISNUMBER(L830),ISNUMBER(CGR!$P$4)), IF(L830&lt;CGR!$P$4,"INCUMPLIDA","PROCESO"), "VERIFICAR FECHA")),"SIN VALOR AVANCE")</f>
        <v>CUMPLIDA</v>
      </c>
      <c r="R830" s="281" t="s">
        <v>4015</v>
      </c>
      <c r="S830" s="282" t="s">
        <v>1097</v>
      </c>
      <c r="T830" s="363">
        <v>4</v>
      </c>
      <c r="U830" s="378">
        <v>44958</v>
      </c>
      <c r="V830" s="378">
        <v>45323</v>
      </c>
      <c r="W830" s="165">
        <f t="shared" si="152"/>
        <v>52.142857142857146</v>
      </c>
      <c r="X830" s="387">
        <v>4</v>
      </c>
      <c r="Y830" s="282" t="s">
        <v>3978</v>
      </c>
      <c r="Z830" s="340">
        <f t="shared" si="154"/>
        <v>1</v>
      </c>
      <c r="AA830" s="340">
        <f t="shared" si="155"/>
        <v>1</v>
      </c>
      <c r="AB830" s="340">
        <f t="shared" si="156"/>
        <v>1</v>
      </c>
      <c r="AC830" s="340">
        <f t="shared" si="157"/>
        <v>1</v>
      </c>
      <c r="AD830" s="340">
        <f t="shared" si="158"/>
        <v>1</v>
      </c>
      <c r="AE830" s="340">
        <f t="shared" si="159"/>
        <v>1</v>
      </c>
      <c r="AF830" s="340">
        <f t="shared" si="159"/>
        <v>1</v>
      </c>
      <c r="AG830" s="340">
        <f t="shared" si="160"/>
        <v>1</v>
      </c>
    </row>
    <row r="831" spans="1:33" ht="409.5">
      <c r="A831" s="169" t="s">
        <v>19</v>
      </c>
      <c r="B831" s="460" t="s">
        <v>13</v>
      </c>
      <c r="C831" s="642" t="s">
        <v>3955</v>
      </c>
      <c r="D831" s="642" t="s">
        <v>3956</v>
      </c>
      <c r="E831" s="643"/>
      <c r="F831" s="643" t="s">
        <v>4005</v>
      </c>
      <c r="G831" s="52" t="s">
        <v>3981</v>
      </c>
      <c r="H831" s="163" t="s">
        <v>3982</v>
      </c>
      <c r="I831" s="163" t="s">
        <v>1097</v>
      </c>
      <c r="J831" s="164">
        <v>1</v>
      </c>
      <c r="K831" s="190">
        <v>44958</v>
      </c>
      <c r="L831" s="190">
        <v>44985</v>
      </c>
      <c r="M831" s="165">
        <f t="shared" si="153"/>
        <v>3.8571428571428572</v>
      </c>
      <c r="N831" s="191">
        <v>1</v>
      </c>
      <c r="O831" s="163" t="s">
        <v>3978</v>
      </c>
      <c r="P831" s="53">
        <f t="shared" si="161"/>
        <v>1</v>
      </c>
      <c r="Q831" s="166" t="str">
        <f>IF(ISNUMBER(P831),IF(P831=100%,"CUMPLIDA",IF(AND(ISNUMBER(L831),ISNUMBER(CGR!$P$4)), IF(L831&lt;CGR!$P$4,"INCUMPLIDA","PROCESO"), "VERIFICAR FECHA")),"SIN VALOR AVANCE")</f>
        <v>CUMPLIDA</v>
      </c>
      <c r="R831" s="281" t="s">
        <v>3982</v>
      </c>
      <c r="S831" s="282" t="s">
        <v>1097</v>
      </c>
      <c r="T831" s="363">
        <v>1</v>
      </c>
      <c r="U831" s="378">
        <v>44958</v>
      </c>
      <c r="V831" s="378">
        <v>44985</v>
      </c>
      <c r="W831" s="165">
        <f t="shared" si="152"/>
        <v>3.8571428571428572</v>
      </c>
      <c r="X831" s="387">
        <v>1</v>
      </c>
      <c r="Y831" s="282" t="s">
        <v>3978</v>
      </c>
      <c r="Z831" s="340">
        <f t="shared" si="154"/>
        <v>1</v>
      </c>
      <c r="AA831" s="340">
        <f t="shared" si="155"/>
        <v>1</v>
      </c>
      <c r="AB831" s="340">
        <f t="shared" si="156"/>
        <v>1</v>
      </c>
      <c r="AC831" s="340">
        <f t="shared" si="157"/>
        <v>1</v>
      </c>
      <c r="AD831" s="340">
        <f t="shared" si="158"/>
        <v>1</v>
      </c>
      <c r="AE831" s="340">
        <f t="shared" si="159"/>
        <v>1</v>
      </c>
      <c r="AF831" s="340">
        <f t="shared" si="159"/>
        <v>1</v>
      </c>
      <c r="AG831" s="340">
        <f t="shared" si="160"/>
        <v>1</v>
      </c>
    </row>
    <row r="832" spans="1:33" ht="180.75" customHeight="1">
      <c r="A832" s="169" t="s">
        <v>19</v>
      </c>
      <c r="B832" s="460" t="s">
        <v>13</v>
      </c>
      <c r="C832" s="642" t="s">
        <v>3955</v>
      </c>
      <c r="D832" s="642" t="s">
        <v>3956</v>
      </c>
      <c r="E832" s="643" t="s">
        <v>4016</v>
      </c>
      <c r="F832" s="643" t="s">
        <v>4017</v>
      </c>
      <c r="G832" s="52" t="s">
        <v>4006</v>
      </c>
      <c r="H832" s="163" t="s">
        <v>3964</v>
      </c>
      <c r="I832" s="163" t="s">
        <v>3965</v>
      </c>
      <c r="J832" s="164">
        <v>3</v>
      </c>
      <c r="K832" s="190">
        <v>44958</v>
      </c>
      <c r="L832" s="190">
        <v>45323</v>
      </c>
      <c r="M832" s="165">
        <f t="shared" si="153"/>
        <v>52.142857142857146</v>
      </c>
      <c r="N832" s="191">
        <v>3</v>
      </c>
      <c r="O832" s="163" t="s">
        <v>4018</v>
      </c>
      <c r="P832" s="53">
        <f t="shared" si="161"/>
        <v>1</v>
      </c>
      <c r="Q832" s="166" t="str">
        <f>IF(ISNUMBER(P832),IF(P832=100%,"CUMPLIDA",IF(AND(ISNUMBER(L832),ISNUMBER(CGR!$P$4)), IF(L832&lt;CGR!$P$4,"INCUMPLIDA","PROCESO"), "VERIFICAR FECHA")),"SIN VALOR AVANCE")</f>
        <v>CUMPLIDA</v>
      </c>
      <c r="R832" s="281" t="s">
        <v>3964</v>
      </c>
      <c r="S832" s="282" t="s">
        <v>3965</v>
      </c>
      <c r="T832" s="363">
        <v>3</v>
      </c>
      <c r="U832" s="378">
        <v>44958</v>
      </c>
      <c r="V832" s="378">
        <v>45323</v>
      </c>
      <c r="W832" s="165">
        <f t="shared" si="152"/>
        <v>52.142857142857146</v>
      </c>
      <c r="X832" s="387">
        <v>3</v>
      </c>
      <c r="Y832" s="282" t="s">
        <v>4018</v>
      </c>
      <c r="Z832" s="340">
        <f t="shared" si="154"/>
        <v>1</v>
      </c>
      <c r="AA832" s="340">
        <f t="shared" si="155"/>
        <v>1</v>
      </c>
      <c r="AB832" s="340">
        <f t="shared" si="156"/>
        <v>1</v>
      </c>
      <c r="AC832" s="340">
        <f t="shared" si="157"/>
        <v>1</v>
      </c>
      <c r="AD832" s="340">
        <f t="shared" si="158"/>
        <v>1</v>
      </c>
      <c r="AE832" s="340">
        <f t="shared" si="159"/>
        <v>1</v>
      </c>
      <c r="AF832" s="340">
        <f t="shared" si="159"/>
        <v>1</v>
      </c>
      <c r="AG832" s="340">
        <f t="shared" si="160"/>
        <v>1</v>
      </c>
    </row>
    <row r="833" spans="1:33" ht="90">
      <c r="A833" s="169" t="s">
        <v>19</v>
      </c>
      <c r="B833" s="460" t="s">
        <v>13</v>
      </c>
      <c r="C833" s="642"/>
      <c r="D833" s="642"/>
      <c r="E833" s="643"/>
      <c r="F833" s="643" t="s">
        <v>4017</v>
      </c>
      <c r="G833" s="643" t="s">
        <v>3967</v>
      </c>
      <c r="H833" s="537" t="s">
        <v>2429</v>
      </c>
      <c r="I833" s="163" t="s">
        <v>969</v>
      </c>
      <c r="J833" s="164">
        <v>1</v>
      </c>
      <c r="K833" s="190">
        <v>45231</v>
      </c>
      <c r="L833" s="190">
        <v>45504</v>
      </c>
      <c r="M833" s="165">
        <f t="shared" si="153"/>
        <v>39</v>
      </c>
      <c r="N833" s="191">
        <v>1</v>
      </c>
      <c r="O833" s="175" t="s">
        <v>3703</v>
      </c>
      <c r="P833" s="53">
        <f t="shared" si="161"/>
        <v>1</v>
      </c>
      <c r="Q833" s="166" t="str">
        <f>IF(ISNUMBER(P833),IF(P833=100%,"CUMPLIDA",IF(AND(ISNUMBER(L833),ISNUMBER(CGR!$P$4)), IF(L833&lt;CGR!$P$4,"INCUMPLIDA","PROCESO"), "VERIFICAR FECHA")),"SIN VALOR AVANCE")</f>
        <v>CUMPLIDA</v>
      </c>
      <c r="R833" s="362" t="s">
        <v>2429</v>
      </c>
      <c r="S833" s="282" t="s">
        <v>969</v>
      </c>
      <c r="T833" s="363">
        <v>1</v>
      </c>
      <c r="U833" s="378">
        <v>45231</v>
      </c>
      <c r="V833" s="378">
        <v>45504</v>
      </c>
      <c r="W833" s="165">
        <f t="shared" si="152"/>
        <v>39</v>
      </c>
      <c r="X833" s="387">
        <v>1</v>
      </c>
      <c r="Y833" s="303" t="s">
        <v>3703</v>
      </c>
      <c r="Z833" s="340">
        <f t="shared" si="154"/>
        <v>1</v>
      </c>
      <c r="AA833" s="340">
        <f t="shared" si="155"/>
        <v>1</v>
      </c>
      <c r="AB833" s="340">
        <f t="shared" si="156"/>
        <v>1</v>
      </c>
      <c r="AC833" s="340">
        <f t="shared" si="157"/>
        <v>1</v>
      </c>
      <c r="AD833" s="340">
        <f t="shared" si="158"/>
        <v>1</v>
      </c>
      <c r="AE833" s="340">
        <f t="shared" si="159"/>
        <v>1</v>
      </c>
      <c r="AF833" s="340">
        <f t="shared" si="159"/>
        <v>1</v>
      </c>
      <c r="AG833" s="340">
        <f t="shared" si="160"/>
        <v>1</v>
      </c>
    </row>
    <row r="834" spans="1:33" ht="210.75">
      <c r="A834" s="169" t="s">
        <v>19</v>
      </c>
      <c r="B834" s="460" t="s">
        <v>13</v>
      </c>
      <c r="C834" s="642"/>
      <c r="D834" s="642"/>
      <c r="E834" s="643"/>
      <c r="F834" s="643" t="s">
        <v>4017</v>
      </c>
      <c r="G834" s="643"/>
      <c r="H834" s="537" t="s">
        <v>2431</v>
      </c>
      <c r="I834" s="163" t="s">
        <v>2432</v>
      </c>
      <c r="J834" s="164">
        <v>1</v>
      </c>
      <c r="K834" s="190">
        <v>45231</v>
      </c>
      <c r="L834" s="190">
        <v>45504</v>
      </c>
      <c r="M834" s="165">
        <f t="shared" si="153"/>
        <v>39</v>
      </c>
      <c r="N834" s="191">
        <v>1</v>
      </c>
      <c r="O834" s="175" t="s">
        <v>3968</v>
      </c>
      <c r="P834" s="53">
        <f t="shared" si="161"/>
        <v>1</v>
      </c>
      <c r="Q834" s="166" t="str">
        <f>IF(ISNUMBER(P834),IF(P834=100%,"CUMPLIDA",IF(AND(ISNUMBER(L834),ISNUMBER(CGR!$P$4)), IF(L834&lt;CGR!$P$4,"INCUMPLIDA","PROCESO"), "VERIFICAR FECHA")),"SIN VALOR AVANCE")</f>
        <v>CUMPLIDA</v>
      </c>
      <c r="R834" s="362" t="s">
        <v>2431</v>
      </c>
      <c r="S834" s="282" t="s">
        <v>2432</v>
      </c>
      <c r="T834" s="363">
        <v>1</v>
      </c>
      <c r="U834" s="378">
        <v>45231</v>
      </c>
      <c r="V834" s="378">
        <v>45504</v>
      </c>
      <c r="W834" s="165">
        <f t="shared" si="152"/>
        <v>39</v>
      </c>
      <c r="X834" s="387">
        <v>1</v>
      </c>
      <c r="Y834" s="303" t="s">
        <v>3968</v>
      </c>
      <c r="Z834" s="340">
        <f t="shared" si="154"/>
        <v>1</v>
      </c>
      <c r="AA834" s="340">
        <f t="shared" si="155"/>
        <v>1</v>
      </c>
      <c r="AB834" s="340">
        <f t="shared" si="156"/>
        <v>1</v>
      </c>
      <c r="AC834" s="340">
        <f t="shared" si="157"/>
        <v>1</v>
      </c>
      <c r="AD834" s="340">
        <f t="shared" si="158"/>
        <v>1</v>
      </c>
      <c r="AE834" s="340">
        <f t="shared" si="159"/>
        <v>1</v>
      </c>
      <c r="AF834" s="340">
        <f t="shared" si="159"/>
        <v>1</v>
      </c>
      <c r="AG834" s="340">
        <f t="shared" si="160"/>
        <v>1</v>
      </c>
    </row>
    <row r="835" spans="1:33" ht="135.75">
      <c r="A835" s="169" t="s">
        <v>19</v>
      </c>
      <c r="B835" s="460" t="s">
        <v>13</v>
      </c>
      <c r="C835" s="642"/>
      <c r="D835" s="642"/>
      <c r="E835" s="643"/>
      <c r="F835" s="643" t="s">
        <v>4017</v>
      </c>
      <c r="G835" s="52" t="s">
        <v>2434</v>
      </c>
      <c r="H835" s="163" t="s">
        <v>1614</v>
      </c>
      <c r="I835" s="163" t="s">
        <v>238</v>
      </c>
      <c r="J835" s="168">
        <v>1</v>
      </c>
      <c r="K835" s="192">
        <v>45323</v>
      </c>
      <c r="L835" s="192">
        <v>45747</v>
      </c>
      <c r="M835" s="165">
        <f t="shared" si="153"/>
        <v>60.571428571428569</v>
      </c>
      <c r="N835" s="191">
        <v>0</v>
      </c>
      <c r="O835" s="175" t="s">
        <v>3969</v>
      </c>
      <c r="P835" s="53">
        <f t="shared" si="161"/>
        <v>0</v>
      </c>
      <c r="Q835" s="166" t="str">
        <f>IF(ISNUMBER(P835),IF(P835=100%,"CUMPLIDA",IF(AND(ISNUMBER(L835),ISNUMBER(CGR!$P$4)), IF(L835&lt;CGR!$P$4,"INCUMPLIDA","PROCESO"), "VERIFICAR FECHA")),"SIN VALOR AVANCE")</f>
        <v>PROCESO</v>
      </c>
      <c r="R835" s="281" t="s">
        <v>1614</v>
      </c>
      <c r="S835" s="282" t="s">
        <v>238</v>
      </c>
      <c r="T835" s="301">
        <v>1</v>
      </c>
      <c r="U835" s="379">
        <v>45323</v>
      </c>
      <c r="V835" s="379">
        <v>45747</v>
      </c>
      <c r="W835" s="165">
        <f t="shared" si="152"/>
        <v>60.571428571428569</v>
      </c>
      <c r="X835" s="387">
        <v>0</v>
      </c>
      <c r="Y835" s="303" t="s">
        <v>3969</v>
      </c>
      <c r="Z835" s="340">
        <f t="shared" si="154"/>
        <v>1</v>
      </c>
      <c r="AA835" s="340">
        <f t="shared" si="155"/>
        <v>1</v>
      </c>
      <c r="AB835" s="340">
        <f t="shared" si="156"/>
        <v>1</v>
      </c>
      <c r="AC835" s="340">
        <f t="shared" si="157"/>
        <v>1</v>
      </c>
      <c r="AD835" s="340">
        <f t="shared" si="158"/>
        <v>1</v>
      </c>
      <c r="AE835" s="340">
        <f t="shared" si="159"/>
        <v>1</v>
      </c>
      <c r="AF835" s="340">
        <f t="shared" si="159"/>
        <v>1</v>
      </c>
      <c r="AG835" s="340">
        <f t="shared" si="160"/>
        <v>1</v>
      </c>
    </row>
    <row r="836" spans="1:33" ht="75.75" customHeight="1">
      <c r="A836" s="169" t="s">
        <v>19</v>
      </c>
      <c r="B836" s="460" t="s">
        <v>13</v>
      </c>
      <c r="C836" s="642" t="s">
        <v>3955</v>
      </c>
      <c r="D836" s="642" t="s">
        <v>3956</v>
      </c>
      <c r="E836" s="643"/>
      <c r="F836" s="643" t="s">
        <v>4017</v>
      </c>
      <c r="G836" s="52" t="s">
        <v>241</v>
      </c>
      <c r="H836" s="163" t="s">
        <v>241</v>
      </c>
      <c r="I836" s="163" t="s">
        <v>242</v>
      </c>
      <c r="J836" s="168">
        <v>1</v>
      </c>
      <c r="K836" s="192">
        <v>45323</v>
      </c>
      <c r="L836" s="192">
        <v>45747</v>
      </c>
      <c r="M836" s="165">
        <f t="shared" si="153"/>
        <v>60.571428571428569</v>
      </c>
      <c r="N836" s="191">
        <v>0</v>
      </c>
      <c r="O836" s="175" t="s">
        <v>3798</v>
      </c>
      <c r="P836" s="53">
        <f t="shared" si="161"/>
        <v>0</v>
      </c>
      <c r="Q836" s="166" t="str">
        <f>IF(ISNUMBER(P836),IF(P836=100%,"CUMPLIDA",IF(AND(ISNUMBER(L836),ISNUMBER(CGR!$P$4)), IF(L836&lt;CGR!$P$4,"INCUMPLIDA","PROCESO"), "VERIFICAR FECHA")),"SIN VALOR AVANCE")</f>
        <v>PROCESO</v>
      </c>
      <c r="R836" s="281" t="s">
        <v>241</v>
      </c>
      <c r="S836" s="282" t="s">
        <v>242</v>
      </c>
      <c r="T836" s="301">
        <v>1</v>
      </c>
      <c r="U836" s="379">
        <v>45323</v>
      </c>
      <c r="V836" s="379">
        <v>45747</v>
      </c>
      <c r="W836" s="165">
        <f t="shared" si="152"/>
        <v>60.571428571428569</v>
      </c>
      <c r="X836" s="387">
        <v>0</v>
      </c>
      <c r="Y836" s="303" t="s">
        <v>3798</v>
      </c>
      <c r="Z836" s="340">
        <f t="shared" si="154"/>
        <v>1</v>
      </c>
      <c r="AA836" s="340">
        <f t="shared" si="155"/>
        <v>1</v>
      </c>
      <c r="AB836" s="340">
        <f t="shared" si="156"/>
        <v>1</v>
      </c>
      <c r="AC836" s="340">
        <f t="shared" si="157"/>
        <v>1</v>
      </c>
      <c r="AD836" s="340">
        <f t="shared" si="158"/>
        <v>1</v>
      </c>
      <c r="AE836" s="340">
        <f t="shared" si="159"/>
        <v>1</v>
      </c>
      <c r="AF836" s="340">
        <f t="shared" si="159"/>
        <v>1</v>
      </c>
      <c r="AG836" s="340">
        <f t="shared" si="160"/>
        <v>1</v>
      </c>
    </row>
    <row r="837" spans="1:33" ht="150">
      <c r="A837" s="169" t="s">
        <v>19</v>
      </c>
      <c r="B837" s="460" t="s">
        <v>13</v>
      </c>
      <c r="C837" s="642"/>
      <c r="D837" s="642"/>
      <c r="E837" s="643"/>
      <c r="F837" s="643" t="s">
        <v>4017</v>
      </c>
      <c r="G837" s="52" t="s">
        <v>1361</v>
      </c>
      <c r="H837" s="163" t="s">
        <v>245</v>
      </c>
      <c r="I837" s="163" t="s">
        <v>246</v>
      </c>
      <c r="J837" s="168">
        <v>1</v>
      </c>
      <c r="K837" s="192">
        <v>45231</v>
      </c>
      <c r="L837" s="192">
        <v>45747</v>
      </c>
      <c r="M837" s="165">
        <f t="shared" si="153"/>
        <v>73.714285714285708</v>
      </c>
      <c r="N837" s="191">
        <v>0</v>
      </c>
      <c r="O837" s="175" t="s">
        <v>3798</v>
      </c>
      <c r="P837" s="53">
        <f t="shared" si="161"/>
        <v>0</v>
      </c>
      <c r="Q837" s="166" t="str">
        <f>IF(ISNUMBER(P837),IF(P837=100%,"CUMPLIDA",IF(AND(ISNUMBER(L837),ISNUMBER(CGR!$P$4)), IF(L837&lt;CGR!$P$4,"INCUMPLIDA","PROCESO"), "VERIFICAR FECHA")),"SIN VALOR AVANCE")</f>
        <v>PROCESO</v>
      </c>
      <c r="R837" s="281" t="s">
        <v>245</v>
      </c>
      <c r="S837" s="282" t="s">
        <v>246</v>
      </c>
      <c r="T837" s="301">
        <v>1</v>
      </c>
      <c r="U837" s="379">
        <v>45231</v>
      </c>
      <c r="V837" s="379">
        <v>45747</v>
      </c>
      <c r="W837" s="165">
        <f t="shared" si="152"/>
        <v>73.714285714285708</v>
      </c>
      <c r="X837" s="387">
        <v>0</v>
      </c>
      <c r="Y837" s="303" t="s">
        <v>3798</v>
      </c>
      <c r="Z837" s="340">
        <f t="shared" si="154"/>
        <v>1</v>
      </c>
      <c r="AA837" s="340">
        <f t="shared" si="155"/>
        <v>1</v>
      </c>
      <c r="AB837" s="340">
        <f t="shared" si="156"/>
        <v>1</v>
      </c>
      <c r="AC837" s="340">
        <f t="shared" si="157"/>
        <v>1</v>
      </c>
      <c r="AD837" s="340">
        <f t="shared" si="158"/>
        <v>1</v>
      </c>
      <c r="AE837" s="340">
        <f t="shared" si="159"/>
        <v>1</v>
      </c>
      <c r="AF837" s="340">
        <f t="shared" si="159"/>
        <v>1</v>
      </c>
      <c r="AG837" s="340">
        <f t="shared" si="160"/>
        <v>1</v>
      </c>
    </row>
    <row r="838" spans="1:33" ht="135.75">
      <c r="A838" s="169" t="s">
        <v>19</v>
      </c>
      <c r="B838" s="460" t="s">
        <v>13</v>
      </c>
      <c r="C838" s="642"/>
      <c r="D838" s="642"/>
      <c r="E838" s="643"/>
      <c r="F838" s="643" t="s">
        <v>4017</v>
      </c>
      <c r="G838" s="52" t="s">
        <v>248</v>
      </c>
      <c r="H838" s="163" t="s">
        <v>248</v>
      </c>
      <c r="I838" s="163" t="s">
        <v>3249</v>
      </c>
      <c r="J838" s="168">
        <v>1</v>
      </c>
      <c r="K838" s="192">
        <v>45323</v>
      </c>
      <c r="L838" s="192">
        <v>45747</v>
      </c>
      <c r="M838" s="165">
        <f t="shared" si="153"/>
        <v>60.571428571428569</v>
      </c>
      <c r="N838" s="191">
        <v>0</v>
      </c>
      <c r="O838" s="175" t="s">
        <v>3969</v>
      </c>
      <c r="P838" s="53">
        <f t="shared" si="161"/>
        <v>0</v>
      </c>
      <c r="Q838" s="166" t="str">
        <f>IF(ISNUMBER(P838),IF(P838=100%,"CUMPLIDA",IF(AND(ISNUMBER(L838),ISNUMBER(CGR!$P$4)), IF(L838&lt;CGR!$P$4,"INCUMPLIDA","PROCESO"), "VERIFICAR FECHA")),"SIN VALOR AVANCE")</f>
        <v>PROCESO</v>
      </c>
      <c r="R838" s="281" t="s">
        <v>248</v>
      </c>
      <c r="S838" s="282" t="s">
        <v>3249</v>
      </c>
      <c r="T838" s="301">
        <v>1</v>
      </c>
      <c r="U838" s="379">
        <v>45323</v>
      </c>
      <c r="V838" s="379">
        <v>45747</v>
      </c>
      <c r="W838" s="165">
        <f t="shared" si="152"/>
        <v>60.571428571428569</v>
      </c>
      <c r="X838" s="387">
        <v>0</v>
      </c>
      <c r="Y838" s="303" t="s">
        <v>3969</v>
      </c>
      <c r="Z838" s="340">
        <f t="shared" si="154"/>
        <v>1</v>
      </c>
      <c r="AA838" s="340">
        <f t="shared" si="155"/>
        <v>1</v>
      </c>
      <c r="AB838" s="340">
        <f t="shared" si="156"/>
        <v>1</v>
      </c>
      <c r="AC838" s="340">
        <f t="shared" si="157"/>
        <v>1</v>
      </c>
      <c r="AD838" s="340">
        <f t="shared" si="158"/>
        <v>1</v>
      </c>
      <c r="AE838" s="340">
        <f t="shared" si="159"/>
        <v>1</v>
      </c>
      <c r="AF838" s="340">
        <f t="shared" si="159"/>
        <v>1</v>
      </c>
      <c r="AG838" s="340">
        <f t="shared" si="160"/>
        <v>1</v>
      </c>
    </row>
    <row r="839" spans="1:33" ht="135">
      <c r="A839" s="169" t="s">
        <v>19</v>
      </c>
      <c r="B839" s="460" t="s">
        <v>13</v>
      </c>
      <c r="C839" s="642"/>
      <c r="D839" s="642"/>
      <c r="E839" s="643"/>
      <c r="F839" s="643" t="s">
        <v>4017</v>
      </c>
      <c r="G839" s="52" t="s">
        <v>3707</v>
      </c>
      <c r="H839" s="163" t="s">
        <v>3707</v>
      </c>
      <c r="I839" s="163" t="s">
        <v>252</v>
      </c>
      <c r="J839" s="168">
        <v>1</v>
      </c>
      <c r="K839" s="192">
        <v>45231</v>
      </c>
      <c r="L839" s="192">
        <v>45747</v>
      </c>
      <c r="M839" s="165">
        <f t="shared" si="153"/>
        <v>73.714285714285708</v>
      </c>
      <c r="N839" s="191">
        <v>0</v>
      </c>
      <c r="O839" s="175" t="s">
        <v>3798</v>
      </c>
      <c r="P839" s="53">
        <f t="shared" si="161"/>
        <v>0</v>
      </c>
      <c r="Q839" s="166" t="str">
        <f>IF(ISNUMBER(P839),IF(P839=100%,"CUMPLIDA",IF(AND(ISNUMBER(L839),ISNUMBER(CGR!$P$4)), IF(L839&lt;CGR!$P$4,"INCUMPLIDA","PROCESO"), "VERIFICAR FECHA")),"SIN VALOR AVANCE")</f>
        <v>PROCESO</v>
      </c>
      <c r="R839" s="281" t="s">
        <v>3707</v>
      </c>
      <c r="S839" s="282" t="s">
        <v>252</v>
      </c>
      <c r="T839" s="301">
        <v>1</v>
      </c>
      <c r="U839" s="379">
        <v>45231</v>
      </c>
      <c r="V839" s="379">
        <v>45747</v>
      </c>
      <c r="W839" s="165">
        <f t="shared" si="152"/>
        <v>73.714285714285708</v>
      </c>
      <c r="X839" s="387">
        <v>0</v>
      </c>
      <c r="Y839" s="303" t="s">
        <v>3798</v>
      </c>
      <c r="Z839" s="340">
        <f t="shared" si="154"/>
        <v>1</v>
      </c>
      <c r="AA839" s="340">
        <f t="shared" si="155"/>
        <v>1</v>
      </c>
      <c r="AB839" s="340">
        <f t="shared" si="156"/>
        <v>1</v>
      </c>
      <c r="AC839" s="340">
        <f t="shared" si="157"/>
        <v>1</v>
      </c>
      <c r="AD839" s="340">
        <f t="shared" si="158"/>
        <v>1</v>
      </c>
      <c r="AE839" s="340">
        <f t="shared" si="159"/>
        <v>1</v>
      </c>
      <c r="AF839" s="340">
        <f t="shared" si="159"/>
        <v>1</v>
      </c>
      <c r="AG839" s="340">
        <f t="shared" si="160"/>
        <v>1</v>
      </c>
    </row>
    <row r="840" spans="1:33" ht="210.75">
      <c r="A840" s="169" t="s">
        <v>19</v>
      </c>
      <c r="B840" s="460" t="s">
        <v>13</v>
      </c>
      <c r="C840" s="642"/>
      <c r="D840" s="642"/>
      <c r="E840" s="643"/>
      <c r="F840" s="643" t="s">
        <v>4017</v>
      </c>
      <c r="G840" s="52" t="s">
        <v>3708</v>
      </c>
      <c r="H840" s="163" t="s">
        <v>3708</v>
      </c>
      <c r="I840" s="163" t="s">
        <v>2556</v>
      </c>
      <c r="J840" s="168">
        <v>1</v>
      </c>
      <c r="K840" s="192">
        <v>45231</v>
      </c>
      <c r="L840" s="192">
        <v>45808</v>
      </c>
      <c r="M840" s="165">
        <f t="shared" si="153"/>
        <v>82.428571428571431</v>
      </c>
      <c r="N840" s="191">
        <v>0</v>
      </c>
      <c r="O840" s="175" t="s">
        <v>3968</v>
      </c>
      <c r="P840" s="53">
        <f t="shared" si="161"/>
        <v>0</v>
      </c>
      <c r="Q840" s="166" t="str">
        <f>IF(ISNUMBER(P840),IF(P840=100%,"CUMPLIDA",IF(AND(ISNUMBER(L840),ISNUMBER(CGR!$P$4)), IF(L840&lt;CGR!$P$4,"INCUMPLIDA","PROCESO"), "VERIFICAR FECHA")),"SIN VALOR AVANCE")</f>
        <v>PROCESO</v>
      </c>
      <c r="R840" s="281" t="s">
        <v>3708</v>
      </c>
      <c r="S840" s="282" t="s">
        <v>2556</v>
      </c>
      <c r="T840" s="301">
        <v>1</v>
      </c>
      <c r="U840" s="379">
        <v>45231</v>
      </c>
      <c r="V840" s="379">
        <v>45808</v>
      </c>
      <c r="W840" s="165">
        <f t="shared" si="152"/>
        <v>82.428571428571431</v>
      </c>
      <c r="X840" s="387">
        <v>0</v>
      </c>
      <c r="Y840" s="303" t="s">
        <v>3968</v>
      </c>
      <c r="Z840" s="340">
        <f t="shared" si="154"/>
        <v>1</v>
      </c>
      <c r="AA840" s="340">
        <f t="shared" si="155"/>
        <v>1</v>
      </c>
      <c r="AB840" s="340">
        <f t="shared" si="156"/>
        <v>1</v>
      </c>
      <c r="AC840" s="340">
        <f t="shared" si="157"/>
        <v>1</v>
      </c>
      <c r="AD840" s="340">
        <f t="shared" si="158"/>
        <v>1</v>
      </c>
      <c r="AE840" s="340">
        <f t="shared" si="159"/>
        <v>1</v>
      </c>
      <c r="AF840" s="340">
        <f t="shared" si="159"/>
        <v>1</v>
      </c>
      <c r="AG840" s="340">
        <f t="shared" si="160"/>
        <v>1</v>
      </c>
    </row>
    <row r="841" spans="1:33" ht="75.75">
      <c r="A841" s="169" t="s">
        <v>19</v>
      </c>
      <c r="B841" s="460" t="s">
        <v>13</v>
      </c>
      <c r="C841" s="642"/>
      <c r="D841" s="642"/>
      <c r="E841" s="643"/>
      <c r="F841" s="643" t="s">
        <v>4017</v>
      </c>
      <c r="G841" s="52" t="s">
        <v>1363</v>
      </c>
      <c r="H841" s="163" t="s">
        <v>258</v>
      </c>
      <c r="I841" s="163" t="s">
        <v>259</v>
      </c>
      <c r="J841" s="168">
        <v>12</v>
      </c>
      <c r="K841" s="192">
        <v>46024</v>
      </c>
      <c r="L841" s="192">
        <v>47118</v>
      </c>
      <c r="M841" s="165">
        <f t="shared" si="153"/>
        <v>156.28571428571428</v>
      </c>
      <c r="N841" s="191">
        <v>0</v>
      </c>
      <c r="O841" s="175" t="s">
        <v>3798</v>
      </c>
      <c r="P841" s="53">
        <f t="shared" si="161"/>
        <v>0</v>
      </c>
      <c r="Q841" s="166" t="str">
        <f>IF(ISNUMBER(P841),IF(P841=100%,"CUMPLIDA",IF(AND(ISNUMBER(L841),ISNUMBER(CGR!$P$4)), IF(L841&lt;CGR!$P$4,"INCUMPLIDA","PROCESO"), "VERIFICAR FECHA")),"SIN VALOR AVANCE")</f>
        <v>PROCESO</v>
      </c>
      <c r="R841" s="281" t="s">
        <v>258</v>
      </c>
      <c r="S841" s="282" t="s">
        <v>259</v>
      </c>
      <c r="T841" s="301">
        <v>12</v>
      </c>
      <c r="U841" s="379">
        <v>46024</v>
      </c>
      <c r="V841" s="379">
        <v>47118</v>
      </c>
      <c r="W841" s="165">
        <f t="shared" si="152"/>
        <v>156.28571428571428</v>
      </c>
      <c r="X841" s="387">
        <v>0</v>
      </c>
      <c r="Y841" s="303" t="s">
        <v>3798</v>
      </c>
      <c r="Z841" s="340">
        <f t="shared" si="154"/>
        <v>1</v>
      </c>
      <c r="AA841" s="340">
        <f t="shared" si="155"/>
        <v>1</v>
      </c>
      <c r="AB841" s="340">
        <f t="shared" si="156"/>
        <v>1</v>
      </c>
      <c r="AC841" s="340">
        <f t="shared" si="157"/>
        <v>1</v>
      </c>
      <c r="AD841" s="340">
        <f t="shared" si="158"/>
        <v>1</v>
      </c>
      <c r="AE841" s="340">
        <f t="shared" si="159"/>
        <v>1</v>
      </c>
      <c r="AF841" s="340">
        <f t="shared" si="159"/>
        <v>1</v>
      </c>
      <c r="AG841" s="340">
        <f t="shared" si="160"/>
        <v>1</v>
      </c>
    </row>
    <row r="842" spans="1:33" ht="180">
      <c r="A842" s="169" t="s">
        <v>19</v>
      </c>
      <c r="B842" s="460" t="s">
        <v>13</v>
      </c>
      <c r="C842" s="642" t="s">
        <v>3955</v>
      </c>
      <c r="D842" s="642" t="s">
        <v>3956</v>
      </c>
      <c r="E842" s="643"/>
      <c r="F842" s="643" t="s">
        <v>4017</v>
      </c>
      <c r="G842" s="52" t="s">
        <v>1364</v>
      </c>
      <c r="H842" s="163" t="s">
        <v>261</v>
      </c>
      <c r="I842" s="163" t="s">
        <v>262</v>
      </c>
      <c r="J842" s="168">
        <v>1</v>
      </c>
      <c r="K842" s="192">
        <v>46024</v>
      </c>
      <c r="L842" s="192">
        <v>47118</v>
      </c>
      <c r="M842" s="165">
        <f t="shared" si="153"/>
        <v>156.28571428571428</v>
      </c>
      <c r="N842" s="191">
        <v>0</v>
      </c>
      <c r="O842" s="175" t="s">
        <v>3969</v>
      </c>
      <c r="P842" s="53">
        <f t="shared" si="161"/>
        <v>0</v>
      </c>
      <c r="Q842" s="166" t="str">
        <f>IF(ISNUMBER(P842),IF(P842=100%,"CUMPLIDA",IF(AND(ISNUMBER(L842),ISNUMBER(CGR!$P$4)), IF(L842&lt;CGR!$P$4,"INCUMPLIDA","PROCESO"), "VERIFICAR FECHA")),"SIN VALOR AVANCE")</f>
        <v>PROCESO</v>
      </c>
      <c r="R842" s="281" t="s">
        <v>261</v>
      </c>
      <c r="S842" s="282" t="s">
        <v>262</v>
      </c>
      <c r="T842" s="301">
        <v>1</v>
      </c>
      <c r="U842" s="379">
        <v>46024</v>
      </c>
      <c r="V842" s="379">
        <v>47118</v>
      </c>
      <c r="W842" s="165">
        <f t="shared" si="152"/>
        <v>156.28571428571428</v>
      </c>
      <c r="X842" s="387">
        <v>0</v>
      </c>
      <c r="Y842" s="303" t="s">
        <v>3969</v>
      </c>
      <c r="Z842" s="340">
        <f t="shared" si="154"/>
        <v>1</v>
      </c>
      <c r="AA842" s="340">
        <f t="shared" si="155"/>
        <v>1</v>
      </c>
      <c r="AB842" s="340">
        <f t="shared" si="156"/>
        <v>1</v>
      </c>
      <c r="AC842" s="340">
        <f t="shared" si="157"/>
        <v>1</v>
      </c>
      <c r="AD842" s="340">
        <f t="shared" si="158"/>
        <v>1</v>
      </c>
      <c r="AE842" s="340">
        <f t="shared" si="159"/>
        <v>1</v>
      </c>
      <c r="AF842" s="340">
        <f t="shared" si="159"/>
        <v>1</v>
      </c>
      <c r="AG842" s="340">
        <f t="shared" si="160"/>
        <v>1</v>
      </c>
    </row>
    <row r="843" spans="1:33" ht="409.5">
      <c r="A843" s="169" t="s">
        <v>19</v>
      </c>
      <c r="B843" s="460" t="s">
        <v>13</v>
      </c>
      <c r="C843" s="642" t="s">
        <v>3955</v>
      </c>
      <c r="D843" s="642" t="s">
        <v>3956</v>
      </c>
      <c r="E843" s="643"/>
      <c r="F843" s="643"/>
      <c r="G843" s="52" t="s">
        <v>1365</v>
      </c>
      <c r="H843" s="163" t="s">
        <v>264</v>
      </c>
      <c r="I843" s="163" t="s">
        <v>265</v>
      </c>
      <c r="J843" s="168">
        <v>2</v>
      </c>
      <c r="K843" s="192">
        <v>46024</v>
      </c>
      <c r="L843" s="192">
        <v>47118</v>
      </c>
      <c r="M843" s="165">
        <f t="shared" si="153"/>
        <v>156.28571428571428</v>
      </c>
      <c r="N843" s="191">
        <v>0</v>
      </c>
      <c r="O843" s="175" t="s">
        <v>3968</v>
      </c>
      <c r="P843" s="53">
        <f t="shared" si="161"/>
        <v>0</v>
      </c>
      <c r="Q843" s="166" t="str">
        <f>IF(ISNUMBER(P843),IF(P843=100%,"CUMPLIDA",IF(AND(ISNUMBER(L843),ISNUMBER(CGR!$P$4)), IF(L843&lt;CGR!$P$4,"INCUMPLIDA","PROCESO"), "VERIFICAR FECHA")),"SIN VALOR AVANCE")</f>
        <v>PROCESO</v>
      </c>
      <c r="R843" s="281" t="s">
        <v>264</v>
      </c>
      <c r="S843" s="282" t="s">
        <v>265</v>
      </c>
      <c r="T843" s="301">
        <v>2</v>
      </c>
      <c r="U843" s="379">
        <v>46024</v>
      </c>
      <c r="V843" s="379">
        <v>47118</v>
      </c>
      <c r="W843" s="165">
        <f t="shared" ref="W843:W906" si="162">(V843-U843)/7</f>
        <v>156.28571428571428</v>
      </c>
      <c r="X843" s="387">
        <v>0</v>
      </c>
      <c r="Y843" s="303" t="s">
        <v>3968</v>
      </c>
      <c r="Z843" s="340">
        <f t="shared" si="154"/>
        <v>1</v>
      </c>
      <c r="AA843" s="340">
        <f t="shared" si="155"/>
        <v>1</v>
      </c>
      <c r="AB843" s="340">
        <f t="shared" si="156"/>
        <v>1</v>
      </c>
      <c r="AC843" s="340">
        <f t="shared" si="157"/>
        <v>1</v>
      </c>
      <c r="AD843" s="340">
        <f t="shared" si="158"/>
        <v>1</v>
      </c>
      <c r="AE843" s="340">
        <f t="shared" si="159"/>
        <v>1</v>
      </c>
      <c r="AF843" s="340">
        <f t="shared" si="159"/>
        <v>1</v>
      </c>
      <c r="AG843" s="340">
        <f t="shared" si="160"/>
        <v>1</v>
      </c>
    </row>
    <row r="844" spans="1:33" ht="150">
      <c r="A844" s="169" t="s">
        <v>19</v>
      </c>
      <c r="B844" s="460" t="s">
        <v>13</v>
      </c>
      <c r="C844" s="642" t="s">
        <v>3955</v>
      </c>
      <c r="D844" s="642" t="s">
        <v>3956</v>
      </c>
      <c r="E844" s="643"/>
      <c r="F844" s="643"/>
      <c r="G844" s="52" t="s">
        <v>3970</v>
      </c>
      <c r="H844" s="163" t="s">
        <v>3971</v>
      </c>
      <c r="I844" s="163" t="s">
        <v>3972</v>
      </c>
      <c r="J844" s="164">
        <v>1</v>
      </c>
      <c r="K844" s="190">
        <v>44927</v>
      </c>
      <c r="L844" s="190">
        <v>45016</v>
      </c>
      <c r="M844" s="165">
        <f t="shared" si="153"/>
        <v>12.714285714285714</v>
      </c>
      <c r="N844" s="191">
        <v>1</v>
      </c>
      <c r="O844" s="163" t="s">
        <v>3973</v>
      </c>
      <c r="P844" s="53">
        <f t="shared" si="161"/>
        <v>1</v>
      </c>
      <c r="Q844" s="166" t="str">
        <f>IF(ISNUMBER(P844),IF(P844=100%,"CUMPLIDA",IF(AND(ISNUMBER(L844),ISNUMBER(CGR!$P$4)), IF(L844&lt;CGR!$P$4,"INCUMPLIDA","PROCESO"), "VERIFICAR FECHA")),"SIN VALOR AVANCE")</f>
        <v>CUMPLIDA</v>
      </c>
      <c r="R844" s="281" t="s">
        <v>3971</v>
      </c>
      <c r="S844" s="282" t="s">
        <v>3972</v>
      </c>
      <c r="T844" s="363">
        <v>1</v>
      </c>
      <c r="U844" s="378">
        <v>44927</v>
      </c>
      <c r="V844" s="378">
        <v>45016</v>
      </c>
      <c r="W844" s="165">
        <f t="shared" si="162"/>
        <v>12.714285714285714</v>
      </c>
      <c r="X844" s="387">
        <v>1</v>
      </c>
      <c r="Y844" s="282" t="s">
        <v>3973</v>
      </c>
      <c r="Z844" s="340">
        <f t="shared" si="154"/>
        <v>1</v>
      </c>
      <c r="AA844" s="340">
        <f t="shared" si="155"/>
        <v>1</v>
      </c>
      <c r="AB844" s="340">
        <f t="shared" si="156"/>
        <v>1</v>
      </c>
      <c r="AC844" s="340">
        <f t="shared" si="157"/>
        <v>1</v>
      </c>
      <c r="AD844" s="340">
        <f t="shared" si="158"/>
        <v>1</v>
      </c>
      <c r="AE844" s="340">
        <f t="shared" si="159"/>
        <v>1</v>
      </c>
      <c r="AF844" s="340">
        <f t="shared" si="159"/>
        <v>1</v>
      </c>
      <c r="AG844" s="340">
        <f t="shared" si="160"/>
        <v>1</v>
      </c>
    </row>
    <row r="845" spans="1:33" ht="360">
      <c r="A845" s="169" t="s">
        <v>19</v>
      </c>
      <c r="B845" s="460" t="s">
        <v>13</v>
      </c>
      <c r="C845" s="642" t="s">
        <v>3955</v>
      </c>
      <c r="D845" s="642" t="s">
        <v>3956</v>
      </c>
      <c r="E845" s="643"/>
      <c r="F845" s="643" t="s">
        <v>4017</v>
      </c>
      <c r="G845" s="52" t="s">
        <v>3970</v>
      </c>
      <c r="H845" s="163" t="s">
        <v>4009</v>
      </c>
      <c r="I845" s="163" t="s">
        <v>1097</v>
      </c>
      <c r="J845" s="164">
        <v>1</v>
      </c>
      <c r="K845" s="190">
        <v>45017</v>
      </c>
      <c r="L845" s="190">
        <v>45138</v>
      </c>
      <c r="M845" s="165">
        <f t="shared" si="153"/>
        <v>17.285714285714285</v>
      </c>
      <c r="N845" s="191">
        <v>1</v>
      </c>
      <c r="O845" s="163" t="s">
        <v>4019</v>
      </c>
      <c r="P845" s="53">
        <f t="shared" si="161"/>
        <v>1</v>
      </c>
      <c r="Q845" s="166" t="str">
        <f>IF(ISNUMBER(P845),IF(P845=100%,"CUMPLIDA",IF(AND(ISNUMBER(L845),ISNUMBER(CGR!$P$4)), IF(L845&lt;CGR!$P$4,"INCUMPLIDA","PROCESO"), "VERIFICAR FECHA")),"SIN VALOR AVANCE")</f>
        <v>CUMPLIDA</v>
      </c>
      <c r="R845" s="281" t="s">
        <v>4009</v>
      </c>
      <c r="S845" s="282" t="s">
        <v>1097</v>
      </c>
      <c r="T845" s="363">
        <v>1</v>
      </c>
      <c r="U845" s="378">
        <v>45017</v>
      </c>
      <c r="V845" s="378">
        <v>45138</v>
      </c>
      <c r="W845" s="165">
        <f t="shared" si="162"/>
        <v>17.285714285714285</v>
      </c>
      <c r="X845" s="387">
        <v>1</v>
      </c>
      <c r="Y845" s="282" t="s">
        <v>4019</v>
      </c>
      <c r="Z845" s="340">
        <f t="shared" si="154"/>
        <v>1</v>
      </c>
      <c r="AA845" s="340">
        <f t="shared" si="155"/>
        <v>1</v>
      </c>
      <c r="AB845" s="340">
        <f t="shared" si="156"/>
        <v>1</v>
      </c>
      <c r="AC845" s="340">
        <f t="shared" si="157"/>
        <v>1</v>
      </c>
      <c r="AD845" s="340">
        <f t="shared" si="158"/>
        <v>1</v>
      </c>
      <c r="AE845" s="340">
        <f t="shared" si="159"/>
        <v>1</v>
      </c>
      <c r="AF845" s="340">
        <f t="shared" si="159"/>
        <v>1</v>
      </c>
      <c r="AG845" s="340">
        <f t="shared" si="160"/>
        <v>1</v>
      </c>
    </row>
    <row r="846" spans="1:33" ht="180">
      <c r="A846" s="169" t="s">
        <v>19</v>
      </c>
      <c r="B846" s="460" t="s">
        <v>13</v>
      </c>
      <c r="C846" s="642" t="s">
        <v>3955</v>
      </c>
      <c r="D846" s="642" t="s">
        <v>3956</v>
      </c>
      <c r="E846" s="643"/>
      <c r="F846" s="643" t="s">
        <v>4017</v>
      </c>
      <c r="G846" s="52" t="s">
        <v>4020</v>
      </c>
      <c r="H846" s="163" t="s">
        <v>4021</v>
      </c>
      <c r="I846" s="163" t="s">
        <v>3961</v>
      </c>
      <c r="J846" s="164">
        <v>1</v>
      </c>
      <c r="K846" s="190">
        <v>44958</v>
      </c>
      <c r="L846" s="190">
        <v>44985</v>
      </c>
      <c r="M846" s="165">
        <f t="shared" si="153"/>
        <v>3.8571428571428572</v>
      </c>
      <c r="N846" s="191">
        <v>1</v>
      </c>
      <c r="O846" s="163" t="s">
        <v>4022</v>
      </c>
      <c r="P846" s="53">
        <f t="shared" si="161"/>
        <v>1</v>
      </c>
      <c r="Q846" s="166" t="str">
        <f>IF(ISNUMBER(P846),IF(P846=100%,"CUMPLIDA",IF(AND(ISNUMBER(L846),ISNUMBER(CGR!$P$4)), IF(L846&lt;CGR!$P$4,"INCUMPLIDA","PROCESO"), "VERIFICAR FECHA")),"SIN VALOR AVANCE")</f>
        <v>CUMPLIDA</v>
      </c>
      <c r="R846" s="281" t="s">
        <v>4021</v>
      </c>
      <c r="S846" s="282" t="s">
        <v>3961</v>
      </c>
      <c r="T846" s="363">
        <v>1</v>
      </c>
      <c r="U846" s="378">
        <v>44958</v>
      </c>
      <c r="V846" s="378">
        <v>44985</v>
      </c>
      <c r="W846" s="165">
        <f t="shared" si="162"/>
        <v>3.8571428571428572</v>
      </c>
      <c r="X846" s="387">
        <v>1</v>
      </c>
      <c r="Y846" s="282" t="s">
        <v>4022</v>
      </c>
      <c r="Z846" s="340">
        <f t="shared" si="154"/>
        <v>1</v>
      </c>
      <c r="AA846" s="340">
        <f t="shared" si="155"/>
        <v>1</v>
      </c>
      <c r="AB846" s="340">
        <f t="shared" si="156"/>
        <v>1</v>
      </c>
      <c r="AC846" s="340">
        <f t="shared" si="157"/>
        <v>1</v>
      </c>
      <c r="AD846" s="340">
        <f t="shared" si="158"/>
        <v>1</v>
      </c>
      <c r="AE846" s="340">
        <f t="shared" si="159"/>
        <v>1</v>
      </c>
      <c r="AF846" s="340">
        <f t="shared" si="159"/>
        <v>1</v>
      </c>
      <c r="AG846" s="340">
        <f t="shared" si="160"/>
        <v>1</v>
      </c>
    </row>
    <row r="847" spans="1:33" ht="390">
      <c r="A847" s="169" t="s">
        <v>19</v>
      </c>
      <c r="B847" s="460" t="s">
        <v>13</v>
      </c>
      <c r="C847" s="642" t="s">
        <v>3955</v>
      </c>
      <c r="D847" s="642" t="s">
        <v>3956</v>
      </c>
      <c r="E847" s="643"/>
      <c r="F847" s="643" t="s">
        <v>4017</v>
      </c>
      <c r="G847" s="52" t="s">
        <v>4023</v>
      </c>
      <c r="H847" s="163" t="s">
        <v>4024</v>
      </c>
      <c r="I847" s="163" t="s">
        <v>1097</v>
      </c>
      <c r="J847" s="164">
        <v>1</v>
      </c>
      <c r="K847" s="190">
        <v>44958</v>
      </c>
      <c r="L847" s="190">
        <v>44985</v>
      </c>
      <c r="M847" s="165">
        <f t="shared" si="153"/>
        <v>3.8571428571428572</v>
      </c>
      <c r="N847" s="191">
        <v>1</v>
      </c>
      <c r="O847" s="163" t="s">
        <v>4025</v>
      </c>
      <c r="P847" s="53">
        <f t="shared" si="161"/>
        <v>1</v>
      </c>
      <c r="Q847" s="166" t="str">
        <f>IF(ISNUMBER(P847),IF(P847=100%,"CUMPLIDA",IF(AND(ISNUMBER(L847),ISNUMBER(CGR!$P$4)), IF(L847&lt;CGR!$P$4,"INCUMPLIDA","PROCESO"), "VERIFICAR FECHA")),"SIN VALOR AVANCE")</f>
        <v>CUMPLIDA</v>
      </c>
      <c r="R847" s="281" t="s">
        <v>4024</v>
      </c>
      <c r="S847" s="282" t="s">
        <v>1097</v>
      </c>
      <c r="T847" s="363">
        <v>1</v>
      </c>
      <c r="U847" s="378">
        <v>44958</v>
      </c>
      <c r="V847" s="378">
        <v>44985</v>
      </c>
      <c r="W847" s="165">
        <f t="shared" si="162"/>
        <v>3.8571428571428572</v>
      </c>
      <c r="X847" s="387">
        <v>1</v>
      </c>
      <c r="Y847" s="282" t="s">
        <v>4025</v>
      </c>
      <c r="Z847" s="340">
        <f t="shared" si="154"/>
        <v>1</v>
      </c>
      <c r="AA847" s="340">
        <f t="shared" si="155"/>
        <v>1</v>
      </c>
      <c r="AB847" s="340">
        <f t="shared" si="156"/>
        <v>1</v>
      </c>
      <c r="AC847" s="340">
        <f t="shared" si="157"/>
        <v>1</v>
      </c>
      <c r="AD847" s="340">
        <f t="shared" si="158"/>
        <v>1</v>
      </c>
      <c r="AE847" s="340">
        <f t="shared" si="159"/>
        <v>1</v>
      </c>
      <c r="AF847" s="340">
        <f t="shared" si="159"/>
        <v>1</v>
      </c>
      <c r="AG847" s="340">
        <f t="shared" si="160"/>
        <v>1</v>
      </c>
    </row>
    <row r="848" spans="1:33" ht="285">
      <c r="A848" s="169" t="s">
        <v>19</v>
      </c>
      <c r="B848" s="460" t="s">
        <v>13</v>
      </c>
      <c r="C848" s="642" t="s">
        <v>3955</v>
      </c>
      <c r="D848" s="642" t="s">
        <v>3956</v>
      </c>
      <c r="E848" s="643"/>
      <c r="F848" s="643" t="s">
        <v>4017</v>
      </c>
      <c r="G848" s="52" t="s">
        <v>4026</v>
      </c>
      <c r="H848" s="163" t="s">
        <v>4027</v>
      </c>
      <c r="I848" s="163" t="s">
        <v>1097</v>
      </c>
      <c r="J848" s="164">
        <v>12</v>
      </c>
      <c r="K848" s="190">
        <v>44958</v>
      </c>
      <c r="L848" s="190">
        <v>45323</v>
      </c>
      <c r="M848" s="165">
        <f t="shared" si="153"/>
        <v>52.142857142857146</v>
      </c>
      <c r="N848" s="191">
        <v>12</v>
      </c>
      <c r="O848" s="163" t="s">
        <v>4013</v>
      </c>
      <c r="P848" s="53">
        <f t="shared" si="161"/>
        <v>1</v>
      </c>
      <c r="Q848" s="166" t="str">
        <f>IF(ISNUMBER(P848),IF(P848=100%,"CUMPLIDA",IF(AND(ISNUMBER(L848),ISNUMBER(CGR!$P$4)), IF(L848&lt;CGR!$P$4,"INCUMPLIDA","PROCESO"), "VERIFICAR FECHA")),"SIN VALOR AVANCE")</f>
        <v>CUMPLIDA</v>
      </c>
      <c r="R848" s="281" t="s">
        <v>4027</v>
      </c>
      <c r="S848" s="282" t="s">
        <v>1097</v>
      </c>
      <c r="T848" s="363">
        <v>12</v>
      </c>
      <c r="U848" s="378">
        <v>44958</v>
      </c>
      <c r="V848" s="378">
        <v>45323</v>
      </c>
      <c r="W848" s="165">
        <f t="shared" si="162"/>
        <v>52.142857142857146</v>
      </c>
      <c r="X848" s="387">
        <v>12</v>
      </c>
      <c r="Y848" s="282" t="s">
        <v>4013</v>
      </c>
      <c r="Z848" s="340">
        <f t="shared" si="154"/>
        <v>1</v>
      </c>
      <c r="AA848" s="340">
        <f t="shared" si="155"/>
        <v>1</v>
      </c>
      <c r="AB848" s="340">
        <f t="shared" si="156"/>
        <v>1</v>
      </c>
      <c r="AC848" s="340">
        <f t="shared" si="157"/>
        <v>1</v>
      </c>
      <c r="AD848" s="340">
        <f t="shared" si="158"/>
        <v>1</v>
      </c>
      <c r="AE848" s="340">
        <f t="shared" si="159"/>
        <v>1</v>
      </c>
      <c r="AF848" s="340">
        <f t="shared" si="159"/>
        <v>1</v>
      </c>
      <c r="AG848" s="340">
        <f t="shared" si="160"/>
        <v>1</v>
      </c>
    </row>
    <row r="849" spans="1:33" ht="225">
      <c r="A849" s="169" t="s">
        <v>19</v>
      </c>
      <c r="B849" s="460" t="s">
        <v>13</v>
      </c>
      <c r="C849" s="642" t="s">
        <v>3955</v>
      </c>
      <c r="D849" s="642" t="s">
        <v>3956</v>
      </c>
      <c r="E849" s="643"/>
      <c r="F849" s="643" t="s">
        <v>4017</v>
      </c>
      <c r="G849" s="52" t="s">
        <v>4028</v>
      </c>
      <c r="H849" s="163" t="s">
        <v>4029</v>
      </c>
      <c r="I849" s="163" t="s">
        <v>1097</v>
      </c>
      <c r="J849" s="164">
        <v>4</v>
      </c>
      <c r="K849" s="190">
        <v>44958</v>
      </c>
      <c r="L849" s="190">
        <v>45323</v>
      </c>
      <c r="M849" s="165">
        <f t="shared" si="153"/>
        <v>52.142857142857146</v>
      </c>
      <c r="N849" s="191">
        <v>4</v>
      </c>
      <c r="O849" s="163" t="s">
        <v>3978</v>
      </c>
      <c r="P849" s="53">
        <f t="shared" si="161"/>
        <v>1</v>
      </c>
      <c r="Q849" s="166" t="str">
        <f>IF(ISNUMBER(P849),IF(P849=100%,"CUMPLIDA",IF(AND(ISNUMBER(L849),ISNUMBER(CGR!$P$4)), IF(L849&lt;CGR!$P$4,"INCUMPLIDA","PROCESO"), "VERIFICAR FECHA")),"SIN VALOR AVANCE")</f>
        <v>CUMPLIDA</v>
      </c>
      <c r="R849" s="281" t="s">
        <v>4029</v>
      </c>
      <c r="S849" s="282" t="s">
        <v>1097</v>
      </c>
      <c r="T849" s="363">
        <v>4</v>
      </c>
      <c r="U849" s="378">
        <v>44958</v>
      </c>
      <c r="V849" s="378">
        <v>45323</v>
      </c>
      <c r="W849" s="165">
        <f t="shared" si="162"/>
        <v>52.142857142857146</v>
      </c>
      <c r="X849" s="387">
        <v>4</v>
      </c>
      <c r="Y849" s="282" t="s">
        <v>3978</v>
      </c>
      <c r="Z849" s="340">
        <f t="shared" si="154"/>
        <v>1</v>
      </c>
      <c r="AA849" s="340">
        <f t="shared" si="155"/>
        <v>1</v>
      </c>
      <c r="AB849" s="340">
        <f t="shared" si="156"/>
        <v>1</v>
      </c>
      <c r="AC849" s="340">
        <f t="shared" si="157"/>
        <v>1</v>
      </c>
      <c r="AD849" s="340">
        <f t="shared" si="158"/>
        <v>1</v>
      </c>
      <c r="AE849" s="340">
        <f t="shared" si="159"/>
        <v>1</v>
      </c>
      <c r="AF849" s="340">
        <f t="shared" si="159"/>
        <v>1</v>
      </c>
      <c r="AG849" s="340">
        <f t="shared" si="160"/>
        <v>1</v>
      </c>
    </row>
    <row r="850" spans="1:33" ht="409.5">
      <c r="A850" s="169" t="s">
        <v>19</v>
      </c>
      <c r="B850" s="460" t="s">
        <v>13</v>
      </c>
      <c r="C850" s="642" t="s">
        <v>3955</v>
      </c>
      <c r="D850" s="642" t="s">
        <v>3956</v>
      </c>
      <c r="E850" s="643"/>
      <c r="F850" s="643" t="s">
        <v>4017</v>
      </c>
      <c r="G850" s="52" t="s">
        <v>3981</v>
      </c>
      <c r="H850" s="163" t="s">
        <v>3982</v>
      </c>
      <c r="I850" s="163" t="s">
        <v>1097</v>
      </c>
      <c r="J850" s="164">
        <v>1</v>
      </c>
      <c r="K850" s="190">
        <v>44958</v>
      </c>
      <c r="L850" s="190">
        <v>44985</v>
      </c>
      <c r="M850" s="165">
        <f t="shared" si="153"/>
        <v>3.8571428571428572</v>
      </c>
      <c r="N850" s="191">
        <v>1</v>
      </c>
      <c r="O850" s="163" t="s">
        <v>4013</v>
      </c>
      <c r="P850" s="53">
        <f t="shared" si="161"/>
        <v>1</v>
      </c>
      <c r="Q850" s="166" t="str">
        <f>IF(ISNUMBER(P850),IF(P850=100%,"CUMPLIDA",IF(AND(ISNUMBER(L850),ISNUMBER(CGR!$P$4)), IF(L850&lt;CGR!$P$4,"INCUMPLIDA","PROCESO"), "VERIFICAR FECHA")),"SIN VALOR AVANCE")</f>
        <v>CUMPLIDA</v>
      </c>
      <c r="R850" s="281" t="s">
        <v>3982</v>
      </c>
      <c r="S850" s="282" t="s">
        <v>1097</v>
      </c>
      <c r="T850" s="363">
        <v>1</v>
      </c>
      <c r="U850" s="378">
        <v>44958</v>
      </c>
      <c r="V850" s="378">
        <v>44985</v>
      </c>
      <c r="W850" s="165">
        <f t="shared" si="162"/>
        <v>3.8571428571428572</v>
      </c>
      <c r="X850" s="387">
        <v>1</v>
      </c>
      <c r="Y850" s="282" t="s">
        <v>4013</v>
      </c>
      <c r="Z850" s="340">
        <f t="shared" si="154"/>
        <v>1</v>
      </c>
      <c r="AA850" s="340">
        <f t="shared" si="155"/>
        <v>1</v>
      </c>
      <c r="AB850" s="340">
        <f t="shared" si="156"/>
        <v>1</v>
      </c>
      <c r="AC850" s="340">
        <f t="shared" si="157"/>
        <v>1</v>
      </c>
      <c r="AD850" s="340">
        <f t="shared" si="158"/>
        <v>1</v>
      </c>
      <c r="AE850" s="340">
        <f t="shared" si="159"/>
        <v>1</v>
      </c>
      <c r="AF850" s="340">
        <f t="shared" si="159"/>
        <v>1</v>
      </c>
      <c r="AG850" s="340">
        <f t="shared" si="160"/>
        <v>1</v>
      </c>
    </row>
    <row r="851" spans="1:33" ht="180.75" customHeight="1">
      <c r="A851" s="169" t="s">
        <v>19</v>
      </c>
      <c r="B851" s="460" t="s">
        <v>13</v>
      </c>
      <c r="C851" s="642" t="s">
        <v>3955</v>
      </c>
      <c r="D851" s="642" t="s">
        <v>3956</v>
      </c>
      <c r="E851" s="643" t="s">
        <v>4030</v>
      </c>
      <c r="F851" s="643" t="s">
        <v>4031</v>
      </c>
      <c r="G851" s="52" t="s">
        <v>4006</v>
      </c>
      <c r="H851" s="163" t="s">
        <v>3964</v>
      </c>
      <c r="I851" s="163" t="s">
        <v>3965</v>
      </c>
      <c r="J851" s="164">
        <v>3</v>
      </c>
      <c r="K851" s="190">
        <v>44958</v>
      </c>
      <c r="L851" s="190">
        <v>45323</v>
      </c>
      <c r="M851" s="165">
        <f t="shared" si="153"/>
        <v>52.142857142857146</v>
      </c>
      <c r="N851" s="191">
        <v>3</v>
      </c>
      <c r="O851" s="163" t="s">
        <v>4032</v>
      </c>
      <c r="P851" s="53">
        <f t="shared" si="161"/>
        <v>1</v>
      </c>
      <c r="Q851" s="166" t="str">
        <f>IF(ISNUMBER(P851),IF(P851=100%,"CUMPLIDA",IF(AND(ISNUMBER(L851),ISNUMBER(CGR!$P$4)), IF(L851&lt;CGR!$P$4,"INCUMPLIDA","PROCESO"), "VERIFICAR FECHA")),"SIN VALOR AVANCE")</f>
        <v>CUMPLIDA</v>
      </c>
      <c r="R851" s="281" t="s">
        <v>3964</v>
      </c>
      <c r="S851" s="282" t="s">
        <v>3965</v>
      </c>
      <c r="T851" s="363">
        <v>3</v>
      </c>
      <c r="U851" s="378">
        <v>44958</v>
      </c>
      <c r="V851" s="378">
        <v>45323</v>
      </c>
      <c r="W851" s="165">
        <f t="shared" si="162"/>
        <v>52.142857142857146</v>
      </c>
      <c r="X851" s="387">
        <v>3</v>
      </c>
      <c r="Y851" s="282" t="s">
        <v>4032</v>
      </c>
      <c r="Z851" s="340">
        <f t="shared" si="154"/>
        <v>1</v>
      </c>
      <c r="AA851" s="340">
        <f t="shared" si="155"/>
        <v>1</v>
      </c>
      <c r="AB851" s="340">
        <f t="shared" si="156"/>
        <v>1</v>
      </c>
      <c r="AC851" s="340">
        <f t="shared" si="157"/>
        <v>1</v>
      </c>
      <c r="AD851" s="340">
        <f t="shared" si="158"/>
        <v>1</v>
      </c>
      <c r="AE851" s="340">
        <f t="shared" si="159"/>
        <v>1</v>
      </c>
      <c r="AF851" s="340">
        <f t="shared" si="159"/>
        <v>1</v>
      </c>
      <c r="AG851" s="340">
        <f t="shared" si="160"/>
        <v>1</v>
      </c>
    </row>
    <row r="852" spans="1:33" ht="150" customHeight="1">
      <c r="A852" s="169" t="s">
        <v>19</v>
      </c>
      <c r="B852" s="460" t="s">
        <v>13</v>
      </c>
      <c r="C852" s="642"/>
      <c r="D852" s="642"/>
      <c r="E852" s="643"/>
      <c r="F852" s="643" t="s">
        <v>4031</v>
      </c>
      <c r="G852" s="643" t="s">
        <v>3967</v>
      </c>
      <c r="H852" s="537" t="s">
        <v>2429</v>
      </c>
      <c r="I852" s="163" t="s">
        <v>969</v>
      </c>
      <c r="J852" s="164">
        <v>1</v>
      </c>
      <c r="K852" s="190">
        <v>45231</v>
      </c>
      <c r="L852" s="190">
        <v>45504</v>
      </c>
      <c r="M852" s="165">
        <f t="shared" ref="M852:M915" si="163">(L852-K852)/7</f>
        <v>39</v>
      </c>
      <c r="N852" s="191">
        <v>1</v>
      </c>
      <c r="O852" s="175" t="s">
        <v>3703</v>
      </c>
      <c r="P852" s="53">
        <f t="shared" si="161"/>
        <v>1</v>
      </c>
      <c r="Q852" s="166" t="str">
        <f>IF(ISNUMBER(P852),IF(P852=100%,"CUMPLIDA",IF(AND(ISNUMBER(L852),ISNUMBER(CGR!$P$4)), IF(L852&lt;CGR!$P$4,"INCUMPLIDA","PROCESO"), "VERIFICAR FECHA")),"SIN VALOR AVANCE")</f>
        <v>CUMPLIDA</v>
      </c>
      <c r="R852" s="362" t="s">
        <v>2429</v>
      </c>
      <c r="S852" s="282" t="s">
        <v>969</v>
      </c>
      <c r="T852" s="363">
        <v>1</v>
      </c>
      <c r="U852" s="378">
        <v>45231</v>
      </c>
      <c r="V852" s="378">
        <v>45504</v>
      </c>
      <c r="W852" s="165">
        <f t="shared" si="162"/>
        <v>39</v>
      </c>
      <c r="X852" s="387">
        <v>1</v>
      </c>
      <c r="Y852" s="303" t="s">
        <v>3703</v>
      </c>
      <c r="Z852" s="340">
        <f t="shared" si="154"/>
        <v>1</v>
      </c>
      <c r="AA852" s="340">
        <f t="shared" si="155"/>
        <v>1</v>
      </c>
      <c r="AB852" s="340">
        <f t="shared" si="156"/>
        <v>1</v>
      </c>
      <c r="AC852" s="340">
        <f t="shared" si="157"/>
        <v>1</v>
      </c>
      <c r="AD852" s="340">
        <f t="shared" si="158"/>
        <v>1</v>
      </c>
      <c r="AE852" s="340">
        <f t="shared" si="159"/>
        <v>1</v>
      </c>
      <c r="AF852" s="340">
        <f t="shared" si="159"/>
        <v>1</v>
      </c>
      <c r="AG852" s="340">
        <f t="shared" si="160"/>
        <v>1</v>
      </c>
    </row>
    <row r="853" spans="1:33" ht="210.75">
      <c r="A853" s="169" t="s">
        <v>19</v>
      </c>
      <c r="B853" s="460" t="s">
        <v>13</v>
      </c>
      <c r="C853" s="642"/>
      <c r="D853" s="642"/>
      <c r="E853" s="643"/>
      <c r="F853" s="643" t="s">
        <v>4031</v>
      </c>
      <c r="G853" s="643"/>
      <c r="H853" s="537" t="s">
        <v>2431</v>
      </c>
      <c r="I853" s="163" t="s">
        <v>2432</v>
      </c>
      <c r="J853" s="164">
        <v>1</v>
      </c>
      <c r="K853" s="190">
        <v>45231</v>
      </c>
      <c r="L853" s="190">
        <v>45504</v>
      </c>
      <c r="M853" s="165">
        <f t="shared" si="163"/>
        <v>39</v>
      </c>
      <c r="N853" s="191">
        <v>1</v>
      </c>
      <c r="O853" s="175" t="s">
        <v>3968</v>
      </c>
      <c r="P853" s="53">
        <f t="shared" si="161"/>
        <v>1</v>
      </c>
      <c r="Q853" s="166" t="str">
        <f>IF(ISNUMBER(P853),IF(P853=100%,"CUMPLIDA",IF(AND(ISNUMBER(L853),ISNUMBER(CGR!$P$4)), IF(L853&lt;CGR!$P$4,"INCUMPLIDA","PROCESO"), "VERIFICAR FECHA")),"SIN VALOR AVANCE")</f>
        <v>CUMPLIDA</v>
      </c>
      <c r="R853" s="362" t="s">
        <v>2431</v>
      </c>
      <c r="S853" s="282" t="s">
        <v>2432</v>
      </c>
      <c r="T853" s="363">
        <v>1</v>
      </c>
      <c r="U853" s="378">
        <v>45231</v>
      </c>
      <c r="V853" s="378">
        <v>45504</v>
      </c>
      <c r="W853" s="165">
        <f t="shared" si="162"/>
        <v>39</v>
      </c>
      <c r="X853" s="387">
        <v>1</v>
      </c>
      <c r="Y853" s="303" t="s">
        <v>3968</v>
      </c>
      <c r="Z853" s="340">
        <f t="shared" ref="Z853:Z916" si="164">IF(H853=R853,1,0)</f>
        <v>1</v>
      </c>
      <c r="AA853" s="340">
        <f t="shared" ref="AA853:AA916" si="165">IF(I853=S853,1,0)</f>
        <v>1</v>
      </c>
      <c r="AB853" s="340">
        <f t="shared" ref="AB853:AB916" si="166">IF(J853=T853,1,0)</f>
        <v>1</v>
      </c>
      <c r="AC853" s="340">
        <f t="shared" ref="AC853:AC916" si="167">IF(K853=U853,1,0)</f>
        <v>1</v>
      </c>
      <c r="AD853" s="340">
        <f t="shared" ref="AD853:AD916" si="168">IF(L853=V853,1,0)</f>
        <v>1</v>
      </c>
      <c r="AE853" s="340">
        <f t="shared" ref="AE853:AF916" si="169">IF(M853=W853,1,0)</f>
        <v>1</v>
      </c>
      <c r="AF853" s="340">
        <f t="shared" si="169"/>
        <v>1</v>
      </c>
      <c r="AG853" s="340">
        <f t="shared" ref="AG853:AG916" si="170">IF(O853=Y853,1,0)</f>
        <v>1</v>
      </c>
    </row>
    <row r="854" spans="1:33" ht="150" customHeight="1">
      <c r="A854" s="169" t="s">
        <v>19</v>
      </c>
      <c r="B854" s="460" t="s">
        <v>13</v>
      </c>
      <c r="C854" s="642"/>
      <c r="D854" s="642"/>
      <c r="E854" s="643"/>
      <c r="F854" s="643" t="s">
        <v>4031</v>
      </c>
      <c r="G854" s="52" t="s">
        <v>2434</v>
      </c>
      <c r="H854" s="163" t="s">
        <v>1614</v>
      </c>
      <c r="I854" s="163" t="s">
        <v>238</v>
      </c>
      <c r="J854" s="168">
        <v>1</v>
      </c>
      <c r="K854" s="192">
        <v>45323</v>
      </c>
      <c r="L854" s="192">
        <v>45747</v>
      </c>
      <c r="M854" s="165">
        <f t="shared" si="163"/>
        <v>60.571428571428569</v>
      </c>
      <c r="N854" s="191">
        <v>0</v>
      </c>
      <c r="O854" s="175" t="s">
        <v>3969</v>
      </c>
      <c r="P854" s="53">
        <f t="shared" si="161"/>
        <v>0</v>
      </c>
      <c r="Q854" s="166" t="str">
        <f>IF(ISNUMBER(P854),IF(P854=100%,"CUMPLIDA",IF(AND(ISNUMBER(L854),ISNUMBER(CGR!$P$4)), IF(L854&lt;CGR!$P$4,"INCUMPLIDA","PROCESO"), "VERIFICAR FECHA")),"SIN VALOR AVANCE")</f>
        <v>PROCESO</v>
      </c>
      <c r="R854" s="281" t="s">
        <v>1614</v>
      </c>
      <c r="S854" s="282" t="s">
        <v>238</v>
      </c>
      <c r="T854" s="301">
        <v>1</v>
      </c>
      <c r="U854" s="379">
        <v>45323</v>
      </c>
      <c r="V854" s="379">
        <v>45747</v>
      </c>
      <c r="W854" s="165">
        <f t="shared" si="162"/>
        <v>60.571428571428569</v>
      </c>
      <c r="X854" s="387">
        <v>0</v>
      </c>
      <c r="Y854" s="303" t="s">
        <v>3969</v>
      </c>
      <c r="Z854" s="340">
        <f t="shared" si="164"/>
        <v>1</v>
      </c>
      <c r="AA854" s="340">
        <f t="shared" si="165"/>
        <v>1</v>
      </c>
      <c r="AB854" s="340">
        <f t="shared" si="166"/>
        <v>1</v>
      </c>
      <c r="AC854" s="340">
        <f t="shared" si="167"/>
        <v>1</v>
      </c>
      <c r="AD854" s="340">
        <f t="shared" si="168"/>
        <v>1</v>
      </c>
      <c r="AE854" s="340">
        <f t="shared" si="169"/>
        <v>1</v>
      </c>
      <c r="AF854" s="340">
        <f t="shared" si="169"/>
        <v>1</v>
      </c>
      <c r="AG854" s="340">
        <f t="shared" si="170"/>
        <v>1</v>
      </c>
    </row>
    <row r="855" spans="1:33" ht="150" customHeight="1">
      <c r="A855" s="169" t="s">
        <v>19</v>
      </c>
      <c r="B855" s="460" t="s">
        <v>13</v>
      </c>
      <c r="C855" s="642" t="s">
        <v>3955</v>
      </c>
      <c r="D855" s="642" t="s">
        <v>3956</v>
      </c>
      <c r="E855" s="643"/>
      <c r="F855" s="643" t="s">
        <v>4031</v>
      </c>
      <c r="G855" s="52" t="s">
        <v>241</v>
      </c>
      <c r="H855" s="163" t="s">
        <v>241</v>
      </c>
      <c r="I855" s="163" t="s">
        <v>242</v>
      </c>
      <c r="J855" s="168">
        <v>1</v>
      </c>
      <c r="K855" s="192">
        <v>45323</v>
      </c>
      <c r="L855" s="192">
        <v>45747</v>
      </c>
      <c r="M855" s="165">
        <f t="shared" si="163"/>
        <v>60.571428571428569</v>
      </c>
      <c r="N855" s="191">
        <v>0</v>
      </c>
      <c r="O855" s="175" t="s">
        <v>3798</v>
      </c>
      <c r="P855" s="53">
        <f t="shared" si="161"/>
        <v>0</v>
      </c>
      <c r="Q855" s="166" t="str">
        <f>IF(ISNUMBER(P855),IF(P855=100%,"CUMPLIDA",IF(AND(ISNUMBER(L855),ISNUMBER(CGR!$P$4)), IF(L855&lt;CGR!$P$4,"INCUMPLIDA","PROCESO"), "VERIFICAR FECHA")),"SIN VALOR AVANCE")</f>
        <v>PROCESO</v>
      </c>
      <c r="R855" s="281" t="s">
        <v>241</v>
      </c>
      <c r="S855" s="282" t="s">
        <v>242</v>
      </c>
      <c r="T855" s="301">
        <v>1</v>
      </c>
      <c r="U855" s="379">
        <v>45323</v>
      </c>
      <c r="V855" s="379">
        <v>45747</v>
      </c>
      <c r="W855" s="165">
        <f t="shared" si="162"/>
        <v>60.571428571428569</v>
      </c>
      <c r="X855" s="387">
        <v>0</v>
      </c>
      <c r="Y855" s="303" t="s">
        <v>3798</v>
      </c>
      <c r="Z855" s="340">
        <f t="shared" si="164"/>
        <v>1</v>
      </c>
      <c r="AA855" s="340">
        <f t="shared" si="165"/>
        <v>1</v>
      </c>
      <c r="AB855" s="340">
        <f t="shared" si="166"/>
        <v>1</v>
      </c>
      <c r="AC855" s="340">
        <f t="shared" si="167"/>
        <v>1</v>
      </c>
      <c r="AD855" s="340">
        <f t="shared" si="168"/>
        <v>1</v>
      </c>
      <c r="AE855" s="340">
        <f t="shared" si="169"/>
        <v>1</v>
      </c>
      <c r="AF855" s="340">
        <f t="shared" si="169"/>
        <v>1</v>
      </c>
      <c r="AG855" s="340">
        <f t="shared" si="170"/>
        <v>1</v>
      </c>
    </row>
    <row r="856" spans="1:33" ht="150" customHeight="1">
      <c r="A856" s="169" t="s">
        <v>19</v>
      </c>
      <c r="B856" s="460" t="s">
        <v>13</v>
      </c>
      <c r="C856" s="642"/>
      <c r="D856" s="642"/>
      <c r="E856" s="643"/>
      <c r="F856" s="643" t="s">
        <v>4031</v>
      </c>
      <c r="G856" s="52" t="s">
        <v>1361</v>
      </c>
      <c r="H856" s="163" t="s">
        <v>245</v>
      </c>
      <c r="I856" s="163" t="s">
        <v>246</v>
      </c>
      <c r="J856" s="168">
        <v>1</v>
      </c>
      <c r="K856" s="192">
        <v>45231</v>
      </c>
      <c r="L856" s="192">
        <v>45747</v>
      </c>
      <c r="M856" s="165">
        <f t="shared" si="163"/>
        <v>73.714285714285708</v>
      </c>
      <c r="N856" s="191">
        <v>0</v>
      </c>
      <c r="O856" s="175" t="s">
        <v>3798</v>
      </c>
      <c r="P856" s="53">
        <f t="shared" si="161"/>
        <v>0</v>
      </c>
      <c r="Q856" s="166" t="str">
        <f>IF(ISNUMBER(P856),IF(P856=100%,"CUMPLIDA",IF(AND(ISNUMBER(L856),ISNUMBER(CGR!$P$4)), IF(L856&lt;CGR!$P$4,"INCUMPLIDA","PROCESO"), "VERIFICAR FECHA")),"SIN VALOR AVANCE")</f>
        <v>PROCESO</v>
      </c>
      <c r="R856" s="281" t="s">
        <v>245</v>
      </c>
      <c r="S856" s="282" t="s">
        <v>246</v>
      </c>
      <c r="T856" s="301">
        <v>1</v>
      </c>
      <c r="U856" s="379">
        <v>45231</v>
      </c>
      <c r="V856" s="379">
        <v>45747</v>
      </c>
      <c r="W856" s="165">
        <f t="shared" si="162"/>
        <v>73.714285714285708</v>
      </c>
      <c r="X856" s="387">
        <v>0</v>
      </c>
      <c r="Y856" s="303" t="s">
        <v>3798</v>
      </c>
      <c r="Z856" s="340">
        <f t="shared" si="164"/>
        <v>1</v>
      </c>
      <c r="AA856" s="340">
        <f t="shared" si="165"/>
        <v>1</v>
      </c>
      <c r="AB856" s="340">
        <f t="shared" si="166"/>
        <v>1</v>
      </c>
      <c r="AC856" s="340">
        <f t="shared" si="167"/>
        <v>1</v>
      </c>
      <c r="AD856" s="340">
        <f t="shared" si="168"/>
        <v>1</v>
      </c>
      <c r="AE856" s="340">
        <f t="shared" si="169"/>
        <v>1</v>
      </c>
      <c r="AF856" s="340">
        <f t="shared" si="169"/>
        <v>1</v>
      </c>
      <c r="AG856" s="340">
        <f t="shared" si="170"/>
        <v>1</v>
      </c>
    </row>
    <row r="857" spans="1:33" ht="150" customHeight="1">
      <c r="A857" s="169" t="s">
        <v>19</v>
      </c>
      <c r="B857" s="460" t="s">
        <v>13</v>
      </c>
      <c r="C857" s="642"/>
      <c r="D857" s="642"/>
      <c r="E857" s="643"/>
      <c r="F857" s="643" t="s">
        <v>4031</v>
      </c>
      <c r="G857" s="52" t="s">
        <v>248</v>
      </c>
      <c r="H857" s="163" t="s">
        <v>248</v>
      </c>
      <c r="I857" s="163" t="s">
        <v>3249</v>
      </c>
      <c r="J857" s="168">
        <v>1</v>
      </c>
      <c r="K857" s="192">
        <v>45323</v>
      </c>
      <c r="L857" s="192">
        <v>45747</v>
      </c>
      <c r="M857" s="165">
        <f t="shared" si="163"/>
        <v>60.571428571428569</v>
      </c>
      <c r="N857" s="191">
        <v>0</v>
      </c>
      <c r="O857" s="175" t="s">
        <v>3969</v>
      </c>
      <c r="P857" s="53">
        <f t="shared" si="161"/>
        <v>0</v>
      </c>
      <c r="Q857" s="166" t="str">
        <f>IF(ISNUMBER(P857),IF(P857=100%,"CUMPLIDA",IF(AND(ISNUMBER(L857),ISNUMBER(CGR!$P$4)), IF(L857&lt;CGR!$P$4,"INCUMPLIDA","PROCESO"), "VERIFICAR FECHA")),"SIN VALOR AVANCE")</f>
        <v>PROCESO</v>
      </c>
      <c r="R857" s="281" t="s">
        <v>248</v>
      </c>
      <c r="S857" s="282" t="s">
        <v>3249</v>
      </c>
      <c r="T857" s="301">
        <v>1</v>
      </c>
      <c r="U857" s="379">
        <v>45323</v>
      </c>
      <c r="V857" s="379">
        <v>45747</v>
      </c>
      <c r="W857" s="165">
        <f t="shared" si="162"/>
        <v>60.571428571428569</v>
      </c>
      <c r="X857" s="387">
        <v>0</v>
      </c>
      <c r="Y857" s="303" t="s">
        <v>3969</v>
      </c>
      <c r="Z857" s="340">
        <f t="shared" si="164"/>
        <v>1</v>
      </c>
      <c r="AA857" s="340">
        <f t="shared" si="165"/>
        <v>1</v>
      </c>
      <c r="AB857" s="340">
        <f t="shared" si="166"/>
        <v>1</v>
      </c>
      <c r="AC857" s="340">
        <f t="shared" si="167"/>
        <v>1</v>
      </c>
      <c r="AD857" s="340">
        <f t="shared" si="168"/>
        <v>1</v>
      </c>
      <c r="AE857" s="340">
        <f t="shared" si="169"/>
        <v>1</v>
      </c>
      <c r="AF857" s="340">
        <f t="shared" si="169"/>
        <v>1</v>
      </c>
      <c r="AG857" s="340">
        <f t="shared" si="170"/>
        <v>1</v>
      </c>
    </row>
    <row r="858" spans="1:33" ht="150" customHeight="1">
      <c r="A858" s="169" t="s">
        <v>19</v>
      </c>
      <c r="B858" s="460" t="s">
        <v>13</v>
      </c>
      <c r="C858" s="642"/>
      <c r="D858" s="642"/>
      <c r="E858" s="643"/>
      <c r="F858" s="643" t="s">
        <v>4031</v>
      </c>
      <c r="G858" s="52" t="s">
        <v>3707</v>
      </c>
      <c r="H858" s="163" t="s">
        <v>3707</v>
      </c>
      <c r="I858" s="163" t="s">
        <v>252</v>
      </c>
      <c r="J858" s="168">
        <v>1</v>
      </c>
      <c r="K858" s="192">
        <v>45231</v>
      </c>
      <c r="L858" s="192">
        <v>45747</v>
      </c>
      <c r="M858" s="165">
        <f t="shared" si="163"/>
        <v>73.714285714285708</v>
      </c>
      <c r="N858" s="191">
        <v>0</v>
      </c>
      <c r="O858" s="175" t="s">
        <v>3798</v>
      </c>
      <c r="P858" s="53">
        <f t="shared" si="161"/>
        <v>0</v>
      </c>
      <c r="Q858" s="166" t="str">
        <f>IF(ISNUMBER(P858),IF(P858=100%,"CUMPLIDA",IF(AND(ISNUMBER(L858),ISNUMBER(CGR!$P$4)), IF(L858&lt;CGR!$P$4,"INCUMPLIDA","PROCESO"), "VERIFICAR FECHA")),"SIN VALOR AVANCE")</f>
        <v>PROCESO</v>
      </c>
      <c r="R858" s="281" t="s">
        <v>3707</v>
      </c>
      <c r="S858" s="282" t="s">
        <v>252</v>
      </c>
      <c r="T858" s="301">
        <v>1</v>
      </c>
      <c r="U858" s="379">
        <v>45231</v>
      </c>
      <c r="V858" s="379">
        <v>45747</v>
      </c>
      <c r="W858" s="165">
        <f t="shared" si="162"/>
        <v>73.714285714285708</v>
      </c>
      <c r="X858" s="387">
        <v>0</v>
      </c>
      <c r="Y858" s="303" t="s">
        <v>3798</v>
      </c>
      <c r="Z858" s="340">
        <f t="shared" si="164"/>
        <v>1</v>
      </c>
      <c r="AA858" s="340">
        <f t="shared" si="165"/>
        <v>1</v>
      </c>
      <c r="AB858" s="340">
        <f t="shared" si="166"/>
        <v>1</v>
      </c>
      <c r="AC858" s="340">
        <f t="shared" si="167"/>
        <v>1</v>
      </c>
      <c r="AD858" s="340">
        <f t="shared" si="168"/>
        <v>1</v>
      </c>
      <c r="AE858" s="340">
        <f t="shared" si="169"/>
        <v>1</v>
      </c>
      <c r="AF858" s="340">
        <f t="shared" si="169"/>
        <v>1</v>
      </c>
      <c r="AG858" s="340">
        <f t="shared" si="170"/>
        <v>1</v>
      </c>
    </row>
    <row r="859" spans="1:33" ht="210.75">
      <c r="A859" s="169" t="s">
        <v>19</v>
      </c>
      <c r="B859" s="460" t="s">
        <v>13</v>
      </c>
      <c r="C859" s="642"/>
      <c r="D859" s="642"/>
      <c r="E859" s="643"/>
      <c r="F859" s="643" t="s">
        <v>4031</v>
      </c>
      <c r="G859" s="52" t="s">
        <v>3708</v>
      </c>
      <c r="H859" s="163" t="s">
        <v>3708</v>
      </c>
      <c r="I859" s="163" t="s">
        <v>2556</v>
      </c>
      <c r="J859" s="168">
        <v>1</v>
      </c>
      <c r="K859" s="192">
        <v>45231</v>
      </c>
      <c r="L859" s="192">
        <v>45808</v>
      </c>
      <c r="M859" s="165">
        <f t="shared" si="163"/>
        <v>82.428571428571431</v>
      </c>
      <c r="N859" s="191">
        <v>0</v>
      </c>
      <c r="O859" s="175" t="s">
        <v>3968</v>
      </c>
      <c r="P859" s="53">
        <f t="shared" si="161"/>
        <v>0</v>
      </c>
      <c r="Q859" s="166" t="str">
        <f>IF(ISNUMBER(P859),IF(P859=100%,"CUMPLIDA",IF(AND(ISNUMBER(L859),ISNUMBER(CGR!$P$4)), IF(L859&lt;CGR!$P$4,"INCUMPLIDA","PROCESO"), "VERIFICAR FECHA")),"SIN VALOR AVANCE")</f>
        <v>PROCESO</v>
      </c>
      <c r="R859" s="281" t="s">
        <v>3708</v>
      </c>
      <c r="S859" s="282" t="s">
        <v>2556</v>
      </c>
      <c r="T859" s="301">
        <v>1</v>
      </c>
      <c r="U859" s="379">
        <v>45231</v>
      </c>
      <c r="V859" s="379">
        <v>45808</v>
      </c>
      <c r="W859" s="165">
        <f t="shared" si="162"/>
        <v>82.428571428571431</v>
      </c>
      <c r="X859" s="387">
        <v>0</v>
      </c>
      <c r="Y859" s="303" t="s">
        <v>3968</v>
      </c>
      <c r="Z859" s="340">
        <f t="shared" si="164"/>
        <v>1</v>
      </c>
      <c r="AA859" s="340">
        <f t="shared" si="165"/>
        <v>1</v>
      </c>
      <c r="AB859" s="340">
        <f t="shared" si="166"/>
        <v>1</v>
      </c>
      <c r="AC859" s="340">
        <f t="shared" si="167"/>
        <v>1</v>
      </c>
      <c r="AD859" s="340">
        <f t="shared" si="168"/>
        <v>1</v>
      </c>
      <c r="AE859" s="340">
        <f t="shared" si="169"/>
        <v>1</v>
      </c>
      <c r="AF859" s="340">
        <f t="shared" si="169"/>
        <v>1</v>
      </c>
      <c r="AG859" s="340">
        <f t="shared" si="170"/>
        <v>1</v>
      </c>
    </row>
    <row r="860" spans="1:33" ht="150" customHeight="1">
      <c r="A860" s="169" t="s">
        <v>19</v>
      </c>
      <c r="B860" s="460" t="s">
        <v>13</v>
      </c>
      <c r="C860" s="642"/>
      <c r="D860" s="642"/>
      <c r="E860" s="643"/>
      <c r="F860" s="643" t="s">
        <v>4031</v>
      </c>
      <c r="G860" s="52" t="s">
        <v>1363</v>
      </c>
      <c r="H860" s="163" t="s">
        <v>258</v>
      </c>
      <c r="I860" s="163" t="s">
        <v>259</v>
      </c>
      <c r="J860" s="168">
        <v>12</v>
      </c>
      <c r="K860" s="192">
        <v>46024</v>
      </c>
      <c r="L860" s="192">
        <v>47118</v>
      </c>
      <c r="M860" s="165">
        <f t="shared" si="163"/>
        <v>156.28571428571428</v>
      </c>
      <c r="N860" s="191">
        <v>0</v>
      </c>
      <c r="O860" s="175" t="s">
        <v>3798</v>
      </c>
      <c r="P860" s="53">
        <f t="shared" si="161"/>
        <v>0</v>
      </c>
      <c r="Q860" s="166" t="str">
        <f>IF(ISNUMBER(P860),IF(P860=100%,"CUMPLIDA",IF(AND(ISNUMBER(L860),ISNUMBER(CGR!$P$4)), IF(L860&lt;CGR!$P$4,"INCUMPLIDA","PROCESO"), "VERIFICAR FECHA")),"SIN VALOR AVANCE")</f>
        <v>PROCESO</v>
      </c>
      <c r="R860" s="281" t="s">
        <v>258</v>
      </c>
      <c r="S860" s="282" t="s">
        <v>259</v>
      </c>
      <c r="T860" s="301">
        <v>12</v>
      </c>
      <c r="U860" s="379">
        <v>46024</v>
      </c>
      <c r="V860" s="379">
        <v>47118</v>
      </c>
      <c r="W860" s="165">
        <f t="shared" si="162"/>
        <v>156.28571428571428</v>
      </c>
      <c r="X860" s="387">
        <v>0</v>
      </c>
      <c r="Y860" s="303" t="s">
        <v>3798</v>
      </c>
      <c r="Z860" s="340">
        <f t="shared" si="164"/>
        <v>1</v>
      </c>
      <c r="AA860" s="340">
        <f t="shared" si="165"/>
        <v>1</v>
      </c>
      <c r="AB860" s="340">
        <f t="shared" si="166"/>
        <v>1</v>
      </c>
      <c r="AC860" s="340">
        <f t="shared" si="167"/>
        <v>1</v>
      </c>
      <c r="AD860" s="340">
        <f t="shared" si="168"/>
        <v>1</v>
      </c>
      <c r="AE860" s="340">
        <f t="shared" si="169"/>
        <v>1</v>
      </c>
      <c r="AF860" s="340">
        <f t="shared" si="169"/>
        <v>1</v>
      </c>
      <c r="AG860" s="340">
        <f t="shared" si="170"/>
        <v>1</v>
      </c>
    </row>
    <row r="861" spans="1:33" ht="150" customHeight="1">
      <c r="A861" s="169" t="s">
        <v>19</v>
      </c>
      <c r="B861" s="460" t="s">
        <v>13</v>
      </c>
      <c r="C861" s="642" t="s">
        <v>3955</v>
      </c>
      <c r="D861" s="642" t="s">
        <v>3956</v>
      </c>
      <c r="E861" s="643"/>
      <c r="F861" s="643" t="s">
        <v>4031</v>
      </c>
      <c r="G861" s="52" t="s">
        <v>1364</v>
      </c>
      <c r="H861" s="163" t="s">
        <v>261</v>
      </c>
      <c r="I861" s="163" t="s">
        <v>262</v>
      </c>
      <c r="J861" s="168">
        <v>1</v>
      </c>
      <c r="K861" s="192">
        <v>46024</v>
      </c>
      <c r="L861" s="192">
        <v>47118</v>
      </c>
      <c r="M861" s="165">
        <f t="shared" si="163"/>
        <v>156.28571428571428</v>
      </c>
      <c r="N861" s="191">
        <v>0</v>
      </c>
      <c r="O861" s="175" t="s">
        <v>3969</v>
      </c>
      <c r="P861" s="53">
        <f t="shared" si="161"/>
        <v>0</v>
      </c>
      <c r="Q861" s="166" t="str">
        <f>IF(ISNUMBER(P861),IF(P861=100%,"CUMPLIDA",IF(AND(ISNUMBER(L861),ISNUMBER(CGR!$P$4)), IF(L861&lt;CGR!$P$4,"INCUMPLIDA","PROCESO"), "VERIFICAR FECHA")),"SIN VALOR AVANCE")</f>
        <v>PROCESO</v>
      </c>
      <c r="R861" s="281" t="s">
        <v>261</v>
      </c>
      <c r="S861" s="282" t="s">
        <v>262</v>
      </c>
      <c r="T861" s="301">
        <v>1</v>
      </c>
      <c r="U861" s="379">
        <v>46024</v>
      </c>
      <c r="V861" s="379">
        <v>47118</v>
      </c>
      <c r="W861" s="165">
        <f t="shared" si="162"/>
        <v>156.28571428571428</v>
      </c>
      <c r="X861" s="387">
        <v>0</v>
      </c>
      <c r="Y861" s="303" t="s">
        <v>3969</v>
      </c>
      <c r="Z861" s="340">
        <f t="shared" si="164"/>
        <v>1</v>
      </c>
      <c r="AA861" s="340">
        <f t="shared" si="165"/>
        <v>1</v>
      </c>
      <c r="AB861" s="340">
        <f t="shared" si="166"/>
        <v>1</v>
      </c>
      <c r="AC861" s="340">
        <f t="shared" si="167"/>
        <v>1</v>
      </c>
      <c r="AD861" s="340">
        <f t="shared" si="168"/>
        <v>1</v>
      </c>
      <c r="AE861" s="340">
        <f t="shared" si="169"/>
        <v>1</v>
      </c>
      <c r="AF861" s="340">
        <f t="shared" si="169"/>
        <v>1</v>
      </c>
      <c r="AG861" s="340">
        <f t="shared" si="170"/>
        <v>1</v>
      </c>
    </row>
    <row r="862" spans="1:33" ht="409.5">
      <c r="A862" s="169" t="s">
        <v>19</v>
      </c>
      <c r="B862" s="460" t="s">
        <v>13</v>
      </c>
      <c r="C862" s="642" t="s">
        <v>3955</v>
      </c>
      <c r="D862" s="642" t="s">
        <v>3956</v>
      </c>
      <c r="E862" s="643"/>
      <c r="F862" s="643" t="s">
        <v>4031</v>
      </c>
      <c r="G862" s="52" t="s">
        <v>1365</v>
      </c>
      <c r="H862" s="163" t="s">
        <v>264</v>
      </c>
      <c r="I862" s="163" t="s">
        <v>265</v>
      </c>
      <c r="J862" s="168">
        <v>2</v>
      </c>
      <c r="K862" s="192">
        <v>46024</v>
      </c>
      <c r="L862" s="192">
        <v>47118</v>
      </c>
      <c r="M862" s="165">
        <f t="shared" si="163"/>
        <v>156.28571428571428</v>
      </c>
      <c r="N862" s="191">
        <v>0</v>
      </c>
      <c r="O862" s="175" t="s">
        <v>3968</v>
      </c>
      <c r="P862" s="53">
        <f t="shared" si="161"/>
        <v>0</v>
      </c>
      <c r="Q862" s="166" t="str">
        <f>IF(ISNUMBER(P862),IF(P862=100%,"CUMPLIDA",IF(AND(ISNUMBER(L862),ISNUMBER(CGR!$P$4)), IF(L862&lt;CGR!$P$4,"INCUMPLIDA","PROCESO"), "VERIFICAR FECHA")),"SIN VALOR AVANCE")</f>
        <v>PROCESO</v>
      </c>
      <c r="R862" s="281" t="s">
        <v>264</v>
      </c>
      <c r="S862" s="282" t="s">
        <v>265</v>
      </c>
      <c r="T862" s="301">
        <v>2</v>
      </c>
      <c r="U862" s="379">
        <v>46024</v>
      </c>
      <c r="V862" s="379">
        <v>47118</v>
      </c>
      <c r="W862" s="165">
        <f t="shared" si="162"/>
        <v>156.28571428571428</v>
      </c>
      <c r="X862" s="387">
        <v>0</v>
      </c>
      <c r="Y862" s="303" t="s">
        <v>3968</v>
      </c>
      <c r="Z862" s="340">
        <f t="shared" si="164"/>
        <v>1</v>
      </c>
      <c r="AA862" s="340">
        <f t="shared" si="165"/>
        <v>1</v>
      </c>
      <c r="AB862" s="340">
        <f t="shared" si="166"/>
        <v>1</v>
      </c>
      <c r="AC862" s="340">
        <f t="shared" si="167"/>
        <v>1</v>
      </c>
      <c r="AD862" s="340">
        <f t="shared" si="168"/>
        <v>1</v>
      </c>
      <c r="AE862" s="340">
        <f t="shared" si="169"/>
        <v>1</v>
      </c>
      <c r="AF862" s="340">
        <f t="shared" si="169"/>
        <v>1</v>
      </c>
      <c r="AG862" s="340">
        <f t="shared" si="170"/>
        <v>1</v>
      </c>
    </row>
    <row r="863" spans="1:33" ht="150" customHeight="1">
      <c r="A863" s="169" t="s">
        <v>19</v>
      </c>
      <c r="B863" s="460" t="s">
        <v>13</v>
      </c>
      <c r="C863" s="642" t="s">
        <v>3955</v>
      </c>
      <c r="D863" s="642" t="s">
        <v>3956</v>
      </c>
      <c r="E863" s="643"/>
      <c r="F863" s="643" t="s">
        <v>4031</v>
      </c>
      <c r="G863" s="52" t="s">
        <v>3970</v>
      </c>
      <c r="H863" s="163" t="s">
        <v>3971</v>
      </c>
      <c r="I863" s="163" t="s">
        <v>3972</v>
      </c>
      <c r="J863" s="164">
        <v>1</v>
      </c>
      <c r="K863" s="190">
        <v>44927</v>
      </c>
      <c r="L863" s="190">
        <v>45016</v>
      </c>
      <c r="M863" s="165">
        <f t="shared" si="163"/>
        <v>12.714285714285714</v>
      </c>
      <c r="N863" s="191">
        <v>1</v>
      </c>
      <c r="O863" s="163" t="s">
        <v>4033</v>
      </c>
      <c r="P863" s="53">
        <f t="shared" si="161"/>
        <v>1</v>
      </c>
      <c r="Q863" s="166" t="str">
        <f>IF(ISNUMBER(P863),IF(P863=100%,"CUMPLIDA",IF(AND(ISNUMBER(L863),ISNUMBER(CGR!$P$4)), IF(L863&lt;CGR!$P$4,"INCUMPLIDA","PROCESO"), "VERIFICAR FECHA")),"SIN VALOR AVANCE")</f>
        <v>CUMPLIDA</v>
      </c>
      <c r="R863" s="281" t="s">
        <v>3971</v>
      </c>
      <c r="S863" s="282" t="s">
        <v>3972</v>
      </c>
      <c r="T863" s="363">
        <v>1</v>
      </c>
      <c r="U863" s="378">
        <v>44927</v>
      </c>
      <c r="V863" s="378">
        <v>45016</v>
      </c>
      <c r="W863" s="165">
        <f t="shared" si="162"/>
        <v>12.714285714285714</v>
      </c>
      <c r="X863" s="387">
        <v>1</v>
      </c>
      <c r="Y863" s="282" t="s">
        <v>4033</v>
      </c>
      <c r="Z863" s="340">
        <f t="shared" si="164"/>
        <v>1</v>
      </c>
      <c r="AA863" s="340">
        <f t="shared" si="165"/>
        <v>1</v>
      </c>
      <c r="AB863" s="340">
        <f t="shared" si="166"/>
        <v>1</v>
      </c>
      <c r="AC863" s="340">
        <f t="shared" si="167"/>
        <v>1</v>
      </c>
      <c r="AD863" s="340">
        <f t="shared" si="168"/>
        <v>1</v>
      </c>
      <c r="AE863" s="340">
        <f t="shared" si="169"/>
        <v>1</v>
      </c>
      <c r="AF863" s="340">
        <f t="shared" si="169"/>
        <v>1</v>
      </c>
      <c r="AG863" s="340">
        <f t="shared" si="170"/>
        <v>1</v>
      </c>
    </row>
    <row r="864" spans="1:33" ht="360">
      <c r="A864" s="169" t="s">
        <v>19</v>
      </c>
      <c r="B864" s="460" t="s">
        <v>13</v>
      </c>
      <c r="C864" s="642" t="s">
        <v>3955</v>
      </c>
      <c r="D864" s="642" t="s">
        <v>3956</v>
      </c>
      <c r="E864" s="643"/>
      <c r="F864" s="643" t="s">
        <v>4031</v>
      </c>
      <c r="G864" s="52" t="s">
        <v>3970</v>
      </c>
      <c r="H864" s="163" t="s">
        <v>4009</v>
      </c>
      <c r="I864" s="163" t="s">
        <v>1097</v>
      </c>
      <c r="J864" s="164">
        <v>1</v>
      </c>
      <c r="K864" s="190">
        <v>45017</v>
      </c>
      <c r="L864" s="190">
        <v>45138</v>
      </c>
      <c r="M864" s="165">
        <f t="shared" si="163"/>
        <v>17.285714285714285</v>
      </c>
      <c r="N864" s="191">
        <v>1</v>
      </c>
      <c r="O864" s="163" t="s">
        <v>4034</v>
      </c>
      <c r="P864" s="53">
        <f t="shared" ref="P864:P927" si="171">N864/J864</f>
        <v>1</v>
      </c>
      <c r="Q864" s="166" t="str">
        <f>IF(ISNUMBER(P864),IF(P864=100%,"CUMPLIDA",IF(AND(ISNUMBER(L864),ISNUMBER(CGR!$P$4)), IF(L864&lt;CGR!$P$4,"INCUMPLIDA","PROCESO"), "VERIFICAR FECHA")),"SIN VALOR AVANCE")</f>
        <v>CUMPLIDA</v>
      </c>
      <c r="R864" s="281" t="s">
        <v>4009</v>
      </c>
      <c r="S864" s="282" t="s">
        <v>1097</v>
      </c>
      <c r="T864" s="363">
        <v>1</v>
      </c>
      <c r="U864" s="378">
        <v>45017</v>
      </c>
      <c r="V864" s="378">
        <v>45138</v>
      </c>
      <c r="W864" s="165">
        <f t="shared" si="162"/>
        <v>17.285714285714285</v>
      </c>
      <c r="X864" s="387">
        <v>1</v>
      </c>
      <c r="Y864" s="282" t="s">
        <v>4034</v>
      </c>
      <c r="Z864" s="340">
        <f t="shared" si="164"/>
        <v>1</v>
      </c>
      <c r="AA864" s="340">
        <f t="shared" si="165"/>
        <v>1</v>
      </c>
      <c r="AB864" s="340">
        <f t="shared" si="166"/>
        <v>1</v>
      </c>
      <c r="AC864" s="340">
        <f t="shared" si="167"/>
        <v>1</v>
      </c>
      <c r="AD864" s="340">
        <f t="shared" si="168"/>
        <v>1</v>
      </c>
      <c r="AE864" s="340">
        <f t="shared" si="169"/>
        <v>1</v>
      </c>
      <c r="AF864" s="340">
        <f t="shared" si="169"/>
        <v>1</v>
      </c>
      <c r="AG864" s="340">
        <f t="shared" si="170"/>
        <v>1</v>
      </c>
    </row>
    <row r="865" spans="1:33" ht="150" customHeight="1">
      <c r="A865" s="169" t="s">
        <v>19</v>
      </c>
      <c r="B865" s="460" t="s">
        <v>13</v>
      </c>
      <c r="C865" s="642" t="s">
        <v>3955</v>
      </c>
      <c r="D865" s="642" t="s">
        <v>3956</v>
      </c>
      <c r="E865" s="643"/>
      <c r="F865" s="643" t="s">
        <v>4031</v>
      </c>
      <c r="G865" s="52" t="s">
        <v>4011</v>
      </c>
      <c r="H865" s="163" t="s">
        <v>4012</v>
      </c>
      <c r="I865" s="163" t="s">
        <v>1097</v>
      </c>
      <c r="J865" s="164">
        <v>12</v>
      </c>
      <c r="K865" s="190">
        <v>44958</v>
      </c>
      <c r="L865" s="190">
        <v>45323</v>
      </c>
      <c r="M865" s="165">
        <f t="shared" si="163"/>
        <v>52.142857142857146</v>
      </c>
      <c r="N865" s="191">
        <v>12</v>
      </c>
      <c r="O865" s="163" t="s">
        <v>3978</v>
      </c>
      <c r="P865" s="53">
        <f t="shared" si="171"/>
        <v>1</v>
      </c>
      <c r="Q865" s="166" t="str">
        <f>IF(ISNUMBER(P865),IF(P865=100%,"CUMPLIDA",IF(AND(ISNUMBER(L865),ISNUMBER(CGR!$P$4)), IF(L865&lt;CGR!$P$4,"INCUMPLIDA","PROCESO"), "VERIFICAR FECHA")),"SIN VALOR AVANCE")</f>
        <v>CUMPLIDA</v>
      </c>
      <c r="R865" s="281" t="s">
        <v>4012</v>
      </c>
      <c r="S865" s="282" t="s">
        <v>1097</v>
      </c>
      <c r="T865" s="363">
        <v>12</v>
      </c>
      <c r="U865" s="378">
        <v>44958</v>
      </c>
      <c r="V865" s="378">
        <v>45323</v>
      </c>
      <c r="W865" s="165">
        <f t="shared" si="162"/>
        <v>52.142857142857146</v>
      </c>
      <c r="X865" s="387">
        <v>12</v>
      </c>
      <c r="Y865" s="282" t="s">
        <v>3978</v>
      </c>
      <c r="Z865" s="340">
        <f t="shared" si="164"/>
        <v>1</v>
      </c>
      <c r="AA865" s="340">
        <f t="shared" si="165"/>
        <v>1</v>
      </c>
      <c r="AB865" s="340">
        <f t="shared" si="166"/>
        <v>1</v>
      </c>
      <c r="AC865" s="340">
        <f t="shared" si="167"/>
        <v>1</v>
      </c>
      <c r="AD865" s="340">
        <f t="shared" si="168"/>
        <v>1</v>
      </c>
      <c r="AE865" s="340">
        <f t="shared" si="169"/>
        <v>1</v>
      </c>
      <c r="AF865" s="340">
        <f t="shared" si="169"/>
        <v>1</v>
      </c>
      <c r="AG865" s="340">
        <f t="shared" si="170"/>
        <v>1</v>
      </c>
    </row>
    <row r="866" spans="1:33" ht="150" customHeight="1">
      <c r="A866" s="169" t="s">
        <v>19</v>
      </c>
      <c r="B866" s="460" t="s">
        <v>13</v>
      </c>
      <c r="C866" s="642" t="s">
        <v>3955</v>
      </c>
      <c r="D866" s="642" t="s">
        <v>3956</v>
      </c>
      <c r="E866" s="643"/>
      <c r="F866" s="643" t="s">
        <v>4031</v>
      </c>
      <c r="G866" s="52" t="s">
        <v>4014</v>
      </c>
      <c r="H866" s="163" t="s">
        <v>4015</v>
      </c>
      <c r="I866" s="163" t="s">
        <v>1097</v>
      </c>
      <c r="J866" s="164">
        <v>4</v>
      </c>
      <c r="K866" s="190">
        <v>44958</v>
      </c>
      <c r="L866" s="190">
        <v>45323</v>
      </c>
      <c r="M866" s="165">
        <f t="shared" si="163"/>
        <v>52.142857142857146</v>
      </c>
      <c r="N866" s="191">
        <v>4</v>
      </c>
      <c r="O866" s="163" t="s">
        <v>4013</v>
      </c>
      <c r="P866" s="53">
        <f t="shared" si="171"/>
        <v>1</v>
      </c>
      <c r="Q866" s="166" t="str">
        <f>IF(ISNUMBER(P866),IF(P866=100%,"CUMPLIDA",IF(AND(ISNUMBER(L866),ISNUMBER(CGR!$P$4)), IF(L866&lt;CGR!$P$4,"INCUMPLIDA","PROCESO"), "VERIFICAR FECHA")),"SIN VALOR AVANCE")</f>
        <v>CUMPLIDA</v>
      </c>
      <c r="R866" s="281" t="s">
        <v>4015</v>
      </c>
      <c r="S866" s="282" t="s">
        <v>1097</v>
      </c>
      <c r="T866" s="363">
        <v>4</v>
      </c>
      <c r="U866" s="378">
        <v>44958</v>
      </c>
      <c r="V866" s="378">
        <v>45323</v>
      </c>
      <c r="W866" s="165">
        <f t="shared" si="162"/>
        <v>52.142857142857146</v>
      </c>
      <c r="X866" s="387">
        <v>4</v>
      </c>
      <c r="Y866" s="282" t="s">
        <v>4013</v>
      </c>
      <c r="Z866" s="340">
        <f t="shared" si="164"/>
        <v>1</v>
      </c>
      <c r="AA866" s="340">
        <f t="shared" si="165"/>
        <v>1</v>
      </c>
      <c r="AB866" s="340">
        <f t="shared" si="166"/>
        <v>1</v>
      </c>
      <c r="AC866" s="340">
        <f t="shared" si="167"/>
        <v>1</v>
      </c>
      <c r="AD866" s="340">
        <f t="shared" si="168"/>
        <v>1</v>
      </c>
      <c r="AE866" s="340">
        <f t="shared" si="169"/>
        <v>1</v>
      </c>
      <c r="AF866" s="340">
        <f t="shared" si="169"/>
        <v>1</v>
      </c>
      <c r="AG866" s="340">
        <f t="shared" si="170"/>
        <v>1</v>
      </c>
    </row>
    <row r="867" spans="1:33" ht="150" customHeight="1">
      <c r="A867" s="169" t="s">
        <v>19</v>
      </c>
      <c r="B867" s="460" t="s">
        <v>13</v>
      </c>
      <c r="C867" s="642" t="s">
        <v>3955</v>
      </c>
      <c r="D867" s="642" t="s">
        <v>3956</v>
      </c>
      <c r="E867" s="643"/>
      <c r="F867" s="643" t="s">
        <v>4031</v>
      </c>
      <c r="G867" s="52" t="s">
        <v>3981</v>
      </c>
      <c r="H867" s="163" t="s">
        <v>3982</v>
      </c>
      <c r="I867" s="163" t="s">
        <v>1097</v>
      </c>
      <c r="J867" s="164">
        <v>1</v>
      </c>
      <c r="K867" s="190">
        <v>44958</v>
      </c>
      <c r="L867" s="190">
        <v>44985</v>
      </c>
      <c r="M867" s="165">
        <f t="shared" si="163"/>
        <v>3.8571428571428572</v>
      </c>
      <c r="N867" s="191">
        <v>1</v>
      </c>
      <c r="O867" s="163" t="s">
        <v>4013</v>
      </c>
      <c r="P867" s="53">
        <f t="shared" si="171"/>
        <v>1</v>
      </c>
      <c r="Q867" s="166" t="str">
        <f>IF(ISNUMBER(P867),IF(P867=100%,"CUMPLIDA",IF(AND(ISNUMBER(L867),ISNUMBER(CGR!$P$4)), IF(L867&lt;CGR!$P$4,"INCUMPLIDA","PROCESO"), "VERIFICAR FECHA")),"SIN VALOR AVANCE")</f>
        <v>CUMPLIDA</v>
      </c>
      <c r="R867" s="281" t="s">
        <v>3982</v>
      </c>
      <c r="S867" s="282" t="s">
        <v>1097</v>
      </c>
      <c r="T867" s="363">
        <v>1</v>
      </c>
      <c r="U867" s="378">
        <v>44958</v>
      </c>
      <c r="V867" s="378">
        <v>44985</v>
      </c>
      <c r="W867" s="165">
        <f t="shared" si="162"/>
        <v>3.8571428571428572</v>
      </c>
      <c r="X867" s="387">
        <v>1</v>
      </c>
      <c r="Y867" s="282" t="s">
        <v>4013</v>
      </c>
      <c r="Z867" s="340">
        <f t="shared" si="164"/>
        <v>1</v>
      </c>
      <c r="AA867" s="340">
        <f t="shared" si="165"/>
        <v>1</v>
      </c>
      <c r="AB867" s="340">
        <f t="shared" si="166"/>
        <v>1</v>
      </c>
      <c r="AC867" s="340">
        <f t="shared" si="167"/>
        <v>1</v>
      </c>
      <c r="AD867" s="340">
        <f t="shared" si="168"/>
        <v>1</v>
      </c>
      <c r="AE867" s="340">
        <f t="shared" si="169"/>
        <v>1</v>
      </c>
      <c r="AF867" s="340">
        <f t="shared" si="169"/>
        <v>1</v>
      </c>
      <c r="AG867" s="340">
        <f t="shared" si="170"/>
        <v>1</v>
      </c>
    </row>
    <row r="868" spans="1:33" ht="180.75" customHeight="1">
      <c r="A868" s="169" t="s">
        <v>19</v>
      </c>
      <c r="B868" s="460" t="s">
        <v>13</v>
      </c>
      <c r="C868" s="642" t="s">
        <v>3955</v>
      </c>
      <c r="D868" s="642" t="s">
        <v>3956</v>
      </c>
      <c r="E868" s="643" t="s">
        <v>4035</v>
      </c>
      <c r="F868" s="643" t="s">
        <v>4036</v>
      </c>
      <c r="G868" s="52" t="s">
        <v>4006</v>
      </c>
      <c r="H868" s="163" t="s">
        <v>3964</v>
      </c>
      <c r="I868" s="163" t="s">
        <v>3965</v>
      </c>
      <c r="J868" s="164">
        <v>3</v>
      </c>
      <c r="K868" s="190">
        <v>44958</v>
      </c>
      <c r="L868" s="190">
        <v>45323</v>
      </c>
      <c r="M868" s="165">
        <f t="shared" si="163"/>
        <v>52.142857142857146</v>
      </c>
      <c r="N868" s="191">
        <v>3</v>
      </c>
      <c r="O868" s="163" t="s">
        <v>4037</v>
      </c>
      <c r="P868" s="53">
        <f t="shared" si="171"/>
        <v>1</v>
      </c>
      <c r="Q868" s="166" t="str">
        <f>IF(ISNUMBER(P868),IF(P868=100%,"CUMPLIDA",IF(AND(ISNUMBER(L868),ISNUMBER(CGR!$P$4)), IF(L868&lt;CGR!$P$4,"INCUMPLIDA","PROCESO"), "VERIFICAR FECHA")),"SIN VALOR AVANCE")</f>
        <v>CUMPLIDA</v>
      </c>
      <c r="R868" s="281" t="s">
        <v>3964</v>
      </c>
      <c r="S868" s="282" t="s">
        <v>3965</v>
      </c>
      <c r="T868" s="363">
        <v>3</v>
      </c>
      <c r="U868" s="378">
        <v>44958</v>
      </c>
      <c r="V868" s="378">
        <v>45323</v>
      </c>
      <c r="W868" s="165">
        <f t="shared" si="162"/>
        <v>52.142857142857146</v>
      </c>
      <c r="X868" s="387">
        <v>3</v>
      </c>
      <c r="Y868" s="282" t="s">
        <v>4037</v>
      </c>
      <c r="Z868" s="340">
        <f t="shared" si="164"/>
        <v>1</v>
      </c>
      <c r="AA868" s="340">
        <f t="shared" si="165"/>
        <v>1</v>
      </c>
      <c r="AB868" s="340">
        <f t="shared" si="166"/>
        <v>1</v>
      </c>
      <c r="AC868" s="340">
        <f t="shared" si="167"/>
        <v>1</v>
      </c>
      <c r="AD868" s="340">
        <f t="shared" si="168"/>
        <v>1</v>
      </c>
      <c r="AE868" s="340">
        <f t="shared" si="169"/>
        <v>1</v>
      </c>
      <c r="AF868" s="340">
        <f t="shared" si="169"/>
        <v>1</v>
      </c>
      <c r="AG868" s="340">
        <f t="shared" si="170"/>
        <v>1</v>
      </c>
    </row>
    <row r="869" spans="1:33" ht="90">
      <c r="A869" s="169" t="s">
        <v>19</v>
      </c>
      <c r="B869" s="460" t="s">
        <v>13</v>
      </c>
      <c r="C869" s="642"/>
      <c r="D869" s="642"/>
      <c r="E869" s="643"/>
      <c r="F869" s="643" t="s">
        <v>4036</v>
      </c>
      <c r="G869" s="643" t="s">
        <v>3967</v>
      </c>
      <c r="H869" s="537" t="s">
        <v>2429</v>
      </c>
      <c r="I869" s="163" t="s">
        <v>969</v>
      </c>
      <c r="J869" s="164">
        <v>1</v>
      </c>
      <c r="K869" s="190">
        <v>45231</v>
      </c>
      <c r="L869" s="190">
        <v>45504</v>
      </c>
      <c r="M869" s="165">
        <f t="shared" si="163"/>
        <v>39</v>
      </c>
      <c r="N869" s="191">
        <v>1</v>
      </c>
      <c r="O869" s="175" t="s">
        <v>3703</v>
      </c>
      <c r="P869" s="53">
        <f t="shared" si="171"/>
        <v>1</v>
      </c>
      <c r="Q869" s="166" t="str">
        <f>IF(ISNUMBER(P869),IF(P869=100%,"CUMPLIDA",IF(AND(ISNUMBER(L869),ISNUMBER(CGR!$P$4)), IF(L869&lt;CGR!$P$4,"INCUMPLIDA","PROCESO"), "VERIFICAR FECHA")),"SIN VALOR AVANCE")</f>
        <v>CUMPLIDA</v>
      </c>
      <c r="R869" s="362" t="s">
        <v>2429</v>
      </c>
      <c r="S869" s="282" t="s">
        <v>969</v>
      </c>
      <c r="T869" s="363">
        <v>1</v>
      </c>
      <c r="U869" s="378">
        <v>45231</v>
      </c>
      <c r="V869" s="378">
        <v>45504</v>
      </c>
      <c r="W869" s="165">
        <f t="shared" si="162"/>
        <v>39</v>
      </c>
      <c r="X869" s="387">
        <v>1</v>
      </c>
      <c r="Y869" s="303" t="s">
        <v>3703</v>
      </c>
      <c r="Z869" s="340">
        <f t="shared" si="164"/>
        <v>1</v>
      </c>
      <c r="AA869" s="340">
        <f t="shared" si="165"/>
        <v>1</v>
      </c>
      <c r="AB869" s="340">
        <f t="shared" si="166"/>
        <v>1</v>
      </c>
      <c r="AC869" s="340">
        <f t="shared" si="167"/>
        <v>1</v>
      </c>
      <c r="AD869" s="340">
        <f t="shared" si="168"/>
        <v>1</v>
      </c>
      <c r="AE869" s="340">
        <f t="shared" si="169"/>
        <v>1</v>
      </c>
      <c r="AF869" s="340">
        <f t="shared" si="169"/>
        <v>1</v>
      </c>
      <c r="AG869" s="340">
        <f t="shared" si="170"/>
        <v>1</v>
      </c>
    </row>
    <row r="870" spans="1:33" ht="210.75">
      <c r="A870" s="169" t="s">
        <v>19</v>
      </c>
      <c r="B870" s="460" t="s">
        <v>13</v>
      </c>
      <c r="C870" s="642"/>
      <c r="D870" s="642"/>
      <c r="E870" s="643"/>
      <c r="F870" s="643" t="s">
        <v>4036</v>
      </c>
      <c r="G870" s="643"/>
      <c r="H870" s="537" t="s">
        <v>2431</v>
      </c>
      <c r="I870" s="163" t="s">
        <v>2432</v>
      </c>
      <c r="J870" s="164">
        <v>1</v>
      </c>
      <c r="K870" s="190">
        <v>45231</v>
      </c>
      <c r="L870" s="190">
        <v>45504</v>
      </c>
      <c r="M870" s="165">
        <f t="shared" si="163"/>
        <v>39</v>
      </c>
      <c r="N870" s="191">
        <v>1</v>
      </c>
      <c r="O870" s="175" t="s">
        <v>3968</v>
      </c>
      <c r="P870" s="53">
        <f t="shared" si="171"/>
        <v>1</v>
      </c>
      <c r="Q870" s="166" t="str">
        <f>IF(ISNUMBER(P870),IF(P870=100%,"CUMPLIDA",IF(AND(ISNUMBER(L870),ISNUMBER(CGR!$P$4)), IF(L870&lt;CGR!$P$4,"INCUMPLIDA","PROCESO"), "VERIFICAR FECHA")),"SIN VALOR AVANCE")</f>
        <v>CUMPLIDA</v>
      </c>
      <c r="R870" s="362" t="s">
        <v>2431</v>
      </c>
      <c r="S870" s="282" t="s">
        <v>2432</v>
      </c>
      <c r="T870" s="363">
        <v>1</v>
      </c>
      <c r="U870" s="378">
        <v>45231</v>
      </c>
      <c r="V870" s="378">
        <v>45504</v>
      </c>
      <c r="W870" s="165">
        <f t="shared" si="162"/>
        <v>39</v>
      </c>
      <c r="X870" s="387">
        <v>1</v>
      </c>
      <c r="Y870" s="303" t="s">
        <v>3968</v>
      </c>
      <c r="Z870" s="340">
        <f t="shared" si="164"/>
        <v>1</v>
      </c>
      <c r="AA870" s="340">
        <f t="shared" si="165"/>
        <v>1</v>
      </c>
      <c r="AB870" s="340">
        <f t="shared" si="166"/>
        <v>1</v>
      </c>
      <c r="AC870" s="340">
        <f t="shared" si="167"/>
        <v>1</v>
      </c>
      <c r="AD870" s="340">
        <f t="shared" si="168"/>
        <v>1</v>
      </c>
      <c r="AE870" s="340">
        <f t="shared" si="169"/>
        <v>1</v>
      </c>
      <c r="AF870" s="340">
        <f t="shared" si="169"/>
        <v>1</v>
      </c>
      <c r="AG870" s="340">
        <f t="shared" si="170"/>
        <v>1</v>
      </c>
    </row>
    <row r="871" spans="1:33" ht="150.75">
      <c r="A871" s="169" t="s">
        <v>19</v>
      </c>
      <c r="B871" s="460" t="s">
        <v>13</v>
      </c>
      <c r="C871" s="642"/>
      <c r="D871" s="642"/>
      <c r="E871" s="643"/>
      <c r="F871" s="643" t="s">
        <v>4036</v>
      </c>
      <c r="G871" s="52" t="s">
        <v>2434</v>
      </c>
      <c r="H871" s="163" t="s">
        <v>1614</v>
      </c>
      <c r="I871" s="163" t="s">
        <v>238</v>
      </c>
      <c r="J871" s="168">
        <v>1</v>
      </c>
      <c r="K871" s="192">
        <v>45323</v>
      </c>
      <c r="L871" s="192">
        <v>45747</v>
      </c>
      <c r="M871" s="165">
        <f t="shared" si="163"/>
        <v>60.571428571428569</v>
      </c>
      <c r="N871" s="191">
        <v>0</v>
      </c>
      <c r="O871" s="175" t="s">
        <v>4008</v>
      </c>
      <c r="P871" s="53">
        <f t="shared" si="171"/>
        <v>0</v>
      </c>
      <c r="Q871" s="166" t="str">
        <f>IF(ISNUMBER(P871),IF(P871=100%,"CUMPLIDA",IF(AND(ISNUMBER(L871),ISNUMBER(CGR!$P$4)), IF(L871&lt;CGR!$P$4,"INCUMPLIDA","PROCESO"), "VERIFICAR FECHA")),"SIN VALOR AVANCE")</f>
        <v>PROCESO</v>
      </c>
      <c r="R871" s="281" t="s">
        <v>1614</v>
      </c>
      <c r="S871" s="282" t="s">
        <v>238</v>
      </c>
      <c r="T871" s="301">
        <v>1</v>
      </c>
      <c r="U871" s="379">
        <v>45323</v>
      </c>
      <c r="V871" s="379">
        <v>45747</v>
      </c>
      <c r="W871" s="165">
        <f t="shared" si="162"/>
        <v>60.571428571428569</v>
      </c>
      <c r="X871" s="387">
        <v>0</v>
      </c>
      <c r="Y871" s="303" t="s">
        <v>4008</v>
      </c>
      <c r="Z871" s="340">
        <f t="shared" si="164"/>
        <v>1</v>
      </c>
      <c r="AA871" s="340">
        <f t="shared" si="165"/>
        <v>1</v>
      </c>
      <c r="AB871" s="340">
        <f t="shared" si="166"/>
        <v>1</v>
      </c>
      <c r="AC871" s="340">
        <f t="shared" si="167"/>
        <v>1</v>
      </c>
      <c r="AD871" s="340">
        <f t="shared" si="168"/>
        <v>1</v>
      </c>
      <c r="AE871" s="340">
        <f t="shared" si="169"/>
        <v>1</v>
      </c>
      <c r="AF871" s="340">
        <f t="shared" si="169"/>
        <v>1</v>
      </c>
      <c r="AG871" s="340">
        <f t="shared" si="170"/>
        <v>1</v>
      </c>
    </row>
    <row r="872" spans="1:33" ht="90">
      <c r="A872" s="169" t="s">
        <v>19</v>
      </c>
      <c r="B872" s="460" t="s">
        <v>13</v>
      </c>
      <c r="C872" s="642"/>
      <c r="D872" s="642"/>
      <c r="E872" s="643"/>
      <c r="F872" s="643" t="s">
        <v>4036</v>
      </c>
      <c r="G872" s="52" t="s">
        <v>241</v>
      </c>
      <c r="H872" s="163" t="s">
        <v>241</v>
      </c>
      <c r="I872" s="163" t="s">
        <v>242</v>
      </c>
      <c r="J872" s="168">
        <v>1</v>
      </c>
      <c r="K872" s="192">
        <v>45323</v>
      </c>
      <c r="L872" s="192">
        <v>45747</v>
      </c>
      <c r="M872" s="165">
        <f t="shared" si="163"/>
        <v>60.571428571428569</v>
      </c>
      <c r="N872" s="191">
        <v>0</v>
      </c>
      <c r="O872" s="175" t="s">
        <v>3798</v>
      </c>
      <c r="P872" s="53">
        <f t="shared" si="171"/>
        <v>0</v>
      </c>
      <c r="Q872" s="166" t="str">
        <f>IF(ISNUMBER(P872),IF(P872=100%,"CUMPLIDA",IF(AND(ISNUMBER(L872),ISNUMBER(CGR!$P$4)), IF(L872&lt;CGR!$P$4,"INCUMPLIDA","PROCESO"), "VERIFICAR FECHA")),"SIN VALOR AVANCE")</f>
        <v>PROCESO</v>
      </c>
      <c r="R872" s="281" t="s">
        <v>241</v>
      </c>
      <c r="S872" s="282" t="s">
        <v>242</v>
      </c>
      <c r="T872" s="301">
        <v>1</v>
      </c>
      <c r="U872" s="379">
        <v>45323</v>
      </c>
      <c r="V872" s="379">
        <v>45747</v>
      </c>
      <c r="W872" s="165">
        <f t="shared" si="162"/>
        <v>60.571428571428569</v>
      </c>
      <c r="X872" s="387">
        <v>0</v>
      </c>
      <c r="Y872" s="303" t="s">
        <v>3798</v>
      </c>
      <c r="Z872" s="340">
        <f t="shared" si="164"/>
        <v>1</v>
      </c>
      <c r="AA872" s="340">
        <f t="shared" si="165"/>
        <v>1</v>
      </c>
      <c r="AB872" s="340">
        <f t="shared" si="166"/>
        <v>1</v>
      </c>
      <c r="AC872" s="340">
        <f t="shared" si="167"/>
        <v>1</v>
      </c>
      <c r="AD872" s="340">
        <f t="shared" si="168"/>
        <v>1</v>
      </c>
      <c r="AE872" s="340">
        <f t="shared" si="169"/>
        <v>1</v>
      </c>
      <c r="AF872" s="340">
        <f t="shared" si="169"/>
        <v>1</v>
      </c>
      <c r="AG872" s="340">
        <f t="shared" si="170"/>
        <v>1</v>
      </c>
    </row>
    <row r="873" spans="1:33" ht="150">
      <c r="A873" s="169" t="s">
        <v>19</v>
      </c>
      <c r="B873" s="460" t="s">
        <v>13</v>
      </c>
      <c r="C873" s="642"/>
      <c r="D873" s="642"/>
      <c r="E873" s="643"/>
      <c r="F873" s="643" t="s">
        <v>4036</v>
      </c>
      <c r="G873" s="52" t="s">
        <v>1361</v>
      </c>
      <c r="H873" s="163" t="s">
        <v>245</v>
      </c>
      <c r="I873" s="163" t="s">
        <v>246</v>
      </c>
      <c r="J873" s="168">
        <v>1</v>
      </c>
      <c r="K873" s="192">
        <v>45231</v>
      </c>
      <c r="L873" s="192">
        <v>45747</v>
      </c>
      <c r="M873" s="165">
        <f t="shared" si="163"/>
        <v>73.714285714285708</v>
      </c>
      <c r="N873" s="191">
        <v>0</v>
      </c>
      <c r="O873" s="175" t="s">
        <v>3798</v>
      </c>
      <c r="P873" s="53">
        <f t="shared" si="171"/>
        <v>0</v>
      </c>
      <c r="Q873" s="166" t="str">
        <f>IF(ISNUMBER(P873),IF(P873=100%,"CUMPLIDA",IF(AND(ISNUMBER(L873),ISNUMBER(CGR!$P$4)), IF(L873&lt;CGR!$P$4,"INCUMPLIDA","PROCESO"), "VERIFICAR FECHA")),"SIN VALOR AVANCE")</f>
        <v>PROCESO</v>
      </c>
      <c r="R873" s="281" t="s">
        <v>245</v>
      </c>
      <c r="S873" s="282" t="s">
        <v>246</v>
      </c>
      <c r="T873" s="301">
        <v>1</v>
      </c>
      <c r="U873" s="379">
        <v>45231</v>
      </c>
      <c r="V873" s="379">
        <v>45747</v>
      </c>
      <c r="W873" s="165">
        <f t="shared" si="162"/>
        <v>73.714285714285708</v>
      </c>
      <c r="X873" s="387">
        <v>0</v>
      </c>
      <c r="Y873" s="303" t="s">
        <v>3798</v>
      </c>
      <c r="Z873" s="340">
        <f t="shared" si="164"/>
        <v>1</v>
      </c>
      <c r="AA873" s="340">
        <f t="shared" si="165"/>
        <v>1</v>
      </c>
      <c r="AB873" s="340">
        <f t="shared" si="166"/>
        <v>1</v>
      </c>
      <c r="AC873" s="340">
        <f t="shared" si="167"/>
        <v>1</v>
      </c>
      <c r="AD873" s="340">
        <f t="shared" si="168"/>
        <v>1</v>
      </c>
      <c r="AE873" s="340">
        <f t="shared" si="169"/>
        <v>1</v>
      </c>
      <c r="AF873" s="340">
        <f t="shared" si="169"/>
        <v>1</v>
      </c>
      <c r="AG873" s="340">
        <f t="shared" si="170"/>
        <v>1</v>
      </c>
    </row>
    <row r="874" spans="1:33" ht="150.75">
      <c r="A874" s="169" t="s">
        <v>19</v>
      </c>
      <c r="B874" s="460" t="s">
        <v>13</v>
      </c>
      <c r="C874" s="642"/>
      <c r="D874" s="642"/>
      <c r="E874" s="643"/>
      <c r="F874" s="643" t="s">
        <v>4036</v>
      </c>
      <c r="G874" s="52" t="s">
        <v>248</v>
      </c>
      <c r="H874" s="163" t="s">
        <v>248</v>
      </c>
      <c r="I874" s="163" t="s">
        <v>3249</v>
      </c>
      <c r="J874" s="168">
        <v>1</v>
      </c>
      <c r="K874" s="192">
        <v>45323</v>
      </c>
      <c r="L874" s="192">
        <v>45747</v>
      </c>
      <c r="M874" s="165">
        <f t="shared" si="163"/>
        <v>60.571428571428569</v>
      </c>
      <c r="N874" s="191">
        <v>0</v>
      </c>
      <c r="O874" s="175" t="s">
        <v>4008</v>
      </c>
      <c r="P874" s="53">
        <f t="shared" si="171"/>
        <v>0</v>
      </c>
      <c r="Q874" s="166" t="str">
        <f>IF(ISNUMBER(P874),IF(P874=100%,"CUMPLIDA",IF(AND(ISNUMBER(L874),ISNUMBER(CGR!$P$4)), IF(L874&lt;CGR!$P$4,"INCUMPLIDA","PROCESO"), "VERIFICAR FECHA")),"SIN VALOR AVANCE")</f>
        <v>PROCESO</v>
      </c>
      <c r="R874" s="281" t="s">
        <v>248</v>
      </c>
      <c r="S874" s="282" t="s">
        <v>3249</v>
      </c>
      <c r="T874" s="301">
        <v>1</v>
      </c>
      <c r="U874" s="379">
        <v>45323</v>
      </c>
      <c r="V874" s="379">
        <v>45747</v>
      </c>
      <c r="W874" s="165">
        <f t="shared" si="162"/>
        <v>60.571428571428569</v>
      </c>
      <c r="X874" s="387">
        <v>0</v>
      </c>
      <c r="Y874" s="303" t="s">
        <v>4008</v>
      </c>
      <c r="Z874" s="340">
        <f t="shared" si="164"/>
        <v>1</v>
      </c>
      <c r="AA874" s="340">
        <f t="shared" si="165"/>
        <v>1</v>
      </c>
      <c r="AB874" s="340">
        <f t="shared" si="166"/>
        <v>1</v>
      </c>
      <c r="AC874" s="340">
        <f t="shared" si="167"/>
        <v>1</v>
      </c>
      <c r="AD874" s="340">
        <f t="shared" si="168"/>
        <v>1</v>
      </c>
      <c r="AE874" s="340">
        <f t="shared" si="169"/>
        <v>1</v>
      </c>
      <c r="AF874" s="340">
        <f t="shared" si="169"/>
        <v>1</v>
      </c>
      <c r="AG874" s="340">
        <f t="shared" si="170"/>
        <v>1</v>
      </c>
    </row>
    <row r="875" spans="1:33" ht="135">
      <c r="A875" s="169" t="s">
        <v>19</v>
      </c>
      <c r="B875" s="460" t="s">
        <v>13</v>
      </c>
      <c r="C875" s="642"/>
      <c r="D875" s="642"/>
      <c r="E875" s="643"/>
      <c r="F875" s="643" t="s">
        <v>4036</v>
      </c>
      <c r="G875" s="52" t="s">
        <v>3707</v>
      </c>
      <c r="H875" s="163" t="s">
        <v>3707</v>
      </c>
      <c r="I875" s="163" t="s">
        <v>252</v>
      </c>
      <c r="J875" s="168">
        <v>1</v>
      </c>
      <c r="K875" s="192">
        <v>45231</v>
      </c>
      <c r="L875" s="192">
        <v>45747</v>
      </c>
      <c r="M875" s="165">
        <f t="shared" si="163"/>
        <v>73.714285714285708</v>
      </c>
      <c r="N875" s="191">
        <v>0</v>
      </c>
      <c r="O875" s="175" t="s">
        <v>3798</v>
      </c>
      <c r="P875" s="53">
        <f t="shared" si="171"/>
        <v>0</v>
      </c>
      <c r="Q875" s="166" t="str">
        <f>IF(ISNUMBER(P875),IF(P875=100%,"CUMPLIDA",IF(AND(ISNUMBER(L875),ISNUMBER(CGR!$P$4)), IF(L875&lt;CGR!$P$4,"INCUMPLIDA","PROCESO"), "VERIFICAR FECHA")),"SIN VALOR AVANCE")</f>
        <v>PROCESO</v>
      </c>
      <c r="R875" s="281" t="s">
        <v>3707</v>
      </c>
      <c r="S875" s="282" t="s">
        <v>252</v>
      </c>
      <c r="T875" s="301">
        <v>1</v>
      </c>
      <c r="U875" s="379">
        <v>45231</v>
      </c>
      <c r="V875" s="379">
        <v>45747</v>
      </c>
      <c r="W875" s="165">
        <f t="shared" si="162"/>
        <v>73.714285714285708</v>
      </c>
      <c r="X875" s="387">
        <v>0</v>
      </c>
      <c r="Y875" s="303" t="s">
        <v>3798</v>
      </c>
      <c r="Z875" s="340">
        <f t="shared" si="164"/>
        <v>1</v>
      </c>
      <c r="AA875" s="340">
        <f t="shared" si="165"/>
        <v>1</v>
      </c>
      <c r="AB875" s="340">
        <f t="shared" si="166"/>
        <v>1</v>
      </c>
      <c r="AC875" s="340">
        <f t="shared" si="167"/>
        <v>1</v>
      </c>
      <c r="AD875" s="340">
        <f t="shared" si="168"/>
        <v>1</v>
      </c>
      <c r="AE875" s="340">
        <f t="shared" si="169"/>
        <v>1</v>
      </c>
      <c r="AF875" s="340">
        <f t="shared" si="169"/>
        <v>1</v>
      </c>
      <c r="AG875" s="340">
        <f t="shared" si="170"/>
        <v>1</v>
      </c>
    </row>
    <row r="876" spans="1:33" ht="210.75">
      <c r="A876" s="169" t="s">
        <v>19</v>
      </c>
      <c r="B876" s="460" t="s">
        <v>13</v>
      </c>
      <c r="C876" s="642"/>
      <c r="D876" s="642"/>
      <c r="E876" s="643"/>
      <c r="F876" s="643" t="s">
        <v>4036</v>
      </c>
      <c r="G876" s="52" t="s">
        <v>3708</v>
      </c>
      <c r="H876" s="163" t="s">
        <v>3708</v>
      </c>
      <c r="I876" s="163" t="s">
        <v>2556</v>
      </c>
      <c r="J876" s="168">
        <v>1</v>
      </c>
      <c r="K876" s="192">
        <v>45231</v>
      </c>
      <c r="L876" s="192">
        <v>45808</v>
      </c>
      <c r="M876" s="165">
        <f t="shared" si="163"/>
        <v>82.428571428571431</v>
      </c>
      <c r="N876" s="191">
        <v>0</v>
      </c>
      <c r="O876" s="175" t="s">
        <v>3968</v>
      </c>
      <c r="P876" s="53">
        <f t="shared" si="171"/>
        <v>0</v>
      </c>
      <c r="Q876" s="166" t="str">
        <f>IF(ISNUMBER(P876),IF(P876=100%,"CUMPLIDA",IF(AND(ISNUMBER(L876),ISNUMBER(CGR!$P$4)), IF(L876&lt;CGR!$P$4,"INCUMPLIDA","PROCESO"), "VERIFICAR FECHA")),"SIN VALOR AVANCE")</f>
        <v>PROCESO</v>
      </c>
      <c r="R876" s="281" t="s">
        <v>3708</v>
      </c>
      <c r="S876" s="282" t="s">
        <v>2556</v>
      </c>
      <c r="T876" s="301">
        <v>1</v>
      </c>
      <c r="U876" s="379">
        <v>45231</v>
      </c>
      <c r="V876" s="379">
        <v>45808</v>
      </c>
      <c r="W876" s="165">
        <f t="shared" si="162"/>
        <v>82.428571428571431</v>
      </c>
      <c r="X876" s="387">
        <v>0</v>
      </c>
      <c r="Y876" s="303" t="s">
        <v>3968</v>
      </c>
      <c r="Z876" s="340">
        <f t="shared" si="164"/>
        <v>1</v>
      </c>
      <c r="AA876" s="340">
        <f t="shared" si="165"/>
        <v>1</v>
      </c>
      <c r="AB876" s="340">
        <f t="shared" si="166"/>
        <v>1</v>
      </c>
      <c r="AC876" s="340">
        <f t="shared" si="167"/>
        <v>1</v>
      </c>
      <c r="AD876" s="340">
        <f t="shared" si="168"/>
        <v>1</v>
      </c>
      <c r="AE876" s="340">
        <f t="shared" si="169"/>
        <v>1</v>
      </c>
      <c r="AF876" s="340">
        <f t="shared" si="169"/>
        <v>1</v>
      </c>
      <c r="AG876" s="340">
        <f t="shared" si="170"/>
        <v>1</v>
      </c>
    </row>
    <row r="877" spans="1:33" ht="75.75" customHeight="1">
      <c r="A877" s="169" t="s">
        <v>19</v>
      </c>
      <c r="B877" s="460" t="s">
        <v>13</v>
      </c>
      <c r="C877" s="642" t="s">
        <v>3955</v>
      </c>
      <c r="D877" s="642" t="s">
        <v>3956</v>
      </c>
      <c r="E877" s="643"/>
      <c r="F877" s="643" t="s">
        <v>4036</v>
      </c>
      <c r="G877" s="52" t="s">
        <v>1363</v>
      </c>
      <c r="H877" s="163" t="s">
        <v>258</v>
      </c>
      <c r="I877" s="163" t="s">
        <v>259</v>
      </c>
      <c r="J877" s="168">
        <v>12</v>
      </c>
      <c r="K877" s="192">
        <v>46024</v>
      </c>
      <c r="L877" s="192">
        <v>47118</v>
      </c>
      <c r="M877" s="165">
        <f t="shared" si="163"/>
        <v>156.28571428571428</v>
      </c>
      <c r="N877" s="191">
        <v>0</v>
      </c>
      <c r="O877" s="175" t="s">
        <v>3798</v>
      </c>
      <c r="P877" s="53">
        <f t="shared" si="171"/>
        <v>0</v>
      </c>
      <c r="Q877" s="166" t="str">
        <f>IF(ISNUMBER(P877),IF(P877=100%,"CUMPLIDA",IF(AND(ISNUMBER(L877),ISNUMBER(CGR!$P$4)), IF(L877&lt;CGR!$P$4,"INCUMPLIDA","PROCESO"), "VERIFICAR FECHA")),"SIN VALOR AVANCE")</f>
        <v>PROCESO</v>
      </c>
      <c r="R877" s="281" t="s">
        <v>258</v>
      </c>
      <c r="S877" s="282" t="s">
        <v>259</v>
      </c>
      <c r="T877" s="301">
        <v>12</v>
      </c>
      <c r="U877" s="379">
        <v>46024</v>
      </c>
      <c r="V877" s="379">
        <v>47118</v>
      </c>
      <c r="W877" s="165">
        <f t="shared" si="162"/>
        <v>156.28571428571428</v>
      </c>
      <c r="X877" s="387">
        <v>0</v>
      </c>
      <c r="Y877" s="303" t="s">
        <v>3798</v>
      </c>
      <c r="Z877" s="340">
        <f t="shared" si="164"/>
        <v>1</v>
      </c>
      <c r="AA877" s="340">
        <f t="shared" si="165"/>
        <v>1</v>
      </c>
      <c r="AB877" s="340">
        <f t="shared" si="166"/>
        <v>1</v>
      </c>
      <c r="AC877" s="340">
        <f t="shared" si="167"/>
        <v>1</v>
      </c>
      <c r="AD877" s="340">
        <f t="shared" si="168"/>
        <v>1</v>
      </c>
      <c r="AE877" s="340">
        <f t="shared" si="169"/>
        <v>1</v>
      </c>
      <c r="AF877" s="340">
        <f t="shared" si="169"/>
        <v>1</v>
      </c>
      <c r="AG877" s="340">
        <f t="shared" si="170"/>
        <v>1</v>
      </c>
    </row>
    <row r="878" spans="1:33" ht="180">
      <c r="A878" s="169" t="s">
        <v>19</v>
      </c>
      <c r="B878" s="460" t="s">
        <v>13</v>
      </c>
      <c r="C878" s="642" t="s">
        <v>3955</v>
      </c>
      <c r="D878" s="642" t="s">
        <v>3956</v>
      </c>
      <c r="E878" s="643"/>
      <c r="F878" s="643" t="s">
        <v>4036</v>
      </c>
      <c r="G878" s="52" t="s">
        <v>1364</v>
      </c>
      <c r="H878" s="163" t="s">
        <v>261</v>
      </c>
      <c r="I878" s="163" t="s">
        <v>262</v>
      </c>
      <c r="J878" s="168">
        <v>1</v>
      </c>
      <c r="K878" s="192">
        <v>46024</v>
      </c>
      <c r="L878" s="192">
        <v>47118</v>
      </c>
      <c r="M878" s="165">
        <f t="shared" si="163"/>
        <v>156.28571428571428</v>
      </c>
      <c r="N878" s="191">
        <v>0</v>
      </c>
      <c r="O878" s="175" t="s">
        <v>4008</v>
      </c>
      <c r="P878" s="53">
        <f t="shared" si="171"/>
        <v>0</v>
      </c>
      <c r="Q878" s="166" t="str">
        <f>IF(ISNUMBER(P878),IF(P878=100%,"CUMPLIDA",IF(AND(ISNUMBER(L878),ISNUMBER(CGR!$P$4)), IF(L878&lt;CGR!$P$4,"INCUMPLIDA","PROCESO"), "VERIFICAR FECHA")),"SIN VALOR AVANCE")</f>
        <v>PROCESO</v>
      </c>
      <c r="R878" s="281" t="s">
        <v>261</v>
      </c>
      <c r="S878" s="282" t="s">
        <v>262</v>
      </c>
      <c r="T878" s="301">
        <v>1</v>
      </c>
      <c r="U878" s="379">
        <v>46024</v>
      </c>
      <c r="V878" s="379">
        <v>47118</v>
      </c>
      <c r="W878" s="165">
        <f t="shared" si="162"/>
        <v>156.28571428571428</v>
      </c>
      <c r="X878" s="387">
        <v>0</v>
      </c>
      <c r="Y878" s="303" t="s">
        <v>4008</v>
      </c>
      <c r="Z878" s="340">
        <f t="shared" si="164"/>
        <v>1</v>
      </c>
      <c r="AA878" s="340">
        <f t="shared" si="165"/>
        <v>1</v>
      </c>
      <c r="AB878" s="340">
        <f t="shared" si="166"/>
        <v>1</v>
      </c>
      <c r="AC878" s="340">
        <f t="shared" si="167"/>
        <v>1</v>
      </c>
      <c r="AD878" s="340">
        <f t="shared" si="168"/>
        <v>1</v>
      </c>
      <c r="AE878" s="340">
        <f t="shared" si="169"/>
        <v>1</v>
      </c>
      <c r="AF878" s="340">
        <f t="shared" si="169"/>
        <v>1</v>
      </c>
      <c r="AG878" s="340">
        <f t="shared" si="170"/>
        <v>1</v>
      </c>
    </row>
    <row r="879" spans="1:33" ht="409.5">
      <c r="A879" s="169" t="s">
        <v>19</v>
      </c>
      <c r="B879" s="460" t="s">
        <v>13</v>
      </c>
      <c r="C879" s="642" t="s">
        <v>3955</v>
      </c>
      <c r="D879" s="642" t="s">
        <v>3956</v>
      </c>
      <c r="E879" s="643"/>
      <c r="F879" s="643" t="s">
        <v>4036</v>
      </c>
      <c r="G879" s="52" t="s">
        <v>1365</v>
      </c>
      <c r="H879" s="163" t="s">
        <v>264</v>
      </c>
      <c r="I879" s="163" t="s">
        <v>265</v>
      </c>
      <c r="J879" s="168">
        <v>2</v>
      </c>
      <c r="K879" s="192">
        <v>46024</v>
      </c>
      <c r="L879" s="192">
        <v>47118</v>
      </c>
      <c r="M879" s="165">
        <f t="shared" si="163"/>
        <v>156.28571428571428</v>
      </c>
      <c r="N879" s="191">
        <v>0</v>
      </c>
      <c r="O879" s="175" t="s">
        <v>3968</v>
      </c>
      <c r="P879" s="53">
        <f t="shared" si="171"/>
        <v>0</v>
      </c>
      <c r="Q879" s="166" t="str">
        <f>IF(ISNUMBER(P879),IF(P879=100%,"CUMPLIDA",IF(AND(ISNUMBER(L879),ISNUMBER(CGR!$P$4)), IF(L879&lt;CGR!$P$4,"INCUMPLIDA","PROCESO"), "VERIFICAR FECHA")),"SIN VALOR AVANCE")</f>
        <v>PROCESO</v>
      </c>
      <c r="R879" s="281" t="s">
        <v>264</v>
      </c>
      <c r="S879" s="282" t="s">
        <v>265</v>
      </c>
      <c r="T879" s="301">
        <v>2</v>
      </c>
      <c r="U879" s="379">
        <v>46024</v>
      </c>
      <c r="V879" s="379">
        <v>47118</v>
      </c>
      <c r="W879" s="165">
        <f t="shared" si="162"/>
        <v>156.28571428571428</v>
      </c>
      <c r="X879" s="387">
        <v>0</v>
      </c>
      <c r="Y879" s="303" t="s">
        <v>3968</v>
      </c>
      <c r="Z879" s="340">
        <f t="shared" si="164"/>
        <v>1</v>
      </c>
      <c r="AA879" s="340">
        <f t="shared" si="165"/>
        <v>1</v>
      </c>
      <c r="AB879" s="340">
        <f t="shared" si="166"/>
        <v>1</v>
      </c>
      <c r="AC879" s="340">
        <f t="shared" si="167"/>
        <v>1</v>
      </c>
      <c r="AD879" s="340">
        <f t="shared" si="168"/>
        <v>1</v>
      </c>
      <c r="AE879" s="340">
        <f t="shared" si="169"/>
        <v>1</v>
      </c>
      <c r="AF879" s="340">
        <f t="shared" si="169"/>
        <v>1</v>
      </c>
      <c r="AG879" s="340">
        <f t="shared" si="170"/>
        <v>1</v>
      </c>
    </row>
    <row r="880" spans="1:33" ht="150">
      <c r="A880" s="169" t="s">
        <v>19</v>
      </c>
      <c r="B880" s="460" t="s">
        <v>13</v>
      </c>
      <c r="C880" s="642" t="s">
        <v>3955</v>
      </c>
      <c r="D880" s="642" t="s">
        <v>3956</v>
      </c>
      <c r="E880" s="643"/>
      <c r="F880" s="643" t="s">
        <v>4036</v>
      </c>
      <c r="G880" s="52" t="s">
        <v>4038</v>
      </c>
      <c r="H880" s="163" t="s">
        <v>3971</v>
      </c>
      <c r="I880" s="163" t="s">
        <v>3972</v>
      </c>
      <c r="J880" s="164">
        <v>1</v>
      </c>
      <c r="K880" s="190">
        <v>44927</v>
      </c>
      <c r="L880" s="190">
        <v>45016</v>
      </c>
      <c r="M880" s="165">
        <f t="shared" si="163"/>
        <v>12.714285714285714</v>
      </c>
      <c r="N880" s="191">
        <v>1</v>
      </c>
      <c r="O880" s="163" t="s">
        <v>3978</v>
      </c>
      <c r="P880" s="53">
        <f t="shared" si="171"/>
        <v>1</v>
      </c>
      <c r="Q880" s="166" t="str">
        <f>IF(ISNUMBER(P880),IF(P880=100%,"CUMPLIDA",IF(AND(ISNUMBER(L880),ISNUMBER(CGR!$P$4)), IF(L880&lt;CGR!$P$4,"INCUMPLIDA","PROCESO"), "VERIFICAR FECHA")),"SIN VALOR AVANCE")</f>
        <v>CUMPLIDA</v>
      </c>
      <c r="R880" s="281" t="s">
        <v>3971</v>
      </c>
      <c r="S880" s="282" t="s">
        <v>3972</v>
      </c>
      <c r="T880" s="363">
        <v>1</v>
      </c>
      <c r="U880" s="378">
        <v>44927</v>
      </c>
      <c r="V880" s="378">
        <v>45016</v>
      </c>
      <c r="W880" s="165">
        <f t="shared" si="162"/>
        <v>12.714285714285714</v>
      </c>
      <c r="X880" s="387">
        <v>1</v>
      </c>
      <c r="Y880" s="282" t="s">
        <v>3978</v>
      </c>
      <c r="Z880" s="340">
        <f t="shared" si="164"/>
        <v>1</v>
      </c>
      <c r="AA880" s="340">
        <f t="shared" si="165"/>
        <v>1</v>
      </c>
      <c r="AB880" s="340">
        <f t="shared" si="166"/>
        <v>1</v>
      </c>
      <c r="AC880" s="340">
        <f t="shared" si="167"/>
        <v>1</v>
      </c>
      <c r="AD880" s="340">
        <f t="shared" si="168"/>
        <v>1</v>
      </c>
      <c r="AE880" s="340">
        <f t="shared" si="169"/>
        <v>1</v>
      </c>
      <c r="AF880" s="340">
        <f t="shared" si="169"/>
        <v>1</v>
      </c>
      <c r="AG880" s="340">
        <f t="shared" si="170"/>
        <v>1</v>
      </c>
    </row>
    <row r="881" spans="1:33" ht="255">
      <c r="A881" s="169" t="s">
        <v>19</v>
      </c>
      <c r="B881" s="460" t="s">
        <v>13</v>
      </c>
      <c r="C881" s="642" t="s">
        <v>3955</v>
      </c>
      <c r="D881" s="642" t="s">
        <v>3956</v>
      </c>
      <c r="E881" s="643"/>
      <c r="F881" s="643" t="s">
        <v>4036</v>
      </c>
      <c r="G881" s="52" t="s">
        <v>4038</v>
      </c>
      <c r="H881" s="163" t="s">
        <v>4039</v>
      </c>
      <c r="I881" s="163" t="s">
        <v>1097</v>
      </c>
      <c r="J881" s="164">
        <v>1</v>
      </c>
      <c r="K881" s="190">
        <v>45017</v>
      </c>
      <c r="L881" s="190">
        <v>45138</v>
      </c>
      <c r="M881" s="165">
        <f t="shared" si="163"/>
        <v>17.285714285714285</v>
      </c>
      <c r="N881" s="191">
        <v>1</v>
      </c>
      <c r="O881" s="163" t="s">
        <v>4040</v>
      </c>
      <c r="P881" s="53">
        <f t="shared" si="171"/>
        <v>1</v>
      </c>
      <c r="Q881" s="166" t="str">
        <f>IF(ISNUMBER(P881),IF(P881=100%,"CUMPLIDA",IF(AND(ISNUMBER(L881),ISNUMBER(CGR!$P$4)), IF(L881&lt;CGR!$P$4,"INCUMPLIDA","PROCESO"), "VERIFICAR FECHA")),"SIN VALOR AVANCE")</f>
        <v>CUMPLIDA</v>
      </c>
      <c r="R881" s="281" t="s">
        <v>4039</v>
      </c>
      <c r="S881" s="282" t="s">
        <v>1097</v>
      </c>
      <c r="T881" s="363">
        <v>1</v>
      </c>
      <c r="U881" s="378">
        <v>45017</v>
      </c>
      <c r="V881" s="378">
        <v>45138</v>
      </c>
      <c r="W881" s="165">
        <f t="shared" si="162"/>
        <v>17.285714285714285</v>
      </c>
      <c r="X881" s="387">
        <v>1</v>
      </c>
      <c r="Y881" s="282" t="s">
        <v>4040</v>
      </c>
      <c r="Z881" s="340">
        <f t="shared" si="164"/>
        <v>1</v>
      </c>
      <c r="AA881" s="340">
        <f t="shared" si="165"/>
        <v>1</v>
      </c>
      <c r="AB881" s="340">
        <f t="shared" si="166"/>
        <v>1</v>
      </c>
      <c r="AC881" s="340">
        <f t="shared" si="167"/>
        <v>1</v>
      </c>
      <c r="AD881" s="340">
        <f t="shared" si="168"/>
        <v>1</v>
      </c>
      <c r="AE881" s="340">
        <f t="shared" si="169"/>
        <v>1</v>
      </c>
      <c r="AF881" s="340">
        <f t="shared" si="169"/>
        <v>1</v>
      </c>
      <c r="AG881" s="340">
        <f t="shared" si="170"/>
        <v>1</v>
      </c>
    </row>
    <row r="882" spans="1:33" ht="315">
      <c r="A882" s="169" t="s">
        <v>19</v>
      </c>
      <c r="B882" s="460" t="s">
        <v>13</v>
      </c>
      <c r="C882" s="642" t="s">
        <v>3955</v>
      </c>
      <c r="D882" s="642" t="s">
        <v>3956</v>
      </c>
      <c r="E882" s="643"/>
      <c r="F882" s="643" t="s">
        <v>4036</v>
      </c>
      <c r="G882" s="52" t="s">
        <v>3986</v>
      </c>
      <c r="H882" s="163" t="s">
        <v>3987</v>
      </c>
      <c r="I882" s="163" t="s">
        <v>1097</v>
      </c>
      <c r="J882" s="164">
        <v>12</v>
      </c>
      <c r="K882" s="190">
        <v>44958</v>
      </c>
      <c r="L882" s="190">
        <v>45323</v>
      </c>
      <c r="M882" s="165">
        <f t="shared" si="163"/>
        <v>52.142857142857146</v>
      </c>
      <c r="N882" s="191">
        <v>12</v>
      </c>
      <c r="O882" s="163" t="s">
        <v>4041</v>
      </c>
      <c r="P882" s="53">
        <f t="shared" si="171"/>
        <v>1</v>
      </c>
      <c r="Q882" s="166" t="str">
        <f>IF(ISNUMBER(P882),IF(P882=100%,"CUMPLIDA",IF(AND(ISNUMBER(L882),ISNUMBER(CGR!$P$4)), IF(L882&lt;CGR!$P$4,"INCUMPLIDA","PROCESO"), "VERIFICAR FECHA")),"SIN VALOR AVANCE")</f>
        <v>CUMPLIDA</v>
      </c>
      <c r="R882" s="281" t="s">
        <v>3987</v>
      </c>
      <c r="S882" s="282" t="s">
        <v>1097</v>
      </c>
      <c r="T882" s="363">
        <v>12</v>
      </c>
      <c r="U882" s="378">
        <v>44958</v>
      </c>
      <c r="V882" s="378">
        <v>45323</v>
      </c>
      <c r="W882" s="165">
        <f t="shared" si="162"/>
        <v>52.142857142857146</v>
      </c>
      <c r="X882" s="387">
        <v>12</v>
      </c>
      <c r="Y882" s="282" t="s">
        <v>4041</v>
      </c>
      <c r="Z882" s="340">
        <f t="shared" si="164"/>
        <v>1</v>
      </c>
      <c r="AA882" s="340">
        <f t="shared" si="165"/>
        <v>1</v>
      </c>
      <c r="AB882" s="340">
        <f t="shared" si="166"/>
        <v>1</v>
      </c>
      <c r="AC882" s="340">
        <f t="shared" si="167"/>
        <v>1</v>
      </c>
      <c r="AD882" s="340">
        <f t="shared" si="168"/>
        <v>1</v>
      </c>
      <c r="AE882" s="340">
        <f t="shared" si="169"/>
        <v>1</v>
      </c>
      <c r="AF882" s="340">
        <f t="shared" si="169"/>
        <v>1</v>
      </c>
      <c r="AG882" s="340">
        <f t="shared" si="170"/>
        <v>1</v>
      </c>
    </row>
    <row r="883" spans="1:33" ht="180.75" customHeight="1">
      <c r="A883" s="169" t="s">
        <v>19</v>
      </c>
      <c r="B883" s="460" t="s">
        <v>13</v>
      </c>
      <c r="C883" s="642" t="s">
        <v>3955</v>
      </c>
      <c r="D883" s="642" t="s">
        <v>3956</v>
      </c>
      <c r="E883" s="643" t="s">
        <v>4042</v>
      </c>
      <c r="F883" s="643" t="s">
        <v>4043</v>
      </c>
      <c r="G883" s="52" t="s">
        <v>4006</v>
      </c>
      <c r="H883" s="163" t="s">
        <v>3964</v>
      </c>
      <c r="I883" s="163" t="s">
        <v>3965</v>
      </c>
      <c r="J883" s="164">
        <v>3</v>
      </c>
      <c r="K883" s="190">
        <v>44958</v>
      </c>
      <c r="L883" s="190">
        <v>45323</v>
      </c>
      <c r="M883" s="165">
        <f t="shared" si="163"/>
        <v>52.142857142857146</v>
      </c>
      <c r="N883" s="191">
        <v>3</v>
      </c>
      <c r="O883" s="163" t="s">
        <v>4037</v>
      </c>
      <c r="P883" s="53">
        <f t="shared" si="171"/>
        <v>1</v>
      </c>
      <c r="Q883" s="166" t="str">
        <f>IF(ISNUMBER(P883),IF(P883=100%,"CUMPLIDA",IF(AND(ISNUMBER(L883),ISNUMBER(CGR!$P$4)), IF(L883&lt;CGR!$P$4,"INCUMPLIDA","PROCESO"), "VERIFICAR FECHA")),"SIN VALOR AVANCE")</f>
        <v>CUMPLIDA</v>
      </c>
      <c r="R883" s="281" t="s">
        <v>3964</v>
      </c>
      <c r="S883" s="282" t="s">
        <v>3965</v>
      </c>
      <c r="T883" s="363">
        <v>3</v>
      </c>
      <c r="U883" s="378">
        <v>44958</v>
      </c>
      <c r="V883" s="378">
        <v>45323</v>
      </c>
      <c r="W883" s="165">
        <f t="shared" si="162"/>
        <v>52.142857142857146</v>
      </c>
      <c r="X883" s="387">
        <v>3</v>
      </c>
      <c r="Y883" s="282" t="s">
        <v>4037</v>
      </c>
      <c r="Z883" s="340">
        <f t="shared" si="164"/>
        <v>1</v>
      </c>
      <c r="AA883" s="340">
        <f t="shared" si="165"/>
        <v>1</v>
      </c>
      <c r="AB883" s="340">
        <f t="shared" si="166"/>
        <v>1</v>
      </c>
      <c r="AC883" s="340">
        <f t="shared" si="167"/>
        <v>1</v>
      </c>
      <c r="AD883" s="340">
        <f t="shared" si="168"/>
        <v>1</v>
      </c>
      <c r="AE883" s="340">
        <f t="shared" si="169"/>
        <v>1</v>
      </c>
      <c r="AF883" s="340">
        <f t="shared" si="169"/>
        <v>1</v>
      </c>
      <c r="AG883" s="340">
        <f t="shared" si="170"/>
        <v>1</v>
      </c>
    </row>
    <row r="884" spans="1:33" ht="90" customHeight="1">
      <c r="A884" s="169" t="s">
        <v>19</v>
      </c>
      <c r="B884" s="460" t="s">
        <v>13</v>
      </c>
      <c r="C884" s="642"/>
      <c r="D884" s="642"/>
      <c r="E884" s="643"/>
      <c r="F884" s="643" t="s">
        <v>4043</v>
      </c>
      <c r="G884" s="643" t="s">
        <v>3967</v>
      </c>
      <c r="H884" s="537" t="s">
        <v>2429</v>
      </c>
      <c r="I884" s="163" t="s">
        <v>969</v>
      </c>
      <c r="J884" s="164">
        <v>1</v>
      </c>
      <c r="K884" s="190">
        <v>45231</v>
      </c>
      <c r="L884" s="190">
        <v>45504</v>
      </c>
      <c r="M884" s="165">
        <f t="shared" si="163"/>
        <v>39</v>
      </c>
      <c r="N884" s="191">
        <v>1</v>
      </c>
      <c r="O884" s="175" t="s">
        <v>3703</v>
      </c>
      <c r="P884" s="53">
        <f t="shared" si="171"/>
        <v>1</v>
      </c>
      <c r="Q884" s="166" t="str">
        <f>IF(ISNUMBER(P884),IF(P884=100%,"CUMPLIDA",IF(AND(ISNUMBER(L884),ISNUMBER(CGR!$P$4)), IF(L884&lt;CGR!$P$4,"INCUMPLIDA","PROCESO"), "VERIFICAR FECHA")),"SIN VALOR AVANCE")</f>
        <v>CUMPLIDA</v>
      </c>
      <c r="R884" s="362" t="s">
        <v>2429</v>
      </c>
      <c r="S884" s="282" t="s">
        <v>969</v>
      </c>
      <c r="T884" s="363">
        <v>1</v>
      </c>
      <c r="U884" s="378">
        <v>45231</v>
      </c>
      <c r="V884" s="378">
        <v>45504</v>
      </c>
      <c r="W884" s="165">
        <f t="shared" si="162"/>
        <v>39</v>
      </c>
      <c r="X884" s="387">
        <v>1</v>
      </c>
      <c r="Y884" s="303" t="s">
        <v>3703</v>
      </c>
      <c r="Z884" s="340">
        <f t="shared" si="164"/>
        <v>1</v>
      </c>
      <c r="AA884" s="340">
        <f t="shared" si="165"/>
        <v>1</v>
      </c>
      <c r="AB884" s="340">
        <f t="shared" si="166"/>
        <v>1</v>
      </c>
      <c r="AC884" s="340">
        <f t="shared" si="167"/>
        <v>1</v>
      </c>
      <c r="AD884" s="340">
        <f t="shared" si="168"/>
        <v>1</v>
      </c>
      <c r="AE884" s="340">
        <f t="shared" si="169"/>
        <v>1</v>
      </c>
      <c r="AF884" s="340">
        <f t="shared" si="169"/>
        <v>1</v>
      </c>
      <c r="AG884" s="340">
        <f t="shared" si="170"/>
        <v>1</v>
      </c>
    </row>
    <row r="885" spans="1:33" ht="210.75">
      <c r="A885" s="169" t="s">
        <v>19</v>
      </c>
      <c r="B885" s="460" t="s">
        <v>13</v>
      </c>
      <c r="C885" s="642"/>
      <c r="D885" s="642"/>
      <c r="E885" s="643"/>
      <c r="F885" s="643" t="s">
        <v>4043</v>
      </c>
      <c r="G885" s="643"/>
      <c r="H885" s="537" t="s">
        <v>2431</v>
      </c>
      <c r="I885" s="163" t="s">
        <v>2432</v>
      </c>
      <c r="J885" s="164">
        <v>1</v>
      </c>
      <c r="K885" s="190">
        <v>45231</v>
      </c>
      <c r="L885" s="190">
        <v>45504</v>
      </c>
      <c r="M885" s="165">
        <f t="shared" si="163"/>
        <v>39</v>
      </c>
      <c r="N885" s="191">
        <v>1</v>
      </c>
      <c r="O885" s="175" t="s">
        <v>3968</v>
      </c>
      <c r="P885" s="53">
        <f t="shared" si="171"/>
        <v>1</v>
      </c>
      <c r="Q885" s="166" t="str">
        <f>IF(ISNUMBER(P885),IF(P885=100%,"CUMPLIDA",IF(AND(ISNUMBER(L885),ISNUMBER(CGR!$P$4)), IF(L885&lt;CGR!$P$4,"INCUMPLIDA","PROCESO"), "VERIFICAR FECHA")),"SIN VALOR AVANCE")</f>
        <v>CUMPLIDA</v>
      </c>
      <c r="R885" s="362" t="s">
        <v>2431</v>
      </c>
      <c r="S885" s="282" t="s">
        <v>2432</v>
      </c>
      <c r="T885" s="363">
        <v>1</v>
      </c>
      <c r="U885" s="378">
        <v>45231</v>
      </c>
      <c r="V885" s="378">
        <v>45504</v>
      </c>
      <c r="W885" s="165">
        <f t="shared" si="162"/>
        <v>39</v>
      </c>
      <c r="X885" s="387">
        <v>1</v>
      </c>
      <c r="Y885" s="303" t="s">
        <v>3968</v>
      </c>
      <c r="Z885" s="340">
        <f t="shared" si="164"/>
        <v>1</v>
      </c>
      <c r="AA885" s="340">
        <f t="shared" si="165"/>
        <v>1</v>
      </c>
      <c r="AB885" s="340">
        <f t="shared" si="166"/>
        <v>1</v>
      </c>
      <c r="AC885" s="340">
        <f t="shared" si="167"/>
        <v>1</v>
      </c>
      <c r="AD885" s="340">
        <f t="shared" si="168"/>
        <v>1</v>
      </c>
      <c r="AE885" s="340">
        <f t="shared" si="169"/>
        <v>1</v>
      </c>
      <c r="AF885" s="340">
        <f t="shared" si="169"/>
        <v>1</v>
      </c>
      <c r="AG885" s="340">
        <f t="shared" si="170"/>
        <v>1</v>
      </c>
    </row>
    <row r="886" spans="1:33" ht="135.75">
      <c r="A886" s="169" t="s">
        <v>19</v>
      </c>
      <c r="B886" s="460" t="s">
        <v>13</v>
      </c>
      <c r="C886" s="642"/>
      <c r="D886" s="642"/>
      <c r="E886" s="643"/>
      <c r="F886" s="643" t="s">
        <v>4043</v>
      </c>
      <c r="G886" s="52" t="s">
        <v>2434</v>
      </c>
      <c r="H886" s="163" t="s">
        <v>1614</v>
      </c>
      <c r="I886" s="163" t="s">
        <v>238</v>
      </c>
      <c r="J886" s="168">
        <v>1</v>
      </c>
      <c r="K886" s="192">
        <v>45323</v>
      </c>
      <c r="L886" s="192">
        <v>45747</v>
      </c>
      <c r="M886" s="165">
        <f t="shared" si="163"/>
        <v>60.571428571428569</v>
      </c>
      <c r="N886" s="191">
        <v>0</v>
      </c>
      <c r="O886" s="175" t="s">
        <v>3969</v>
      </c>
      <c r="P886" s="53">
        <f t="shared" si="171"/>
        <v>0</v>
      </c>
      <c r="Q886" s="166" t="str">
        <f>IF(ISNUMBER(P886),IF(P886=100%,"CUMPLIDA",IF(AND(ISNUMBER(L886),ISNUMBER(CGR!$P$4)), IF(L886&lt;CGR!$P$4,"INCUMPLIDA","PROCESO"), "VERIFICAR FECHA")),"SIN VALOR AVANCE")</f>
        <v>PROCESO</v>
      </c>
      <c r="R886" s="281" t="s">
        <v>1614</v>
      </c>
      <c r="S886" s="282" t="s">
        <v>238</v>
      </c>
      <c r="T886" s="301">
        <v>1</v>
      </c>
      <c r="U886" s="379">
        <v>45323</v>
      </c>
      <c r="V886" s="379">
        <v>45747</v>
      </c>
      <c r="W886" s="165">
        <f t="shared" si="162"/>
        <v>60.571428571428569</v>
      </c>
      <c r="X886" s="387">
        <v>0</v>
      </c>
      <c r="Y886" s="303" t="s">
        <v>3969</v>
      </c>
      <c r="Z886" s="340">
        <f t="shared" si="164"/>
        <v>1</v>
      </c>
      <c r="AA886" s="340">
        <f t="shared" si="165"/>
        <v>1</v>
      </c>
      <c r="AB886" s="340">
        <f t="shared" si="166"/>
        <v>1</v>
      </c>
      <c r="AC886" s="340">
        <f t="shared" si="167"/>
        <v>1</v>
      </c>
      <c r="AD886" s="340">
        <f t="shared" si="168"/>
        <v>1</v>
      </c>
      <c r="AE886" s="340">
        <f t="shared" si="169"/>
        <v>1</v>
      </c>
      <c r="AF886" s="340">
        <f t="shared" si="169"/>
        <v>1</v>
      </c>
      <c r="AG886" s="340">
        <f t="shared" si="170"/>
        <v>1</v>
      </c>
    </row>
    <row r="887" spans="1:33" ht="90" customHeight="1">
      <c r="A887" s="169" t="s">
        <v>19</v>
      </c>
      <c r="B887" s="460" t="s">
        <v>13</v>
      </c>
      <c r="C887" s="642"/>
      <c r="D887" s="642"/>
      <c r="E887" s="643"/>
      <c r="F887" s="643" t="s">
        <v>4043</v>
      </c>
      <c r="G887" s="52" t="s">
        <v>241</v>
      </c>
      <c r="H887" s="163" t="s">
        <v>241</v>
      </c>
      <c r="I887" s="163" t="s">
        <v>242</v>
      </c>
      <c r="J887" s="168">
        <v>1</v>
      </c>
      <c r="K887" s="192">
        <v>45323</v>
      </c>
      <c r="L887" s="192">
        <v>45747</v>
      </c>
      <c r="M887" s="165">
        <f t="shared" si="163"/>
        <v>60.571428571428569</v>
      </c>
      <c r="N887" s="191">
        <v>0</v>
      </c>
      <c r="O887" s="175" t="s">
        <v>4044</v>
      </c>
      <c r="P887" s="53">
        <f t="shared" si="171"/>
        <v>0</v>
      </c>
      <c r="Q887" s="166" t="str">
        <f>IF(ISNUMBER(P887),IF(P887=100%,"CUMPLIDA",IF(AND(ISNUMBER(L887),ISNUMBER(CGR!$P$4)), IF(L887&lt;CGR!$P$4,"INCUMPLIDA","PROCESO"), "VERIFICAR FECHA")),"SIN VALOR AVANCE")</f>
        <v>PROCESO</v>
      </c>
      <c r="R887" s="281" t="s">
        <v>241</v>
      </c>
      <c r="S887" s="282" t="s">
        <v>242</v>
      </c>
      <c r="T887" s="301">
        <v>1</v>
      </c>
      <c r="U887" s="379">
        <v>45323</v>
      </c>
      <c r="V887" s="379">
        <v>45747</v>
      </c>
      <c r="W887" s="165">
        <f t="shared" si="162"/>
        <v>60.571428571428569</v>
      </c>
      <c r="X887" s="387">
        <v>0</v>
      </c>
      <c r="Y887" s="303" t="s">
        <v>4044</v>
      </c>
      <c r="Z887" s="340">
        <f t="shared" si="164"/>
        <v>1</v>
      </c>
      <c r="AA887" s="340">
        <f t="shared" si="165"/>
        <v>1</v>
      </c>
      <c r="AB887" s="340">
        <f t="shared" si="166"/>
        <v>1</v>
      </c>
      <c r="AC887" s="340">
        <f t="shared" si="167"/>
        <v>1</v>
      </c>
      <c r="AD887" s="340">
        <f t="shared" si="168"/>
        <v>1</v>
      </c>
      <c r="AE887" s="340">
        <f t="shared" si="169"/>
        <v>1</v>
      </c>
      <c r="AF887" s="340">
        <f t="shared" si="169"/>
        <v>1</v>
      </c>
      <c r="AG887" s="340">
        <f t="shared" si="170"/>
        <v>1</v>
      </c>
    </row>
    <row r="888" spans="1:33" ht="150">
      <c r="A888" s="169" t="s">
        <v>19</v>
      </c>
      <c r="B888" s="460" t="s">
        <v>13</v>
      </c>
      <c r="C888" s="642"/>
      <c r="D888" s="642"/>
      <c r="E888" s="643"/>
      <c r="F888" s="643" t="s">
        <v>4043</v>
      </c>
      <c r="G888" s="52" t="s">
        <v>1361</v>
      </c>
      <c r="H888" s="163" t="s">
        <v>245</v>
      </c>
      <c r="I888" s="163" t="s">
        <v>246</v>
      </c>
      <c r="J888" s="168">
        <v>1</v>
      </c>
      <c r="K888" s="192">
        <v>45231</v>
      </c>
      <c r="L888" s="192">
        <v>45747</v>
      </c>
      <c r="M888" s="165">
        <f t="shared" si="163"/>
        <v>73.714285714285708</v>
      </c>
      <c r="N888" s="191">
        <v>0</v>
      </c>
      <c r="O888" s="175" t="s">
        <v>4044</v>
      </c>
      <c r="P888" s="53">
        <f t="shared" si="171"/>
        <v>0</v>
      </c>
      <c r="Q888" s="166" t="str">
        <f>IF(ISNUMBER(P888),IF(P888=100%,"CUMPLIDA",IF(AND(ISNUMBER(L888),ISNUMBER(CGR!$P$4)), IF(L888&lt;CGR!$P$4,"INCUMPLIDA","PROCESO"), "VERIFICAR FECHA")),"SIN VALOR AVANCE")</f>
        <v>PROCESO</v>
      </c>
      <c r="R888" s="281" t="s">
        <v>245</v>
      </c>
      <c r="S888" s="282" t="s">
        <v>246</v>
      </c>
      <c r="T888" s="301">
        <v>1</v>
      </c>
      <c r="U888" s="379">
        <v>45231</v>
      </c>
      <c r="V888" s="379">
        <v>45747</v>
      </c>
      <c r="W888" s="165">
        <f t="shared" si="162"/>
        <v>73.714285714285708</v>
      </c>
      <c r="X888" s="387">
        <v>0</v>
      </c>
      <c r="Y888" s="303" t="s">
        <v>4044</v>
      </c>
      <c r="Z888" s="340">
        <f t="shared" si="164"/>
        <v>1</v>
      </c>
      <c r="AA888" s="340">
        <f t="shared" si="165"/>
        <v>1</v>
      </c>
      <c r="AB888" s="340">
        <f t="shared" si="166"/>
        <v>1</v>
      </c>
      <c r="AC888" s="340">
        <f t="shared" si="167"/>
        <v>1</v>
      </c>
      <c r="AD888" s="340">
        <f t="shared" si="168"/>
        <v>1</v>
      </c>
      <c r="AE888" s="340">
        <f t="shared" si="169"/>
        <v>1</v>
      </c>
      <c r="AF888" s="340">
        <f t="shared" si="169"/>
        <v>1</v>
      </c>
      <c r="AG888" s="340">
        <f t="shared" si="170"/>
        <v>1</v>
      </c>
    </row>
    <row r="889" spans="1:33" ht="135.75">
      <c r="A889" s="169" t="s">
        <v>19</v>
      </c>
      <c r="B889" s="460" t="s">
        <v>13</v>
      </c>
      <c r="C889" s="642"/>
      <c r="D889" s="642"/>
      <c r="E889" s="643"/>
      <c r="F889" s="643" t="s">
        <v>4043</v>
      </c>
      <c r="G889" s="52" t="s">
        <v>248</v>
      </c>
      <c r="H889" s="163" t="s">
        <v>248</v>
      </c>
      <c r="I889" s="163" t="s">
        <v>3249</v>
      </c>
      <c r="J889" s="168">
        <v>1</v>
      </c>
      <c r="K889" s="192">
        <v>45323</v>
      </c>
      <c r="L889" s="192">
        <v>45747</v>
      </c>
      <c r="M889" s="165">
        <f t="shared" si="163"/>
        <v>60.571428571428569</v>
      </c>
      <c r="N889" s="191">
        <v>0</v>
      </c>
      <c r="O889" s="175" t="s">
        <v>3969</v>
      </c>
      <c r="P889" s="53">
        <f t="shared" si="171"/>
        <v>0</v>
      </c>
      <c r="Q889" s="166" t="str">
        <f>IF(ISNUMBER(P889),IF(P889=100%,"CUMPLIDA",IF(AND(ISNUMBER(L889),ISNUMBER(CGR!$P$4)), IF(L889&lt;CGR!$P$4,"INCUMPLIDA","PROCESO"), "VERIFICAR FECHA")),"SIN VALOR AVANCE")</f>
        <v>PROCESO</v>
      </c>
      <c r="R889" s="281" t="s">
        <v>248</v>
      </c>
      <c r="S889" s="282" t="s">
        <v>3249</v>
      </c>
      <c r="T889" s="301">
        <v>1</v>
      </c>
      <c r="U889" s="379">
        <v>45323</v>
      </c>
      <c r="V889" s="379">
        <v>45747</v>
      </c>
      <c r="W889" s="165">
        <f t="shared" si="162"/>
        <v>60.571428571428569</v>
      </c>
      <c r="X889" s="387">
        <v>0</v>
      </c>
      <c r="Y889" s="303" t="s">
        <v>3969</v>
      </c>
      <c r="Z889" s="340">
        <f t="shared" si="164"/>
        <v>1</v>
      </c>
      <c r="AA889" s="340">
        <f t="shared" si="165"/>
        <v>1</v>
      </c>
      <c r="AB889" s="340">
        <f t="shared" si="166"/>
        <v>1</v>
      </c>
      <c r="AC889" s="340">
        <f t="shared" si="167"/>
        <v>1</v>
      </c>
      <c r="AD889" s="340">
        <f t="shared" si="168"/>
        <v>1</v>
      </c>
      <c r="AE889" s="340">
        <f t="shared" si="169"/>
        <v>1</v>
      </c>
      <c r="AF889" s="340">
        <f t="shared" si="169"/>
        <v>1</v>
      </c>
      <c r="AG889" s="340">
        <f t="shared" si="170"/>
        <v>1</v>
      </c>
    </row>
    <row r="890" spans="1:33" ht="135">
      <c r="A890" s="169" t="s">
        <v>19</v>
      </c>
      <c r="B890" s="460" t="s">
        <v>13</v>
      </c>
      <c r="C890" s="642"/>
      <c r="D890" s="642"/>
      <c r="E890" s="643"/>
      <c r="F890" s="643" t="s">
        <v>4043</v>
      </c>
      <c r="G890" s="52" t="s">
        <v>3707</v>
      </c>
      <c r="H890" s="163" t="s">
        <v>3707</v>
      </c>
      <c r="I890" s="163" t="s">
        <v>252</v>
      </c>
      <c r="J890" s="168">
        <v>1</v>
      </c>
      <c r="K890" s="192">
        <v>45231</v>
      </c>
      <c r="L890" s="192">
        <v>45747</v>
      </c>
      <c r="M890" s="165">
        <f t="shared" si="163"/>
        <v>73.714285714285708</v>
      </c>
      <c r="N890" s="191">
        <v>0</v>
      </c>
      <c r="O890" s="175" t="s">
        <v>4044</v>
      </c>
      <c r="P890" s="53">
        <f t="shared" si="171"/>
        <v>0</v>
      </c>
      <c r="Q890" s="166" t="str">
        <f>IF(ISNUMBER(P890),IF(P890=100%,"CUMPLIDA",IF(AND(ISNUMBER(L890),ISNUMBER(CGR!$P$4)), IF(L890&lt;CGR!$P$4,"INCUMPLIDA","PROCESO"), "VERIFICAR FECHA")),"SIN VALOR AVANCE")</f>
        <v>PROCESO</v>
      </c>
      <c r="R890" s="281" t="s">
        <v>3707</v>
      </c>
      <c r="S890" s="282" t="s">
        <v>252</v>
      </c>
      <c r="T890" s="301">
        <v>1</v>
      </c>
      <c r="U890" s="379">
        <v>45231</v>
      </c>
      <c r="V890" s="379">
        <v>45747</v>
      </c>
      <c r="W890" s="165">
        <f t="shared" si="162"/>
        <v>73.714285714285708</v>
      </c>
      <c r="X890" s="387">
        <v>0</v>
      </c>
      <c r="Y890" s="303" t="s">
        <v>4044</v>
      </c>
      <c r="Z890" s="340">
        <f t="shared" si="164"/>
        <v>1</v>
      </c>
      <c r="AA890" s="340">
        <f t="shared" si="165"/>
        <v>1</v>
      </c>
      <c r="AB890" s="340">
        <f t="shared" si="166"/>
        <v>1</v>
      </c>
      <c r="AC890" s="340">
        <f t="shared" si="167"/>
        <v>1</v>
      </c>
      <c r="AD890" s="340">
        <f t="shared" si="168"/>
        <v>1</v>
      </c>
      <c r="AE890" s="340">
        <f t="shared" si="169"/>
        <v>1</v>
      </c>
      <c r="AF890" s="340">
        <f t="shared" si="169"/>
        <v>1</v>
      </c>
      <c r="AG890" s="340">
        <f t="shared" si="170"/>
        <v>1</v>
      </c>
    </row>
    <row r="891" spans="1:33" ht="210.75">
      <c r="A891" s="169" t="s">
        <v>19</v>
      </c>
      <c r="B891" s="460" t="s">
        <v>13</v>
      </c>
      <c r="C891" s="642"/>
      <c r="D891" s="642"/>
      <c r="E891" s="643"/>
      <c r="F891" s="643" t="s">
        <v>4043</v>
      </c>
      <c r="G891" s="52" t="s">
        <v>3708</v>
      </c>
      <c r="H891" s="163" t="s">
        <v>3708</v>
      </c>
      <c r="I891" s="163" t="s">
        <v>2556</v>
      </c>
      <c r="J891" s="168">
        <v>1</v>
      </c>
      <c r="K891" s="192">
        <v>45231</v>
      </c>
      <c r="L891" s="192">
        <v>45808</v>
      </c>
      <c r="M891" s="165">
        <f t="shared" si="163"/>
        <v>82.428571428571431</v>
      </c>
      <c r="N891" s="191">
        <v>0</v>
      </c>
      <c r="O891" s="175" t="s">
        <v>3968</v>
      </c>
      <c r="P891" s="53">
        <f t="shared" si="171"/>
        <v>0</v>
      </c>
      <c r="Q891" s="166" t="str">
        <f>IF(ISNUMBER(P891),IF(P891=100%,"CUMPLIDA",IF(AND(ISNUMBER(L891),ISNUMBER(CGR!$P$4)), IF(L891&lt;CGR!$P$4,"INCUMPLIDA","PROCESO"), "VERIFICAR FECHA")),"SIN VALOR AVANCE")</f>
        <v>PROCESO</v>
      </c>
      <c r="R891" s="281" t="s">
        <v>3708</v>
      </c>
      <c r="S891" s="282" t="s">
        <v>2556</v>
      </c>
      <c r="T891" s="301">
        <v>1</v>
      </c>
      <c r="U891" s="379">
        <v>45231</v>
      </c>
      <c r="V891" s="379">
        <v>45808</v>
      </c>
      <c r="W891" s="165">
        <f t="shared" si="162"/>
        <v>82.428571428571431</v>
      </c>
      <c r="X891" s="387">
        <v>0</v>
      </c>
      <c r="Y891" s="303" t="s">
        <v>3968</v>
      </c>
      <c r="Z891" s="340">
        <f t="shared" si="164"/>
        <v>1</v>
      </c>
      <c r="AA891" s="340">
        <f t="shared" si="165"/>
        <v>1</v>
      </c>
      <c r="AB891" s="340">
        <f t="shared" si="166"/>
        <v>1</v>
      </c>
      <c r="AC891" s="340">
        <f t="shared" si="167"/>
        <v>1</v>
      </c>
      <c r="AD891" s="340">
        <f t="shared" si="168"/>
        <v>1</v>
      </c>
      <c r="AE891" s="340">
        <f t="shared" si="169"/>
        <v>1</v>
      </c>
      <c r="AF891" s="340">
        <f t="shared" si="169"/>
        <v>1</v>
      </c>
      <c r="AG891" s="340">
        <f t="shared" si="170"/>
        <v>1</v>
      </c>
    </row>
    <row r="892" spans="1:33" ht="75.75" customHeight="1">
      <c r="A892" s="169" t="s">
        <v>19</v>
      </c>
      <c r="B892" s="460" t="s">
        <v>13</v>
      </c>
      <c r="C892" s="642" t="s">
        <v>3955</v>
      </c>
      <c r="D892" s="642" t="s">
        <v>3956</v>
      </c>
      <c r="E892" s="643"/>
      <c r="F892" s="643" t="s">
        <v>4043</v>
      </c>
      <c r="G892" s="52" t="s">
        <v>1363</v>
      </c>
      <c r="H892" s="163" t="s">
        <v>258</v>
      </c>
      <c r="I892" s="163" t="s">
        <v>259</v>
      </c>
      <c r="J892" s="168">
        <v>12</v>
      </c>
      <c r="K892" s="192">
        <v>46024</v>
      </c>
      <c r="L892" s="192">
        <v>47118</v>
      </c>
      <c r="M892" s="165">
        <f t="shared" si="163"/>
        <v>156.28571428571428</v>
      </c>
      <c r="N892" s="191">
        <v>0</v>
      </c>
      <c r="O892" s="175" t="s">
        <v>4044</v>
      </c>
      <c r="P892" s="53">
        <f t="shared" si="171"/>
        <v>0</v>
      </c>
      <c r="Q892" s="166" t="str">
        <f>IF(ISNUMBER(P892),IF(P892=100%,"CUMPLIDA",IF(AND(ISNUMBER(L892),ISNUMBER(CGR!$P$4)), IF(L892&lt;CGR!$P$4,"INCUMPLIDA","PROCESO"), "VERIFICAR FECHA")),"SIN VALOR AVANCE")</f>
        <v>PROCESO</v>
      </c>
      <c r="R892" s="281" t="s">
        <v>258</v>
      </c>
      <c r="S892" s="282" t="s">
        <v>259</v>
      </c>
      <c r="T892" s="301">
        <v>12</v>
      </c>
      <c r="U892" s="379">
        <v>46024</v>
      </c>
      <c r="V892" s="379">
        <v>47118</v>
      </c>
      <c r="W892" s="165">
        <f t="shared" si="162"/>
        <v>156.28571428571428</v>
      </c>
      <c r="X892" s="387">
        <v>0</v>
      </c>
      <c r="Y892" s="303" t="s">
        <v>4044</v>
      </c>
      <c r="Z892" s="340">
        <f t="shared" si="164"/>
        <v>1</v>
      </c>
      <c r="AA892" s="340">
        <f t="shared" si="165"/>
        <v>1</v>
      </c>
      <c r="AB892" s="340">
        <f t="shared" si="166"/>
        <v>1</v>
      </c>
      <c r="AC892" s="340">
        <f t="shared" si="167"/>
        <v>1</v>
      </c>
      <c r="AD892" s="340">
        <f t="shared" si="168"/>
        <v>1</v>
      </c>
      <c r="AE892" s="340">
        <f t="shared" si="169"/>
        <v>1</v>
      </c>
      <c r="AF892" s="340">
        <f t="shared" si="169"/>
        <v>1</v>
      </c>
      <c r="AG892" s="340">
        <f t="shared" si="170"/>
        <v>1</v>
      </c>
    </row>
    <row r="893" spans="1:33" ht="180">
      <c r="A893" s="169" t="s">
        <v>19</v>
      </c>
      <c r="B893" s="460" t="s">
        <v>13</v>
      </c>
      <c r="C893" s="642" t="s">
        <v>3955</v>
      </c>
      <c r="D893" s="642" t="s">
        <v>3956</v>
      </c>
      <c r="E893" s="643"/>
      <c r="F893" s="643" t="s">
        <v>4043</v>
      </c>
      <c r="G893" s="52" t="s">
        <v>1364</v>
      </c>
      <c r="H893" s="163" t="s">
        <v>261</v>
      </c>
      <c r="I893" s="163" t="s">
        <v>262</v>
      </c>
      <c r="J893" s="168">
        <v>1</v>
      </c>
      <c r="K893" s="192">
        <v>46024</v>
      </c>
      <c r="L893" s="192">
        <v>47118</v>
      </c>
      <c r="M893" s="165">
        <f t="shared" si="163"/>
        <v>156.28571428571428</v>
      </c>
      <c r="N893" s="191">
        <v>0</v>
      </c>
      <c r="O893" s="175" t="s">
        <v>3969</v>
      </c>
      <c r="P893" s="53">
        <f t="shared" si="171"/>
        <v>0</v>
      </c>
      <c r="Q893" s="166" t="str">
        <f>IF(ISNUMBER(P893),IF(P893=100%,"CUMPLIDA",IF(AND(ISNUMBER(L893),ISNUMBER(CGR!$P$4)), IF(L893&lt;CGR!$P$4,"INCUMPLIDA","PROCESO"), "VERIFICAR FECHA")),"SIN VALOR AVANCE")</f>
        <v>PROCESO</v>
      </c>
      <c r="R893" s="281" t="s">
        <v>261</v>
      </c>
      <c r="S893" s="282" t="s">
        <v>262</v>
      </c>
      <c r="T893" s="301">
        <v>1</v>
      </c>
      <c r="U893" s="379">
        <v>46024</v>
      </c>
      <c r="V893" s="379">
        <v>47118</v>
      </c>
      <c r="W893" s="165">
        <f t="shared" si="162"/>
        <v>156.28571428571428</v>
      </c>
      <c r="X893" s="387">
        <v>0</v>
      </c>
      <c r="Y893" s="303" t="s">
        <v>3969</v>
      </c>
      <c r="Z893" s="340">
        <f t="shared" si="164"/>
        <v>1</v>
      </c>
      <c r="AA893" s="340">
        <f t="shared" si="165"/>
        <v>1</v>
      </c>
      <c r="AB893" s="340">
        <f t="shared" si="166"/>
        <v>1</v>
      </c>
      <c r="AC893" s="340">
        <f t="shared" si="167"/>
        <v>1</v>
      </c>
      <c r="AD893" s="340">
        <f t="shared" si="168"/>
        <v>1</v>
      </c>
      <c r="AE893" s="340">
        <f t="shared" si="169"/>
        <v>1</v>
      </c>
      <c r="AF893" s="340">
        <f t="shared" si="169"/>
        <v>1</v>
      </c>
      <c r="AG893" s="340">
        <f t="shared" si="170"/>
        <v>1</v>
      </c>
    </row>
    <row r="894" spans="1:33" ht="409.5">
      <c r="A894" s="169" t="s">
        <v>19</v>
      </c>
      <c r="B894" s="460" t="s">
        <v>13</v>
      </c>
      <c r="C894" s="642" t="s">
        <v>3955</v>
      </c>
      <c r="D894" s="642" t="s">
        <v>3956</v>
      </c>
      <c r="E894" s="643"/>
      <c r="F894" s="643" t="s">
        <v>4043</v>
      </c>
      <c r="G894" s="52" t="s">
        <v>1365</v>
      </c>
      <c r="H894" s="163" t="s">
        <v>264</v>
      </c>
      <c r="I894" s="163" t="s">
        <v>265</v>
      </c>
      <c r="J894" s="168">
        <v>2</v>
      </c>
      <c r="K894" s="192">
        <v>46024</v>
      </c>
      <c r="L894" s="192">
        <v>47118</v>
      </c>
      <c r="M894" s="165">
        <f t="shared" si="163"/>
        <v>156.28571428571428</v>
      </c>
      <c r="N894" s="191">
        <v>0</v>
      </c>
      <c r="O894" s="175" t="s">
        <v>3968</v>
      </c>
      <c r="P894" s="53">
        <f t="shared" si="171"/>
        <v>0</v>
      </c>
      <c r="Q894" s="166" t="str">
        <f>IF(ISNUMBER(P894),IF(P894=100%,"CUMPLIDA",IF(AND(ISNUMBER(L894),ISNUMBER(CGR!$P$4)), IF(L894&lt;CGR!$P$4,"INCUMPLIDA","PROCESO"), "VERIFICAR FECHA")),"SIN VALOR AVANCE")</f>
        <v>PROCESO</v>
      </c>
      <c r="R894" s="281" t="s">
        <v>264</v>
      </c>
      <c r="S894" s="282" t="s">
        <v>265</v>
      </c>
      <c r="T894" s="301">
        <v>2</v>
      </c>
      <c r="U894" s="379">
        <v>46024</v>
      </c>
      <c r="V894" s="379">
        <v>47118</v>
      </c>
      <c r="W894" s="165">
        <f t="shared" si="162"/>
        <v>156.28571428571428</v>
      </c>
      <c r="X894" s="387">
        <v>0</v>
      </c>
      <c r="Y894" s="303" t="s">
        <v>3968</v>
      </c>
      <c r="Z894" s="340">
        <f t="shared" si="164"/>
        <v>1</v>
      </c>
      <c r="AA894" s="340">
        <f t="shared" si="165"/>
        <v>1</v>
      </c>
      <c r="AB894" s="340">
        <f t="shared" si="166"/>
        <v>1</v>
      </c>
      <c r="AC894" s="340">
        <f t="shared" si="167"/>
        <v>1</v>
      </c>
      <c r="AD894" s="340">
        <f t="shared" si="168"/>
        <v>1</v>
      </c>
      <c r="AE894" s="340">
        <f t="shared" si="169"/>
        <v>1</v>
      </c>
      <c r="AF894" s="340">
        <f t="shared" si="169"/>
        <v>1</v>
      </c>
      <c r="AG894" s="340">
        <f t="shared" si="170"/>
        <v>1</v>
      </c>
    </row>
    <row r="895" spans="1:33" ht="150">
      <c r="A895" s="169" t="s">
        <v>19</v>
      </c>
      <c r="B895" s="460" t="s">
        <v>13</v>
      </c>
      <c r="C895" s="642" t="s">
        <v>3955</v>
      </c>
      <c r="D895" s="642" t="s">
        <v>3956</v>
      </c>
      <c r="E895" s="643"/>
      <c r="F895" s="643" t="s">
        <v>4043</v>
      </c>
      <c r="G895" s="52" t="s">
        <v>4038</v>
      </c>
      <c r="H895" s="163" t="s">
        <v>3971</v>
      </c>
      <c r="I895" s="163" t="s">
        <v>3972</v>
      </c>
      <c r="J895" s="164">
        <v>1</v>
      </c>
      <c r="K895" s="190">
        <v>44927</v>
      </c>
      <c r="L895" s="190">
        <v>45016</v>
      </c>
      <c r="M895" s="165">
        <f t="shared" si="163"/>
        <v>12.714285714285714</v>
      </c>
      <c r="N895" s="191">
        <v>1</v>
      </c>
      <c r="O895" s="163" t="s">
        <v>4045</v>
      </c>
      <c r="P895" s="53">
        <f t="shared" si="171"/>
        <v>1</v>
      </c>
      <c r="Q895" s="166" t="str">
        <f>IF(ISNUMBER(P895),IF(P895=100%,"CUMPLIDA",IF(AND(ISNUMBER(L895),ISNUMBER(CGR!$P$4)), IF(L895&lt;CGR!$P$4,"INCUMPLIDA","PROCESO"), "VERIFICAR FECHA")),"SIN VALOR AVANCE")</f>
        <v>CUMPLIDA</v>
      </c>
      <c r="R895" s="281" t="s">
        <v>3971</v>
      </c>
      <c r="S895" s="282" t="s">
        <v>3972</v>
      </c>
      <c r="T895" s="363">
        <v>1</v>
      </c>
      <c r="U895" s="378">
        <v>44927</v>
      </c>
      <c r="V895" s="378">
        <v>45016</v>
      </c>
      <c r="W895" s="165">
        <f t="shared" si="162"/>
        <v>12.714285714285714</v>
      </c>
      <c r="X895" s="387">
        <v>1</v>
      </c>
      <c r="Y895" s="282" t="s">
        <v>4045</v>
      </c>
      <c r="Z895" s="340">
        <f t="shared" si="164"/>
        <v>1</v>
      </c>
      <c r="AA895" s="340">
        <f t="shared" si="165"/>
        <v>1</v>
      </c>
      <c r="AB895" s="340">
        <f t="shared" si="166"/>
        <v>1</v>
      </c>
      <c r="AC895" s="340">
        <f t="shared" si="167"/>
        <v>1</v>
      </c>
      <c r="AD895" s="340">
        <f t="shared" si="168"/>
        <v>1</v>
      </c>
      <c r="AE895" s="340">
        <f t="shared" si="169"/>
        <v>1</v>
      </c>
      <c r="AF895" s="340">
        <f t="shared" si="169"/>
        <v>1</v>
      </c>
      <c r="AG895" s="340">
        <f t="shared" si="170"/>
        <v>1</v>
      </c>
    </row>
    <row r="896" spans="1:33" ht="255">
      <c r="A896" s="169" t="s">
        <v>19</v>
      </c>
      <c r="B896" s="460" t="s">
        <v>13</v>
      </c>
      <c r="C896" s="642" t="s">
        <v>3955</v>
      </c>
      <c r="D896" s="642" t="s">
        <v>3956</v>
      </c>
      <c r="E896" s="643"/>
      <c r="F896" s="643" t="s">
        <v>4043</v>
      </c>
      <c r="G896" s="52" t="s">
        <v>4038</v>
      </c>
      <c r="H896" s="163" t="s">
        <v>4039</v>
      </c>
      <c r="I896" s="163" t="s">
        <v>1097</v>
      </c>
      <c r="J896" s="164">
        <v>1</v>
      </c>
      <c r="K896" s="190">
        <v>45017</v>
      </c>
      <c r="L896" s="190">
        <v>45138</v>
      </c>
      <c r="M896" s="165">
        <f t="shared" si="163"/>
        <v>17.285714285714285</v>
      </c>
      <c r="N896" s="191">
        <v>1</v>
      </c>
      <c r="O896" s="163" t="s">
        <v>4046</v>
      </c>
      <c r="P896" s="53">
        <f t="shared" si="171"/>
        <v>1</v>
      </c>
      <c r="Q896" s="166" t="str">
        <f>IF(ISNUMBER(P896),IF(P896=100%,"CUMPLIDA",IF(AND(ISNUMBER(L896),ISNUMBER(CGR!$P$4)), IF(L896&lt;CGR!$P$4,"INCUMPLIDA","PROCESO"), "VERIFICAR FECHA")),"SIN VALOR AVANCE")</f>
        <v>CUMPLIDA</v>
      </c>
      <c r="R896" s="281" t="s">
        <v>4039</v>
      </c>
      <c r="S896" s="282" t="s">
        <v>1097</v>
      </c>
      <c r="T896" s="363">
        <v>1</v>
      </c>
      <c r="U896" s="378">
        <v>45017</v>
      </c>
      <c r="V896" s="378">
        <v>45138</v>
      </c>
      <c r="W896" s="165">
        <f t="shared" si="162"/>
        <v>17.285714285714285</v>
      </c>
      <c r="X896" s="387">
        <v>1</v>
      </c>
      <c r="Y896" s="282" t="s">
        <v>4046</v>
      </c>
      <c r="Z896" s="340">
        <f t="shared" si="164"/>
        <v>1</v>
      </c>
      <c r="AA896" s="340">
        <f t="shared" si="165"/>
        <v>1</v>
      </c>
      <c r="AB896" s="340">
        <f t="shared" si="166"/>
        <v>1</v>
      </c>
      <c r="AC896" s="340">
        <f t="shared" si="167"/>
        <v>1</v>
      </c>
      <c r="AD896" s="340">
        <f t="shared" si="168"/>
        <v>1</v>
      </c>
      <c r="AE896" s="340">
        <f t="shared" si="169"/>
        <v>1</v>
      </c>
      <c r="AF896" s="340">
        <f t="shared" si="169"/>
        <v>1</v>
      </c>
      <c r="AG896" s="340">
        <f t="shared" si="170"/>
        <v>1</v>
      </c>
    </row>
    <row r="897" spans="1:33" ht="315">
      <c r="A897" s="169" t="s">
        <v>19</v>
      </c>
      <c r="B897" s="460" t="s">
        <v>13</v>
      </c>
      <c r="C897" s="642" t="s">
        <v>3955</v>
      </c>
      <c r="D897" s="642" t="s">
        <v>3956</v>
      </c>
      <c r="E897" s="643"/>
      <c r="F897" s="643" t="s">
        <v>4043</v>
      </c>
      <c r="G897" s="52" t="s">
        <v>3986</v>
      </c>
      <c r="H897" s="163" t="s">
        <v>3987</v>
      </c>
      <c r="I897" s="163" t="s">
        <v>671</v>
      </c>
      <c r="J897" s="164">
        <v>12</v>
      </c>
      <c r="K897" s="190">
        <v>44958</v>
      </c>
      <c r="L897" s="190">
        <v>45323</v>
      </c>
      <c r="M897" s="165">
        <f t="shared" si="163"/>
        <v>52.142857142857146</v>
      </c>
      <c r="N897" s="191">
        <v>12</v>
      </c>
      <c r="O897" s="163" t="s">
        <v>4047</v>
      </c>
      <c r="P897" s="53">
        <f t="shared" si="171"/>
        <v>1</v>
      </c>
      <c r="Q897" s="166" t="str">
        <f>IF(ISNUMBER(P897),IF(P897=100%,"CUMPLIDA",IF(AND(ISNUMBER(L897),ISNUMBER(CGR!$P$4)), IF(L897&lt;CGR!$P$4,"INCUMPLIDA","PROCESO"), "VERIFICAR FECHA")),"SIN VALOR AVANCE")</f>
        <v>CUMPLIDA</v>
      </c>
      <c r="R897" s="281" t="s">
        <v>3987</v>
      </c>
      <c r="S897" s="282" t="s">
        <v>671</v>
      </c>
      <c r="T897" s="363">
        <v>12</v>
      </c>
      <c r="U897" s="378">
        <v>44958</v>
      </c>
      <c r="V897" s="378">
        <v>45323</v>
      </c>
      <c r="W897" s="165">
        <f t="shared" si="162"/>
        <v>52.142857142857146</v>
      </c>
      <c r="X897" s="387">
        <v>12</v>
      </c>
      <c r="Y897" s="282" t="s">
        <v>4047</v>
      </c>
      <c r="Z897" s="340">
        <f t="shared" si="164"/>
        <v>1</v>
      </c>
      <c r="AA897" s="340">
        <f t="shared" si="165"/>
        <v>1</v>
      </c>
      <c r="AB897" s="340">
        <f t="shared" si="166"/>
        <v>1</v>
      </c>
      <c r="AC897" s="340">
        <f t="shared" si="167"/>
        <v>1</v>
      </c>
      <c r="AD897" s="340">
        <f t="shared" si="168"/>
        <v>1</v>
      </c>
      <c r="AE897" s="340">
        <f t="shared" si="169"/>
        <v>1</v>
      </c>
      <c r="AF897" s="340">
        <f t="shared" si="169"/>
        <v>1</v>
      </c>
      <c r="AG897" s="340">
        <f t="shared" si="170"/>
        <v>1</v>
      </c>
    </row>
    <row r="898" spans="1:33" ht="409.5">
      <c r="A898" s="169" t="s">
        <v>19</v>
      </c>
      <c r="B898" s="460" t="s">
        <v>13</v>
      </c>
      <c r="C898" s="167" t="s">
        <v>3955</v>
      </c>
      <c r="D898" s="166" t="s">
        <v>3956</v>
      </c>
      <c r="E898" s="52" t="s">
        <v>4048</v>
      </c>
      <c r="F898" s="52" t="s">
        <v>4049</v>
      </c>
      <c r="G898" s="52" t="s">
        <v>4050</v>
      </c>
      <c r="H898" s="163" t="s">
        <v>4051</v>
      </c>
      <c r="I898" s="163" t="s">
        <v>4052</v>
      </c>
      <c r="J898" s="164">
        <v>3</v>
      </c>
      <c r="K898" s="190">
        <v>45474</v>
      </c>
      <c r="L898" s="190">
        <v>46022</v>
      </c>
      <c r="M898" s="165">
        <f t="shared" si="163"/>
        <v>78.285714285714292</v>
      </c>
      <c r="N898" s="191">
        <v>1</v>
      </c>
      <c r="O898" s="163" t="s">
        <v>4053</v>
      </c>
      <c r="P898" s="53">
        <f t="shared" si="171"/>
        <v>0.33333333333333331</v>
      </c>
      <c r="Q898" s="166" t="str">
        <f>IF(ISNUMBER(P898),IF(P898=100%,"CUMPLIDA",IF(AND(ISNUMBER(L898),ISNUMBER(CGR!$P$4)), IF(L898&lt;CGR!$P$4,"INCUMPLIDA","PROCESO"), "VERIFICAR FECHA")),"SIN VALOR AVANCE")</f>
        <v>PROCESO</v>
      </c>
      <c r="R898" s="281" t="s">
        <v>4051</v>
      </c>
      <c r="S898" s="282" t="s">
        <v>4052</v>
      </c>
      <c r="T898" s="363">
        <v>3</v>
      </c>
      <c r="U898" s="378">
        <v>45474</v>
      </c>
      <c r="V898" s="378">
        <v>46022</v>
      </c>
      <c r="W898" s="165">
        <f t="shared" si="162"/>
        <v>78.285714285714292</v>
      </c>
      <c r="X898" s="387">
        <v>1</v>
      </c>
      <c r="Y898" s="282" t="s">
        <v>4053</v>
      </c>
      <c r="Z898" s="340">
        <f t="shared" si="164"/>
        <v>1</v>
      </c>
      <c r="AA898" s="340">
        <f t="shared" si="165"/>
        <v>1</v>
      </c>
      <c r="AB898" s="340">
        <f t="shared" si="166"/>
        <v>1</v>
      </c>
      <c r="AC898" s="340">
        <f t="shared" si="167"/>
        <v>1</v>
      </c>
      <c r="AD898" s="340">
        <f t="shared" si="168"/>
        <v>1</v>
      </c>
      <c r="AE898" s="340">
        <f t="shared" si="169"/>
        <v>1</v>
      </c>
      <c r="AF898" s="340">
        <f t="shared" si="169"/>
        <v>1</v>
      </c>
      <c r="AG898" s="340">
        <f t="shared" si="170"/>
        <v>1</v>
      </c>
    </row>
    <row r="899" spans="1:33" ht="180.75" customHeight="1">
      <c r="A899" s="169" t="s">
        <v>19</v>
      </c>
      <c r="B899" s="460" t="s">
        <v>13</v>
      </c>
      <c r="C899" s="642" t="s">
        <v>3955</v>
      </c>
      <c r="D899" s="642" t="s">
        <v>3956</v>
      </c>
      <c r="E899" s="643" t="s">
        <v>4054</v>
      </c>
      <c r="F899" s="643" t="s">
        <v>4055</v>
      </c>
      <c r="G899" s="52" t="s">
        <v>4006</v>
      </c>
      <c r="H899" s="163" t="s">
        <v>3964</v>
      </c>
      <c r="I899" s="163" t="s">
        <v>3965</v>
      </c>
      <c r="J899" s="164">
        <v>3</v>
      </c>
      <c r="K899" s="190">
        <v>44958</v>
      </c>
      <c r="L899" s="190">
        <v>45323</v>
      </c>
      <c r="M899" s="165">
        <f t="shared" si="163"/>
        <v>52.142857142857146</v>
      </c>
      <c r="N899" s="191">
        <v>3</v>
      </c>
      <c r="O899" s="163" t="s">
        <v>4056</v>
      </c>
      <c r="P899" s="53">
        <f t="shared" si="171"/>
        <v>1</v>
      </c>
      <c r="Q899" s="166" t="str">
        <f>IF(ISNUMBER(P899),IF(P899=100%,"CUMPLIDA",IF(AND(ISNUMBER(L899),ISNUMBER(CGR!$P$4)), IF(L899&lt;CGR!$P$4,"INCUMPLIDA","PROCESO"), "VERIFICAR FECHA")),"SIN VALOR AVANCE")</f>
        <v>CUMPLIDA</v>
      </c>
      <c r="R899" s="281" t="s">
        <v>3964</v>
      </c>
      <c r="S899" s="282" t="s">
        <v>3965</v>
      </c>
      <c r="T899" s="363">
        <v>3</v>
      </c>
      <c r="U899" s="378">
        <v>44958</v>
      </c>
      <c r="V899" s="378">
        <v>45323</v>
      </c>
      <c r="W899" s="165">
        <f t="shared" si="162"/>
        <v>52.142857142857146</v>
      </c>
      <c r="X899" s="387">
        <v>3</v>
      </c>
      <c r="Y899" s="282" t="s">
        <v>4056</v>
      </c>
      <c r="Z899" s="340">
        <f t="shared" si="164"/>
        <v>1</v>
      </c>
      <c r="AA899" s="340">
        <f t="shared" si="165"/>
        <v>1</v>
      </c>
      <c r="AB899" s="340">
        <f t="shared" si="166"/>
        <v>1</v>
      </c>
      <c r="AC899" s="340">
        <f t="shared" si="167"/>
        <v>1</v>
      </c>
      <c r="AD899" s="340">
        <f t="shared" si="168"/>
        <v>1</v>
      </c>
      <c r="AE899" s="340">
        <f t="shared" si="169"/>
        <v>1</v>
      </c>
      <c r="AF899" s="340">
        <f t="shared" si="169"/>
        <v>1</v>
      </c>
      <c r="AG899" s="340">
        <f t="shared" si="170"/>
        <v>1</v>
      </c>
    </row>
    <row r="900" spans="1:33" ht="90">
      <c r="A900" s="169" t="s">
        <v>19</v>
      </c>
      <c r="B900" s="460" t="s">
        <v>13</v>
      </c>
      <c r="C900" s="642"/>
      <c r="D900" s="642"/>
      <c r="E900" s="643"/>
      <c r="F900" s="643" t="s">
        <v>4055</v>
      </c>
      <c r="G900" s="52" t="s">
        <v>3967</v>
      </c>
      <c r="H900" s="537" t="s">
        <v>2429</v>
      </c>
      <c r="I900" s="163" t="s">
        <v>969</v>
      </c>
      <c r="J900" s="164">
        <v>1</v>
      </c>
      <c r="K900" s="190">
        <v>45231</v>
      </c>
      <c r="L900" s="190">
        <v>45504</v>
      </c>
      <c r="M900" s="165">
        <f t="shared" si="163"/>
        <v>39</v>
      </c>
      <c r="N900" s="191">
        <v>1</v>
      </c>
      <c r="O900" s="175" t="s">
        <v>3703</v>
      </c>
      <c r="P900" s="53">
        <f t="shared" si="171"/>
        <v>1</v>
      </c>
      <c r="Q900" s="166" t="str">
        <f>IF(ISNUMBER(P900),IF(P900=100%,"CUMPLIDA",IF(AND(ISNUMBER(L900),ISNUMBER(CGR!$P$4)), IF(L900&lt;CGR!$P$4,"INCUMPLIDA","PROCESO"), "VERIFICAR FECHA")),"SIN VALOR AVANCE")</f>
        <v>CUMPLIDA</v>
      </c>
      <c r="R900" s="362" t="s">
        <v>2429</v>
      </c>
      <c r="S900" s="282" t="s">
        <v>969</v>
      </c>
      <c r="T900" s="363">
        <v>1</v>
      </c>
      <c r="U900" s="378">
        <v>45231</v>
      </c>
      <c r="V900" s="378">
        <v>45504</v>
      </c>
      <c r="W900" s="165">
        <f t="shared" si="162"/>
        <v>39</v>
      </c>
      <c r="X900" s="387">
        <v>1</v>
      </c>
      <c r="Y900" s="303" t="s">
        <v>3703</v>
      </c>
      <c r="Z900" s="340">
        <f t="shared" si="164"/>
        <v>1</v>
      </c>
      <c r="AA900" s="340">
        <f t="shared" si="165"/>
        <v>1</v>
      </c>
      <c r="AB900" s="340">
        <f t="shared" si="166"/>
        <v>1</v>
      </c>
      <c r="AC900" s="340">
        <f t="shared" si="167"/>
        <v>1</v>
      </c>
      <c r="AD900" s="340">
        <f t="shared" si="168"/>
        <v>1</v>
      </c>
      <c r="AE900" s="340">
        <f t="shared" si="169"/>
        <v>1</v>
      </c>
      <c r="AF900" s="340">
        <f t="shared" si="169"/>
        <v>1</v>
      </c>
      <c r="AG900" s="340">
        <f t="shared" si="170"/>
        <v>1</v>
      </c>
    </row>
    <row r="901" spans="1:33" ht="210.75">
      <c r="A901" s="169" t="s">
        <v>19</v>
      </c>
      <c r="B901" s="460" t="s">
        <v>13</v>
      </c>
      <c r="C901" s="642"/>
      <c r="D901" s="642"/>
      <c r="E901" s="643"/>
      <c r="F901" s="643" t="s">
        <v>4055</v>
      </c>
      <c r="G901" s="52" t="s">
        <v>3967</v>
      </c>
      <c r="H901" s="537" t="s">
        <v>2431</v>
      </c>
      <c r="I901" s="163" t="s">
        <v>2432</v>
      </c>
      <c r="J901" s="164">
        <v>1</v>
      </c>
      <c r="K901" s="190">
        <v>45231</v>
      </c>
      <c r="L901" s="190">
        <v>45504</v>
      </c>
      <c r="M901" s="165">
        <f t="shared" si="163"/>
        <v>39</v>
      </c>
      <c r="N901" s="191">
        <v>1</v>
      </c>
      <c r="O901" s="175" t="s">
        <v>3968</v>
      </c>
      <c r="P901" s="53">
        <f t="shared" si="171"/>
        <v>1</v>
      </c>
      <c r="Q901" s="166" t="str">
        <f>IF(ISNUMBER(P901),IF(P901=100%,"CUMPLIDA",IF(AND(ISNUMBER(L901),ISNUMBER(CGR!$P$4)), IF(L901&lt;CGR!$P$4,"INCUMPLIDA","PROCESO"), "VERIFICAR FECHA")),"SIN VALOR AVANCE")</f>
        <v>CUMPLIDA</v>
      </c>
      <c r="R901" s="362" t="s">
        <v>2431</v>
      </c>
      <c r="S901" s="282" t="s">
        <v>2432</v>
      </c>
      <c r="T901" s="363">
        <v>1</v>
      </c>
      <c r="U901" s="378">
        <v>45231</v>
      </c>
      <c r="V901" s="378">
        <v>45504</v>
      </c>
      <c r="W901" s="165">
        <f t="shared" si="162"/>
        <v>39</v>
      </c>
      <c r="X901" s="387">
        <v>1</v>
      </c>
      <c r="Y901" s="303" t="s">
        <v>3968</v>
      </c>
      <c r="Z901" s="340">
        <f t="shared" si="164"/>
        <v>1</v>
      </c>
      <c r="AA901" s="340">
        <f t="shared" si="165"/>
        <v>1</v>
      </c>
      <c r="AB901" s="340">
        <f t="shared" si="166"/>
        <v>1</v>
      </c>
      <c r="AC901" s="340">
        <f t="shared" si="167"/>
        <v>1</v>
      </c>
      <c r="AD901" s="340">
        <f t="shared" si="168"/>
        <v>1</v>
      </c>
      <c r="AE901" s="340">
        <f t="shared" si="169"/>
        <v>1</v>
      </c>
      <c r="AF901" s="340">
        <f t="shared" si="169"/>
        <v>1</v>
      </c>
      <c r="AG901" s="340">
        <f t="shared" si="170"/>
        <v>1</v>
      </c>
    </row>
    <row r="902" spans="1:33" ht="150.75">
      <c r="A902" s="169" t="s">
        <v>19</v>
      </c>
      <c r="B902" s="460" t="s">
        <v>13</v>
      </c>
      <c r="C902" s="642"/>
      <c r="D902" s="642"/>
      <c r="E902" s="643"/>
      <c r="F902" s="643" t="s">
        <v>4055</v>
      </c>
      <c r="G902" s="52" t="s">
        <v>2434</v>
      </c>
      <c r="H902" s="163" t="s">
        <v>1614</v>
      </c>
      <c r="I902" s="163" t="s">
        <v>238</v>
      </c>
      <c r="J902" s="168">
        <v>1</v>
      </c>
      <c r="K902" s="192">
        <v>45323</v>
      </c>
      <c r="L902" s="192">
        <v>45747</v>
      </c>
      <c r="M902" s="165">
        <f t="shared" si="163"/>
        <v>60.571428571428569</v>
      </c>
      <c r="N902" s="191">
        <v>0</v>
      </c>
      <c r="O902" s="175" t="s">
        <v>4008</v>
      </c>
      <c r="P902" s="53">
        <f t="shared" si="171"/>
        <v>0</v>
      </c>
      <c r="Q902" s="166" t="str">
        <f>IF(ISNUMBER(P902),IF(P902=100%,"CUMPLIDA",IF(AND(ISNUMBER(L902),ISNUMBER(CGR!$P$4)), IF(L902&lt;CGR!$P$4,"INCUMPLIDA","PROCESO"), "VERIFICAR FECHA")),"SIN VALOR AVANCE")</f>
        <v>PROCESO</v>
      </c>
      <c r="R902" s="281" t="s">
        <v>1614</v>
      </c>
      <c r="S902" s="282" t="s">
        <v>238</v>
      </c>
      <c r="T902" s="301">
        <v>1</v>
      </c>
      <c r="U902" s="379">
        <v>45323</v>
      </c>
      <c r="V902" s="379">
        <v>45747</v>
      </c>
      <c r="W902" s="165">
        <f t="shared" si="162"/>
        <v>60.571428571428569</v>
      </c>
      <c r="X902" s="387">
        <v>0</v>
      </c>
      <c r="Y902" s="303" t="s">
        <v>4008</v>
      </c>
      <c r="Z902" s="340">
        <f t="shared" si="164"/>
        <v>1</v>
      </c>
      <c r="AA902" s="340">
        <f t="shared" si="165"/>
        <v>1</v>
      </c>
      <c r="AB902" s="340">
        <f t="shared" si="166"/>
        <v>1</v>
      </c>
      <c r="AC902" s="340">
        <f t="shared" si="167"/>
        <v>1</v>
      </c>
      <c r="AD902" s="340">
        <f t="shared" si="168"/>
        <v>1</v>
      </c>
      <c r="AE902" s="340">
        <f t="shared" si="169"/>
        <v>1</v>
      </c>
      <c r="AF902" s="340">
        <f t="shared" si="169"/>
        <v>1</v>
      </c>
      <c r="AG902" s="340">
        <f t="shared" si="170"/>
        <v>1</v>
      </c>
    </row>
    <row r="903" spans="1:33" ht="90">
      <c r="A903" s="169" t="s">
        <v>19</v>
      </c>
      <c r="B903" s="460" t="s">
        <v>13</v>
      </c>
      <c r="C903" s="642"/>
      <c r="D903" s="642"/>
      <c r="E903" s="643"/>
      <c r="F903" s="643" t="s">
        <v>4055</v>
      </c>
      <c r="G903" s="52" t="s">
        <v>241</v>
      </c>
      <c r="H903" s="163" t="s">
        <v>241</v>
      </c>
      <c r="I903" s="163" t="s">
        <v>242</v>
      </c>
      <c r="J903" s="168">
        <v>1</v>
      </c>
      <c r="K903" s="192">
        <v>45323</v>
      </c>
      <c r="L903" s="192">
        <v>45747</v>
      </c>
      <c r="M903" s="165">
        <f t="shared" si="163"/>
        <v>60.571428571428569</v>
      </c>
      <c r="N903" s="191">
        <v>0</v>
      </c>
      <c r="O903" s="175" t="s">
        <v>3798</v>
      </c>
      <c r="P903" s="53">
        <f t="shared" si="171"/>
        <v>0</v>
      </c>
      <c r="Q903" s="166" t="str">
        <f>IF(ISNUMBER(P903),IF(P903=100%,"CUMPLIDA",IF(AND(ISNUMBER(L903),ISNUMBER(CGR!$P$4)), IF(L903&lt;CGR!$P$4,"INCUMPLIDA","PROCESO"), "VERIFICAR FECHA")),"SIN VALOR AVANCE")</f>
        <v>PROCESO</v>
      </c>
      <c r="R903" s="281" t="s">
        <v>241</v>
      </c>
      <c r="S903" s="282" t="s">
        <v>242</v>
      </c>
      <c r="T903" s="301">
        <v>1</v>
      </c>
      <c r="U903" s="379">
        <v>45323</v>
      </c>
      <c r="V903" s="379">
        <v>45747</v>
      </c>
      <c r="W903" s="165">
        <f t="shared" si="162"/>
        <v>60.571428571428569</v>
      </c>
      <c r="X903" s="387">
        <v>0</v>
      </c>
      <c r="Y903" s="303" t="s">
        <v>3798</v>
      </c>
      <c r="Z903" s="340">
        <f t="shared" si="164"/>
        <v>1</v>
      </c>
      <c r="AA903" s="340">
        <f t="shared" si="165"/>
        <v>1</v>
      </c>
      <c r="AB903" s="340">
        <f t="shared" si="166"/>
        <v>1</v>
      </c>
      <c r="AC903" s="340">
        <f t="shared" si="167"/>
        <v>1</v>
      </c>
      <c r="AD903" s="340">
        <f t="shared" si="168"/>
        <v>1</v>
      </c>
      <c r="AE903" s="340">
        <f t="shared" si="169"/>
        <v>1</v>
      </c>
      <c r="AF903" s="340">
        <f t="shared" si="169"/>
        <v>1</v>
      </c>
      <c r="AG903" s="340">
        <f t="shared" si="170"/>
        <v>1</v>
      </c>
    </row>
    <row r="904" spans="1:33" ht="150">
      <c r="A904" s="169" t="s">
        <v>19</v>
      </c>
      <c r="B904" s="460" t="s">
        <v>13</v>
      </c>
      <c r="C904" s="642"/>
      <c r="D904" s="642"/>
      <c r="E904" s="643"/>
      <c r="F904" s="643" t="s">
        <v>4055</v>
      </c>
      <c r="G904" s="52" t="s">
        <v>1361</v>
      </c>
      <c r="H904" s="163" t="s">
        <v>245</v>
      </c>
      <c r="I904" s="163" t="s">
        <v>246</v>
      </c>
      <c r="J904" s="168">
        <v>1</v>
      </c>
      <c r="K904" s="192">
        <v>45231</v>
      </c>
      <c r="L904" s="192">
        <v>45747</v>
      </c>
      <c r="M904" s="165">
        <f t="shared" si="163"/>
        <v>73.714285714285708</v>
      </c>
      <c r="N904" s="191">
        <v>0</v>
      </c>
      <c r="O904" s="175" t="s">
        <v>3798</v>
      </c>
      <c r="P904" s="53">
        <f t="shared" si="171"/>
        <v>0</v>
      </c>
      <c r="Q904" s="166" t="str">
        <f>IF(ISNUMBER(P904),IF(P904=100%,"CUMPLIDA",IF(AND(ISNUMBER(L904),ISNUMBER(CGR!$P$4)), IF(L904&lt;CGR!$P$4,"INCUMPLIDA","PROCESO"), "VERIFICAR FECHA")),"SIN VALOR AVANCE")</f>
        <v>PROCESO</v>
      </c>
      <c r="R904" s="281" t="s">
        <v>245</v>
      </c>
      <c r="S904" s="282" t="s">
        <v>246</v>
      </c>
      <c r="T904" s="301">
        <v>1</v>
      </c>
      <c r="U904" s="379">
        <v>45231</v>
      </c>
      <c r="V904" s="379">
        <v>45747</v>
      </c>
      <c r="W904" s="165">
        <f t="shared" si="162"/>
        <v>73.714285714285708</v>
      </c>
      <c r="X904" s="387">
        <v>0</v>
      </c>
      <c r="Y904" s="303" t="s">
        <v>3798</v>
      </c>
      <c r="Z904" s="340">
        <f t="shared" si="164"/>
        <v>1</v>
      </c>
      <c r="AA904" s="340">
        <f t="shared" si="165"/>
        <v>1</v>
      </c>
      <c r="AB904" s="340">
        <f t="shared" si="166"/>
        <v>1</v>
      </c>
      <c r="AC904" s="340">
        <f t="shared" si="167"/>
        <v>1</v>
      </c>
      <c r="AD904" s="340">
        <f t="shared" si="168"/>
        <v>1</v>
      </c>
      <c r="AE904" s="340">
        <f t="shared" si="169"/>
        <v>1</v>
      </c>
      <c r="AF904" s="340">
        <f t="shared" si="169"/>
        <v>1</v>
      </c>
      <c r="AG904" s="340">
        <f t="shared" si="170"/>
        <v>1</v>
      </c>
    </row>
    <row r="905" spans="1:33" ht="150.75">
      <c r="A905" s="169" t="s">
        <v>19</v>
      </c>
      <c r="B905" s="460" t="s">
        <v>13</v>
      </c>
      <c r="C905" s="642"/>
      <c r="D905" s="642"/>
      <c r="E905" s="643"/>
      <c r="F905" s="643" t="s">
        <v>4055</v>
      </c>
      <c r="G905" s="52" t="s">
        <v>248</v>
      </c>
      <c r="H905" s="163" t="s">
        <v>248</v>
      </c>
      <c r="I905" s="163" t="s">
        <v>3249</v>
      </c>
      <c r="J905" s="168">
        <v>1</v>
      </c>
      <c r="K905" s="192">
        <v>45323</v>
      </c>
      <c r="L905" s="192">
        <v>45747</v>
      </c>
      <c r="M905" s="165">
        <f t="shared" si="163"/>
        <v>60.571428571428569</v>
      </c>
      <c r="N905" s="191">
        <v>0</v>
      </c>
      <c r="O905" s="175" t="s">
        <v>4008</v>
      </c>
      <c r="P905" s="53">
        <f t="shared" si="171"/>
        <v>0</v>
      </c>
      <c r="Q905" s="166" t="str">
        <f>IF(ISNUMBER(P905),IF(P905=100%,"CUMPLIDA",IF(AND(ISNUMBER(L905),ISNUMBER(CGR!$P$4)), IF(L905&lt;CGR!$P$4,"INCUMPLIDA","PROCESO"), "VERIFICAR FECHA")),"SIN VALOR AVANCE")</f>
        <v>PROCESO</v>
      </c>
      <c r="R905" s="281" t="s">
        <v>248</v>
      </c>
      <c r="S905" s="282" t="s">
        <v>3249</v>
      </c>
      <c r="T905" s="301">
        <v>1</v>
      </c>
      <c r="U905" s="379">
        <v>45323</v>
      </c>
      <c r="V905" s="379">
        <v>45747</v>
      </c>
      <c r="W905" s="165">
        <f t="shared" si="162"/>
        <v>60.571428571428569</v>
      </c>
      <c r="X905" s="387">
        <v>0</v>
      </c>
      <c r="Y905" s="303" t="s">
        <v>4008</v>
      </c>
      <c r="Z905" s="340">
        <f t="shared" si="164"/>
        <v>1</v>
      </c>
      <c r="AA905" s="340">
        <f t="shared" si="165"/>
        <v>1</v>
      </c>
      <c r="AB905" s="340">
        <f t="shared" si="166"/>
        <v>1</v>
      </c>
      <c r="AC905" s="340">
        <f t="shared" si="167"/>
        <v>1</v>
      </c>
      <c r="AD905" s="340">
        <f t="shared" si="168"/>
        <v>1</v>
      </c>
      <c r="AE905" s="340">
        <f t="shared" si="169"/>
        <v>1</v>
      </c>
      <c r="AF905" s="340">
        <f t="shared" si="169"/>
        <v>1</v>
      </c>
      <c r="AG905" s="340">
        <f t="shared" si="170"/>
        <v>1</v>
      </c>
    </row>
    <row r="906" spans="1:33" ht="135">
      <c r="A906" s="169" t="s">
        <v>19</v>
      </c>
      <c r="B906" s="460" t="s">
        <v>13</v>
      </c>
      <c r="C906" s="642"/>
      <c r="D906" s="642"/>
      <c r="E906" s="643"/>
      <c r="F906" s="643" t="s">
        <v>4055</v>
      </c>
      <c r="G906" s="52" t="s">
        <v>3707</v>
      </c>
      <c r="H906" s="163" t="s">
        <v>3707</v>
      </c>
      <c r="I906" s="163" t="s">
        <v>252</v>
      </c>
      <c r="J906" s="168">
        <v>1</v>
      </c>
      <c r="K906" s="192">
        <v>45231</v>
      </c>
      <c r="L906" s="192">
        <v>45747</v>
      </c>
      <c r="M906" s="165">
        <f t="shared" si="163"/>
        <v>73.714285714285708</v>
      </c>
      <c r="N906" s="191">
        <v>0</v>
      </c>
      <c r="O906" s="175" t="s">
        <v>3798</v>
      </c>
      <c r="P906" s="53">
        <f t="shared" si="171"/>
        <v>0</v>
      </c>
      <c r="Q906" s="166" t="str">
        <f>IF(ISNUMBER(P906),IF(P906=100%,"CUMPLIDA",IF(AND(ISNUMBER(L906),ISNUMBER(CGR!$P$4)), IF(L906&lt;CGR!$P$4,"INCUMPLIDA","PROCESO"), "VERIFICAR FECHA")),"SIN VALOR AVANCE")</f>
        <v>PROCESO</v>
      </c>
      <c r="R906" s="281" t="s">
        <v>3707</v>
      </c>
      <c r="S906" s="282" t="s">
        <v>252</v>
      </c>
      <c r="T906" s="301">
        <v>1</v>
      </c>
      <c r="U906" s="379">
        <v>45231</v>
      </c>
      <c r="V906" s="379">
        <v>45747</v>
      </c>
      <c r="W906" s="165">
        <f t="shared" si="162"/>
        <v>73.714285714285708</v>
      </c>
      <c r="X906" s="387">
        <v>0</v>
      </c>
      <c r="Y906" s="303" t="s">
        <v>3798</v>
      </c>
      <c r="Z906" s="340">
        <f t="shared" si="164"/>
        <v>1</v>
      </c>
      <c r="AA906" s="340">
        <f t="shared" si="165"/>
        <v>1</v>
      </c>
      <c r="AB906" s="340">
        <f t="shared" si="166"/>
        <v>1</v>
      </c>
      <c r="AC906" s="340">
        <f t="shared" si="167"/>
        <v>1</v>
      </c>
      <c r="AD906" s="340">
        <f t="shared" si="168"/>
        <v>1</v>
      </c>
      <c r="AE906" s="340">
        <f t="shared" si="169"/>
        <v>1</v>
      </c>
      <c r="AF906" s="340">
        <f t="shared" si="169"/>
        <v>1</v>
      </c>
      <c r="AG906" s="340">
        <f t="shared" si="170"/>
        <v>1</v>
      </c>
    </row>
    <row r="907" spans="1:33" ht="210.75">
      <c r="A907" s="169" t="s">
        <v>19</v>
      </c>
      <c r="B907" s="460" t="s">
        <v>13</v>
      </c>
      <c r="C907" s="642"/>
      <c r="D907" s="642"/>
      <c r="E907" s="643"/>
      <c r="F907" s="643" t="s">
        <v>4055</v>
      </c>
      <c r="G907" s="52" t="s">
        <v>3708</v>
      </c>
      <c r="H907" s="163" t="s">
        <v>3708</v>
      </c>
      <c r="I907" s="163" t="s">
        <v>2556</v>
      </c>
      <c r="J907" s="168">
        <v>1</v>
      </c>
      <c r="K907" s="192">
        <v>45231</v>
      </c>
      <c r="L907" s="192">
        <v>45808</v>
      </c>
      <c r="M907" s="165">
        <f t="shared" si="163"/>
        <v>82.428571428571431</v>
      </c>
      <c r="N907" s="191">
        <v>0</v>
      </c>
      <c r="O907" s="175" t="s">
        <v>3968</v>
      </c>
      <c r="P907" s="53">
        <f t="shared" si="171"/>
        <v>0</v>
      </c>
      <c r="Q907" s="166" t="str">
        <f>IF(ISNUMBER(P907),IF(P907=100%,"CUMPLIDA",IF(AND(ISNUMBER(L907),ISNUMBER(CGR!$P$4)), IF(L907&lt;CGR!$P$4,"INCUMPLIDA","PROCESO"), "VERIFICAR FECHA")),"SIN VALOR AVANCE")</f>
        <v>PROCESO</v>
      </c>
      <c r="R907" s="281" t="s">
        <v>3708</v>
      </c>
      <c r="S907" s="282" t="s">
        <v>2556</v>
      </c>
      <c r="T907" s="301">
        <v>1</v>
      </c>
      <c r="U907" s="379">
        <v>45231</v>
      </c>
      <c r="V907" s="379">
        <v>45808</v>
      </c>
      <c r="W907" s="165">
        <f t="shared" ref="W907:W970" si="172">(V907-U907)/7</f>
        <v>82.428571428571431</v>
      </c>
      <c r="X907" s="387">
        <v>0</v>
      </c>
      <c r="Y907" s="303" t="s">
        <v>3968</v>
      </c>
      <c r="Z907" s="340">
        <f t="shared" si="164"/>
        <v>1</v>
      </c>
      <c r="AA907" s="340">
        <f t="shared" si="165"/>
        <v>1</v>
      </c>
      <c r="AB907" s="340">
        <f t="shared" si="166"/>
        <v>1</v>
      </c>
      <c r="AC907" s="340">
        <f t="shared" si="167"/>
        <v>1</v>
      </c>
      <c r="AD907" s="340">
        <f t="shared" si="168"/>
        <v>1</v>
      </c>
      <c r="AE907" s="340">
        <f t="shared" si="169"/>
        <v>1</v>
      </c>
      <c r="AF907" s="340">
        <f t="shared" si="169"/>
        <v>1</v>
      </c>
      <c r="AG907" s="340">
        <f t="shared" si="170"/>
        <v>1</v>
      </c>
    </row>
    <row r="908" spans="1:33" ht="75.75" customHeight="1">
      <c r="A908" s="169" t="s">
        <v>19</v>
      </c>
      <c r="B908" s="460" t="s">
        <v>13</v>
      </c>
      <c r="C908" s="642" t="s">
        <v>3955</v>
      </c>
      <c r="D908" s="642" t="s">
        <v>3956</v>
      </c>
      <c r="E908" s="643"/>
      <c r="F908" s="643" t="s">
        <v>4055</v>
      </c>
      <c r="G908" s="52" t="s">
        <v>1363</v>
      </c>
      <c r="H908" s="163" t="s">
        <v>258</v>
      </c>
      <c r="I908" s="163" t="s">
        <v>259</v>
      </c>
      <c r="J908" s="168">
        <v>12</v>
      </c>
      <c r="K908" s="192">
        <v>46024</v>
      </c>
      <c r="L908" s="192">
        <v>47118</v>
      </c>
      <c r="M908" s="165">
        <f t="shared" si="163"/>
        <v>156.28571428571428</v>
      </c>
      <c r="N908" s="191">
        <v>0</v>
      </c>
      <c r="O908" s="175" t="s">
        <v>3798</v>
      </c>
      <c r="P908" s="53">
        <f t="shared" si="171"/>
        <v>0</v>
      </c>
      <c r="Q908" s="166" t="str">
        <f>IF(ISNUMBER(P908),IF(P908=100%,"CUMPLIDA",IF(AND(ISNUMBER(L908),ISNUMBER(CGR!$P$4)), IF(L908&lt;CGR!$P$4,"INCUMPLIDA","PROCESO"), "VERIFICAR FECHA")),"SIN VALOR AVANCE")</f>
        <v>PROCESO</v>
      </c>
      <c r="R908" s="281" t="s">
        <v>258</v>
      </c>
      <c r="S908" s="282" t="s">
        <v>259</v>
      </c>
      <c r="T908" s="301">
        <v>12</v>
      </c>
      <c r="U908" s="379">
        <v>46024</v>
      </c>
      <c r="V908" s="379">
        <v>47118</v>
      </c>
      <c r="W908" s="165">
        <f t="shared" si="172"/>
        <v>156.28571428571428</v>
      </c>
      <c r="X908" s="387">
        <v>0</v>
      </c>
      <c r="Y908" s="303" t="s">
        <v>3798</v>
      </c>
      <c r="Z908" s="340">
        <f t="shared" si="164"/>
        <v>1</v>
      </c>
      <c r="AA908" s="340">
        <f t="shared" si="165"/>
        <v>1</v>
      </c>
      <c r="AB908" s="340">
        <f t="shared" si="166"/>
        <v>1</v>
      </c>
      <c r="AC908" s="340">
        <f t="shared" si="167"/>
        <v>1</v>
      </c>
      <c r="AD908" s="340">
        <f t="shared" si="168"/>
        <v>1</v>
      </c>
      <c r="AE908" s="340">
        <f t="shared" si="169"/>
        <v>1</v>
      </c>
      <c r="AF908" s="340">
        <f t="shared" si="169"/>
        <v>1</v>
      </c>
      <c r="AG908" s="340">
        <f t="shared" si="170"/>
        <v>1</v>
      </c>
    </row>
    <row r="909" spans="1:33" ht="180">
      <c r="A909" s="169" t="s">
        <v>19</v>
      </c>
      <c r="B909" s="460" t="s">
        <v>13</v>
      </c>
      <c r="C909" s="642" t="s">
        <v>3955</v>
      </c>
      <c r="D909" s="642" t="s">
        <v>3956</v>
      </c>
      <c r="E909" s="643"/>
      <c r="F909" s="643" t="s">
        <v>4055</v>
      </c>
      <c r="G909" s="52" t="s">
        <v>1364</v>
      </c>
      <c r="H909" s="163" t="s">
        <v>261</v>
      </c>
      <c r="I909" s="163" t="s">
        <v>262</v>
      </c>
      <c r="J909" s="168">
        <v>1</v>
      </c>
      <c r="K909" s="192">
        <v>46024</v>
      </c>
      <c r="L909" s="192">
        <v>47118</v>
      </c>
      <c r="M909" s="165">
        <f t="shared" si="163"/>
        <v>156.28571428571428</v>
      </c>
      <c r="N909" s="191">
        <v>0</v>
      </c>
      <c r="O909" s="175" t="s">
        <v>4008</v>
      </c>
      <c r="P909" s="53">
        <f t="shared" si="171"/>
        <v>0</v>
      </c>
      <c r="Q909" s="166" t="str">
        <f>IF(ISNUMBER(P909),IF(P909=100%,"CUMPLIDA",IF(AND(ISNUMBER(L909),ISNUMBER(CGR!$P$4)), IF(L909&lt;CGR!$P$4,"INCUMPLIDA","PROCESO"), "VERIFICAR FECHA")),"SIN VALOR AVANCE")</f>
        <v>PROCESO</v>
      </c>
      <c r="R909" s="281" t="s">
        <v>261</v>
      </c>
      <c r="S909" s="282" t="s">
        <v>262</v>
      </c>
      <c r="T909" s="301">
        <v>1</v>
      </c>
      <c r="U909" s="379">
        <v>46024</v>
      </c>
      <c r="V909" s="379">
        <v>47118</v>
      </c>
      <c r="W909" s="165">
        <f t="shared" si="172"/>
        <v>156.28571428571428</v>
      </c>
      <c r="X909" s="387">
        <v>0</v>
      </c>
      <c r="Y909" s="303" t="s">
        <v>4008</v>
      </c>
      <c r="Z909" s="340">
        <f t="shared" si="164"/>
        <v>1</v>
      </c>
      <c r="AA909" s="340">
        <f t="shared" si="165"/>
        <v>1</v>
      </c>
      <c r="AB909" s="340">
        <f t="shared" si="166"/>
        <v>1</v>
      </c>
      <c r="AC909" s="340">
        <f t="shared" si="167"/>
        <v>1</v>
      </c>
      <c r="AD909" s="340">
        <f t="shared" si="168"/>
        <v>1</v>
      </c>
      <c r="AE909" s="340">
        <f t="shared" si="169"/>
        <v>1</v>
      </c>
      <c r="AF909" s="340">
        <f t="shared" si="169"/>
        <v>1</v>
      </c>
      <c r="AG909" s="340">
        <f t="shared" si="170"/>
        <v>1</v>
      </c>
    </row>
    <row r="910" spans="1:33" ht="409.5">
      <c r="A910" s="169" t="s">
        <v>19</v>
      </c>
      <c r="B910" s="460" t="s">
        <v>13</v>
      </c>
      <c r="C910" s="642" t="s">
        <v>3955</v>
      </c>
      <c r="D910" s="642" t="s">
        <v>3956</v>
      </c>
      <c r="E910" s="643"/>
      <c r="F910" s="643" t="s">
        <v>4055</v>
      </c>
      <c r="G910" s="52" t="s">
        <v>1365</v>
      </c>
      <c r="H910" s="163" t="s">
        <v>264</v>
      </c>
      <c r="I910" s="163" t="s">
        <v>265</v>
      </c>
      <c r="J910" s="168">
        <v>2</v>
      </c>
      <c r="K910" s="192">
        <v>46024</v>
      </c>
      <c r="L910" s="192">
        <v>47118</v>
      </c>
      <c r="M910" s="165">
        <f t="shared" si="163"/>
        <v>156.28571428571428</v>
      </c>
      <c r="N910" s="191">
        <v>0</v>
      </c>
      <c r="O910" s="175" t="s">
        <v>3968</v>
      </c>
      <c r="P910" s="53">
        <f t="shared" si="171"/>
        <v>0</v>
      </c>
      <c r="Q910" s="166" t="str">
        <f>IF(ISNUMBER(P910),IF(P910=100%,"CUMPLIDA",IF(AND(ISNUMBER(L910),ISNUMBER(CGR!$P$4)), IF(L910&lt;CGR!$P$4,"INCUMPLIDA","PROCESO"), "VERIFICAR FECHA")),"SIN VALOR AVANCE")</f>
        <v>PROCESO</v>
      </c>
      <c r="R910" s="281" t="s">
        <v>264</v>
      </c>
      <c r="S910" s="282" t="s">
        <v>265</v>
      </c>
      <c r="T910" s="301">
        <v>2</v>
      </c>
      <c r="U910" s="379">
        <v>46024</v>
      </c>
      <c r="V910" s="379">
        <v>47118</v>
      </c>
      <c r="W910" s="165">
        <f t="shared" si="172"/>
        <v>156.28571428571428</v>
      </c>
      <c r="X910" s="387">
        <v>0</v>
      </c>
      <c r="Y910" s="303" t="s">
        <v>3968</v>
      </c>
      <c r="Z910" s="340">
        <f t="shared" si="164"/>
        <v>1</v>
      </c>
      <c r="AA910" s="340">
        <f t="shared" si="165"/>
        <v>1</v>
      </c>
      <c r="AB910" s="340">
        <f t="shared" si="166"/>
        <v>1</v>
      </c>
      <c r="AC910" s="340">
        <f t="shared" si="167"/>
        <v>1</v>
      </c>
      <c r="AD910" s="340">
        <f t="shared" si="168"/>
        <v>1</v>
      </c>
      <c r="AE910" s="340">
        <f t="shared" si="169"/>
        <v>1</v>
      </c>
      <c r="AF910" s="340">
        <f t="shared" si="169"/>
        <v>1</v>
      </c>
      <c r="AG910" s="340">
        <f t="shared" si="170"/>
        <v>1</v>
      </c>
    </row>
    <row r="911" spans="1:33" ht="150">
      <c r="A911" s="169" t="s">
        <v>19</v>
      </c>
      <c r="B911" s="460" t="s">
        <v>13</v>
      </c>
      <c r="C911" s="642" t="s">
        <v>3955</v>
      </c>
      <c r="D911" s="642" t="s">
        <v>3956</v>
      </c>
      <c r="E911" s="643"/>
      <c r="F911" s="643" t="s">
        <v>4055</v>
      </c>
      <c r="G911" s="52" t="s">
        <v>3970</v>
      </c>
      <c r="H911" s="163" t="s">
        <v>3971</v>
      </c>
      <c r="I911" s="163" t="s">
        <v>3972</v>
      </c>
      <c r="J911" s="164">
        <v>1</v>
      </c>
      <c r="K911" s="190">
        <v>44927</v>
      </c>
      <c r="L911" s="190">
        <v>45016</v>
      </c>
      <c r="M911" s="165">
        <f t="shared" si="163"/>
        <v>12.714285714285714</v>
      </c>
      <c r="N911" s="191">
        <v>1</v>
      </c>
      <c r="O911" s="163" t="s">
        <v>4013</v>
      </c>
      <c r="P911" s="53">
        <f t="shared" si="171"/>
        <v>1</v>
      </c>
      <c r="Q911" s="166" t="str">
        <f>IF(ISNUMBER(P911),IF(P911=100%,"CUMPLIDA",IF(AND(ISNUMBER(L911),ISNUMBER(CGR!$P$4)), IF(L911&lt;CGR!$P$4,"INCUMPLIDA","PROCESO"), "VERIFICAR FECHA")),"SIN VALOR AVANCE")</f>
        <v>CUMPLIDA</v>
      </c>
      <c r="R911" s="281" t="s">
        <v>3971</v>
      </c>
      <c r="S911" s="282" t="s">
        <v>3972</v>
      </c>
      <c r="T911" s="363">
        <v>1</v>
      </c>
      <c r="U911" s="378">
        <v>44927</v>
      </c>
      <c r="V911" s="378">
        <v>45016</v>
      </c>
      <c r="W911" s="165">
        <f t="shared" si="172"/>
        <v>12.714285714285714</v>
      </c>
      <c r="X911" s="387">
        <v>1</v>
      </c>
      <c r="Y911" s="282" t="s">
        <v>4013</v>
      </c>
      <c r="Z911" s="340">
        <f t="shared" si="164"/>
        <v>1</v>
      </c>
      <c r="AA911" s="340">
        <f t="shared" si="165"/>
        <v>1</v>
      </c>
      <c r="AB911" s="340">
        <f t="shared" si="166"/>
        <v>1</v>
      </c>
      <c r="AC911" s="340">
        <f t="shared" si="167"/>
        <v>1</v>
      </c>
      <c r="AD911" s="340">
        <f t="shared" si="168"/>
        <v>1</v>
      </c>
      <c r="AE911" s="340">
        <f t="shared" si="169"/>
        <v>1</v>
      </c>
      <c r="AF911" s="340">
        <f t="shared" si="169"/>
        <v>1</v>
      </c>
      <c r="AG911" s="340">
        <f t="shared" si="170"/>
        <v>1</v>
      </c>
    </row>
    <row r="912" spans="1:33" ht="360">
      <c r="A912" s="169" t="s">
        <v>19</v>
      </c>
      <c r="B912" s="460" t="s">
        <v>13</v>
      </c>
      <c r="C912" s="642" t="s">
        <v>3955</v>
      </c>
      <c r="D912" s="642" t="s">
        <v>3956</v>
      </c>
      <c r="E912" s="643"/>
      <c r="F912" s="643" t="s">
        <v>4055</v>
      </c>
      <c r="G912" s="52" t="s">
        <v>3970</v>
      </c>
      <c r="H912" s="163" t="s">
        <v>4009</v>
      </c>
      <c r="I912" s="163" t="s">
        <v>1097</v>
      </c>
      <c r="J912" s="164">
        <v>1</v>
      </c>
      <c r="K912" s="190">
        <v>45017</v>
      </c>
      <c r="L912" s="190">
        <v>45138</v>
      </c>
      <c r="M912" s="165">
        <f t="shared" si="163"/>
        <v>17.285714285714285</v>
      </c>
      <c r="N912" s="191">
        <v>1</v>
      </c>
      <c r="O912" s="163" t="s">
        <v>4057</v>
      </c>
      <c r="P912" s="53">
        <f t="shared" si="171"/>
        <v>1</v>
      </c>
      <c r="Q912" s="166" t="str">
        <f>IF(ISNUMBER(P912),IF(P912=100%,"CUMPLIDA",IF(AND(ISNUMBER(L912),ISNUMBER(CGR!$P$4)), IF(L912&lt;CGR!$P$4,"INCUMPLIDA","PROCESO"), "VERIFICAR FECHA")),"SIN VALOR AVANCE")</f>
        <v>CUMPLIDA</v>
      </c>
      <c r="R912" s="281" t="s">
        <v>4009</v>
      </c>
      <c r="S912" s="282" t="s">
        <v>1097</v>
      </c>
      <c r="T912" s="363">
        <v>1</v>
      </c>
      <c r="U912" s="378">
        <v>45017</v>
      </c>
      <c r="V912" s="378">
        <v>45138</v>
      </c>
      <c r="W912" s="165">
        <f t="shared" si="172"/>
        <v>17.285714285714285</v>
      </c>
      <c r="X912" s="387">
        <v>1</v>
      </c>
      <c r="Y912" s="282" t="s">
        <v>4057</v>
      </c>
      <c r="Z912" s="340">
        <f t="shared" si="164"/>
        <v>1</v>
      </c>
      <c r="AA912" s="340">
        <f t="shared" si="165"/>
        <v>1</v>
      </c>
      <c r="AB912" s="340">
        <f t="shared" si="166"/>
        <v>1</v>
      </c>
      <c r="AC912" s="340">
        <f t="shared" si="167"/>
        <v>1</v>
      </c>
      <c r="AD912" s="340">
        <f t="shared" si="168"/>
        <v>1</v>
      </c>
      <c r="AE912" s="340">
        <f t="shared" si="169"/>
        <v>1</v>
      </c>
      <c r="AF912" s="340">
        <f t="shared" si="169"/>
        <v>1</v>
      </c>
      <c r="AG912" s="340">
        <f t="shared" si="170"/>
        <v>1</v>
      </c>
    </row>
    <row r="913" spans="1:33" ht="255">
      <c r="A913" s="169" t="s">
        <v>19</v>
      </c>
      <c r="B913" s="460" t="s">
        <v>13</v>
      </c>
      <c r="C913" s="642" t="s">
        <v>3955</v>
      </c>
      <c r="D913" s="642" t="s">
        <v>3956</v>
      </c>
      <c r="E913" s="643"/>
      <c r="F913" s="643" t="s">
        <v>4055</v>
      </c>
      <c r="G913" s="52" t="s">
        <v>4058</v>
      </c>
      <c r="H913" s="163" t="s">
        <v>4059</v>
      </c>
      <c r="I913" s="163" t="s">
        <v>1097</v>
      </c>
      <c r="J913" s="164">
        <v>12</v>
      </c>
      <c r="K913" s="190">
        <v>44958</v>
      </c>
      <c r="L913" s="190">
        <v>45323</v>
      </c>
      <c r="M913" s="165">
        <f t="shared" si="163"/>
        <v>52.142857142857146</v>
      </c>
      <c r="N913" s="191">
        <v>12</v>
      </c>
      <c r="O913" s="163" t="s">
        <v>4013</v>
      </c>
      <c r="P913" s="53">
        <f t="shared" si="171"/>
        <v>1</v>
      </c>
      <c r="Q913" s="166" t="str">
        <f>IF(ISNUMBER(P913),IF(P913=100%,"CUMPLIDA",IF(AND(ISNUMBER(L913),ISNUMBER(CGR!$P$4)), IF(L913&lt;CGR!$P$4,"INCUMPLIDA","PROCESO"), "VERIFICAR FECHA")),"SIN VALOR AVANCE")</f>
        <v>CUMPLIDA</v>
      </c>
      <c r="R913" s="281" t="s">
        <v>4059</v>
      </c>
      <c r="S913" s="282" t="s">
        <v>1097</v>
      </c>
      <c r="T913" s="363">
        <v>12</v>
      </c>
      <c r="U913" s="378">
        <v>44958</v>
      </c>
      <c r="V913" s="378">
        <v>45323</v>
      </c>
      <c r="W913" s="165">
        <f t="shared" si="172"/>
        <v>52.142857142857146</v>
      </c>
      <c r="X913" s="387">
        <v>12</v>
      </c>
      <c r="Y913" s="282" t="s">
        <v>4013</v>
      </c>
      <c r="Z913" s="340">
        <f t="shared" si="164"/>
        <v>1</v>
      </c>
      <c r="AA913" s="340">
        <f t="shared" si="165"/>
        <v>1</v>
      </c>
      <c r="AB913" s="340">
        <f t="shared" si="166"/>
        <v>1</v>
      </c>
      <c r="AC913" s="340">
        <f t="shared" si="167"/>
        <v>1</v>
      </c>
      <c r="AD913" s="340">
        <f t="shared" si="168"/>
        <v>1</v>
      </c>
      <c r="AE913" s="340">
        <f t="shared" si="169"/>
        <v>1</v>
      </c>
      <c r="AF913" s="340">
        <f t="shared" si="169"/>
        <v>1</v>
      </c>
      <c r="AG913" s="340">
        <f t="shared" si="170"/>
        <v>1</v>
      </c>
    </row>
    <row r="914" spans="1:33" ht="240">
      <c r="A914" s="169" t="s">
        <v>19</v>
      </c>
      <c r="B914" s="460" t="s">
        <v>13</v>
      </c>
      <c r="C914" s="642" t="s">
        <v>3955</v>
      </c>
      <c r="D914" s="642" t="s">
        <v>3956</v>
      </c>
      <c r="E914" s="643"/>
      <c r="F914" s="643" t="s">
        <v>4055</v>
      </c>
      <c r="G914" s="52" t="s">
        <v>4060</v>
      </c>
      <c r="H914" s="163" t="s">
        <v>4061</v>
      </c>
      <c r="I914" s="163" t="s">
        <v>1097</v>
      </c>
      <c r="J914" s="164">
        <v>4</v>
      </c>
      <c r="K914" s="190">
        <v>44958</v>
      </c>
      <c r="L914" s="190">
        <v>45323</v>
      </c>
      <c r="M914" s="165">
        <f t="shared" si="163"/>
        <v>52.142857142857146</v>
      </c>
      <c r="N914" s="191">
        <v>4</v>
      </c>
      <c r="O914" s="163" t="s">
        <v>3978</v>
      </c>
      <c r="P914" s="53">
        <f t="shared" si="171"/>
        <v>1</v>
      </c>
      <c r="Q914" s="166" t="str">
        <f>IF(ISNUMBER(P914),IF(P914=100%,"CUMPLIDA",IF(AND(ISNUMBER(L914),ISNUMBER(CGR!$P$4)), IF(L914&lt;CGR!$P$4,"INCUMPLIDA","PROCESO"), "VERIFICAR FECHA")),"SIN VALOR AVANCE")</f>
        <v>CUMPLIDA</v>
      </c>
      <c r="R914" s="281" t="s">
        <v>4061</v>
      </c>
      <c r="S914" s="282" t="s">
        <v>1097</v>
      </c>
      <c r="T914" s="363">
        <v>4</v>
      </c>
      <c r="U914" s="378">
        <v>44958</v>
      </c>
      <c r="V914" s="378">
        <v>45323</v>
      </c>
      <c r="W914" s="165">
        <f t="shared" si="172"/>
        <v>52.142857142857146</v>
      </c>
      <c r="X914" s="387">
        <v>4</v>
      </c>
      <c r="Y914" s="282" t="s">
        <v>3978</v>
      </c>
      <c r="Z914" s="340">
        <f t="shared" si="164"/>
        <v>1</v>
      </c>
      <c r="AA914" s="340">
        <f t="shared" si="165"/>
        <v>1</v>
      </c>
      <c r="AB914" s="340">
        <f t="shared" si="166"/>
        <v>1</v>
      </c>
      <c r="AC914" s="340">
        <f t="shared" si="167"/>
        <v>1</v>
      </c>
      <c r="AD914" s="340">
        <f t="shared" si="168"/>
        <v>1</v>
      </c>
      <c r="AE914" s="340">
        <f t="shared" si="169"/>
        <v>1</v>
      </c>
      <c r="AF914" s="340">
        <f t="shared" si="169"/>
        <v>1</v>
      </c>
      <c r="AG914" s="340">
        <f t="shared" si="170"/>
        <v>1</v>
      </c>
    </row>
    <row r="915" spans="1:33" ht="180.75" customHeight="1">
      <c r="A915" s="169" t="s">
        <v>19</v>
      </c>
      <c r="B915" s="460" t="s">
        <v>13</v>
      </c>
      <c r="C915" s="642" t="s">
        <v>3955</v>
      </c>
      <c r="D915" s="642" t="s">
        <v>3956</v>
      </c>
      <c r="E915" s="643" t="s">
        <v>4062</v>
      </c>
      <c r="F915" s="643" t="s">
        <v>4063</v>
      </c>
      <c r="G915" s="52" t="s">
        <v>4006</v>
      </c>
      <c r="H915" s="163" t="s">
        <v>3964</v>
      </c>
      <c r="I915" s="163" t="s">
        <v>3965</v>
      </c>
      <c r="J915" s="164">
        <v>3</v>
      </c>
      <c r="K915" s="190">
        <v>44958</v>
      </c>
      <c r="L915" s="190">
        <v>45323</v>
      </c>
      <c r="M915" s="165">
        <f t="shared" si="163"/>
        <v>52.142857142857146</v>
      </c>
      <c r="N915" s="191">
        <v>3</v>
      </c>
      <c r="O915" s="163" t="s">
        <v>4056</v>
      </c>
      <c r="P915" s="53">
        <f t="shared" si="171"/>
        <v>1</v>
      </c>
      <c r="Q915" s="166" t="str">
        <f>IF(ISNUMBER(P915),IF(P915=100%,"CUMPLIDA",IF(AND(ISNUMBER(L915),ISNUMBER(CGR!$P$4)), IF(L915&lt;CGR!$P$4,"INCUMPLIDA","PROCESO"), "VERIFICAR FECHA")),"SIN VALOR AVANCE")</f>
        <v>CUMPLIDA</v>
      </c>
      <c r="R915" s="281" t="s">
        <v>3964</v>
      </c>
      <c r="S915" s="282" t="s">
        <v>3965</v>
      </c>
      <c r="T915" s="363">
        <v>3</v>
      </c>
      <c r="U915" s="378">
        <v>44958</v>
      </c>
      <c r="V915" s="378">
        <v>45323</v>
      </c>
      <c r="W915" s="165">
        <f t="shared" si="172"/>
        <v>52.142857142857146</v>
      </c>
      <c r="X915" s="387">
        <v>3</v>
      </c>
      <c r="Y915" s="282" t="s">
        <v>4056</v>
      </c>
      <c r="Z915" s="340">
        <f t="shared" si="164"/>
        <v>1</v>
      </c>
      <c r="AA915" s="340">
        <f t="shared" si="165"/>
        <v>1</v>
      </c>
      <c r="AB915" s="340">
        <f t="shared" si="166"/>
        <v>1</v>
      </c>
      <c r="AC915" s="340">
        <f t="shared" si="167"/>
        <v>1</v>
      </c>
      <c r="AD915" s="340">
        <f t="shared" si="168"/>
        <v>1</v>
      </c>
      <c r="AE915" s="340">
        <f t="shared" si="169"/>
        <v>1</v>
      </c>
      <c r="AF915" s="340">
        <f t="shared" si="169"/>
        <v>1</v>
      </c>
      <c r="AG915" s="340">
        <f t="shared" si="170"/>
        <v>1</v>
      </c>
    </row>
    <row r="916" spans="1:33" ht="90" customHeight="1">
      <c r="A916" s="169" t="s">
        <v>19</v>
      </c>
      <c r="B916" s="460" t="s">
        <v>13</v>
      </c>
      <c r="C916" s="642"/>
      <c r="D916" s="642"/>
      <c r="E916" s="643"/>
      <c r="F916" s="643" t="s">
        <v>4063</v>
      </c>
      <c r="G916" s="52" t="s">
        <v>3967</v>
      </c>
      <c r="H916" s="537" t="s">
        <v>2429</v>
      </c>
      <c r="I916" s="163" t="s">
        <v>969</v>
      </c>
      <c r="J916" s="164">
        <v>1</v>
      </c>
      <c r="K916" s="190">
        <v>45231</v>
      </c>
      <c r="L916" s="190">
        <v>45504</v>
      </c>
      <c r="M916" s="165">
        <f t="shared" ref="M916:M979" si="173">(L916-K916)/7</f>
        <v>39</v>
      </c>
      <c r="N916" s="191">
        <v>1</v>
      </c>
      <c r="O916" s="175" t="s">
        <v>3703</v>
      </c>
      <c r="P916" s="53">
        <f t="shared" si="171"/>
        <v>1</v>
      </c>
      <c r="Q916" s="166" t="str">
        <f>IF(ISNUMBER(P916),IF(P916=100%,"CUMPLIDA",IF(AND(ISNUMBER(L916),ISNUMBER(CGR!$P$4)), IF(L916&lt;CGR!$P$4,"INCUMPLIDA","PROCESO"), "VERIFICAR FECHA")),"SIN VALOR AVANCE")</f>
        <v>CUMPLIDA</v>
      </c>
      <c r="R916" s="362" t="s">
        <v>2429</v>
      </c>
      <c r="S916" s="282" t="s">
        <v>969</v>
      </c>
      <c r="T916" s="363">
        <v>1</v>
      </c>
      <c r="U916" s="378">
        <v>45231</v>
      </c>
      <c r="V916" s="378">
        <v>45504</v>
      </c>
      <c r="W916" s="165">
        <f t="shared" si="172"/>
        <v>39</v>
      </c>
      <c r="X916" s="387">
        <v>1</v>
      </c>
      <c r="Y916" s="303" t="s">
        <v>3703</v>
      </c>
      <c r="Z916" s="340">
        <f t="shared" si="164"/>
        <v>1</v>
      </c>
      <c r="AA916" s="340">
        <f t="shared" si="165"/>
        <v>1</v>
      </c>
      <c r="AB916" s="340">
        <f t="shared" si="166"/>
        <v>1</v>
      </c>
      <c r="AC916" s="340">
        <f t="shared" si="167"/>
        <v>1</v>
      </c>
      <c r="AD916" s="340">
        <f t="shared" si="168"/>
        <v>1</v>
      </c>
      <c r="AE916" s="340">
        <f t="shared" si="169"/>
        <v>1</v>
      </c>
      <c r="AF916" s="340">
        <f t="shared" si="169"/>
        <v>1</v>
      </c>
      <c r="AG916" s="340">
        <f t="shared" si="170"/>
        <v>1</v>
      </c>
    </row>
    <row r="917" spans="1:33" ht="210.75">
      <c r="A917" s="169" t="s">
        <v>19</v>
      </c>
      <c r="B917" s="460" t="s">
        <v>13</v>
      </c>
      <c r="C917" s="642"/>
      <c r="D917" s="642"/>
      <c r="E917" s="643"/>
      <c r="F917" s="643" t="s">
        <v>4063</v>
      </c>
      <c r="G917" s="52" t="s">
        <v>3967</v>
      </c>
      <c r="H917" s="537" t="s">
        <v>2431</v>
      </c>
      <c r="I917" s="163" t="s">
        <v>2432</v>
      </c>
      <c r="J917" s="164">
        <v>1</v>
      </c>
      <c r="K917" s="190">
        <v>45231</v>
      </c>
      <c r="L917" s="190">
        <v>45504</v>
      </c>
      <c r="M917" s="165">
        <f t="shared" si="173"/>
        <v>39</v>
      </c>
      <c r="N917" s="191">
        <v>1</v>
      </c>
      <c r="O917" s="175" t="s">
        <v>3968</v>
      </c>
      <c r="P917" s="53">
        <f t="shared" si="171"/>
        <v>1</v>
      </c>
      <c r="Q917" s="166" t="str">
        <f>IF(ISNUMBER(P917),IF(P917=100%,"CUMPLIDA",IF(AND(ISNUMBER(L917),ISNUMBER(CGR!$P$4)), IF(L917&lt;CGR!$P$4,"INCUMPLIDA","PROCESO"), "VERIFICAR FECHA")),"SIN VALOR AVANCE")</f>
        <v>CUMPLIDA</v>
      </c>
      <c r="R917" s="362" t="s">
        <v>2431</v>
      </c>
      <c r="S917" s="282" t="s">
        <v>2432</v>
      </c>
      <c r="T917" s="363">
        <v>1</v>
      </c>
      <c r="U917" s="378">
        <v>45231</v>
      </c>
      <c r="V917" s="378">
        <v>45504</v>
      </c>
      <c r="W917" s="165">
        <f t="shared" si="172"/>
        <v>39</v>
      </c>
      <c r="X917" s="387">
        <v>1</v>
      </c>
      <c r="Y917" s="303" t="s">
        <v>3968</v>
      </c>
      <c r="Z917" s="340">
        <f t="shared" ref="Z917:Z980" si="174">IF(H917=R917,1,0)</f>
        <v>1</v>
      </c>
      <c r="AA917" s="340">
        <f t="shared" ref="AA917:AA980" si="175">IF(I917=S917,1,0)</f>
        <v>1</v>
      </c>
      <c r="AB917" s="340">
        <f t="shared" ref="AB917:AB980" si="176">IF(J917=T917,1,0)</f>
        <v>1</v>
      </c>
      <c r="AC917" s="340">
        <f t="shared" ref="AC917:AC980" si="177">IF(K917=U917,1,0)</f>
        <v>1</v>
      </c>
      <c r="AD917" s="340">
        <f t="shared" ref="AD917:AD980" si="178">IF(L917=V917,1,0)</f>
        <v>1</v>
      </c>
      <c r="AE917" s="340">
        <f t="shared" ref="AE917:AF980" si="179">IF(M917=W917,1,0)</f>
        <v>1</v>
      </c>
      <c r="AF917" s="340">
        <f t="shared" si="179"/>
        <v>1</v>
      </c>
      <c r="AG917" s="340">
        <f t="shared" ref="AG917:AG980" si="180">IF(O917=Y917,1,0)</f>
        <v>1</v>
      </c>
    </row>
    <row r="918" spans="1:33" ht="135.75" customHeight="1">
      <c r="A918" s="169" t="s">
        <v>19</v>
      </c>
      <c r="B918" s="460" t="s">
        <v>13</v>
      </c>
      <c r="C918" s="642"/>
      <c r="D918" s="642"/>
      <c r="E918" s="643"/>
      <c r="F918" s="643" t="s">
        <v>4063</v>
      </c>
      <c r="G918" s="52" t="s">
        <v>2434</v>
      </c>
      <c r="H918" s="163" t="s">
        <v>1614</v>
      </c>
      <c r="I918" s="163" t="s">
        <v>238</v>
      </c>
      <c r="J918" s="168">
        <v>1</v>
      </c>
      <c r="K918" s="192">
        <v>45323</v>
      </c>
      <c r="L918" s="192">
        <v>45747</v>
      </c>
      <c r="M918" s="165">
        <f t="shared" si="173"/>
        <v>60.571428571428569</v>
      </c>
      <c r="N918" s="191">
        <v>0</v>
      </c>
      <c r="O918" s="175" t="s">
        <v>3969</v>
      </c>
      <c r="P918" s="53">
        <f t="shared" si="171"/>
        <v>0</v>
      </c>
      <c r="Q918" s="166" t="str">
        <f>IF(ISNUMBER(P918),IF(P918=100%,"CUMPLIDA",IF(AND(ISNUMBER(L918),ISNUMBER(CGR!$P$4)), IF(L918&lt;CGR!$P$4,"INCUMPLIDA","PROCESO"), "VERIFICAR FECHA")),"SIN VALOR AVANCE")</f>
        <v>PROCESO</v>
      </c>
      <c r="R918" s="281" t="s">
        <v>1614</v>
      </c>
      <c r="S918" s="282" t="s">
        <v>238</v>
      </c>
      <c r="T918" s="301">
        <v>1</v>
      </c>
      <c r="U918" s="379">
        <v>45323</v>
      </c>
      <c r="V918" s="379">
        <v>45747</v>
      </c>
      <c r="W918" s="165">
        <f t="shared" si="172"/>
        <v>60.571428571428569</v>
      </c>
      <c r="X918" s="387">
        <v>0</v>
      </c>
      <c r="Y918" s="303" t="s">
        <v>3969</v>
      </c>
      <c r="Z918" s="340">
        <f t="shared" si="174"/>
        <v>1</v>
      </c>
      <c r="AA918" s="340">
        <f t="shared" si="175"/>
        <v>1</v>
      </c>
      <c r="AB918" s="340">
        <f t="shared" si="176"/>
        <v>1</v>
      </c>
      <c r="AC918" s="340">
        <f t="shared" si="177"/>
        <v>1</v>
      </c>
      <c r="AD918" s="340">
        <f t="shared" si="178"/>
        <v>1</v>
      </c>
      <c r="AE918" s="340">
        <f t="shared" si="179"/>
        <v>1</v>
      </c>
      <c r="AF918" s="340">
        <f t="shared" si="179"/>
        <v>1</v>
      </c>
      <c r="AG918" s="340">
        <f t="shared" si="180"/>
        <v>1</v>
      </c>
    </row>
    <row r="919" spans="1:33" ht="90" customHeight="1">
      <c r="A919" s="169" t="s">
        <v>19</v>
      </c>
      <c r="B919" s="460" t="s">
        <v>13</v>
      </c>
      <c r="C919" s="642" t="s">
        <v>3955</v>
      </c>
      <c r="D919" s="642" t="s">
        <v>3956</v>
      </c>
      <c r="E919" s="643"/>
      <c r="F919" s="643" t="s">
        <v>4063</v>
      </c>
      <c r="G919" s="52" t="s">
        <v>241</v>
      </c>
      <c r="H919" s="163" t="s">
        <v>241</v>
      </c>
      <c r="I919" s="163" t="s">
        <v>242</v>
      </c>
      <c r="J919" s="168">
        <v>1</v>
      </c>
      <c r="K919" s="192">
        <v>45323</v>
      </c>
      <c r="L919" s="192">
        <v>45747</v>
      </c>
      <c r="M919" s="165">
        <f t="shared" si="173"/>
        <v>60.571428571428569</v>
      </c>
      <c r="N919" s="191">
        <v>0</v>
      </c>
      <c r="O919" s="175" t="s">
        <v>3798</v>
      </c>
      <c r="P919" s="53">
        <f t="shared" si="171"/>
        <v>0</v>
      </c>
      <c r="Q919" s="166" t="str">
        <f>IF(ISNUMBER(P919),IF(P919=100%,"CUMPLIDA",IF(AND(ISNUMBER(L919),ISNUMBER(CGR!$P$4)), IF(L919&lt;CGR!$P$4,"INCUMPLIDA","PROCESO"), "VERIFICAR FECHA")),"SIN VALOR AVANCE")</f>
        <v>PROCESO</v>
      </c>
      <c r="R919" s="281" t="s">
        <v>241</v>
      </c>
      <c r="S919" s="282" t="s">
        <v>242</v>
      </c>
      <c r="T919" s="301">
        <v>1</v>
      </c>
      <c r="U919" s="379">
        <v>45323</v>
      </c>
      <c r="V919" s="379">
        <v>45747</v>
      </c>
      <c r="W919" s="165">
        <f t="shared" si="172"/>
        <v>60.571428571428569</v>
      </c>
      <c r="X919" s="387">
        <v>0</v>
      </c>
      <c r="Y919" s="303" t="s">
        <v>3798</v>
      </c>
      <c r="Z919" s="340">
        <f t="shared" si="174"/>
        <v>1</v>
      </c>
      <c r="AA919" s="340">
        <f t="shared" si="175"/>
        <v>1</v>
      </c>
      <c r="AB919" s="340">
        <f t="shared" si="176"/>
        <v>1</v>
      </c>
      <c r="AC919" s="340">
        <f t="shared" si="177"/>
        <v>1</v>
      </c>
      <c r="AD919" s="340">
        <f t="shared" si="178"/>
        <v>1</v>
      </c>
      <c r="AE919" s="340">
        <f t="shared" si="179"/>
        <v>1</v>
      </c>
      <c r="AF919" s="340">
        <f t="shared" si="179"/>
        <v>1</v>
      </c>
      <c r="AG919" s="340">
        <f t="shared" si="180"/>
        <v>1</v>
      </c>
    </row>
    <row r="920" spans="1:33" ht="150" customHeight="1">
      <c r="A920" s="169" t="s">
        <v>19</v>
      </c>
      <c r="B920" s="460" t="s">
        <v>13</v>
      </c>
      <c r="C920" s="642"/>
      <c r="D920" s="642"/>
      <c r="E920" s="643"/>
      <c r="F920" s="643" t="s">
        <v>4063</v>
      </c>
      <c r="G920" s="52" t="s">
        <v>1361</v>
      </c>
      <c r="H920" s="163" t="s">
        <v>245</v>
      </c>
      <c r="I920" s="163" t="s">
        <v>246</v>
      </c>
      <c r="J920" s="168">
        <v>1</v>
      </c>
      <c r="K920" s="192">
        <v>45231</v>
      </c>
      <c r="L920" s="192">
        <v>45747</v>
      </c>
      <c r="M920" s="165">
        <f t="shared" si="173"/>
        <v>73.714285714285708</v>
      </c>
      <c r="N920" s="191">
        <v>0</v>
      </c>
      <c r="O920" s="175" t="s">
        <v>3798</v>
      </c>
      <c r="P920" s="53">
        <f t="shared" si="171"/>
        <v>0</v>
      </c>
      <c r="Q920" s="166" t="str">
        <f>IF(ISNUMBER(P920),IF(P920=100%,"CUMPLIDA",IF(AND(ISNUMBER(L920),ISNUMBER(CGR!$P$4)), IF(L920&lt;CGR!$P$4,"INCUMPLIDA","PROCESO"), "VERIFICAR FECHA")),"SIN VALOR AVANCE")</f>
        <v>PROCESO</v>
      </c>
      <c r="R920" s="281" t="s">
        <v>245</v>
      </c>
      <c r="S920" s="282" t="s">
        <v>246</v>
      </c>
      <c r="T920" s="301">
        <v>1</v>
      </c>
      <c r="U920" s="379">
        <v>45231</v>
      </c>
      <c r="V920" s="379">
        <v>45747</v>
      </c>
      <c r="W920" s="165">
        <f t="shared" si="172"/>
        <v>73.714285714285708</v>
      </c>
      <c r="X920" s="387">
        <v>0</v>
      </c>
      <c r="Y920" s="303" t="s">
        <v>3798</v>
      </c>
      <c r="Z920" s="340">
        <f t="shared" si="174"/>
        <v>1</v>
      </c>
      <c r="AA920" s="340">
        <f t="shared" si="175"/>
        <v>1</v>
      </c>
      <c r="AB920" s="340">
        <f t="shared" si="176"/>
        <v>1</v>
      </c>
      <c r="AC920" s="340">
        <f t="shared" si="177"/>
        <v>1</v>
      </c>
      <c r="AD920" s="340">
        <f t="shared" si="178"/>
        <v>1</v>
      </c>
      <c r="AE920" s="340">
        <f t="shared" si="179"/>
        <v>1</v>
      </c>
      <c r="AF920" s="340">
        <f t="shared" si="179"/>
        <v>1</v>
      </c>
      <c r="AG920" s="340">
        <f t="shared" si="180"/>
        <v>1</v>
      </c>
    </row>
    <row r="921" spans="1:33" ht="135.75" customHeight="1">
      <c r="A921" s="169" t="s">
        <v>19</v>
      </c>
      <c r="B921" s="460" t="s">
        <v>13</v>
      </c>
      <c r="C921" s="642"/>
      <c r="D921" s="642"/>
      <c r="E921" s="643"/>
      <c r="F921" s="643" t="s">
        <v>4063</v>
      </c>
      <c r="G921" s="52" t="s">
        <v>248</v>
      </c>
      <c r="H921" s="163" t="s">
        <v>248</v>
      </c>
      <c r="I921" s="163" t="s">
        <v>3249</v>
      </c>
      <c r="J921" s="168">
        <v>1</v>
      </c>
      <c r="K921" s="192">
        <v>45323</v>
      </c>
      <c r="L921" s="192">
        <v>45747</v>
      </c>
      <c r="M921" s="165">
        <f t="shared" si="173"/>
        <v>60.571428571428569</v>
      </c>
      <c r="N921" s="191">
        <v>0</v>
      </c>
      <c r="O921" s="175" t="s">
        <v>3969</v>
      </c>
      <c r="P921" s="53">
        <f t="shared" si="171"/>
        <v>0</v>
      </c>
      <c r="Q921" s="166" t="str">
        <f>IF(ISNUMBER(P921),IF(P921=100%,"CUMPLIDA",IF(AND(ISNUMBER(L921),ISNUMBER(CGR!$P$4)), IF(L921&lt;CGR!$P$4,"INCUMPLIDA","PROCESO"), "VERIFICAR FECHA")),"SIN VALOR AVANCE")</f>
        <v>PROCESO</v>
      </c>
      <c r="R921" s="281" t="s">
        <v>248</v>
      </c>
      <c r="S921" s="282" t="s">
        <v>3249</v>
      </c>
      <c r="T921" s="301">
        <v>1</v>
      </c>
      <c r="U921" s="379">
        <v>45323</v>
      </c>
      <c r="V921" s="379">
        <v>45747</v>
      </c>
      <c r="W921" s="165">
        <f t="shared" si="172"/>
        <v>60.571428571428569</v>
      </c>
      <c r="X921" s="387">
        <v>0</v>
      </c>
      <c r="Y921" s="303" t="s">
        <v>3969</v>
      </c>
      <c r="Z921" s="340">
        <f t="shared" si="174"/>
        <v>1</v>
      </c>
      <c r="AA921" s="340">
        <f t="shared" si="175"/>
        <v>1</v>
      </c>
      <c r="AB921" s="340">
        <f t="shared" si="176"/>
        <v>1</v>
      </c>
      <c r="AC921" s="340">
        <f t="shared" si="177"/>
        <v>1</v>
      </c>
      <c r="AD921" s="340">
        <f t="shared" si="178"/>
        <v>1</v>
      </c>
      <c r="AE921" s="340">
        <f t="shared" si="179"/>
        <v>1</v>
      </c>
      <c r="AF921" s="340">
        <f t="shared" si="179"/>
        <v>1</v>
      </c>
      <c r="AG921" s="340">
        <f t="shared" si="180"/>
        <v>1</v>
      </c>
    </row>
    <row r="922" spans="1:33" ht="135" customHeight="1">
      <c r="A922" s="169" t="s">
        <v>19</v>
      </c>
      <c r="B922" s="460" t="s">
        <v>13</v>
      </c>
      <c r="C922" s="642"/>
      <c r="D922" s="642"/>
      <c r="E922" s="643"/>
      <c r="F922" s="643" t="s">
        <v>4063</v>
      </c>
      <c r="G922" s="52" t="s">
        <v>3707</v>
      </c>
      <c r="H922" s="163" t="s">
        <v>3707</v>
      </c>
      <c r="I922" s="163" t="s">
        <v>252</v>
      </c>
      <c r="J922" s="168">
        <v>1</v>
      </c>
      <c r="K922" s="192">
        <v>45231</v>
      </c>
      <c r="L922" s="192">
        <v>45747</v>
      </c>
      <c r="M922" s="165">
        <f t="shared" si="173"/>
        <v>73.714285714285708</v>
      </c>
      <c r="N922" s="191">
        <v>0</v>
      </c>
      <c r="O922" s="175" t="s">
        <v>3798</v>
      </c>
      <c r="P922" s="53">
        <f t="shared" si="171"/>
        <v>0</v>
      </c>
      <c r="Q922" s="166" t="str">
        <f>IF(ISNUMBER(P922),IF(P922=100%,"CUMPLIDA",IF(AND(ISNUMBER(L922),ISNUMBER(CGR!$P$4)), IF(L922&lt;CGR!$P$4,"INCUMPLIDA","PROCESO"), "VERIFICAR FECHA")),"SIN VALOR AVANCE")</f>
        <v>PROCESO</v>
      </c>
      <c r="R922" s="281" t="s">
        <v>3707</v>
      </c>
      <c r="S922" s="282" t="s">
        <v>252</v>
      </c>
      <c r="T922" s="301">
        <v>1</v>
      </c>
      <c r="U922" s="379">
        <v>45231</v>
      </c>
      <c r="V922" s="379">
        <v>45747</v>
      </c>
      <c r="W922" s="165">
        <f t="shared" si="172"/>
        <v>73.714285714285708</v>
      </c>
      <c r="X922" s="387">
        <v>0</v>
      </c>
      <c r="Y922" s="303" t="s">
        <v>3798</v>
      </c>
      <c r="Z922" s="340">
        <f t="shared" si="174"/>
        <v>1</v>
      </c>
      <c r="AA922" s="340">
        <f t="shared" si="175"/>
        <v>1</v>
      </c>
      <c r="AB922" s="340">
        <f t="shared" si="176"/>
        <v>1</v>
      </c>
      <c r="AC922" s="340">
        <f t="shared" si="177"/>
        <v>1</v>
      </c>
      <c r="AD922" s="340">
        <f t="shared" si="178"/>
        <v>1</v>
      </c>
      <c r="AE922" s="340">
        <f t="shared" si="179"/>
        <v>1</v>
      </c>
      <c r="AF922" s="340">
        <f t="shared" si="179"/>
        <v>1</v>
      </c>
      <c r="AG922" s="340">
        <f t="shared" si="180"/>
        <v>1</v>
      </c>
    </row>
    <row r="923" spans="1:33" ht="210.75">
      <c r="A923" s="169" t="s">
        <v>19</v>
      </c>
      <c r="B923" s="460" t="s">
        <v>13</v>
      </c>
      <c r="C923" s="642"/>
      <c r="D923" s="642"/>
      <c r="E923" s="643"/>
      <c r="F923" s="643" t="s">
        <v>4063</v>
      </c>
      <c r="G923" s="52" t="s">
        <v>3708</v>
      </c>
      <c r="H923" s="163" t="s">
        <v>3708</v>
      </c>
      <c r="I923" s="163" t="s">
        <v>2556</v>
      </c>
      <c r="J923" s="168">
        <v>1</v>
      </c>
      <c r="K923" s="192">
        <v>45231</v>
      </c>
      <c r="L923" s="192">
        <v>45808</v>
      </c>
      <c r="M923" s="165">
        <f t="shared" si="173"/>
        <v>82.428571428571431</v>
      </c>
      <c r="N923" s="191">
        <v>0</v>
      </c>
      <c r="O923" s="175" t="s">
        <v>3968</v>
      </c>
      <c r="P923" s="53">
        <f t="shared" si="171"/>
        <v>0</v>
      </c>
      <c r="Q923" s="166" t="str">
        <f>IF(ISNUMBER(P923),IF(P923=100%,"CUMPLIDA",IF(AND(ISNUMBER(L923),ISNUMBER(CGR!$P$4)), IF(L923&lt;CGR!$P$4,"INCUMPLIDA","PROCESO"), "VERIFICAR FECHA")),"SIN VALOR AVANCE")</f>
        <v>PROCESO</v>
      </c>
      <c r="R923" s="281" t="s">
        <v>3708</v>
      </c>
      <c r="S923" s="282" t="s">
        <v>2556</v>
      </c>
      <c r="T923" s="301">
        <v>1</v>
      </c>
      <c r="U923" s="379">
        <v>45231</v>
      </c>
      <c r="V923" s="379">
        <v>45808</v>
      </c>
      <c r="W923" s="165">
        <f t="shared" si="172"/>
        <v>82.428571428571431</v>
      </c>
      <c r="X923" s="387">
        <v>0</v>
      </c>
      <c r="Y923" s="303" t="s">
        <v>3968</v>
      </c>
      <c r="Z923" s="340">
        <f t="shared" si="174"/>
        <v>1</v>
      </c>
      <c r="AA923" s="340">
        <f t="shared" si="175"/>
        <v>1</v>
      </c>
      <c r="AB923" s="340">
        <f t="shared" si="176"/>
        <v>1</v>
      </c>
      <c r="AC923" s="340">
        <f t="shared" si="177"/>
        <v>1</v>
      </c>
      <c r="AD923" s="340">
        <f t="shared" si="178"/>
        <v>1</v>
      </c>
      <c r="AE923" s="340">
        <f t="shared" si="179"/>
        <v>1</v>
      </c>
      <c r="AF923" s="340">
        <f t="shared" si="179"/>
        <v>1</v>
      </c>
      <c r="AG923" s="340">
        <f t="shared" si="180"/>
        <v>1</v>
      </c>
    </row>
    <row r="924" spans="1:33" ht="75.75" customHeight="1">
      <c r="A924" s="169" t="s">
        <v>19</v>
      </c>
      <c r="B924" s="460" t="s">
        <v>13</v>
      </c>
      <c r="C924" s="642"/>
      <c r="D924" s="642"/>
      <c r="E924" s="643"/>
      <c r="F924" s="643" t="s">
        <v>4063</v>
      </c>
      <c r="G924" s="52" t="s">
        <v>1363</v>
      </c>
      <c r="H924" s="163" t="s">
        <v>258</v>
      </c>
      <c r="I924" s="163" t="s">
        <v>259</v>
      </c>
      <c r="J924" s="168">
        <v>12</v>
      </c>
      <c r="K924" s="192">
        <v>46024</v>
      </c>
      <c r="L924" s="192">
        <v>47118</v>
      </c>
      <c r="M924" s="165">
        <f t="shared" si="173"/>
        <v>156.28571428571428</v>
      </c>
      <c r="N924" s="191">
        <v>0</v>
      </c>
      <c r="O924" s="175" t="s">
        <v>3798</v>
      </c>
      <c r="P924" s="53">
        <f t="shared" si="171"/>
        <v>0</v>
      </c>
      <c r="Q924" s="166" t="str">
        <f>IF(ISNUMBER(P924),IF(P924=100%,"CUMPLIDA",IF(AND(ISNUMBER(L924),ISNUMBER(CGR!$P$4)), IF(L924&lt;CGR!$P$4,"INCUMPLIDA","PROCESO"), "VERIFICAR FECHA")),"SIN VALOR AVANCE")</f>
        <v>PROCESO</v>
      </c>
      <c r="R924" s="281" t="s">
        <v>258</v>
      </c>
      <c r="S924" s="282" t="s">
        <v>259</v>
      </c>
      <c r="T924" s="301">
        <v>12</v>
      </c>
      <c r="U924" s="379">
        <v>46024</v>
      </c>
      <c r="V924" s="379">
        <v>47118</v>
      </c>
      <c r="W924" s="165">
        <f t="shared" si="172"/>
        <v>156.28571428571428</v>
      </c>
      <c r="X924" s="387">
        <v>0</v>
      </c>
      <c r="Y924" s="303" t="s">
        <v>3798</v>
      </c>
      <c r="Z924" s="340">
        <f t="shared" si="174"/>
        <v>1</v>
      </c>
      <c r="AA924" s="340">
        <f t="shared" si="175"/>
        <v>1</v>
      </c>
      <c r="AB924" s="340">
        <f t="shared" si="176"/>
        <v>1</v>
      </c>
      <c r="AC924" s="340">
        <f t="shared" si="177"/>
        <v>1</v>
      </c>
      <c r="AD924" s="340">
        <f t="shared" si="178"/>
        <v>1</v>
      </c>
      <c r="AE924" s="340">
        <f t="shared" si="179"/>
        <v>1</v>
      </c>
      <c r="AF924" s="340">
        <f t="shared" si="179"/>
        <v>1</v>
      </c>
      <c r="AG924" s="340">
        <f t="shared" si="180"/>
        <v>1</v>
      </c>
    </row>
    <row r="925" spans="1:33" ht="180">
      <c r="A925" s="169" t="s">
        <v>19</v>
      </c>
      <c r="B925" s="460" t="s">
        <v>13</v>
      </c>
      <c r="C925" s="642" t="s">
        <v>3955</v>
      </c>
      <c r="D925" s="642" t="s">
        <v>3956</v>
      </c>
      <c r="E925" s="643"/>
      <c r="F925" s="643" t="s">
        <v>4063</v>
      </c>
      <c r="G925" s="52" t="s">
        <v>1364</v>
      </c>
      <c r="H925" s="163" t="s">
        <v>261</v>
      </c>
      <c r="I925" s="163" t="s">
        <v>262</v>
      </c>
      <c r="J925" s="168">
        <v>1</v>
      </c>
      <c r="K925" s="192">
        <v>46024</v>
      </c>
      <c r="L925" s="192">
        <v>47118</v>
      </c>
      <c r="M925" s="165">
        <f t="shared" si="173"/>
        <v>156.28571428571428</v>
      </c>
      <c r="N925" s="191">
        <v>0</v>
      </c>
      <c r="O925" s="175" t="s">
        <v>3969</v>
      </c>
      <c r="P925" s="53">
        <f t="shared" si="171"/>
        <v>0</v>
      </c>
      <c r="Q925" s="166" t="str">
        <f>IF(ISNUMBER(P925),IF(P925=100%,"CUMPLIDA",IF(AND(ISNUMBER(L925),ISNUMBER(CGR!$P$4)), IF(L925&lt;CGR!$P$4,"INCUMPLIDA","PROCESO"), "VERIFICAR FECHA")),"SIN VALOR AVANCE")</f>
        <v>PROCESO</v>
      </c>
      <c r="R925" s="281" t="s">
        <v>261</v>
      </c>
      <c r="S925" s="282" t="s">
        <v>262</v>
      </c>
      <c r="T925" s="301">
        <v>1</v>
      </c>
      <c r="U925" s="379">
        <v>46024</v>
      </c>
      <c r="V925" s="379">
        <v>47118</v>
      </c>
      <c r="W925" s="165">
        <f t="shared" si="172"/>
        <v>156.28571428571428</v>
      </c>
      <c r="X925" s="387">
        <v>0</v>
      </c>
      <c r="Y925" s="303" t="s">
        <v>3969</v>
      </c>
      <c r="Z925" s="340">
        <f t="shared" si="174"/>
        <v>1</v>
      </c>
      <c r="AA925" s="340">
        <f t="shared" si="175"/>
        <v>1</v>
      </c>
      <c r="AB925" s="340">
        <f t="shared" si="176"/>
        <v>1</v>
      </c>
      <c r="AC925" s="340">
        <f t="shared" si="177"/>
        <v>1</v>
      </c>
      <c r="AD925" s="340">
        <f t="shared" si="178"/>
        <v>1</v>
      </c>
      <c r="AE925" s="340">
        <f t="shared" si="179"/>
        <v>1</v>
      </c>
      <c r="AF925" s="340">
        <f t="shared" si="179"/>
        <v>1</v>
      </c>
      <c r="AG925" s="340">
        <f t="shared" si="180"/>
        <v>1</v>
      </c>
    </row>
    <row r="926" spans="1:33" ht="409.5">
      <c r="A926" s="169" t="s">
        <v>19</v>
      </c>
      <c r="B926" s="460" t="s">
        <v>13</v>
      </c>
      <c r="C926" s="642" t="s">
        <v>3955</v>
      </c>
      <c r="D926" s="642" t="s">
        <v>3956</v>
      </c>
      <c r="E926" s="643"/>
      <c r="F926" s="643" t="s">
        <v>4063</v>
      </c>
      <c r="G926" s="52" t="s">
        <v>1365</v>
      </c>
      <c r="H926" s="163" t="s">
        <v>264</v>
      </c>
      <c r="I926" s="163" t="s">
        <v>265</v>
      </c>
      <c r="J926" s="168">
        <v>2</v>
      </c>
      <c r="K926" s="192">
        <v>46024</v>
      </c>
      <c r="L926" s="192">
        <v>47118</v>
      </c>
      <c r="M926" s="165">
        <f t="shared" si="173"/>
        <v>156.28571428571428</v>
      </c>
      <c r="N926" s="191">
        <v>0</v>
      </c>
      <c r="O926" s="175" t="s">
        <v>3968</v>
      </c>
      <c r="P926" s="53">
        <f t="shared" si="171"/>
        <v>0</v>
      </c>
      <c r="Q926" s="166" t="str">
        <f>IF(ISNUMBER(P926),IF(P926=100%,"CUMPLIDA",IF(AND(ISNUMBER(L926),ISNUMBER(CGR!$P$4)), IF(L926&lt;CGR!$P$4,"INCUMPLIDA","PROCESO"), "VERIFICAR FECHA")),"SIN VALOR AVANCE")</f>
        <v>PROCESO</v>
      </c>
      <c r="R926" s="281" t="s">
        <v>264</v>
      </c>
      <c r="S926" s="282" t="s">
        <v>265</v>
      </c>
      <c r="T926" s="301">
        <v>2</v>
      </c>
      <c r="U926" s="379">
        <v>46024</v>
      </c>
      <c r="V926" s="379">
        <v>47118</v>
      </c>
      <c r="W926" s="165">
        <f t="shared" si="172"/>
        <v>156.28571428571428</v>
      </c>
      <c r="X926" s="387">
        <v>0</v>
      </c>
      <c r="Y926" s="303" t="s">
        <v>3968</v>
      </c>
      <c r="Z926" s="340">
        <f t="shared" si="174"/>
        <v>1</v>
      </c>
      <c r="AA926" s="340">
        <f t="shared" si="175"/>
        <v>1</v>
      </c>
      <c r="AB926" s="340">
        <f t="shared" si="176"/>
        <v>1</v>
      </c>
      <c r="AC926" s="340">
        <f t="shared" si="177"/>
        <v>1</v>
      </c>
      <c r="AD926" s="340">
        <f t="shared" si="178"/>
        <v>1</v>
      </c>
      <c r="AE926" s="340">
        <f t="shared" si="179"/>
        <v>1</v>
      </c>
      <c r="AF926" s="340">
        <f t="shared" si="179"/>
        <v>1</v>
      </c>
      <c r="AG926" s="340">
        <f t="shared" si="180"/>
        <v>1</v>
      </c>
    </row>
    <row r="927" spans="1:33" ht="150" customHeight="1">
      <c r="A927" s="169" t="s">
        <v>19</v>
      </c>
      <c r="B927" s="460" t="s">
        <v>13</v>
      </c>
      <c r="C927" s="642" t="s">
        <v>3955</v>
      </c>
      <c r="D927" s="642" t="s">
        <v>3956</v>
      </c>
      <c r="E927" s="643"/>
      <c r="F927" s="643" t="s">
        <v>4063</v>
      </c>
      <c r="G927" s="52" t="s">
        <v>4038</v>
      </c>
      <c r="H927" s="163" t="s">
        <v>3971</v>
      </c>
      <c r="I927" s="163" t="s">
        <v>3972</v>
      </c>
      <c r="J927" s="164">
        <v>1</v>
      </c>
      <c r="K927" s="190">
        <v>44927</v>
      </c>
      <c r="L927" s="190">
        <v>45016</v>
      </c>
      <c r="M927" s="165">
        <f t="shared" si="173"/>
        <v>12.714285714285714</v>
      </c>
      <c r="N927" s="191">
        <v>1</v>
      </c>
      <c r="O927" s="163" t="s">
        <v>4064</v>
      </c>
      <c r="P927" s="53">
        <f t="shared" si="171"/>
        <v>1</v>
      </c>
      <c r="Q927" s="166" t="str">
        <f>IF(ISNUMBER(P927),IF(P927=100%,"CUMPLIDA",IF(AND(ISNUMBER(L927),ISNUMBER(CGR!$P$4)), IF(L927&lt;CGR!$P$4,"INCUMPLIDA","PROCESO"), "VERIFICAR FECHA")),"SIN VALOR AVANCE")</f>
        <v>CUMPLIDA</v>
      </c>
      <c r="R927" s="281" t="s">
        <v>3971</v>
      </c>
      <c r="S927" s="282" t="s">
        <v>3972</v>
      </c>
      <c r="T927" s="363">
        <v>1</v>
      </c>
      <c r="U927" s="378">
        <v>44927</v>
      </c>
      <c r="V927" s="378">
        <v>45016</v>
      </c>
      <c r="W927" s="165">
        <f t="shared" si="172"/>
        <v>12.714285714285714</v>
      </c>
      <c r="X927" s="387">
        <v>1</v>
      </c>
      <c r="Y927" s="282" t="s">
        <v>4064</v>
      </c>
      <c r="Z927" s="340">
        <f t="shared" si="174"/>
        <v>1</v>
      </c>
      <c r="AA927" s="340">
        <f t="shared" si="175"/>
        <v>1</v>
      </c>
      <c r="AB927" s="340">
        <f t="shared" si="176"/>
        <v>1</v>
      </c>
      <c r="AC927" s="340">
        <f t="shared" si="177"/>
        <v>1</v>
      </c>
      <c r="AD927" s="340">
        <f t="shared" si="178"/>
        <v>1</v>
      </c>
      <c r="AE927" s="340">
        <f t="shared" si="179"/>
        <v>1</v>
      </c>
      <c r="AF927" s="340">
        <f t="shared" si="179"/>
        <v>1</v>
      </c>
      <c r="AG927" s="340">
        <f t="shared" si="180"/>
        <v>1</v>
      </c>
    </row>
    <row r="928" spans="1:33" ht="255">
      <c r="A928" s="169" t="s">
        <v>19</v>
      </c>
      <c r="B928" s="460" t="s">
        <v>13</v>
      </c>
      <c r="C928" s="642" t="s">
        <v>3955</v>
      </c>
      <c r="D928" s="642" t="s">
        <v>3956</v>
      </c>
      <c r="E928" s="643"/>
      <c r="F928" s="643" t="s">
        <v>4063</v>
      </c>
      <c r="G928" s="52" t="s">
        <v>4038</v>
      </c>
      <c r="H928" s="163" t="s">
        <v>4039</v>
      </c>
      <c r="I928" s="163" t="s">
        <v>1097</v>
      </c>
      <c r="J928" s="164">
        <v>1</v>
      </c>
      <c r="K928" s="190">
        <v>45017</v>
      </c>
      <c r="L928" s="190">
        <v>45138</v>
      </c>
      <c r="M928" s="165">
        <f t="shared" si="173"/>
        <v>17.285714285714285</v>
      </c>
      <c r="N928" s="191">
        <v>1</v>
      </c>
      <c r="O928" s="163" t="s">
        <v>4065</v>
      </c>
      <c r="P928" s="53">
        <f t="shared" ref="P928:P991" si="181">N928/J928</f>
        <v>1</v>
      </c>
      <c r="Q928" s="166" t="str">
        <f>IF(ISNUMBER(P928),IF(P928=100%,"CUMPLIDA",IF(AND(ISNUMBER(L928),ISNUMBER(CGR!$P$4)), IF(L928&lt;CGR!$P$4,"INCUMPLIDA","PROCESO"), "VERIFICAR FECHA")),"SIN VALOR AVANCE")</f>
        <v>CUMPLIDA</v>
      </c>
      <c r="R928" s="281" t="s">
        <v>4039</v>
      </c>
      <c r="S928" s="282" t="s">
        <v>1097</v>
      </c>
      <c r="T928" s="363">
        <v>1</v>
      </c>
      <c r="U928" s="378">
        <v>45017</v>
      </c>
      <c r="V928" s="378">
        <v>45138</v>
      </c>
      <c r="W928" s="165">
        <f t="shared" si="172"/>
        <v>17.285714285714285</v>
      </c>
      <c r="X928" s="387">
        <v>1</v>
      </c>
      <c r="Y928" s="282" t="s">
        <v>4065</v>
      </c>
      <c r="Z928" s="340">
        <f t="shared" si="174"/>
        <v>1</v>
      </c>
      <c r="AA928" s="340">
        <f t="shared" si="175"/>
        <v>1</v>
      </c>
      <c r="AB928" s="340">
        <f t="shared" si="176"/>
        <v>1</v>
      </c>
      <c r="AC928" s="340">
        <f t="shared" si="177"/>
        <v>1</v>
      </c>
      <c r="AD928" s="340">
        <f t="shared" si="178"/>
        <v>1</v>
      </c>
      <c r="AE928" s="340">
        <f t="shared" si="179"/>
        <v>1</v>
      </c>
      <c r="AF928" s="340">
        <f t="shared" si="179"/>
        <v>1</v>
      </c>
      <c r="AG928" s="340">
        <f t="shared" si="180"/>
        <v>1</v>
      </c>
    </row>
    <row r="929" spans="1:33" ht="315">
      <c r="A929" s="169" t="s">
        <v>19</v>
      </c>
      <c r="B929" s="460" t="s">
        <v>13</v>
      </c>
      <c r="C929" s="642" t="s">
        <v>3955</v>
      </c>
      <c r="D929" s="642" t="s">
        <v>3956</v>
      </c>
      <c r="E929" s="643"/>
      <c r="F929" s="643" t="s">
        <v>4063</v>
      </c>
      <c r="G929" s="52" t="s">
        <v>3986</v>
      </c>
      <c r="H929" s="163" t="s">
        <v>3987</v>
      </c>
      <c r="I929" s="163" t="s">
        <v>671</v>
      </c>
      <c r="J929" s="164">
        <v>12</v>
      </c>
      <c r="K929" s="190">
        <v>44958</v>
      </c>
      <c r="L929" s="190">
        <v>45323</v>
      </c>
      <c r="M929" s="165">
        <f t="shared" si="173"/>
        <v>52.142857142857146</v>
      </c>
      <c r="N929" s="191">
        <v>12</v>
      </c>
      <c r="O929" s="163" t="s">
        <v>4066</v>
      </c>
      <c r="P929" s="53">
        <f t="shared" si="181"/>
        <v>1</v>
      </c>
      <c r="Q929" s="166" t="str">
        <f>IF(ISNUMBER(P929),IF(P929=100%,"CUMPLIDA",IF(AND(ISNUMBER(L929),ISNUMBER(CGR!$P$4)), IF(L929&lt;CGR!$P$4,"INCUMPLIDA","PROCESO"), "VERIFICAR FECHA")),"SIN VALOR AVANCE")</f>
        <v>CUMPLIDA</v>
      </c>
      <c r="R929" s="281" t="s">
        <v>3987</v>
      </c>
      <c r="S929" s="282" t="s">
        <v>671</v>
      </c>
      <c r="T929" s="363">
        <v>12</v>
      </c>
      <c r="U929" s="378">
        <v>44958</v>
      </c>
      <c r="V929" s="378">
        <v>45323</v>
      </c>
      <c r="W929" s="165">
        <f t="shared" si="172"/>
        <v>52.142857142857146</v>
      </c>
      <c r="X929" s="387">
        <v>12</v>
      </c>
      <c r="Y929" s="282" t="s">
        <v>4066</v>
      </c>
      <c r="Z929" s="340">
        <f t="shared" si="174"/>
        <v>1</v>
      </c>
      <c r="AA929" s="340">
        <f t="shared" si="175"/>
        <v>1</v>
      </c>
      <c r="AB929" s="340">
        <f t="shared" si="176"/>
        <v>1</v>
      </c>
      <c r="AC929" s="340">
        <f t="shared" si="177"/>
        <v>1</v>
      </c>
      <c r="AD929" s="340">
        <f t="shared" si="178"/>
        <v>1</v>
      </c>
      <c r="AE929" s="340">
        <f t="shared" si="179"/>
        <v>1</v>
      </c>
      <c r="AF929" s="340">
        <f t="shared" si="179"/>
        <v>1</v>
      </c>
      <c r="AG929" s="340">
        <f t="shared" si="180"/>
        <v>1</v>
      </c>
    </row>
    <row r="930" spans="1:33" ht="180.75" customHeight="1">
      <c r="A930" s="169" t="s">
        <v>19</v>
      </c>
      <c r="B930" s="460" t="s">
        <v>13</v>
      </c>
      <c r="C930" s="642" t="s">
        <v>3955</v>
      </c>
      <c r="D930" s="642" t="s">
        <v>3956</v>
      </c>
      <c r="E930" s="643" t="s">
        <v>4067</v>
      </c>
      <c r="F930" s="643" t="s">
        <v>4068</v>
      </c>
      <c r="G930" s="52" t="s">
        <v>4006</v>
      </c>
      <c r="H930" s="163" t="s">
        <v>4069</v>
      </c>
      <c r="I930" s="163" t="s">
        <v>3965</v>
      </c>
      <c r="J930" s="164">
        <v>3</v>
      </c>
      <c r="K930" s="190">
        <v>44958</v>
      </c>
      <c r="L930" s="190">
        <v>45323</v>
      </c>
      <c r="M930" s="165">
        <f t="shared" si="173"/>
        <v>52.142857142857146</v>
      </c>
      <c r="N930" s="191">
        <v>3</v>
      </c>
      <c r="O930" s="163" t="s">
        <v>4056</v>
      </c>
      <c r="P930" s="53">
        <f t="shared" si="181"/>
        <v>1</v>
      </c>
      <c r="Q930" s="166" t="str">
        <f>IF(ISNUMBER(P930),IF(P930=100%,"CUMPLIDA",IF(AND(ISNUMBER(L930),ISNUMBER(CGR!$P$4)), IF(L930&lt;CGR!$P$4,"INCUMPLIDA","PROCESO"), "VERIFICAR FECHA")),"SIN VALOR AVANCE")</f>
        <v>CUMPLIDA</v>
      </c>
      <c r="R930" s="281" t="s">
        <v>4069</v>
      </c>
      <c r="S930" s="282" t="s">
        <v>3965</v>
      </c>
      <c r="T930" s="363">
        <v>3</v>
      </c>
      <c r="U930" s="378">
        <v>44958</v>
      </c>
      <c r="V930" s="378">
        <v>45323</v>
      </c>
      <c r="W930" s="165">
        <f t="shared" si="172"/>
        <v>52.142857142857146</v>
      </c>
      <c r="X930" s="387">
        <v>3</v>
      </c>
      <c r="Y930" s="282" t="s">
        <v>4056</v>
      </c>
      <c r="Z930" s="340">
        <f t="shared" si="174"/>
        <v>1</v>
      </c>
      <c r="AA930" s="340">
        <f t="shared" si="175"/>
        <v>1</v>
      </c>
      <c r="AB930" s="340">
        <f t="shared" si="176"/>
        <v>1</v>
      </c>
      <c r="AC930" s="340">
        <f t="shared" si="177"/>
        <v>1</v>
      </c>
      <c r="AD930" s="340">
        <f t="shared" si="178"/>
        <v>1</v>
      </c>
      <c r="AE930" s="340">
        <f t="shared" si="179"/>
        <v>1</v>
      </c>
      <c r="AF930" s="340">
        <f t="shared" si="179"/>
        <v>1</v>
      </c>
      <c r="AG930" s="340">
        <f t="shared" si="180"/>
        <v>1</v>
      </c>
    </row>
    <row r="931" spans="1:33" ht="90">
      <c r="A931" s="169" t="s">
        <v>19</v>
      </c>
      <c r="B931" s="460" t="s">
        <v>13</v>
      </c>
      <c r="C931" s="642"/>
      <c r="D931" s="642"/>
      <c r="E931" s="643"/>
      <c r="F931" s="643" t="s">
        <v>4068</v>
      </c>
      <c r="G931" s="52" t="s">
        <v>3967</v>
      </c>
      <c r="H931" s="537" t="s">
        <v>2429</v>
      </c>
      <c r="I931" s="163" t="s">
        <v>969</v>
      </c>
      <c r="J931" s="164">
        <v>1</v>
      </c>
      <c r="K931" s="190">
        <v>45231</v>
      </c>
      <c r="L931" s="190">
        <v>45504</v>
      </c>
      <c r="M931" s="165">
        <f t="shared" si="173"/>
        <v>39</v>
      </c>
      <c r="N931" s="191">
        <v>1</v>
      </c>
      <c r="O931" s="175" t="s">
        <v>3703</v>
      </c>
      <c r="P931" s="53">
        <f t="shared" si="181"/>
        <v>1</v>
      </c>
      <c r="Q931" s="166" t="str">
        <f>IF(ISNUMBER(P931),IF(P931=100%,"CUMPLIDA",IF(AND(ISNUMBER(L931),ISNUMBER(CGR!$P$4)), IF(L931&lt;CGR!$P$4,"INCUMPLIDA","PROCESO"), "VERIFICAR FECHA")),"SIN VALOR AVANCE")</f>
        <v>CUMPLIDA</v>
      </c>
      <c r="R931" s="362" t="s">
        <v>2429</v>
      </c>
      <c r="S931" s="282" t="s">
        <v>969</v>
      </c>
      <c r="T931" s="363">
        <v>1</v>
      </c>
      <c r="U931" s="378">
        <v>45231</v>
      </c>
      <c r="V931" s="378">
        <v>45504</v>
      </c>
      <c r="W931" s="165">
        <f t="shared" si="172"/>
        <v>39</v>
      </c>
      <c r="X931" s="387">
        <v>1</v>
      </c>
      <c r="Y931" s="303" t="s">
        <v>3703</v>
      </c>
      <c r="Z931" s="340">
        <f t="shared" si="174"/>
        <v>1</v>
      </c>
      <c r="AA931" s="340">
        <f t="shared" si="175"/>
        <v>1</v>
      </c>
      <c r="AB931" s="340">
        <f t="shared" si="176"/>
        <v>1</v>
      </c>
      <c r="AC931" s="340">
        <f t="shared" si="177"/>
        <v>1</v>
      </c>
      <c r="AD931" s="340">
        <f t="shared" si="178"/>
        <v>1</v>
      </c>
      <c r="AE931" s="340">
        <f t="shared" si="179"/>
        <v>1</v>
      </c>
      <c r="AF931" s="340">
        <f t="shared" si="179"/>
        <v>1</v>
      </c>
      <c r="AG931" s="340">
        <f t="shared" si="180"/>
        <v>1</v>
      </c>
    </row>
    <row r="932" spans="1:33" ht="210.75">
      <c r="A932" s="169" t="s">
        <v>19</v>
      </c>
      <c r="B932" s="460" t="s">
        <v>13</v>
      </c>
      <c r="C932" s="642"/>
      <c r="D932" s="642"/>
      <c r="E932" s="643"/>
      <c r="F932" s="643" t="s">
        <v>4068</v>
      </c>
      <c r="G932" s="52" t="s">
        <v>3967</v>
      </c>
      <c r="H932" s="537" t="s">
        <v>2431</v>
      </c>
      <c r="I932" s="163" t="s">
        <v>2432</v>
      </c>
      <c r="J932" s="164">
        <v>1</v>
      </c>
      <c r="K932" s="190">
        <v>45231</v>
      </c>
      <c r="L932" s="190">
        <v>45504</v>
      </c>
      <c r="M932" s="165">
        <f t="shared" si="173"/>
        <v>39</v>
      </c>
      <c r="N932" s="191">
        <v>1</v>
      </c>
      <c r="O932" s="175" t="s">
        <v>3968</v>
      </c>
      <c r="P932" s="53">
        <f t="shared" si="181"/>
        <v>1</v>
      </c>
      <c r="Q932" s="166" t="str">
        <f>IF(ISNUMBER(P932),IF(P932=100%,"CUMPLIDA",IF(AND(ISNUMBER(L932),ISNUMBER(CGR!$P$4)), IF(L932&lt;CGR!$P$4,"INCUMPLIDA","PROCESO"), "VERIFICAR FECHA")),"SIN VALOR AVANCE")</f>
        <v>CUMPLIDA</v>
      </c>
      <c r="R932" s="362" t="s">
        <v>2431</v>
      </c>
      <c r="S932" s="282" t="s">
        <v>2432</v>
      </c>
      <c r="T932" s="363">
        <v>1</v>
      </c>
      <c r="U932" s="378">
        <v>45231</v>
      </c>
      <c r="V932" s="378">
        <v>45504</v>
      </c>
      <c r="W932" s="165">
        <f t="shared" si="172"/>
        <v>39</v>
      </c>
      <c r="X932" s="387">
        <v>1</v>
      </c>
      <c r="Y932" s="303" t="s">
        <v>3968</v>
      </c>
      <c r="Z932" s="340">
        <f t="shared" si="174"/>
        <v>1</v>
      </c>
      <c r="AA932" s="340">
        <f t="shared" si="175"/>
        <v>1</v>
      </c>
      <c r="AB932" s="340">
        <f t="shared" si="176"/>
        <v>1</v>
      </c>
      <c r="AC932" s="340">
        <f t="shared" si="177"/>
        <v>1</v>
      </c>
      <c r="AD932" s="340">
        <f t="shared" si="178"/>
        <v>1</v>
      </c>
      <c r="AE932" s="340">
        <f t="shared" si="179"/>
        <v>1</v>
      </c>
      <c r="AF932" s="340">
        <f t="shared" si="179"/>
        <v>1</v>
      </c>
      <c r="AG932" s="340">
        <f t="shared" si="180"/>
        <v>1</v>
      </c>
    </row>
    <row r="933" spans="1:33" ht="135.75">
      <c r="A933" s="169" t="s">
        <v>19</v>
      </c>
      <c r="B933" s="460" t="s">
        <v>13</v>
      </c>
      <c r="C933" s="642"/>
      <c r="D933" s="642"/>
      <c r="E933" s="643"/>
      <c r="F933" s="643" t="s">
        <v>4068</v>
      </c>
      <c r="G933" s="52" t="s">
        <v>2434</v>
      </c>
      <c r="H933" s="163" t="s">
        <v>1614</v>
      </c>
      <c r="I933" s="163" t="s">
        <v>238</v>
      </c>
      <c r="J933" s="168">
        <v>1</v>
      </c>
      <c r="K933" s="192">
        <v>45323</v>
      </c>
      <c r="L933" s="192">
        <v>45747</v>
      </c>
      <c r="M933" s="165">
        <f t="shared" si="173"/>
        <v>60.571428571428569</v>
      </c>
      <c r="N933" s="191">
        <v>0</v>
      </c>
      <c r="O933" s="175" t="s">
        <v>3969</v>
      </c>
      <c r="P933" s="53">
        <f t="shared" si="181"/>
        <v>0</v>
      </c>
      <c r="Q933" s="166" t="str">
        <f>IF(ISNUMBER(P933),IF(P933=100%,"CUMPLIDA",IF(AND(ISNUMBER(L933),ISNUMBER(CGR!$P$4)), IF(L933&lt;CGR!$P$4,"INCUMPLIDA","PROCESO"), "VERIFICAR FECHA")),"SIN VALOR AVANCE")</f>
        <v>PROCESO</v>
      </c>
      <c r="R933" s="281" t="s">
        <v>1614</v>
      </c>
      <c r="S933" s="282" t="s">
        <v>238</v>
      </c>
      <c r="T933" s="301">
        <v>1</v>
      </c>
      <c r="U933" s="379">
        <v>45323</v>
      </c>
      <c r="V933" s="379">
        <v>45747</v>
      </c>
      <c r="W933" s="165">
        <f t="shared" si="172"/>
        <v>60.571428571428569</v>
      </c>
      <c r="X933" s="387">
        <v>0</v>
      </c>
      <c r="Y933" s="303" t="s">
        <v>3969</v>
      </c>
      <c r="Z933" s="340">
        <f t="shared" si="174"/>
        <v>1</v>
      </c>
      <c r="AA933" s="340">
        <f t="shared" si="175"/>
        <v>1</v>
      </c>
      <c r="AB933" s="340">
        <f t="shared" si="176"/>
        <v>1</v>
      </c>
      <c r="AC933" s="340">
        <f t="shared" si="177"/>
        <v>1</v>
      </c>
      <c r="AD933" s="340">
        <f t="shared" si="178"/>
        <v>1</v>
      </c>
      <c r="AE933" s="340">
        <f t="shared" si="179"/>
        <v>1</v>
      </c>
      <c r="AF933" s="340">
        <f t="shared" si="179"/>
        <v>1</v>
      </c>
      <c r="AG933" s="340">
        <f t="shared" si="180"/>
        <v>1</v>
      </c>
    </row>
    <row r="934" spans="1:33" ht="90">
      <c r="A934" s="169" t="s">
        <v>19</v>
      </c>
      <c r="B934" s="460" t="s">
        <v>13</v>
      </c>
      <c r="C934" s="642"/>
      <c r="D934" s="642"/>
      <c r="E934" s="643"/>
      <c r="F934" s="643" t="s">
        <v>4068</v>
      </c>
      <c r="G934" s="52" t="s">
        <v>241</v>
      </c>
      <c r="H934" s="163" t="s">
        <v>241</v>
      </c>
      <c r="I934" s="163" t="s">
        <v>242</v>
      </c>
      <c r="J934" s="168">
        <v>1</v>
      </c>
      <c r="K934" s="192">
        <v>45323</v>
      </c>
      <c r="L934" s="192">
        <v>45747</v>
      </c>
      <c r="M934" s="165">
        <f t="shared" si="173"/>
        <v>60.571428571428569</v>
      </c>
      <c r="N934" s="191">
        <v>0</v>
      </c>
      <c r="O934" s="175" t="s">
        <v>3798</v>
      </c>
      <c r="P934" s="53">
        <f t="shared" si="181"/>
        <v>0</v>
      </c>
      <c r="Q934" s="166" t="str">
        <f>IF(ISNUMBER(P934),IF(P934=100%,"CUMPLIDA",IF(AND(ISNUMBER(L934),ISNUMBER(CGR!$P$4)), IF(L934&lt;CGR!$P$4,"INCUMPLIDA","PROCESO"), "VERIFICAR FECHA")),"SIN VALOR AVANCE")</f>
        <v>PROCESO</v>
      </c>
      <c r="R934" s="281" t="s">
        <v>241</v>
      </c>
      <c r="S934" s="282" t="s">
        <v>242</v>
      </c>
      <c r="T934" s="301">
        <v>1</v>
      </c>
      <c r="U934" s="379">
        <v>45323</v>
      </c>
      <c r="V934" s="379">
        <v>45747</v>
      </c>
      <c r="W934" s="165">
        <f t="shared" si="172"/>
        <v>60.571428571428569</v>
      </c>
      <c r="X934" s="387">
        <v>0</v>
      </c>
      <c r="Y934" s="303" t="s">
        <v>3798</v>
      </c>
      <c r="Z934" s="340">
        <f t="shared" si="174"/>
        <v>1</v>
      </c>
      <c r="AA934" s="340">
        <f t="shared" si="175"/>
        <v>1</v>
      </c>
      <c r="AB934" s="340">
        <f t="shared" si="176"/>
        <v>1</v>
      </c>
      <c r="AC934" s="340">
        <f t="shared" si="177"/>
        <v>1</v>
      </c>
      <c r="AD934" s="340">
        <f t="shared" si="178"/>
        <v>1</v>
      </c>
      <c r="AE934" s="340">
        <f t="shared" si="179"/>
        <v>1</v>
      </c>
      <c r="AF934" s="340">
        <f t="shared" si="179"/>
        <v>1</v>
      </c>
      <c r="AG934" s="340">
        <f t="shared" si="180"/>
        <v>1</v>
      </c>
    </row>
    <row r="935" spans="1:33" ht="150">
      <c r="A935" s="169" t="s">
        <v>19</v>
      </c>
      <c r="B935" s="460" t="s">
        <v>13</v>
      </c>
      <c r="C935" s="642"/>
      <c r="D935" s="642"/>
      <c r="E935" s="643"/>
      <c r="F935" s="643" t="s">
        <v>4068</v>
      </c>
      <c r="G935" s="52" t="s">
        <v>1361</v>
      </c>
      <c r="H935" s="163" t="s">
        <v>245</v>
      </c>
      <c r="I935" s="163" t="s">
        <v>246</v>
      </c>
      <c r="J935" s="168">
        <v>1</v>
      </c>
      <c r="K935" s="192">
        <v>45231</v>
      </c>
      <c r="L935" s="192">
        <v>45747</v>
      </c>
      <c r="M935" s="165">
        <f t="shared" si="173"/>
        <v>73.714285714285708</v>
      </c>
      <c r="N935" s="191">
        <v>0</v>
      </c>
      <c r="O935" s="175" t="s">
        <v>3798</v>
      </c>
      <c r="P935" s="53">
        <f t="shared" si="181"/>
        <v>0</v>
      </c>
      <c r="Q935" s="166" t="str">
        <f>IF(ISNUMBER(P935),IF(P935=100%,"CUMPLIDA",IF(AND(ISNUMBER(L935),ISNUMBER(CGR!$P$4)), IF(L935&lt;CGR!$P$4,"INCUMPLIDA","PROCESO"), "VERIFICAR FECHA")),"SIN VALOR AVANCE")</f>
        <v>PROCESO</v>
      </c>
      <c r="R935" s="281" t="s">
        <v>245</v>
      </c>
      <c r="S935" s="282" t="s">
        <v>246</v>
      </c>
      <c r="T935" s="301">
        <v>1</v>
      </c>
      <c r="U935" s="379">
        <v>45231</v>
      </c>
      <c r="V935" s="379">
        <v>45747</v>
      </c>
      <c r="W935" s="165">
        <f t="shared" si="172"/>
        <v>73.714285714285708</v>
      </c>
      <c r="X935" s="387">
        <v>0</v>
      </c>
      <c r="Y935" s="303" t="s">
        <v>3798</v>
      </c>
      <c r="Z935" s="340">
        <f t="shared" si="174"/>
        <v>1</v>
      </c>
      <c r="AA935" s="340">
        <f t="shared" si="175"/>
        <v>1</v>
      </c>
      <c r="AB935" s="340">
        <f t="shared" si="176"/>
        <v>1</v>
      </c>
      <c r="AC935" s="340">
        <f t="shared" si="177"/>
        <v>1</v>
      </c>
      <c r="AD935" s="340">
        <f t="shared" si="178"/>
        <v>1</v>
      </c>
      <c r="AE935" s="340">
        <f t="shared" si="179"/>
        <v>1</v>
      </c>
      <c r="AF935" s="340">
        <f t="shared" si="179"/>
        <v>1</v>
      </c>
      <c r="AG935" s="340">
        <f t="shared" si="180"/>
        <v>1</v>
      </c>
    </row>
    <row r="936" spans="1:33" ht="135.75">
      <c r="A936" s="169" t="s">
        <v>19</v>
      </c>
      <c r="B936" s="460" t="s">
        <v>13</v>
      </c>
      <c r="C936" s="642"/>
      <c r="D936" s="642"/>
      <c r="E936" s="643"/>
      <c r="F936" s="643" t="s">
        <v>4068</v>
      </c>
      <c r="G936" s="52" t="s">
        <v>248</v>
      </c>
      <c r="H936" s="163" t="s">
        <v>248</v>
      </c>
      <c r="I936" s="163" t="s">
        <v>3249</v>
      </c>
      <c r="J936" s="168">
        <v>1</v>
      </c>
      <c r="K936" s="192">
        <v>45323</v>
      </c>
      <c r="L936" s="192">
        <v>45747</v>
      </c>
      <c r="M936" s="165">
        <f t="shared" si="173"/>
        <v>60.571428571428569</v>
      </c>
      <c r="N936" s="191">
        <v>0</v>
      </c>
      <c r="O936" s="175" t="s">
        <v>3969</v>
      </c>
      <c r="P936" s="53">
        <f t="shared" si="181"/>
        <v>0</v>
      </c>
      <c r="Q936" s="166" t="str">
        <f>IF(ISNUMBER(P936),IF(P936=100%,"CUMPLIDA",IF(AND(ISNUMBER(L936),ISNUMBER(CGR!$P$4)), IF(L936&lt;CGR!$P$4,"INCUMPLIDA","PROCESO"), "VERIFICAR FECHA")),"SIN VALOR AVANCE")</f>
        <v>PROCESO</v>
      </c>
      <c r="R936" s="281" t="s">
        <v>248</v>
      </c>
      <c r="S936" s="282" t="s">
        <v>3249</v>
      </c>
      <c r="T936" s="301">
        <v>1</v>
      </c>
      <c r="U936" s="379">
        <v>45323</v>
      </c>
      <c r="V936" s="379">
        <v>45747</v>
      </c>
      <c r="W936" s="165">
        <f t="shared" si="172"/>
        <v>60.571428571428569</v>
      </c>
      <c r="X936" s="387">
        <v>0</v>
      </c>
      <c r="Y936" s="303" t="s">
        <v>3969</v>
      </c>
      <c r="Z936" s="340">
        <f t="shared" si="174"/>
        <v>1</v>
      </c>
      <c r="AA936" s="340">
        <f t="shared" si="175"/>
        <v>1</v>
      </c>
      <c r="AB936" s="340">
        <f t="shared" si="176"/>
        <v>1</v>
      </c>
      <c r="AC936" s="340">
        <f t="shared" si="177"/>
        <v>1</v>
      </c>
      <c r="AD936" s="340">
        <f t="shared" si="178"/>
        <v>1</v>
      </c>
      <c r="AE936" s="340">
        <f t="shared" si="179"/>
        <v>1</v>
      </c>
      <c r="AF936" s="340">
        <f t="shared" si="179"/>
        <v>1</v>
      </c>
      <c r="AG936" s="340">
        <f t="shared" si="180"/>
        <v>1</v>
      </c>
    </row>
    <row r="937" spans="1:33" ht="135">
      <c r="A937" s="169" t="s">
        <v>19</v>
      </c>
      <c r="B937" s="460" t="s">
        <v>13</v>
      </c>
      <c r="C937" s="642"/>
      <c r="D937" s="642"/>
      <c r="E937" s="643"/>
      <c r="F937" s="643" t="s">
        <v>4068</v>
      </c>
      <c r="G937" s="52" t="s">
        <v>3707</v>
      </c>
      <c r="H937" s="163" t="s">
        <v>3707</v>
      </c>
      <c r="I937" s="163" t="s">
        <v>252</v>
      </c>
      <c r="J937" s="168">
        <v>1</v>
      </c>
      <c r="K937" s="192">
        <v>45231</v>
      </c>
      <c r="L937" s="192">
        <v>45747</v>
      </c>
      <c r="M937" s="165">
        <f t="shared" si="173"/>
        <v>73.714285714285708</v>
      </c>
      <c r="N937" s="191">
        <v>0</v>
      </c>
      <c r="O937" s="175" t="s">
        <v>3798</v>
      </c>
      <c r="P937" s="53">
        <f t="shared" si="181"/>
        <v>0</v>
      </c>
      <c r="Q937" s="166" t="str">
        <f>IF(ISNUMBER(P937),IF(P937=100%,"CUMPLIDA",IF(AND(ISNUMBER(L937),ISNUMBER(CGR!$P$4)), IF(L937&lt;CGR!$P$4,"INCUMPLIDA","PROCESO"), "VERIFICAR FECHA")),"SIN VALOR AVANCE")</f>
        <v>PROCESO</v>
      </c>
      <c r="R937" s="281" t="s">
        <v>3707</v>
      </c>
      <c r="S937" s="282" t="s">
        <v>252</v>
      </c>
      <c r="T937" s="301">
        <v>1</v>
      </c>
      <c r="U937" s="379">
        <v>45231</v>
      </c>
      <c r="V937" s="379">
        <v>45747</v>
      </c>
      <c r="W937" s="165">
        <f t="shared" si="172"/>
        <v>73.714285714285708</v>
      </c>
      <c r="X937" s="387">
        <v>0</v>
      </c>
      <c r="Y937" s="303" t="s">
        <v>3798</v>
      </c>
      <c r="Z937" s="340">
        <f t="shared" si="174"/>
        <v>1</v>
      </c>
      <c r="AA937" s="340">
        <f t="shared" si="175"/>
        <v>1</v>
      </c>
      <c r="AB937" s="340">
        <f t="shared" si="176"/>
        <v>1</v>
      </c>
      <c r="AC937" s="340">
        <f t="shared" si="177"/>
        <v>1</v>
      </c>
      <c r="AD937" s="340">
        <f t="shared" si="178"/>
        <v>1</v>
      </c>
      <c r="AE937" s="340">
        <f t="shared" si="179"/>
        <v>1</v>
      </c>
      <c r="AF937" s="340">
        <f t="shared" si="179"/>
        <v>1</v>
      </c>
      <c r="AG937" s="340">
        <f t="shared" si="180"/>
        <v>1</v>
      </c>
    </row>
    <row r="938" spans="1:33" ht="210.75">
      <c r="A938" s="169" t="s">
        <v>19</v>
      </c>
      <c r="B938" s="460" t="s">
        <v>13</v>
      </c>
      <c r="C938" s="642"/>
      <c r="D938" s="642"/>
      <c r="E938" s="643"/>
      <c r="F938" s="643" t="s">
        <v>4068</v>
      </c>
      <c r="G938" s="52" t="s">
        <v>3708</v>
      </c>
      <c r="H938" s="163" t="s">
        <v>3708</v>
      </c>
      <c r="I938" s="163" t="s">
        <v>2556</v>
      </c>
      <c r="J938" s="168">
        <v>1</v>
      </c>
      <c r="K938" s="192">
        <v>45231</v>
      </c>
      <c r="L938" s="192">
        <v>45808</v>
      </c>
      <c r="M938" s="165">
        <f t="shared" si="173"/>
        <v>82.428571428571431</v>
      </c>
      <c r="N938" s="191">
        <v>0</v>
      </c>
      <c r="O938" s="175" t="s">
        <v>3968</v>
      </c>
      <c r="P938" s="53">
        <f t="shared" si="181"/>
        <v>0</v>
      </c>
      <c r="Q938" s="166" t="str">
        <f>IF(ISNUMBER(P938),IF(P938=100%,"CUMPLIDA",IF(AND(ISNUMBER(L938),ISNUMBER(CGR!$P$4)), IF(L938&lt;CGR!$P$4,"INCUMPLIDA","PROCESO"), "VERIFICAR FECHA")),"SIN VALOR AVANCE")</f>
        <v>PROCESO</v>
      </c>
      <c r="R938" s="281" t="s">
        <v>3708</v>
      </c>
      <c r="S938" s="282" t="s">
        <v>2556</v>
      </c>
      <c r="T938" s="301">
        <v>1</v>
      </c>
      <c r="U938" s="379">
        <v>45231</v>
      </c>
      <c r="V938" s="379">
        <v>45808</v>
      </c>
      <c r="W938" s="165">
        <f t="shared" si="172"/>
        <v>82.428571428571431</v>
      </c>
      <c r="X938" s="387">
        <v>0</v>
      </c>
      <c r="Y938" s="303" t="s">
        <v>3968</v>
      </c>
      <c r="Z938" s="340">
        <f t="shared" si="174"/>
        <v>1</v>
      </c>
      <c r="AA938" s="340">
        <f t="shared" si="175"/>
        <v>1</v>
      </c>
      <c r="AB938" s="340">
        <f t="shared" si="176"/>
        <v>1</v>
      </c>
      <c r="AC938" s="340">
        <f t="shared" si="177"/>
        <v>1</v>
      </c>
      <c r="AD938" s="340">
        <f t="shared" si="178"/>
        <v>1</v>
      </c>
      <c r="AE938" s="340">
        <f t="shared" si="179"/>
        <v>1</v>
      </c>
      <c r="AF938" s="340">
        <f t="shared" si="179"/>
        <v>1</v>
      </c>
      <c r="AG938" s="340">
        <f t="shared" si="180"/>
        <v>1</v>
      </c>
    </row>
    <row r="939" spans="1:33" ht="75.75" customHeight="1">
      <c r="A939" s="169" t="s">
        <v>19</v>
      </c>
      <c r="B939" s="460" t="s">
        <v>13</v>
      </c>
      <c r="C939" s="642" t="s">
        <v>3955</v>
      </c>
      <c r="D939" s="642" t="s">
        <v>3956</v>
      </c>
      <c r="E939" s="643"/>
      <c r="F939" s="643" t="s">
        <v>4068</v>
      </c>
      <c r="G939" s="52" t="s">
        <v>1363</v>
      </c>
      <c r="H939" s="163" t="s">
        <v>258</v>
      </c>
      <c r="I939" s="163" t="s">
        <v>259</v>
      </c>
      <c r="J939" s="168">
        <v>12</v>
      </c>
      <c r="K939" s="192">
        <v>46024</v>
      </c>
      <c r="L939" s="192">
        <v>47118</v>
      </c>
      <c r="M939" s="165">
        <f t="shared" si="173"/>
        <v>156.28571428571428</v>
      </c>
      <c r="N939" s="191">
        <v>0</v>
      </c>
      <c r="O939" s="175" t="s">
        <v>3798</v>
      </c>
      <c r="P939" s="53">
        <f t="shared" si="181"/>
        <v>0</v>
      </c>
      <c r="Q939" s="166" t="str">
        <f>IF(ISNUMBER(P939),IF(P939=100%,"CUMPLIDA",IF(AND(ISNUMBER(L939),ISNUMBER(CGR!$P$4)), IF(L939&lt;CGR!$P$4,"INCUMPLIDA","PROCESO"), "VERIFICAR FECHA")),"SIN VALOR AVANCE")</f>
        <v>PROCESO</v>
      </c>
      <c r="R939" s="281" t="s">
        <v>258</v>
      </c>
      <c r="S939" s="282" t="s">
        <v>259</v>
      </c>
      <c r="T939" s="301">
        <v>12</v>
      </c>
      <c r="U939" s="379">
        <v>46024</v>
      </c>
      <c r="V939" s="379">
        <v>47118</v>
      </c>
      <c r="W939" s="165">
        <f t="shared" si="172"/>
        <v>156.28571428571428</v>
      </c>
      <c r="X939" s="387">
        <v>0</v>
      </c>
      <c r="Y939" s="303" t="s">
        <v>3798</v>
      </c>
      <c r="Z939" s="340">
        <f t="shared" si="174"/>
        <v>1</v>
      </c>
      <c r="AA939" s="340">
        <f t="shared" si="175"/>
        <v>1</v>
      </c>
      <c r="AB939" s="340">
        <f t="shared" si="176"/>
        <v>1</v>
      </c>
      <c r="AC939" s="340">
        <f t="shared" si="177"/>
        <v>1</v>
      </c>
      <c r="AD939" s="340">
        <f t="shared" si="178"/>
        <v>1</v>
      </c>
      <c r="AE939" s="340">
        <f t="shared" si="179"/>
        <v>1</v>
      </c>
      <c r="AF939" s="340">
        <f t="shared" si="179"/>
        <v>1</v>
      </c>
      <c r="AG939" s="340">
        <f t="shared" si="180"/>
        <v>1</v>
      </c>
    </row>
    <row r="940" spans="1:33" ht="180">
      <c r="A940" s="169" t="s">
        <v>19</v>
      </c>
      <c r="B940" s="460" t="s">
        <v>13</v>
      </c>
      <c r="C940" s="642" t="s">
        <v>3955</v>
      </c>
      <c r="D940" s="642" t="s">
        <v>3956</v>
      </c>
      <c r="E940" s="643"/>
      <c r="F940" s="643" t="s">
        <v>4068</v>
      </c>
      <c r="G940" s="52" t="s">
        <v>1364</v>
      </c>
      <c r="H940" s="163" t="s">
        <v>261</v>
      </c>
      <c r="I940" s="163" t="s">
        <v>262</v>
      </c>
      <c r="J940" s="168">
        <v>1</v>
      </c>
      <c r="K940" s="192">
        <v>46024</v>
      </c>
      <c r="L940" s="192">
        <v>47118</v>
      </c>
      <c r="M940" s="165">
        <f t="shared" si="173"/>
        <v>156.28571428571428</v>
      </c>
      <c r="N940" s="191">
        <v>0</v>
      </c>
      <c r="O940" s="175" t="s">
        <v>3969</v>
      </c>
      <c r="P940" s="53">
        <f t="shared" si="181"/>
        <v>0</v>
      </c>
      <c r="Q940" s="166" t="str">
        <f>IF(ISNUMBER(P940),IF(P940=100%,"CUMPLIDA",IF(AND(ISNUMBER(L940),ISNUMBER(CGR!$P$4)), IF(L940&lt;CGR!$P$4,"INCUMPLIDA","PROCESO"), "VERIFICAR FECHA")),"SIN VALOR AVANCE")</f>
        <v>PROCESO</v>
      </c>
      <c r="R940" s="281" t="s">
        <v>261</v>
      </c>
      <c r="S940" s="282" t="s">
        <v>262</v>
      </c>
      <c r="T940" s="301">
        <v>1</v>
      </c>
      <c r="U940" s="379">
        <v>46024</v>
      </c>
      <c r="V940" s="379">
        <v>47118</v>
      </c>
      <c r="W940" s="165">
        <f t="shared" si="172"/>
        <v>156.28571428571428</v>
      </c>
      <c r="X940" s="387">
        <v>0</v>
      </c>
      <c r="Y940" s="303" t="s">
        <v>3969</v>
      </c>
      <c r="Z940" s="340">
        <f t="shared" si="174"/>
        <v>1</v>
      </c>
      <c r="AA940" s="340">
        <f t="shared" si="175"/>
        <v>1</v>
      </c>
      <c r="AB940" s="340">
        <f t="shared" si="176"/>
        <v>1</v>
      </c>
      <c r="AC940" s="340">
        <f t="shared" si="177"/>
        <v>1</v>
      </c>
      <c r="AD940" s="340">
        <f t="shared" si="178"/>
        <v>1</v>
      </c>
      <c r="AE940" s="340">
        <f t="shared" si="179"/>
        <v>1</v>
      </c>
      <c r="AF940" s="340">
        <f t="shared" si="179"/>
        <v>1</v>
      </c>
      <c r="AG940" s="340">
        <f t="shared" si="180"/>
        <v>1</v>
      </c>
    </row>
    <row r="941" spans="1:33" ht="409.5">
      <c r="A941" s="169" t="s">
        <v>19</v>
      </c>
      <c r="B941" s="460" t="s">
        <v>13</v>
      </c>
      <c r="C941" s="642" t="s">
        <v>3955</v>
      </c>
      <c r="D941" s="642" t="s">
        <v>3956</v>
      </c>
      <c r="E941" s="643"/>
      <c r="F941" s="643" t="s">
        <v>4068</v>
      </c>
      <c r="G941" s="52" t="s">
        <v>1365</v>
      </c>
      <c r="H941" s="163" t="s">
        <v>264</v>
      </c>
      <c r="I941" s="163" t="s">
        <v>265</v>
      </c>
      <c r="J941" s="168">
        <v>2</v>
      </c>
      <c r="K941" s="192">
        <v>46024</v>
      </c>
      <c r="L941" s="192">
        <v>47118</v>
      </c>
      <c r="M941" s="165">
        <f t="shared" si="173"/>
        <v>156.28571428571428</v>
      </c>
      <c r="N941" s="191">
        <v>0</v>
      </c>
      <c r="O941" s="175" t="s">
        <v>3968</v>
      </c>
      <c r="P941" s="53">
        <f t="shared" si="181"/>
        <v>0</v>
      </c>
      <c r="Q941" s="166" t="str">
        <f>IF(ISNUMBER(P941),IF(P941=100%,"CUMPLIDA",IF(AND(ISNUMBER(L941),ISNUMBER(CGR!$P$4)), IF(L941&lt;CGR!$P$4,"INCUMPLIDA","PROCESO"), "VERIFICAR FECHA")),"SIN VALOR AVANCE")</f>
        <v>PROCESO</v>
      </c>
      <c r="R941" s="281" t="s">
        <v>264</v>
      </c>
      <c r="S941" s="282" t="s">
        <v>265</v>
      </c>
      <c r="T941" s="301">
        <v>2</v>
      </c>
      <c r="U941" s="379">
        <v>46024</v>
      </c>
      <c r="V941" s="379">
        <v>47118</v>
      </c>
      <c r="W941" s="165">
        <f t="shared" si="172"/>
        <v>156.28571428571428</v>
      </c>
      <c r="X941" s="387">
        <v>0</v>
      </c>
      <c r="Y941" s="303" t="s">
        <v>3968</v>
      </c>
      <c r="Z941" s="340">
        <f t="shared" si="174"/>
        <v>1</v>
      </c>
      <c r="AA941" s="340">
        <f t="shared" si="175"/>
        <v>1</v>
      </c>
      <c r="AB941" s="340">
        <f t="shared" si="176"/>
        <v>1</v>
      </c>
      <c r="AC941" s="340">
        <f t="shared" si="177"/>
        <v>1</v>
      </c>
      <c r="AD941" s="340">
        <f t="shared" si="178"/>
        <v>1</v>
      </c>
      <c r="AE941" s="340">
        <f t="shared" si="179"/>
        <v>1</v>
      </c>
      <c r="AF941" s="340">
        <f t="shared" si="179"/>
        <v>1</v>
      </c>
      <c r="AG941" s="340">
        <f t="shared" si="180"/>
        <v>1</v>
      </c>
    </row>
    <row r="942" spans="1:33" ht="150">
      <c r="A942" s="169" t="s">
        <v>19</v>
      </c>
      <c r="B942" s="460" t="s">
        <v>13</v>
      </c>
      <c r="C942" s="642" t="s">
        <v>3955</v>
      </c>
      <c r="D942" s="642" t="s">
        <v>3956</v>
      </c>
      <c r="E942" s="643"/>
      <c r="F942" s="643" t="s">
        <v>4068</v>
      </c>
      <c r="G942" s="52" t="s">
        <v>4038</v>
      </c>
      <c r="H942" s="163" t="s">
        <v>3971</v>
      </c>
      <c r="I942" s="163" t="s">
        <v>3972</v>
      </c>
      <c r="J942" s="164">
        <v>1</v>
      </c>
      <c r="K942" s="190">
        <v>44927</v>
      </c>
      <c r="L942" s="190">
        <v>45016</v>
      </c>
      <c r="M942" s="165">
        <f t="shared" si="173"/>
        <v>12.714285714285714</v>
      </c>
      <c r="N942" s="191">
        <v>1</v>
      </c>
      <c r="O942" s="163" t="s">
        <v>4070</v>
      </c>
      <c r="P942" s="53">
        <f t="shared" si="181"/>
        <v>1</v>
      </c>
      <c r="Q942" s="166" t="str">
        <f>IF(ISNUMBER(P942),IF(P942=100%,"CUMPLIDA",IF(AND(ISNUMBER(L942),ISNUMBER(CGR!$P$4)), IF(L942&lt;CGR!$P$4,"INCUMPLIDA","PROCESO"), "VERIFICAR FECHA")),"SIN VALOR AVANCE")</f>
        <v>CUMPLIDA</v>
      </c>
      <c r="R942" s="281" t="s">
        <v>3971</v>
      </c>
      <c r="S942" s="282" t="s">
        <v>3972</v>
      </c>
      <c r="T942" s="363">
        <v>1</v>
      </c>
      <c r="U942" s="378">
        <v>44927</v>
      </c>
      <c r="V942" s="378">
        <v>45016</v>
      </c>
      <c r="W942" s="165">
        <f t="shared" si="172"/>
        <v>12.714285714285714</v>
      </c>
      <c r="X942" s="387">
        <v>1</v>
      </c>
      <c r="Y942" s="282" t="s">
        <v>4070</v>
      </c>
      <c r="Z942" s="340">
        <f t="shared" si="174"/>
        <v>1</v>
      </c>
      <c r="AA942" s="340">
        <f t="shared" si="175"/>
        <v>1</v>
      </c>
      <c r="AB942" s="340">
        <f t="shared" si="176"/>
        <v>1</v>
      </c>
      <c r="AC942" s="340">
        <f t="shared" si="177"/>
        <v>1</v>
      </c>
      <c r="AD942" s="340">
        <f t="shared" si="178"/>
        <v>1</v>
      </c>
      <c r="AE942" s="340">
        <f t="shared" si="179"/>
        <v>1</v>
      </c>
      <c r="AF942" s="340">
        <f t="shared" si="179"/>
        <v>1</v>
      </c>
      <c r="AG942" s="340">
        <f t="shared" si="180"/>
        <v>1</v>
      </c>
    </row>
    <row r="943" spans="1:33" ht="255">
      <c r="A943" s="169" t="s">
        <v>19</v>
      </c>
      <c r="B943" s="460" t="s">
        <v>13</v>
      </c>
      <c r="C943" s="642" t="s">
        <v>3955</v>
      </c>
      <c r="D943" s="642" t="s">
        <v>3956</v>
      </c>
      <c r="E943" s="643"/>
      <c r="F943" s="643" t="s">
        <v>4068</v>
      </c>
      <c r="G943" s="52" t="s">
        <v>4038</v>
      </c>
      <c r="H943" s="163" t="s">
        <v>4039</v>
      </c>
      <c r="I943" s="163" t="s">
        <v>1097</v>
      </c>
      <c r="J943" s="164">
        <v>1</v>
      </c>
      <c r="K943" s="190">
        <v>45017</v>
      </c>
      <c r="L943" s="190">
        <v>45138</v>
      </c>
      <c r="M943" s="165">
        <f t="shared" si="173"/>
        <v>17.285714285714285</v>
      </c>
      <c r="N943" s="191">
        <v>1</v>
      </c>
      <c r="O943" s="163" t="s">
        <v>4071</v>
      </c>
      <c r="P943" s="53">
        <f t="shared" si="181"/>
        <v>1</v>
      </c>
      <c r="Q943" s="166" t="str">
        <f>IF(ISNUMBER(P943),IF(P943=100%,"CUMPLIDA",IF(AND(ISNUMBER(L943),ISNUMBER(CGR!$P$4)), IF(L943&lt;CGR!$P$4,"INCUMPLIDA","PROCESO"), "VERIFICAR FECHA")),"SIN VALOR AVANCE")</f>
        <v>CUMPLIDA</v>
      </c>
      <c r="R943" s="281" t="s">
        <v>4039</v>
      </c>
      <c r="S943" s="282" t="s">
        <v>1097</v>
      </c>
      <c r="T943" s="363">
        <v>1</v>
      </c>
      <c r="U943" s="378">
        <v>45017</v>
      </c>
      <c r="V943" s="378">
        <v>45138</v>
      </c>
      <c r="W943" s="165">
        <f t="shared" si="172"/>
        <v>17.285714285714285</v>
      </c>
      <c r="X943" s="387">
        <v>1</v>
      </c>
      <c r="Y943" s="282" t="s">
        <v>4071</v>
      </c>
      <c r="Z943" s="340">
        <f t="shared" si="174"/>
        <v>1</v>
      </c>
      <c r="AA943" s="340">
        <f t="shared" si="175"/>
        <v>1</v>
      </c>
      <c r="AB943" s="340">
        <f t="shared" si="176"/>
        <v>1</v>
      </c>
      <c r="AC943" s="340">
        <f t="shared" si="177"/>
        <v>1</v>
      </c>
      <c r="AD943" s="340">
        <f t="shared" si="178"/>
        <v>1</v>
      </c>
      <c r="AE943" s="340">
        <f t="shared" si="179"/>
        <v>1</v>
      </c>
      <c r="AF943" s="340">
        <f t="shared" si="179"/>
        <v>1</v>
      </c>
      <c r="AG943" s="340">
        <f t="shared" si="180"/>
        <v>1</v>
      </c>
    </row>
    <row r="944" spans="1:33" ht="315">
      <c r="A944" s="169" t="s">
        <v>19</v>
      </c>
      <c r="B944" s="460" t="s">
        <v>13</v>
      </c>
      <c r="C944" s="642" t="s">
        <v>3955</v>
      </c>
      <c r="D944" s="642" t="s">
        <v>3956</v>
      </c>
      <c r="E944" s="643"/>
      <c r="F944" s="643" t="s">
        <v>4068</v>
      </c>
      <c r="G944" s="52" t="s">
        <v>3986</v>
      </c>
      <c r="H944" s="163" t="s">
        <v>3987</v>
      </c>
      <c r="I944" s="163" t="s">
        <v>671</v>
      </c>
      <c r="J944" s="164">
        <v>12</v>
      </c>
      <c r="K944" s="190">
        <v>44958</v>
      </c>
      <c r="L944" s="190">
        <v>45323</v>
      </c>
      <c r="M944" s="165">
        <f t="shared" si="173"/>
        <v>52.142857142857146</v>
      </c>
      <c r="N944" s="191">
        <v>12</v>
      </c>
      <c r="O944" s="163" t="s">
        <v>4072</v>
      </c>
      <c r="P944" s="53">
        <f t="shared" si="181"/>
        <v>1</v>
      </c>
      <c r="Q944" s="166" t="str">
        <f>IF(ISNUMBER(P944),IF(P944=100%,"CUMPLIDA",IF(AND(ISNUMBER(L944),ISNUMBER(CGR!$P$4)), IF(L944&lt;CGR!$P$4,"INCUMPLIDA","PROCESO"), "VERIFICAR FECHA")),"SIN VALOR AVANCE")</f>
        <v>CUMPLIDA</v>
      </c>
      <c r="R944" s="281" t="s">
        <v>3987</v>
      </c>
      <c r="S944" s="282" t="s">
        <v>671</v>
      </c>
      <c r="T944" s="363">
        <v>12</v>
      </c>
      <c r="U944" s="378">
        <v>44958</v>
      </c>
      <c r="V944" s="378">
        <v>45323</v>
      </c>
      <c r="W944" s="165">
        <f t="shared" si="172"/>
        <v>52.142857142857146</v>
      </c>
      <c r="X944" s="387">
        <v>12</v>
      </c>
      <c r="Y944" s="282" t="s">
        <v>4072</v>
      </c>
      <c r="Z944" s="340">
        <f t="shared" si="174"/>
        <v>1</v>
      </c>
      <c r="AA944" s="340">
        <f t="shared" si="175"/>
        <v>1</v>
      </c>
      <c r="AB944" s="340">
        <f t="shared" si="176"/>
        <v>1</v>
      </c>
      <c r="AC944" s="340">
        <f t="shared" si="177"/>
        <v>1</v>
      </c>
      <c r="AD944" s="340">
        <f t="shared" si="178"/>
        <v>1</v>
      </c>
      <c r="AE944" s="340">
        <f t="shared" si="179"/>
        <v>1</v>
      </c>
      <c r="AF944" s="340">
        <f t="shared" si="179"/>
        <v>1</v>
      </c>
      <c r="AG944" s="340">
        <f t="shared" si="180"/>
        <v>1</v>
      </c>
    </row>
    <row r="945" spans="1:33" ht="180.75" customHeight="1">
      <c r="A945" s="169" t="s">
        <v>19</v>
      </c>
      <c r="B945" s="460" t="s">
        <v>13</v>
      </c>
      <c r="C945" s="642" t="s">
        <v>3955</v>
      </c>
      <c r="D945" s="642" t="s">
        <v>3956</v>
      </c>
      <c r="E945" s="643" t="s">
        <v>4073</v>
      </c>
      <c r="F945" s="643" t="s">
        <v>4074</v>
      </c>
      <c r="G945" s="52" t="s">
        <v>4006</v>
      </c>
      <c r="H945" s="163" t="s">
        <v>3964</v>
      </c>
      <c r="I945" s="163" t="s">
        <v>3965</v>
      </c>
      <c r="J945" s="164">
        <v>3</v>
      </c>
      <c r="K945" s="190">
        <v>44958</v>
      </c>
      <c r="L945" s="190">
        <v>45323</v>
      </c>
      <c r="M945" s="165">
        <f t="shared" si="173"/>
        <v>52.142857142857146</v>
      </c>
      <c r="N945" s="191">
        <v>3</v>
      </c>
      <c r="O945" s="163" t="s">
        <v>4075</v>
      </c>
      <c r="P945" s="53">
        <f t="shared" si="181"/>
        <v>1</v>
      </c>
      <c r="Q945" s="166" t="str">
        <f>IF(ISNUMBER(P945),IF(P945=100%,"CUMPLIDA",IF(AND(ISNUMBER(L945),ISNUMBER(CGR!$P$4)), IF(L945&lt;CGR!$P$4,"INCUMPLIDA","PROCESO"), "VERIFICAR FECHA")),"SIN VALOR AVANCE")</f>
        <v>CUMPLIDA</v>
      </c>
      <c r="R945" s="281" t="s">
        <v>3964</v>
      </c>
      <c r="S945" s="282" t="s">
        <v>3965</v>
      </c>
      <c r="T945" s="363">
        <v>3</v>
      </c>
      <c r="U945" s="378">
        <v>44958</v>
      </c>
      <c r="V945" s="378">
        <v>45323</v>
      </c>
      <c r="W945" s="165">
        <f t="shared" si="172"/>
        <v>52.142857142857146</v>
      </c>
      <c r="X945" s="387">
        <v>3</v>
      </c>
      <c r="Y945" s="282" t="s">
        <v>4075</v>
      </c>
      <c r="Z945" s="340">
        <f t="shared" si="174"/>
        <v>1</v>
      </c>
      <c r="AA945" s="340">
        <f t="shared" si="175"/>
        <v>1</v>
      </c>
      <c r="AB945" s="340">
        <f t="shared" si="176"/>
        <v>1</v>
      </c>
      <c r="AC945" s="340">
        <f t="shared" si="177"/>
        <v>1</v>
      </c>
      <c r="AD945" s="340">
        <f t="shared" si="178"/>
        <v>1</v>
      </c>
      <c r="AE945" s="340">
        <f t="shared" si="179"/>
        <v>1</v>
      </c>
      <c r="AF945" s="340">
        <f t="shared" si="179"/>
        <v>1</v>
      </c>
      <c r="AG945" s="340">
        <f t="shared" si="180"/>
        <v>1</v>
      </c>
    </row>
    <row r="946" spans="1:33" ht="90" customHeight="1">
      <c r="A946" s="169" t="s">
        <v>19</v>
      </c>
      <c r="B946" s="460" t="s">
        <v>13</v>
      </c>
      <c r="C946" s="642"/>
      <c r="D946" s="642"/>
      <c r="E946" s="643"/>
      <c r="F946" s="643" t="s">
        <v>4074</v>
      </c>
      <c r="G946" s="52" t="s">
        <v>3967</v>
      </c>
      <c r="H946" s="537" t="s">
        <v>2429</v>
      </c>
      <c r="I946" s="163" t="s">
        <v>969</v>
      </c>
      <c r="J946" s="164">
        <v>1</v>
      </c>
      <c r="K946" s="190">
        <v>45231</v>
      </c>
      <c r="L946" s="190">
        <v>45504</v>
      </c>
      <c r="M946" s="165">
        <f t="shared" si="173"/>
        <v>39</v>
      </c>
      <c r="N946" s="191">
        <v>1</v>
      </c>
      <c r="O946" s="175" t="s">
        <v>3703</v>
      </c>
      <c r="P946" s="53">
        <f t="shared" si="181"/>
        <v>1</v>
      </c>
      <c r="Q946" s="166" t="str">
        <f>IF(ISNUMBER(P946),IF(P946=100%,"CUMPLIDA",IF(AND(ISNUMBER(L946),ISNUMBER(CGR!$P$4)), IF(L946&lt;CGR!$P$4,"INCUMPLIDA","PROCESO"), "VERIFICAR FECHA")),"SIN VALOR AVANCE")</f>
        <v>CUMPLIDA</v>
      </c>
      <c r="R946" s="362" t="s">
        <v>2429</v>
      </c>
      <c r="S946" s="282" t="s">
        <v>969</v>
      </c>
      <c r="T946" s="363">
        <v>1</v>
      </c>
      <c r="U946" s="378">
        <v>45231</v>
      </c>
      <c r="V946" s="378">
        <v>45504</v>
      </c>
      <c r="W946" s="165">
        <f t="shared" si="172"/>
        <v>39</v>
      </c>
      <c r="X946" s="387">
        <v>1</v>
      </c>
      <c r="Y946" s="303" t="s">
        <v>3703</v>
      </c>
      <c r="Z946" s="340">
        <f t="shared" si="174"/>
        <v>1</v>
      </c>
      <c r="AA946" s="340">
        <f t="shared" si="175"/>
        <v>1</v>
      </c>
      <c r="AB946" s="340">
        <f t="shared" si="176"/>
        <v>1</v>
      </c>
      <c r="AC946" s="340">
        <f t="shared" si="177"/>
        <v>1</v>
      </c>
      <c r="AD946" s="340">
        <f t="shared" si="178"/>
        <v>1</v>
      </c>
      <c r="AE946" s="340">
        <f t="shared" si="179"/>
        <v>1</v>
      </c>
      <c r="AF946" s="340">
        <f t="shared" si="179"/>
        <v>1</v>
      </c>
      <c r="AG946" s="340">
        <f t="shared" si="180"/>
        <v>1</v>
      </c>
    </row>
    <row r="947" spans="1:33" ht="210.75">
      <c r="A947" s="169" t="s">
        <v>19</v>
      </c>
      <c r="B947" s="460" t="s">
        <v>13</v>
      </c>
      <c r="C947" s="642"/>
      <c r="D947" s="642"/>
      <c r="E947" s="643"/>
      <c r="F947" s="643" t="s">
        <v>4074</v>
      </c>
      <c r="G947" s="52" t="s">
        <v>3967</v>
      </c>
      <c r="H947" s="537" t="s">
        <v>2431</v>
      </c>
      <c r="I947" s="163" t="s">
        <v>2432</v>
      </c>
      <c r="J947" s="164">
        <v>1</v>
      </c>
      <c r="K947" s="190">
        <v>45231</v>
      </c>
      <c r="L947" s="190">
        <v>45504</v>
      </c>
      <c r="M947" s="165">
        <f t="shared" si="173"/>
        <v>39</v>
      </c>
      <c r="N947" s="191">
        <v>1</v>
      </c>
      <c r="O947" s="175" t="s">
        <v>3968</v>
      </c>
      <c r="P947" s="53">
        <f t="shared" si="181"/>
        <v>1</v>
      </c>
      <c r="Q947" s="166" t="str">
        <f>IF(ISNUMBER(P947),IF(P947=100%,"CUMPLIDA",IF(AND(ISNUMBER(L947),ISNUMBER(CGR!$P$4)), IF(L947&lt;CGR!$P$4,"INCUMPLIDA","PROCESO"), "VERIFICAR FECHA")),"SIN VALOR AVANCE")</f>
        <v>CUMPLIDA</v>
      </c>
      <c r="R947" s="362" t="s">
        <v>2431</v>
      </c>
      <c r="S947" s="282" t="s">
        <v>2432</v>
      </c>
      <c r="T947" s="363">
        <v>1</v>
      </c>
      <c r="U947" s="378">
        <v>45231</v>
      </c>
      <c r="V947" s="378">
        <v>45504</v>
      </c>
      <c r="W947" s="165">
        <f t="shared" si="172"/>
        <v>39</v>
      </c>
      <c r="X947" s="387">
        <v>1</v>
      </c>
      <c r="Y947" s="303" t="s">
        <v>3968</v>
      </c>
      <c r="Z947" s="340">
        <f t="shared" si="174"/>
        <v>1</v>
      </c>
      <c r="AA947" s="340">
        <f t="shared" si="175"/>
        <v>1</v>
      </c>
      <c r="AB947" s="340">
        <f t="shared" si="176"/>
        <v>1</v>
      </c>
      <c r="AC947" s="340">
        <f t="shared" si="177"/>
        <v>1</v>
      </c>
      <c r="AD947" s="340">
        <f t="shared" si="178"/>
        <v>1</v>
      </c>
      <c r="AE947" s="340">
        <f t="shared" si="179"/>
        <v>1</v>
      </c>
      <c r="AF947" s="340">
        <f t="shared" si="179"/>
        <v>1</v>
      </c>
      <c r="AG947" s="340">
        <f t="shared" si="180"/>
        <v>1</v>
      </c>
    </row>
    <row r="948" spans="1:33" ht="135.75">
      <c r="A948" s="169" t="s">
        <v>19</v>
      </c>
      <c r="B948" s="460" t="s">
        <v>13</v>
      </c>
      <c r="C948" s="642"/>
      <c r="D948" s="642"/>
      <c r="E948" s="643"/>
      <c r="F948" s="643" t="s">
        <v>4074</v>
      </c>
      <c r="G948" s="52" t="s">
        <v>2434</v>
      </c>
      <c r="H948" s="163" t="s">
        <v>1614</v>
      </c>
      <c r="I948" s="163" t="s">
        <v>238</v>
      </c>
      <c r="J948" s="168">
        <v>1</v>
      </c>
      <c r="K948" s="192">
        <v>45323</v>
      </c>
      <c r="L948" s="192">
        <v>45747</v>
      </c>
      <c r="M948" s="165">
        <f t="shared" si="173"/>
        <v>60.571428571428569</v>
      </c>
      <c r="N948" s="191">
        <v>0</v>
      </c>
      <c r="O948" s="175" t="s">
        <v>3969</v>
      </c>
      <c r="P948" s="53">
        <f t="shared" si="181"/>
        <v>0</v>
      </c>
      <c r="Q948" s="166" t="str">
        <f>IF(ISNUMBER(P948),IF(P948=100%,"CUMPLIDA",IF(AND(ISNUMBER(L948),ISNUMBER(CGR!$P$4)), IF(L948&lt;CGR!$P$4,"INCUMPLIDA","PROCESO"), "VERIFICAR FECHA")),"SIN VALOR AVANCE")</f>
        <v>PROCESO</v>
      </c>
      <c r="R948" s="281" t="s">
        <v>1614</v>
      </c>
      <c r="S948" s="282" t="s">
        <v>238</v>
      </c>
      <c r="T948" s="301">
        <v>1</v>
      </c>
      <c r="U948" s="379">
        <v>45323</v>
      </c>
      <c r="V948" s="379">
        <v>45747</v>
      </c>
      <c r="W948" s="165">
        <f t="shared" si="172"/>
        <v>60.571428571428569</v>
      </c>
      <c r="X948" s="387">
        <v>0</v>
      </c>
      <c r="Y948" s="303" t="s">
        <v>3969</v>
      </c>
      <c r="Z948" s="340">
        <f t="shared" si="174"/>
        <v>1</v>
      </c>
      <c r="AA948" s="340">
        <f t="shared" si="175"/>
        <v>1</v>
      </c>
      <c r="AB948" s="340">
        <f t="shared" si="176"/>
        <v>1</v>
      </c>
      <c r="AC948" s="340">
        <f t="shared" si="177"/>
        <v>1</v>
      </c>
      <c r="AD948" s="340">
        <f t="shared" si="178"/>
        <v>1</v>
      </c>
      <c r="AE948" s="340">
        <f t="shared" si="179"/>
        <v>1</v>
      </c>
      <c r="AF948" s="340">
        <f t="shared" si="179"/>
        <v>1</v>
      </c>
      <c r="AG948" s="340">
        <f t="shared" si="180"/>
        <v>1</v>
      </c>
    </row>
    <row r="949" spans="1:33" ht="90" customHeight="1">
      <c r="A949" s="169" t="s">
        <v>19</v>
      </c>
      <c r="B949" s="460" t="s">
        <v>13</v>
      </c>
      <c r="C949" s="642"/>
      <c r="D949" s="642"/>
      <c r="E949" s="643"/>
      <c r="F949" s="643" t="s">
        <v>4074</v>
      </c>
      <c r="G949" s="52" t="s">
        <v>241</v>
      </c>
      <c r="H949" s="163" t="s">
        <v>241</v>
      </c>
      <c r="I949" s="163" t="s">
        <v>242</v>
      </c>
      <c r="J949" s="168">
        <v>1</v>
      </c>
      <c r="K949" s="192">
        <v>45323</v>
      </c>
      <c r="L949" s="192">
        <v>45747</v>
      </c>
      <c r="M949" s="165">
        <f t="shared" si="173"/>
        <v>60.571428571428569</v>
      </c>
      <c r="N949" s="191">
        <v>0</v>
      </c>
      <c r="O949" s="175" t="s">
        <v>3798</v>
      </c>
      <c r="P949" s="53">
        <f t="shared" si="181"/>
        <v>0</v>
      </c>
      <c r="Q949" s="166" t="str">
        <f>IF(ISNUMBER(P949),IF(P949=100%,"CUMPLIDA",IF(AND(ISNUMBER(L949),ISNUMBER(CGR!$P$4)), IF(L949&lt;CGR!$P$4,"INCUMPLIDA","PROCESO"), "VERIFICAR FECHA")),"SIN VALOR AVANCE")</f>
        <v>PROCESO</v>
      </c>
      <c r="R949" s="281" t="s">
        <v>241</v>
      </c>
      <c r="S949" s="282" t="s">
        <v>242</v>
      </c>
      <c r="T949" s="301">
        <v>1</v>
      </c>
      <c r="U949" s="379">
        <v>45323</v>
      </c>
      <c r="V949" s="379">
        <v>45747</v>
      </c>
      <c r="W949" s="165">
        <f t="shared" si="172"/>
        <v>60.571428571428569</v>
      </c>
      <c r="X949" s="387">
        <v>0</v>
      </c>
      <c r="Y949" s="303" t="s">
        <v>3798</v>
      </c>
      <c r="Z949" s="340">
        <f t="shared" si="174"/>
        <v>1</v>
      </c>
      <c r="AA949" s="340">
        <f t="shared" si="175"/>
        <v>1</v>
      </c>
      <c r="AB949" s="340">
        <f t="shared" si="176"/>
        <v>1</v>
      </c>
      <c r="AC949" s="340">
        <f t="shared" si="177"/>
        <v>1</v>
      </c>
      <c r="AD949" s="340">
        <f t="shared" si="178"/>
        <v>1</v>
      </c>
      <c r="AE949" s="340">
        <f t="shared" si="179"/>
        <v>1</v>
      </c>
      <c r="AF949" s="340">
        <f t="shared" si="179"/>
        <v>1</v>
      </c>
      <c r="AG949" s="340">
        <f t="shared" si="180"/>
        <v>1</v>
      </c>
    </row>
    <row r="950" spans="1:33" ht="150">
      <c r="A950" s="169" t="s">
        <v>19</v>
      </c>
      <c r="B950" s="460" t="s">
        <v>13</v>
      </c>
      <c r="C950" s="642"/>
      <c r="D950" s="642"/>
      <c r="E950" s="643"/>
      <c r="F950" s="643" t="s">
        <v>4074</v>
      </c>
      <c r="G950" s="52" t="s">
        <v>1361</v>
      </c>
      <c r="H950" s="163" t="s">
        <v>245</v>
      </c>
      <c r="I950" s="163" t="s">
        <v>246</v>
      </c>
      <c r="J950" s="168">
        <v>1</v>
      </c>
      <c r="K950" s="192">
        <v>45231</v>
      </c>
      <c r="L950" s="192">
        <v>45747</v>
      </c>
      <c r="M950" s="165">
        <f t="shared" si="173"/>
        <v>73.714285714285708</v>
      </c>
      <c r="N950" s="191">
        <v>0</v>
      </c>
      <c r="O950" s="175" t="s">
        <v>3798</v>
      </c>
      <c r="P950" s="53">
        <f t="shared" si="181"/>
        <v>0</v>
      </c>
      <c r="Q950" s="166" t="str">
        <f>IF(ISNUMBER(P950),IF(P950=100%,"CUMPLIDA",IF(AND(ISNUMBER(L950),ISNUMBER(CGR!$P$4)), IF(L950&lt;CGR!$P$4,"INCUMPLIDA","PROCESO"), "VERIFICAR FECHA")),"SIN VALOR AVANCE")</f>
        <v>PROCESO</v>
      </c>
      <c r="R950" s="281" t="s">
        <v>245</v>
      </c>
      <c r="S950" s="282" t="s">
        <v>246</v>
      </c>
      <c r="T950" s="301">
        <v>1</v>
      </c>
      <c r="U950" s="379">
        <v>45231</v>
      </c>
      <c r="V950" s="379">
        <v>45747</v>
      </c>
      <c r="W950" s="165">
        <f t="shared" si="172"/>
        <v>73.714285714285708</v>
      </c>
      <c r="X950" s="387">
        <v>0</v>
      </c>
      <c r="Y950" s="303" t="s">
        <v>3798</v>
      </c>
      <c r="Z950" s="340">
        <f t="shared" si="174"/>
        <v>1</v>
      </c>
      <c r="AA950" s="340">
        <f t="shared" si="175"/>
        <v>1</v>
      </c>
      <c r="AB950" s="340">
        <f t="shared" si="176"/>
        <v>1</v>
      </c>
      <c r="AC950" s="340">
        <f t="shared" si="177"/>
        <v>1</v>
      </c>
      <c r="AD950" s="340">
        <f t="shared" si="178"/>
        <v>1</v>
      </c>
      <c r="AE950" s="340">
        <f t="shared" si="179"/>
        <v>1</v>
      </c>
      <c r="AF950" s="340">
        <f t="shared" si="179"/>
        <v>1</v>
      </c>
      <c r="AG950" s="340">
        <f t="shared" si="180"/>
        <v>1</v>
      </c>
    </row>
    <row r="951" spans="1:33" ht="135.75">
      <c r="A951" s="169" t="s">
        <v>19</v>
      </c>
      <c r="B951" s="460" t="s">
        <v>13</v>
      </c>
      <c r="C951" s="642"/>
      <c r="D951" s="642"/>
      <c r="E951" s="643"/>
      <c r="F951" s="643" t="s">
        <v>4074</v>
      </c>
      <c r="G951" s="52" t="s">
        <v>248</v>
      </c>
      <c r="H951" s="163" t="s">
        <v>248</v>
      </c>
      <c r="I951" s="163" t="s">
        <v>3249</v>
      </c>
      <c r="J951" s="168">
        <v>1</v>
      </c>
      <c r="K951" s="192">
        <v>45323</v>
      </c>
      <c r="L951" s="192">
        <v>45747</v>
      </c>
      <c r="M951" s="165">
        <f t="shared" si="173"/>
        <v>60.571428571428569</v>
      </c>
      <c r="N951" s="191">
        <v>0</v>
      </c>
      <c r="O951" s="175" t="s">
        <v>3969</v>
      </c>
      <c r="P951" s="53">
        <f t="shared" si="181"/>
        <v>0</v>
      </c>
      <c r="Q951" s="166" t="str">
        <f>IF(ISNUMBER(P951),IF(P951=100%,"CUMPLIDA",IF(AND(ISNUMBER(L951),ISNUMBER(CGR!$P$4)), IF(L951&lt;CGR!$P$4,"INCUMPLIDA","PROCESO"), "VERIFICAR FECHA")),"SIN VALOR AVANCE")</f>
        <v>PROCESO</v>
      </c>
      <c r="R951" s="281" t="s">
        <v>248</v>
      </c>
      <c r="S951" s="282" t="s">
        <v>3249</v>
      </c>
      <c r="T951" s="301">
        <v>1</v>
      </c>
      <c r="U951" s="379">
        <v>45323</v>
      </c>
      <c r="V951" s="379">
        <v>45747</v>
      </c>
      <c r="W951" s="165">
        <f t="shared" si="172"/>
        <v>60.571428571428569</v>
      </c>
      <c r="X951" s="387">
        <v>0</v>
      </c>
      <c r="Y951" s="303" t="s">
        <v>3969</v>
      </c>
      <c r="Z951" s="340">
        <f t="shared" si="174"/>
        <v>1</v>
      </c>
      <c r="AA951" s="340">
        <f t="shared" si="175"/>
        <v>1</v>
      </c>
      <c r="AB951" s="340">
        <f t="shared" si="176"/>
        <v>1</v>
      </c>
      <c r="AC951" s="340">
        <f t="shared" si="177"/>
        <v>1</v>
      </c>
      <c r="AD951" s="340">
        <f t="shared" si="178"/>
        <v>1</v>
      </c>
      <c r="AE951" s="340">
        <f t="shared" si="179"/>
        <v>1</v>
      </c>
      <c r="AF951" s="340">
        <f t="shared" si="179"/>
        <v>1</v>
      </c>
      <c r="AG951" s="340">
        <f t="shared" si="180"/>
        <v>1</v>
      </c>
    </row>
    <row r="952" spans="1:33" ht="135">
      <c r="A952" s="169" t="s">
        <v>19</v>
      </c>
      <c r="B952" s="460" t="s">
        <v>13</v>
      </c>
      <c r="C952" s="642"/>
      <c r="D952" s="642"/>
      <c r="E952" s="643"/>
      <c r="F952" s="643" t="s">
        <v>4074</v>
      </c>
      <c r="G952" s="52" t="s">
        <v>3707</v>
      </c>
      <c r="H952" s="163" t="s">
        <v>3707</v>
      </c>
      <c r="I952" s="163" t="s">
        <v>252</v>
      </c>
      <c r="J952" s="168">
        <v>1</v>
      </c>
      <c r="K952" s="192">
        <v>45231</v>
      </c>
      <c r="L952" s="192">
        <v>45747</v>
      </c>
      <c r="M952" s="165">
        <f t="shared" si="173"/>
        <v>73.714285714285708</v>
      </c>
      <c r="N952" s="191">
        <v>0</v>
      </c>
      <c r="O952" s="175" t="s">
        <v>3798</v>
      </c>
      <c r="P952" s="53">
        <f t="shared" si="181"/>
        <v>0</v>
      </c>
      <c r="Q952" s="166" t="str">
        <f>IF(ISNUMBER(P952),IF(P952=100%,"CUMPLIDA",IF(AND(ISNUMBER(L952),ISNUMBER(CGR!$P$4)), IF(L952&lt;CGR!$P$4,"INCUMPLIDA","PROCESO"), "VERIFICAR FECHA")),"SIN VALOR AVANCE")</f>
        <v>PROCESO</v>
      </c>
      <c r="R952" s="281" t="s">
        <v>3707</v>
      </c>
      <c r="S952" s="282" t="s">
        <v>252</v>
      </c>
      <c r="T952" s="301">
        <v>1</v>
      </c>
      <c r="U952" s="379">
        <v>45231</v>
      </c>
      <c r="V952" s="379">
        <v>45747</v>
      </c>
      <c r="W952" s="165">
        <f t="shared" si="172"/>
        <v>73.714285714285708</v>
      </c>
      <c r="X952" s="387">
        <v>0</v>
      </c>
      <c r="Y952" s="303" t="s">
        <v>3798</v>
      </c>
      <c r="Z952" s="340">
        <f t="shared" si="174"/>
        <v>1</v>
      </c>
      <c r="AA952" s="340">
        <f t="shared" si="175"/>
        <v>1</v>
      </c>
      <c r="AB952" s="340">
        <f t="shared" si="176"/>
        <v>1</v>
      </c>
      <c r="AC952" s="340">
        <f t="shared" si="177"/>
        <v>1</v>
      </c>
      <c r="AD952" s="340">
        <f t="shared" si="178"/>
        <v>1</v>
      </c>
      <c r="AE952" s="340">
        <f t="shared" si="179"/>
        <v>1</v>
      </c>
      <c r="AF952" s="340">
        <f t="shared" si="179"/>
        <v>1</v>
      </c>
      <c r="AG952" s="340">
        <f t="shared" si="180"/>
        <v>1</v>
      </c>
    </row>
    <row r="953" spans="1:33" ht="210.75">
      <c r="A953" s="169" t="s">
        <v>19</v>
      </c>
      <c r="B953" s="460" t="s">
        <v>13</v>
      </c>
      <c r="C953" s="642"/>
      <c r="D953" s="642"/>
      <c r="E953" s="643"/>
      <c r="F953" s="643" t="s">
        <v>4074</v>
      </c>
      <c r="G953" s="52" t="s">
        <v>3708</v>
      </c>
      <c r="H953" s="163" t="s">
        <v>3708</v>
      </c>
      <c r="I953" s="163" t="s">
        <v>2556</v>
      </c>
      <c r="J953" s="168">
        <v>1</v>
      </c>
      <c r="K953" s="192">
        <v>45231</v>
      </c>
      <c r="L953" s="192">
        <v>45808</v>
      </c>
      <c r="M953" s="165">
        <f t="shared" si="173"/>
        <v>82.428571428571431</v>
      </c>
      <c r="N953" s="191">
        <v>0</v>
      </c>
      <c r="O953" s="175" t="s">
        <v>3968</v>
      </c>
      <c r="P953" s="53">
        <f t="shared" si="181"/>
        <v>0</v>
      </c>
      <c r="Q953" s="166" t="str">
        <f>IF(ISNUMBER(P953),IF(P953=100%,"CUMPLIDA",IF(AND(ISNUMBER(L953),ISNUMBER(CGR!$P$4)), IF(L953&lt;CGR!$P$4,"INCUMPLIDA","PROCESO"), "VERIFICAR FECHA")),"SIN VALOR AVANCE")</f>
        <v>PROCESO</v>
      </c>
      <c r="R953" s="281" t="s">
        <v>3708</v>
      </c>
      <c r="S953" s="282" t="s">
        <v>2556</v>
      </c>
      <c r="T953" s="301">
        <v>1</v>
      </c>
      <c r="U953" s="379">
        <v>45231</v>
      </c>
      <c r="V953" s="379">
        <v>45808</v>
      </c>
      <c r="W953" s="165">
        <f t="shared" si="172"/>
        <v>82.428571428571431</v>
      </c>
      <c r="X953" s="387">
        <v>0</v>
      </c>
      <c r="Y953" s="303" t="s">
        <v>3968</v>
      </c>
      <c r="Z953" s="340">
        <f t="shared" si="174"/>
        <v>1</v>
      </c>
      <c r="AA953" s="340">
        <f t="shared" si="175"/>
        <v>1</v>
      </c>
      <c r="AB953" s="340">
        <f t="shared" si="176"/>
        <v>1</v>
      </c>
      <c r="AC953" s="340">
        <f t="shared" si="177"/>
        <v>1</v>
      </c>
      <c r="AD953" s="340">
        <f t="shared" si="178"/>
        <v>1</v>
      </c>
      <c r="AE953" s="340">
        <f t="shared" si="179"/>
        <v>1</v>
      </c>
      <c r="AF953" s="340">
        <f t="shared" si="179"/>
        <v>1</v>
      </c>
      <c r="AG953" s="340">
        <f t="shared" si="180"/>
        <v>1</v>
      </c>
    </row>
    <row r="954" spans="1:33" ht="75.75" customHeight="1">
      <c r="A954" s="169" t="s">
        <v>19</v>
      </c>
      <c r="B954" s="460" t="s">
        <v>13</v>
      </c>
      <c r="C954" s="642" t="s">
        <v>3955</v>
      </c>
      <c r="D954" s="642" t="s">
        <v>3956</v>
      </c>
      <c r="E954" s="643"/>
      <c r="F954" s="643" t="s">
        <v>4074</v>
      </c>
      <c r="G954" s="52" t="s">
        <v>1363</v>
      </c>
      <c r="H954" s="163" t="s">
        <v>258</v>
      </c>
      <c r="I954" s="163" t="s">
        <v>259</v>
      </c>
      <c r="J954" s="168">
        <v>12</v>
      </c>
      <c r="K954" s="192">
        <v>46024</v>
      </c>
      <c r="L954" s="192">
        <v>47118</v>
      </c>
      <c r="M954" s="165">
        <f t="shared" si="173"/>
        <v>156.28571428571428</v>
      </c>
      <c r="N954" s="191">
        <v>0</v>
      </c>
      <c r="O954" s="175" t="s">
        <v>3798</v>
      </c>
      <c r="P954" s="53">
        <f t="shared" si="181"/>
        <v>0</v>
      </c>
      <c r="Q954" s="166" t="str">
        <f>IF(ISNUMBER(P954),IF(P954=100%,"CUMPLIDA",IF(AND(ISNUMBER(L954),ISNUMBER(CGR!$P$4)), IF(L954&lt;CGR!$P$4,"INCUMPLIDA","PROCESO"), "VERIFICAR FECHA")),"SIN VALOR AVANCE")</f>
        <v>PROCESO</v>
      </c>
      <c r="R954" s="281" t="s">
        <v>258</v>
      </c>
      <c r="S954" s="282" t="s">
        <v>259</v>
      </c>
      <c r="T954" s="301">
        <v>12</v>
      </c>
      <c r="U954" s="379">
        <v>46024</v>
      </c>
      <c r="V954" s="379">
        <v>47118</v>
      </c>
      <c r="W954" s="165">
        <f t="shared" si="172"/>
        <v>156.28571428571428</v>
      </c>
      <c r="X954" s="387">
        <v>0</v>
      </c>
      <c r="Y954" s="303" t="s">
        <v>3798</v>
      </c>
      <c r="Z954" s="340">
        <f t="shared" si="174"/>
        <v>1</v>
      </c>
      <c r="AA954" s="340">
        <f t="shared" si="175"/>
        <v>1</v>
      </c>
      <c r="AB954" s="340">
        <f t="shared" si="176"/>
        <v>1</v>
      </c>
      <c r="AC954" s="340">
        <f t="shared" si="177"/>
        <v>1</v>
      </c>
      <c r="AD954" s="340">
        <f t="shared" si="178"/>
        <v>1</v>
      </c>
      <c r="AE954" s="340">
        <f t="shared" si="179"/>
        <v>1</v>
      </c>
      <c r="AF954" s="340">
        <f t="shared" si="179"/>
        <v>1</v>
      </c>
      <c r="AG954" s="340">
        <f t="shared" si="180"/>
        <v>1</v>
      </c>
    </row>
    <row r="955" spans="1:33" ht="180">
      <c r="A955" s="169" t="s">
        <v>19</v>
      </c>
      <c r="B955" s="460" t="s">
        <v>13</v>
      </c>
      <c r="C955" s="642" t="s">
        <v>3955</v>
      </c>
      <c r="D955" s="642" t="s">
        <v>3956</v>
      </c>
      <c r="E955" s="643"/>
      <c r="F955" s="643" t="s">
        <v>4074</v>
      </c>
      <c r="G955" s="52" t="s">
        <v>1364</v>
      </c>
      <c r="H955" s="163" t="s">
        <v>261</v>
      </c>
      <c r="I955" s="163" t="s">
        <v>262</v>
      </c>
      <c r="J955" s="168">
        <v>1</v>
      </c>
      <c r="K955" s="192">
        <v>46024</v>
      </c>
      <c r="L955" s="192">
        <v>47118</v>
      </c>
      <c r="M955" s="165">
        <f t="shared" si="173"/>
        <v>156.28571428571428</v>
      </c>
      <c r="N955" s="191">
        <v>0</v>
      </c>
      <c r="O955" s="175" t="s">
        <v>3969</v>
      </c>
      <c r="P955" s="53">
        <f t="shared" si="181"/>
        <v>0</v>
      </c>
      <c r="Q955" s="166" t="str">
        <f>IF(ISNUMBER(P955),IF(P955=100%,"CUMPLIDA",IF(AND(ISNUMBER(L955),ISNUMBER(CGR!$P$4)), IF(L955&lt;CGR!$P$4,"INCUMPLIDA","PROCESO"), "VERIFICAR FECHA")),"SIN VALOR AVANCE")</f>
        <v>PROCESO</v>
      </c>
      <c r="R955" s="281" t="s">
        <v>261</v>
      </c>
      <c r="S955" s="282" t="s">
        <v>262</v>
      </c>
      <c r="T955" s="301">
        <v>1</v>
      </c>
      <c r="U955" s="379">
        <v>46024</v>
      </c>
      <c r="V955" s="379">
        <v>47118</v>
      </c>
      <c r="W955" s="165">
        <f t="shared" si="172"/>
        <v>156.28571428571428</v>
      </c>
      <c r="X955" s="387">
        <v>0</v>
      </c>
      <c r="Y955" s="303" t="s">
        <v>3969</v>
      </c>
      <c r="Z955" s="340">
        <f t="shared" si="174"/>
        <v>1</v>
      </c>
      <c r="AA955" s="340">
        <f t="shared" si="175"/>
        <v>1</v>
      </c>
      <c r="AB955" s="340">
        <f t="shared" si="176"/>
        <v>1</v>
      </c>
      <c r="AC955" s="340">
        <f t="shared" si="177"/>
        <v>1</v>
      </c>
      <c r="AD955" s="340">
        <f t="shared" si="178"/>
        <v>1</v>
      </c>
      <c r="AE955" s="340">
        <f t="shared" si="179"/>
        <v>1</v>
      </c>
      <c r="AF955" s="340">
        <f t="shared" si="179"/>
        <v>1</v>
      </c>
      <c r="AG955" s="340">
        <f t="shared" si="180"/>
        <v>1</v>
      </c>
    </row>
    <row r="956" spans="1:33" ht="409.5">
      <c r="A956" s="169" t="s">
        <v>19</v>
      </c>
      <c r="B956" s="460" t="s">
        <v>13</v>
      </c>
      <c r="C956" s="642" t="s">
        <v>3955</v>
      </c>
      <c r="D956" s="642" t="s">
        <v>3956</v>
      </c>
      <c r="E956" s="643"/>
      <c r="F956" s="643" t="s">
        <v>4074</v>
      </c>
      <c r="G956" s="52" t="s">
        <v>1365</v>
      </c>
      <c r="H956" s="163" t="s">
        <v>264</v>
      </c>
      <c r="I956" s="163" t="s">
        <v>265</v>
      </c>
      <c r="J956" s="168">
        <v>2</v>
      </c>
      <c r="K956" s="192">
        <v>46024</v>
      </c>
      <c r="L956" s="192">
        <v>47118</v>
      </c>
      <c r="M956" s="165">
        <f t="shared" si="173"/>
        <v>156.28571428571428</v>
      </c>
      <c r="N956" s="191">
        <v>0</v>
      </c>
      <c r="O956" s="175" t="s">
        <v>3968</v>
      </c>
      <c r="P956" s="53">
        <f t="shared" si="181"/>
        <v>0</v>
      </c>
      <c r="Q956" s="166" t="str">
        <f>IF(ISNUMBER(P956),IF(P956=100%,"CUMPLIDA",IF(AND(ISNUMBER(L956),ISNUMBER(CGR!$P$4)), IF(L956&lt;CGR!$P$4,"INCUMPLIDA","PROCESO"), "VERIFICAR FECHA")),"SIN VALOR AVANCE")</f>
        <v>PROCESO</v>
      </c>
      <c r="R956" s="281" t="s">
        <v>264</v>
      </c>
      <c r="S956" s="282" t="s">
        <v>265</v>
      </c>
      <c r="T956" s="301">
        <v>2</v>
      </c>
      <c r="U956" s="379">
        <v>46024</v>
      </c>
      <c r="V956" s="379">
        <v>47118</v>
      </c>
      <c r="W956" s="165">
        <f t="shared" si="172"/>
        <v>156.28571428571428</v>
      </c>
      <c r="X956" s="387">
        <v>0</v>
      </c>
      <c r="Y956" s="303" t="s">
        <v>3968</v>
      </c>
      <c r="Z956" s="340">
        <f t="shared" si="174"/>
        <v>1</v>
      </c>
      <c r="AA956" s="340">
        <f t="shared" si="175"/>
        <v>1</v>
      </c>
      <c r="AB956" s="340">
        <f t="shared" si="176"/>
        <v>1</v>
      </c>
      <c r="AC956" s="340">
        <f t="shared" si="177"/>
        <v>1</v>
      </c>
      <c r="AD956" s="340">
        <f t="shared" si="178"/>
        <v>1</v>
      </c>
      <c r="AE956" s="340">
        <f t="shared" si="179"/>
        <v>1</v>
      </c>
      <c r="AF956" s="340">
        <f t="shared" si="179"/>
        <v>1</v>
      </c>
      <c r="AG956" s="340">
        <f t="shared" si="180"/>
        <v>1</v>
      </c>
    </row>
    <row r="957" spans="1:33" ht="150">
      <c r="A957" s="169" t="s">
        <v>19</v>
      </c>
      <c r="B957" s="460" t="s">
        <v>13</v>
      </c>
      <c r="C957" s="642" t="s">
        <v>3955</v>
      </c>
      <c r="D957" s="642" t="s">
        <v>3956</v>
      </c>
      <c r="E957" s="643"/>
      <c r="F957" s="643" t="s">
        <v>4074</v>
      </c>
      <c r="G957" s="52" t="s">
        <v>3970</v>
      </c>
      <c r="H957" s="163" t="s">
        <v>3971</v>
      </c>
      <c r="I957" s="163" t="s">
        <v>3972</v>
      </c>
      <c r="J957" s="164">
        <v>1</v>
      </c>
      <c r="K957" s="190">
        <v>44927</v>
      </c>
      <c r="L957" s="190">
        <v>45016</v>
      </c>
      <c r="M957" s="165">
        <f t="shared" si="173"/>
        <v>12.714285714285714</v>
      </c>
      <c r="N957" s="191">
        <v>1</v>
      </c>
      <c r="O957" s="163" t="s">
        <v>4076</v>
      </c>
      <c r="P957" s="53">
        <f t="shared" si="181"/>
        <v>1</v>
      </c>
      <c r="Q957" s="166" t="str">
        <f>IF(ISNUMBER(P957),IF(P957=100%,"CUMPLIDA",IF(AND(ISNUMBER(L957),ISNUMBER(CGR!$P$4)), IF(L957&lt;CGR!$P$4,"INCUMPLIDA","PROCESO"), "VERIFICAR FECHA")),"SIN VALOR AVANCE")</f>
        <v>CUMPLIDA</v>
      </c>
      <c r="R957" s="281" t="s">
        <v>3971</v>
      </c>
      <c r="S957" s="282" t="s">
        <v>3972</v>
      </c>
      <c r="T957" s="363">
        <v>1</v>
      </c>
      <c r="U957" s="378">
        <v>44927</v>
      </c>
      <c r="V957" s="378">
        <v>45016</v>
      </c>
      <c r="W957" s="165">
        <f t="shared" si="172"/>
        <v>12.714285714285714</v>
      </c>
      <c r="X957" s="387">
        <v>1</v>
      </c>
      <c r="Y957" s="282" t="s">
        <v>4076</v>
      </c>
      <c r="Z957" s="340">
        <f t="shared" si="174"/>
        <v>1</v>
      </c>
      <c r="AA957" s="340">
        <f t="shared" si="175"/>
        <v>1</v>
      </c>
      <c r="AB957" s="340">
        <f t="shared" si="176"/>
        <v>1</v>
      </c>
      <c r="AC957" s="340">
        <f t="shared" si="177"/>
        <v>1</v>
      </c>
      <c r="AD957" s="340">
        <f t="shared" si="178"/>
        <v>1</v>
      </c>
      <c r="AE957" s="340">
        <f t="shared" si="179"/>
        <v>1</v>
      </c>
      <c r="AF957" s="340">
        <f t="shared" si="179"/>
        <v>1</v>
      </c>
      <c r="AG957" s="340">
        <f t="shared" si="180"/>
        <v>1</v>
      </c>
    </row>
    <row r="958" spans="1:33" ht="360">
      <c r="A958" s="169" t="s">
        <v>19</v>
      </c>
      <c r="B958" s="460" t="s">
        <v>13</v>
      </c>
      <c r="C958" s="642" t="s">
        <v>3955</v>
      </c>
      <c r="D958" s="642" t="s">
        <v>3956</v>
      </c>
      <c r="E958" s="643"/>
      <c r="F958" s="643" t="s">
        <v>4074</v>
      </c>
      <c r="G958" s="52" t="s">
        <v>3970</v>
      </c>
      <c r="H958" s="163" t="s">
        <v>4009</v>
      </c>
      <c r="I958" s="163" t="s">
        <v>1097</v>
      </c>
      <c r="J958" s="164">
        <v>1</v>
      </c>
      <c r="K958" s="190">
        <v>45017</v>
      </c>
      <c r="L958" s="190">
        <v>45138</v>
      </c>
      <c r="M958" s="165">
        <f t="shared" si="173"/>
        <v>17.285714285714285</v>
      </c>
      <c r="N958" s="191">
        <v>1</v>
      </c>
      <c r="O958" s="163" t="s">
        <v>4077</v>
      </c>
      <c r="P958" s="53">
        <f t="shared" si="181"/>
        <v>1</v>
      </c>
      <c r="Q958" s="166" t="str">
        <f>IF(ISNUMBER(P958),IF(P958=100%,"CUMPLIDA",IF(AND(ISNUMBER(L958),ISNUMBER(CGR!$P$4)), IF(L958&lt;CGR!$P$4,"INCUMPLIDA","PROCESO"), "VERIFICAR FECHA")),"SIN VALOR AVANCE")</f>
        <v>CUMPLIDA</v>
      </c>
      <c r="R958" s="281" t="s">
        <v>4009</v>
      </c>
      <c r="S958" s="282" t="s">
        <v>1097</v>
      </c>
      <c r="T958" s="363">
        <v>1</v>
      </c>
      <c r="U958" s="378">
        <v>45017</v>
      </c>
      <c r="V958" s="378">
        <v>45138</v>
      </c>
      <c r="W958" s="165">
        <f t="shared" si="172"/>
        <v>17.285714285714285</v>
      </c>
      <c r="X958" s="387">
        <v>1</v>
      </c>
      <c r="Y958" s="282" t="s">
        <v>4077</v>
      </c>
      <c r="Z958" s="340">
        <f t="shared" si="174"/>
        <v>1</v>
      </c>
      <c r="AA958" s="340">
        <f t="shared" si="175"/>
        <v>1</v>
      </c>
      <c r="AB958" s="340">
        <f t="shared" si="176"/>
        <v>1</v>
      </c>
      <c r="AC958" s="340">
        <f t="shared" si="177"/>
        <v>1</v>
      </c>
      <c r="AD958" s="340">
        <f t="shared" si="178"/>
        <v>1</v>
      </c>
      <c r="AE958" s="340">
        <f t="shared" si="179"/>
        <v>1</v>
      </c>
      <c r="AF958" s="340">
        <f t="shared" si="179"/>
        <v>1</v>
      </c>
      <c r="AG958" s="340">
        <f t="shared" si="180"/>
        <v>1</v>
      </c>
    </row>
    <row r="959" spans="1:33" ht="315">
      <c r="A959" s="169" t="s">
        <v>19</v>
      </c>
      <c r="B959" s="460" t="s">
        <v>13</v>
      </c>
      <c r="C959" s="642" t="s">
        <v>3955</v>
      </c>
      <c r="D959" s="642" t="s">
        <v>3956</v>
      </c>
      <c r="E959" s="643"/>
      <c r="F959" s="643" t="s">
        <v>4074</v>
      </c>
      <c r="G959" s="52" t="s">
        <v>4078</v>
      </c>
      <c r="H959" s="163" t="s">
        <v>4079</v>
      </c>
      <c r="I959" s="163" t="s">
        <v>1097</v>
      </c>
      <c r="J959" s="164">
        <v>1</v>
      </c>
      <c r="K959" s="190">
        <v>44958</v>
      </c>
      <c r="L959" s="190">
        <v>44985</v>
      </c>
      <c r="M959" s="165">
        <f t="shared" si="173"/>
        <v>3.8571428571428572</v>
      </c>
      <c r="N959" s="191">
        <v>1</v>
      </c>
      <c r="O959" s="163" t="s">
        <v>4080</v>
      </c>
      <c r="P959" s="53">
        <f t="shared" si="181"/>
        <v>1</v>
      </c>
      <c r="Q959" s="166" t="str">
        <f>IF(ISNUMBER(P959),IF(P959=100%,"CUMPLIDA",IF(AND(ISNUMBER(L959),ISNUMBER(CGR!$P$4)), IF(L959&lt;CGR!$P$4,"INCUMPLIDA","PROCESO"), "VERIFICAR FECHA")),"SIN VALOR AVANCE")</f>
        <v>CUMPLIDA</v>
      </c>
      <c r="R959" s="281" t="s">
        <v>4079</v>
      </c>
      <c r="S959" s="282" t="s">
        <v>1097</v>
      </c>
      <c r="T959" s="363">
        <v>1</v>
      </c>
      <c r="U959" s="378">
        <v>44958</v>
      </c>
      <c r="V959" s="378">
        <v>44985</v>
      </c>
      <c r="W959" s="165">
        <f t="shared" si="172"/>
        <v>3.8571428571428572</v>
      </c>
      <c r="X959" s="387">
        <v>1</v>
      </c>
      <c r="Y959" s="282" t="s">
        <v>4080</v>
      </c>
      <c r="Z959" s="340">
        <f t="shared" si="174"/>
        <v>1</v>
      </c>
      <c r="AA959" s="340">
        <f t="shared" si="175"/>
        <v>1</v>
      </c>
      <c r="AB959" s="340">
        <f t="shared" si="176"/>
        <v>1</v>
      </c>
      <c r="AC959" s="340">
        <f t="shared" si="177"/>
        <v>1</v>
      </c>
      <c r="AD959" s="340">
        <f t="shared" si="178"/>
        <v>1</v>
      </c>
      <c r="AE959" s="340">
        <f t="shared" si="179"/>
        <v>1</v>
      </c>
      <c r="AF959" s="340">
        <f t="shared" si="179"/>
        <v>1</v>
      </c>
      <c r="AG959" s="340">
        <f t="shared" si="180"/>
        <v>1</v>
      </c>
    </row>
    <row r="960" spans="1:33" ht="375">
      <c r="A960" s="169" t="s">
        <v>19</v>
      </c>
      <c r="B960" s="460" t="s">
        <v>13</v>
      </c>
      <c r="C960" s="642" t="s">
        <v>3955</v>
      </c>
      <c r="D960" s="642" t="s">
        <v>3956</v>
      </c>
      <c r="E960" s="643"/>
      <c r="F960" s="643" t="s">
        <v>4074</v>
      </c>
      <c r="G960" s="52" t="s">
        <v>4081</v>
      </c>
      <c r="H960" s="163" t="s">
        <v>4082</v>
      </c>
      <c r="I960" s="163" t="s">
        <v>4083</v>
      </c>
      <c r="J960" s="164">
        <v>1</v>
      </c>
      <c r="K960" s="190">
        <v>44986</v>
      </c>
      <c r="L960" s="190">
        <v>45015</v>
      </c>
      <c r="M960" s="165">
        <f t="shared" si="173"/>
        <v>4.1428571428571432</v>
      </c>
      <c r="N960" s="191">
        <v>1</v>
      </c>
      <c r="O960" s="163" t="s">
        <v>4013</v>
      </c>
      <c r="P960" s="53">
        <f t="shared" si="181"/>
        <v>1</v>
      </c>
      <c r="Q960" s="166" t="str">
        <f>IF(ISNUMBER(P960),IF(P960=100%,"CUMPLIDA",IF(AND(ISNUMBER(L960),ISNUMBER(CGR!$P$4)), IF(L960&lt;CGR!$P$4,"INCUMPLIDA","PROCESO"), "VERIFICAR FECHA")),"SIN VALOR AVANCE")</f>
        <v>CUMPLIDA</v>
      </c>
      <c r="R960" s="281" t="s">
        <v>4082</v>
      </c>
      <c r="S960" s="282" t="s">
        <v>4083</v>
      </c>
      <c r="T960" s="363">
        <v>1</v>
      </c>
      <c r="U960" s="378">
        <v>44986</v>
      </c>
      <c r="V960" s="378">
        <v>45015</v>
      </c>
      <c r="W960" s="165">
        <f t="shared" si="172"/>
        <v>4.1428571428571432</v>
      </c>
      <c r="X960" s="387">
        <v>1</v>
      </c>
      <c r="Y960" s="282" t="s">
        <v>4013</v>
      </c>
      <c r="Z960" s="340">
        <f t="shared" si="174"/>
        <v>1</v>
      </c>
      <c r="AA960" s="340">
        <f t="shared" si="175"/>
        <v>1</v>
      </c>
      <c r="AB960" s="340">
        <f t="shared" si="176"/>
        <v>1</v>
      </c>
      <c r="AC960" s="340">
        <f t="shared" si="177"/>
        <v>1</v>
      </c>
      <c r="AD960" s="340">
        <f t="shared" si="178"/>
        <v>1</v>
      </c>
      <c r="AE960" s="340">
        <f t="shared" si="179"/>
        <v>1</v>
      </c>
      <c r="AF960" s="340">
        <f t="shared" si="179"/>
        <v>1</v>
      </c>
      <c r="AG960" s="340">
        <f t="shared" si="180"/>
        <v>1</v>
      </c>
    </row>
    <row r="961" spans="1:33" ht="165.75" customHeight="1">
      <c r="A961" s="169" t="s">
        <v>19</v>
      </c>
      <c r="B961" s="460" t="s">
        <v>13</v>
      </c>
      <c r="C961" s="642" t="s">
        <v>3955</v>
      </c>
      <c r="D961" s="642" t="s">
        <v>3956</v>
      </c>
      <c r="E961" s="643" t="s">
        <v>4084</v>
      </c>
      <c r="F961" s="643" t="s">
        <v>4085</v>
      </c>
      <c r="G961" s="52" t="s">
        <v>4006</v>
      </c>
      <c r="H961" s="163" t="s">
        <v>3964</v>
      </c>
      <c r="I961" s="163" t="s">
        <v>3965</v>
      </c>
      <c r="J961" s="164">
        <v>3</v>
      </c>
      <c r="K961" s="190">
        <v>44958</v>
      </c>
      <c r="L961" s="190">
        <v>45323</v>
      </c>
      <c r="M961" s="165">
        <f t="shared" si="173"/>
        <v>52.142857142857146</v>
      </c>
      <c r="N961" s="191">
        <v>3</v>
      </c>
      <c r="O961" s="163" t="s">
        <v>4086</v>
      </c>
      <c r="P961" s="53">
        <f t="shared" si="181"/>
        <v>1</v>
      </c>
      <c r="Q961" s="166" t="str">
        <f>IF(ISNUMBER(P961),IF(P961=100%,"CUMPLIDA",IF(AND(ISNUMBER(L961),ISNUMBER(CGR!$P$4)), IF(L961&lt;CGR!$P$4,"INCUMPLIDA","PROCESO"), "VERIFICAR FECHA")),"SIN VALOR AVANCE")</f>
        <v>CUMPLIDA</v>
      </c>
      <c r="R961" s="281" t="s">
        <v>3964</v>
      </c>
      <c r="S961" s="282" t="s">
        <v>3965</v>
      </c>
      <c r="T961" s="363">
        <v>3</v>
      </c>
      <c r="U961" s="378">
        <v>44958</v>
      </c>
      <c r="V961" s="378">
        <v>45323</v>
      </c>
      <c r="W961" s="165">
        <f t="shared" si="172"/>
        <v>52.142857142857146</v>
      </c>
      <c r="X961" s="387">
        <v>3</v>
      </c>
      <c r="Y961" s="282" t="s">
        <v>4086</v>
      </c>
      <c r="Z961" s="340">
        <f t="shared" si="174"/>
        <v>1</v>
      </c>
      <c r="AA961" s="340">
        <f t="shared" si="175"/>
        <v>1</v>
      </c>
      <c r="AB961" s="340">
        <f t="shared" si="176"/>
        <v>1</v>
      </c>
      <c r="AC961" s="340">
        <f t="shared" si="177"/>
        <v>1</v>
      </c>
      <c r="AD961" s="340">
        <f t="shared" si="178"/>
        <v>1</v>
      </c>
      <c r="AE961" s="340">
        <f t="shared" si="179"/>
        <v>1</v>
      </c>
      <c r="AF961" s="340">
        <f t="shared" si="179"/>
        <v>1</v>
      </c>
      <c r="AG961" s="340">
        <f t="shared" si="180"/>
        <v>1</v>
      </c>
    </row>
    <row r="962" spans="1:33" ht="90" customHeight="1">
      <c r="A962" s="169" t="s">
        <v>19</v>
      </c>
      <c r="B962" s="460" t="s">
        <v>13</v>
      </c>
      <c r="C962" s="642" t="s">
        <v>3955</v>
      </c>
      <c r="D962" s="642" t="s">
        <v>3956</v>
      </c>
      <c r="E962" s="643"/>
      <c r="F962" s="643" t="s">
        <v>4085</v>
      </c>
      <c r="G962" s="643" t="s">
        <v>3967</v>
      </c>
      <c r="H962" s="537" t="s">
        <v>2429</v>
      </c>
      <c r="I962" s="163" t="s">
        <v>969</v>
      </c>
      <c r="J962" s="164">
        <v>1</v>
      </c>
      <c r="K962" s="190">
        <v>45231</v>
      </c>
      <c r="L962" s="190">
        <v>45504</v>
      </c>
      <c r="M962" s="165">
        <f t="shared" si="173"/>
        <v>39</v>
      </c>
      <c r="N962" s="191">
        <v>1</v>
      </c>
      <c r="O962" s="175" t="s">
        <v>3703</v>
      </c>
      <c r="P962" s="53">
        <f t="shared" si="181"/>
        <v>1</v>
      </c>
      <c r="Q962" s="166" t="str">
        <f>IF(ISNUMBER(P962),IF(P962=100%,"CUMPLIDA",IF(AND(ISNUMBER(L962),ISNUMBER(CGR!$P$4)), IF(L962&lt;CGR!$P$4,"INCUMPLIDA","PROCESO"), "VERIFICAR FECHA")),"SIN VALOR AVANCE")</f>
        <v>CUMPLIDA</v>
      </c>
      <c r="R962" s="362" t="s">
        <v>2429</v>
      </c>
      <c r="S962" s="282" t="s">
        <v>969</v>
      </c>
      <c r="T962" s="363">
        <v>1</v>
      </c>
      <c r="U962" s="378">
        <v>45231</v>
      </c>
      <c r="V962" s="378">
        <v>45504</v>
      </c>
      <c r="W962" s="165">
        <f t="shared" si="172"/>
        <v>39</v>
      </c>
      <c r="X962" s="387">
        <v>1</v>
      </c>
      <c r="Y962" s="303" t="s">
        <v>3703</v>
      </c>
      <c r="Z962" s="340">
        <f t="shared" si="174"/>
        <v>1</v>
      </c>
      <c r="AA962" s="340">
        <f t="shared" si="175"/>
        <v>1</v>
      </c>
      <c r="AB962" s="340">
        <f t="shared" si="176"/>
        <v>1</v>
      </c>
      <c r="AC962" s="340">
        <f t="shared" si="177"/>
        <v>1</v>
      </c>
      <c r="AD962" s="340">
        <f t="shared" si="178"/>
        <v>1</v>
      </c>
      <c r="AE962" s="340">
        <f t="shared" si="179"/>
        <v>1</v>
      </c>
      <c r="AF962" s="340">
        <f t="shared" si="179"/>
        <v>1</v>
      </c>
      <c r="AG962" s="340">
        <f t="shared" si="180"/>
        <v>1</v>
      </c>
    </row>
    <row r="963" spans="1:33" ht="195.75">
      <c r="A963" s="169" t="s">
        <v>19</v>
      </c>
      <c r="B963" s="460" t="s">
        <v>13</v>
      </c>
      <c r="C963" s="642"/>
      <c r="D963" s="642"/>
      <c r="E963" s="643"/>
      <c r="F963" s="643" t="s">
        <v>4085</v>
      </c>
      <c r="G963" s="643"/>
      <c r="H963" s="537" t="s">
        <v>2431</v>
      </c>
      <c r="I963" s="163" t="s">
        <v>2432</v>
      </c>
      <c r="J963" s="164">
        <v>1</v>
      </c>
      <c r="K963" s="190">
        <v>45231</v>
      </c>
      <c r="L963" s="190">
        <v>45504</v>
      </c>
      <c r="M963" s="165">
        <f t="shared" si="173"/>
        <v>39</v>
      </c>
      <c r="N963" s="191">
        <v>1</v>
      </c>
      <c r="O963" s="175" t="s">
        <v>4087</v>
      </c>
      <c r="P963" s="53">
        <f t="shared" si="181"/>
        <v>1</v>
      </c>
      <c r="Q963" s="166" t="str">
        <f>IF(ISNUMBER(P963),IF(P963=100%,"CUMPLIDA",IF(AND(ISNUMBER(L963),ISNUMBER(CGR!$P$4)), IF(L963&lt;CGR!$P$4,"INCUMPLIDA","PROCESO"), "VERIFICAR FECHA")),"SIN VALOR AVANCE")</f>
        <v>CUMPLIDA</v>
      </c>
      <c r="R963" s="362" t="s">
        <v>2431</v>
      </c>
      <c r="S963" s="282" t="s">
        <v>2432</v>
      </c>
      <c r="T963" s="363">
        <v>1</v>
      </c>
      <c r="U963" s="378">
        <v>45231</v>
      </c>
      <c r="V963" s="378">
        <v>45504</v>
      </c>
      <c r="W963" s="165">
        <f t="shared" si="172"/>
        <v>39</v>
      </c>
      <c r="X963" s="387">
        <v>1</v>
      </c>
      <c r="Y963" s="303" t="s">
        <v>4087</v>
      </c>
      <c r="Z963" s="340">
        <f t="shared" si="174"/>
        <v>1</v>
      </c>
      <c r="AA963" s="340">
        <f t="shared" si="175"/>
        <v>1</v>
      </c>
      <c r="AB963" s="340">
        <f t="shared" si="176"/>
        <v>1</v>
      </c>
      <c r="AC963" s="340">
        <f t="shared" si="177"/>
        <v>1</v>
      </c>
      <c r="AD963" s="340">
        <f t="shared" si="178"/>
        <v>1</v>
      </c>
      <c r="AE963" s="340">
        <f t="shared" si="179"/>
        <v>1</v>
      </c>
      <c r="AF963" s="340">
        <f t="shared" si="179"/>
        <v>1</v>
      </c>
      <c r="AG963" s="340">
        <f t="shared" si="180"/>
        <v>1</v>
      </c>
    </row>
    <row r="964" spans="1:33" ht="135.75" customHeight="1">
      <c r="A964" s="169" t="s">
        <v>19</v>
      </c>
      <c r="B964" s="460" t="s">
        <v>13</v>
      </c>
      <c r="C964" s="642"/>
      <c r="D964" s="642"/>
      <c r="E964" s="643"/>
      <c r="F964" s="643" t="s">
        <v>4085</v>
      </c>
      <c r="G964" s="52" t="s">
        <v>2434</v>
      </c>
      <c r="H964" s="163" t="s">
        <v>1614</v>
      </c>
      <c r="I964" s="163" t="s">
        <v>238</v>
      </c>
      <c r="J964" s="168">
        <v>1</v>
      </c>
      <c r="K964" s="192">
        <v>45323</v>
      </c>
      <c r="L964" s="192">
        <v>45747</v>
      </c>
      <c r="M964" s="165">
        <f t="shared" si="173"/>
        <v>60.571428571428569</v>
      </c>
      <c r="N964" s="191">
        <v>0</v>
      </c>
      <c r="O964" s="175" t="s">
        <v>3969</v>
      </c>
      <c r="P964" s="53">
        <f t="shared" si="181"/>
        <v>0</v>
      </c>
      <c r="Q964" s="166" t="str">
        <f>IF(ISNUMBER(P964),IF(P964=100%,"CUMPLIDA",IF(AND(ISNUMBER(L964),ISNUMBER(CGR!$P$4)), IF(L964&lt;CGR!$P$4,"INCUMPLIDA","PROCESO"), "VERIFICAR FECHA")),"SIN VALOR AVANCE")</f>
        <v>PROCESO</v>
      </c>
      <c r="R964" s="281" t="s">
        <v>1614</v>
      </c>
      <c r="S964" s="282" t="s">
        <v>238</v>
      </c>
      <c r="T964" s="301">
        <v>1</v>
      </c>
      <c r="U964" s="379">
        <v>45323</v>
      </c>
      <c r="V964" s="379">
        <v>45747</v>
      </c>
      <c r="W964" s="165">
        <f t="shared" si="172"/>
        <v>60.571428571428569</v>
      </c>
      <c r="X964" s="387">
        <v>0</v>
      </c>
      <c r="Y964" s="303" t="s">
        <v>3969</v>
      </c>
      <c r="Z964" s="340">
        <f t="shared" si="174"/>
        <v>1</v>
      </c>
      <c r="AA964" s="340">
        <f t="shared" si="175"/>
        <v>1</v>
      </c>
      <c r="AB964" s="340">
        <f t="shared" si="176"/>
        <v>1</v>
      </c>
      <c r="AC964" s="340">
        <f t="shared" si="177"/>
        <v>1</v>
      </c>
      <c r="AD964" s="340">
        <f t="shared" si="178"/>
        <v>1</v>
      </c>
      <c r="AE964" s="340">
        <f t="shared" si="179"/>
        <v>1</v>
      </c>
      <c r="AF964" s="340">
        <f t="shared" si="179"/>
        <v>1</v>
      </c>
      <c r="AG964" s="340">
        <f t="shared" si="180"/>
        <v>1</v>
      </c>
    </row>
    <row r="965" spans="1:33" ht="90" customHeight="1">
      <c r="A965" s="169" t="s">
        <v>19</v>
      </c>
      <c r="B965" s="460" t="s">
        <v>13</v>
      </c>
      <c r="C965" s="642"/>
      <c r="D965" s="642"/>
      <c r="E965" s="643"/>
      <c r="F965" s="643" t="s">
        <v>4085</v>
      </c>
      <c r="G965" s="52" t="s">
        <v>241</v>
      </c>
      <c r="H965" s="163" t="s">
        <v>241</v>
      </c>
      <c r="I965" s="163" t="s">
        <v>242</v>
      </c>
      <c r="J965" s="168">
        <v>1</v>
      </c>
      <c r="K965" s="192">
        <v>45323</v>
      </c>
      <c r="L965" s="192">
        <v>45747</v>
      </c>
      <c r="M965" s="165">
        <f t="shared" si="173"/>
        <v>60.571428571428569</v>
      </c>
      <c r="N965" s="191">
        <v>0</v>
      </c>
      <c r="O965" s="175" t="s">
        <v>3798</v>
      </c>
      <c r="P965" s="53">
        <f t="shared" si="181"/>
        <v>0</v>
      </c>
      <c r="Q965" s="166" t="str">
        <f>IF(ISNUMBER(P965),IF(P965=100%,"CUMPLIDA",IF(AND(ISNUMBER(L965),ISNUMBER(CGR!$P$4)), IF(L965&lt;CGR!$P$4,"INCUMPLIDA","PROCESO"), "VERIFICAR FECHA")),"SIN VALOR AVANCE")</f>
        <v>PROCESO</v>
      </c>
      <c r="R965" s="281" t="s">
        <v>241</v>
      </c>
      <c r="S965" s="282" t="s">
        <v>242</v>
      </c>
      <c r="T965" s="301">
        <v>1</v>
      </c>
      <c r="U965" s="379">
        <v>45323</v>
      </c>
      <c r="V965" s="379">
        <v>45747</v>
      </c>
      <c r="W965" s="165">
        <f t="shared" si="172"/>
        <v>60.571428571428569</v>
      </c>
      <c r="X965" s="387">
        <v>0</v>
      </c>
      <c r="Y965" s="303" t="s">
        <v>3798</v>
      </c>
      <c r="Z965" s="340">
        <f t="shared" si="174"/>
        <v>1</v>
      </c>
      <c r="AA965" s="340">
        <f t="shared" si="175"/>
        <v>1</v>
      </c>
      <c r="AB965" s="340">
        <f t="shared" si="176"/>
        <v>1</v>
      </c>
      <c r="AC965" s="340">
        <f t="shared" si="177"/>
        <v>1</v>
      </c>
      <c r="AD965" s="340">
        <f t="shared" si="178"/>
        <v>1</v>
      </c>
      <c r="AE965" s="340">
        <f t="shared" si="179"/>
        <v>1</v>
      </c>
      <c r="AF965" s="340">
        <f t="shared" si="179"/>
        <v>1</v>
      </c>
      <c r="AG965" s="340">
        <f t="shared" si="180"/>
        <v>1</v>
      </c>
    </row>
    <row r="966" spans="1:33" ht="150">
      <c r="A966" s="169" t="s">
        <v>19</v>
      </c>
      <c r="B966" s="460" t="s">
        <v>13</v>
      </c>
      <c r="C966" s="642" t="s">
        <v>3955</v>
      </c>
      <c r="D966" s="642" t="s">
        <v>3956</v>
      </c>
      <c r="E966" s="643"/>
      <c r="F966" s="643" t="s">
        <v>4085</v>
      </c>
      <c r="G966" s="52" t="s">
        <v>1361</v>
      </c>
      <c r="H966" s="163" t="s">
        <v>245</v>
      </c>
      <c r="I966" s="163" t="s">
        <v>246</v>
      </c>
      <c r="J966" s="168">
        <v>1</v>
      </c>
      <c r="K966" s="192">
        <v>45231</v>
      </c>
      <c r="L966" s="192">
        <v>45747</v>
      </c>
      <c r="M966" s="165">
        <f t="shared" si="173"/>
        <v>73.714285714285708</v>
      </c>
      <c r="N966" s="191">
        <v>0</v>
      </c>
      <c r="O966" s="175" t="s">
        <v>3798</v>
      </c>
      <c r="P966" s="53">
        <f t="shared" si="181"/>
        <v>0</v>
      </c>
      <c r="Q966" s="166" t="str">
        <f>IF(ISNUMBER(P966),IF(P966=100%,"CUMPLIDA",IF(AND(ISNUMBER(L966),ISNUMBER(CGR!$P$4)), IF(L966&lt;CGR!$P$4,"INCUMPLIDA","PROCESO"), "VERIFICAR FECHA")),"SIN VALOR AVANCE")</f>
        <v>PROCESO</v>
      </c>
      <c r="R966" s="281" t="s">
        <v>245</v>
      </c>
      <c r="S966" s="282" t="s">
        <v>246</v>
      </c>
      <c r="T966" s="301">
        <v>1</v>
      </c>
      <c r="U966" s="379">
        <v>45231</v>
      </c>
      <c r="V966" s="379">
        <v>45747</v>
      </c>
      <c r="W966" s="165">
        <f t="shared" si="172"/>
        <v>73.714285714285708</v>
      </c>
      <c r="X966" s="387">
        <v>0</v>
      </c>
      <c r="Y966" s="303" t="s">
        <v>3798</v>
      </c>
      <c r="Z966" s="340">
        <f t="shared" si="174"/>
        <v>1</v>
      </c>
      <c r="AA966" s="340">
        <f t="shared" si="175"/>
        <v>1</v>
      </c>
      <c r="AB966" s="340">
        <f t="shared" si="176"/>
        <v>1</v>
      </c>
      <c r="AC966" s="340">
        <f t="shared" si="177"/>
        <v>1</v>
      </c>
      <c r="AD966" s="340">
        <f t="shared" si="178"/>
        <v>1</v>
      </c>
      <c r="AE966" s="340">
        <f t="shared" si="179"/>
        <v>1</v>
      </c>
      <c r="AF966" s="340">
        <f t="shared" si="179"/>
        <v>1</v>
      </c>
      <c r="AG966" s="340">
        <f t="shared" si="180"/>
        <v>1</v>
      </c>
    </row>
    <row r="967" spans="1:33" ht="135.75" customHeight="1">
      <c r="A967" s="169" t="s">
        <v>19</v>
      </c>
      <c r="B967" s="460" t="s">
        <v>13</v>
      </c>
      <c r="C967" s="642" t="s">
        <v>3955</v>
      </c>
      <c r="D967" s="642" t="s">
        <v>3956</v>
      </c>
      <c r="E967" s="643"/>
      <c r="F967" s="643" t="s">
        <v>4085</v>
      </c>
      <c r="G967" s="52" t="s">
        <v>248</v>
      </c>
      <c r="H967" s="163" t="s">
        <v>248</v>
      </c>
      <c r="I967" s="163" t="s">
        <v>3249</v>
      </c>
      <c r="J967" s="168">
        <v>1</v>
      </c>
      <c r="K967" s="192">
        <v>45323</v>
      </c>
      <c r="L967" s="192">
        <v>45747</v>
      </c>
      <c r="M967" s="165">
        <f t="shared" si="173"/>
        <v>60.571428571428569</v>
      </c>
      <c r="N967" s="191">
        <v>0</v>
      </c>
      <c r="O967" s="175" t="s">
        <v>3969</v>
      </c>
      <c r="P967" s="53">
        <f t="shared" si="181"/>
        <v>0</v>
      </c>
      <c r="Q967" s="166" t="str">
        <f>IF(ISNUMBER(P967),IF(P967=100%,"CUMPLIDA",IF(AND(ISNUMBER(L967),ISNUMBER(CGR!$P$4)), IF(L967&lt;CGR!$P$4,"INCUMPLIDA","PROCESO"), "VERIFICAR FECHA")),"SIN VALOR AVANCE")</f>
        <v>PROCESO</v>
      </c>
      <c r="R967" s="281" t="s">
        <v>248</v>
      </c>
      <c r="S967" s="282" t="s">
        <v>3249</v>
      </c>
      <c r="T967" s="301">
        <v>1</v>
      </c>
      <c r="U967" s="379">
        <v>45323</v>
      </c>
      <c r="V967" s="379">
        <v>45747</v>
      </c>
      <c r="W967" s="165">
        <f t="shared" si="172"/>
        <v>60.571428571428569</v>
      </c>
      <c r="X967" s="387">
        <v>0</v>
      </c>
      <c r="Y967" s="303" t="s">
        <v>3969</v>
      </c>
      <c r="Z967" s="340">
        <f t="shared" si="174"/>
        <v>1</v>
      </c>
      <c r="AA967" s="340">
        <f t="shared" si="175"/>
        <v>1</v>
      </c>
      <c r="AB967" s="340">
        <f t="shared" si="176"/>
        <v>1</v>
      </c>
      <c r="AC967" s="340">
        <f t="shared" si="177"/>
        <v>1</v>
      </c>
      <c r="AD967" s="340">
        <f t="shared" si="178"/>
        <v>1</v>
      </c>
      <c r="AE967" s="340">
        <f t="shared" si="179"/>
        <v>1</v>
      </c>
      <c r="AF967" s="340">
        <f t="shared" si="179"/>
        <v>1</v>
      </c>
      <c r="AG967" s="340">
        <f t="shared" si="180"/>
        <v>1</v>
      </c>
    </row>
    <row r="968" spans="1:33" ht="135" customHeight="1">
      <c r="A968" s="169" t="s">
        <v>19</v>
      </c>
      <c r="B968" s="460" t="s">
        <v>13</v>
      </c>
      <c r="C968" s="642"/>
      <c r="D968" s="642"/>
      <c r="E968" s="643"/>
      <c r="F968" s="643" t="s">
        <v>4085</v>
      </c>
      <c r="G968" s="52" t="s">
        <v>3707</v>
      </c>
      <c r="H968" s="163" t="s">
        <v>3707</v>
      </c>
      <c r="I968" s="163" t="s">
        <v>252</v>
      </c>
      <c r="J968" s="168">
        <v>1</v>
      </c>
      <c r="K968" s="192">
        <v>45231</v>
      </c>
      <c r="L968" s="192">
        <v>45747</v>
      </c>
      <c r="M968" s="165">
        <f t="shared" si="173"/>
        <v>73.714285714285708</v>
      </c>
      <c r="N968" s="191">
        <v>0</v>
      </c>
      <c r="O968" s="175" t="s">
        <v>3798</v>
      </c>
      <c r="P968" s="53">
        <f t="shared" si="181"/>
        <v>0</v>
      </c>
      <c r="Q968" s="166" t="str">
        <f>IF(ISNUMBER(P968),IF(P968=100%,"CUMPLIDA",IF(AND(ISNUMBER(L968),ISNUMBER(CGR!$P$4)), IF(L968&lt;CGR!$P$4,"INCUMPLIDA","PROCESO"), "VERIFICAR FECHA")),"SIN VALOR AVANCE")</f>
        <v>PROCESO</v>
      </c>
      <c r="R968" s="281" t="s">
        <v>3707</v>
      </c>
      <c r="S968" s="282" t="s">
        <v>252</v>
      </c>
      <c r="T968" s="301">
        <v>1</v>
      </c>
      <c r="U968" s="379">
        <v>45231</v>
      </c>
      <c r="V968" s="379">
        <v>45747</v>
      </c>
      <c r="W968" s="165">
        <f t="shared" si="172"/>
        <v>73.714285714285708</v>
      </c>
      <c r="X968" s="387">
        <v>0</v>
      </c>
      <c r="Y968" s="303" t="s">
        <v>3798</v>
      </c>
      <c r="Z968" s="340">
        <f t="shared" si="174"/>
        <v>1</v>
      </c>
      <c r="AA968" s="340">
        <f t="shared" si="175"/>
        <v>1</v>
      </c>
      <c r="AB968" s="340">
        <f t="shared" si="176"/>
        <v>1</v>
      </c>
      <c r="AC968" s="340">
        <f t="shared" si="177"/>
        <v>1</v>
      </c>
      <c r="AD968" s="340">
        <f t="shared" si="178"/>
        <v>1</v>
      </c>
      <c r="AE968" s="340">
        <f t="shared" si="179"/>
        <v>1</v>
      </c>
      <c r="AF968" s="340">
        <f t="shared" si="179"/>
        <v>1</v>
      </c>
      <c r="AG968" s="340">
        <f t="shared" si="180"/>
        <v>1</v>
      </c>
    </row>
    <row r="969" spans="1:33" ht="195.75">
      <c r="A969" s="169" t="s">
        <v>19</v>
      </c>
      <c r="B969" s="460" t="s">
        <v>13</v>
      </c>
      <c r="C969" s="642"/>
      <c r="D969" s="642"/>
      <c r="E969" s="643"/>
      <c r="F969" s="643" t="s">
        <v>4085</v>
      </c>
      <c r="G969" s="52" t="s">
        <v>3708</v>
      </c>
      <c r="H969" s="163" t="s">
        <v>3708</v>
      </c>
      <c r="I969" s="163" t="s">
        <v>2556</v>
      </c>
      <c r="J969" s="168">
        <v>1</v>
      </c>
      <c r="K969" s="192">
        <v>45231</v>
      </c>
      <c r="L969" s="192">
        <v>45808</v>
      </c>
      <c r="M969" s="165">
        <f t="shared" si="173"/>
        <v>82.428571428571431</v>
      </c>
      <c r="N969" s="191">
        <v>0</v>
      </c>
      <c r="O969" s="175" t="s">
        <v>4087</v>
      </c>
      <c r="P969" s="53">
        <f t="shared" si="181"/>
        <v>0</v>
      </c>
      <c r="Q969" s="166" t="str">
        <f>IF(ISNUMBER(P969),IF(P969=100%,"CUMPLIDA",IF(AND(ISNUMBER(L969),ISNUMBER(CGR!$P$4)), IF(L969&lt;CGR!$P$4,"INCUMPLIDA","PROCESO"), "VERIFICAR FECHA")),"SIN VALOR AVANCE")</f>
        <v>PROCESO</v>
      </c>
      <c r="R969" s="281" t="s">
        <v>3708</v>
      </c>
      <c r="S969" s="282" t="s">
        <v>2556</v>
      </c>
      <c r="T969" s="301">
        <v>1</v>
      </c>
      <c r="U969" s="379">
        <v>45231</v>
      </c>
      <c r="V969" s="379">
        <v>45808</v>
      </c>
      <c r="W969" s="165">
        <f t="shared" si="172"/>
        <v>82.428571428571431</v>
      </c>
      <c r="X969" s="387">
        <v>0</v>
      </c>
      <c r="Y969" s="303" t="s">
        <v>4087</v>
      </c>
      <c r="Z969" s="340">
        <f t="shared" si="174"/>
        <v>1</v>
      </c>
      <c r="AA969" s="340">
        <f t="shared" si="175"/>
        <v>1</v>
      </c>
      <c r="AB969" s="340">
        <f t="shared" si="176"/>
        <v>1</v>
      </c>
      <c r="AC969" s="340">
        <f t="shared" si="177"/>
        <v>1</v>
      </c>
      <c r="AD969" s="340">
        <f t="shared" si="178"/>
        <v>1</v>
      </c>
      <c r="AE969" s="340">
        <f t="shared" si="179"/>
        <v>1</v>
      </c>
      <c r="AF969" s="340">
        <f t="shared" si="179"/>
        <v>1</v>
      </c>
      <c r="AG969" s="340">
        <f t="shared" si="180"/>
        <v>1</v>
      </c>
    </row>
    <row r="970" spans="1:33" ht="75.75" customHeight="1">
      <c r="A970" s="169" t="s">
        <v>19</v>
      </c>
      <c r="B970" s="460" t="s">
        <v>13</v>
      </c>
      <c r="C970" s="642"/>
      <c r="D970" s="642"/>
      <c r="E970" s="643"/>
      <c r="F970" s="643" t="s">
        <v>4085</v>
      </c>
      <c r="G970" s="52" t="s">
        <v>1363</v>
      </c>
      <c r="H970" s="163" t="s">
        <v>258</v>
      </c>
      <c r="I970" s="163" t="s">
        <v>259</v>
      </c>
      <c r="J970" s="168">
        <v>12</v>
      </c>
      <c r="K970" s="192">
        <v>46024</v>
      </c>
      <c r="L970" s="192">
        <v>47118</v>
      </c>
      <c r="M970" s="165">
        <f t="shared" si="173"/>
        <v>156.28571428571428</v>
      </c>
      <c r="N970" s="191">
        <v>0</v>
      </c>
      <c r="O970" s="175" t="s">
        <v>3798</v>
      </c>
      <c r="P970" s="53">
        <f t="shared" si="181"/>
        <v>0</v>
      </c>
      <c r="Q970" s="166" t="str">
        <f>IF(ISNUMBER(P970),IF(P970=100%,"CUMPLIDA",IF(AND(ISNUMBER(L970),ISNUMBER(CGR!$P$4)), IF(L970&lt;CGR!$P$4,"INCUMPLIDA","PROCESO"), "VERIFICAR FECHA")),"SIN VALOR AVANCE")</f>
        <v>PROCESO</v>
      </c>
      <c r="R970" s="281" t="s">
        <v>258</v>
      </c>
      <c r="S970" s="282" t="s">
        <v>259</v>
      </c>
      <c r="T970" s="301">
        <v>12</v>
      </c>
      <c r="U970" s="379">
        <v>46024</v>
      </c>
      <c r="V970" s="379">
        <v>47118</v>
      </c>
      <c r="W970" s="165">
        <f t="shared" si="172"/>
        <v>156.28571428571428</v>
      </c>
      <c r="X970" s="387">
        <v>0</v>
      </c>
      <c r="Y970" s="303" t="s">
        <v>3798</v>
      </c>
      <c r="Z970" s="340">
        <f t="shared" si="174"/>
        <v>1</v>
      </c>
      <c r="AA970" s="340">
        <f t="shared" si="175"/>
        <v>1</v>
      </c>
      <c r="AB970" s="340">
        <f t="shared" si="176"/>
        <v>1</v>
      </c>
      <c r="AC970" s="340">
        <f t="shared" si="177"/>
        <v>1</v>
      </c>
      <c r="AD970" s="340">
        <f t="shared" si="178"/>
        <v>1</v>
      </c>
      <c r="AE970" s="340">
        <f t="shared" si="179"/>
        <v>1</v>
      </c>
      <c r="AF970" s="340">
        <f t="shared" si="179"/>
        <v>1</v>
      </c>
      <c r="AG970" s="340">
        <f t="shared" si="180"/>
        <v>1</v>
      </c>
    </row>
    <row r="971" spans="1:33" ht="180">
      <c r="A971" s="169" t="s">
        <v>19</v>
      </c>
      <c r="B971" s="460" t="s">
        <v>13</v>
      </c>
      <c r="C971" s="642"/>
      <c r="D971" s="642"/>
      <c r="E971" s="643"/>
      <c r="F971" s="643" t="s">
        <v>4085</v>
      </c>
      <c r="G971" s="52" t="s">
        <v>1364</v>
      </c>
      <c r="H971" s="163" t="s">
        <v>261</v>
      </c>
      <c r="I971" s="163" t="s">
        <v>262</v>
      </c>
      <c r="J971" s="168">
        <v>1</v>
      </c>
      <c r="K971" s="192">
        <v>46024</v>
      </c>
      <c r="L971" s="192">
        <v>47118</v>
      </c>
      <c r="M971" s="165">
        <f t="shared" si="173"/>
        <v>156.28571428571428</v>
      </c>
      <c r="N971" s="191">
        <v>0</v>
      </c>
      <c r="O971" s="175" t="s">
        <v>3969</v>
      </c>
      <c r="P971" s="53">
        <f t="shared" si="181"/>
        <v>0</v>
      </c>
      <c r="Q971" s="166" t="str">
        <f>IF(ISNUMBER(P971),IF(P971=100%,"CUMPLIDA",IF(AND(ISNUMBER(L971),ISNUMBER(CGR!$P$4)), IF(L971&lt;CGR!$P$4,"INCUMPLIDA","PROCESO"), "VERIFICAR FECHA")),"SIN VALOR AVANCE")</f>
        <v>PROCESO</v>
      </c>
      <c r="R971" s="281" t="s">
        <v>261</v>
      </c>
      <c r="S971" s="282" t="s">
        <v>262</v>
      </c>
      <c r="T971" s="301">
        <v>1</v>
      </c>
      <c r="U971" s="379">
        <v>46024</v>
      </c>
      <c r="V971" s="379">
        <v>47118</v>
      </c>
      <c r="W971" s="165">
        <f t="shared" ref="W971:W1034" si="182">(V971-U971)/7</f>
        <v>156.28571428571428</v>
      </c>
      <c r="X971" s="387">
        <v>0</v>
      </c>
      <c r="Y971" s="303" t="s">
        <v>3969</v>
      </c>
      <c r="Z971" s="340">
        <f t="shared" si="174"/>
        <v>1</v>
      </c>
      <c r="AA971" s="340">
        <f t="shared" si="175"/>
        <v>1</v>
      </c>
      <c r="AB971" s="340">
        <f t="shared" si="176"/>
        <v>1</v>
      </c>
      <c r="AC971" s="340">
        <f t="shared" si="177"/>
        <v>1</v>
      </c>
      <c r="AD971" s="340">
        <f t="shared" si="178"/>
        <v>1</v>
      </c>
      <c r="AE971" s="340">
        <f t="shared" si="179"/>
        <v>1</v>
      </c>
      <c r="AF971" s="340">
        <f t="shared" si="179"/>
        <v>1</v>
      </c>
      <c r="AG971" s="340">
        <f t="shared" si="180"/>
        <v>1</v>
      </c>
    </row>
    <row r="972" spans="1:33" ht="409.5">
      <c r="A972" s="169" t="s">
        <v>19</v>
      </c>
      <c r="B972" s="460" t="s">
        <v>13</v>
      </c>
      <c r="C972" s="642"/>
      <c r="D972" s="642"/>
      <c r="E972" s="643"/>
      <c r="F972" s="643" t="s">
        <v>4085</v>
      </c>
      <c r="G972" s="52" t="s">
        <v>1365</v>
      </c>
      <c r="H972" s="163" t="s">
        <v>264</v>
      </c>
      <c r="I972" s="163" t="s">
        <v>265</v>
      </c>
      <c r="J972" s="168">
        <v>2</v>
      </c>
      <c r="K972" s="192">
        <v>46024</v>
      </c>
      <c r="L972" s="192">
        <v>47118</v>
      </c>
      <c r="M972" s="165">
        <f t="shared" si="173"/>
        <v>156.28571428571428</v>
      </c>
      <c r="N972" s="191">
        <v>0</v>
      </c>
      <c r="O972" s="175" t="s">
        <v>4087</v>
      </c>
      <c r="P972" s="53">
        <f t="shared" si="181"/>
        <v>0</v>
      </c>
      <c r="Q972" s="166" t="str">
        <f>IF(ISNUMBER(P972),IF(P972=100%,"CUMPLIDA",IF(AND(ISNUMBER(L972),ISNUMBER(CGR!$P$4)), IF(L972&lt;CGR!$P$4,"INCUMPLIDA","PROCESO"), "VERIFICAR FECHA")),"SIN VALOR AVANCE")</f>
        <v>PROCESO</v>
      </c>
      <c r="R972" s="281" t="s">
        <v>264</v>
      </c>
      <c r="S972" s="282" t="s">
        <v>265</v>
      </c>
      <c r="T972" s="301">
        <v>2</v>
      </c>
      <c r="U972" s="379">
        <v>46024</v>
      </c>
      <c r="V972" s="379">
        <v>47118</v>
      </c>
      <c r="W972" s="165">
        <f t="shared" si="182"/>
        <v>156.28571428571428</v>
      </c>
      <c r="X972" s="387">
        <v>0</v>
      </c>
      <c r="Y972" s="303" t="s">
        <v>4087</v>
      </c>
      <c r="Z972" s="340">
        <f t="shared" si="174"/>
        <v>1</v>
      </c>
      <c r="AA972" s="340">
        <f t="shared" si="175"/>
        <v>1</v>
      </c>
      <c r="AB972" s="340">
        <f t="shared" si="176"/>
        <v>1</v>
      </c>
      <c r="AC972" s="340">
        <f t="shared" si="177"/>
        <v>1</v>
      </c>
      <c r="AD972" s="340">
        <f t="shared" si="178"/>
        <v>1</v>
      </c>
      <c r="AE972" s="340">
        <f t="shared" si="179"/>
        <v>1</v>
      </c>
      <c r="AF972" s="340">
        <f t="shared" si="179"/>
        <v>1</v>
      </c>
      <c r="AG972" s="340">
        <f t="shared" si="180"/>
        <v>1</v>
      </c>
    </row>
    <row r="973" spans="1:33" ht="150">
      <c r="A973" s="169" t="s">
        <v>19</v>
      </c>
      <c r="B973" s="460" t="s">
        <v>13</v>
      </c>
      <c r="C973" s="642" t="s">
        <v>3955</v>
      </c>
      <c r="D973" s="642" t="s">
        <v>3956</v>
      </c>
      <c r="E973" s="643"/>
      <c r="F973" s="643" t="s">
        <v>4085</v>
      </c>
      <c r="G973" s="52" t="s">
        <v>3970</v>
      </c>
      <c r="H973" s="163" t="s">
        <v>3971</v>
      </c>
      <c r="I973" s="163" t="s">
        <v>3972</v>
      </c>
      <c r="J973" s="164">
        <v>1</v>
      </c>
      <c r="K973" s="190">
        <v>44927</v>
      </c>
      <c r="L973" s="190">
        <v>45016</v>
      </c>
      <c r="M973" s="165">
        <f t="shared" si="173"/>
        <v>12.714285714285714</v>
      </c>
      <c r="N973" s="191">
        <v>1</v>
      </c>
      <c r="O973" s="163" t="s">
        <v>4088</v>
      </c>
      <c r="P973" s="53">
        <f t="shared" si="181"/>
        <v>1</v>
      </c>
      <c r="Q973" s="166" t="str">
        <f>IF(ISNUMBER(P973),IF(P973=100%,"CUMPLIDA",IF(AND(ISNUMBER(L973),ISNUMBER(CGR!$P$4)), IF(L973&lt;CGR!$P$4,"INCUMPLIDA","PROCESO"), "VERIFICAR FECHA")),"SIN VALOR AVANCE")</f>
        <v>CUMPLIDA</v>
      </c>
      <c r="R973" s="281" t="s">
        <v>3971</v>
      </c>
      <c r="S973" s="282" t="s">
        <v>3972</v>
      </c>
      <c r="T973" s="363">
        <v>1</v>
      </c>
      <c r="U973" s="378">
        <v>44927</v>
      </c>
      <c r="V973" s="378">
        <v>45016</v>
      </c>
      <c r="W973" s="165">
        <f t="shared" si="182"/>
        <v>12.714285714285714</v>
      </c>
      <c r="X973" s="387">
        <v>1</v>
      </c>
      <c r="Y973" s="282" t="s">
        <v>4088</v>
      </c>
      <c r="Z973" s="340">
        <f t="shared" si="174"/>
        <v>1</v>
      </c>
      <c r="AA973" s="340">
        <f t="shared" si="175"/>
        <v>1</v>
      </c>
      <c r="AB973" s="340">
        <f t="shared" si="176"/>
        <v>1</v>
      </c>
      <c r="AC973" s="340">
        <f t="shared" si="177"/>
        <v>1</v>
      </c>
      <c r="AD973" s="340">
        <f t="shared" si="178"/>
        <v>1</v>
      </c>
      <c r="AE973" s="340">
        <f t="shared" si="179"/>
        <v>1</v>
      </c>
      <c r="AF973" s="340">
        <f t="shared" si="179"/>
        <v>1</v>
      </c>
      <c r="AG973" s="340">
        <f t="shared" si="180"/>
        <v>1</v>
      </c>
    </row>
    <row r="974" spans="1:33" ht="360">
      <c r="A974" s="169" t="s">
        <v>19</v>
      </c>
      <c r="B974" s="460" t="s">
        <v>13</v>
      </c>
      <c r="C974" s="642" t="s">
        <v>3955</v>
      </c>
      <c r="D974" s="642" t="s">
        <v>3956</v>
      </c>
      <c r="E974" s="643"/>
      <c r="F974" s="643" t="s">
        <v>4085</v>
      </c>
      <c r="G974" s="52" t="s">
        <v>3970</v>
      </c>
      <c r="H974" s="163" t="s">
        <v>4009</v>
      </c>
      <c r="I974" s="163" t="s">
        <v>1097</v>
      </c>
      <c r="J974" s="164">
        <v>1</v>
      </c>
      <c r="K974" s="190">
        <v>45017</v>
      </c>
      <c r="L974" s="190">
        <v>45138</v>
      </c>
      <c r="M974" s="165">
        <f t="shared" si="173"/>
        <v>17.285714285714285</v>
      </c>
      <c r="N974" s="191">
        <v>1</v>
      </c>
      <c r="O974" s="163" t="s">
        <v>4077</v>
      </c>
      <c r="P974" s="53">
        <f t="shared" si="181"/>
        <v>1</v>
      </c>
      <c r="Q974" s="166" t="str">
        <f>IF(ISNUMBER(P974),IF(P974=100%,"CUMPLIDA",IF(AND(ISNUMBER(L974),ISNUMBER(CGR!$P$4)), IF(L974&lt;CGR!$P$4,"INCUMPLIDA","PROCESO"), "VERIFICAR FECHA")),"SIN VALOR AVANCE")</f>
        <v>CUMPLIDA</v>
      </c>
      <c r="R974" s="281" t="s">
        <v>4009</v>
      </c>
      <c r="S974" s="282" t="s">
        <v>1097</v>
      </c>
      <c r="T974" s="363">
        <v>1</v>
      </c>
      <c r="U974" s="378">
        <v>45017</v>
      </c>
      <c r="V974" s="378">
        <v>45138</v>
      </c>
      <c r="W974" s="165">
        <f t="shared" si="182"/>
        <v>17.285714285714285</v>
      </c>
      <c r="X974" s="387">
        <v>1</v>
      </c>
      <c r="Y974" s="282" t="s">
        <v>4077</v>
      </c>
      <c r="Z974" s="340">
        <f t="shared" si="174"/>
        <v>1</v>
      </c>
      <c r="AA974" s="340">
        <f t="shared" si="175"/>
        <v>1</v>
      </c>
      <c r="AB974" s="340">
        <f t="shared" si="176"/>
        <v>1</v>
      </c>
      <c r="AC974" s="340">
        <f t="shared" si="177"/>
        <v>1</v>
      </c>
      <c r="AD974" s="340">
        <f t="shared" si="178"/>
        <v>1</v>
      </c>
      <c r="AE974" s="340">
        <f t="shared" si="179"/>
        <v>1</v>
      </c>
      <c r="AF974" s="340">
        <f t="shared" si="179"/>
        <v>1</v>
      </c>
      <c r="AG974" s="340">
        <f t="shared" si="180"/>
        <v>1</v>
      </c>
    </row>
    <row r="975" spans="1:33" ht="240">
      <c r="A975" s="169" t="s">
        <v>19</v>
      </c>
      <c r="B975" s="460" t="s">
        <v>13</v>
      </c>
      <c r="C975" s="642" t="s">
        <v>3955</v>
      </c>
      <c r="D975" s="642" t="s">
        <v>3956</v>
      </c>
      <c r="E975" s="643"/>
      <c r="F975" s="643" t="s">
        <v>4085</v>
      </c>
      <c r="G975" s="52" t="s">
        <v>4089</v>
      </c>
      <c r="H975" s="163" t="s">
        <v>4090</v>
      </c>
      <c r="I975" s="163" t="s">
        <v>1097</v>
      </c>
      <c r="J975" s="164">
        <v>1</v>
      </c>
      <c r="K975" s="190">
        <v>44958</v>
      </c>
      <c r="L975" s="190">
        <v>45016</v>
      </c>
      <c r="M975" s="165">
        <f t="shared" si="173"/>
        <v>8.2857142857142865</v>
      </c>
      <c r="N975" s="191">
        <v>1</v>
      </c>
      <c r="O975" s="163" t="s">
        <v>3973</v>
      </c>
      <c r="P975" s="53">
        <f t="shared" si="181"/>
        <v>1</v>
      </c>
      <c r="Q975" s="166" t="str">
        <f>IF(ISNUMBER(P975),IF(P975=100%,"CUMPLIDA",IF(AND(ISNUMBER(L975),ISNUMBER(CGR!$P$4)), IF(L975&lt;CGR!$P$4,"INCUMPLIDA","PROCESO"), "VERIFICAR FECHA")),"SIN VALOR AVANCE")</f>
        <v>CUMPLIDA</v>
      </c>
      <c r="R975" s="281" t="s">
        <v>4090</v>
      </c>
      <c r="S975" s="282" t="s">
        <v>1097</v>
      </c>
      <c r="T975" s="363">
        <v>1</v>
      </c>
      <c r="U975" s="378">
        <v>44958</v>
      </c>
      <c r="V975" s="378">
        <v>45016</v>
      </c>
      <c r="W975" s="165">
        <f t="shared" si="182"/>
        <v>8.2857142857142865</v>
      </c>
      <c r="X975" s="387">
        <v>1</v>
      </c>
      <c r="Y975" s="282" t="s">
        <v>3973</v>
      </c>
      <c r="Z975" s="340">
        <f t="shared" si="174"/>
        <v>1</v>
      </c>
      <c r="AA975" s="340">
        <f t="shared" si="175"/>
        <v>1</v>
      </c>
      <c r="AB975" s="340">
        <f t="shared" si="176"/>
        <v>1</v>
      </c>
      <c r="AC975" s="340">
        <f t="shared" si="177"/>
        <v>1</v>
      </c>
      <c r="AD975" s="340">
        <f t="shared" si="178"/>
        <v>1</v>
      </c>
      <c r="AE975" s="340">
        <f t="shared" si="179"/>
        <v>1</v>
      </c>
      <c r="AF975" s="340">
        <f t="shared" si="179"/>
        <v>1</v>
      </c>
      <c r="AG975" s="340">
        <f t="shared" si="180"/>
        <v>1</v>
      </c>
    </row>
    <row r="976" spans="1:33" ht="300">
      <c r="A976" s="169" t="s">
        <v>19</v>
      </c>
      <c r="B976" s="460" t="s">
        <v>13</v>
      </c>
      <c r="C976" s="642" t="s">
        <v>3955</v>
      </c>
      <c r="D976" s="642" t="s">
        <v>3956</v>
      </c>
      <c r="E976" s="643"/>
      <c r="F976" s="643" t="s">
        <v>4085</v>
      </c>
      <c r="G976" s="52" t="s">
        <v>4091</v>
      </c>
      <c r="H976" s="163" t="s">
        <v>4092</v>
      </c>
      <c r="I976" s="163" t="s">
        <v>1097</v>
      </c>
      <c r="J976" s="164">
        <v>1</v>
      </c>
      <c r="K976" s="190">
        <v>44958</v>
      </c>
      <c r="L976" s="190">
        <v>44985</v>
      </c>
      <c r="M976" s="165">
        <f t="shared" si="173"/>
        <v>3.8571428571428572</v>
      </c>
      <c r="N976" s="191">
        <v>1</v>
      </c>
      <c r="O976" s="163" t="s">
        <v>4076</v>
      </c>
      <c r="P976" s="53">
        <f t="shared" si="181"/>
        <v>1</v>
      </c>
      <c r="Q976" s="166" t="str">
        <f>IF(ISNUMBER(P976),IF(P976=100%,"CUMPLIDA",IF(AND(ISNUMBER(L976),ISNUMBER(CGR!$P$4)), IF(L976&lt;CGR!$P$4,"INCUMPLIDA","PROCESO"), "VERIFICAR FECHA")),"SIN VALOR AVANCE")</f>
        <v>CUMPLIDA</v>
      </c>
      <c r="R976" s="281" t="s">
        <v>4092</v>
      </c>
      <c r="S976" s="282" t="s">
        <v>1097</v>
      </c>
      <c r="T976" s="363">
        <v>1</v>
      </c>
      <c r="U976" s="378">
        <v>44958</v>
      </c>
      <c r="V976" s="378">
        <v>44985</v>
      </c>
      <c r="W976" s="165">
        <f t="shared" si="182"/>
        <v>3.8571428571428572</v>
      </c>
      <c r="X976" s="387">
        <v>1</v>
      </c>
      <c r="Y976" s="282" t="s">
        <v>4076</v>
      </c>
      <c r="Z976" s="340">
        <f t="shared" si="174"/>
        <v>1</v>
      </c>
      <c r="AA976" s="340">
        <f t="shared" si="175"/>
        <v>1</v>
      </c>
      <c r="AB976" s="340">
        <f t="shared" si="176"/>
        <v>1</v>
      </c>
      <c r="AC976" s="340">
        <f t="shared" si="177"/>
        <v>1</v>
      </c>
      <c r="AD976" s="340">
        <f t="shared" si="178"/>
        <v>1</v>
      </c>
      <c r="AE976" s="340">
        <f t="shared" si="179"/>
        <v>1</v>
      </c>
      <c r="AF976" s="340">
        <f t="shared" si="179"/>
        <v>1</v>
      </c>
      <c r="AG976" s="340">
        <f t="shared" si="180"/>
        <v>1</v>
      </c>
    </row>
    <row r="977" spans="1:33" ht="225">
      <c r="A977" s="169" t="s">
        <v>19</v>
      </c>
      <c r="B977" s="460" t="s">
        <v>13</v>
      </c>
      <c r="C977" s="642" t="s">
        <v>3955</v>
      </c>
      <c r="D977" s="642" t="s">
        <v>3956</v>
      </c>
      <c r="E977" s="643"/>
      <c r="F977" s="643" t="s">
        <v>4085</v>
      </c>
      <c r="G977" s="52" t="s">
        <v>4093</v>
      </c>
      <c r="H977" s="163" t="s">
        <v>4094</v>
      </c>
      <c r="I977" s="163" t="s">
        <v>1097</v>
      </c>
      <c r="J977" s="164">
        <v>12</v>
      </c>
      <c r="K977" s="190">
        <v>44958</v>
      </c>
      <c r="L977" s="190">
        <v>45323</v>
      </c>
      <c r="M977" s="165">
        <f t="shared" si="173"/>
        <v>52.142857142857146</v>
      </c>
      <c r="N977" s="191">
        <v>12</v>
      </c>
      <c r="O977" s="163" t="s">
        <v>4013</v>
      </c>
      <c r="P977" s="53">
        <f t="shared" si="181"/>
        <v>1</v>
      </c>
      <c r="Q977" s="166" t="str">
        <f>IF(ISNUMBER(P977),IF(P977=100%,"CUMPLIDA",IF(AND(ISNUMBER(L977),ISNUMBER(CGR!$P$4)), IF(L977&lt;CGR!$P$4,"INCUMPLIDA","PROCESO"), "VERIFICAR FECHA")),"SIN VALOR AVANCE")</f>
        <v>CUMPLIDA</v>
      </c>
      <c r="R977" s="281" t="s">
        <v>4094</v>
      </c>
      <c r="S977" s="282" t="s">
        <v>1097</v>
      </c>
      <c r="T977" s="363">
        <v>12</v>
      </c>
      <c r="U977" s="378">
        <v>44958</v>
      </c>
      <c r="V977" s="378">
        <v>45323</v>
      </c>
      <c r="W977" s="165">
        <f t="shared" si="182"/>
        <v>52.142857142857146</v>
      </c>
      <c r="X977" s="387">
        <v>12</v>
      </c>
      <c r="Y977" s="282" t="s">
        <v>4013</v>
      </c>
      <c r="Z977" s="340">
        <f t="shared" si="174"/>
        <v>1</v>
      </c>
      <c r="AA977" s="340">
        <f t="shared" si="175"/>
        <v>1</v>
      </c>
      <c r="AB977" s="340">
        <f t="shared" si="176"/>
        <v>1</v>
      </c>
      <c r="AC977" s="340">
        <f t="shared" si="177"/>
        <v>1</v>
      </c>
      <c r="AD977" s="340">
        <f t="shared" si="178"/>
        <v>1</v>
      </c>
      <c r="AE977" s="340">
        <f t="shared" si="179"/>
        <v>1</v>
      </c>
      <c r="AF977" s="340">
        <f t="shared" si="179"/>
        <v>1</v>
      </c>
      <c r="AG977" s="340">
        <f t="shared" si="180"/>
        <v>1</v>
      </c>
    </row>
    <row r="978" spans="1:33" ht="180">
      <c r="A978" s="169" t="s">
        <v>19</v>
      </c>
      <c r="B978" s="460" t="s">
        <v>13</v>
      </c>
      <c r="C978" s="642" t="s">
        <v>3955</v>
      </c>
      <c r="D978" s="642" t="s">
        <v>3956</v>
      </c>
      <c r="E978" s="643"/>
      <c r="F978" s="643" t="s">
        <v>4085</v>
      </c>
      <c r="G978" s="52" t="s">
        <v>4095</v>
      </c>
      <c r="H978" s="163" t="s">
        <v>4096</v>
      </c>
      <c r="I978" s="163" t="s">
        <v>1097</v>
      </c>
      <c r="J978" s="164">
        <v>4</v>
      </c>
      <c r="K978" s="190">
        <v>44958</v>
      </c>
      <c r="L978" s="190">
        <v>45323</v>
      </c>
      <c r="M978" s="165">
        <f t="shared" si="173"/>
        <v>52.142857142857146</v>
      </c>
      <c r="N978" s="191">
        <v>4</v>
      </c>
      <c r="O978" s="163" t="s">
        <v>4013</v>
      </c>
      <c r="P978" s="53">
        <f t="shared" si="181"/>
        <v>1</v>
      </c>
      <c r="Q978" s="166" t="str">
        <f>IF(ISNUMBER(P978),IF(P978=100%,"CUMPLIDA",IF(AND(ISNUMBER(L978),ISNUMBER(CGR!$P$4)), IF(L978&lt;CGR!$P$4,"INCUMPLIDA","PROCESO"), "VERIFICAR FECHA")),"SIN VALOR AVANCE")</f>
        <v>CUMPLIDA</v>
      </c>
      <c r="R978" s="281" t="s">
        <v>4096</v>
      </c>
      <c r="S978" s="282" t="s">
        <v>1097</v>
      </c>
      <c r="T978" s="363">
        <v>4</v>
      </c>
      <c r="U978" s="378">
        <v>44958</v>
      </c>
      <c r="V978" s="378">
        <v>45323</v>
      </c>
      <c r="W978" s="165">
        <f t="shared" si="182"/>
        <v>52.142857142857146</v>
      </c>
      <c r="X978" s="387">
        <v>4</v>
      </c>
      <c r="Y978" s="282" t="s">
        <v>4013</v>
      </c>
      <c r="Z978" s="340">
        <f t="shared" si="174"/>
        <v>1</v>
      </c>
      <c r="AA978" s="340">
        <f t="shared" si="175"/>
        <v>1</v>
      </c>
      <c r="AB978" s="340">
        <f t="shared" si="176"/>
        <v>1</v>
      </c>
      <c r="AC978" s="340">
        <f t="shared" si="177"/>
        <v>1</v>
      </c>
      <c r="AD978" s="340">
        <f t="shared" si="178"/>
        <v>1</v>
      </c>
      <c r="AE978" s="340">
        <f t="shared" si="179"/>
        <v>1</v>
      </c>
      <c r="AF978" s="340">
        <f t="shared" si="179"/>
        <v>1</v>
      </c>
      <c r="AG978" s="340">
        <f t="shared" si="180"/>
        <v>1</v>
      </c>
    </row>
    <row r="979" spans="1:33" ht="165.75" customHeight="1">
      <c r="A979" s="169" t="s">
        <v>19</v>
      </c>
      <c r="B979" s="460" t="s">
        <v>13</v>
      </c>
      <c r="C979" s="642" t="s">
        <v>3955</v>
      </c>
      <c r="D979" s="642" t="s">
        <v>3956</v>
      </c>
      <c r="E979" s="643" t="s">
        <v>4097</v>
      </c>
      <c r="F979" s="643" t="s">
        <v>4098</v>
      </c>
      <c r="G979" s="52" t="s">
        <v>4006</v>
      </c>
      <c r="H979" s="163" t="s">
        <v>3964</v>
      </c>
      <c r="I979" s="163" t="s">
        <v>3965</v>
      </c>
      <c r="J979" s="164">
        <v>3</v>
      </c>
      <c r="K979" s="190">
        <v>44958</v>
      </c>
      <c r="L979" s="190">
        <v>45323</v>
      </c>
      <c r="M979" s="165">
        <f t="shared" si="173"/>
        <v>52.142857142857146</v>
      </c>
      <c r="N979" s="191">
        <v>3</v>
      </c>
      <c r="O979" s="163" t="s">
        <v>4099</v>
      </c>
      <c r="P979" s="53">
        <f t="shared" si="181"/>
        <v>1</v>
      </c>
      <c r="Q979" s="166" t="str">
        <f>IF(ISNUMBER(P979),IF(P979=100%,"CUMPLIDA",IF(AND(ISNUMBER(L979),ISNUMBER(CGR!$P$4)), IF(L979&lt;CGR!$P$4,"INCUMPLIDA","PROCESO"), "VERIFICAR FECHA")),"SIN VALOR AVANCE")</f>
        <v>CUMPLIDA</v>
      </c>
      <c r="R979" s="281" t="s">
        <v>3964</v>
      </c>
      <c r="S979" s="282" t="s">
        <v>3965</v>
      </c>
      <c r="T979" s="363">
        <v>3</v>
      </c>
      <c r="U979" s="378">
        <v>44958</v>
      </c>
      <c r="V979" s="378">
        <v>45323</v>
      </c>
      <c r="W979" s="165">
        <f t="shared" si="182"/>
        <v>52.142857142857146</v>
      </c>
      <c r="X979" s="387">
        <v>3</v>
      </c>
      <c r="Y979" s="282" t="s">
        <v>4099</v>
      </c>
      <c r="Z979" s="340">
        <f t="shared" si="174"/>
        <v>1</v>
      </c>
      <c r="AA979" s="340">
        <f t="shared" si="175"/>
        <v>1</v>
      </c>
      <c r="AB979" s="340">
        <f t="shared" si="176"/>
        <v>1</v>
      </c>
      <c r="AC979" s="340">
        <f t="shared" si="177"/>
        <v>1</v>
      </c>
      <c r="AD979" s="340">
        <f t="shared" si="178"/>
        <v>1</v>
      </c>
      <c r="AE979" s="340">
        <f t="shared" si="179"/>
        <v>1</v>
      </c>
      <c r="AF979" s="340">
        <f t="shared" si="179"/>
        <v>1</v>
      </c>
      <c r="AG979" s="340">
        <f t="shared" si="180"/>
        <v>1</v>
      </c>
    </row>
    <row r="980" spans="1:33" ht="90">
      <c r="A980" s="169" t="s">
        <v>19</v>
      </c>
      <c r="B980" s="460" t="s">
        <v>13</v>
      </c>
      <c r="C980" s="642"/>
      <c r="D980" s="642"/>
      <c r="E980" s="643"/>
      <c r="F980" s="643" t="s">
        <v>4098</v>
      </c>
      <c r="G980" s="52" t="s">
        <v>3967</v>
      </c>
      <c r="H980" s="537" t="s">
        <v>2429</v>
      </c>
      <c r="I980" s="163" t="s">
        <v>969</v>
      </c>
      <c r="J980" s="164">
        <v>1</v>
      </c>
      <c r="K980" s="190">
        <v>45231</v>
      </c>
      <c r="L980" s="190">
        <v>45504</v>
      </c>
      <c r="M980" s="165">
        <f t="shared" ref="M980:M1043" si="183">(L980-K980)/7</f>
        <v>39</v>
      </c>
      <c r="N980" s="191">
        <v>1</v>
      </c>
      <c r="O980" s="175" t="s">
        <v>3703</v>
      </c>
      <c r="P980" s="53">
        <f t="shared" si="181"/>
        <v>1</v>
      </c>
      <c r="Q980" s="166" t="str">
        <f>IF(ISNUMBER(P980),IF(P980=100%,"CUMPLIDA",IF(AND(ISNUMBER(L980),ISNUMBER(CGR!$P$4)), IF(L980&lt;CGR!$P$4,"INCUMPLIDA","PROCESO"), "VERIFICAR FECHA")),"SIN VALOR AVANCE")</f>
        <v>CUMPLIDA</v>
      </c>
      <c r="R980" s="362" t="s">
        <v>2429</v>
      </c>
      <c r="S980" s="282" t="s">
        <v>969</v>
      </c>
      <c r="T980" s="363">
        <v>1</v>
      </c>
      <c r="U980" s="378">
        <v>45231</v>
      </c>
      <c r="V980" s="378">
        <v>45504</v>
      </c>
      <c r="W980" s="165">
        <f t="shared" si="182"/>
        <v>39</v>
      </c>
      <c r="X980" s="387">
        <v>1</v>
      </c>
      <c r="Y980" s="303" t="s">
        <v>3703</v>
      </c>
      <c r="Z980" s="340">
        <f t="shared" si="174"/>
        <v>1</v>
      </c>
      <c r="AA980" s="340">
        <f t="shared" si="175"/>
        <v>1</v>
      </c>
      <c r="AB980" s="340">
        <f t="shared" si="176"/>
        <v>1</v>
      </c>
      <c r="AC980" s="340">
        <f t="shared" si="177"/>
        <v>1</v>
      </c>
      <c r="AD980" s="340">
        <f t="shared" si="178"/>
        <v>1</v>
      </c>
      <c r="AE980" s="340">
        <f t="shared" si="179"/>
        <v>1</v>
      </c>
      <c r="AF980" s="340">
        <f t="shared" si="179"/>
        <v>1</v>
      </c>
      <c r="AG980" s="340">
        <f t="shared" si="180"/>
        <v>1</v>
      </c>
    </row>
    <row r="981" spans="1:33" ht="195.75">
      <c r="A981" s="169" t="s">
        <v>19</v>
      </c>
      <c r="B981" s="460" t="s">
        <v>13</v>
      </c>
      <c r="C981" s="642"/>
      <c r="D981" s="642"/>
      <c r="E981" s="643"/>
      <c r="F981" s="643" t="s">
        <v>4098</v>
      </c>
      <c r="G981" s="52" t="s">
        <v>3967</v>
      </c>
      <c r="H981" s="537" t="s">
        <v>2431</v>
      </c>
      <c r="I981" s="163" t="s">
        <v>2432</v>
      </c>
      <c r="J981" s="164">
        <v>1</v>
      </c>
      <c r="K981" s="190">
        <v>45231</v>
      </c>
      <c r="L981" s="190">
        <v>45504</v>
      </c>
      <c r="M981" s="165">
        <f t="shared" si="183"/>
        <v>39</v>
      </c>
      <c r="N981" s="191">
        <v>1</v>
      </c>
      <c r="O981" s="175" t="s">
        <v>4087</v>
      </c>
      <c r="P981" s="53">
        <f t="shared" si="181"/>
        <v>1</v>
      </c>
      <c r="Q981" s="166" t="str">
        <f>IF(ISNUMBER(P981),IF(P981=100%,"CUMPLIDA",IF(AND(ISNUMBER(L981),ISNUMBER(CGR!$P$4)), IF(L981&lt;CGR!$P$4,"INCUMPLIDA","PROCESO"), "VERIFICAR FECHA")),"SIN VALOR AVANCE")</f>
        <v>CUMPLIDA</v>
      </c>
      <c r="R981" s="362" t="s">
        <v>2431</v>
      </c>
      <c r="S981" s="282" t="s">
        <v>2432</v>
      </c>
      <c r="T981" s="363">
        <v>1</v>
      </c>
      <c r="U981" s="378">
        <v>45231</v>
      </c>
      <c r="V981" s="378">
        <v>45504</v>
      </c>
      <c r="W981" s="165">
        <f t="shared" si="182"/>
        <v>39</v>
      </c>
      <c r="X981" s="387">
        <v>1</v>
      </c>
      <c r="Y981" s="303" t="s">
        <v>4087</v>
      </c>
      <c r="Z981" s="340">
        <f t="shared" ref="Z981:Z1044" si="184">IF(H981=R981,1,0)</f>
        <v>1</v>
      </c>
      <c r="AA981" s="340">
        <f t="shared" ref="AA981:AA1044" si="185">IF(I981=S981,1,0)</f>
        <v>1</v>
      </c>
      <c r="AB981" s="340">
        <f t="shared" ref="AB981:AB1044" si="186">IF(J981=T981,1,0)</f>
        <v>1</v>
      </c>
      <c r="AC981" s="340">
        <f t="shared" ref="AC981:AC1044" si="187">IF(K981=U981,1,0)</f>
        <v>1</v>
      </c>
      <c r="AD981" s="340">
        <f t="shared" ref="AD981:AD1044" si="188">IF(L981=V981,1,0)</f>
        <v>1</v>
      </c>
      <c r="AE981" s="340">
        <f t="shared" ref="AE981:AF1044" si="189">IF(M981=W981,1,0)</f>
        <v>1</v>
      </c>
      <c r="AF981" s="340">
        <f t="shared" si="189"/>
        <v>1</v>
      </c>
      <c r="AG981" s="340">
        <f t="shared" ref="AG981:AG1044" si="190">IF(O981=Y981,1,0)</f>
        <v>1</v>
      </c>
    </row>
    <row r="982" spans="1:33" ht="135.75">
      <c r="A982" s="169" t="s">
        <v>19</v>
      </c>
      <c r="B982" s="460" t="s">
        <v>13</v>
      </c>
      <c r="C982" s="642"/>
      <c r="D982" s="642"/>
      <c r="E982" s="643"/>
      <c r="F982" s="643" t="s">
        <v>4098</v>
      </c>
      <c r="G982" s="52" t="s">
        <v>2434</v>
      </c>
      <c r="H982" s="163" t="s">
        <v>1614</v>
      </c>
      <c r="I982" s="163" t="s">
        <v>238</v>
      </c>
      <c r="J982" s="168">
        <v>1</v>
      </c>
      <c r="K982" s="192">
        <v>45323</v>
      </c>
      <c r="L982" s="192">
        <v>45747</v>
      </c>
      <c r="M982" s="165">
        <f t="shared" si="183"/>
        <v>60.571428571428569</v>
      </c>
      <c r="N982" s="191">
        <v>0</v>
      </c>
      <c r="O982" s="175" t="s">
        <v>3969</v>
      </c>
      <c r="P982" s="53">
        <f t="shared" si="181"/>
        <v>0</v>
      </c>
      <c r="Q982" s="166" t="str">
        <f>IF(ISNUMBER(P982),IF(P982=100%,"CUMPLIDA",IF(AND(ISNUMBER(L982),ISNUMBER(CGR!$P$4)), IF(L982&lt;CGR!$P$4,"INCUMPLIDA","PROCESO"), "VERIFICAR FECHA")),"SIN VALOR AVANCE")</f>
        <v>PROCESO</v>
      </c>
      <c r="R982" s="281" t="s">
        <v>1614</v>
      </c>
      <c r="S982" s="282" t="s">
        <v>238</v>
      </c>
      <c r="T982" s="301">
        <v>1</v>
      </c>
      <c r="U982" s="379">
        <v>45323</v>
      </c>
      <c r="V982" s="379">
        <v>45747</v>
      </c>
      <c r="W982" s="165">
        <f t="shared" si="182"/>
        <v>60.571428571428569</v>
      </c>
      <c r="X982" s="387">
        <v>0</v>
      </c>
      <c r="Y982" s="303" t="s">
        <v>3969</v>
      </c>
      <c r="Z982" s="340">
        <f t="shared" si="184"/>
        <v>1</v>
      </c>
      <c r="AA982" s="340">
        <f t="shared" si="185"/>
        <v>1</v>
      </c>
      <c r="AB982" s="340">
        <f t="shared" si="186"/>
        <v>1</v>
      </c>
      <c r="AC982" s="340">
        <f t="shared" si="187"/>
        <v>1</v>
      </c>
      <c r="AD982" s="340">
        <f t="shared" si="188"/>
        <v>1</v>
      </c>
      <c r="AE982" s="340">
        <f t="shared" si="189"/>
        <v>1</v>
      </c>
      <c r="AF982" s="340">
        <f t="shared" si="189"/>
        <v>1</v>
      </c>
      <c r="AG982" s="340">
        <f t="shared" si="190"/>
        <v>1</v>
      </c>
    </row>
    <row r="983" spans="1:33" ht="90">
      <c r="A983" s="169" t="s">
        <v>19</v>
      </c>
      <c r="B983" s="460" t="s">
        <v>13</v>
      </c>
      <c r="C983" s="642"/>
      <c r="D983" s="642"/>
      <c r="E983" s="643"/>
      <c r="F983" s="643" t="s">
        <v>4098</v>
      </c>
      <c r="G983" s="52" t="s">
        <v>241</v>
      </c>
      <c r="H983" s="163" t="s">
        <v>241</v>
      </c>
      <c r="I983" s="163" t="s">
        <v>242</v>
      </c>
      <c r="J983" s="168">
        <v>1</v>
      </c>
      <c r="K983" s="192">
        <v>45323</v>
      </c>
      <c r="L983" s="192">
        <v>45747</v>
      </c>
      <c r="M983" s="165">
        <f t="shared" si="183"/>
        <v>60.571428571428569</v>
      </c>
      <c r="N983" s="191">
        <v>0</v>
      </c>
      <c r="O983" s="175" t="s">
        <v>3798</v>
      </c>
      <c r="P983" s="53">
        <f t="shared" si="181"/>
        <v>0</v>
      </c>
      <c r="Q983" s="166" t="str">
        <f>IF(ISNUMBER(P983),IF(P983=100%,"CUMPLIDA",IF(AND(ISNUMBER(L983),ISNUMBER(CGR!$P$4)), IF(L983&lt;CGR!$P$4,"INCUMPLIDA","PROCESO"), "VERIFICAR FECHA")),"SIN VALOR AVANCE")</f>
        <v>PROCESO</v>
      </c>
      <c r="R983" s="281" t="s">
        <v>241</v>
      </c>
      <c r="S983" s="282" t="s">
        <v>242</v>
      </c>
      <c r="T983" s="301">
        <v>1</v>
      </c>
      <c r="U983" s="379">
        <v>45323</v>
      </c>
      <c r="V983" s="379">
        <v>45747</v>
      </c>
      <c r="W983" s="165">
        <f t="shared" si="182"/>
        <v>60.571428571428569</v>
      </c>
      <c r="X983" s="387">
        <v>0</v>
      </c>
      <c r="Y983" s="303" t="s">
        <v>3798</v>
      </c>
      <c r="Z983" s="340">
        <f t="shared" si="184"/>
        <v>1</v>
      </c>
      <c r="AA983" s="340">
        <f t="shared" si="185"/>
        <v>1</v>
      </c>
      <c r="AB983" s="340">
        <f t="shared" si="186"/>
        <v>1</v>
      </c>
      <c r="AC983" s="340">
        <f t="shared" si="187"/>
        <v>1</v>
      </c>
      <c r="AD983" s="340">
        <f t="shared" si="188"/>
        <v>1</v>
      </c>
      <c r="AE983" s="340">
        <f t="shared" si="189"/>
        <v>1</v>
      </c>
      <c r="AF983" s="340">
        <f t="shared" si="189"/>
        <v>1</v>
      </c>
      <c r="AG983" s="340">
        <f t="shared" si="190"/>
        <v>1</v>
      </c>
    </row>
    <row r="984" spans="1:33" ht="150">
      <c r="A984" s="169" t="s">
        <v>19</v>
      </c>
      <c r="B984" s="460" t="s">
        <v>13</v>
      </c>
      <c r="C984" s="642"/>
      <c r="D984" s="642"/>
      <c r="E984" s="643"/>
      <c r="F984" s="643" t="s">
        <v>4098</v>
      </c>
      <c r="G984" s="52" t="s">
        <v>1361</v>
      </c>
      <c r="H984" s="163" t="s">
        <v>245</v>
      </c>
      <c r="I984" s="163" t="s">
        <v>246</v>
      </c>
      <c r="J984" s="168">
        <v>1</v>
      </c>
      <c r="K984" s="192">
        <v>45231</v>
      </c>
      <c r="L984" s="192">
        <v>45747</v>
      </c>
      <c r="M984" s="165">
        <f t="shared" si="183"/>
        <v>73.714285714285708</v>
      </c>
      <c r="N984" s="191">
        <v>0</v>
      </c>
      <c r="O984" s="175" t="s">
        <v>3798</v>
      </c>
      <c r="P984" s="53">
        <f t="shared" si="181"/>
        <v>0</v>
      </c>
      <c r="Q984" s="166" t="str">
        <f>IF(ISNUMBER(P984),IF(P984=100%,"CUMPLIDA",IF(AND(ISNUMBER(L984),ISNUMBER(CGR!$P$4)), IF(L984&lt;CGR!$P$4,"INCUMPLIDA","PROCESO"), "VERIFICAR FECHA")),"SIN VALOR AVANCE")</f>
        <v>PROCESO</v>
      </c>
      <c r="R984" s="281" t="s">
        <v>245</v>
      </c>
      <c r="S984" s="282" t="s">
        <v>246</v>
      </c>
      <c r="T984" s="301">
        <v>1</v>
      </c>
      <c r="U984" s="379">
        <v>45231</v>
      </c>
      <c r="V984" s="379">
        <v>45747</v>
      </c>
      <c r="W984" s="165">
        <f t="shared" si="182"/>
        <v>73.714285714285708</v>
      </c>
      <c r="X984" s="387">
        <v>0</v>
      </c>
      <c r="Y984" s="303" t="s">
        <v>3798</v>
      </c>
      <c r="Z984" s="340">
        <f t="shared" si="184"/>
        <v>1</v>
      </c>
      <c r="AA984" s="340">
        <f t="shared" si="185"/>
        <v>1</v>
      </c>
      <c r="AB984" s="340">
        <f t="shared" si="186"/>
        <v>1</v>
      </c>
      <c r="AC984" s="340">
        <f t="shared" si="187"/>
        <v>1</v>
      </c>
      <c r="AD984" s="340">
        <f t="shared" si="188"/>
        <v>1</v>
      </c>
      <c r="AE984" s="340">
        <f t="shared" si="189"/>
        <v>1</v>
      </c>
      <c r="AF984" s="340">
        <f t="shared" si="189"/>
        <v>1</v>
      </c>
      <c r="AG984" s="340">
        <f t="shared" si="190"/>
        <v>1</v>
      </c>
    </row>
    <row r="985" spans="1:33" ht="135.75">
      <c r="A985" s="169" t="s">
        <v>19</v>
      </c>
      <c r="B985" s="460" t="s">
        <v>13</v>
      </c>
      <c r="C985" s="642"/>
      <c r="D985" s="642"/>
      <c r="E985" s="643"/>
      <c r="F985" s="643" t="s">
        <v>4098</v>
      </c>
      <c r="G985" s="52" t="s">
        <v>248</v>
      </c>
      <c r="H985" s="163" t="s">
        <v>248</v>
      </c>
      <c r="I985" s="163" t="s">
        <v>3249</v>
      </c>
      <c r="J985" s="168">
        <v>1</v>
      </c>
      <c r="K985" s="192">
        <v>45323</v>
      </c>
      <c r="L985" s="192">
        <v>45747</v>
      </c>
      <c r="M985" s="165">
        <f t="shared" si="183"/>
        <v>60.571428571428569</v>
      </c>
      <c r="N985" s="191">
        <v>0</v>
      </c>
      <c r="O985" s="175" t="s">
        <v>3969</v>
      </c>
      <c r="P985" s="53">
        <f t="shared" si="181"/>
        <v>0</v>
      </c>
      <c r="Q985" s="166" t="str">
        <f>IF(ISNUMBER(P985),IF(P985=100%,"CUMPLIDA",IF(AND(ISNUMBER(L985),ISNUMBER(CGR!$P$4)), IF(L985&lt;CGR!$P$4,"INCUMPLIDA","PROCESO"), "VERIFICAR FECHA")),"SIN VALOR AVANCE")</f>
        <v>PROCESO</v>
      </c>
      <c r="R985" s="281" t="s">
        <v>248</v>
      </c>
      <c r="S985" s="282" t="s">
        <v>3249</v>
      </c>
      <c r="T985" s="301">
        <v>1</v>
      </c>
      <c r="U985" s="379">
        <v>45323</v>
      </c>
      <c r="V985" s="379">
        <v>45747</v>
      </c>
      <c r="W985" s="165">
        <f t="shared" si="182"/>
        <v>60.571428571428569</v>
      </c>
      <c r="X985" s="387">
        <v>0</v>
      </c>
      <c r="Y985" s="303" t="s">
        <v>3969</v>
      </c>
      <c r="Z985" s="340">
        <f t="shared" si="184"/>
        <v>1</v>
      </c>
      <c r="AA985" s="340">
        <f t="shared" si="185"/>
        <v>1</v>
      </c>
      <c r="AB985" s="340">
        <f t="shared" si="186"/>
        <v>1</v>
      </c>
      <c r="AC985" s="340">
        <f t="shared" si="187"/>
        <v>1</v>
      </c>
      <c r="AD985" s="340">
        <f t="shared" si="188"/>
        <v>1</v>
      </c>
      <c r="AE985" s="340">
        <f t="shared" si="189"/>
        <v>1</v>
      </c>
      <c r="AF985" s="340">
        <f t="shared" si="189"/>
        <v>1</v>
      </c>
      <c r="AG985" s="340">
        <f t="shared" si="190"/>
        <v>1</v>
      </c>
    </row>
    <row r="986" spans="1:33" ht="135">
      <c r="A986" s="169" t="s">
        <v>19</v>
      </c>
      <c r="B986" s="460" t="s">
        <v>13</v>
      </c>
      <c r="C986" s="642"/>
      <c r="D986" s="642"/>
      <c r="E986" s="643"/>
      <c r="F986" s="643" t="s">
        <v>4098</v>
      </c>
      <c r="G986" s="52" t="s">
        <v>3707</v>
      </c>
      <c r="H986" s="163" t="s">
        <v>3707</v>
      </c>
      <c r="I986" s="163" t="s">
        <v>252</v>
      </c>
      <c r="J986" s="168">
        <v>1</v>
      </c>
      <c r="K986" s="192">
        <v>45231</v>
      </c>
      <c r="L986" s="192">
        <v>45747</v>
      </c>
      <c r="M986" s="165">
        <f t="shared" si="183"/>
        <v>73.714285714285708</v>
      </c>
      <c r="N986" s="191">
        <v>0</v>
      </c>
      <c r="O986" s="175" t="s">
        <v>3798</v>
      </c>
      <c r="P986" s="53">
        <f t="shared" si="181"/>
        <v>0</v>
      </c>
      <c r="Q986" s="166" t="str">
        <f>IF(ISNUMBER(P986),IF(P986=100%,"CUMPLIDA",IF(AND(ISNUMBER(L986),ISNUMBER(CGR!$P$4)), IF(L986&lt;CGR!$P$4,"INCUMPLIDA","PROCESO"), "VERIFICAR FECHA")),"SIN VALOR AVANCE")</f>
        <v>PROCESO</v>
      </c>
      <c r="R986" s="281" t="s">
        <v>3707</v>
      </c>
      <c r="S986" s="282" t="s">
        <v>252</v>
      </c>
      <c r="T986" s="301">
        <v>1</v>
      </c>
      <c r="U986" s="379">
        <v>45231</v>
      </c>
      <c r="V986" s="379">
        <v>45747</v>
      </c>
      <c r="W986" s="165">
        <f t="shared" si="182"/>
        <v>73.714285714285708</v>
      </c>
      <c r="X986" s="387">
        <v>0</v>
      </c>
      <c r="Y986" s="303" t="s">
        <v>3798</v>
      </c>
      <c r="Z986" s="340">
        <f t="shared" si="184"/>
        <v>1</v>
      </c>
      <c r="AA986" s="340">
        <f t="shared" si="185"/>
        <v>1</v>
      </c>
      <c r="AB986" s="340">
        <f t="shared" si="186"/>
        <v>1</v>
      </c>
      <c r="AC986" s="340">
        <f t="shared" si="187"/>
        <v>1</v>
      </c>
      <c r="AD986" s="340">
        <f t="shared" si="188"/>
        <v>1</v>
      </c>
      <c r="AE986" s="340">
        <f t="shared" si="189"/>
        <v>1</v>
      </c>
      <c r="AF986" s="340">
        <f t="shared" si="189"/>
        <v>1</v>
      </c>
      <c r="AG986" s="340">
        <f t="shared" si="190"/>
        <v>1</v>
      </c>
    </row>
    <row r="987" spans="1:33" ht="195.75">
      <c r="A987" s="169" t="s">
        <v>19</v>
      </c>
      <c r="B987" s="460" t="s">
        <v>13</v>
      </c>
      <c r="C987" s="642"/>
      <c r="D987" s="642"/>
      <c r="E987" s="643"/>
      <c r="F987" s="643" t="s">
        <v>4098</v>
      </c>
      <c r="G987" s="52" t="s">
        <v>3708</v>
      </c>
      <c r="H987" s="163" t="s">
        <v>3708</v>
      </c>
      <c r="I987" s="163" t="s">
        <v>2556</v>
      </c>
      <c r="J987" s="168">
        <v>1</v>
      </c>
      <c r="K987" s="192">
        <v>45231</v>
      </c>
      <c r="L987" s="192">
        <v>45808</v>
      </c>
      <c r="M987" s="165">
        <f t="shared" si="183"/>
        <v>82.428571428571431</v>
      </c>
      <c r="N987" s="191">
        <v>0</v>
      </c>
      <c r="O987" s="175" t="s">
        <v>4087</v>
      </c>
      <c r="P987" s="53">
        <f t="shared" si="181"/>
        <v>0</v>
      </c>
      <c r="Q987" s="166" t="str">
        <f>IF(ISNUMBER(P987),IF(P987=100%,"CUMPLIDA",IF(AND(ISNUMBER(L987),ISNUMBER(CGR!$P$4)), IF(L987&lt;CGR!$P$4,"INCUMPLIDA","PROCESO"), "VERIFICAR FECHA")),"SIN VALOR AVANCE")</f>
        <v>PROCESO</v>
      </c>
      <c r="R987" s="281" t="s">
        <v>3708</v>
      </c>
      <c r="S987" s="282" t="s">
        <v>2556</v>
      </c>
      <c r="T987" s="301">
        <v>1</v>
      </c>
      <c r="U987" s="379">
        <v>45231</v>
      </c>
      <c r="V987" s="379">
        <v>45808</v>
      </c>
      <c r="W987" s="165">
        <f t="shared" si="182"/>
        <v>82.428571428571431</v>
      </c>
      <c r="X987" s="387">
        <v>0</v>
      </c>
      <c r="Y987" s="303" t="s">
        <v>4087</v>
      </c>
      <c r="Z987" s="340">
        <f t="shared" si="184"/>
        <v>1</v>
      </c>
      <c r="AA987" s="340">
        <f t="shared" si="185"/>
        <v>1</v>
      </c>
      <c r="AB987" s="340">
        <f t="shared" si="186"/>
        <v>1</v>
      </c>
      <c r="AC987" s="340">
        <f t="shared" si="187"/>
        <v>1</v>
      </c>
      <c r="AD987" s="340">
        <f t="shared" si="188"/>
        <v>1</v>
      </c>
      <c r="AE987" s="340">
        <f t="shared" si="189"/>
        <v>1</v>
      </c>
      <c r="AF987" s="340">
        <f t="shared" si="189"/>
        <v>1</v>
      </c>
      <c r="AG987" s="340">
        <f t="shared" si="190"/>
        <v>1</v>
      </c>
    </row>
    <row r="988" spans="1:33" ht="75.75" customHeight="1">
      <c r="A988" s="169" t="s">
        <v>19</v>
      </c>
      <c r="B988" s="460" t="s">
        <v>13</v>
      </c>
      <c r="C988" s="642" t="s">
        <v>3955</v>
      </c>
      <c r="D988" s="642" t="s">
        <v>3956</v>
      </c>
      <c r="E988" s="643"/>
      <c r="F988" s="643" t="s">
        <v>4098</v>
      </c>
      <c r="G988" s="52" t="s">
        <v>1363</v>
      </c>
      <c r="H988" s="163" t="s">
        <v>258</v>
      </c>
      <c r="I988" s="163" t="s">
        <v>259</v>
      </c>
      <c r="J988" s="168">
        <v>12</v>
      </c>
      <c r="K988" s="192">
        <v>46024</v>
      </c>
      <c r="L988" s="192">
        <v>47118</v>
      </c>
      <c r="M988" s="165">
        <f t="shared" si="183"/>
        <v>156.28571428571428</v>
      </c>
      <c r="N988" s="191">
        <v>0</v>
      </c>
      <c r="O988" s="175" t="s">
        <v>3798</v>
      </c>
      <c r="P988" s="53">
        <f t="shared" si="181"/>
        <v>0</v>
      </c>
      <c r="Q988" s="166" t="str">
        <f>IF(ISNUMBER(P988),IF(P988=100%,"CUMPLIDA",IF(AND(ISNUMBER(L988),ISNUMBER(CGR!$P$4)), IF(L988&lt;CGR!$P$4,"INCUMPLIDA","PROCESO"), "VERIFICAR FECHA")),"SIN VALOR AVANCE")</f>
        <v>PROCESO</v>
      </c>
      <c r="R988" s="281" t="s">
        <v>258</v>
      </c>
      <c r="S988" s="282" t="s">
        <v>259</v>
      </c>
      <c r="T988" s="301">
        <v>12</v>
      </c>
      <c r="U988" s="379">
        <v>46024</v>
      </c>
      <c r="V988" s="379">
        <v>47118</v>
      </c>
      <c r="W988" s="165">
        <f t="shared" si="182"/>
        <v>156.28571428571428</v>
      </c>
      <c r="X988" s="387">
        <v>0</v>
      </c>
      <c r="Y988" s="303" t="s">
        <v>3798</v>
      </c>
      <c r="Z988" s="340">
        <f t="shared" si="184"/>
        <v>1</v>
      </c>
      <c r="AA988" s="340">
        <f t="shared" si="185"/>
        <v>1</v>
      </c>
      <c r="AB988" s="340">
        <f t="shared" si="186"/>
        <v>1</v>
      </c>
      <c r="AC988" s="340">
        <f t="shared" si="187"/>
        <v>1</v>
      </c>
      <c r="AD988" s="340">
        <f t="shared" si="188"/>
        <v>1</v>
      </c>
      <c r="AE988" s="340">
        <f t="shared" si="189"/>
        <v>1</v>
      </c>
      <c r="AF988" s="340">
        <f t="shared" si="189"/>
        <v>1</v>
      </c>
      <c r="AG988" s="340">
        <f t="shared" si="190"/>
        <v>1</v>
      </c>
    </row>
    <row r="989" spans="1:33" ht="180">
      <c r="A989" s="169" t="s">
        <v>19</v>
      </c>
      <c r="B989" s="460" t="s">
        <v>13</v>
      </c>
      <c r="C989" s="642" t="s">
        <v>3955</v>
      </c>
      <c r="D989" s="642" t="s">
        <v>3956</v>
      </c>
      <c r="E989" s="643"/>
      <c r="F989" s="643" t="s">
        <v>4098</v>
      </c>
      <c r="G989" s="52" t="s">
        <v>1364</v>
      </c>
      <c r="H989" s="163" t="s">
        <v>261</v>
      </c>
      <c r="I989" s="163" t="s">
        <v>262</v>
      </c>
      <c r="J989" s="168">
        <v>1</v>
      </c>
      <c r="K989" s="192">
        <v>46024</v>
      </c>
      <c r="L989" s="192">
        <v>47118</v>
      </c>
      <c r="M989" s="165">
        <f t="shared" si="183"/>
        <v>156.28571428571428</v>
      </c>
      <c r="N989" s="191">
        <v>0</v>
      </c>
      <c r="O989" s="175" t="s">
        <v>3992</v>
      </c>
      <c r="P989" s="53">
        <f t="shared" si="181"/>
        <v>0</v>
      </c>
      <c r="Q989" s="166" t="str">
        <f>IF(ISNUMBER(P989),IF(P989=100%,"CUMPLIDA",IF(AND(ISNUMBER(L989),ISNUMBER(CGR!$P$4)), IF(L989&lt;CGR!$P$4,"INCUMPLIDA","PROCESO"), "VERIFICAR FECHA")),"SIN VALOR AVANCE")</f>
        <v>PROCESO</v>
      </c>
      <c r="R989" s="281" t="s">
        <v>261</v>
      </c>
      <c r="S989" s="282" t="s">
        <v>262</v>
      </c>
      <c r="T989" s="301">
        <v>1</v>
      </c>
      <c r="U989" s="379">
        <v>46024</v>
      </c>
      <c r="V989" s="379">
        <v>47118</v>
      </c>
      <c r="W989" s="165">
        <f t="shared" si="182"/>
        <v>156.28571428571428</v>
      </c>
      <c r="X989" s="387">
        <v>0</v>
      </c>
      <c r="Y989" s="303" t="s">
        <v>3992</v>
      </c>
      <c r="Z989" s="340">
        <f t="shared" si="184"/>
        <v>1</v>
      </c>
      <c r="AA989" s="340">
        <f t="shared" si="185"/>
        <v>1</v>
      </c>
      <c r="AB989" s="340">
        <f t="shared" si="186"/>
        <v>1</v>
      </c>
      <c r="AC989" s="340">
        <f t="shared" si="187"/>
        <v>1</v>
      </c>
      <c r="AD989" s="340">
        <f t="shared" si="188"/>
        <v>1</v>
      </c>
      <c r="AE989" s="340">
        <f t="shared" si="189"/>
        <v>1</v>
      </c>
      <c r="AF989" s="340">
        <f t="shared" si="189"/>
        <v>1</v>
      </c>
      <c r="AG989" s="340">
        <f t="shared" si="190"/>
        <v>1</v>
      </c>
    </row>
    <row r="990" spans="1:33" ht="409.5">
      <c r="A990" s="169" t="s">
        <v>19</v>
      </c>
      <c r="B990" s="460" t="s">
        <v>13</v>
      </c>
      <c r="C990" s="642" t="s">
        <v>3955</v>
      </c>
      <c r="D990" s="642" t="s">
        <v>3956</v>
      </c>
      <c r="E990" s="643"/>
      <c r="F990" s="643" t="s">
        <v>4098</v>
      </c>
      <c r="G990" s="52" t="s">
        <v>1365</v>
      </c>
      <c r="H990" s="163" t="s">
        <v>264</v>
      </c>
      <c r="I990" s="163" t="s">
        <v>265</v>
      </c>
      <c r="J990" s="168">
        <v>2</v>
      </c>
      <c r="K990" s="192">
        <v>46024</v>
      </c>
      <c r="L990" s="192">
        <v>47118</v>
      </c>
      <c r="M990" s="165">
        <f t="shared" si="183"/>
        <v>156.28571428571428</v>
      </c>
      <c r="N990" s="191">
        <v>0</v>
      </c>
      <c r="O990" s="175" t="s">
        <v>4087</v>
      </c>
      <c r="P990" s="53">
        <f t="shared" si="181"/>
        <v>0</v>
      </c>
      <c r="Q990" s="166" t="str">
        <f>IF(ISNUMBER(P990),IF(P990=100%,"CUMPLIDA",IF(AND(ISNUMBER(L990),ISNUMBER(CGR!$P$4)), IF(L990&lt;CGR!$P$4,"INCUMPLIDA","PROCESO"), "VERIFICAR FECHA")),"SIN VALOR AVANCE")</f>
        <v>PROCESO</v>
      </c>
      <c r="R990" s="281" t="s">
        <v>264</v>
      </c>
      <c r="S990" s="282" t="s">
        <v>265</v>
      </c>
      <c r="T990" s="301">
        <v>2</v>
      </c>
      <c r="U990" s="379">
        <v>46024</v>
      </c>
      <c r="V990" s="379">
        <v>47118</v>
      </c>
      <c r="W990" s="165">
        <f t="shared" si="182"/>
        <v>156.28571428571428</v>
      </c>
      <c r="X990" s="387">
        <v>0</v>
      </c>
      <c r="Y990" s="303" t="s">
        <v>4087</v>
      </c>
      <c r="Z990" s="340">
        <f t="shared" si="184"/>
        <v>1</v>
      </c>
      <c r="AA990" s="340">
        <f t="shared" si="185"/>
        <v>1</v>
      </c>
      <c r="AB990" s="340">
        <f t="shared" si="186"/>
        <v>1</v>
      </c>
      <c r="AC990" s="340">
        <f t="shared" si="187"/>
        <v>1</v>
      </c>
      <c r="AD990" s="340">
        <f t="shared" si="188"/>
        <v>1</v>
      </c>
      <c r="AE990" s="340">
        <f t="shared" si="189"/>
        <v>1</v>
      </c>
      <c r="AF990" s="340">
        <f t="shared" si="189"/>
        <v>1</v>
      </c>
      <c r="AG990" s="340">
        <f t="shared" si="190"/>
        <v>1</v>
      </c>
    </row>
    <row r="991" spans="1:33" ht="180.75" customHeight="1">
      <c r="A991" s="169" t="s">
        <v>19</v>
      </c>
      <c r="B991" s="460" t="s">
        <v>13</v>
      </c>
      <c r="C991" s="642" t="s">
        <v>3955</v>
      </c>
      <c r="D991" s="642" t="s">
        <v>3956</v>
      </c>
      <c r="E991" s="643" t="s">
        <v>4100</v>
      </c>
      <c r="F991" s="643" t="s">
        <v>4101</v>
      </c>
      <c r="G991" s="52" t="s">
        <v>4006</v>
      </c>
      <c r="H991" s="163" t="s">
        <v>3964</v>
      </c>
      <c r="I991" s="163" t="s">
        <v>3965</v>
      </c>
      <c r="J991" s="164">
        <v>3</v>
      </c>
      <c r="K991" s="190">
        <v>44958</v>
      </c>
      <c r="L991" s="190">
        <v>45323</v>
      </c>
      <c r="M991" s="165">
        <f t="shared" si="183"/>
        <v>52.142857142857146</v>
      </c>
      <c r="N991" s="191">
        <v>3</v>
      </c>
      <c r="O991" s="163" t="s">
        <v>4102</v>
      </c>
      <c r="P991" s="53">
        <f t="shared" si="181"/>
        <v>1</v>
      </c>
      <c r="Q991" s="166" t="str">
        <f>IF(ISNUMBER(P991),IF(P991=100%,"CUMPLIDA",IF(AND(ISNUMBER(L991),ISNUMBER(CGR!$P$4)), IF(L991&lt;CGR!$P$4,"INCUMPLIDA","PROCESO"), "VERIFICAR FECHA")),"SIN VALOR AVANCE")</f>
        <v>CUMPLIDA</v>
      </c>
      <c r="R991" s="281" t="s">
        <v>3964</v>
      </c>
      <c r="S991" s="282" t="s">
        <v>3965</v>
      </c>
      <c r="T991" s="363">
        <v>3</v>
      </c>
      <c r="U991" s="378">
        <v>44958</v>
      </c>
      <c r="V991" s="378">
        <v>45323</v>
      </c>
      <c r="W991" s="165">
        <f t="shared" si="182"/>
        <v>52.142857142857146</v>
      </c>
      <c r="X991" s="387">
        <v>3</v>
      </c>
      <c r="Y991" s="282" t="s">
        <v>4102</v>
      </c>
      <c r="Z991" s="340">
        <f t="shared" si="184"/>
        <v>1</v>
      </c>
      <c r="AA991" s="340">
        <f t="shared" si="185"/>
        <v>1</v>
      </c>
      <c r="AB991" s="340">
        <f t="shared" si="186"/>
        <v>1</v>
      </c>
      <c r="AC991" s="340">
        <f t="shared" si="187"/>
        <v>1</v>
      </c>
      <c r="AD991" s="340">
        <f t="shared" si="188"/>
        <v>1</v>
      </c>
      <c r="AE991" s="340">
        <f t="shared" si="189"/>
        <v>1</v>
      </c>
      <c r="AF991" s="340">
        <f t="shared" si="189"/>
        <v>1</v>
      </c>
      <c r="AG991" s="340">
        <f t="shared" si="190"/>
        <v>1</v>
      </c>
    </row>
    <row r="992" spans="1:33" ht="90">
      <c r="A992" s="169" t="s">
        <v>19</v>
      </c>
      <c r="B992" s="460" t="s">
        <v>13</v>
      </c>
      <c r="C992" s="642"/>
      <c r="D992" s="642"/>
      <c r="E992" s="643"/>
      <c r="F992" s="643" t="s">
        <v>4101</v>
      </c>
      <c r="G992" s="52" t="s">
        <v>3967</v>
      </c>
      <c r="H992" s="537" t="s">
        <v>2429</v>
      </c>
      <c r="I992" s="163" t="s">
        <v>969</v>
      </c>
      <c r="J992" s="164">
        <v>1</v>
      </c>
      <c r="K992" s="190">
        <v>45231</v>
      </c>
      <c r="L992" s="190">
        <v>45504</v>
      </c>
      <c r="M992" s="165">
        <f t="shared" si="183"/>
        <v>39</v>
      </c>
      <c r="N992" s="191">
        <v>1</v>
      </c>
      <c r="O992" s="163" t="s">
        <v>4103</v>
      </c>
      <c r="P992" s="53">
        <f t="shared" ref="P992:P1055" si="191">N992/J992</f>
        <v>1</v>
      </c>
      <c r="Q992" s="166" t="str">
        <f>IF(ISNUMBER(P992),IF(P992=100%,"CUMPLIDA",IF(AND(ISNUMBER(L992),ISNUMBER(CGR!$P$4)), IF(L992&lt;CGR!$P$4,"INCUMPLIDA","PROCESO"), "VERIFICAR FECHA")),"SIN VALOR AVANCE")</f>
        <v>CUMPLIDA</v>
      </c>
      <c r="R992" s="362" t="s">
        <v>2429</v>
      </c>
      <c r="S992" s="282" t="s">
        <v>969</v>
      </c>
      <c r="T992" s="363">
        <v>1</v>
      </c>
      <c r="U992" s="378">
        <v>45231</v>
      </c>
      <c r="V992" s="378">
        <v>45504</v>
      </c>
      <c r="W992" s="165">
        <f t="shared" si="182"/>
        <v>39</v>
      </c>
      <c r="X992" s="387">
        <v>1</v>
      </c>
      <c r="Y992" s="282" t="s">
        <v>4103</v>
      </c>
      <c r="Z992" s="340">
        <f t="shared" si="184"/>
        <v>1</v>
      </c>
      <c r="AA992" s="340">
        <f t="shared" si="185"/>
        <v>1</v>
      </c>
      <c r="AB992" s="340">
        <f t="shared" si="186"/>
        <v>1</v>
      </c>
      <c r="AC992" s="340">
        <f t="shared" si="187"/>
        <v>1</v>
      </c>
      <c r="AD992" s="340">
        <f t="shared" si="188"/>
        <v>1</v>
      </c>
      <c r="AE992" s="340">
        <f t="shared" si="189"/>
        <v>1</v>
      </c>
      <c r="AF992" s="340">
        <f t="shared" si="189"/>
        <v>1</v>
      </c>
      <c r="AG992" s="340">
        <f t="shared" si="190"/>
        <v>1</v>
      </c>
    </row>
    <row r="993" spans="1:33" ht="195.75">
      <c r="A993" s="169" t="s">
        <v>19</v>
      </c>
      <c r="B993" s="460" t="s">
        <v>13</v>
      </c>
      <c r="C993" s="642"/>
      <c r="D993" s="642"/>
      <c r="E993" s="643"/>
      <c r="F993" s="643" t="s">
        <v>4101</v>
      </c>
      <c r="G993" s="52" t="s">
        <v>3967</v>
      </c>
      <c r="H993" s="537" t="s">
        <v>2431</v>
      </c>
      <c r="I993" s="163" t="s">
        <v>2432</v>
      </c>
      <c r="J993" s="164">
        <v>1</v>
      </c>
      <c r="K993" s="190">
        <v>45231</v>
      </c>
      <c r="L993" s="190">
        <v>45504</v>
      </c>
      <c r="M993" s="165">
        <f t="shared" si="183"/>
        <v>39</v>
      </c>
      <c r="N993" s="191">
        <v>1</v>
      </c>
      <c r="O993" s="175" t="s">
        <v>4087</v>
      </c>
      <c r="P993" s="53">
        <f t="shared" si="191"/>
        <v>1</v>
      </c>
      <c r="Q993" s="166" t="str">
        <f>IF(ISNUMBER(P993),IF(P993=100%,"CUMPLIDA",IF(AND(ISNUMBER(L993),ISNUMBER(CGR!$P$4)), IF(L993&lt;CGR!$P$4,"INCUMPLIDA","PROCESO"), "VERIFICAR FECHA")),"SIN VALOR AVANCE")</f>
        <v>CUMPLIDA</v>
      </c>
      <c r="R993" s="362" t="s">
        <v>2431</v>
      </c>
      <c r="S993" s="282" t="s">
        <v>2432</v>
      </c>
      <c r="T993" s="363">
        <v>1</v>
      </c>
      <c r="U993" s="378">
        <v>45231</v>
      </c>
      <c r="V993" s="378">
        <v>45504</v>
      </c>
      <c r="W993" s="165">
        <f t="shared" si="182"/>
        <v>39</v>
      </c>
      <c r="X993" s="387">
        <v>1</v>
      </c>
      <c r="Y993" s="303" t="s">
        <v>4087</v>
      </c>
      <c r="Z993" s="340">
        <f t="shared" si="184"/>
        <v>1</v>
      </c>
      <c r="AA993" s="340">
        <f t="shared" si="185"/>
        <v>1</v>
      </c>
      <c r="AB993" s="340">
        <f t="shared" si="186"/>
        <v>1</v>
      </c>
      <c r="AC993" s="340">
        <f t="shared" si="187"/>
        <v>1</v>
      </c>
      <c r="AD993" s="340">
        <f t="shared" si="188"/>
        <v>1</v>
      </c>
      <c r="AE993" s="340">
        <f t="shared" si="189"/>
        <v>1</v>
      </c>
      <c r="AF993" s="340">
        <f t="shared" si="189"/>
        <v>1</v>
      </c>
      <c r="AG993" s="340">
        <f t="shared" si="190"/>
        <v>1</v>
      </c>
    </row>
    <row r="994" spans="1:33" ht="135.75">
      <c r="A994" s="169" t="s">
        <v>19</v>
      </c>
      <c r="B994" s="460" t="s">
        <v>13</v>
      </c>
      <c r="C994" s="642"/>
      <c r="D994" s="642"/>
      <c r="E994" s="643"/>
      <c r="F994" s="643" t="s">
        <v>4101</v>
      </c>
      <c r="G994" s="52" t="s">
        <v>2434</v>
      </c>
      <c r="H994" s="163" t="s">
        <v>1614</v>
      </c>
      <c r="I994" s="163" t="s">
        <v>238</v>
      </c>
      <c r="J994" s="168">
        <v>1</v>
      </c>
      <c r="K994" s="192">
        <v>45323</v>
      </c>
      <c r="L994" s="192">
        <v>45747</v>
      </c>
      <c r="M994" s="165">
        <f t="shared" si="183"/>
        <v>60.571428571428569</v>
      </c>
      <c r="N994" s="191">
        <v>0</v>
      </c>
      <c r="O994" s="175" t="s">
        <v>3969</v>
      </c>
      <c r="P994" s="53">
        <f t="shared" si="191"/>
        <v>0</v>
      </c>
      <c r="Q994" s="166" t="str">
        <f>IF(ISNUMBER(P994),IF(P994=100%,"CUMPLIDA",IF(AND(ISNUMBER(L994),ISNUMBER(CGR!$P$4)), IF(L994&lt;CGR!$P$4,"INCUMPLIDA","PROCESO"), "VERIFICAR FECHA")),"SIN VALOR AVANCE")</f>
        <v>PROCESO</v>
      </c>
      <c r="R994" s="281" t="s">
        <v>1614</v>
      </c>
      <c r="S994" s="282" t="s">
        <v>238</v>
      </c>
      <c r="T994" s="301">
        <v>1</v>
      </c>
      <c r="U994" s="379">
        <v>45323</v>
      </c>
      <c r="V994" s="379">
        <v>45747</v>
      </c>
      <c r="W994" s="165">
        <f t="shared" si="182"/>
        <v>60.571428571428569</v>
      </c>
      <c r="X994" s="387">
        <v>0</v>
      </c>
      <c r="Y994" s="303" t="s">
        <v>3969</v>
      </c>
      <c r="Z994" s="340">
        <f t="shared" si="184"/>
        <v>1</v>
      </c>
      <c r="AA994" s="340">
        <f t="shared" si="185"/>
        <v>1</v>
      </c>
      <c r="AB994" s="340">
        <f t="shared" si="186"/>
        <v>1</v>
      </c>
      <c r="AC994" s="340">
        <f t="shared" si="187"/>
        <v>1</v>
      </c>
      <c r="AD994" s="340">
        <f t="shared" si="188"/>
        <v>1</v>
      </c>
      <c r="AE994" s="340">
        <f t="shared" si="189"/>
        <v>1</v>
      </c>
      <c r="AF994" s="340">
        <f t="shared" si="189"/>
        <v>1</v>
      </c>
      <c r="AG994" s="340">
        <f t="shared" si="190"/>
        <v>1</v>
      </c>
    </row>
    <row r="995" spans="1:33" ht="90">
      <c r="A995" s="169" t="s">
        <v>19</v>
      </c>
      <c r="B995" s="460" t="s">
        <v>13</v>
      </c>
      <c r="C995" s="642"/>
      <c r="D995" s="642"/>
      <c r="E995" s="643"/>
      <c r="F995" s="643" t="s">
        <v>4101</v>
      </c>
      <c r="G995" s="52" t="s">
        <v>241</v>
      </c>
      <c r="H995" s="163" t="s">
        <v>241</v>
      </c>
      <c r="I995" s="163" t="s">
        <v>242</v>
      </c>
      <c r="J995" s="168">
        <v>1</v>
      </c>
      <c r="K995" s="192">
        <v>45323</v>
      </c>
      <c r="L995" s="192">
        <v>45747</v>
      </c>
      <c r="M995" s="165">
        <f t="shared" si="183"/>
        <v>60.571428571428569</v>
      </c>
      <c r="N995" s="191">
        <v>0</v>
      </c>
      <c r="O995" s="175" t="s">
        <v>4044</v>
      </c>
      <c r="P995" s="53">
        <f t="shared" si="191"/>
        <v>0</v>
      </c>
      <c r="Q995" s="166" t="str">
        <f>IF(ISNUMBER(P995),IF(P995=100%,"CUMPLIDA",IF(AND(ISNUMBER(L995),ISNUMBER(CGR!$P$4)), IF(L995&lt;CGR!$P$4,"INCUMPLIDA","PROCESO"), "VERIFICAR FECHA")),"SIN VALOR AVANCE")</f>
        <v>PROCESO</v>
      </c>
      <c r="R995" s="281" t="s">
        <v>241</v>
      </c>
      <c r="S995" s="282" t="s">
        <v>242</v>
      </c>
      <c r="T995" s="301">
        <v>1</v>
      </c>
      <c r="U995" s="379">
        <v>45323</v>
      </c>
      <c r="V995" s="379">
        <v>45747</v>
      </c>
      <c r="W995" s="165">
        <f t="shared" si="182"/>
        <v>60.571428571428569</v>
      </c>
      <c r="X995" s="387">
        <v>0</v>
      </c>
      <c r="Y995" s="303" t="s">
        <v>4044</v>
      </c>
      <c r="Z995" s="340">
        <f t="shared" si="184"/>
        <v>1</v>
      </c>
      <c r="AA995" s="340">
        <f t="shared" si="185"/>
        <v>1</v>
      </c>
      <c r="AB995" s="340">
        <f t="shared" si="186"/>
        <v>1</v>
      </c>
      <c r="AC995" s="340">
        <f t="shared" si="187"/>
        <v>1</v>
      </c>
      <c r="AD995" s="340">
        <f t="shared" si="188"/>
        <v>1</v>
      </c>
      <c r="AE995" s="340">
        <f t="shared" si="189"/>
        <v>1</v>
      </c>
      <c r="AF995" s="340">
        <f t="shared" si="189"/>
        <v>1</v>
      </c>
      <c r="AG995" s="340">
        <f t="shared" si="190"/>
        <v>1</v>
      </c>
    </row>
    <row r="996" spans="1:33" ht="150">
      <c r="A996" s="169" t="s">
        <v>19</v>
      </c>
      <c r="B996" s="460" t="s">
        <v>13</v>
      </c>
      <c r="C996" s="642"/>
      <c r="D996" s="642"/>
      <c r="E996" s="643"/>
      <c r="F996" s="643" t="s">
        <v>4101</v>
      </c>
      <c r="G996" s="52" t="s">
        <v>1361</v>
      </c>
      <c r="H996" s="163" t="s">
        <v>245</v>
      </c>
      <c r="I996" s="163" t="s">
        <v>246</v>
      </c>
      <c r="J996" s="168">
        <v>1</v>
      </c>
      <c r="K996" s="192">
        <v>45231</v>
      </c>
      <c r="L996" s="192">
        <v>45747</v>
      </c>
      <c r="M996" s="165">
        <f t="shared" si="183"/>
        <v>73.714285714285708</v>
      </c>
      <c r="N996" s="191">
        <v>0</v>
      </c>
      <c r="O996" s="175" t="s">
        <v>4044</v>
      </c>
      <c r="P996" s="53">
        <f t="shared" si="191"/>
        <v>0</v>
      </c>
      <c r="Q996" s="166" t="str">
        <f>IF(ISNUMBER(P996),IF(P996=100%,"CUMPLIDA",IF(AND(ISNUMBER(L996),ISNUMBER(CGR!$P$4)), IF(L996&lt;CGR!$P$4,"INCUMPLIDA","PROCESO"), "VERIFICAR FECHA")),"SIN VALOR AVANCE")</f>
        <v>PROCESO</v>
      </c>
      <c r="R996" s="281" t="s">
        <v>245</v>
      </c>
      <c r="S996" s="282" t="s">
        <v>246</v>
      </c>
      <c r="T996" s="301">
        <v>1</v>
      </c>
      <c r="U996" s="379">
        <v>45231</v>
      </c>
      <c r="V996" s="379">
        <v>45747</v>
      </c>
      <c r="W996" s="165">
        <f t="shared" si="182"/>
        <v>73.714285714285708</v>
      </c>
      <c r="X996" s="387">
        <v>0</v>
      </c>
      <c r="Y996" s="303" t="s">
        <v>4044</v>
      </c>
      <c r="Z996" s="340">
        <f t="shared" si="184"/>
        <v>1</v>
      </c>
      <c r="AA996" s="340">
        <f t="shared" si="185"/>
        <v>1</v>
      </c>
      <c r="AB996" s="340">
        <f t="shared" si="186"/>
        <v>1</v>
      </c>
      <c r="AC996" s="340">
        <f t="shared" si="187"/>
        <v>1</v>
      </c>
      <c r="AD996" s="340">
        <f t="shared" si="188"/>
        <v>1</v>
      </c>
      <c r="AE996" s="340">
        <f t="shared" si="189"/>
        <v>1</v>
      </c>
      <c r="AF996" s="340">
        <f t="shared" si="189"/>
        <v>1</v>
      </c>
      <c r="AG996" s="340">
        <f t="shared" si="190"/>
        <v>1</v>
      </c>
    </row>
    <row r="997" spans="1:33" ht="135.75">
      <c r="A997" s="169" t="s">
        <v>19</v>
      </c>
      <c r="B997" s="460" t="s">
        <v>13</v>
      </c>
      <c r="C997" s="642"/>
      <c r="D997" s="642"/>
      <c r="E997" s="643"/>
      <c r="F997" s="643" t="s">
        <v>4101</v>
      </c>
      <c r="G997" s="52" t="s">
        <v>248</v>
      </c>
      <c r="H997" s="163" t="s">
        <v>248</v>
      </c>
      <c r="I997" s="163" t="s">
        <v>3249</v>
      </c>
      <c r="J997" s="168">
        <v>1</v>
      </c>
      <c r="K997" s="192">
        <v>45323</v>
      </c>
      <c r="L997" s="192">
        <v>45747</v>
      </c>
      <c r="M997" s="165">
        <f t="shared" si="183"/>
        <v>60.571428571428569</v>
      </c>
      <c r="N997" s="191">
        <v>0</v>
      </c>
      <c r="O997" s="175" t="s">
        <v>3969</v>
      </c>
      <c r="P997" s="53">
        <f t="shared" si="191"/>
        <v>0</v>
      </c>
      <c r="Q997" s="166" t="str">
        <f>IF(ISNUMBER(P997),IF(P997=100%,"CUMPLIDA",IF(AND(ISNUMBER(L997),ISNUMBER(CGR!$P$4)), IF(L997&lt;CGR!$P$4,"INCUMPLIDA","PROCESO"), "VERIFICAR FECHA")),"SIN VALOR AVANCE")</f>
        <v>PROCESO</v>
      </c>
      <c r="R997" s="281" t="s">
        <v>248</v>
      </c>
      <c r="S997" s="282" t="s">
        <v>3249</v>
      </c>
      <c r="T997" s="301">
        <v>1</v>
      </c>
      <c r="U997" s="379">
        <v>45323</v>
      </c>
      <c r="V997" s="379">
        <v>45747</v>
      </c>
      <c r="W997" s="165">
        <f t="shared" si="182"/>
        <v>60.571428571428569</v>
      </c>
      <c r="X997" s="387">
        <v>0</v>
      </c>
      <c r="Y997" s="303" t="s">
        <v>3969</v>
      </c>
      <c r="Z997" s="340">
        <f t="shared" si="184"/>
        <v>1</v>
      </c>
      <c r="AA997" s="340">
        <f t="shared" si="185"/>
        <v>1</v>
      </c>
      <c r="AB997" s="340">
        <f t="shared" si="186"/>
        <v>1</v>
      </c>
      <c r="AC997" s="340">
        <f t="shared" si="187"/>
        <v>1</v>
      </c>
      <c r="AD997" s="340">
        <f t="shared" si="188"/>
        <v>1</v>
      </c>
      <c r="AE997" s="340">
        <f t="shared" si="189"/>
        <v>1</v>
      </c>
      <c r="AF997" s="340">
        <f t="shared" si="189"/>
        <v>1</v>
      </c>
      <c r="AG997" s="340">
        <f t="shared" si="190"/>
        <v>1</v>
      </c>
    </row>
    <row r="998" spans="1:33" ht="135">
      <c r="A998" s="169" t="s">
        <v>19</v>
      </c>
      <c r="B998" s="460" t="s">
        <v>13</v>
      </c>
      <c r="C998" s="642"/>
      <c r="D998" s="642"/>
      <c r="E998" s="643"/>
      <c r="F998" s="643" t="s">
        <v>4101</v>
      </c>
      <c r="G998" s="52" t="s">
        <v>3707</v>
      </c>
      <c r="H998" s="163" t="s">
        <v>3707</v>
      </c>
      <c r="I998" s="163" t="s">
        <v>252</v>
      </c>
      <c r="J998" s="168">
        <v>1</v>
      </c>
      <c r="K998" s="192">
        <v>45231</v>
      </c>
      <c r="L998" s="192">
        <v>45747</v>
      </c>
      <c r="M998" s="165">
        <f t="shared" si="183"/>
        <v>73.714285714285708</v>
      </c>
      <c r="N998" s="191">
        <v>0</v>
      </c>
      <c r="O998" s="175" t="s">
        <v>4044</v>
      </c>
      <c r="P998" s="53">
        <f t="shared" si="191"/>
        <v>0</v>
      </c>
      <c r="Q998" s="166" t="str">
        <f>IF(ISNUMBER(P998),IF(P998=100%,"CUMPLIDA",IF(AND(ISNUMBER(L998),ISNUMBER(CGR!$P$4)), IF(L998&lt;CGR!$P$4,"INCUMPLIDA","PROCESO"), "VERIFICAR FECHA")),"SIN VALOR AVANCE")</f>
        <v>PROCESO</v>
      </c>
      <c r="R998" s="281" t="s">
        <v>3707</v>
      </c>
      <c r="S998" s="282" t="s">
        <v>252</v>
      </c>
      <c r="T998" s="301">
        <v>1</v>
      </c>
      <c r="U998" s="379">
        <v>45231</v>
      </c>
      <c r="V998" s="379">
        <v>45747</v>
      </c>
      <c r="W998" s="165">
        <f t="shared" si="182"/>
        <v>73.714285714285708</v>
      </c>
      <c r="X998" s="387">
        <v>0</v>
      </c>
      <c r="Y998" s="303" t="s">
        <v>4044</v>
      </c>
      <c r="Z998" s="340">
        <f t="shared" si="184"/>
        <v>1</v>
      </c>
      <c r="AA998" s="340">
        <f t="shared" si="185"/>
        <v>1</v>
      </c>
      <c r="AB998" s="340">
        <f t="shared" si="186"/>
        <v>1</v>
      </c>
      <c r="AC998" s="340">
        <f t="shared" si="187"/>
        <v>1</v>
      </c>
      <c r="AD998" s="340">
        <f t="shared" si="188"/>
        <v>1</v>
      </c>
      <c r="AE998" s="340">
        <f t="shared" si="189"/>
        <v>1</v>
      </c>
      <c r="AF998" s="340">
        <f t="shared" si="189"/>
        <v>1</v>
      </c>
      <c r="AG998" s="340">
        <f t="shared" si="190"/>
        <v>1</v>
      </c>
    </row>
    <row r="999" spans="1:33" ht="195.75">
      <c r="A999" s="169" t="s">
        <v>19</v>
      </c>
      <c r="B999" s="460" t="s">
        <v>13</v>
      </c>
      <c r="C999" s="642"/>
      <c r="D999" s="642"/>
      <c r="E999" s="643"/>
      <c r="F999" s="643" t="s">
        <v>4101</v>
      </c>
      <c r="G999" s="52" t="s">
        <v>3708</v>
      </c>
      <c r="H999" s="163" t="s">
        <v>3708</v>
      </c>
      <c r="I999" s="163" t="s">
        <v>2556</v>
      </c>
      <c r="J999" s="168">
        <v>1</v>
      </c>
      <c r="K999" s="192">
        <v>45231</v>
      </c>
      <c r="L999" s="192">
        <v>45808</v>
      </c>
      <c r="M999" s="165">
        <f t="shared" si="183"/>
        <v>82.428571428571431</v>
      </c>
      <c r="N999" s="191">
        <v>0</v>
      </c>
      <c r="O999" s="175" t="s">
        <v>4087</v>
      </c>
      <c r="P999" s="53">
        <f t="shared" si="191"/>
        <v>0</v>
      </c>
      <c r="Q999" s="166" t="str">
        <f>IF(ISNUMBER(P999),IF(P999=100%,"CUMPLIDA",IF(AND(ISNUMBER(L999),ISNUMBER(CGR!$P$4)), IF(L999&lt;CGR!$P$4,"INCUMPLIDA","PROCESO"), "VERIFICAR FECHA")),"SIN VALOR AVANCE")</f>
        <v>PROCESO</v>
      </c>
      <c r="R999" s="281" t="s">
        <v>3708</v>
      </c>
      <c r="S999" s="282" t="s">
        <v>2556</v>
      </c>
      <c r="T999" s="301">
        <v>1</v>
      </c>
      <c r="U999" s="379">
        <v>45231</v>
      </c>
      <c r="V999" s="379">
        <v>45808</v>
      </c>
      <c r="W999" s="165">
        <f t="shared" si="182"/>
        <v>82.428571428571431</v>
      </c>
      <c r="X999" s="387">
        <v>0</v>
      </c>
      <c r="Y999" s="303" t="s">
        <v>4087</v>
      </c>
      <c r="Z999" s="340">
        <f t="shared" si="184"/>
        <v>1</v>
      </c>
      <c r="AA999" s="340">
        <f t="shared" si="185"/>
        <v>1</v>
      </c>
      <c r="AB999" s="340">
        <f t="shared" si="186"/>
        <v>1</v>
      </c>
      <c r="AC999" s="340">
        <f t="shared" si="187"/>
        <v>1</v>
      </c>
      <c r="AD999" s="340">
        <f t="shared" si="188"/>
        <v>1</v>
      </c>
      <c r="AE999" s="340">
        <f t="shared" si="189"/>
        <v>1</v>
      </c>
      <c r="AF999" s="340">
        <f t="shared" si="189"/>
        <v>1</v>
      </c>
      <c r="AG999" s="340">
        <f t="shared" si="190"/>
        <v>1</v>
      </c>
    </row>
    <row r="1000" spans="1:33" ht="75.75" customHeight="1">
      <c r="A1000" s="169" t="s">
        <v>19</v>
      </c>
      <c r="B1000" s="460" t="s">
        <v>13</v>
      </c>
      <c r="C1000" s="642" t="s">
        <v>3955</v>
      </c>
      <c r="D1000" s="642" t="s">
        <v>3956</v>
      </c>
      <c r="E1000" s="643"/>
      <c r="F1000" s="643" t="s">
        <v>4101</v>
      </c>
      <c r="G1000" s="52" t="s">
        <v>1363</v>
      </c>
      <c r="H1000" s="163" t="s">
        <v>258</v>
      </c>
      <c r="I1000" s="163" t="s">
        <v>259</v>
      </c>
      <c r="J1000" s="168">
        <v>12</v>
      </c>
      <c r="K1000" s="192">
        <v>46024</v>
      </c>
      <c r="L1000" s="192">
        <v>47118</v>
      </c>
      <c r="M1000" s="165">
        <f t="shared" si="183"/>
        <v>156.28571428571428</v>
      </c>
      <c r="N1000" s="191">
        <v>0</v>
      </c>
      <c r="O1000" s="175" t="s">
        <v>4044</v>
      </c>
      <c r="P1000" s="53">
        <f t="shared" si="191"/>
        <v>0</v>
      </c>
      <c r="Q1000" s="166" t="str">
        <f>IF(ISNUMBER(P1000),IF(P1000=100%,"CUMPLIDA",IF(AND(ISNUMBER(L1000),ISNUMBER(CGR!$P$4)), IF(L1000&lt;CGR!$P$4,"INCUMPLIDA","PROCESO"), "VERIFICAR FECHA")),"SIN VALOR AVANCE")</f>
        <v>PROCESO</v>
      </c>
      <c r="R1000" s="281" t="s">
        <v>258</v>
      </c>
      <c r="S1000" s="282" t="s">
        <v>259</v>
      </c>
      <c r="T1000" s="301">
        <v>12</v>
      </c>
      <c r="U1000" s="379">
        <v>46024</v>
      </c>
      <c r="V1000" s="379">
        <v>47118</v>
      </c>
      <c r="W1000" s="165">
        <f t="shared" si="182"/>
        <v>156.28571428571428</v>
      </c>
      <c r="X1000" s="387">
        <v>0</v>
      </c>
      <c r="Y1000" s="303" t="s">
        <v>4044</v>
      </c>
      <c r="Z1000" s="340">
        <f t="shared" si="184"/>
        <v>1</v>
      </c>
      <c r="AA1000" s="340">
        <f t="shared" si="185"/>
        <v>1</v>
      </c>
      <c r="AB1000" s="340">
        <f t="shared" si="186"/>
        <v>1</v>
      </c>
      <c r="AC1000" s="340">
        <f t="shared" si="187"/>
        <v>1</v>
      </c>
      <c r="AD1000" s="340">
        <f t="shared" si="188"/>
        <v>1</v>
      </c>
      <c r="AE1000" s="340">
        <f t="shared" si="189"/>
        <v>1</v>
      </c>
      <c r="AF1000" s="340">
        <f t="shared" si="189"/>
        <v>1</v>
      </c>
      <c r="AG1000" s="340">
        <f t="shared" si="190"/>
        <v>1</v>
      </c>
    </row>
    <row r="1001" spans="1:33" ht="180">
      <c r="A1001" s="169" t="s">
        <v>19</v>
      </c>
      <c r="B1001" s="460" t="s">
        <v>13</v>
      </c>
      <c r="C1001" s="642" t="s">
        <v>3955</v>
      </c>
      <c r="D1001" s="642" t="s">
        <v>3956</v>
      </c>
      <c r="E1001" s="643"/>
      <c r="F1001" s="643" t="s">
        <v>4101</v>
      </c>
      <c r="G1001" s="52" t="s">
        <v>1364</v>
      </c>
      <c r="H1001" s="163" t="s">
        <v>261</v>
      </c>
      <c r="I1001" s="163" t="s">
        <v>262</v>
      </c>
      <c r="J1001" s="168">
        <v>1</v>
      </c>
      <c r="K1001" s="192">
        <v>46024</v>
      </c>
      <c r="L1001" s="192">
        <v>47118</v>
      </c>
      <c r="M1001" s="165">
        <f t="shared" si="183"/>
        <v>156.28571428571428</v>
      </c>
      <c r="N1001" s="191">
        <v>0</v>
      </c>
      <c r="O1001" s="175" t="s">
        <v>3969</v>
      </c>
      <c r="P1001" s="53">
        <f t="shared" si="191"/>
        <v>0</v>
      </c>
      <c r="Q1001" s="166" t="str">
        <f>IF(ISNUMBER(P1001),IF(P1001=100%,"CUMPLIDA",IF(AND(ISNUMBER(L1001),ISNUMBER(CGR!$P$4)), IF(L1001&lt;CGR!$P$4,"INCUMPLIDA","PROCESO"), "VERIFICAR FECHA")),"SIN VALOR AVANCE")</f>
        <v>PROCESO</v>
      </c>
      <c r="R1001" s="281" t="s">
        <v>261</v>
      </c>
      <c r="S1001" s="282" t="s">
        <v>262</v>
      </c>
      <c r="T1001" s="301">
        <v>1</v>
      </c>
      <c r="U1001" s="379">
        <v>46024</v>
      </c>
      <c r="V1001" s="379">
        <v>47118</v>
      </c>
      <c r="W1001" s="165">
        <f t="shared" si="182"/>
        <v>156.28571428571428</v>
      </c>
      <c r="X1001" s="387">
        <v>0</v>
      </c>
      <c r="Y1001" s="303" t="s">
        <v>3969</v>
      </c>
      <c r="Z1001" s="340">
        <f t="shared" si="184"/>
        <v>1</v>
      </c>
      <c r="AA1001" s="340">
        <f t="shared" si="185"/>
        <v>1</v>
      </c>
      <c r="AB1001" s="340">
        <f t="shared" si="186"/>
        <v>1</v>
      </c>
      <c r="AC1001" s="340">
        <f t="shared" si="187"/>
        <v>1</v>
      </c>
      <c r="AD1001" s="340">
        <f t="shared" si="188"/>
        <v>1</v>
      </c>
      <c r="AE1001" s="340">
        <f t="shared" si="189"/>
        <v>1</v>
      </c>
      <c r="AF1001" s="340">
        <f t="shared" si="189"/>
        <v>1</v>
      </c>
      <c r="AG1001" s="340">
        <f t="shared" si="190"/>
        <v>1</v>
      </c>
    </row>
    <row r="1002" spans="1:33" ht="409.5">
      <c r="A1002" s="169" t="s">
        <v>19</v>
      </c>
      <c r="B1002" s="460" t="s">
        <v>13</v>
      </c>
      <c r="C1002" s="642" t="s">
        <v>3955</v>
      </c>
      <c r="D1002" s="642" t="s">
        <v>3956</v>
      </c>
      <c r="E1002" s="643"/>
      <c r="F1002" s="643" t="s">
        <v>4101</v>
      </c>
      <c r="G1002" s="52" t="s">
        <v>1365</v>
      </c>
      <c r="H1002" s="163" t="s">
        <v>264</v>
      </c>
      <c r="I1002" s="163" t="s">
        <v>265</v>
      </c>
      <c r="J1002" s="168">
        <v>2</v>
      </c>
      <c r="K1002" s="192">
        <v>46024</v>
      </c>
      <c r="L1002" s="192">
        <v>47118</v>
      </c>
      <c r="M1002" s="165">
        <f t="shared" si="183"/>
        <v>156.28571428571428</v>
      </c>
      <c r="N1002" s="191">
        <v>0</v>
      </c>
      <c r="O1002" s="175" t="s">
        <v>4087</v>
      </c>
      <c r="P1002" s="53">
        <f t="shared" si="191"/>
        <v>0</v>
      </c>
      <c r="Q1002" s="166" t="str">
        <f>IF(ISNUMBER(P1002),IF(P1002=100%,"CUMPLIDA",IF(AND(ISNUMBER(L1002),ISNUMBER(CGR!$P$4)), IF(L1002&lt;CGR!$P$4,"INCUMPLIDA","PROCESO"), "VERIFICAR FECHA")),"SIN VALOR AVANCE")</f>
        <v>PROCESO</v>
      </c>
      <c r="R1002" s="281" t="s">
        <v>264</v>
      </c>
      <c r="S1002" s="282" t="s">
        <v>265</v>
      </c>
      <c r="T1002" s="301">
        <v>2</v>
      </c>
      <c r="U1002" s="379">
        <v>46024</v>
      </c>
      <c r="V1002" s="379">
        <v>47118</v>
      </c>
      <c r="W1002" s="165">
        <f t="shared" si="182"/>
        <v>156.28571428571428</v>
      </c>
      <c r="X1002" s="387">
        <v>0</v>
      </c>
      <c r="Y1002" s="303" t="s">
        <v>4087</v>
      </c>
      <c r="Z1002" s="340">
        <f t="shared" si="184"/>
        <v>1</v>
      </c>
      <c r="AA1002" s="340">
        <f t="shared" si="185"/>
        <v>1</v>
      </c>
      <c r="AB1002" s="340">
        <f t="shared" si="186"/>
        <v>1</v>
      </c>
      <c r="AC1002" s="340">
        <f t="shared" si="187"/>
        <v>1</v>
      </c>
      <c r="AD1002" s="340">
        <f t="shared" si="188"/>
        <v>1</v>
      </c>
      <c r="AE1002" s="340">
        <f t="shared" si="189"/>
        <v>1</v>
      </c>
      <c r="AF1002" s="340">
        <f t="shared" si="189"/>
        <v>1</v>
      </c>
      <c r="AG1002" s="340">
        <f t="shared" si="190"/>
        <v>1</v>
      </c>
    </row>
    <row r="1003" spans="1:33" ht="150">
      <c r="A1003" s="169" t="s">
        <v>19</v>
      </c>
      <c r="B1003" s="460" t="s">
        <v>13</v>
      </c>
      <c r="C1003" s="642" t="s">
        <v>3955</v>
      </c>
      <c r="D1003" s="642" t="s">
        <v>3956</v>
      </c>
      <c r="E1003" s="643"/>
      <c r="F1003" s="643" t="s">
        <v>4101</v>
      </c>
      <c r="G1003" s="52" t="s">
        <v>4038</v>
      </c>
      <c r="H1003" s="163" t="s">
        <v>3971</v>
      </c>
      <c r="I1003" s="163" t="s">
        <v>3972</v>
      </c>
      <c r="J1003" s="164">
        <v>1</v>
      </c>
      <c r="K1003" s="190">
        <v>44927</v>
      </c>
      <c r="L1003" s="190">
        <v>45016</v>
      </c>
      <c r="M1003" s="165">
        <f t="shared" si="183"/>
        <v>12.714285714285714</v>
      </c>
      <c r="N1003" s="191">
        <v>1</v>
      </c>
      <c r="O1003" s="163" t="s">
        <v>4022</v>
      </c>
      <c r="P1003" s="53">
        <f t="shared" si="191"/>
        <v>1</v>
      </c>
      <c r="Q1003" s="166" t="str">
        <f>IF(ISNUMBER(P1003),IF(P1003=100%,"CUMPLIDA",IF(AND(ISNUMBER(L1003),ISNUMBER(CGR!$P$4)), IF(L1003&lt;CGR!$P$4,"INCUMPLIDA","PROCESO"), "VERIFICAR FECHA")),"SIN VALOR AVANCE")</f>
        <v>CUMPLIDA</v>
      </c>
      <c r="R1003" s="281" t="s">
        <v>3971</v>
      </c>
      <c r="S1003" s="282" t="s">
        <v>3972</v>
      </c>
      <c r="T1003" s="363">
        <v>1</v>
      </c>
      <c r="U1003" s="378">
        <v>44927</v>
      </c>
      <c r="V1003" s="378">
        <v>45016</v>
      </c>
      <c r="W1003" s="165">
        <f t="shared" si="182"/>
        <v>12.714285714285714</v>
      </c>
      <c r="X1003" s="387">
        <v>1</v>
      </c>
      <c r="Y1003" s="282" t="s">
        <v>4022</v>
      </c>
      <c r="Z1003" s="340">
        <f t="shared" si="184"/>
        <v>1</v>
      </c>
      <c r="AA1003" s="340">
        <f t="shared" si="185"/>
        <v>1</v>
      </c>
      <c r="AB1003" s="340">
        <f t="shared" si="186"/>
        <v>1</v>
      </c>
      <c r="AC1003" s="340">
        <f t="shared" si="187"/>
        <v>1</v>
      </c>
      <c r="AD1003" s="340">
        <f t="shared" si="188"/>
        <v>1</v>
      </c>
      <c r="AE1003" s="340">
        <f t="shared" si="189"/>
        <v>1</v>
      </c>
      <c r="AF1003" s="340">
        <f t="shared" si="189"/>
        <v>1</v>
      </c>
      <c r="AG1003" s="340">
        <f t="shared" si="190"/>
        <v>1</v>
      </c>
    </row>
    <row r="1004" spans="1:33" ht="255">
      <c r="A1004" s="169" t="s">
        <v>19</v>
      </c>
      <c r="B1004" s="460" t="s">
        <v>13</v>
      </c>
      <c r="C1004" s="642" t="s">
        <v>3955</v>
      </c>
      <c r="D1004" s="642" t="s">
        <v>3956</v>
      </c>
      <c r="E1004" s="643"/>
      <c r="F1004" s="643" t="s">
        <v>4101</v>
      </c>
      <c r="G1004" s="52" t="s">
        <v>4038</v>
      </c>
      <c r="H1004" s="163" t="s">
        <v>4039</v>
      </c>
      <c r="I1004" s="163" t="s">
        <v>1097</v>
      </c>
      <c r="J1004" s="164">
        <v>1</v>
      </c>
      <c r="K1004" s="190">
        <v>45017</v>
      </c>
      <c r="L1004" s="190">
        <v>45138</v>
      </c>
      <c r="M1004" s="165">
        <f t="shared" si="183"/>
        <v>17.285714285714285</v>
      </c>
      <c r="N1004" s="191">
        <v>1</v>
      </c>
      <c r="O1004" s="163" t="s">
        <v>4104</v>
      </c>
      <c r="P1004" s="53">
        <f t="shared" si="191"/>
        <v>1</v>
      </c>
      <c r="Q1004" s="166" t="str">
        <f>IF(ISNUMBER(P1004),IF(P1004=100%,"CUMPLIDA",IF(AND(ISNUMBER(L1004),ISNUMBER(CGR!$P$4)), IF(L1004&lt;CGR!$P$4,"INCUMPLIDA","PROCESO"), "VERIFICAR FECHA")),"SIN VALOR AVANCE")</f>
        <v>CUMPLIDA</v>
      </c>
      <c r="R1004" s="281" t="s">
        <v>4039</v>
      </c>
      <c r="S1004" s="282" t="s">
        <v>1097</v>
      </c>
      <c r="T1004" s="363">
        <v>1</v>
      </c>
      <c r="U1004" s="378">
        <v>45017</v>
      </c>
      <c r="V1004" s="378">
        <v>45138</v>
      </c>
      <c r="W1004" s="165">
        <f t="shared" si="182"/>
        <v>17.285714285714285</v>
      </c>
      <c r="X1004" s="387">
        <v>1</v>
      </c>
      <c r="Y1004" s="282" t="s">
        <v>4104</v>
      </c>
      <c r="Z1004" s="340">
        <f t="shared" si="184"/>
        <v>1</v>
      </c>
      <c r="AA1004" s="340">
        <f t="shared" si="185"/>
        <v>1</v>
      </c>
      <c r="AB1004" s="340">
        <f t="shared" si="186"/>
        <v>1</v>
      </c>
      <c r="AC1004" s="340">
        <f t="shared" si="187"/>
        <v>1</v>
      </c>
      <c r="AD1004" s="340">
        <f t="shared" si="188"/>
        <v>1</v>
      </c>
      <c r="AE1004" s="340">
        <f t="shared" si="189"/>
        <v>1</v>
      </c>
      <c r="AF1004" s="340">
        <f t="shared" si="189"/>
        <v>1</v>
      </c>
      <c r="AG1004" s="340">
        <f t="shared" si="190"/>
        <v>1</v>
      </c>
    </row>
    <row r="1005" spans="1:33" ht="315">
      <c r="A1005" s="169" t="s">
        <v>19</v>
      </c>
      <c r="B1005" s="460" t="s">
        <v>13</v>
      </c>
      <c r="C1005" s="642" t="s">
        <v>3955</v>
      </c>
      <c r="D1005" s="642" t="s">
        <v>3956</v>
      </c>
      <c r="E1005" s="643"/>
      <c r="F1005" s="643" t="s">
        <v>4101</v>
      </c>
      <c r="G1005" s="52" t="s">
        <v>3986</v>
      </c>
      <c r="H1005" s="163" t="s">
        <v>3987</v>
      </c>
      <c r="I1005" s="163" t="s">
        <v>671</v>
      </c>
      <c r="J1005" s="164">
        <v>12</v>
      </c>
      <c r="K1005" s="190">
        <v>44958</v>
      </c>
      <c r="L1005" s="190">
        <v>45323</v>
      </c>
      <c r="M1005" s="165">
        <f t="shared" si="183"/>
        <v>52.142857142857146</v>
      </c>
      <c r="N1005" s="191">
        <v>12</v>
      </c>
      <c r="O1005" s="163" t="s">
        <v>4066</v>
      </c>
      <c r="P1005" s="53">
        <f t="shared" si="191"/>
        <v>1</v>
      </c>
      <c r="Q1005" s="166" t="str">
        <f>IF(ISNUMBER(P1005),IF(P1005=100%,"CUMPLIDA",IF(AND(ISNUMBER(L1005),ISNUMBER(CGR!$P$4)), IF(L1005&lt;CGR!$P$4,"INCUMPLIDA","PROCESO"), "VERIFICAR FECHA")),"SIN VALOR AVANCE")</f>
        <v>CUMPLIDA</v>
      </c>
      <c r="R1005" s="281" t="s">
        <v>3987</v>
      </c>
      <c r="S1005" s="282" t="s">
        <v>671</v>
      </c>
      <c r="T1005" s="363">
        <v>12</v>
      </c>
      <c r="U1005" s="378">
        <v>44958</v>
      </c>
      <c r="V1005" s="378">
        <v>45323</v>
      </c>
      <c r="W1005" s="165">
        <f t="shared" si="182"/>
        <v>52.142857142857146</v>
      </c>
      <c r="X1005" s="387">
        <v>12</v>
      </c>
      <c r="Y1005" s="282" t="s">
        <v>4066</v>
      </c>
      <c r="Z1005" s="340">
        <f t="shared" si="184"/>
        <v>1</v>
      </c>
      <c r="AA1005" s="340">
        <f t="shared" si="185"/>
        <v>1</v>
      </c>
      <c r="AB1005" s="340">
        <f t="shared" si="186"/>
        <v>1</v>
      </c>
      <c r="AC1005" s="340">
        <f t="shared" si="187"/>
        <v>1</v>
      </c>
      <c r="AD1005" s="340">
        <f t="shared" si="188"/>
        <v>1</v>
      </c>
      <c r="AE1005" s="340">
        <f t="shared" si="189"/>
        <v>1</v>
      </c>
      <c r="AF1005" s="340">
        <f t="shared" si="189"/>
        <v>1</v>
      </c>
      <c r="AG1005" s="340">
        <f t="shared" si="190"/>
        <v>1</v>
      </c>
    </row>
    <row r="1006" spans="1:33" ht="180.75" customHeight="1">
      <c r="A1006" s="169" t="s">
        <v>19</v>
      </c>
      <c r="B1006" s="460" t="s">
        <v>13</v>
      </c>
      <c r="C1006" s="642" t="s">
        <v>3955</v>
      </c>
      <c r="D1006" s="642" t="s">
        <v>3956</v>
      </c>
      <c r="E1006" s="643" t="s">
        <v>4105</v>
      </c>
      <c r="F1006" s="643" t="s">
        <v>4106</v>
      </c>
      <c r="G1006" s="52" t="s">
        <v>4006</v>
      </c>
      <c r="H1006" s="163" t="s">
        <v>3964</v>
      </c>
      <c r="I1006" s="163" t="s">
        <v>3965</v>
      </c>
      <c r="J1006" s="164">
        <v>3</v>
      </c>
      <c r="K1006" s="190">
        <v>44958</v>
      </c>
      <c r="L1006" s="190">
        <v>45323</v>
      </c>
      <c r="M1006" s="165">
        <f t="shared" si="183"/>
        <v>52.142857142857146</v>
      </c>
      <c r="N1006" s="191">
        <v>3</v>
      </c>
      <c r="O1006" s="163" t="s">
        <v>3985</v>
      </c>
      <c r="P1006" s="53">
        <f t="shared" si="191"/>
        <v>1</v>
      </c>
      <c r="Q1006" s="166" t="str">
        <f>IF(ISNUMBER(P1006),IF(P1006=100%,"CUMPLIDA",IF(AND(ISNUMBER(L1006),ISNUMBER(CGR!$P$4)), IF(L1006&lt;CGR!$P$4,"INCUMPLIDA","PROCESO"), "VERIFICAR FECHA")),"SIN VALOR AVANCE")</f>
        <v>CUMPLIDA</v>
      </c>
      <c r="R1006" s="281" t="s">
        <v>3964</v>
      </c>
      <c r="S1006" s="282" t="s">
        <v>3965</v>
      </c>
      <c r="T1006" s="363">
        <v>3</v>
      </c>
      <c r="U1006" s="378">
        <v>44958</v>
      </c>
      <c r="V1006" s="378">
        <v>45323</v>
      </c>
      <c r="W1006" s="165">
        <f t="shared" si="182"/>
        <v>52.142857142857146</v>
      </c>
      <c r="X1006" s="387">
        <v>3</v>
      </c>
      <c r="Y1006" s="282" t="s">
        <v>3985</v>
      </c>
      <c r="Z1006" s="340">
        <f t="shared" si="184"/>
        <v>1</v>
      </c>
      <c r="AA1006" s="340">
        <f t="shared" si="185"/>
        <v>1</v>
      </c>
      <c r="AB1006" s="340">
        <f t="shared" si="186"/>
        <v>1</v>
      </c>
      <c r="AC1006" s="340">
        <f t="shared" si="187"/>
        <v>1</v>
      </c>
      <c r="AD1006" s="340">
        <f t="shared" si="188"/>
        <v>1</v>
      </c>
      <c r="AE1006" s="340">
        <f t="shared" si="189"/>
        <v>1</v>
      </c>
      <c r="AF1006" s="340">
        <f t="shared" si="189"/>
        <v>1</v>
      </c>
      <c r="AG1006" s="340">
        <f t="shared" si="190"/>
        <v>1</v>
      </c>
    </row>
    <row r="1007" spans="1:33" ht="90" customHeight="1">
      <c r="A1007" s="169" t="s">
        <v>19</v>
      </c>
      <c r="B1007" s="460" t="s">
        <v>13</v>
      </c>
      <c r="C1007" s="642"/>
      <c r="D1007" s="642"/>
      <c r="E1007" s="643"/>
      <c r="F1007" s="643" t="s">
        <v>4106</v>
      </c>
      <c r="G1007" s="52" t="s">
        <v>3967</v>
      </c>
      <c r="H1007" s="537" t="s">
        <v>2429</v>
      </c>
      <c r="I1007" s="163" t="s">
        <v>969</v>
      </c>
      <c r="J1007" s="164">
        <v>1</v>
      </c>
      <c r="K1007" s="190">
        <v>45231</v>
      </c>
      <c r="L1007" s="190">
        <v>45504</v>
      </c>
      <c r="M1007" s="165">
        <f t="shared" si="183"/>
        <v>39</v>
      </c>
      <c r="N1007" s="191">
        <v>1</v>
      </c>
      <c r="O1007" s="175" t="s">
        <v>3703</v>
      </c>
      <c r="P1007" s="53">
        <f t="shared" si="191"/>
        <v>1</v>
      </c>
      <c r="Q1007" s="166" t="str">
        <f>IF(ISNUMBER(P1007),IF(P1007=100%,"CUMPLIDA",IF(AND(ISNUMBER(L1007),ISNUMBER(CGR!$P$4)), IF(L1007&lt;CGR!$P$4,"INCUMPLIDA","PROCESO"), "VERIFICAR FECHA")),"SIN VALOR AVANCE")</f>
        <v>CUMPLIDA</v>
      </c>
      <c r="R1007" s="362" t="s">
        <v>2429</v>
      </c>
      <c r="S1007" s="282" t="s">
        <v>969</v>
      </c>
      <c r="T1007" s="363">
        <v>1</v>
      </c>
      <c r="U1007" s="378">
        <v>45231</v>
      </c>
      <c r="V1007" s="378">
        <v>45504</v>
      </c>
      <c r="W1007" s="165">
        <f t="shared" si="182"/>
        <v>39</v>
      </c>
      <c r="X1007" s="387">
        <v>1</v>
      </c>
      <c r="Y1007" s="303" t="s">
        <v>3703</v>
      </c>
      <c r="Z1007" s="340">
        <f t="shared" si="184"/>
        <v>1</v>
      </c>
      <c r="AA1007" s="340">
        <f t="shared" si="185"/>
        <v>1</v>
      </c>
      <c r="AB1007" s="340">
        <f t="shared" si="186"/>
        <v>1</v>
      </c>
      <c r="AC1007" s="340">
        <f t="shared" si="187"/>
        <v>1</v>
      </c>
      <c r="AD1007" s="340">
        <f t="shared" si="188"/>
        <v>1</v>
      </c>
      <c r="AE1007" s="340">
        <f t="shared" si="189"/>
        <v>1</v>
      </c>
      <c r="AF1007" s="340">
        <f t="shared" si="189"/>
        <v>1</v>
      </c>
      <c r="AG1007" s="340">
        <f t="shared" si="190"/>
        <v>1</v>
      </c>
    </row>
    <row r="1008" spans="1:33" ht="210.75">
      <c r="A1008" s="169" t="s">
        <v>19</v>
      </c>
      <c r="B1008" s="460" t="s">
        <v>13</v>
      </c>
      <c r="C1008" s="642"/>
      <c r="D1008" s="642"/>
      <c r="E1008" s="643"/>
      <c r="F1008" s="643" t="s">
        <v>4106</v>
      </c>
      <c r="G1008" s="52" t="s">
        <v>3967</v>
      </c>
      <c r="H1008" s="537" t="s">
        <v>2431</v>
      </c>
      <c r="I1008" s="163" t="s">
        <v>2432</v>
      </c>
      <c r="J1008" s="164">
        <v>1</v>
      </c>
      <c r="K1008" s="190">
        <v>45231</v>
      </c>
      <c r="L1008" s="190">
        <v>45504</v>
      </c>
      <c r="M1008" s="165">
        <f t="shared" si="183"/>
        <v>39</v>
      </c>
      <c r="N1008" s="191">
        <v>1</v>
      </c>
      <c r="O1008" s="175" t="s">
        <v>3968</v>
      </c>
      <c r="P1008" s="53">
        <f t="shared" si="191"/>
        <v>1</v>
      </c>
      <c r="Q1008" s="166" t="str">
        <f>IF(ISNUMBER(P1008),IF(P1008=100%,"CUMPLIDA",IF(AND(ISNUMBER(L1008),ISNUMBER(CGR!$P$4)), IF(L1008&lt;CGR!$P$4,"INCUMPLIDA","PROCESO"), "VERIFICAR FECHA")),"SIN VALOR AVANCE")</f>
        <v>CUMPLIDA</v>
      </c>
      <c r="R1008" s="362" t="s">
        <v>2431</v>
      </c>
      <c r="S1008" s="282" t="s">
        <v>2432</v>
      </c>
      <c r="T1008" s="363">
        <v>1</v>
      </c>
      <c r="U1008" s="378">
        <v>45231</v>
      </c>
      <c r="V1008" s="378">
        <v>45504</v>
      </c>
      <c r="W1008" s="165">
        <f t="shared" si="182"/>
        <v>39</v>
      </c>
      <c r="X1008" s="387">
        <v>1</v>
      </c>
      <c r="Y1008" s="303" t="s">
        <v>3968</v>
      </c>
      <c r="Z1008" s="340">
        <f t="shared" si="184"/>
        <v>1</v>
      </c>
      <c r="AA1008" s="340">
        <f t="shared" si="185"/>
        <v>1</v>
      </c>
      <c r="AB1008" s="340">
        <f t="shared" si="186"/>
        <v>1</v>
      </c>
      <c r="AC1008" s="340">
        <f t="shared" si="187"/>
        <v>1</v>
      </c>
      <c r="AD1008" s="340">
        <f t="shared" si="188"/>
        <v>1</v>
      </c>
      <c r="AE1008" s="340">
        <f t="shared" si="189"/>
        <v>1</v>
      </c>
      <c r="AF1008" s="340">
        <f t="shared" si="189"/>
        <v>1</v>
      </c>
      <c r="AG1008" s="340">
        <f t="shared" si="190"/>
        <v>1</v>
      </c>
    </row>
    <row r="1009" spans="1:33" ht="135.75">
      <c r="A1009" s="169" t="s">
        <v>19</v>
      </c>
      <c r="B1009" s="460" t="s">
        <v>13</v>
      </c>
      <c r="C1009" s="642"/>
      <c r="D1009" s="642"/>
      <c r="E1009" s="643"/>
      <c r="F1009" s="643" t="s">
        <v>4106</v>
      </c>
      <c r="G1009" s="52" t="s">
        <v>2434</v>
      </c>
      <c r="H1009" s="163" t="s">
        <v>1614</v>
      </c>
      <c r="I1009" s="163" t="s">
        <v>238</v>
      </c>
      <c r="J1009" s="168">
        <v>1</v>
      </c>
      <c r="K1009" s="192">
        <v>45323</v>
      </c>
      <c r="L1009" s="192">
        <v>45747</v>
      </c>
      <c r="M1009" s="165">
        <f t="shared" si="183"/>
        <v>60.571428571428569</v>
      </c>
      <c r="N1009" s="191">
        <v>0</v>
      </c>
      <c r="O1009" s="175" t="s">
        <v>3969</v>
      </c>
      <c r="P1009" s="53">
        <f t="shared" si="191"/>
        <v>0</v>
      </c>
      <c r="Q1009" s="166" t="str">
        <f>IF(ISNUMBER(P1009),IF(P1009=100%,"CUMPLIDA",IF(AND(ISNUMBER(L1009),ISNUMBER(CGR!$P$4)), IF(L1009&lt;CGR!$P$4,"INCUMPLIDA","PROCESO"), "VERIFICAR FECHA")),"SIN VALOR AVANCE")</f>
        <v>PROCESO</v>
      </c>
      <c r="R1009" s="281" t="s">
        <v>1614</v>
      </c>
      <c r="S1009" s="282" t="s">
        <v>238</v>
      </c>
      <c r="T1009" s="301">
        <v>1</v>
      </c>
      <c r="U1009" s="379">
        <v>45323</v>
      </c>
      <c r="V1009" s="379">
        <v>45747</v>
      </c>
      <c r="W1009" s="165">
        <f t="shared" si="182"/>
        <v>60.571428571428569</v>
      </c>
      <c r="X1009" s="387">
        <v>0</v>
      </c>
      <c r="Y1009" s="303" t="s">
        <v>3969</v>
      </c>
      <c r="Z1009" s="340">
        <f t="shared" si="184"/>
        <v>1</v>
      </c>
      <c r="AA1009" s="340">
        <f t="shared" si="185"/>
        <v>1</v>
      </c>
      <c r="AB1009" s="340">
        <f t="shared" si="186"/>
        <v>1</v>
      </c>
      <c r="AC1009" s="340">
        <f t="shared" si="187"/>
        <v>1</v>
      </c>
      <c r="AD1009" s="340">
        <f t="shared" si="188"/>
        <v>1</v>
      </c>
      <c r="AE1009" s="340">
        <f t="shared" si="189"/>
        <v>1</v>
      </c>
      <c r="AF1009" s="340">
        <f t="shared" si="189"/>
        <v>1</v>
      </c>
      <c r="AG1009" s="340">
        <f t="shared" si="190"/>
        <v>1</v>
      </c>
    </row>
    <row r="1010" spans="1:33" ht="90" customHeight="1">
      <c r="A1010" s="169" t="s">
        <v>19</v>
      </c>
      <c r="B1010" s="460" t="s">
        <v>13</v>
      </c>
      <c r="C1010" s="642" t="s">
        <v>3955</v>
      </c>
      <c r="D1010" s="642" t="s">
        <v>3956</v>
      </c>
      <c r="E1010" s="643"/>
      <c r="F1010" s="643" t="s">
        <v>4106</v>
      </c>
      <c r="G1010" s="52" t="s">
        <v>241</v>
      </c>
      <c r="H1010" s="163" t="s">
        <v>241</v>
      </c>
      <c r="I1010" s="163" t="s">
        <v>242</v>
      </c>
      <c r="J1010" s="168">
        <v>1</v>
      </c>
      <c r="K1010" s="192">
        <v>45323</v>
      </c>
      <c r="L1010" s="192">
        <v>45747</v>
      </c>
      <c r="M1010" s="165">
        <f t="shared" si="183"/>
        <v>60.571428571428569</v>
      </c>
      <c r="N1010" s="191">
        <v>0</v>
      </c>
      <c r="O1010" s="175" t="s">
        <v>3798</v>
      </c>
      <c r="P1010" s="53">
        <f t="shared" si="191"/>
        <v>0</v>
      </c>
      <c r="Q1010" s="166" t="str">
        <f>IF(ISNUMBER(P1010),IF(P1010=100%,"CUMPLIDA",IF(AND(ISNUMBER(L1010),ISNUMBER(CGR!$P$4)), IF(L1010&lt;CGR!$P$4,"INCUMPLIDA","PROCESO"), "VERIFICAR FECHA")),"SIN VALOR AVANCE")</f>
        <v>PROCESO</v>
      </c>
      <c r="R1010" s="281" t="s">
        <v>241</v>
      </c>
      <c r="S1010" s="282" t="s">
        <v>242</v>
      </c>
      <c r="T1010" s="301">
        <v>1</v>
      </c>
      <c r="U1010" s="379">
        <v>45323</v>
      </c>
      <c r="V1010" s="379">
        <v>45747</v>
      </c>
      <c r="W1010" s="165">
        <f t="shared" si="182"/>
        <v>60.571428571428569</v>
      </c>
      <c r="X1010" s="387">
        <v>0</v>
      </c>
      <c r="Y1010" s="303" t="s">
        <v>3798</v>
      </c>
      <c r="Z1010" s="340">
        <f t="shared" si="184"/>
        <v>1</v>
      </c>
      <c r="AA1010" s="340">
        <f t="shared" si="185"/>
        <v>1</v>
      </c>
      <c r="AB1010" s="340">
        <f t="shared" si="186"/>
        <v>1</v>
      </c>
      <c r="AC1010" s="340">
        <f t="shared" si="187"/>
        <v>1</v>
      </c>
      <c r="AD1010" s="340">
        <f t="shared" si="188"/>
        <v>1</v>
      </c>
      <c r="AE1010" s="340">
        <f t="shared" si="189"/>
        <v>1</v>
      </c>
      <c r="AF1010" s="340">
        <f t="shared" si="189"/>
        <v>1</v>
      </c>
      <c r="AG1010" s="340">
        <f t="shared" si="190"/>
        <v>1</v>
      </c>
    </row>
    <row r="1011" spans="1:33" ht="150">
      <c r="A1011" s="169" t="s">
        <v>19</v>
      </c>
      <c r="B1011" s="460" t="s">
        <v>13</v>
      </c>
      <c r="C1011" s="642"/>
      <c r="D1011" s="642"/>
      <c r="E1011" s="643"/>
      <c r="F1011" s="643" t="s">
        <v>4106</v>
      </c>
      <c r="G1011" s="52" t="s">
        <v>1361</v>
      </c>
      <c r="H1011" s="163" t="s">
        <v>245</v>
      </c>
      <c r="I1011" s="163" t="s">
        <v>246</v>
      </c>
      <c r="J1011" s="168">
        <v>1</v>
      </c>
      <c r="K1011" s="192">
        <v>45231</v>
      </c>
      <c r="L1011" s="192">
        <v>45747</v>
      </c>
      <c r="M1011" s="165">
        <f t="shared" si="183"/>
        <v>73.714285714285708</v>
      </c>
      <c r="N1011" s="191">
        <v>0</v>
      </c>
      <c r="O1011" s="175" t="s">
        <v>3798</v>
      </c>
      <c r="P1011" s="53">
        <f t="shared" si="191"/>
        <v>0</v>
      </c>
      <c r="Q1011" s="166" t="str">
        <f>IF(ISNUMBER(P1011),IF(P1011=100%,"CUMPLIDA",IF(AND(ISNUMBER(L1011),ISNUMBER(CGR!$P$4)), IF(L1011&lt;CGR!$P$4,"INCUMPLIDA","PROCESO"), "VERIFICAR FECHA")),"SIN VALOR AVANCE")</f>
        <v>PROCESO</v>
      </c>
      <c r="R1011" s="281" t="s">
        <v>245</v>
      </c>
      <c r="S1011" s="282" t="s">
        <v>246</v>
      </c>
      <c r="T1011" s="301">
        <v>1</v>
      </c>
      <c r="U1011" s="379">
        <v>45231</v>
      </c>
      <c r="V1011" s="379">
        <v>45747</v>
      </c>
      <c r="W1011" s="165">
        <f t="shared" si="182"/>
        <v>73.714285714285708</v>
      </c>
      <c r="X1011" s="387">
        <v>0</v>
      </c>
      <c r="Y1011" s="303" t="s">
        <v>3798</v>
      </c>
      <c r="Z1011" s="340">
        <f t="shared" si="184"/>
        <v>1</v>
      </c>
      <c r="AA1011" s="340">
        <f t="shared" si="185"/>
        <v>1</v>
      </c>
      <c r="AB1011" s="340">
        <f t="shared" si="186"/>
        <v>1</v>
      </c>
      <c r="AC1011" s="340">
        <f t="shared" si="187"/>
        <v>1</v>
      </c>
      <c r="AD1011" s="340">
        <f t="shared" si="188"/>
        <v>1</v>
      </c>
      <c r="AE1011" s="340">
        <f t="shared" si="189"/>
        <v>1</v>
      </c>
      <c r="AF1011" s="340">
        <f t="shared" si="189"/>
        <v>1</v>
      </c>
      <c r="AG1011" s="340">
        <f t="shared" si="190"/>
        <v>1</v>
      </c>
    </row>
    <row r="1012" spans="1:33" ht="135.75">
      <c r="A1012" s="169" t="s">
        <v>19</v>
      </c>
      <c r="B1012" s="460" t="s">
        <v>13</v>
      </c>
      <c r="C1012" s="642"/>
      <c r="D1012" s="642"/>
      <c r="E1012" s="643"/>
      <c r="F1012" s="643" t="s">
        <v>4106</v>
      </c>
      <c r="G1012" s="52" t="s">
        <v>248</v>
      </c>
      <c r="H1012" s="163" t="s">
        <v>248</v>
      </c>
      <c r="I1012" s="163" t="s">
        <v>3249</v>
      </c>
      <c r="J1012" s="168">
        <v>1</v>
      </c>
      <c r="K1012" s="192">
        <v>45323</v>
      </c>
      <c r="L1012" s="192">
        <v>45747</v>
      </c>
      <c r="M1012" s="165">
        <f t="shared" si="183"/>
        <v>60.571428571428569</v>
      </c>
      <c r="N1012" s="191">
        <v>0</v>
      </c>
      <c r="O1012" s="175" t="s">
        <v>3969</v>
      </c>
      <c r="P1012" s="53">
        <f t="shared" si="191"/>
        <v>0</v>
      </c>
      <c r="Q1012" s="166" t="str">
        <f>IF(ISNUMBER(P1012),IF(P1012=100%,"CUMPLIDA",IF(AND(ISNUMBER(L1012),ISNUMBER(CGR!$P$4)), IF(L1012&lt;CGR!$P$4,"INCUMPLIDA","PROCESO"), "VERIFICAR FECHA")),"SIN VALOR AVANCE")</f>
        <v>PROCESO</v>
      </c>
      <c r="R1012" s="281" t="s">
        <v>248</v>
      </c>
      <c r="S1012" s="282" t="s">
        <v>3249</v>
      </c>
      <c r="T1012" s="301">
        <v>1</v>
      </c>
      <c r="U1012" s="379">
        <v>45323</v>
      </c>
      <c r="V1012" s="379">
        <v>45747</v>
      </c>
      <c r="W1012" s="165">
        <f t="shared" si="182"/>
        <v>60.571428571428569</v>
      </c>
      <c r="X1012" s="387">
        <v>0</v>
      </c>
      <c r="Y1012" s="303" t="s">
        <v>3969</v>
      </c>
      <c r="Z1012" s="340">
        <f t="shared" si="184"/>
        <v>1</v>
      </c>
      <c r="AA1012" s="340">
        <f t="shared" si="185"/>
        <v>1</v>
      </c>
      <c r="AB1012" s="340">
        <f t="shared" si="186"/>
        <v>1</v>
      </c>
      <c r="AC1012" s="340">
        <f t="shared" si="187"/>
        <v>1</v>
      </c>
      <c r="AD1012" s="340">
        <f t="shared" si="188"/>
        <v>1</v>
      </c>
      <c r="AE1012" s="340">
        <f t="shared" si="189"/>
        <v>1</v>
      </c>
      <c r="AF1012" s="340">
        <f t="shared" si="189"/>
        <v>1</v>
      </c>
      <c r="AG1012" s="340">
        <f t="shared" si="190"/>
        <v>1</v>
      </c>
    </row>
    <row r="1013" spans="1:33" ht="135">
      <c r="A1013" s="169" t="s">
        <v>19</v>
      </c>
      <c r="B1013" s="460" t="s">
        <v>13</v>
      </c>
      <c r="C1013" s="642"/>
      <c r="D1013" s="642"/>
      <c r="E1013" s="643"/>
      <c r="F1013" s="643" t="s">
        <v>4106</v>
      </c>
      <c r="G1013" s="52" t="s">
        <v>3707</v>
      </c>
      <c r="H1013" s="163" t="s">
        <v>3707</v>
      </c>
      <c r="I1013" s="163" t="s">
        <v>252</v>
      </c>
      <c r="J1013" s="168">
        <v>1</v>
      </c>
      <c r="K1013" s="192">
        <v>45231</v>
      </c>
      <c r="L1013" s="192">
        <v>45747</v>
      </c>
      <c r="M1013" s="165">
        <f t="shared" si="183"/>
        <v>73.714285714285708</v>
      </c>
      <c r="N1013" s="191">
        <v>0</v>
      </c>
      <c r="O1013" s="175" t="s">
        <v>3798</v>
      </c>
      <c r="P1013" s="53">
        <f t="shared" si="191"/>
        <v>0</v>
      </c>
      <c r="Q1013" s="166" t="str">
        <f>IF(ISNUMBER(P1013),IF(P1013=100%,"CUMPLIDA",IF(AND(ISNUMBER(L1013),ISNUMBER(CGR!$P$4)), IF(L1013&lt;CGR!$P$4,"INCUMPLIDA","PROCESO"), "VERIFICAR FECHA")),"SIN VALOR AVANCE")</f>
        <v>PROCESO</v>
      </c>
      <c r="R1013" s="281" t="s">
        <v>3707</v>
      </c>
      <c r="S1013" s="282" t="s">
        <v>252</v>
      </c>
      <c r="T1013" s="301">
        <v>1</v>
      </c>
      <c r="U1013" s="379">
        <v>45231</v>
      </c>
      <c r="V1013" s="379">
        <v>45747</v>
      </c>
      <c r="W1013" s="165">
        <f t="shared" si="182"/>
        <v>73.714285714285708</v>
      </c>
      <c r="X1013" s="387">
        <v>0</v>
      </c>
      <c r="Y1013" s="303" t="s">
        <v>3798</v>
      </c>
      <c r="Z1013" s="340">
        <f t="shared" si="184"/>
        <v>1</v>
      </c>
      <c r="AA1013" s="340">
        <f t="shared" si="185"/>
        <v>1</v>
      </c>
      <c r="AB1013" s="340">
        <f t="shared" si="186"/>
        <v>1</v>
      </c>
      <c r="AC1013" s="340">
        <f t="shared" si="187"/>
        <v>1</v>
      </c>
      <c r="AD1013" s="340">
        <f t="shared" si="188"/>
        <v>1</v>
      </c>
      <c r="AE1013" s="340">
        <f t="shared" si="189"/>
        <v>1</v>
      </c>
      <c r="AF1013" s="340">
        <f t="shared" si="189"/>
        <v>1</v>
      </c>
      <c r="AG1013" s="340">
        <f t="shared" si="190"/>
        <v>1</v>
      </c>
    </row>
    <row r="1014" spans="1:33" ht="210.75">
      <c r="A1014" s="169" t="s">
        <v>19</v>
      </c>
      <c r="B1014" s="460" t="s">
        <v>13</v>
      </c>
      <c r="C1014" s="642"/>
      <c r="D1014" s="642"/>
      <c r="E1014" s="643"/>
      <c r="F1014" s="643" t="s">
        <v>4106</v>
      </c>
      <c r="G1014" s="52" t="s">
        <v>3708</v>
      </c>
      <c r="H1014" s="163" t="s">
        <v>3708</v>
      </c>
      <c r="I1014" s="163" t="s">
        <v>2556</v>
      </c>
      <c r="J1014" s="168">
        <v>1</v>
      </c>
      <c r="K1014" s="192">
        <v>45231</v>
      </c>
      <c r="L1014" s="192">
        <v>45808</v>
      </c>
      <c r="M1014" s="165">
        <f t="shared" si="183"/>
        <v>82.428571428571431</v>
      </c>
      <c r="N1014" s="191">
        <v>0</v>
      </c>
      <c r="O1014" s="175" t="s">
        <v>3968</v>
      </c>
      <c r="P1014" s="53">
        <f t="shared" si="191"/>
        <v>0</v>
      </c>
      <c r="Q1014" s="166" t="str">
        <f>IF(ISNUMBER(P1014),IF(P1014=100%,"CUMPLIDA",IF(AND(ISNUMBER(L1014),ISNUMBER(CGR!$P$4)), IF(L1014&lt;CGR!$P$4,"INCUMPLIDA","PROCESO"), "VERIFICAR FECHA")),"SIN VALOR AVANCE")</f>
        <v>PROCESO</v>
      </c>
      <c r="R1014" s="281" t="s">
        <v>3708</v>
      </c>
      <c r="S1014" s="282" t="s">
        <v>2556</v>
      </c>
      <c r="T1014" s="301">
        <v>1</v>
      </c>
      <c r="U1014" s="379">
        <v>45231</v>
      </c>
      <c r="V1014" s="379">
        <v>45808</v>
      </c>
      <c r="W1014" s="165">
        <f t="shared" si="182"/>
        <v>82.428571428571431</v>
      </c>
      <c r="X1014" s="387">
        <v>0</v>
      </c>
      <c r="Y1014" s="303" t="s">
        <v>3968</v>
      </c>
      <c r="Z1014" s="340">
        <f t="shared" si="184"/>
        <v>1</v>
      </c>
      <c r="AA1014" s="340">
        <f t="shared" si="185"/>
        <v>1</v>
      </c>
      <c r="AB1014" s="340">
        <f t="shared" si="186"/>
        <v>1</v>
      </c>
      <c r="AC1014" s="340">
        <f t="shared" si="187"/>
        <v>1</v>
      </c>
      <c r="AD1014" s="340">
        <f t="shared" si="188"/>
        <v>1</v>
      </c>
      <c r="AE1014" s="340">
        <f t="shared" si="189"/>
        <v>1</v>
      </c>
      <c r="AF1014" s="340">
        <f t="shared" si="189"/>
        <v>1</v>
      </c>
      <c r="AG1014" s="340">
        <f t="shared" si="190"/>
        <v>1</v>
      </c>
    </row>
    <row r="1015" spans="1:33" ht="75.75" customHeight="1">
      <c r="A1015" s="169" t="s">
        <v>19</v>
      </c>
      <c r="B1015" s="460" t="s">
        <v>13</v>
      </c>
      <c r="C1015" s="642"/>
      <c r="D1015" s="642"/>
      <c r="E1015" s="643"/>
      <c r="F1015" s="643" t="s">
        <v>4106</v>
      </c>
      <c r="G1015" s="52" t="s">
        <v>1363</v>
      </c>
      <c r="H1015" s="163" t="s">
        <v>258</v>
      </c>
      <c r="I1015" s="163" t="s">
        <v>259</v>
      </c>
      <c r="J1015" s="168">
        <v>12</v>
      </c>
      <c r="K1015" s="192">
        <v>46024</v>
      </c>
      <c r="L1015" s="192">
        <v>47118</v>
      </c>
      <c r="M1015" s="165">
        <f t="shared" si="183"/>
        <v>156.28571428571428</v>
      </c>
      <c r="N1015" s="191">
        <v>0</v>
      </c>
      <c r="O1015" s="175" t="s">
        <v>3798</v>
      </c>
      <c r="P1015" s="53">
        <f t="shared" si="191"/>
        <v>0</v>
      </c>
      <c r="Q1015" s="166" t="str">
        <f>IF(ISNUMBER(P1015),IF(P1015=100%,"CUMPLIDA",IF(AND(ISNUMBER(L1015),ISNUMBER(CGR!$P$4)), IF(L1015&lt;CGR!$P$4,"INCUMPLIDA","PROCESO"), "VERIFICAR FECHA")),"SIN VALOR AVANCE")</f>
        <v>PROCESO</v>
      </c>
      <c r="R1015" s="281" t="s">
        <v>258</v>
      </c>
      <c r="S1015" s="282" t="s">
        <v>259</v>
      </c>
      <c r="T1015" s="301">
        <v>12</v>
      </c>
      <c r="U1015" s="379">
        <v>46024</v>
      </c>
      <c r="V1015" s="379">
        <v>47118</v>
      </c>
      <c r="W1015" s="165">
        <f t="shared" si="182"/>
        <v>156.28571428571428</v>
      </c>
      <c r="X1015" s="387">
        <v>0</v>
      </c>
      <c r="Y1015" s="303" t="s">
        <v>3798</v>
      </c>
      <c r="Z1015" s="340">
        <f t="shared" si="184"/>
        <v>1</v>
      </c>
      <c r="AA1015" s="340">
        <f t="shared" si="185"/>
        <v>1</v>
      </c>
      <c r="AB1015" s="340">
        <f t="shared" si="186"/>
        <v>1</v>
      </c>
      <c r="AC1015" s="340">
        <f t="shared" si="187"/>
        <v>1</v>
      </c>
      <c r="AD1015" s="340">
        <f t="shared" si="188"/>
        <v>1</v>
      </c>
      <c r="AE1015" s="340">
        <f t="shared" si="189"/>
        <v>1</v>
      </c>
      <c r="AF1015" s="340">
        <f t="shared" si="189"/>
        <v>1</v>
      </c>
      <c r="AG1015" s="340">
        <f t="shared" si="190"/>
        <v>1</v>
      </c>
    </row>
    <row r="1016" spans="1:33" ht="180">
      <c r="A1016" s="169" t="s">
        <v>19</v>
      </c>
      <c r="B1016" s="460" t="s">
        <v>13</v>
      </c>
      <c r="C1016" s="642" t="s">
        <v>3955</v>
      </c>
      <c r="D1016" s="642" t="s">
        <v>3956</v>
      </c>
      <c r="E1016" s="643"/>
      <c r="F1016" s="643" t="s">
        <v>4106</v>
      </c>
      <c r="G1016" s="52" t="s">
        <v>1364</v>
      </c>
      <c r="H1016" s="163" t="s">
        <v>261</v>
      </c>
      <c r="I1016" s="163" t="s">
        <v>262</v>
      </c>
      <c r="J1016" s="168">
        <v>1</v>
      </c>
      <c r="K1016" s="192">
        <v>46024</v>
      </c>
      <c r="L1016" s="192">
        <v>47118</v>
      </c>
      <c r="M1016" s="165">
        <f t="shared" si="183"/>
        <v>156.28571428571428</v>
      </c>
      <c r="N1016" s="191">
        <v>0</v>
      </c>
      <c r="O1016" s="175" t="s">
        <v>3969</v>
      </c>
      <c r="P1016" s="53">
        <f t="shared" si="191"/>
        <v>0</v>
      </c>
      <c r="Q1016" s="166" t="str">
        <f>IF(ISNUMBER(P1016),IF(P1016=100%,"CUMPLIDA",IF(AND(ISNUMBER(L1016),ISNUMBER(CGR!$P$4)), IF(L1016&lt;CGR!$P$4,"INCUMPLIDA","PROCESO"), "VERIFICAR FECHA")),"SIN VALOR AVANCE")</f>
        <v>PROCESO</v>
      </c>
      <c r="R1016" s="281" t="s">
        <v>261</v>
      </c>
      <c r="S1016" s="282" t="s">
        <v>262</v>
      </c>
      <c r="T1016" s="301">
        <v>1</v>
      </c>
      <c r="U1016" s="379">
        <v>46024</v>
      </c>
      <c r="V1016" s="379">
        <v>47118</v>
      </c>
      <c r="W1016" s="165">
        <f t="shared" si="182"/>
        <v>156.28571428571428</v>
      </c>
      <c r="X1016" s="387">
        <v>0</v>
      </c>
      <c r="Y1016" s="303" t="s">
        <v>3969</v>
      </c>
      <c r="Z1016" s="340">
        <f t="shared" si="184"/>
        <v>1</v>
      </c>
      <c r="AA1016" s="340">
        <f t="shared" si="185"/>
        <v>1</v>
      </c>
      <c r="AB1016" s="340">
        <f t="shared" si="186"/>
        <v>1</v>
      </c>
      <c r="AC1016" s="340">
        <f t="shared" si="187"/>
        <v>1</v>
      </c>
      <c r="AD1016" s="340">
        <f t="shared" si="188"/>
        <v>1</v>
      </c>
      <c r="AE1016" s="340">
        <f t="shared" si="189"/>
        <v>1</v>
      </c>
      <c r="AF1016" s="340">
        <f t="shared" si="189"/>
        <v>1</v>
      </c>
      <c r="AG1016" s="340">
        <f t="shared" si="190"/>
        <v>1</v>
      </c>
    </row>
    <row r="1017" spans="1:33" ht="409.5">
      <c r="A1017" s="169" t="s">
        <v>19</v>
      </c>
      <c r="B1017" s="460" t="s">
        <v>13</v>
      </c>
      <c r="C1017" s="642" t="s">
        <v>3955</v>
      </c>
      <c r="D1017" s="642" t="s">
        <v>3956</v>
      </c>
      <c r="E1017" s="643"/>
      <c r="F1017" s="643" t="s">
        <v>4106</v>
      </c>
      <c r="G1017" s="52" t="s">
        <v>1365</v>
      </c>
      <c r="H1017" s="163" t="s">
        <v>264</v>
      </c>
      <c r="I1017" s="163" t="s">
        <v>265</v>
      </c>
      <c r="J1017" s="168">
        <v>2</v>
      </c>
      <c r="K1017" s="192">
        <v>46024</v>
      </c>
      <c r="L1017" s="192">
        <v>47118</v>
      </c>
      <c r="M1017" s="165">
        <f t="shared" si="183"/>
        <v>156.28571428571428</v>
      </c>
      <c r="N1017" s="191">
        <v>0</v>
      </c>
      <c r="O1017" s="175" t="s">
        <v>3968</v>
      </c>
      <c r="P1017" s="53">
        <f t="shared" si="191"/>
        <v>0</v>
      </c>
      <c r="Q1017" s="166" t="str">
        <f>IF(ISNUMBER(P1017),IF(P1017=100%,"CUMPLIDA",IF(AND(ISNUMBER(L1017),ISNUMBER(CGR!$P$4)), IF(L1017&lt;CGR!$P$4,"INCUMPLIDA","PROCESO"), "VERIFICAR FECHA")),"SIN VALOR AVANCE")</f>
        <v>PROCESO</v>
      </c>
      <c r="R1017" s="281" t="s">
        <v>264</v>
      </c>
      <c r="S1017" s="282" t="s">
        <v>265</v>
      </c>
      <c r="T1017" s="301">
        <v>2</v>
      </c>
      <c r="U1017" s="379">
        <v>46024</v>
      </c>
      <c r="V1017" s="379">
        <v>47118</v>
      </c>
      <c r="W1017" s="165">
        <f t="shared" si="182"/>
        <v>156.28571428571428</v>
      </c>
      <c r="X1017" s="387">
        <v>0</v>
      </c>
      <c r="Y1017" s="303" t="s">
        <v>3968</v>
      </c>
      <c r="Z1017" s="340">
        <f t="shared" si="184"/>
        <v>1</v>
      </c>
      <c r="AA1017" s="340">
        <f t="shared" si="185"/>
        <v>1</v>
      </c>
      <c r="AB1017" s="340">
        <f t="shared" si="186"/>
        <v>1</v>
      </c>
      <c r="AC1017" s="340">
        <f t="shared" si="187"/>
        <v>1</v>
      </c>
      <c r="AD1017" s="340">
        <f t="shared" si="188"/>
        <v>1</v>
      </c>
      <c r="AE1017" s="340">
        <f t="shared" si="189"/>
        <v>1</v>
      </c>
      <c r="AF1017" s="340">
        <f t="shared" si="189"/>
        <v>1</v>
      </c>
      <c r="AG1017" s="340">
        <f t="shared" si="190"/>
        <v>1</v>
      </c>
    </row>
    <row r="1018" spans="1:33" ht="150">
      <c r="A1018" s="169" t="s">
        <v>19</v>
      </c>
      <c r="B1018" s="460" t="s">
        <v>13</v>
      </c>
      <c r="C1018" s="642" t="s">
        <v>3955</v>
      </c>
      <c r="D1018" s="642" t="s">
        <v>3956</v>
      </c>
      <c r="E1018" s="643"/>
      <c r="F1018" s="643" t="s">
        <v>4106</v>
      </c>
      <c r="G1018" s="52" t="s">
        <v>3970</v>
      </c>
      <c r="H1018" s="163" t="s">
        <v>3971</v>
      </c>
      <c r="I1018" s="163" t="s">
        <v>3972</v>
      </c>
      <c r="J1018" s="164">
        <v>1</v>
      </c>
      <c r="K1018" s="190">
        <v>44927</v>
      </c>
      <c r="L1018" s="190">
        <v>45016</v>
      </c>
      <c r="M1018" s="165">
        <f t="shared" si="183"/>
        <v>12.714285714285714</v>
      </c>
      <c r="N1018" s="191">
        <v>1</v>
      </c>
      <c r="O1018" s="163" t="s">
        <v>4076</v>
      </c>
      <c r="P1018" s="53">
        <f t="shared" si="191"/>
        <v>1</v>
      </c>
      <c r="Q1018" s="166" t="str">
        <f>IF(ISNUMBER(P1018),IF(P1018=100%,"CUMPLIDA",IF(AND(ISNUMBER(L1018),ISNUMBER(CGR!$P$4)), IF(L1018&lt;CGR!$P$4,"INCUMPLIDA","PROCESO"), "VERIFICAR FECHA")),"SIN VALOR AVANCE")</f>
        <v>CUMPLIDA</v>
      </c>
      <c r="R1018" s="281" t="s">
        <v>3971</v>
      </c>
      <c r="S1018" s="282" t="s">
        <v>3972</v>
      </c>
      <c r="T1018" s="363">
        <v>1</v>
      </c>
      <c r="U1018" s="378">
        <v>44927</v>
      </c>
      <c r="V1018" s="378">
        <v>45016</v>
      </c>
      <c r="W1018" s="165">
        <f t="shared" si="182"/>
        <v>12.714285714285714</v>
      </c>
      <c r="X1018" s="387">
        <v>1</v>
      </c>
      <c r="Y1018" s="282" t="s">
        <v>4076</v>
      </c>
      <c r="Z1018" s="340">
        <f t="shared" si="184"/>
        <v>1</v>
      </c>
      <c r="AA1018" s="340">
        <f t="shared" si="185"/>
        <v>1</v>
      </c>
      <c r="AB1018" s="340">
        <f t="shared" si="186"/>
        <v>1</v>
      </c>
      <c r="AC1018" s="340">
        <f t="shared" si="187"/>
        <v>1</v>
      </c>
      <c r="AD1018" s="340">
        <f t="shared" si="188"/>
        <v>1</v>
      </c>
      <c r="AE1018" s="340">
        <f t="shared" si="189"/>
        <v>1</v>
      </c>
      <c r="AF1018" s="340">
        <f t="shared" si="189"/>
        <v>1</v>
      </c>
      <c r="AG1018" s="340">
        <f t="shared" si="190"/>
        <v>1</v>
      </c>
    </row>
    <row r="1019" spans="1:33" ht="360">
      <c r="A1019" s="169" t="s">
        <v>19</v>
      </c>
      <c r="B1019" s="460" t="s">
        <v>13</v>
      </c>
      <c r="C1019" s="642" t="s">
        <v>3955</v>
      </c>
      <c r="D1019" s="642" t="s">
        <v>3956</v>
      </c>
      <c r="E1019" s="643"/>
      <c r="F1019" s="643" t="s">
        <v>4106</v>
      </c>
      <c r="G1019" s="52" t="s">
        <v>3970</v>
      </c>
      <c r="H1019" s="163" t="s">
        <v>4009</v>
      </c>
      <c r="I1019" s="163" t="s">
        <v>1097</v>
      </c>
      <c r="J1019" s="164">
        <v>1</v>
      </c>
      <c r="K1019" s="190">
        <v>45017</v>
      </c>
      <c r="L1019" s="190">
        <v>45138</v>
      </c>
      <c r="M1019" s="165">
        <f t="shared" si="183"/>
        <v>17.285714285714285</v>
      </c>
      <c r="N1019" s="191">
        <v>1</v>
      </c>
      <c r="O1019" s="163" t="s">
        <v>4077</v>
      </c>
      <c r="P1019" s="53">
        <f t="shared" si="191"/>
        <v>1</v>
      </c>
      <c r="Q1019" s="166" t="str">
        <f>IF(ISNUMBER(P1019),IF(P1019=100%,"CUMPLIDA",IF(AND(ISNUMBER(L1019),ISNUMBER(CGR!$P$4)), IF(L1019&lt;CGR!$P$4,"INCUMPLIDA","PROCESO"), "VERIFICAR FECHA")),"SIN VALOR AVANCE")</f>
        <v>CUMPLIDA</v>
      </c>
      <c r="R1019" s="281" t="s">
        <v>4009</v>
      </c>
      <c r="S1019" s="282" t="s">
        <v>1097</v>
      </c>
      <c r="T1019" s="363">
        <v>1</v>
      </c>
      <c r="U1019" s="378">
        <v>45017</v>
      </c>
      <c r="V1019" s="378">
        <v>45138</v>
      </c>
      <c r="W1019" s="165">
        <f t="shared" si="182"/>
        <v>17.285714285714285</v>
      </c>
      <c r="X1019" s="387">
        <v>1</v>
      </c>
      <c r="Y1019" s="282" t="s">
        <v>4077</v>
      </c>
      <c r="Z1019" s="340">
        <f t="shared" si="184"/>
        <v>1</v>
      </c>
      <c r="AA1019" s="340">
        <f t="shared" si="185"/>
        <v>1</v>
      </c>
      <c r="AB1019" s="340">
        <f t="shared" si="186"/>
        <v>1</v>
      </c>
      <c r="AC1019" s="340">
        <f t="shared" si="187"/>
        <v>1</v>
      </c>
      <c r="AD1019" s="340">
        <f t="shared" si="188"/>
        <v>1</v>
      </c>
      <c r="AE1019" s="340">
        <f t="shared" si="189"/>
        <v>1</v>
      </c>
      <c r="AF1019" s="340">
        <f t="shared" si="189"/>
        <v>1</v>
      </c>
      <c r="AG1019" s="340">
        <f t="shared" si="190"/>
        <v>1</v>
      </c>
    </row>
    <row r="1020" spans="1:33" ht="409.5">
      <c r="A1020" s="169" t="s">
        <v>19</v>
      </c>
      <c r="B1020" s="460" t="s">
        <v>13</v>
      </c>
      <c r="C1020" s="642" t="s">
        <v>3955</v>
      </c>
      <c r="D1020" s="642" t="s">
        <v>3956</v>
      </c>
      <c r="E1020" s="643"/>
      <c r="F1020" s="643" t="s">
        <v>4106</v>
      </c>
      <c r="G1020" s="52" t="s">
        <v>3981</v>
      </c>
      <c r="H1020" s="163" t="s">
        <v>3982</v>
      </c>
      <c r="I1020" s="163" t="s">
        <v>1097</v>
      </c>
      <c r="J1020" s="164">
        <v>1</v>
      </c>
      <c r="K1020" s="190">
        <v>44958</v>
      </c>
      <c r="L1020" s="190">
        <v>44985</v>
      </c>
      <c r="M1020" s="165">
        <f t="shared" si="183"/>
        <v>3.8571428571428572</v>
      </c>
      <c r="N1020" s="191">
        <v>1</v>
      </c>
      <c r="O1020" s="163" t="s">
        <v>3973</v>
      </c>
      <c r="P1020" s="53">
        <f t="shared" si="191"/>
        <v>1</v>
      </c>
      <c r="Q1020" s="166" t="str">
        <f>IF(ISNUMBER(P1020),IF(P1020=100%,"CUMPLIDA",IF(AND(ISNUMBER(L1020),ISNUMBER(CGR!$P$4)), IF(L1020&lt;CGR!$P$4,"INCUMPLIDA","PROCESO"), "VERIFICAR FECHA")),"SIN VALOR AVANCE")</f>
        <v>CUMPLIDA</v>
      </c>
      <c r="R1020" s="281" t="s">
        <v>3982</v>
      </c>
      <c r="S1020" s="282" t="s">
        <v>1097</v>
      </c>
      <c r="T1020" s="363">
        <v>1</v>
      </c>
      <c r="U1020" s="378">
        <v>44958</v>
      </c>
      <c r="V1020" s="378">
        <v>44985</v>
      </c>
      <c r="W1020" s="165">
        <f t="shared" si="182"/>
        <v>3.8571428571428572</v>
      </c>
      <c r="X1020" s="387">
        <v>1</v>
      </c>
      <c r="Y1020" s="282" t="s">
        <v>3973</v>
      </c>
      <c r="Z1020" s="340">
        <f t="shared" si="184"/>
        <v>1</v>
      </c>
      <c r="AA1020" s="340">
        <f t="shared" si="185"/>
        <v>1</v>
      </c>
      <c r="AB1020" s="340">
        <f t="shared" si="186"/>
        <v>1</v>
      </c>
      <c r="AC1020" s="340">
        <f t="shared" si="187"/>
        <v>1</v>
      </c>
      <c r="AD1020" s="340">
        <f t="shared" si="188"/>
        <v>1</v>
      </c>
      <c r="AE1020" s="340">
        <f t="shared" si="189"/>
        <v>1</v>
      </c>
      <c r="AF1020" s="340">
        <f t="shared" si="189"/>
        <v>1</v>
      </c>
      <c r="AG1020" s="340">
        <f t="shared" si="190"/>
        <v>1</v>
      </c>
    </row>
    <row r="1021" spans="1:33" ht="345">
      <c r="A1021" s="169" t="s">
        <v>19</v>
      </c>
      <c r="B1021" s="460" t="s">
        <v>13</v>
      </c>
      <c r="C1021" s="642" t="s">
        <v>3955</v>
      </c>
      <c r="D1021" s="642" t="s">
        <v>3956</v>
      </c>
      <c r="E1021" s="643"/>
      <c r="F1021" s="643" t="s">
        <v>4106</v>
      </c>
      <c r="G1021" s="52" t="s">
        <v>4107</v>
      </c>
      <c r="H1021" s="163" t="s">
        <v>4108</v>
      </c>
      <c r="I1021" s="163" t="s">
        <v>1097</v>
      </c>
      <c r="J1021" s="164">
        <v>12</v>
      </c>
      <c r="K1021" s="190">
        <v>44958</v>
      </c>
      <c r="L1021" s="190">
        <v>45323</v>
      </c>
      <c r="M1021" s="165">
        <f t="shared" si="183"/>
        <v>52.142857142857146</v>
      </c>
      <c r="N1021" s="191">
        <v>12</v>
      </c>
      <c r="O1021" s="163" t="s">
        <v>4109</v>
      </c>
      <c r="P1021" s="53">
        <f t="shared" si="191"/>
        <v>1</v>
      </c>
      <c r="Q1021" s="166" t="str">
        <f>IF(ISNUMBER(P1021),IF(P1021=100%,"CUMPLIDA",IF(AND(ISNUMBER(L1021),ISNUMBER(CGR!$P$4)), IF(L1021&lt;CGR!$P$4,"INCUMPLIDA","PROCESO"), "VERIFICAR FECHA")),"SIN VALOR AVANCE")</f>
        <v>CUMPLIDA</v>
      </c>
      <c r="R1021" s="281" t="s">
        <v>4108</v>
      </c>
      <c r="S1021" s="282" t="s">
        <v>1097</v>
      </c>
      <c r="T1021" s="363">
        <v>12</v>
      </c>
      <c r="U1021" s="378">
        <v>44958</v>
      </c>
      <c r="V1021" s="378">
        <v>45323</v>
      </c>
      <c r="W1021" s="165">
        <f t="shared" si="182"/>
        <v>52.142857142857146</v>
      </c>
      <c r="X1021" s="387">
        <v>12</v>
      </c>
      <c r="Y1021" s="282" t="s">
        <v>4109</v>
      </c>
      <c r="Z1021" s="340">
        <f t="shared" si="184"/>
        <v>1</v>
      </c>
      <c r="AA1021" s="340">
        <f t="shared" si="185"/>
        <v>1</v>
      </c>
      <c r="AB1021" s="340">
        <f t="shared" si="186"/>
        <v>1</v>
      </c>
      <c r="AC1021" s="340">
        <f t="shared" si="187"/>
        <v>1</v>
      </c>
      <c r="AD1021" s="340">
        <f t="shared" si="188"/>
        <v>1</v>
      </c>
      <c r="AE1021" s="340">
        <f t="shared" si="189"/>
        <v>1</v>
      </c>
      <c r="AF1021" s="340">
        <f t="shared" si="189"/>
        <v>1</v>
      </c>
      <c r="AG1021" s="340">
        <f t="shared" si="190"/>
        <v>1</v>
      </c>
    </row>
    <row r="1022" spans="1:33" ht="285">
      <c r="A1022" s="169" t="s">
        <v>19</v>
      </c>
      <c r="B1022" s="460" t="s">
        <v>13</v>
      </c>
      <c r="C1022" s="642" t="s">
        <v>3955</v>
      </c>
      <c r="D1022" s="642" t="s">
        <v>3956</v>
      </c>
      <c r="E1022" s="643"/>
      <c r="F1022" s="643" t="s">
        <v>4106</v>
      </c>
      <c r="G1022" s="52" t="s">
        <v>4110</v>
      </c>
      <c r="H1022" s="163" t="s">
        <v>4111</v>
      </c>
      <c r="I1022" s="163" t="s">
        <v>1097</v>
      </c>
      <c r="J1022" s="164">
        <v>4</v>
      </c>
      <c r="K1022" s="190">
        <v>44958</v>
      </c>
      <c r="L1022" s="190">
        <v>45323</v>
      </c>
      <c r="M1022" s="165">
        <f t="shared" si="183"/>
        <v>52.142857142857146</v>
      </c>
      <c r="N1022" s="191">
        <v>4</v>
      </c>
      <c r="O1022" s="163" t="s">
        <v>4112</v>
      </c>
      <c r="P1022" s="53">
        <f t="shared" si="191"/>
        <v>1</v>
      </c>
      <c r="Q1022" s="166" t="str">
        <f>IF(ISNUMBER(P1022),IF(P1022=100%,"CUMPLIDA",IF(AND(ISNUMBER(L1022),ISNUMBER(CGR!$P$4)), IF(L1022&lt;CGR!$P$4,"INCUMPLIDA","PROCESO"), "VERIFICAR FECHA")),"SIN VALOR AVANCE")</f>
        <v>CUMPLIDA</v>
      </c>
      <c r="R1022" s="281" t="s">
        <v>4111</v>
      </c>
      <c r="S1022" s="282" t="s">
        <v>1097</v>
      </c>
      <c r="T1022" s="363">
        <v>4</v>
      </c>
      <c r="U1022" s="378">
        <v>44958</v>
      </c>
      <c r="V1022" s="378">
        <v>45323</v>
      </c>
      <c r="W1022" s="165">
        <f t="shared" si="182"/>
        <v>52.142857142857146</v>
      </c>
      <c r="X1022" s="387">
        <v>4</v>
      </c>
      <c r="Y1022" s="282" t="s">
        <v>4112</v>
      </c>
      <c r="Z1022" s="340">
        <f t="shared" si="184"/>
        <v>1</v>
      </c>
      <c r="AA1022" s="340">
        <f t="shared" si="185"/>
        <v>1</v>
      </c>
      <c r="AB1022" s="340">
        <f t="shared" si="186"/>
        <v>1</v>
      </c>
      <c r="AC1022" s="340">
        <f t="shared" si="187"/>
        <v>1</v>
      </c>
      <c r="AD1022" s="340">
        <f t="shared" si="188"/>
        <v>1</v>
      </c>
      <c r="AE1022" s="340">
        <f t="shared" si="189"/>
        <v>1</v>
      </c>
      <c r="AF1022" s="340">
        <f t="shared" si="189"/>
        <v>1</v>
      </c>
      <c r="AG1022" s="340">
        <f t="shared" si="190"/>
        <v>1</v>
      </c>
    </row>
    <row r="1023" spans="1:33" ht="105" customHeight="1">
      <c r="A1023" s="169" t="s">
        <v>19</v>
      </c>
      <c r="B1023" s="460" t="s">
        <v>13</v>
      </c>
      <c r="C1023" s="642" t="s">
        <v>4113</v>
      </c>
      <c r="D1023" s="650" t="s">
        <v>4114</v>
      </c>
      <c r="E1023" s="643" t="s">
        <v>4115</v>
      </c>
      <c r="F1023" s="643" t="s">
        <v>4116</v>
      </c>
      <c r="G1023" s="643" t="s">
        <v>3967</v>
      </c>
      <c r="H1023" s="537" t="s">
        <v>2429</v>
      </c>
      <c r="I1023" s="163" t="s">
        <v>969</v>
      </c>
      <c r="J1023" s="164">
        <v>1</v>
      </c>
      <c r="K1023" s="190">
        <v>45231</v>
      </c>
      <c r="L1023" s="190">
        <v>45504</v>
      </c>
      <c r="M1023" s="165">
        <f t="shared" si="183"/>
        <v>39</v>
      </c>
      <c r="N1023" s="191">
        <v>1</v>
      </c>
      <c r="O1023" s="175" t="s">
        <v>3703</v>
      </c>
      <c r="P1023" s="53">
        <f t="shared" si="191"/>
        <v>1</v>
      </c>
      <c r="Q1023" s="166" t="str">
        <f>IF(ISNUMBER(P1023),IF(P1023=100%,"CUMPLIDA",IF(AND(ISNUMBER(L1023),ISNUMBER(CGR!$P$4)), IF(L1023&lt;CGR!$P$4,"INCUMPLIDA","PROCESO"), "VERIFICAR FECHA")),"SIN VALOR AVANCE")</f>
        <v>CUMPLIDA</v>
      </c>
      <c r="R1023" s="362" t="s">
        <v>2429</v>
      </c>
      <c r="S1023" s="282" t="s">
        <v>969</v>
      </c>
      <c r="T1023" s="363">
        <v>1</v>
      </c>
      <c r="U1023" s="378">
        <v>45231</v>
      </c>
      <c r="V1023" s="378">
        <v>45504</v>
      </c>
      <c r="W1023" s="165">
        <f t="shared" si="182"/>
        <v>39</v>
      </c>
      <c r="X1023" s="387">
        <v>1</v>
      </c>
      <c r="Y1023" s="303" t="s">
        <v>3703</v>
      </c>
      <c r="Z1023" s="340">
        <f t="shared" si="184"/>
        <v>1</v>
      </c>
      <c r="AA1023" s="340">
        <f t="shared" si="185"/>
        <v>1</v>
      </c>
      <c r="AB1023" s="340">
        <f t="shared" si="186"/>
        <v>1</v>
      </c>
      <c r="AC1023" s="340">
        <f t="shared" si="187"/>
        <v>1</v>
      </c>
      <c r="AD1023" s="340">
        <f t="shared" si="188"/>
        <v>1</v>
      </c>
      <c r="AE1023" s="340">
        <f t="shared" si="189"/>
        <v>1</v>
      </c>
      <c r="AF1023" s="340">
        <f t="shared" si="189"/>
        <v>1</v>
      </c>
      <c r="AG1023" s="340">
        <f t="shared" si="190"/>
        <v>1</v>
      </c>
    </row>
    <row r="1024" spans="1:33" ht="195.75">
      <c r="A1024" s="169" t="s">
        <v>19</v>
      </c>
      <c r="B1024" s="460" t="s">
        <v>13</v>
      </c>
      <c r="C1024" s="642"/>
      <c r="D1024" s="650"/>
      <c r="E1024" s="643"/>
      <c r="F1024" s="643" t="s">
        <v>4116</v>
      </c>
      <c r="G1024" s="643"/>
      <c r="H1024" s="537" t="s">
        <v>2431</v>
      </c>
      <c r="I1024" s="163" t="s">
        <v>2432</v>
      </c>
      <c r="J1024" s="164">
        <v>1</v>
      </c>
      <c r="K1024" s="190">
        <v>45231</v>
      </c>
      <c r="L1024" s="190">
        <v>45504</v>
      </c>
      <c r="M1024" s="165">
        <f t="shared" si="183"/>
        <v>39</v>
      </c>
      <c r="N1024" s="191">
        <v>1</v>
      </c>
      <c r="O1024" s="175" t="s">
        <v>4087</v>
      </c>
      <c r="P1024" s="53">
        <f t="shared" si="191"/>
        <v>1</v>
      </c>
      <c r="Q1024" s="166" t="str">
        <f>IF(ISNUMBER(P1024),IF(P1024=100%,"CUMPLIDA",IF(AND(ISNUMBER(L1024),ISNUMBER(CGR!$P$4)), IF(L1024&lt;CGR!$P$4,"INCUMPLIDA","PROCESO"), "VERIFICAR FECHA")),"SIN VALOR AVANCE")</f>
        <v>CUMPLIDA</v>
      </c>
      <c r="R1024" s="362" t="s">
        <v>2431</v>
      </c>
      <c r="S1024" s="282" t="s">
        <v>2432</v>
      </c>
      <c r="T1024" s="363">
        <v>1</v>
      </c>
      <c r="U1024" s="378">
        <v>45231</v>
      </c>
      <c r="V1024" s="378">
        <v>45504</v>
      </c>
      <c r="W1024" s="165">
        <f t="shared" si="182"/>
        <v>39</v>
      </c>
      <c r="X1024" s="387">
        <v>1</v>
      </c>
      <c r="Y1024" s="303" t="s">
        <v>4087</v>
      </c>
      <c r="Z1024" s="340">
        <f t="shared" si="184"/>
        <v>1</v>
      </c>
      <c r="AA1024" s="340">
        <f t="shared" si="185"/>
        <v>1</v>
      </c>
      <c r="AB1024" s="340">
        <f t="shared" si="186"/>
        <v>1</v>
      </c>
      <c r="AC1024" s="340">
        <f t="shared" si="187"/>
        <v>1</v>
      </c>
      <c r="AD1024" s="340">
        <f t="shared" si="188"/>
        <v>1</v>
      </c>
      <c r="AE1024" s="340">
        <f t="shared" si="189"/>
        <v>1</v>
      </c>
      <c r="AF1024" s="340">
        <f t="shared" si="189"/>
        <v>1</v>
      </c>
      <c r="AG1024" s="340">
        <f t="shared" si="190"/>
        <v>1</v>
      </c>
    </row>
    <row r="1025" spans="1:33" ht="135.75">
      <c r="A1025" s="169" t="s">
        <v>19</v>
      </c>
      <c r="B1025" s="460" t="s">
        <v>13</v>
      </c>
      <c r="C1025" s="642"/>
      <c r="D1025" s="650"/>
      <c r="E1025" s="643"/>
      <c r="F1025" s="643" t="s">
        <v>4116</v>
      </c>
      <c r="G1025" s="52" t="s">
        <v>2434</v>
      </c>
      <c r="H1025" s="163" t="s">
        <v>1614</v>
      </c>
      <c r="I1025" s="163" t="s">
        <v>238</v>
      </c>
      <c r="J1025" s="168">
        <v>1</v>
      </c>
      <c r="K1025" s="192">
        <v>45323</v>
      </c>
      <c r="L1025" s="192">
        <v>45747</v>
      </c>
      <c r="M1025" s="165">
        <f t="shared" si="183"/>
        <v>60.571428571428569</v>
      </c>
      <c r="N1025" s="191">
        <v>0</v>
      </c>
      <c r="O1025" s="175" t="s">
        <v>3969</v>
      </c>
      <c r="P1025" s="53">
        <f t="shared" si="191"/>
        <v>0</v>
      </c>
      <c r="Q1025" s="166" t="str">
        <f>IF(ISNUMBER(P1025),IF(P1025=100%,"CUMPLIDA",IF(AND(ISNUMBER(L1025),ISNUMBER(CGR!$P$4)), IF(L1025&lt;CGR!$P$4,"INCUMPLIDA","PROCESO"), "VERIFICAR FECHA")),"SIN VALOR AVANCE")</f>
        <v>PROCESO</v>
      </c>
      <c r="R1025" s="281" t="s">
        <v>1614</v>
      </c>
      <c r="S1025" s="282" t="s">
        <v>238</v>
      </c>
      <c r="T1025" s="301">
        <v>1</v>
      </c>
      <c r="U1025" s="379">
        <v>45323</v>
      </c>
      <c r="V1025" s="379">
        <v>45747</v>
      </c>
      <c r="W1025" s="165">
        <f t="shared" si="182"/>
        <v>60.571428571428569</v>
      </c>
      <c r="X1025" s="387">
        <v>0</v>
      </c>
      <c r="Y1025" s="303" t="s">
        <v>3969</v>
      </c>
      <c r="Z1025" s="340">
        <f t="shared" si="184"/>
        <v>1</v>
      </c>
      <c r="AA1025" s="340">
        <f t="shared" si="185"/>
        <v>1</v>
      </c>
      <c r="AB1025" s="340">
        <f t="shared" si="186"/>
        <v>1</v>
      </c>
      <c r="AC1025" s="340">
        <f t="shared" si="187"/>
        <v>1</v>
      </c>
      <c r="AD1025" s="340">
        <f t="shared" si="188"/>
        <v>1</v>
      </c>
      <c r="AE1025" s="340">
        <f t="shared" si="189"/>
        <v>1</v>
      </c>
      <c r="AF1025" s="340">
        <f t="shared" si="189"/>
        <v>1</v>
      </c>
      <c r="AG1025" s="340">
        <f t="shared" si="190"/>
        <v>1</v>
      </c>
    </row>
    <row r="1026" spans="1:33" ht="90" customHeight="1">
      <c r="A1026" s="169" t="s">
        <v>19</v>
      </c>
      <c r="B1026" s="460" t="s">
        <v>13</v>
      </c>
      <c r="C1026" s="642"/>
      <c r="D1026" s="650"/>
      <c r="E1026" s="643"/>
      <c r="F1026" s="643" t="s">
        <v>4116</v>
      </c>
      <c r="G1026" s="52" t="s">
        <v>241</v>
      </c>
      <c r="H1026" s="163" t="s">
        <v>241</v>
      </c>
      <c r="I1026" s="163" t="s">
        <v>242</v>
      </c>
      <c r="J1026" s="168">
        <v>1</v>
      </c>
      <c r="K1026" s="192">
        <v>45323</v>
      </c>
      <c r="L1026" s="192">
        <v>45747</v>
      </c>
      <c r="M1026" s="165">
        <f t="shared" si="183"/>
        <v>60.571428571428569</v>
      </c>
      <c r="N1026" s="191">
        <v>0</v>
      </c>
      <c r="O1026" s="175" t="s">
        <v>3798</v>
      </c>
      <c r="P1026" s="53">
        <f t="shared" si="191"/>
        <v>0</v>
      </c>
      <c r="Q1026" s="166" t="str">
        <f>IF(ISNUMBER(P1026),IF(P1026=100%,"CUMPLIDA",IF(AND(ISNUMBER(L1026),ISNUMBER(CGR!$P$4)), IF(L1026&lt;CGR!$P$4,"INCUMPLIDA","PROCESO"), "VERIFICAR FECHA")),"SIN VALOR AVANCE")</f>
        <v>PROCESO</v>
      </c>
      <c r="R1026" s="281" t="s">
        <v>241</v>
      </c>
      <c r="S1026" s="282" t="s">
        <v>242</v>
      </c>
      <c r="T1026" s="301">
        <v>1</v>
      </c>
      <c r="U1026" s="379">
        <v>45323</v>
      </c>
      <c r="V1026" s="379">
        <v>45747</v>
      </c>
      <c r="W1026" s="165">
        <f t="shared" si="182"/>
        <v>60.571428571428569</v>
      </c>
      <c r="X1026" s="387">
        <v>0</v>
      </c>
      <c r="Y1026" s="303" t="s">
        <v>3798</v>
      </c>
      <c r="Z1026" s="340">
        <f t="shared" si="184"/>
        <v>1</v>
      </c>
      <c r="AA1026" s="340">
        <f t="shared" si="185"/>
        <v>1</v>
      </c>
      <c r="AB1026" s="340">
        <f t="shared" si="186"/>
        <v>1</v>
      </c>
      <c r="AC1026" s="340">
        <f t="shared" si="187"/>
        <v>1</v>
      </c>
      <c r="AD1026" s="340">
        <f t="shared" si="188"/>
        <v>1</v>
      </c>
      <c r="AE1026" s="340">
        <f t="shared" si="189"/>
        <v>1</v>
      </c>
      <c r="AF1026" s="340">
        <f t="shared" si="189"/>
        <v>1</v>
      </c>
      <c r="AG1026" s="340">
        <f t="shared" si="190"/>
        <v>1</v>
      </c>
    </row>
    <row r="1027" spans="1:33" ht="150">
      <c r="A1027" s="169" t="s">
        <v>19</v>
      </c>
      <c r="B1027" s="460" t="s">
        <v>13</v>
      </c>
      <c r="C1027" s="642"/>
      <c r="D1027" s="650"/>
      <c r="E1027" s="643"/>
      <c r="F1027" s="643" t="s">
        <v>4116</v>
      </c>
      <c r="G1027" s="52" t="s">
        <v>1361</v>
      </c>
      <c r="H1027" s="163" t="s">
        <v>245</v>
      </c>
      <c r="I1027" s="163" t="s">
        <v>246</v>
      </c>
      <c r="J1027" s="168">
        <v>1</v>
      </c>
      <c r="K1027" s="192">
        <v>45231</v>
      </c>
      <c r="L1027" s="192">
        <v>45747</v>
      </c>
      <c r="M1027" s="165">
        <f t="shared" si="183"/>
        <v>73.714285714285708</v>
      </c>
      <c r="N1027" s="191">
        <v>0</v>
      </c>
      <c r="O1027" s="175" t="s">
        <v>3798</v>
      </c>
      <c r="P1027" s="53">
        <f t="shared" si="191"/>
        <v>0</v>
      </c>
      <c r="Q1027" s="166" t="str">
        <f>IF(ISNUMBER(P1027),IF(P1027=100%,"CUMPLIDA",IF(AND(ISNUMBER(L1027),ISNUMBER(CGR!$P$4)), IF(L1027&lt;CGR!$P$4,"INCUMPLIDA","PROCESO"), "VERIFICAR FECHA")),"SIN VALOR AVANCE")</f>
        <v>PROCESO</v>
      </c>
      <c r="R1027" s="281" t="s">
        <v>245</v>
      </c>
      <c r="S1027" s="282" t="s">
        <v>246</v>
      </c>
      <c r="T1027" s="301">
        <v>1</v>
      </c>
      <c r="U1027" s="379">
        <v>45231</v>
      </c>
      <c r="V1027" s="379">
        <v>45747</v>
      </c>
      <c r="W1027" s="165">
        <f t="shared" si="182"/>
        <v>73.714285714285708</v>
      </c>
      <c r="X1027" s="387">
        <v>0</v>
      </c>
      <c r="Y1027" s="303" t="s">
        <v>3798</v>
      </c>
      <c r="Z1027" s="340">
        <f t="shared" si="184"/>
        <v>1</v>
      </c>
      <c r="AA1027" s="340">
        <f t="shared" si="185"/>
        <v>1</v>
      </c>
      <c r="AB1027" s="340">
        <f t="shared" si="186"/>
        <v>1</v>
      </c>
      <c r="AC1027" s="340">
        <f t="shared" si="187"/>
        <v>1</v>
      </c>
      <c r="AD1027" s="340">
        <f t="shared" si="188"/>
        <v>1</v>
      </c>
      <c r="AE1027" s="340">
        <f t="shared" si="189"/>
        <v>1</v>
      </c>
      <c r="AF1027" s="340">
        <f t="shared" si="189"/>
        <v>1</v>
      </c>
      <c r="AG1027" s="340">
        <f t="shared" si="190"/>
        <v>1</v>
      </c>
    </row>
    <row r="1028" spans="1:33" ht="135.75">
      <c r="A1028" s="169" t="s">
        <v>19</v>
      </c>
      <c r="B1028" s="460" t="s">
        <v>13</v>
      </c>
      <c r="C1028" s="642"/>
      <c r="D1028" s="650"/>
      <c r="E1028" s="643"/>
      <c r="F1028" s="643" t="s">
        <v>4116</v>
      </c>
      <c r="G1028" s="52" t="s">
        <v>248</v>
      </c>
      <c r="H1028" s="163" t="s">
        <v>248</v>
      </c>
      <c r="I1028" s="163" t="s">
        <v>3249</v>
      </c>
      <c r="J1028" s="168">
        <v>1</v>
      </c>
      <c r="K1028" s="192">
        <v>45323</v>
      </c>
      <c r="L1028" s="192">
        <v>45747</v>
      </c>
      <c r="M1028" s="165">
        <f t="shared" si="183"/>
        <v>60.571428571428569</v>
      </c>
      <c r="N1028" s="191">
        <v>0</v>
      </c>
      <c r="O1028" s="175" t="s">
        <v>3969</v>
      </c>
      <c r="P1028" s="53">
        <f t="shared" si="191"/>
        <v>0</v>
      </c>
      <c r="Q1028" s="166" t="str">
        <f>IF(ISNUMBER(P1028),IF(P1028=100%,"CUMPLIDA",IF(AND(ISNUMBER(L1028),ISNUMBER(CGR!$P$4)), IF(L1028&lt;CGR!$P$4,"INCUMPLIDA","PROCESO"), "VERIFICAR FECHA")),"SIN VALOR AVANCE")</f>
        <v>PROCESO</v>
      </c>
      <c r="R1028" s="281" t="s">
        <v>248</v>
      </c>
      <c r="S1028" s="282" t="s">
        <v>3249</v>
      </c>
      <c r="T1028" s="301">
        <v>1</v>
      </c>
      <c r="U1028" s="379">
        <v>45323</v>
      </c>
      <c r="V1028" s="379">
        <v>45747</v>
      </c>
      <c r="W1028" s="165">
        <f t="shared" si="182"/>
        <v>60.571428571428569</v>
      </c>
      <c r="X1028" s="387">
        <v>0</v>
      </c>
      <c r="Y1028" s="303" t="s">
        <v>3969</v>
      </c>
      <c r="Z1028" s="340">
        <f t="shared" si="184"/>
        <v>1</v>
      </c>
      <c r="AA1028" s="340">
        <f t="shared" si="185"/>
        <v>1</v>
      </c>
      <c r="AB1028" s="340">
        <f t="shared" si="186"/>
        <v>1</v>
      </c>
      <c r="AC1028" s="340">
        <f t="shared" si="187"/>
        <v>1</v>
      </c>
      <c r="AD1028" s="340">
        <f t="shared" si="188"/>
        <v>1</v>
      </c>
      <c r="AE1028" s="340">
        <f t="shared" si="189"/>
        <v>1</v>
      </c>
      <c r="AF1028" s="340">
        <f t="shared" si="189"/>
        <v>1</v>
      </c>
      <c r="AG1028" s="340">
        <f t="shared" si="190"/>
        <v>1</v>
      </c>
    </row>
    <row r="1029" spans="1:33" ht="135">
      <c r="A1029" s="169" t="s">
        <v>19</v>
      </c>
      <c r="B1029" s="460" t="s">
        <v>13</v>
      </c>
      <c r="C1029" s="642"/>
      <c r="D1029" s="650"/>
      <c r="E1029" s="643"/>
      <c r="F1029" s="643" t="s">
        <v>4116</v>
      </c>
      <c r="G1029" s="52" t="s">
        <v>3707</v>
      </c>
      <c r="H1029" s="163" t="s">
        <v>3707</v>
      </c>
      <c r="I1029" s="163" t="s">
        <v>252</v>
      </c>
      <c r="J1029" s="168">
        <v>1</v>
      </c>
      <c r="K1029" s="192">
        <v>45231</v>
      </c>
      <c r="L1029" s="192">
        <v>45747</v>
      </c>
      <c r="M1029" s="165">
        <f t="shared" si="183"/>
        <v>73.714285714285708</v>
      </c>
      <c r="N1029" s="191">
        <v>0</v>
      </c>
      <c r="O1029" s="175" t="s">
        <v>3798</v>
      </c>
      <c r="P1029" s="53">
        <f t="shared" si="191"/>
        <v>0</v>
      </c>
      <c r="Q1029" s="166" t="str">
        <f>IF(ISNUMBER(P1029),IF(P1029=100%,"CUMPLIDA",IF(AND(ISNUMBER(L1029),ISNUMBER(CGR!$P$4)), IF(L1029&lt;CGR!$P$4,"INCUMPLIDA","PROCESO"), "VERIFICAR FECHA")),"SIN VALOR AVANCE")</f>
        <v>PROCESO</v>
      </c>
      <c r="R1029" s="281" t="s">
        <v>3707</v>
      </c>
      <c r="S1029" s="282" t="s">
        <v>252</v>
      </c>
      <c r="T1029" s="301">
        <v>1</v>
      </c>
      <c r="U1029" s="379">
        <v>45231</v>
      </c>
      <c r="V1029" s="379">
        <v>45747</v>
      </c>
      <c r="W1029" s="165">
        <f t="shared" si="182"/>
        <v>73.714285714285708</v>
      </c>
      <c r="X1029" s="387">
        <v>0</v>
      </c>
      <c r="Y1029" s="303" t="s">
        <v>3798</v>
      </c>
      <c r="Z1029" s="340">
        <f t="shared" si="184"/>
        <v>1</v>
      </c>
      <c r="AA1029" s="340">
        <f t="shared" si="185"/>
        <v>1</v>
      </c>
      <c r="AB1029" s="340">
        <f t="shared" si="186"/>
        <v>1</v>
      </c>
      <c r="AC1029" s="340">
        <f t="shared" si="187"/>
        <v>1</v>
      </c>
      <c r="AD1029" s="340">
        <f t="shared" si="188"/>
        <v>1</v>
      </c>
      <c r="AE1029" s="340">
        <f t="shared" si="189"/>
        <v>1</v>
      </c>
      <c r="AF1029" s="340">
        <f t="shared" si="189"/>
        <v>1</v>
      </c>
      <c r="AG1029" s="340">
        <f t="shared" si="190"/>
        <v>1</v>
      </c>
    </row>
    <row r="1030" spans="1:33" ht="195.75">
      <c r="A1030" s="169" t="s">
        <v>19</v>
      </c>
      <c r="B1030" s="460" t="s">
        <v>13</v>
      </c>
      <c r="C1030" s="642"/>
      <c r="D1030" s="650"/>
      <c r="E1030" s="643"/>
      <c r="F1030" s="643" t="s">
        <v>4116</v>
      </c>
      <c r="G1030" s="52" t="s">
        <v>3708</v>
      </c>
      <c r="H1030" s="163" t="s">
        <v>3708</v>
      </c>
      <c r="I1030" s="163" t="s">
        <v>2556</v>
      </c>
      <c r="J1030" s="168">
        <v>1</v>
      </c>
      <c r="K1030" s="192">
        <v>45231</v>
      </c>
      <c r="L1030" s="192">
        <v>45808</v>
      </c>
      <c r="M1030" s="165">
        <f t="shared" si="183"/>
        <v>82.428571428571431</v>
      </c>
      <c r="N1030" s="191">
        <v>0</v>
      </c>
      <c r="O1030" s="175" t="s">
        <v>4087</v>
      </c>
      <c r="P1030" s="53">
        <f t="shared" si="191"/>
        <v>0</v>
      </c>
      <c r="Q1030" s="166" t="str">
        <f>IF(ISNUMBER(P1030),IF(P1030=100%,"CUMPLIDA",IF(AND(ISNUMBER(L1030),ISNUMBER(CGR!$P$4)), IF(L1030&lt;CGR!$P$4,"INCUMPLIDA","PROCESO"), "VERIFICAR FECHA")),"SIN VALOR AVANCE")</f>
        <v>PROCESO</v>
      </c>
      <c r="R1030" s="281" t="s">
        <v>3708</v>
      </c>
      <c r="S1030" s="282" t="s">
        <v>2556</v>
      </c>
      <c r="T1030" s="301">
        <v>1</v>
      </c>
      <c r="U1030" s="379">
        <v>45231</v>
      </c>
      <c r="V1030" s="379">
        <v>45808</v>
      </c>
      <c r="W1030" s="165">
        <f t="shared" si="182"/>
        <v>82.428571428571431</v>
      </c>
      <c r="X1030" s="387">
        <v>0</v>
      </c>
      <c r="Y1030" s="303" t="s">
        <v>4087</v>
      </c>
      <c r="Z1030" s="340">
        <f t="shared" si="184"/>
        <v>1</v>
      </c>
      <c r="AA1030" s="340">
        <f t="shared" si="185"/>
        <v>1</v>
      </c>
      <c r="AB1030" s="340">
        <f t="shared" si="186"/>
        <v>1</v>
      </c>
      <c r="AC1030" s="340">
        <f t="shared" si="187"/>
        <v>1</v>
      </c>
      <c r="AD1030" s="340">
        <f t="shared" si="188"/>
        <v>1</v>
      </c>
      <c r="AE1030" s="340">
        <f t="shared" si="189"/>
        <v>1</v>
      </c>
      <c r="AF1030" s="340">
        <f t="shared" si="189"/>
        <v>1</v>
      </c>
      <c r="AG1030" s="340">
        <f t="shared" si="190"/>
        <v>1</v>
      </c>
    </row>
    <row r="1031" spans="1:33" ht="75.75" customHeight="1">
      <c r="A1031" s="169" t="s">
        <v>19</v>
      </c>
      <c r="B1031" s="460" t="s">
        <v>13</v>
      </c>
      <c r="C1031" s="642"/>
      <c r="D1031" s="650"/>
      <c r="E1031" s="643"/>
      <c r="F1031" s="643" t="s">
        <v>4116</v>
      </c>
      <c r="G1031" s="52" t="s">
        <v>1363</v>
      </c>
      <c r="H1031" s="163" t="s">
        <v>258</v>
      </c>
      <c r="I1031" s="163" t="s">
        <v>259</v>
      </c>
      <c r="J1031" s="168">
        <v>7</v>
      </c>
      <c r="K1031" s="192">
        <v>46024</v>
      </c>
      <c r="L1031" s="192">
        <v>46660</v>
      </c>
      <c r="M1031" s="165">
        <f t="shared" si="183"/>
        <v>90.857142857142861</v>
      </c>
      <c r="N1031" s="191">
        <v>0</v>
      </c>
      <c r="O1031" s="175" t="s">
        <v>3798</v>
      </c>
      <c r="P1031" s="53">
        <f t="shared" si="191"/>
        <v>0</v>
      </c>
      <c r="Q1031" s="166" t="str">
        <f>IF(ISNUMBER(P1031),IF(P1031=100%,"CUMPLIDA",IF(AND(ISNUMBER(L1031),ISNUMBER(CGR!$P$4)), IF(L1031&lt;CGR!$P$4,"INCUMPLIDA","PROCESO"), "VERIFICAR FECHA")),"SIN VALOR AVANCE")</f>
        <v>PROCESO</v>
      </c>
      <c r="R1031" s="281" t="s">
        <v>258</v>
      </c>
      <c r="S1031" s="282" t="s">
        <v>259</v>
      </c>
      <c r="T1031" s="301">
        <v>7</v>
      </c>
      <c r="U1031" s="379">
        <v>46024</v>
      </c>
      <c r="V1031" s="379">
        <v>46660</v>
      </c>
      <c r="W1031" s="165">
        <f t="shared" si="182"/>
        <v>90.857142857142861</v>
      </c>
      <c r="X1031" s="387">
        <v>0</v>
      </c>
      <c r="Y1031" s="303" t="s">
        <v>3798</v>
      </c>
      <c r="Z1031" s="340">
        <f t="shared" si="184"/>
        <v>1</v>
      </c>
      <c r="AA1031" s="340">
        <f t="shared" si="185"/>
        <v>1</v>
      </c>
      <c r="AB1031" s="340">
        <f t="shared" si="186"/>
        <v>1</v>
      </c>
      <c r="AC1031" s="340">
        <f t="shared" si="187"/>
        <v>1</v>
      </c>
      <c r="AD1031" s="340">
        <f t="shared" si="188"/>
        <v>1</v>
      </c>
      <c r="AE1031" s="340">
        <f t="shared" si="189"/>
        <v>1</v>
      </c>
      <c r="AF1031" s="340">
        <f t="shared" si="189"/>
        <v>1</v>
      </c>
      <c r="AG1031" s="340">
        <f t="shared" si="190"/>
        <v>1</v>
      </c>
    </row>
    <row r="1032" spans="1:33" ht="180">
      <c r="A1032" s="169" t="s">
        <v>19</v>
      </c>
      <c r="B1032" s="460" t="s">
        <v>13</v>
      </c>
      <c r="C1032" s="642"/>
      <c r="D1032" s="650"/>
      <c r="E1032" s="643"/>
      <c r="F1032" s="643" t="s">
        <v>4116</v>
      </c>
      <c r="G1032" s="52" t="s">
        <v>1364</v>
      </c>
      <c r="H1032" s="163" t="s">
        <v>261</v>
      </c>
      <c r="I1032" s="163" t="s">
        <v>262</v>
      </c>
      <c r="J1032" s="168">
        <v>1</v>
      </c>
      <c r="K1032" s="192">
        <v>46024</v>
      </c>
      <c r="L1032" s="192">
        <v>46660</v>
      </c>
      <c r="M1032" s="165">
        <f t="shared" si="183"/>
        <v>90.857142857142861</v>
      </c>
      <c r="N1032" s="191">
        <v>0</v>
      </c>
      <c r="O1032" s="175" t="s">
        <v>4008</v>
      </c>
      <c r="P1032" s="53">
        <f t="shared" si="191"/>
        <v>0</v>
      </c>
      <c r="Q1032" s="166" t="str">
        <f>IF(ISNUMBER(P1032),IF(P1032=100%,"CUMPLIDA",IF(AND(ISNUMBER(L1032),ISNUMBER(CGR!$P$4)), IF(L1032&lt;CGR!$P$4,"INCUMPLIDA","PROCESO"), "VERIFICAR FECHA")),"SIN VALOR AVANCE")</f>
        <v>PROCESO</v>
      </c>
      <c r="R1032" s="281" t="s">
        <v>261</v>
      </c>
      <c r="S1032" s="282" t="s">
        <v>262</v>
      </c>
      <c r="T1032" s="301">
        <v>1</v>
      </c>
      <c r="U1032" s="379">
        <v>46024</v>
      </c>
      <c r="V1032" s="379">
        <v>46660</v>
      </c>
      <c r="W1032" s="165">
        <f t="shared" si="182"/>
        <v>90.857142857142861</v>
      </c>
      <c r="X1032" s="387">
        <v>0</v>
      </c>
      <c r="Y1032" s="303" t="s">
        <v>4008</v>
      </c>
      <c r="Z1032" s="340">
        <f t="shared" si="184"/>
        <v>1</v>
      </c>
      <c r="AA1032" s="340">
        <f t="shared" si="185"/>
        <v>1</v>
      </c>
      <c r="AB1032" s="340">
        <f t="shared" si="186"/>
        <v>1</v>
      </c>
      <c r="AC1032" s="340">
        <f t="shared" si="187"/>
        <v>1</v>
      </c>
      <c r="AD1032" s="340">
        <f t="shared" si="188"/>
        <v>1</v>
      </c>
      <c r="AE1032" s="340">
        <f t="shared" si="189"/>
        <v>1</v>
      </c>
      <c r="AF1032" s="340">
        <f t="shared" si="189"/>
        <v>1</v>
      </c>
      <c r="AG1032" s="340">
        <f t="shared" si="190"/>
        <v>1</v>
      </c>
    </row>
    <row r="1033" spans="1:33" ht="409.5">
      <c r="A1033" s="169" t="s">
        <v>19</v>
      </c>
      <c r="B1033" s="460" t="s">
        <v>13</v>
      </c>
      <c r="C1033" s="642"/>
      <c r="D1033" s="650"/>
      <c r="E1033" s="643"/>
      <c r="F1033" s="643" t="s">
        <v>4116</v>
      </c>
      <c r="G1033" s="52" t="s">
        <v>1365</v>
      </c>
      <c r="H1033" s="163" t="s">
        <v>264</v>
      </c>
      <c r="I1033" s="163" t="s">
        <v>265</v>
      </c>
      <c r="J1033" s="168">
        <v>2</v>
      </c>
      <c r="K1033" s="192">
        <v>46024</v>
      </c>
      <c r="L1033" s="192">
        <v>46660</v>
      </c>
      <c r="M1033" s="165">
        <f t="shared" si="183"/>
        <v>90.857142857142861</v>
      </c>
      <c r="N1033" s="191">
        <v>0</v>
      </c>
      <c r="O1033" s="175" t="s">
        <v>4087</v>
      </c>
      <c r="P1033" s="53">
        <f t="shared" si="191"/>
        <v>0</v>
      </c>
      <c r="Q1033" s="166" t="str">
        <f>IF(ISNUMBER(P1033),IF(P1033=100%,"CUMPLIDA",IF(AND(ISNUMBER(L1033),ISNUMBER(CGR!$P$4)), IF(L1033&lt;CGR!$P$4,"INCUMPLIDA","PROCESO"), "VERIFICAR FECHA")),"SIN VALOR AVANCE")</f>
        <v>PROCESO</v>
      </c>
      <c r="R1033" s="281" t="s">
        <v>264</v>
      </c>
      <c r="S1033" s="282" t="s">
        <v>265</v>
      </c>
      <c r="T1033" s="301">
        <v>2</v>
      </c>
      <c r="U1033" s="379">
        <v>46024</v>
      </c>
      <c r="V1033" s="379">
        <v>46660</v>
      </c>
      <c r="W1033" s="165">
        <f t="shared" si="182"/>
        <v>90.857142857142861</v>
      </c>
      <c r="X1033" s="387">
        <v>0</v>
      </c>
      <c r="Y1033" s="303" t="s">
        <v>4087</v>
      </c>
      <c r="Z1033" s="340">
        <f t="shared" si="184"/>
        <v>1</v>
      </c>
      <c r="AA1033" s="340">
        <f t="shared" si="185"/>
        <v>1</v>
      </c>
      <c r="AB1033" s="340">
        <f t="shared" si="186"/>
        <v>1</v>
      </c>
      <c r="AC1033" s="340">
        <f t="shared" si="187"/>
        <v>1</v>
      </c>
      <c r="AD1033" s="340">
        <f t="shared" si="188"/>
        <v>1</v>
      </c>
      <c r="AE1033" s="340">
        <f t="shared" si="189"/>
        <v>1</v>
      </c>
      <c r="AF1033" s="340">
        <f t="shared" si="189"/>
        <v>1</v>
      </c>
      <c r="AG1033" s="340">
        <f t="shared" si="190"/>
        <v>1</v>
      </c>
    </row>
    <row r="1034" spans="1:33" ht="409.5">
      <c r="A1034" s="169" t="s">
        <v>19</v>
      </c>
      <c r="B1034" s="460" t="s">
        <v>13</v>
      </c>
      <c r="C1034" s="642"/>
      <c r="D1034" s="650"/>
      <c r="E1034" s="643"/>
      <c r="F1034" s="643" t="s">
        <v>4116</v>
      </c>
      <c r="G1034" s="52" t="s">
        <v>1037</v>
      </c>
      <c r="H1034" s="163" t="s">
        <v>4117</v>
      </c>
      <c r="I1034" s="163" t="s">
        <v>1038</v>
      </c>
      <c r="J1034" s="164">
        <v>10</v>
      </c>
      <c r="K1034" s="190">
        <v>44927</v>
      </c>
      <c r="L1034" s="190">
        <v>45291</v>
      </c>
      <c r="M1034" s="165">
        <f t="shared" si="183"/>
        <v>52</v>
      </c>
      <c r="N1034" s="191">
        <v>10</v>
      </c>
      <c r="O1034" s="163" t="s">
        <v>4118</v>
      </c>
      <c r="P1034" s="53">
        <f t="shared" si="191"/>
        <v>1</v>
      </c>
      <c r="Q1034" s="166" t="str">
        <f>IF(ISNUMBER(P1034),IF(P1034=100%,"CUMPLIDA",IF(AND(ISNUMBER(L1034),ISNUMBER(CGR!$P$4)), IF(L1034&lt;CGR!$P$4,"INCUMPLIDA","PROCESO"), "VERIFICAR FECHA")),"SIN VALOR AVANCE")</f>
        <v>CUMPLIDA</v>
      </c>
      <c r="R1034" s="281" t="s">
        <v>4117</v>
      </c>
      <c r="S1034" s="282" t="s">
        <v>1038</v>
      </c>
      <c r="T1034" s="363">
        <v>10</v>
      </c>
      <c r="U1034" s="378">
        <v>44927</v>
      </c>
      <c r="V1034" s="378">
        <v>45291</v>
      </c>
      <c r="W1034" s="165">
        <f t="shared" si="182"/>
        <v>52</v>
      </c>
      <c r="X1034" s="387">
        <v>10</v>
      </c>
      <c r="Y1034" s="282" t="s">
        <v>4118</v>
      </c>
      <c r="Z1034" s="340">
        <f t="shared" si="184"/>
        <v>1</v>
      </c>
      <c r="AA1034" s="340">
        <f t="shared" si="185"/>
        <v>1</v>
      </c>
      <c r="AB1034" s="340">
        <f t="shared" si="186"/>
        <v>1</v>
      </c>
      <c r="AC1034" s="340">
        <f t="shared" si="187"/>
        <v>1</v>
      </c>
      <c r="AD1034" s="340">
        <f t="shared" si="188"/>
        <v>1</v>
      </c>
      <c r="AE1034" s="340">
        <f t="shared" si="189"/>
        <v>1</v>
      </c>
      <c r="AF1034" s="340">
        <f t="shared" si="189"/>
        <v>1</v>
      </c>
      <c r="AG1034" s="340">
        <f t="shared" si="190"/>
        <v>1</v>
      </c>
    </row>
    <row r="1035" spans="1:33" ht="409.5">
      <c r="A1035" s="169" t="s">
        <v>19</v>
      </c>
      <c r="B1035" s="460" t="s">
        <v>13</v>
      </c>
      <c r="C1035" s="642" t="s">
        <v>3358</v>
      </c>
      <c r="D1035" s="642" t="s">
        <v>4119</v>
      </c>
      <c r="E1035" s="643" t="s">
        <v>4120</v>
      </c>
      <c r="F1035" s="643" t="s">
        <v>4121</v>
      </c>
      <c r="G1035" s="643" t="s">
        <v>4122</v>
      </c>
      <c r="H1035" s="163" t="s">
        <v>2499</v>
      </c>
      <c r="I1035" s="163" t="s">
        <v>2500</v>
      </c>
      <c r="J1035" s="168">
        <v>1</v>
      </c>
      <c r="K1035" s="190">
        <v>45306</v>
      </c>
      <c r="L1035" s="190">
        <v>45503</v>
      </c>
      <c r="M1035" s="165">
        <f t="shared" si="183"/>
        <v>28.142857142857142</v>
      </c>
      <c r="N1035" s="191">
        <v>1</v>
      </c>
      <c r="O1035" s="163" t="s">
        <v>4123</v>
      </c>
      <c r="P1035" s="53">
        <f t="shared" si="191"/>
        <v>1</v>
      </c>
      <c r="Q1035" s="166" t="str">
        <f>IF(ISNUMBER(P1035),IF(P1035=100%,"CUMPLIDA",IF(AND(ISNUMBER(L1035),ISNUMBER(CGR!$P$4)), IF(L1035&lt;CGR!$P$4,"INCUMPLIDA","PROCESO"), "VERIFICAR FECHA")),"SIN VALOR AVANCE")</f>
        <v>CUMPLIDA</v>
      </c>
      <c r="R1035" s="281" t="s">
        <v>2499</v>
      </c>
      <c r="S1035" s="282" t="s">
        <v>2500</v>
      </c>
      <c r="T1035" s="301">
        <v>1</v>
      </c>
      <c r="U1035" s="378">
        <v>45306</v>
      </c>
      <c r="V1035" s="378">
        <v>45503</v>
      </c>
      <c r="W1035" s="165">
        <f t="shared" ref="W1035:W1098" si="192">(V1035-U1035)/7</f>
        <v>28.142857142857142</v>
      </c>
      <c r="X1035" s="387">
        <v>1</v>
      </c>
      <c r="Y1035" s="282" t="s">
        <v>4123</v>
      </c>
      <c r="Z1035" s="340">
        <f t="shared" si="184"/>
        <v>1</v>
      </c>
      <c r="AA1035" s="340">
        <f t="shared" si="185"/>
        <v>1</v>
      </c>
      <c r="AB1035" s="340">
        <f t="shared" si="186"/>
        <v>1</v>
      </c>
      <c r="AC1035" s="340">
        <f t="shared" si="187"/>
        <v>1</v>
      </c>
      <c r="AD1035" s="340">
        <f t="shared" si="188"/>
        <v>1</v>
      </c>
      <c r="AE1035" s="340">
        <f t="shared" si="189"/>
        <v>1</v>
      </c>
      <c r="AF1035" s="340">
        <f t="shared" si="189"/>
        <v>1</v>
      </c>
      <c r="AG1035" s="340">
        <f t="shared" si="190"/>
        <v>1</v>
      </c>
    </row>
    <row r="1036" spans="1:33" ht="409.5">
      <c r="A1036" s="169" t="s">
        <v>19</v>
      </c>
      <c r="B1036" s="460" t="s">
        <v>13</v>
      </c>
      <c r="C1036" s="642"/>
      <c r="D1036" s="642"/>
      <c r="E1036" s="643"/>
      <c r="F1036" s="643"/>
      <c r="G1036" s="643"/>
      <c r="H1036" s="163" t="s">
        <v>4124</v>
      </c>
      <c r="I1036" s="163" t="s">
        <v>2503</v>
      </c>
      <c r="J1036" s="168">
        <v>1</v>
      </c>
      <c r="K1036" s="190">
        <v>45505</v>
      </c>
      <c r="L1036" s="190">
        <v>45595</v>
      </c>
      <c r="M1036" s="165">
        <f t="shared" si="183"/>
        <v>12.857142857142858</v>
      </c>
      <c r="N1036" s="191">
        <v>1</v>
      </c>
      <c r="O1036" s="163" t="s">
        <v>4123</v>
      </c>
      <c r="P1036" s="53">
        <f t="shared" si="191"/>
        <v>1</v>
      </c>
      <c r="Q1036" s="166" t="str">
        <f>IF(ISNUMBER(P1036),IF(P1036=100%,"CUMPLIDA",IF(AND(ISNUMBER(L1036),ISNUMBER(CGR!$P$4)), IF(L1036&lt;CGR!$P$4,"INCUMPLIDA","PROCESO"), "VERIFICAR FECHA")),"SIN VALOR AVANCE")</f>
        <v>CUMPLIDA</v>
      </c>
      <c r="R1036" s="281" t="s">
        <v>4124</v>
      </c>
      <c r="S1036" s="282" t="s">
        <v>2503</v>
      </c>
      <c r="T1036" s="301">
        <v>1</v>
      </c>
      <c r="U1036" s="378">
        <v>45505</v>
      </c>
      <c r="V1036" s="378">
        <v>45595</v>
      </c>
      <c r="W1036" s="165">
        <f t="shared" si="192"/>
        <v>12.857142857142858</v>
      </c>
      <c r="X1036" s="387">
        <v>1</v>
      </c>
      <c r="Y1036" s="282" t="s">
        <v>4123</v>
      </c>
      <c r="Z1036" s="340">
        <f t="shared" si="184"/>
        <v>1</v>
      </c>
      <c r="AA1036" s="340">
        <f t="shared" si="185"/>
        <v>1</v>
      </c>
      <c r="AB1036" s="340">
        <f t="shared" si="186"/>
        <v>1</v>
      </c>
      <c r="AC1036" s="340">
        <f t="shared" si="187"/>
        <v>1</v>
      </c>
      <c r="AD1036" s="340">
        <f t="shared" si="188"/>
        <v>1</v>
      </c>
      <c r="AE1036" s="340">
        <f t="shared" si="189"/>
        <v>1</v>
      </c>
      <c r="AF1036" s="340">
        <f t="shared" si="189"/>
        <v>1</v>
      </c>
      <c r="AG1036" s="340">
        <f t="shared" si="190"/>
        <v>1</v>
      </c>
    </row>
    <row r="1037" spans="1:33" ht="345">
      <c r="A1037" s="169" t="s">
        <v>19</v>
      </c>
      <c r="B1037" s="460" t="s">
        <v>13</v>
      </c>
      <c r="C1037" s="642"/>
      <c r="D1037" s="642"/>
      <c r="E1037" s="643"/>
      <c r="F1037" s="643"/>
      <c r="G1037" s="643"/>
      <c r="H1037" s="163" t="s">
        <v>2505</v>
      </c>
      <c r="I1037" s="163" t="s">
        <v>2506</v>
      </c>
      <c r="J1037" s="168">
        <v>1</v>
      </c>
      <c r="K1037" s="190">
        <v>45597</v>
      </c>
      <c r="L1037" s="190">
        <v>45868</v>
      </c>
      <c r="M1037" s="165">
        <f t="shared" si="183"/>
        <v>38.714285714285715</v>
      </c>
      <c r="N1037" s="191">
        <v>0</v>
      </c>
      <c r="O1037" s="163" t="s">
        <v>4123</v>
      </c>
      <c r="P1037" s="53">
        <f t="shared" si="191"/>
        <v>0</v>
      </c>
      <c r="Q1037" s="166" t="str">
        <f>IF(ISNUMBER(P1037),IF(P1037=100%,"CUMPLIDA",IF(AND(ISNUMBER(L1037),ISNUMBER(CGR!$P$4)), IF(L1037&lt;CGR!$P$4,"INCUMPLIDA","PROCESO"), "VERIFICAR FECHA")),"SIN VALOR AVANCE")</f>
        <v>PROCESO</v>
      </c>
      <c r="R1037" s="281" t="s">
        <v>2505</v>
      </c>
      <c r="S1037" s="282" t="s">
        <v>2506</v>
      </c>
      <c r="T1037" s="301">
        <v>1</v>
      </c>
      <c r="U1037" s="378">
        <v>45597</v>
      </c>
      <c r="V1037" s="378">
        <v>45868</v>
      </c>
      <c r="W1037" s="165">
        <f t="shared" si="192"/>
        <v>38.714285714285715</v>
      </c>
      <c r="X1037" s="387">
        <v>0</v>
      </c>
      <c r="Y1037" s="282" t="s">
        <v>4123</v>
      </c>
      <c r="Z1037" s="340">
        <f t="shared" si="184"/>
        <v>1</v>
      </c>
      <c r="AA1037" s="340">
        <f t="shared" si="185"/>
        <v>1</v>
      </c>
      <c r="AB1037" s="340">
        <f t="shared" si="186"/>
        <v>1</v>
      </c>
      <c r="AC1037" s="340">
        <f t="shared" si="187"/>
        <v>1</v>
      </c>
      <c r="AD1037" s="340">
        <f t="shared" si="188"/>
        <v>1</v>
      </c>
      <c r="AE1037" s="340">
        <f t="shared" si="189"/>
        <v>1</v>
      </c>
      <c r="AF1037" s="340">
        <f t="shared" si="189"/>
        <v>1</v>
      </c>
      <c r="AG1037" s="340">
        <f t="shared" si="190"/>
        <v>1</v>
      </c>
    </row>
    <row r="1038" spans="1:33" ht="240">
      <c r="A1038" s="169" t="s">
        <v>19</v>
      </c>
      <c r="B1038" s="460" t="s">
        <v>13</v>
      </c>
      <c r="C1038" s="642"/>
      <c r="D1038" s="642"/>
      <c r="E1038" s="643"/>
      <c r="F1038" s="643"/>
      <c r="G1038" s="643"/>
      <c r="H1038" s="163" t="s">
        <v>2508</v>
      </c>
      <c r="I1038" s="163" t="s">
        <v>2509</v>
      </c>
      <c r="J1038" s="168">
        <v>1</v>
      </c>
      <c r="K1038" s="190">
        <v>45870</v>
      </c>
      <c r="L1038" s="190">
        <v>46112</v>
      </c>
      <c r="M1038" s="165">
        <f t="shared" si="183"/>
        <v>34.571428571428569</v>
      </c>
      <c r="N1038" s="191">
        <v>0</v>
      </c>
      <c r="O1038" s="163" t="s">
        <v>4123</v>
      </c>
      <c r="P1038" s="53">
        <f t="shared" si="191"/>
        <v>0</v>
      </c>
      <c r="Q1038" s="166" t="str">
        <f>IF(ISNUMBER(P1038),IF(P1038=100%,"CUMPLIDA",IF(AND(ISNUMBER(L1038),ISNUMBER(CGR!$P$4)), IF(L1038&lt;CGR!$P$4,"INCUMPLIDA","PROCESO"), "VERIFICAR FECHA")),"SIN VALOR AVANCE")</f>
        <v>PROCESO</v>
      </c>
      <c r="R1038" s="281" t="s">
        <v>2508</v>
      </c>
      <c r="S1038" s="282" t="s">
        <v>2509</v>
      </c>
      <c r="T1038" s="301">
        <v>1</v>
      </c>
      <c r="U1038" s="378">
        <v>45870</v>
      </c>
      <c r="V1038" s="378">
        <v>46112</v>
      </c>
      <c r="W1038" s="165">
        <f t="shared" si="192"/>
        <v>34.571428571428569</v>
      </c>
      <c r="X1038" s="387">
        <v>0</v>
      </c>
      <c r="Y1038" s="282" t="s">
        <v>4123</v>
      </c>
      <c r="Z1038" s="340">
        <f t="shared" si="184"/>
        <v>1</v>
      </c>
      <c r="AA1038" s="340">
        <f t="shared" si="185"/>
        <v>1</v>
      </c>
      <c r="AB1038" s="340">
        <f t="shared" si="186"/>
        <v>1</v>
      </c>
      <c r="AC1038" s="340">
        <f t="shared" si="187"/>
        <v>1</v>
      </c>
      <c r="AD1038" s="340">
        <f t="shared" si="188"/>
        <v>1</v>
      </c>
      <c r="AE1038" s="340">
        <f t="shared" si="189"/>
        <v>1</v>
      </c>
      <c r="AF1038" s="340">
        <f t="shared" si="189"/>
        <v>1</v>
      </c>
      <c r="AG1038" s="340">
        <f t="shared" si="190"/>
        <v>1</v>
      </c>
    </row>
    <row r="1039" spans="1:33" ht="90">
      <c r="A1039" s="169" t="s">
        <v>19</v>
      </c>
      <c r="B1039" s="460" t="s">
        <v>13</v>
      </c>
      <c r="C1039" s="642"/>
      <c r="D1039" s="642"/>
      <c r="E1039" s="643"/>
      <c r="F1039" s="643"/>
      <c r="G1039" s="643"/>
      <c r="H1039" s="537" t="s">
        <v>2429</v>
      </c>
      <c r="I1039" s="163" t="s">
        <v>969</v>
      </c>
      <c r="J1039" s="164">
        <v>1</v>
      </c>
      <c r="K1039" s="190">
        <v>45231</v>
      </c>
      <c r="L1039" s="190">
        <v>45504</v>
      </c>
      <c r="M1039" s="165">
        <f t="shared" si="183"/>
        <v>39</v>
      </c>
      <c r="N1039" s="191">
        <v>1</v>
      </c>
      <c r="O1039" s="175" t="s">
        <v>3703</v>
      </c>
      <c r="P1039" s="53">
        <f t="shared" si="191"/>
        <v>1</v>
      </c>
      <c r="Q1039" s="166" t="str">
        <f>IF(ISNUMBER(P1039),IF(P1039=100%,"CUMPLIDA",IF(AND(ISNUMBER(L1039),ISNUMBER(CGR!$P$4)), IF(L1039&lt;CGR!$P$4,"INCUMPLIDA","PROCESO"), "VERIFICAR FECHA")),"SIN VALOR AVANCE")</f>
        <v>CUMPLIDA</v>
      </c>
      <c r="R1039" s="362" t="s">
        <v>2429</v>
      </c>
      <c r="S1039" s="282" t="s">
        <v>969</v>
      </c>
      <c r="T1039" s="363">
        <v>1</v>
      </c>
      <c r="U1039" s="378">
        <v>45231</v>
      </c>
      <c r="V1039" s="378">
        <v>45504</v>
      </c>
      <c r="W1039" s="165">
        <f t="shared" si="192"/>
        <v>39</v>
      </c>
      <c r="X1039" s="387">
        <v>1</v>
      </c>
      <c r="Y1039" s="303" t="s">
        <v>3703</v>
      </c>
      <c r="Z1039" s="340">
        <f t="shared" si="184"/>
        <v>1</v>
      </c>
      <c r="AA1039" s="340">
        <f t="shared" si="185"/>
        <v>1</v>
      </c>
      <c r="AB1039" s="340">
        <f t="shared" si="186"/>
        <v>1</v>
      </c>
      <c r="AC1039" s="340">
        <f t="shared" si="187"/>
        <v>1</v>
      </c>
      <c r="AD1039" s="340">
        <f t="shared" si="188"/>
        <v>1</v>
      </c>
      <c r="AE1039" s="340">
        <f t="shared" si="189"/>
        <v>1</v>
      </c>
      <c r="AF1039" s="340">
        <f t="shared" si="189"/>
        <v>1</v>
      </c>
      <c r="AG1039" s="340">
        <f t="shared" si="190"/>
        <v>1</v>
      </c>
    </row>
    <row r="1040" spans="1:33" ht="195.75">
      <c r="A1040" s="169" t="s">
        <v>19</v>
      </c>
      <c r="B1040" s="460" t="s">
        <v>13</v>
      </c>
      <c r="C1040" s="642"/>
      <c r="D1040" s="642"/>
      <c r="E1040" s="643"/>
      <c r="F1040" s="643"/>
      <c r="G1040" s="643"/>
      <c r="H1040" s="537" t="s">
        <v>2431</v>
      </c>
      <c r="I1040" s="163" t="s">
        <v>2432</v>
      </c>
      <c r="J1040" s="164">
        <v>1</v>
      </c>
      <c r="K1040" s="190">
        <v>45231</v>
      </c>
      <c r="L1040" s="190">
        <v>45504</v>
      </c>
      <c r="M1040" s="165">
        <f t="shared" si="183"/>
        <v>39</v>
      </c>
      <c r="N1040" s="191">
        <v>1</v>
      </c>
      <c r="O1040" s="175" t="s">
        <v>4087</v>
      </c>
      <c r="P1040" s="53">
        <f t="shared" si="191"/>
        <v>1</v>
      </c>
      <c r="Q1040" s="166" t="str">
        <f>IF(ISNUMBER(P1040),IF(P1040=100%,"CUMPLIDA",IF(AND(ISNUMBER(L1040),ISNUMBER(CGR!$P$4)), IF(L1040&lt;CGR!$P$4,"INCUMPLIDA","PROCESO"), "VERIFICAR FECHA")),"SIN VALOR AVANCE")</f>
        <v>CUMPLIDA</v>
      </c>
      <c r="R1040" s="362" t="s">
        <v>2431</v>
      </c>
      <c r="S1040" s="282" t="s">
        <v>2432</v>
      </c>
      <c r="T1040" s="363">
        <v>1</v>
      </c>
      <c r="U1040" s="378">
        <v>45231</v>
      </c>
      <c r="V1040" s="378">
        <v>45504</v>
      </c>
      <c r="W1040" s="165">
        <f t="shared" si="192"/>
        <v>39</v>
      </c>
      <c r="X1040" s="387">
        <v>1</v>
      </c>
      <c r="Y1040" s="303" t="s">
        <v>4087</v>
      </c>
      <c r="Z1040" s="340">
        <f t="shared" si="184"/>
        <v>1</v>
      </c>
      <c r="AA1040" s="340">
        <f t="shared" si="185"/>
        <v>1</v>
      </c>
      <c r="AB1040" s="340">
        <f t="shared" si="186"/>
        <v>1</v>
      </c>
      <c r="AC1040" s="340">
        <f t="shared" si="187"/>
        <v>1</v>
      </c>
      <c r="AD1040" s="340">
        <f t="shared" si="188"/>
        <v>1</v>
      </c>
      <c r="AE1040" s="340">
        <f t="shared" si="189"/>
        <v>1</v>
      </c>
      <c r="AF1040" s="340">
        <f t="shared" si="189"/>
        <v>1</v>
      </c>
      <c r="AG1040" s="340">
        <f t="shared" si="190"/>
        <v>1</v>
      </c>
    </row>
    <row r="1041" spans="1:33" ht="135.75">
      <c r="A1041" s="169" t="s">
        <v>19</v>
      </c>
      <c r="B1041" s="460" t="s">
        <v>13</v>
      </c>
      <c r="C1041" s="642"/>
      <c r="D1041" s="642"/>
      <c r="E1041" s="643"/>
      <c r="F1041" s="643"/>
      <c r="G1041" s="52" t="s">
        <v>2434</v>
      </c>
      <c r="H1041" s="163" t="s">
        <v>1614</v>
      </c>
      <c r="I1041" s="163" t="s">
        <v>238</v>
      </c>
      <c r="J1041" s="168">
        <v>1</v>
      </c>
      <c r="K1041" s="192">
        <v>45323</v>
      </c>
      <c r="L1041" s="192">
        <v>45747</v>
      </c>
      <c r="M1041" s="165">
        <f t="shared" si="183"/>
        <v>60.571428571428569</v>
      </c>
      <c r="N1041" s="191">
        <v>0</v>
      </c>
      <c r="O1041" s="175" t="s">
        <v>3969</v>
      </c>
      <c r="P1041" s="53">
        <f t="shared" si="191"/>
        <v>0</v>
      </c>
      <c r="Q1041" s="166" t="str">
        <f>IF(ISNUMBER(P1041),IF(P1041=100%,"CUMPLIDA",IF(AND(ISNUMBER(L1041),ISNUMBER(CGR!$P$4)), IF(L1041&lt;CGR!$P$4,"INCUMPLIDA","PROCESO"), "VERIFICAR FECHA")),"SIN VALOR AVANCE")</f>
        <v>PROCESO</v>
      </c>
      <c r="R1041" s="281" t="s">
        <v>1614</v>
      </c>
      <c r="S1041" s="282" t="s">
        <v>238</v>
      </c>
      <c r="T1041" s="301">
        <v>1</v>
      </c>
      <c r="U1041" s="379">
        <v>45323</v>
      </c>
      <c r="V1041" s="379">
        <v>45747</v>
      </c>
      <c r="W1041" s="165">
        <f t="shared" si="192"/>
        <v>60.571428571428569</v>
      </c>
      <c r="X1041" s="387">
        <v>0</v>
      </c>
      <c r="Y1041" s="303" t="s">
        <v>3969</v>
      </c>
      <c r="Z1041" s="340">
        <f t="shared" si="184"/>
        <v>1</v>
      </c>
      <c r="AA1041" s="340">
        <f t="shared" si="185"/>
        <v>1</v>
      </c>
      <c r="AB1041" s="340">
        <f t="shared" si="186"/>
        <v>1</v>
      </c>
      <c r="AC1041" s="340">
        <f t="shared" si="187"/>
        <v>1</v>
      </c>
      <c r="AD1041" s="340">
        <f t="shared" si="188"/>
        <v>1</v>
      </c>
      <c r="AE1041" s="340">
        <f t="shared" si="189"/>
        <v>1</v>
      </c>
      <c r="AF1041" s="340">
        <f t="shared" si="189"/>
        <v>1</v>
      </c>
      <c r="AG1041" s="340">
        <f t="shared" si="190"/>
        <v>1</v>
      </c>
    </row>
    <row r="1042" spans="1:33" ht="90">
      <c r="A1042" s="169" t="s">
        <v>19</v>
      </c>
      <c r="B1042" s="460" t="s">
        <v>13</v>
      </c>
      <c r="C1042" s="642"/>
      <c r="D1042" s="642"/>
      <c r="E1042" s="643"/>
      <c r="F1042" s="643"/>
      <c r="G1042" s="52" t="s">
        <v>241</v>
      </c>
      <c r="H1042" s="163" t="s">
        <v>241</v>
      </c>
      <c r="I1042" s="163" t="s">
        <v>242</v>
      </c>
      <c r="J1042" s="168">
        <v>1</v>
      </c>
      <c r="K1042" s="192">
        <v>45323</v>
      </c>
      <c r="L1042" s="192">
        <v>45747</v>
      </c>
      <c r="M1042" s="165">
        <f t="shared" si="183"/>
        <v>60.571428571428569</v>
      </c>
      <c r="N1042" s="191">
        <v>0</v>
      </c>
      <c r="O1042" s="175" t="s">
        <v>3798</v>
      </c>
      <c r="P1042" s="53">
        <f t="shared" si="191"/>
        <v>0</v>
      </c>
      <c r="Q1042" s="166" t="str">
        <f>IF(ISNUMBER(P1042),IF(P1042=100%,"CUMPLIDA",IF(AND(ISNUMBER(L1042),ISNUMBER(CGR!$P$4)), IF(L1042&lt;CGR!$P$4,"INCUMPLIDA","PROCESO"), "VERIFICAR FECHA")),"SIN VALOR AVANCE")</f>
        <v>PROCESO</v>
      </c>
      <c r="R1042" s="281" t="s">
        <v>241</v>
      </c>
      <c r="S1042" s="282" t="s">
        <v>242</v>
      </c>
      <c r="T1042" s="301">
        <v>1</v>
      </c>
      <c r="U1042" s="379">
        <v>45323</v>
      </c>
      <c r="V1042" s="379">
        <v>45747</v>
      </c>
      <c r="W1042" s="165">
        <f t="shared" si="192"/>
        <v>60.571428571428569</v>
      </c>
      <c r="X1042" s="387">
        <v>0</v>
      </c>
      <c r="Y1042" s="303" t="s">
        <v>3798</v>
      </c>
      <c r="Z1042" s="340">
        <f t="shared" si="184"/>
        <v>1</v>
      </c>
      <c r="AA1042" s="340">
        <f t="shared" si="185"/>
        <v>1</v>
      </c>
      <c r="AB1042" s="340">
        <f t="shared" si="186"/>
        <v>1</v>
      </c>
      <c r="AC1042" s="340">
        <f t="shared" si="187"/>
        <v>1</v>
      </c>
      <c r="AD1042" s="340">
        <f t="shared" si="188"/>
        <v>1</v>
      </c>
      <c r="AE1042" s="340">
        <f t="shared" si="189"/>
        <v>1</v>
      </c>
      <c r="AF1042" s="340">
        <f t="shared" si="189"/>
        <v>1</v>
      </c>
      <c r="AG1042" s="340">
        <f t="shared" si="190"/>
        <v>1</v>
      </c>
    </row>
    <row r="1043" spans="1:33" ht="75.75" customHeight="1">
      <c r="A1043" s="169" t="s">
        <v>19</v>
      </c>
      <c r="B1043" s="460" t="s">
        <v>13</v>
      </c>
      <c r="C1043" s="642"/>
      <c r="D1043" s="642"/>
      <c r="E1043" s="643"/>
      <c r="F1043" s="643" t="s">
        <v>4121</v>
      </c>
      <c r="G1043" s="52" t="s">
        <v>1361</v>
      </c>
      <c r="H1043" s="163" t="s">
        <v>245</v>
      </c>
      <c r="I1043" s="163" t="s">
        <v>246</v>
      </c>
      <c r="J1043" s="168">
        <v>1</v>
      </c>
      <c r="K1043" s="192">
        <v>45231</v>
      </c>
      <c r="L1043" s="192">
        <v>45747</v>
      </c>
      <c r="M1043" s="165">
        <f t="shared" si="183"/>
        <v>73.714285714285708</v>
      </c>
      <c r="N1043" s="191">
        <v>0</v>
      </c>
      <c r="O1043" s="175" t="s">
        <v>3798</v>
      </c>
      <c r="P1043" s="53">
        <f t="shared" si="191"/>
        <v>0</v>
      </c>
      <c r="Q1043" s="166" t="str">
        <f>IF(ISNUMBER(P1043),IF(P1043=100%,"CUMPLIDA",IF(AND(ISNUMBER(L1043),ISNUMBER(CGR!$P$4)), IF(L1043&lt;CGR!$P$4,"INCUMPLIDA","PROCESO"), "VERIFICAR FECHA")),"SIN VALOR AVANCE")</f>
        <v>PROCESO</v>
      </c>
      <c r="R1043" s="281" t="s">
        <v>245</v>
      </c>
      <c r="S1043" s="282" t="s">
        <v>246</v>
      </c>
      <c r="T1043" s="301">
        <v>1</v>
      </c>
      <c r="U1043" s="379">
        <v>45231</v>
      </c>
      <c r="V1043" s="379">
        <v>45747</v>
      </c>
      <c r="W1043" s="165">
        <f t="shared" si="192"/>
        <v>73.714285714285708</v>
      </c>
      <c r="X1043" s="387">
        <v>0</v>
      </c>
      <c r="Y1043" s="303" t="s">
        <v>3798</v>
      </c>
      <c r="Z1043" s="340">
        <f t="shared" si="184"/>
        <v>1</v>
      </c>
      <c r="AA1043" s="340">
        <f t="shared" si="185"/>
        <v>1</v>
      </c>
      <c r="AB1043" s="340">
        <f t="shared" si="186"/>
        <v>1</v>
      </c>
      <c r="AC1043" s="340">
        <f t="shared" si="187"/>
        <v>1</v>
      </c>
      <c r="AD1043" s="340">
        <f t="shared" si="188"/>
        <v>1</v>
      </c>
      <c r="AE1043" s="340">
        <f t="shared" si="189"/>
        <v>1</v>
      </c>
      <c r="AF1043" s="340">
        <f t="shared" si="189"/>
        <v>1</v>
      </c>
      <c r="AG1043" s="340">
        <f t="shared" si="190"/>
        <v>1</v>
      </c>
    </row>
    <row r="1044" spans="1:33" ht="135.75" customHeight="1">
      <c r="A1044" s="169" t="s">
        <v>19</v>
      </c>
      <c r="B1044" s="460" t="s">
        <v>13</v>
      </c>
      <c r="C1044" s="642"/>
      <c r="D1044" s="642"/>
      <c r="E1044" s="643"/>
      <c r="F1044" s="643" t="s">
        <v>4121</v>
      </c>
      <c r="G1044" s="52" t="s">
        <v>248</v>
      </c>
      <c r="H1044" s="163" t="s">
        <v>248</v>
      </c>
      <c r="I1044" s="163" t="s">
        <v>3249</v>
      </c>
      <c r="J1044" s="168">
        <v>1</v>
      </c>
      <c r="K1044" s="192">
        <v>45323</v>
      </c>
      <c r="L1044" s="192">
        <v>45747</v>
      </c>
      <c r="M1044" s="165">
        <f t="shared" ref="M1044:M1107" si="193">(L1044-K1044)/7</f>
        <v>60.571428571428569</v>
      </c>
      <c r="N1044" s="191">
        <v>0</v>
      </c>
      <c r="O1044" s="175" t="s">
        <v>3969</v>
      </c>
      <c r="P1044" s="53">
        <f t="shared" si="191"/>
        <v>0</v>
      </c>
      <c r="Q1044" s="166" t="str">
        <f>IF(ISNUMBER(P1044),IF(P1044=100%,"CUMPLIDA",IF(AND(ISNUMBER(L1044),ISNUMBER(CGR!$P$4)), IF(L1044&lt;CGR!$P$4,"INCUMPLIDA","PROCESO"), "VERIFICAR FECHA")),"SIN VALOR AVANCE")</f>
        <v>PROCESO</v>
      </c>
      <c r="R1044" s="281" t="s">
        <v>248</v>
      </c>
      <c r="S1044" s="282" t="s">
        <v>3249</v>
      </c>
      <c r="T1044" s="301">
        <v>1</v>
      </c>
      <c r="U1044" s="379">
        <v>45323</v>
      </c>
      <c r="V1044" s="379">
        <v>45747</v>
      </c>
      <c r="W1044" s="165">
        <f t="shared" si="192"/>
        <v>60.571428571428569</v>
      </c>
      <c r="X1044" s="387">
        <v>0</v>
      </c>
      <c r="Y1044" s="303" t="s">
        <v>3969</v>
      </c>
      <c r="Z1044" s="340">
        <f t="shared" si="184"/>
        <v>1</v>
      </c>
      <c r="AA1044" s="340">
        <f t="shared" si="185"/>
        <v>1</v>
      </c>
      <c r="AB1044" s="340">
        <f t="shared" si="186"/>
        <v>1</v>
      </c>
      <c r="AC1044" s="340">
        <f t="shared" si="187"/>
        <v>1</v>
      </c>
      <c r="AD1044" s="340">
        <f t="shared" si="188"/>
        <v>1</v>
      </c>
      <c r="AE1044" s="340">
        <f t="shared" si="189"/>
        <v>1</v>
      </c>
      <c r="AF1044" s="340">
        <f t="shared" si="189"/>
        <v>1</v>
      </c>
      <c r="AG1044" s="340">
        <f t="shared" si="190"/>
        <v>1</v>
      </c>
    </row>
    <row r="1045" spans="1:33" ht="75.75" customHeight="1">
      <c r="A1045" s="169" t="s">
        <v>19</v>
      </c>
      <c r="B1045" s="460" t="s">
        <v>13</v>
      </c>
      <c r="C1045" s="642"/>
      <c r="D1045" s="642"/>
      <c r="E1045" s="643"/>
      <c r="F1045" s="643" t="s">
        <v>4121</v>
      </c>
      <c r="G1045" s="52" t="s">
        <v>3707</v>
      </c>
      <c r="H1045" s="163" t="s">
        <v>3707</v>
      </c>
      <c r="I1045" s="163" t="s">
        <v>252</v>
      </c>
      <c r="J1045" s="168">
        <v>1</v>
      </c>
      <c r="K1045" s="192">
        <v>45231</v>
      </c>
      <c r="L1045" s="192">
        <v>45747</v>
      </c>
      <c r="M1045" s="165">
        <f t="shared" si="193"/>
        <v>73.714285714285708</v>
      </c>
      <c r="N1045" s="191">
        <v>0</v>
      </c>
      <c r="O1045" s="175" t="s">
        <v>3798</v>
      </c>
      <c r="P1045" s="53">
        <f t="shared" si="191"/>
        <v>0</v>
      </c>
      <c r="Q1045" s="166" t="str">
        <f>IF(ISNUMBER(P1045),IF(P1045=100%,"CUMPLIDA",IF(AND(ISNUMBER(L1045),ISNUMBER(CGR!$P$4)), IF(L1045&lt;CGR!$P$4,"INCUMPLIDA","PROCESO"), "VERIFICAR FECHA")),"SIN VALOR AVANCE")</f>
        <v>PROCESO</v>
      </c>
      <c r="R1045" s="281" t="s">
        <v>3707</v>
      </c>
      <c r="S1045" s="282" t="s">
        <v>252</v>
      </c>
      <c r="T1045" s="301">
        <v>1</v>
      </c>
      <c r="U1045" s="379">
        <v>45231</v>
      </c>
      <c r="V1045" s="379">
        <v>45747</v>
      </c>
      <c r="W1045" s="165">
        <f t="shared" si="192"/>
        <v>73.714285714285708</v>
      </c>
      <c r="X1045" s="387">
        <v>0</v>
      </c>
      <c r="Y1045" s="303" t="s">
        <v>3798</v>
      </c>
      <c r="Z1045" s="340">
        <f t="shared" ref="Z1045:Z1108" si="194">IF(H1045=R1045,1,0)</f>
        <v>1</v>
      </c>
      <c r="AA1045" s="340">
        <f t="shared" ref="AA1045:AA1108" si="195">IF(I1045=S1045,1,0)</f>
        <v>1</v>
      </c>
      <c r="AB1045" s="340">
        <f t="shared" ref="AB1045:AB1108" si="196">IF(J1045=T1045,1,0)</f>
        <v>1</v>
      </c>
      <c r="AC1045" s="340">
        <f t="shared" ref="AC1045:AC1108" si="197">IF(K1045=U1045,1,0)</f>
        <v>1</v>
      </c>
      <c r="AD1045" s="340">
        <f t="shared" ref="AD1045:AD1108" si="198">IF(L1045=V1045,1,0)</f>
        <v>1</v>
      </c>
      <c r="AE1045" s="340">
        <f t="shared" ref="AE1045:AF1108" si="199">IF(M1045=W1045,1,0)</f>
        <v>1</v>
      </c>
      <c r="AF1045" s="340">
        <f t="shared" si="199"/>
        <v>1</v>
      </c>
      <c r="AG1045" s="340">
        <f t="shared" ref="AG1045:AG1108" si="200">IF(O1045=Y1045,1,0)</f>
        <v>1</v>
      </c>
    </row>
    <row r="1046" spans="1:33" ht="195.75">
      <c r="A1046" s="169" t="s">
        <v>19</v>
      </c>
      <c r="B1046" s="460" t="s">
        <v>13</v>
      </c>
      <c r="C1046" s="642"/>
      <c r="D1046" s="642"/>
      <c r="E1046" s="643"/>
      <c r="F1046" s="643" t="s">
        <v>4121</v>
      </c>
      <c r="G1046" s="52" t="s">
        <v>3708</v>
      </c>
      <c r="H1046" s="163" t="s">
        <v>3708</v>
      </c>
      <c r="I1046" s="163" t="s">
        <v>2556</v>
      </c>
      <c r="J1046" s="168">
        <v>1</v>
      </c>
      <c r="K1046" s="192">
        <v>45231</v>
      </c>
      <c r="L1046" s="192">
        <v>45808</v>
      </c>
      <c r="M1046" s="165">
        <f t="shared" si="193"/>
        <v>82.428571428571431</v>
      </c>
      <c r="N1046" s="191">
        <v>0</v>
      </c>
      <c r="O1046" s="175" t="s">
        <v>4087</v>
      </c>
      <c r="P1046" s="53">
        <f t="shared" si="191"/>
        <v>0</v>
      </c>
      <c r="Q1046" s="166" t="str">
        <f>IF(ISNUMBER(P1046),IF(P1046=100%,"CUMPLIDA",IF(AND(ISNUMBER(L1046),ISNUMBER(CGR!$P$4)), IF(L1046&lt;CGR!$P$4,"INCUMPLIDA","PROCESO"), "VERIFICAR FECHA")),"SIN VALOR AVANCE")</f>
        <v>PROCESO</v>
      </c>
      <c r="R1046" s="281" t="s">
        <v>3708</v>
      </c>
      <c r="S1046" s="282" t="s">
        <v>2556</v>
      </c>
      <c r="T1046" s="301">
        <v>1</v>
      </c>
      <c r="U1046" s="379">
        <v>45231</v>
      </c>
      <c r="V1046" s="379">
        <v>45808</v>
      </c>
      <c r="W1046" s="165">
        <f t="shared" si="192"/>
        <v>82.428571428571431</v>
      </c>
      <c r="X1046" s="387">
        <v>0</v>
      </c>
      <c r="Y1046" s="303" t="s">
        <v>4087</v>
      </c>
      <c r="Z1046" s="340">
        <f t="shared" si="194"/>
        <v>1</v>
      </c>
      <c r="AA1046" s="340">
        <f t="shared" si="195"/>
        <v>1</v>
      </c>
      <c r="AB1046" s="340">
        <f t="shared" si="196"/>
        <v>1</v>
      </c>
      <c r="AC1046" s="340">
        <f t="shared" si="197"/>
        <v>1</v>
      </c>
      <c r="AD1046" s="340">
        <f t="shared" si="198"/>
        <v>1</v>
      </c>
      <c r="AE1046" s="340">
        <f t="shared" si="199"/>
        <v>1</v>
      </c>
      <c r="AF1046" s="340">
        <f t="shared" si="199"/>
        <v>1</v>
      </c>
      <c r="AG1046" s="340">
        <f t="shared" si="200"/>
        <v>1</v>
      </c>
    </row>
    <row r="1047" spans="1:33" ht="75.75" customHeight="1">
      <c r="A1047" s="169" t="s">
        <v>19</v>
      </c>
      <c r="B1047" s="460" t="s">
        <v>13</v>
      </c>
      <c r="C1047" s="642"/>
      <c r="D1047" s="642"/>
      <c r="E1047" s="643"/>
      <c r="F1047" s="643" t="s">
        <v>4121</v>
      </c>
      <c r="G1047" s="52" t="s">
        <v>1363</v>
      </c>
      <c r="H1047" s="163" t="s">
        <v>258</v>
      </c>
      <c r="I1047" s="163" t="s">
        <v>259</v>
      </c>
      <c r="J1047" s="168">
        <v>8</v>
      </c>
      <c r="K1047" s="192">
        <v>45809</v>
      </c>
      <c r="L1047" s="192">
        <v>46568</v>
      </c>
      <c r="M1047" s="165">
        <f t="shared" si="193"/>
        <v>108.42857142857143</v>
      </c>
      <c r="N1047" s="191">
        <v>0</v>
      </c>
      <c r="O1047" s="175" t="s">
        <v>3798</v>
      </c>
      <c r="P1047" s="53">
        <f t="shared" si="191"/>
        <v>0</v>
      </c>
      <c r="Q1047" s="166" t="str">
        <f>IF(ISNUMBER(P1047),IF(P1047=100%,"CUMPLIDA",IF(AND(ISNUMBER(L1047),ISNUMBER(CGR!$P$4)), IF(L1047&lt;CGR!$P$4,"INCUMPLIDA","PROCESO"), "VERIFICAR FECHA")),"SIN VALOR AVANCE")</f>
        <v>PROCESO</v>
      </c>
      <c r="R1047" s="281" t="s">
        <v>258</v>
      </c>
      <c r="S1047" s="282" t="s">
        <v>259</v>
      </c>
      <c r="T1047" s="301">
        <v>8</v>
      </c>
      <c r="U1047" s="379">
        <v>45809</v>
      </c>
      <c r="V1047" s="379">
        <v>46568</v>
      </c>
      <c r="W1047" s="165">
        <f t="shared" si="192"/>
        <v>108.42857142857143</v>
      </c>
      <c r="X1047" s="387">
        <v>0</v>
      </c>
      <c r="Y1047" s="303" t="s">
        <v>3798</v>
      </c>
      <c r="Z1047" s="340">
        <f t="shared" si="194"/>
        <v>1</v>
      </c>
      <c r="AA1047" s="340">
        <f t="shared" si="195"/>
        <v>1</v>
      </c>
      <c r="AB1047" s="340">
        <f t="shared" si="196"/>
        <v>1</v>
      </c>
      <c r="AC1047" s="340">
        <f t="shared" si="197"/>
        <v>1</v>
      </c>
      <c r="AD1047" s="340">
        <f t="shared" si="198"/>
        <v>1</v>
      </c>
      <c r="AE1047" s="340">
        <f t="shared" si="199"/>
        <v>1</v>
      </c>
      <c r="AF1047" s="340">
        <f t="shared" si="199"/>
        <v>1</v>
      </c>
      <c r="AG1047" s="340">
        <f t="shared" si="200"/>
        <v>1</v>
      </c>
    </row>
    <row r="1048" spans="1:33" ht="135.75" customHeight="1">
      <c r="A1048" s="169" t="s">
        <v>19</v>
      </c>
      <c r="B1048" s="460" t="s">
        <v>13</v>
      </c>
      <c r="C1048" s="642"/>
      <c r="D1048" s="642"/>
      <c r="E1048" s="643"/>
      <c r="F1048" s="643" t="s">
        <v>4121</v>
      </c>
      <c r="G1048" s="52" t="s">
        <v>1364</v>
      </c>
      <c r="H1048" s="163" t="s">
        <v>261</v>
      </c>
      <c r="I1048" s="163" t="s">
        <v>262</v>
      </c>
      <c r="J1048" s="168">
        <v>1</v>
      </c>
      <c r="K1048" s="192">
        <v>45809</v>
      </c>
      <c r="L1048" s="192">
        <v>46568</v>
      </c>
      <c r="M1048" s="165">
        <f t="shared" si="193"/>
        <v>108.42857142857143</v>
      </c>
      <c r="N1048" s="191">
        <v>0</v>
      </c>
      <c r="O1048" s="175" t="s">
        <v>3969</v>
      </c>
      <c r="P1048" s="53">
        <f t="shared" si="191"/>
        <v>0</v>
      </c>
      <c r="Q1048" s="166" t="str">
        <f>IF(ISNUMBER(P1048),IF(P1048=100%,"CUMPLIDA",IF(AND(ISNUMBER(L1048),ISNUMBER(CGR!$P$4)), IF(L1048&lt;CGR!$P$4,"INCUMPLIDA","PROCESO"), "VERIFICAR FECHA")),"SIN VALOR AVANCE")</f>
        <v>PROCESO</v>
      </c>
      <c r="R1048" s="281" t="s">
        <v>261</v>
      </c>
      <c r="S1048" s="282" t="s">
        <v>262</v>
      </c>
      <c r="T1048" s="301">
        <v>1</v>
      </c>
      <c r="U1048" s="379">
        <v>45809</v>
      </c>
      <c r="V1048" s="379">
        <v>46568</v>
      </c>
      <c r="W1048" s="165">
        <f t="shared" si="192"/>
        <v>108.42857142857143</v>
      </c>
      <c r="X1048" s="387">
        <v>0</v>
      </c>
      <c r="Y1048" s="303" t="s">
        <v>3969</v>
      </c>
      <c r="Z1048" s="340">
        <f t="shared" si="194"/>
        <v>1</v>
      </c>
      <c r="AA1048" s="340">
        <f t="shared" si="195"/>
        <v>1</v>
      </c>
      <c r="AB1048" s="340">
        <f t="shared" si="196"/>
        <v>1</v>
      </c>
      <c r="AC1048" s="340">
        <f t="shared" si="197"/>
        <v>1</v>
      </c>
      <c r="AD1048" s="340">
        <f t="shared" si="198"/>
        <v>1</v>
      </c>
      <c r="AE1048" s="340">
        <f t="shared" si="199"/>
        <v>1</v>
      </c>
      <c r="AF1048" s="340">
        <f t="shared" si="199"/>
        <v>1</v>
      </c>
      <c r="AG1048" s="340">
        <f t="shared" si="200"/>
        <v>1</v>
      </c>
    </row>
    <row r="1049" spans="1:33" ht="409.5">
      <c r="A1049" s="169" t="s">
        <v>19</v>
      </c>
      <c r="B1049" s="460" t="s">
        <v>13</v>
      </c>
      <c r="C1049" s="642"/>
      <c r="D1049" s="642"/>
      <c r="E1049" s="643"/>
      <c r="F1049" s="643" t="s">
        <v>4121</v>
      </c>
      <c r="G1049" s="52" t="s">
        <v>1365</v>
      </c>
      <c r="H1049" s="163" t="s">
        <v>264</v>
      </c>
      <c r="I1049" s="163" t="s">
        <v>265</v>
      </c>
      <c r="J1049" s="168">
        <v>2</v>
      </c>
      <c r="K1049" s="192">
        <v>45809</v>
      </c>
      <c r="L1049" s="192">
        <v>46568</v>
      </c>
      <c r="M1049" s="165">
        <f t="shared" si="193"/>
        <v>108.42857142857143</v>
      </c>
      <c r="N1049" s="191">
        <v>0</v>
      </c>
      <c r="O1049" s="175" t="s">
        <v>4087</v>
      </c>
      <c r="P1049" s="53">
        <f t="shared" si="191"/>
        <v>0</v>
      </c>
      <c r="Q1049" s="166" t="str">
        <f>IF(ISNUMBER(P1049),IF(P1049=100%,"CUMPLIDA",IF(AND(ISNUMBER(L1049),ISNUMBER(CGR!$P$4)), IF(L1049&lt;CGR!$P$4,"INCUMPLIDA","PROCESO"), "VERIFICAR FECHA")),"SIN VALOR AVANCE")</f>
        <v>PROCESO</v>
      </c>
      <c r="R1049" s="281" t="s">
        <v>264</v>
      </c>
      <c r="S1049" s="282" t="s">
        <v>265</v>
      </c>
      <c r="T1049" s="301">
        <v>2</v>
      </c>
      <c r="U1049" s="379">
        <v>45809</v>
      </c>
      <c r="V1049" s="379">
        <v>46568</v>
      </c>
      <c r="W1049" s="165">
        <f t="shared" si="192"/>
        <v>108.42857142857143</v>
      </c>
      <c r="X1049" s="387">
        <v>0</v>
      </c>
      <c r="Y1049" s="303" t="s">
        <v>4087</v>
      </c>
      <c r="Z1049" s="340">
        <f t="shared" si="194"/>
        <v>1</v>
      </c>
      <c r="AA1049" s="340">
        <f t="shared" si="195"/>
        <v>1</v>
      </c>
      <c r="AB1049" s="340">
        <f t="shared" si="196"/>
        <v>1</v>
      </c>
      <c r="AC1049" s="340">
        <f t="shared" si="197"/>
        <v>1</v>
      </c>
      <c r="AD1049" s="340">
        <f t="shared" si="198"/>
        <v>1</v>
      </c>
      <c r="AE1049" s="340">
        <f t="shared" si="199"/>
        <v>1</v>
      </c>
      <c r="AF1049" s="340">
        <f t="shared" si="199"/>
        <v>1</v>
      </c>
      <c r="AG1049" s="340">
        <f t="shared" si="200"/>
        <v>1</v>
      </c>
    </row>
    <row r="1050" spans="1:33" ht="409.5">
      <c r="A1050" s="169" t="s">
        <v>19</v>
      </c>
      <c r="B1050" s="460" t="s">
        <v>13</v>
      </c>
      <c r="C1050" s="167" t="s">
        <v>3358</v>
      </c>
      <c r="D1050" s="167" t="s">
        <v>4125</v>
      </c>
      <c r="E1050" s="52" t="s">
        <v>4126</v>
      </c>
      <c r="F1050" s="52" t="s">
        <v>4127</v>
      </c>
      <c r="G1050" s="52" t="s">
        <v>4128</v>
      </c>
      <c r="H1050" s="163" t="s">
        <v>4129</v>
      </c>
      <c r="I1050" s="163" t="s">
        <v>4130</v>
      </c>
      <c r="J1050" s="164">
        <v>3</v>
      </c>
      <c r="K1050" s="190">
        <v>45474</v>
      </c>
      <c r="L1050" s="190">
        <v>46022</v>
      </c>
      <c r="M1050" s="165">
        <f t="shared" si="193"/>
        <v>78.285714285714292</v>
      </c>
      <c r="N1050" s="191">
        <v>0</v>
      </c>
      <c r="O1050" s="163" t="s">
        <v>4131</v>
      </c>
      <c r="P1050" s="53">
        <f t="shared" si="191"/>
        <v>0</v>
      </c>
      <c r="Q1050" s="166" t="str">
        <f>IF(ISNUMBER(P1050),IF(P1050=100%,"CUMPLIDA",IF(AND(ISNUMBER(L1050),ISNUMBER(CGR!$P$4)), IF(L1050&lt;CGR!$P$4,"INCUMPLIDA","PROCESO"), "VERIFICAR FECHA")),"SIN VALOR AVANCE")</f>
        <v>PROCESO</v>
      </c>
      <c r="R1050" s="281" t="s">
        <v>4129</v>
      </c>
      <c r="S1050" s="282" t="s">
        <v>4130</v>
      </c>
      <c r="T1050" s="363">
        <v>3</v>
      </c>
      <c r="U1050" s="378">
        <v>45474</v>
      </c>
      <c r="V1050" s="378">
        <v>46022</v>
      </c>
      <c r="W1050" s="165">
        <f t="shared" si="192"/>
        <v>78.285714285714292</v>
      </c>
      <c r="X1050" s="387">
        <v>0</v>
      </c>
      <c r="Y1050" s="282" t="s">
        <v>4131</v>
      </c>
      <c r="Z1050" s="340">
        <f t="shared" si="194"/>
        <v>1</v>
      </c>
      <c r="AA1050" s="340">
        <f t="shared" si="195"/>
        <v>1</v>
      </c>
      <c r="AB1050" s="340">
        <f t="shared" si="196"/>
        <v>1</v>
      </c>
      <c r="AC1050" s="340">
        <f t="shared" si="197"/>
        <v>1</v>
      </c>
      <c r="AD1050" s="340">
        <f t="shared" si="198"/>
        <v>1</v>
      </c>
      <c r="AE1050" s="340">
        <f t="shared" si="199"/>
        <v>1</v>
      </c>
      <c r="AF1050" s="340">
        <f t="shared" si="199"/>
        <v>1</v>
      </c>
      <c r="AG1050" s="340">
        <f t="shared" si="200"/>
        <v>1</v>
      </c>
    </row>
    <row r="1051" spans="1:33" ht="409.5">
      <c r="A1051" s="169" t="s">
        <v>19</v>
      </c>
      <c r="B1051" s="460" t="s">
        <v>13</v>
      </c>
      <c r="C1051" s="642" t="s">
        <v>3358</v>
      </c>
      <c r="D1051" s="642" t="s">
        <v>4125</v>
      </c>
      <c r="E1051" s="643" t="s">
        <v>4132</v>
      </c>
      <c r="F1051" s="643" t="s">
        <v>4133</v>
      </c>
      <c r="G1051" s="52" t="s">
        <v>4134</v>
      </c>
      <c r="H1051" s="163" t="s">
        <v>4135</v>
      </c>
      <c r="I1051" s="163" t="s">
        <v>4136</v>
      </c>
      <c r="J1051" s="168">
        <v>3</v>
      </c>
      <c r="K1051" s="190">
        <v>45139</v>
      </c>
      <c r="L1051" s="190">
        <v>45504</v>
      </c>
      <c r="M1051" s="165">
        <f t="shared" si="193"/>
        <v>52.142857142857146</v>
      </c>
      <c r="N1051" s="191">
        <v>3</v>
      </c>
      <c r="O1051" s="163" t="s">
        <v>4137</v>
      </c>
      <c r="P1051" s="53">
        <f t="shared" si="191"/>
        <v>1</v>
      </c>
      <c r="Q1051" s="166" t="str">
        <f>IF(ISNUMBER(P1051),IF(P1051=100%,"CUMPLIDA",IF(AND(ISNUMBER(L1051),ISNUMBER(CGR!$P$4)), IF(L1051&lt;CGR!$P$4,"INCUMPLIDA","PROCESO"), "VERIFICAR FECHA")),"SIN VALOR AVANCE")</f>
        <v>CUMPLIDA</v>
      </c>
      <c r="R1051" s="281" t="s">
        <v>4135</v>
      </c>
      <c r="S1051" s="282" t="s">
        <v>4136</v>
      </c>
      <c r="T1051" s="301">
        <v>3</v>
      </c>
      <c r="U1051" s="378">
        <v>45139</v>
      </c>
      <c r="V1051" s="378">
        <v>45504</v>
      </c>
      <c r="W1051" s="165">
        <f t="shared" si="192"/>
        <v>52.142857142857146</v>
      </c>
      <c r="X1051" s="387">
        <v>3</v>
      </c>
      <c r="Y1051" s="282" t="s">
        <v>4137</v>
      </c>
      <c r="Z1051" s="340">
        <f t="shared" si="194"/>
        <v>1</v>
      </c>
      <c r="AA1051" s="340">
        <f t="shared" si="195"/>
        <v>1</v>
      </c>
      <c r="AB1051" s="340">
        <f t="shared" si="196"/>
        <v>1</v>
      </c>
      <c r="AC1051" s="340">
        <f t="shared" si="197"/>
        <v>1</v>
      </c>
      <c r="AD1051" s="340">
        <f t="shared" si="198"/>
        <v>1</v>
      </c>
      <c r="AE1051" s="340">
        <f t="shared" si="199"/>
        <v>1</v>
      </c>
      <c r="AF1051" s="340">
        <f t="shared" si="199"/>
        <v>1</v>
      </c>
      <c r="AG1051" s="340">
        <f t="shared" si="200"/>
        <v>1</v>
      </c>
    </row>
    <row r="1052" spans="1:33" ht="90">
      <c r="A1052" s="169" t="s">
        <v>19</v>
      </c>
      <c r="B1052" s="460" t="s">
        <v>13</v>
      </c>
      <c r="C1052" s="642"/>
      <c r="D1052" s="642"/>
      <c r="E1052" s="643"/>
      <c r="F1052" s="643"/>
      <c r="G1052" s="52" t="s">
        <v>3967</v>
      </c>
      <c r="H1052" s="537" t="s">
        <v>2429</v>
      </c>
      <c r="I1052" s="163" t="s">
        <v>969</v>
      </c>
      <c r="J1052" s="164">
        <v>1</v>
      </c>
      <c r="K1052" s="190">
        <v>45231</v>
      </c>
      <c r="L1052" s="190">
        <v>45504</v>
      </c>
      <c r="M1052" s="165">
        <f t="shared" si="193"/>
        <v>39</v>
      </c>
      <c r="N1052" s="191">
        <v>1</v>
      </c>
      <c r="O1052" s="175" t="s">
        <v>3703</v>
      </c>
      <c r="P1052" s="53">
        <f t="shared" si="191"/>
        <v>1</v>
      </c>
      <c r="Q1052" s="166" t="str">
        <f>IF(ISNUMBER(P1052),IF(P1052=100%,"CUMPLIDA",IF(AND(ISNUMBER(L1052),ISNUMBER(CGR!$P$4)), IF(L1052&lt;CGR!$P$4,"INCUMPLIDA","PROCESO"), "VERIFICAR FECHA")),"SIN VALOR AVANCE")</f>
        <v>CUMPLIDA</v>
      </c>
      <c r="R1052" s="362" t="s">
        <v>2429</v>
      </c>
      <c r="S1052" s="282" t="s">
        <v>969</v>
      </c>
      <c r="T1052" s="363">
        <v>1</v>
      </c>
      <c r="U1052" s="378">
        <v>45231</v>
      </c>
      <c r="V1052" s="378">
        <v>45504</v>
      </c>
      <c r="W1052" s="165">
        <f t="shared" si="192"/>
        <v>39</v>
      </c>
      <c r="X1052" s="387">
        <v>1</v>
      </c>
      <c r="Y1052" s="303" t="s">
        <v>3703</v>
      </c>
      <c r="Z1052" s="340">
        <f t="shared" si="194"/>
        <v>1</v>
      </c>
      <c r="AA1052" s="340">
        <f t="shared" si="195"/>
        <v>1</v>
      </c>
      <c r="AB1052" s="340">
        <f t="shared" si="196"/>
        <v>1</v>
      </c>
      <c r="AC1052" s="340">
        <f t="shared" si="197"/>
        <v>1</v>
      </c>
      <c r="AD1052" s="340">
        <f t="shared" si="198"/>
        <v>1</v>
      </c>
      <c r="AE1052" s="340">
        <f t="shared" si="199"/>
        <v>1</v>
      </c>
      <c r="AF1052" s="340">
        <f t="shared" si="199"/>
        <v>1</v>
      </c>
      <c r="AG1052" s="340">
        <f t="shared" si="200"/>
        <v>1</v>
      </c>
    </row>
    <row r="1053" spans="1:33" ht="195.75">
      <c r="A1053" s="169" t="s">
        <v>19</v>
      </c>
      <c r="B1053" s="460" t="s">
        <v>13</v>
      </c>
      <c r="C1053" s="642"/>
      <c r="D1053" s="642"/>
      <c r="E1053" s="643"/>
      <c r="F1053" s="643"/>
      <c r="G1053" s="52" t="s">
        <v>3967</v>
      </c>
      <c r="H1053" s="537" t="s">
        <v>2431</v>
      </c>
      <c r="I1053" s="163" t="s">
        <v>2432</v>
      </c>
      <c r="J1053" s="164">
        <v>1</v>
      </c>
      <c r="K1053" s="190">
        <v>45231</v>
      </c>
      <c r="L1053" s="190">
        <v>45504</v>
      </c>
      <c r="M1053" s="165">
        <f t="shared" si="193"/>
        <v>39</v>
      </c>
      <c r="N1053" s="191">
        <v>1</v>
      </c>
      <c r="O1053" s="175" t="s">
        <v>4087</v>
      </c>
      <c r="P1053" s="53">
        <f t="shared" si="191"/>
        <v>1</v>
      </c>
      <c r="Q1053" s="166" t="str">
        <f>IF(ISNUMBER(P1053),IF(P1053=100%,"CUMPLIDA",IF(AND(ISNUMBER(L1053),ISNUMBER(CGR!$P$4)), IF(L1053&lt;CGR!$P$4,"INCUMPLIDA","PROCESO"), "VERIFICAR FECHA")),"SIN VALOR AVANCE")</f>
        <v>CUMPLIDA</v>
      </c>
      <c r="R1053" s="362" t="s">
        <v>2431</v>
      </c>
      <c r="S1053" s="282" t="s">
        <v>2432</v>
      </c>
      <c r="T1053" s="363">
        <v>1</v>
      </c>
      <c r="U1053" s="378">
        <v>45231</v>
      </c>
      <c r="V1053" s="378">
        <v>45504</v>
      </c>
      <c r="W1053" s="165">
        <f t="shared" si="192"/>
        <v>39</v>
      </c>
      <c r="X1053" s="387">
        <v>1</v>
      </c>
      <c r="Y1053" s="303" t="s">
        <v>4087</v>
      </c>
      <c r="Z1053" s="340">
        <f t="shared" si="194"/>
        <v>1</v>
      </c>
      <c r="AA1053" s="340">
        <f t="shared" si="195"/>
        <v>1</v>
      </c>
      <c r="AB1053" s="340">
        <f t="shared" si="196"/>
        <v>1</v>
      </c>
      <c r="AC1053" s="340">
        <f t="shared" si="197"/>
        <v>1</v>
      </c>
      <c r="AD1053" s="340">
        <f t="shared" si="198"/>
        <v>1</v>
      </c>
      <c r="AE1053" s="340">
        <f t="shared" si="199"/>
        <v>1</v>
      </c>
      <c r="AF1053" s="340">
        <f t="shared" si="199"/>
        <v>1</v>
      </c>
      <c r="AG1053" s="340">
        <f t="shared" si="200"/>
        <v>1</v>
      </c>
    </row>
    <row r="1054" spans="1:33" ht="150.75">
      <c r="A1054" s="169" t="s">
        <v>19</v>
      </c>
      <c r="B1054" s="460" t="s">
        <v>13</v>
      </c>
      <c r="C1054" s="642"/>
      <c r="D1054" s="642"/>
      <c r="E1054" s="643"/>
      <c r="F1054" s="643"/>
      <c r="G1054" s="52" t="s">
        <v>2434</v>
      </c>
      <c r="H1054" s="163" t="s">
        <v>1614</v>
      </c>
      <c r="I1054" s="163" t="s">
        <v>238</v>
      </c>
      <c r="J1054" s="168">
        <v>1</v>
      </c>
      <c r="K1054" s="192">
        <v>45323</v>
      </c>
      <c r="L1054" s="192">
        <v>45747</v>
      </c>
      <c r="M1054" s="165">
        <f t="shared" si="193"/>
        <v>60.571428571428569</v>
      </c>
      <c r="N1054" s="191">
        <v>0</v>
      </c>
      <c r="O1054" s="175" t="s">
        <v>4008</v>
      </c>
      <c r="P1054" s="53">
        <f t="shared" si="191"/>
        <v>0</v>
      </c>
      <c r="Q1054" s="166" t="str">
        <f>IF(ISNUMBER(P1054),IF(P1054=100%,"CUMPLIDA",IF(AND(ISNUMBER(L1054),ISNUMBER(CGR!$P$4)), IF(L1054&lt;CGR!$P$4,"INCUMPLIDA","PROCESO"), "VERIFICAR FECHA")),"SIN VALOR AVANCE")</f>
        <v>PROCESO</v>
      </c>
      <c r="R1054" s="281" t="s">
        <v>1614</v>
      </c>
      <c r="S1054" s="282" t="s">
        <v>238</v>
      </c>
      <c r="T1054" s="301">
        <v>1</v>
      </c>
      <c r="U1054" s="379">
        <v>45323</v>
      </c>
      <c r="V1054" s="379">
        <v>45747</v>
      </c>
      <c r="W1054" s="165">
        <f t="shared" si="192"/>
        <v>60.571428571428569</v>
      </c>
      <c r="X1054" s="387">
        <v>0</v>
      </c>
      <c r="Y1054" s="303" t="s">
        <v>4008</v>
      </c>
      <c r="Z1054" s="340">
        <f t="shared" si="194"/>
        <v>1</v>
      </c>
      <c r="AA1054" s="340">
        <f t="shared" si="195"/>
        <v>1</v>
      </c>
      <c r="AB1054" s="340">
        <f t="shared" si="196"/>
        <v>1</v>
      </c>
      <c r="AC1054" s="340">
        <f t="shared" si="197"/>
        <v>1</v>
      </c>
      <c r="AD1054" s="340">
        <f t="shared" si="198"/>
        <v>1</v>
      </c>
      <c r="AE1054" s="340">
        <f t="shared" si="199"/>
        <v>1</v>
      </c>
      <c r="AF1054" s="340">
        <f t="shared" si="199"/>
        <v>1</v>
      </c>
      <c r="AG1054" s="340">
        <f t="shared" si="200"/>
        <v>1</v>
      </c>
    </row>
    <row r="1055" spans="1:33" ht="90">
      <c r="A1055" s="169" t="s">
        <v>19</v>
      </c>
      <c r="B1055" s="460" t="s">
        <v>13</v>
      </c>
      <c r="C1055" s="642"/>
      <c r="D1055" s="642"/>
      <c r="E1055" s="643"/>
      <c r="F1055" s="643"/>
      <c r="G1055" s="52" t="s">
        <v>241</v>
      </c>
      <c r="H1055" s="163" t="s">
        <v>241</v>
      </c>
      <c r="I1055" s="163" t="s">
        <v>242</v>
      </c>
      <c r="J1055" s="168">
        <v>1</v>
      </c>
      <c r="K1055" s="192">
        <v>45323</v>
      </c>
      <c r="L1055" s="192">
        <v>45747</v>
      </c>
      <c r="M1055" s="165">
        <f t="shared" si="193"/>
        <v>60.571428571428569</v>
      </c>
      <c r="N1055" s="191">
        <v>0</v>
      </c>
      <c r="O1055" s="175" t="s">
        <v>3798</v>
      </c>
      <c r="P1055" s="53">
        <f t="shared" si="191"/>
        <v>0</v>
      </c>
      <c r="Q1055" s="166" t="str">
        <f>IF(ISNUMBER(P1055),IF(P1055=100%,"CUMPLIDA",IF(AND(ISNUMBER(L1055),ISNUMBER(CGR!$P$4)), IF(L1055&lt;CGR!$P$4,"INCUMPLIDA","PROCESO"), "VERIFICAR FECHA")),"SIN VALOR AVANCE")</f>
        <v>PROCESO</v>
      </c>
      <c r="R1055" s="281" t="s">
        <v>241</v>
      </c>
      <c r="S1055" s="282" t="s">
        <v>242</v>
      </c>
      <c r="T1055" s="301">
        <v>1</v>
      </c>
      <c r="U1055" s="379">
        <v>45323</v>
      </c>
      <c r="V1055" s="379">
        <v>45747</v>
      </c>
      <c r="W1055" s="165">
        <f t="shared" si="192"/>
        <v>60.571428571428569</v>
      </c>
      <c r="X1055" s="387">
        <v>0</v>
      </c>
      <c r="Y1055" s="303" t="s">
        <v>3798</v>
      </c>
      <c r="Z1055" s="340">
        <f t="shared" si="194"/>
        <v>1</v>
      </c>
      <c r="AA1055" s="340">
        <f t="shared" si="195"/>
        <v>1</v>
      </c>
      <c r="AB1055" s="340">
        <f t="shared" si="196"/>
        <v>1</v>
      </c>
      <c r="AC1055" s="340">
        <f t="shared" si="197"/>
        <v>1</v>
      </c>
      <c r="AD1055" s="340">
        <f t="shared" si="198"/>
        <v>1</v>
      </c>
      <c r="AE1055" s="340">
        <f t="shared" si="199"/>
        <v>1</v>
      </c>
      <c r="AF1055" s="340">
        <f t="shared" si="199"/>
        <v>1</v>
      </c>
      <c r="AG1055" s="340">
        <f t="shared" si="200"/>
        <v>1</v>
      </c>
    </row>
    <row r="1056" spans="1:33" ht="150">
      <c r="A1056" s="169" t="s">
        <v>19</v>
      </c>
      <c r="B1056" s="460" t="s">
        <v>13</v>
      </c>
      <c r="C1056" s="642"/>
      <c r="D1056" s="642"/>
      <c r="E1056" s="643"/>
      <c r="F1056" s="643"/>
      <c r="G1056" s="52" t="s">
        <v>1361</v>
      </c>
      <c r="H1056" s="163" t="s">
        <v>245</v>
      </c>
      <c r="I1056" s="163" t="s">
        <v>246</v>
      </c>
      <c r="J1056" s="168">
        <v>1</v>
      </c>
      <c r="K1056" s="192">
        <v>45231</v>
      </c>
      <c r="L1056" s="192">
        <v>45747</v>
      </c>
      <c r="M1056" s="165">
        <f t="shared" si="193"/>
        <v>73.714285714285708</v>
      </c>
      <c r="N1056" s="191">
        <v>0</v>
      </c>
      <c r="O1056" s="175" t="s">
        <v>3798</v>
      </c>
      <c r="P1056" s="53">
        <f t="shared" ref="P1056:P1115" si="201">N1056/J1056</f>
        <v>0</v>
      </c>
      <c r="Q1056" s="166" t="str">
        <f>IF(ISNUMBER(P1056),IF(P1056=100%,"CUMPLIDA",IF(AND(ISNUMBER(L1056),ISNUMBER(CGR!$P$4)), IF(L1056&lt;CGR!$P$4,"INCUMPLIDA","PROCESO"), "VERIFICAR FECHA")),"SIN VALOR AVANCE")</f>
        <v>PROCESO</v>
      </c>
      <c r="R1056" s="281" t="s">
        <v>245</v>
      </c>
      <c r="S1056" s="282" t="s">
        <v>246</v>
      </c>
      <c r="T1056" s="301">
        <v>1</v>
      </c>
      <c r="U1056" s="379">
        <v>45231</v>
      </c>
      <c r="V1056" s="379">
        <v>45747</v>
      </c>
      <c r="W1056" s="165">
        <f t="shared" si="192"/>
        <v>73.714285714285708</v>
      </c>
      <c r="X1056" s="387">
        <v>0</v>
      </c>
      <c r="Y1056" s="303" t="s">
        <v>3798</v>
      </c>
      <c r="Z1056" s="340">
        <f t="shared" si="194"/>
        <v>1</v>
      </c>
      <c r="AA1056" s="340">
        <f t="shared" si="195"/>
        <v>1</v>
      </c>
      <c r="AB1056" s="340">
        <f t="shared" si="196"/>
        <v>1</v>
      </c>
      <c r="AC1056" s="340">
        <f t="shared" si="197"/>
        <v>1</v>
      </c>
      <c r="AD1056" s="340">
        <f t="shared" si="198"/>
        <v>1</v>
      </c>
      <c r="AE1056" s="340">
        <f t="shared" si="199"/>
        <v>1</v>
      </c>
      <c r="AF1056" s="340">
        <f t="shared" si="199"/>
        <v>1</v>
      </c>
      <c r="AG1056" s="340">
        <f t="shared" si="200"/>
        <v>1</v>
      </c>
    </row>
    <row r="1057" spans="1:33" ht="150.75">
      <c r="A1057" s="169" t="s">
        <v>19</v>
      </c>
      <c r="B1057" s="460" t="s">
        <v>13</v>
      </c>
      <c r="C1057" s="642"/>
      <c r="D1057" s="642"/>
      <c r="E1057" s="643"/>
      <c r="F1057" s="643"/>
      <c r="G1057" s="52" t="s">
        <v>248</v>
      </c>
      <c r="H1057" s="163" t="s">
        <v>248</v>
      </c>
      <c r="I1057" s="163" t="s">
        <v>3249</v>
      </c>
      <c r="J1057" s="168">
        <v>1</v>
      </c>
      <c r="K1057" s="192">
        <v>45323</v>
      </c>
      <c r="L1057" s="192">
        <v>45747</v>
      </c>
      <c r="M1057" s="165">
        <f t="shared" si="193"/>
        <v>60.571428571428569</v>
      </c>
      <c r="N1057" s="191">
        <v>0</v>
      </c>
      <c r="O1057" s="175" t="s">
        <v>4008</v>
      </c>
      <c r="P1057" s="53">
        <f t="shared" si="201"/>
        <v>0</v>
      </c>
      <c r="Q1057" s="166" t="str">
        <f>IF(ISNUMBER(P1057),IF(P1057=100%,"CUMPLIDA",IF(AND(ISNUMBER(L1057),ISNUMBER(CGR!$P$4)), IF(L1057&lt;CGR!$P$4,"INCUMPLIDA","PROCESO"), "VERIFICAR FECHA")),"SIN VALOR AVANCE")</f>
        <v>PROCESO</v>
      </c>
      <c r="R1057" s="281" t="s">
        <v>248</v>
      </c>
      <c r="S1057" s="282" t="s">
        <v>3249</v>
      </c>
      <c r="T1057" s="301">
        <v>1</v>
      </c>
      <c r="U1057" s="379">
        <v>45323</v>
      </c>
      <c r="V1057" s="379">
        <v>45747</v>
      </c>
      <c r="W1057" s="165">
        <f t="shared" si="192"/>
        <v>60.571428571428569</v>
      </c>
      <c r="X1057" s="387">
        <v>0</v>
      </c>
      <c r="Y1057" s="303" t="s">
        <v>4008</v>
      </c>
      <c r="Z1057" s="340">
        <f t="shared" si="194"/>
        <v>1</v>
      </c>
      <c r="AA1057" s="340">
        <f t="shared" si="195"/>
        <v>1</v>
      </c>
      <c r="AB1057" s="340">
        <f t="shared" si="196"/>
        <v>1</v>
      </c>
      <c r="AC1057" s="340">
        <f t="shared" si="197"/>
        <v>1</v>
      </c>
      <c r="AD1057" s="340">
        <f t="shared" si="198"/>
        <v>1</v>
      </c>
      <c r="AE1057" s="340">
        <f t="shared" si="199"/>
        <v>1</v>
      </c>
      <c r="AF1057" s="340">
        <f t="shared" si="199"/>
        <v>1</v>
      </c>
      <c r="AG1057" s="340">
        <f t="shared" si="200"/>
        <v>1</v>
      </c>
    </row>
    <row r="1058" spans="1:33" ht="135">
      <c r="A1058" s="169" t="s">
        <v>19</v>
      </c>
      <c r="B1058" s="460" t="s">
        <v>13</v>
      </c>
      <c r="C1058" s="642"/>
      <c r="D1058" s="642"/>
      <c r="E1058" s="643"/>
      <c r="F1058" s="643"/>
      <c r="G1058" s="52" t="s">
        <v>3707</v>
      </c>
      <c r="H1058" s="163" t="s">
        <v>3707</v>
      </c>
      <c r="I1058" s="163" t="s">
        <v>252</v>
      </c>
      <c r="J1058" s="168">
        <v>1</v>
      </c>
      <c r="K1058" s="192">
        <v>45231</v>
      </c>
      <c r="L1058" s="192">
        <v>45747</v>
      </c>
      <c r="M1058" s="165">
        <f t="shared" si="193"/>
        <v>73.714285714285708</v>
      </c>
      <c r="N1058" s="191">
        <v>0</v>
      </c>
      <c r="O1058" s="175" t="s">
        <v>3798</v>
      </c>
      <c r="P1058" s="53">
        <f t="shared" si="201"/>
        <v>0</v>
      </c>
      <c r="Q1058" s="166" t="str">
        <f>IF(ISNUMBER(P1058),IF(P1058=100%,"CUMPLIDA",IF(AND(ISNUMBER(L1058),ISNUMBER(CGR!$P$4)), IF(L1058&lt;CGR!$P$4,"INCUMPLIDA","PROCESO"), "VERIFICAR FECHA")),"SIN VALOR AVANCE")</f>
        <v>PROCESO</v>
      </c>
      <c r="R1058" s="281" t="s">
        <v>3707</v>
      </c>
      <c r="S1058" s="282" t="s">
        <v>252</v>
      </c>
      <c r="T1058" s="301">
        <v>1</v>
      </c>
      <c r="U1058" s="379">
        <v>45231</v>
      </c>
      <c r="V1058" s="379">
        <v>45747</v>
      </c>
      <c r="W1058" s="165">
        <f t="shared" si="192"/>
        <v>73.714285714285708</v>
      </c>
      <c r="X1058" s="387">
        <v>0</v>
      </c>
      <c r="Y1058" s="303" t="s">
        <v>3798</v>
      </c>
      <c r="Z1058" s="340">
        <f t="shared" si="194"/>
        <v>1</v>
      </c>
      <c r="AA1058" s="340">
        <f t="shared" si="195"/>
        <v>1</v>
      </c>
      <c r="AB1058" s="340">
        <f t="shared" si="196"/>
        <v>1</v>
      </c>
      <c r="AC1058" s="340">
        <f t="shared" si="197"/>
        <v>1</v>
      </c>
      <c r="AD1058" s="340">
        <f t="shared" si="198"/>
        <v>1</v>
      </c>
      <c r="AE1058" s="340">
        <f t="shared" si="199"/>
        <v>1</v>
      </c>
      <c r="AF1058" s="340">
        <f t="shared" si="199"/>
        <v>1</v>
      </c>
      <c r="AG1058" s="340">
        <f t="shared" si="200"/>
        <v>1</v>
      </c>
    </row>
    <row r="1059" spans="1:33" ht="195.75">
      <c r="A1059" s="169" t="s">
        <v>19</v>
      </c>
      <c r="B1059" s="460" t="s">
        <v>13</v>
      </c>
      <c r="C1059" s="642"/>
      <c r="D1059" s="642"/>
      <c r="E1059" s="643"/>
      <c r="F1059" s="643" t="s">
        <v>4133</v>
      </c>
      <c r="G1059" s="52" t="s">
        <v>3708</v>
      </c>
      <c r="H1059" s="163" t="s">
        <v>3708</v>
      </c>
      <c r="I1059" s="163" t="s">
        <v>2556</v>
      </c>
      <c r="J1059" s="168">
        <v>1</v>
      </c>
      <c r="K1059" s="192">
        <v>45231</v>
      </c>
      <c r="L1059" s="192">
        <v>45808</v>
      </c>
      <c r="M1059" s="165">
        <f t="shared" si="193"/>
        <v>82.428571428571431</v>
      </c>
      <c r="N1059" s="191">
        <v>0</v>
      </c>
      <c r="O1059" s="175" t="s">
        <v>4087</v>
      </c>
      <c r="P1059" s="53">
        <f t="shared" si="201"/>
        <v>0</v>
      </c>
      <c r="Q1059" s="166" t="str">
        <f>IF(ISNUMBER(P1059),IF(P1059=100%,"CUMPLIDA",IF(AND(ISNUMBER(L1059),ISNUMBER(CGR!$P$4)), IF(L1059&lt;CGR!$P$4,"INCUMPLIDA","PROCESO"), "VERIFICAR FECHA")),"SIN VALOR AVANCE")</f>
        <v>PROCESO</v>
      </c>
      <c r="R1059" s="281" t="s">
        <v>3708</v>
      </c>
      <c r="S1059" s="282" t="s">
        <v>2556</v>
      </c>
      <c r="T1059" s="301">
        <v>1</v>
      </c>
      <c r="U1059" s="379">
        <v>45231</v>
      </c>
      <c r="V1059" s="379">
        <v>45808</v>
      </c>
      <c r="W1059" s="165">
        <f t="shared" si="192"/>
        <v>82.428571428571431</v>
      </c>
      <c r="X1059" s="387">
        <v>0</v>
      </c>
      <c r="Y1059" s="303" t="s">
        <v>4087</v>
      </c>
      <c r="Z1059" s="340">
        <f t="shared" si="194"/>
        <v>1</v>
      </c>
      <c r="AA1059" s="340">
        <f t="shared" si="195"/>
        <v>1</v>
      </c>
      <c r="AB1059" s="340">
        <f t="shared" si="196"/>
        <v>1</v>
      </c>
      <c r="AC1059" s="340">
        <f t="shared" si="197"/>
        <v>1</v>
      </c>
      <c r="AD1059" s="340">
        <f t="shared" si="198"/>
        <v>1</v>
      </c>
      <c r="AE1059" s="340">
        <f t="shared" si="199"/>
        <v>1</v>
      </c>
      <c r="AF1059" s="340">
        <f t="shared" si="199"/>
        <v>1</v>
      </c>
      <c r="AG1059" s="340">
        <f t="shared" si="200"/>
        <v>1</v>
      </c>
    </row>
    <row r="1060" spans="1:33" ht="75.75" customHeight="1">
      <c r="A1060" s="169" t="s">
        <v>19</v>
      </c>
      <c r="B1060" s="460" t="s">
        <v>13</v>
      </c>
      <c r="C1060" s="642"/>
      <c r="D1060" s="642"/>
      <c r="E1060" s="643"/>
      <c r="F1060" s="643" t="s">
        <v>4133</v>
      </c>
      <c r="G1060" s="52" t="s">
        <v>1363</v>
      </c>
      <c r="H1060" s="163" t="s">
        <v>258</v>
      </c>
      <c r="I1060" s="163" t="s">
        <v>259</v>
      </c>
      <c r="J1060" s="168">
        <v>7</v>
      </c>
      <c r="K1060" s="192">
        <v>46024</v>
      </c>
      <c r="L1060" s="192">
        <v>46660</v>
      </c>
      <c r="M1060" s="165">
        <f t="shared" si="193"/>
        <v>90.857142857142861</v>
      </c>
      <c r="N1060" s="191">
        <v>0</v>
      </c>
      <c r="O1060" s="175" t="s">
        <v>3798</v>
      </c>
      <c r="P1060" s="53">
        <f t="shared" si="201"/>
        <v>0</v>
      </c>
      <c r="Q1060" s="166" t="str">
        <f>IF(ISNUMBER(P1060),IF(P1060=100%,"CUMPLIDA",IF(AND(ISNUMBER(L1060),ISNUMBER(CGR!$P$4)), IF(L1060&lt;CGR!$P$4,"INCUMPLIDA","PROCESO"), "VERIFICAR FECHA")),"SIN VALOR AVANCE")</f>
        <v>PROCESO</v>
      </c>
      <c r="R1060" s="281" t="s">
        <v>258</v>
      </c>
      <c r="S1060" s="282" t="s">
        <v>259</v>
      </c>
      <c r="T1060" s="301">
        <v>7</v>
      </c>
      <c r="U1060" s="379">
        <v>46024</v>
      </c>
      <c r="V1060" s="379">
        <v>46660</v>
      </c>
      <c r="W1060" s="165">
        <f t="shared" si="192"/>
        <v>90.857142857142861</v>
      </c>
      <c r="X1060" s="387">
        <v>0</v>
      </c>
      <c r="Y1060" s="303" t="s">
        <v>3798</v>
      </c>
      <c r="Z1060" s="340">
        <f t="shared" si="194"/>
        <v>1</v>
      </c>
      <c r="AA1060" s="340">
        <f t="shared" si="195"/>
        <v>1</v>
      </c>
      <c r="AB1060" s="340">
        <f t="shared" si="196"/>
        <v>1</v>
      </c>
      <c r="AC1060" s="340">
        <f t="shared" si="197"/>
        <v>1</v>
      </c>
      <c r="AD1060" s="340">
        <f t="shared" si="198"/>
        <v>1</v>
      </c>
      <c r="AE1060" s="340">
        <f t="shared" si="199"/>
        <v>1</v>
      </c>
      <c r="AF1060" s="340">
        <f t="shared" si="199"/>
        <v>1</v>
      </c>
      <c r="AG1060" s="340">
        <f t="shared" si="200"/>
        <v>1</v>
      </c>
    </row>
    <row r="1061" spans="1:33" ht="180">
      <c r="A1061" s="169" t="s">
        <v>19</v>
      </c>
      <c r="B1061" s="460" t="s">
        <v>13</v>
      </c>
      <c r="C1061" s="642"/>
      <c r="D1061" s="642"/>
      <c r="E1061" s="643"/>
      <c r="F1061" s="643" t="s">
        <v>4133</v>
      </c>
      <c r="G1061" s="52" t="s">
        <v>1364</v>
      </c>
      <c r="H1061" s="163" t="s">
        <v>261</v>
      </c>
      <c r="I1061" s="163" t="s">
        <v>262</v>
      </c>
      <c r="J1061" s="168">
        <v>1</v>
      </c>
      <c r="K1061" s="192">
        <v>46024</v>
      </c>
      <c r="L1061" s="192">
        <v>46660</v>
      </c>
      <c r="M1061" s="165">
        <f t="shared" si="193"/>
        <v>90.857142857142861</v>
      </c>
      <c r="N1061" s="191">
        <v>0</v>
      </c>
      <c r="O1061" s="175" t="s">
        <v>4008</v>
      </c>
      <c r="P1061" s="53">
        <f t="shared" si="201"/>
        <v>0</v>
      </c>
      <c r="Q1061" s="166" t="str">
        <f>IF(ISNUMBER(P1061),IF(P1061=100%,"CUMPLIDA",IF(AND(ISNUMBER(L1061),ISNUMBER(CGR!$P$4)), IF(L1061&lt;CGR!$P$4,"INCUMPLIDA","PROCESO"), "VERIFICAR FECHA")),"SIN VALOR AVANCE")</f>
        <v>PROCESO</v>
      </c>
      <c r="R1061" s="281" t="s">
        <v>261</v>
      </c>
      <c r="S1061" s="282" t="s">
        <v>262</v>
      </c>
      <c r="T1061" s="301">
        <v>1</v>
      </c>
      <c r="U1061" s="379">
        <v>46024</v>
      </c>
      <c r="V1061" s="379">
        <v>46660</v>
      </c>
      <c r="W1061" s="165">
        <f t="shared" si="192"/>
        <v>90.857142857142861</v>
      </c>
      <c r="X1061" s="387">
        <v>0</v>
      </c>
      <c r="Y1061" s="303" t="s">
        <v>4008</v>
      </c>
      <c r="Z1061" s="340">
        <f t="shared" si="194"/>
        <v>1</v>
      </c>
      <c r="AA1061" s="340">
        <f t="shared" si="195"/>
        <v>1</v>
      </c>
      <c r="AB1061" s="340">
        <f t="shared" si="196"/>
        <v>1</v>
      </c>
      <c r="AC1061" s="340">
        <f t="shared" si="197"/>
        <v>1</v>
      </c>
      <c r="AD1061" s="340">
        <f t="shared" si="198"/>
        <v>1</v>
      </c>
      <c r="AE1061" s="340">
        <f t="shared" si="199"/>
        <v>1</v>
      </c>
      <c r="AF1061" s="340">
        <f t="shared" si="199"/>
        <v>1</v>
      </c>
      <c r="AG1061" s="340">
        <f t="shared" si="200"/>
        <v>1</v>
      </c>
    </row>
    <row r="1062" spans="1:33" ht="409.5">
      <c r="A1062" s="169" t="s">
        <v>19</v>
      </c>
      <c r="B1062" s="460" t="s">
        <v>13</v>
      </c>
      <c r="C1062" s="642"/>
      <c r="D1062" s="642"/>
      <c r="E1062" s="643"/>
      <c r="F1062" s="643" t="s">
        <v>4138</v>
      </c>
      <c r="G1062" s="52" t="s">
        <v>1365</v>
      </c>
      <c r="H1062" s="163" t="s">
        <v>264</v>
      </c>
      <c r="I1062" s="163" t="s">
        <v>265</v>
      </c>
      <c r="J1062" s="168">
        <v>2</v>
      </c>
      <c r="K1062" s="192">
        <v>46024</v>
      </c>
      <c r="L1062" s="192">
        <v>46660</v>
      </c>
      <c r="M1062" s="165">
        <f t="shared" si="193"/>
        <v>90.857142857142861</v>
      </c>
      <c r="N1062" s="191">
        <v>0</v>
      </c>
      <c r="O1062" s="175" t="s">
        <v>4087</v>
      </c>
      <c r="P1062" s="53">
        <f t="shared" si="201"/>
        <v>0</v>
      </c>
      <c r="Q1062" s="166" t="str">
        <f>IF(ISNUMBER(P1062),IF(P1062=100%,"CUMPLIDA",IF(AND(ISNUMBER(L1062),ISNUMBER(CGR!$P$4)), IF(L1062&lt;CGR!$P$4,"INCUMPLIDA","PROCESO"), "VERIFICAR FECHA")),"SIN VALOR AVANCE")</f>
        <v>PROCESO</v>
      </c>
      <c r="R1062" s="281" t="s">
        <v>264</v>
      </c>
      <c r="S1062" s="282" t="s">
        <v>265</v>
      </c>
      <c r="T1062" s="301">
        <v>2</v>
      </c>
      <c r="U1062" s="379">
        <v>46024</v>
      </c>
      <c r="V1062" s="379">
        <v>46660</v>
      </c>
      <c r="W1062" s="165">
        <f t="shared" si="192"/>
        <v>90.857142857142861</v>
      </c>
      <c r="X1062" s="387">
        <v>0</v>
      </c>
      <c r="Y1062" s="303" t="s">
        <v>4087</v>
      </c>
      <c r="Z1062" s="340">
        <f t="shared" si="194"/>
        <v>1</v>
      </c>
      <c r="AA1062" s="340">
        <f t="shared" si="195"/>
        <v>1</v>
      </c>
      <c r="AB1062" s="340">
        <f t="shared" si="196"/>
        <v>1</v>
      </c>
      <c r="AC1062" s="340">
        <f t="shared" si="197"/>
        <v>1</v>
      </c>
      <c r="AD1062" s="340">
        <f t="shared" si="198"/>
        <v>1</v>
      </c>
      <c r="AE1062" s="340">
        <f t="shared" si="199"/>
        <v>1</v>
      </c>
      <c r="AF1062" s="340">
        <f t="shared" si="199"/>
        <v>1</v>
      </c>
      <c r="AG1062" s="340">
        <f t="shared" si="200"/>
        <v>1</v>
      </c>
    </row>
    <row r="1063" spans="1:33" ht="90.75" customHeight="1">
      <c r="A1063" s="169" t="s">
        <v>19</v>
      </c>
      <c r="B1063" s="460" t="s">
        <v>13</v>
      </c>
      <c r="C1063" s="645" t="s">
        <v>3260</v>
      </c>
      <c r="D1063" s="645" t="s">
        <v>4139</v>
      </c>
      <c r="E1063" s="643" t="s">
        <v>4140</v>
      </c>
      <c r="F1063" s="643" t="s">
        <v>4141</v>
      </c>
      <c r="G1063" s="172" t="s">
        <v>4142</v>
      </c>
      <c r="H1063" s="512" t="s">
        <v>2429</v>
      </c>
      <c r="I1063" s="163" t="s">
        <v>969</v>
      </c>
      <c r="J1063" s="164">
        <v>1</v>
      </c>
      <c r="K1063" s="190">
        <v>45231</v>
      </c>
      <c r="L1063" s="190">
        <v>45504</v>
      </c>
      <c r="M1063" s="165">
        <f t="shared" si="193"/>
        <v>39</v>
      </c>
      <c r="N1063" s="191">
        <v>1</v>
      </c>
      <c r="O1063" s="163" t="s">
        <v>4143</v>
      </c>
      <c r="P1063" s="53">
        <f t="shared" si="201"/>
        <v>1</v>
      </c>
      <c r="Q1063" s="166" t="str">
        <f>IF(ISNUMBER(P1063),IF(P1063=100%,"CUMPLIDA",IF(AND(ISNUMBER(L1063),ISNUMBER(CGR!$P$4)), IF(L1063&lt;CGR!$P$4,"INCUMPLIDA","PROCESO"), "VERIFICAR FECHA")),"SIN VALOR AVANCE")</f>
        <v>CUMPLIDA</v>
      </c>
      <c r="R1063" s="369" t="s">
        <v>2429</v>
      </c>
      <c r="S1063" s="282" t="s">
        <v>969</v>
      </c>
      <c r="T1063" s="363">
        <v>1</v>
      </c>
      <c r="U1063" s="378">
        <v>45231</v>
      </c>
      <c r="V1063" s="378">
        <v>45504</v>
      </c>
      <c r="W1063" s="165">
        <f t="shared" si="192"/>
        <v>39</v>
      </c>
      <c r="X1063" s="387">
        <v>1</v>
      </c>
      <c r="Y1063" s="282" t="s">
        <v>4143</v>
      </c>
      <c r="Z1063" s="340">
        <f t="shared" si="194"/>
        <v>1</v>
      </c>
      <c r="AA1063" s="340">
        <f t="shared" si="195"/>
        <v>1</v>
      </c>
      <c r="AB1063" s="340">
        <f t="shared" si="196"/>
        <v>1</v>
      </c>
      <c r="AC1063" s="340">
        <f t="shared" si="197"/>
        <v>1</v>
      </c>
      <c r="AD1063" s="340">
        <f t="shared" si="198"/>
        <v>1</v>
      </c>
      <c r="AE1063" s="340">
        <f t="shared" si="199"/>
        <v>1</v>
      </c>
      <c r="AF1063" s="340">
        <f t="shared" si="199"/>
        <v>1</v>
      </c>
      <c r="AG1063" s="340">
        <f t="shared" si="200"/>
        <v>1</v>
      </c>
    </row>
    <row r="1064" spans="1:33" ht="270.75">
      <c r="A1064" s="169" t="s">
        <v>19</v>
      </c>
      <c r="B1064" s="460" t="s">
        <v>13</v>
      </c>
      <c r="C1064" s="645"/>
      <c r="D1064" s="645"/>
      <c r="E1064" s="643"/>
      <c r="F1064" s="643"/>
      <c r="G1064" s="172" t="s">
        <v>4142</v>
      </c>
      <c r="H1064" s="512" t="s">
        <v>2431</v>
      </c>
      <c r="I1064" s="163" t="s">
        <v>2432</v>
      </c>
      <c r="J1064" s="164">
        <v>1</v>
      </c>
      <c r="K1064" s="190">
        <v>45231</v>
      </c>
      <c r="L1064" s="190">
        <v>45504</v>
      </c>
      <c r="M1064" s="165">
        <f t="shared" si="193"/>
        <v>39</v>
      </c>
      <c r="N1064" s="191">
        <v>1</v>
      </c>
      <c r="O1064" s="163" t="s">
        <v>4144</v>
      </c>
      <c r="P1064" s="53">
        <f t="shared" si="201"/>
        <v>1</v>
      </c>
      <c r="Q1064" s="166" t="str">
        <f>IF(ISNUMBER(P1064),IF(P1064=100%,"CUMPLIDA",IF(AND(ISNUMBER(L1064),ISNUMBER(CGR!$P$4)), IF(L1064&lt;CGR!$P$4,"INCUMPLIDA","PROCESO"), "VERIFICAR FECHA")),"SIN VALOR AVANCE")</f>
        <v>CUMPLIDA</v>
      </c>
      <c r="R1064" s="369" t="s">
        <v>2431</v>
      </c>
      <c r="S1064" s="282" t="s">
        <v>2432</v>
      </c>
      <c r="T1064" s="363">
        <v>1</v>
      </c>
      <c r="U1064" s="378">
        <v>45231</v>
      </c>
      <c r="V1064" s="378">
        <v>45504</v>
      </c>
      <c r="W1064" s="165">
        <f t="shared" si="192"/>
        <v>39</v>
      </c>
      <c r="X1064" s="387">
        <v>1</v>
      </c>
      <c r="Y1064" s="282" t="s">
        <v>4144</v>
      </c>
      <c r="Z1064" s="340">
        <f t="shared" si="194"/>
        <v>1</v>
      </c>
      <c r="AA1064" s="340">
        <f t="shared" si="195"/>
        <v>1</v>
      </c>
      <c r="AB1064" s="340">
        <f t="shared" si="196"/>
        <v>1</v>
      </c>
      <c r="AC1064" s="340">
        <f t="shared" si="197"/>
        <v>1</v>
      </c>
      <c r="AD1064" s="340">
        <f t="shared" si="198"/>
        <v>1</v>
      </c>
      <c r="AE1064" s="340">
        <f t="shared" si="199"/>
        <v>1</v>
      </c>
      <c r="AF1064" s="340">
        <f t="shared" si="199"/>
        <v>1</v>
      </c>
      <c r="AG1064" s="340">
        <f t="shared" si="200"/>
        <v>1</v>
      </c>
    </row>
    <row r="1065" spans="1:33" ht="210.75">
      <c r="A1065" s="169" t="s">
        <v>19</v>
      </c>
      <c r="B1065" s="460" t="s">
        <v>13</v>
      </c>
      <c r="C1065" s="645"/>
      <c r="D1065" s="645"/>
      <c r="E1065" s="643"/>
      <c r="F1065" s="643"/>
      <c r="G1065" s="52" t="s">
        <v>2434</v>
      </c>
      <c r="H1065" s="163" t="s">
        <v>1614</v>
      </c>
      <c r="I1065" s="163" t="s">
        <v>238</v>
      </c>
      <c r="J1065" s="168">
        <v>1</v>
      </c>
      <c r="K1065" s="192">
        <v>45323</v>
      </c>
      <c r="L1065" s="192">
        <v>45747</v>
      </c>
      <c r="M1065" s="165">
        <f t="shared" si="193"/>
        <v>60.571428571428569</v>
      </c>
      <c r="N1065" s="191">
        <v>0</v>
      </c>
      <c r="O1065" s="163" t="s">
        <v>4145</v>
      </c>
      <c r="P1065" s="53">
        <f t="shared" si="201"/>
        <v>0</v>
      </c>
      <c r="Q1065" s="166" t="str">
        <f>IF(ISNUMBER(P1065),IF(P1065=100%,"CUMPLIDA",IF(AND(ISNUMBER(L1065),ISNUMBER(CGR!$P$4)), IF(L1065&lt;CGR!$P$4,"INCUMPLIDA","PROCESO"), "VERIFICAR FECHA")),"SIN VALOR AVANCE")</f>
        <v>PROCESO</v>
      </c>
      <c r="R1065" s="281" t="s">
        <v>1614</v>
      </c>
      <c r="S1065" s="282" t="s">
        <v>238</v>
      </c>
      <c r="T1065" s="301">
        <v>1</v>
      </c>
      <c r="U1065" s="379">
        <v>45323</v>
      </c>
      <c r="V1065" s="379">
        <v>45747</v>
      </c>
      <c r="W1065" s="165">
        <f t="shared" si="192"/>
        <v>60.571428571428569</v>
      </c>
      <c r="X1065" s="387">
        <v>0</v>
      </c>
      <c r="Y1065" s="282" t="s">
        <v>4145</v>
      </c>
      <c r="Z1065" s="340">
        <f t="shared" si="194"/>
        <v>1</v>
      </c>
      <c r="AA1065" s="340">
        <f t="shared" si="195"/>
        <v>1</v>
      </c>
      <c r="AB1065" s="340">
        <f t="shared" si="196"/>
        <v>1</v>
      </c>
      <c r="AC1065" s="340">
        <f t="shared" si="197"/>
        <v>1</v>
      </c>
      <c r="AD1065" s="340">
        <f t="shared" si="198"/>
        <v>1</v>
      </c>
      <c r="AE1065" s="340">
        <f t="shared" si="199"/>
        <v>1</v>
      </c>
      <c r="AF1065" s="340">
        <f t="shared" si="199"/>
        <v>1</v>
      </c>
      <c r="AG1065" s="340">
        <f t="shared" si="200"/>
        <v>1</v>
      </c>
    </row>
    <row r="1066" spans="1:33" ht="90.75">
      <c r="A1066" s="169" t="s">
        <v>19</v>
      </c>
      <c r="B1066" s="460" t="s">
        <v>13</v>
      </c>
      <c r="C1066" s="645"/>
      <c r="D1066" s="645"/>
      <c r="E1066" s="643"/>
      <c r="F1066" s="643"/>
      <c r="G1066" s="52" t="s">
        <v>241</v>
      </c>
      <c r="H1066" s="163" t="s">
        <v>241</v>
      </c>
      <c r="I1066" s="163" t="s">
        <v>242</v>
      </c>
      <c r="J1066" s="168">
        <v>1</v>
      </c>
      <c r="K1066" s="192">
        <v>45323</v>
      </c>
      <c r="L1066" s="192">
        <v>45747</v>
      </c>
      <c r="M1066" s="165">
        <f t="shared" si="193"/>
        <v>60.571428571428569</v>
      </c>
      <c r="N1066" s="191">
        <v>0</v>
      </c>
      <c r="O1066" s="163" t="s">
        <v>4146</v>
      </c>
      <c r="P1066" s="53">
        <f t="shared" si="201"/>
        <v>0</v>
      </c>
      <c r="Q1066" s="166" t="str">
        <f>IF(ISNUMBER(P1066),IF(P1066=100%,"CUMPLIDA",IF(AND(ISNUMBER(L1066),ISNUMBER(CGR!$P$4)), IF(L1066&lt;CGR!$P$4,"INCUMPLIDA","PROCESO"), "VERIFICAR FECHA")),"SIN VALOR AVANCE")</f>
        <v>PROCESO</v>
      </c>
      <c r="R1066" s="281" t="s">
        <v>241</v>
      </c>
      <c r="S1066" s="282" t="s">
        <v>242</v>
      </c>
      <c r="T1066" s="301">
        <v>1</v>
      </c>
      <c r="U1066" s="379">
        <v>45323</v>
      </c>
      <c r="V1066" s="379">
        <v>45747</v>
      </c>
      <c r="W1066" s="165">
        <f t="shared" si="192"/>
        <v>60.571428571428569</v>
      </c>
      <c r="X1066" s="387">
        <v>0</v>
      </c>
      <c r="Y1066" s="282" t="s">
        <v>4146</v>
      </c>
      <c r="Z1066" s="340">
        <f t="shared" si="194"/>
        <v>1</v>
      </c>
      <c r="AA1066" s="340">
        <f t="shared" si="195"/>
        <v>1</v>
      </c>
      <c r="AB1066" s="340">
        <f t="shared" si="196"/>
        <v>1</v>
      </c>
      <c r="AC1066" s="340">
        <f t="shared" si="197"/>
        <v>1</v>
      </c>
      <c r="AD1066" s="340">
        <f t="shared" si="198"/>
        <v>1</v>
      </c>
      <c r="AE1066" s="340">
        <f t="shared" si="199"/>
        <v>1</v>
      </c>
      <c r="AF1066" s="340">
        <f t="shared" si="199"/>
        <v>1</v>
      </c>
      <c r="AG1066" s="340">
        <f t="shared" si="200"/>
        <v>1</v>
      </c>
    </row>
    <row r="1067" spans="1:33" ht="150">
      <c r="A1067" s="169" t="s">
        <v>19</v>
      </c>
      <c r="B1067" s="460" t="s">
        <v>13</v>
      </c>
      <c r="C1067" s="645"/>
      <c r="D1067" s="645"/>
      <c r="E1067" s="643"/>
      <c r="F1067" s="643"/>
      <c r="G1067" s="52" t="s">
        <v>1361</v>
      </c>
      <c r="H1067" s="163" t="s">
        <v>245</v>
      </c>
      <c r="I1067" s="163" t="s">
        <v>246</v>
      </c>
      <c r="J1067" s="168">
        <v>1</v>
      </c>
      <c r="K1067" s="192">
        <v>45231</v>
      </c>
      <c r="L1067" s="192">
        <v>45747</v>
      </c>
      <c r="M1067" s="165">
        <f t="shared" si="193"/>
        <v>73.714285714285708</v>
      </c>
      <c r="N1067" s="191">
        <v>0</v>
      </c>
      <c r="O1067" s="163" t="s">
        <v>4146</v>
      </c>
      <c r="P1067" s="53">
        <f t="shared" si="201"/>
        <v>0</v>
      </c>
      <c r="Q1067" s="166" t="str">
        <f>IF(ISNUMBER(P1067),IF(P1067=100%,"CUMPLIDA",IF(AND(ISNUMBER(L1067),ISNUMBER(CGR!$P$4)), IF(L1067&lt;CGR!$P$4,"INCUMPLIDA","PROCESO"), "VERIFICAR FECHA")),"SIN VALOR AVANCE")</f>
        <v>PROCESO</v>
      </c>
      <c r="R1067" s="281" t="s">
        <v>245</v>
      </c>
      <c r="S1067" s="282" t="s">
        <v>246</v>
      </c>
      <c r="T1067" s="301">
        <v>1</v>
      </c>
      <c r="U1067" s="379">
        <v>45231</v>
      </c>
      <c r="V1067" s="379">
        <v>45747</v>
      </c>
      <c r="W1067" s="165">
        <f t="shared" si="192"/>
        <v>73.714285714285708</v>
      </c>
      <c r="X1067" s="387">
        <v>0</v>
      </c>
      <c r="Y1067" s="282" t="s">
        <v>4146</v>
      </c>
      <c r="Z1067" s="340">
        <f t="shared" si="194"/>
        <v>1</v>
      </c>
      <c r="AA1067" s="340">
        <f t="shared" si="195"/>
        <v>1</v>
      </c>
      <c r="AB1067" s="340">
        <f t="shared" si="196"/>
        <v>1</v>
      </c>
      <c r="AC1067" s="340">
        <f t="shared" si="197"/>
        <v>1</v>
      </c>
      <c r="AD1067" s="340">
        <f t="shared" si="198"/>
        <v>1</v>
      </c>
      <c r="AE1067" s="340">
        <f t="shared" si="199"/>
        <v>1</v>
      </c>
      <c r="AF1067" s="340">
        <f t="shared" si="199"/>
        <v>1</v>
      </c>
      <c r="AG1067" s="340">
        <f t="shared" si="200"/>
        <v>1</v>
      </c>
    </row>
    <row r="1068" spans="1:33" ht="210.75">
      <c r="A1068" s="169" t="s">
        <v>19</v>
      </c>
      <c r="B1068" s="460" t="s">
        <v>13</v>
      </c>
      <c r="C1068" s="645"/>
      <c r="D1068" s="645"/>
      <c r="E1068" s="643"/>
      <c r="F1068" s="643"/>
      <c r="G1068" s="52" t="s">
        <v>248</v>
      </c>
      <c r="H1068" s="163" t="s">
        <v>248</v>
      </c>
      <c r="I1068" s="163" t="s">
        <v>3249</v>
      </c>
      <c r="J1068" s="168">
        <v>1</v>
      </c>
      <c r="K1068" s="192">
        <v>45323</v>
      </c>
      <c r="L1068" s="192">
        <v>45747</v>
      </c>
      <c r="M1068" s="165">
        <f t="shared" si="193"/>
        <v>60.571428571428569</v>
      </c>
      <c r="N1068" s="191">
        <v>0</v>
      </c>
      <c r="O1068" s="163" t="s">
        <v>4145</v>
      </c>
      <c r="P1068" s="53">
        <f t="shared" si="201"/>
        <v>0</v>
      </c>
      <c r="Q1068" s="166" t="str">
        <f>IF(ISNUMBER(P1068),IF(P1068=100%,"CUMPLIDA",IF(AND(ISNUMBER(L1068),ISNUMBER(CGR!$P$4)), IF(L1068&lt;CGR!$P$4,"INCUMPLIDA","PROCESO"), "VERIFICAR FECHA")),"SIN VALOR AVANCE")</f>
        <v>PROCESO</v>
      </c>
      <c r="R1068" s="281" t="s">
        <v>248</v>
      </c>
      <c r="S1068" s="282" t="s">
        <v>3249</v>
      </c>
      <c r="T1068" s="301">
        <v>1</v>
      </c>
      <c r="U1068" s="379">
        <v>45323</v>
      </c>
      <c r="V1068" s="379">
        <v>45747</v>
      </c>
      <c r="W1068" s="165">
        <f t="shared" si="192"/>
        <v>60.571428571428569</v>
      </c>
      <c r="X1068" s="387">
        <v>0</v>
      </c>
      <c r="Y1068" s="282" t="s">
        <v>4145</v>
      </c>
      <c r="Z1068" s="340">
        <f t="shared" si="194"/>
        <v>1</v>
      </c>
      <c r="AA1068" s="340">
        <f t="shared" si="195"/>
        <v>1</v>
      </c>
      <c r="AB1068" s="340">
        <f t="shared" si="196"/>
        <v>1</v>
      </c>
      <c r="AC1068" s="340">
        <f t="shared" si="197"/>
        <v>1</v>
      </c>
      <c r="AD1068" s="340">
        <f t="shared" si="198"/>
        <v>1</v>
      </c>
      <c r="AE1068" s="340">
        <f t="shared" si="199"/>
        <v>1</v>
      </c>
      <c r="AF1068" s="340">
        <f t="shared" si="199"/>
        <v>1</v>
      </c>
      <c r="AG1068" s="340">
        <f t="shared" si="200"/>
        <v>1</v>
      </c>
    </row>
    <row r="1069" spans="1:33" ht="135">
      <c r="A1069" s="169" t="s">
        <v>19</v>
      </c>
      <c r="B1069" s="460" t="s">
        <v>13</v>
      </c>
      <c r="C1069" s="642"/>
      <c r="D1069" s="642"/>
      <c r="E1069" s="643"/>
      <c r="F1069" s="643"/>
      <c r="G1069" s="52" t="s">
        <v>3707</v>
      </c>
      <c r="H1069" s="163" t="s">
        <v>3707</v>
      </c>
      <c r="I1069" s="163" t="s">
        <v>252</v>
      </c>
      <c r="J1069" s="168">
        <v>1</v>
      </c>
      <c r="K1069" s="192">
        <v>45231</v>
      </c>
      <c r="L1069" s="192">
        <v>45747</v>
      </c>
      <c r="M1069" s="165">
        <f t="shared" si="193"/>
        <v>73.714285714285708</v>
      </c>
      <c r="N1069" s="191">
        <v>0</v>
      </c>
      <c r="O1069" s="163" t="s">
        <v>4146</v>
      </c>
      <c r="P1069" s="53">
        <f t="shared" si="201"/>
        <v>0</v>
      </c>
      <c r="Q1069" s="166" t="str">
        <f>IF(ISNUMBER(P1069),IF(P1069=100%,"CUMPLIDA",IF(AND(ISNUMBER(L1069),ISNUMBER(CGR!$P$4)), IF(L1069&lt;CGR!$P$4,"INCUMPLIDA","PROCESO"), "VERIFICAR FECHA")),"SIN VALOR AVANCE")</f>
        <v>PROCESO</v>
      </c>
      <c r="R1069" s="281" t="s">
        <v>3707</v>
      </c>
      <c r="S1069" s="282" t="s">
        <v>252</v>
      </c>
      <c r="T1069" s="301">
        <v>1</v>
      </c>
      <c r="U1069" s="379">
        <v>45231</v>
      </c>
      <c r="V1069" s="379">
        <v>45747</v>
      </c>
      <c r="W1069" s="165">
        <f t="shared" si="192"/>
        <v>73.714285714285708</v>
      </c>
      <c r="X1069" s="387">
        <v>0</v>
      </c>
      <c r="Y1069" s="282" t="s">
        <v>4146</v>
      </c>
      <c r="Z1069" s="340">
        <f t="shared" si="194"/>
        <v>1</v>
      </c>
      <c r="AA1069" s="340">
        <f t="shared" si="195"/>
        <v>1</v>
      </c>
      <c r="AB1069" s="340">
        <f t="shared" si="196"/>
        <v>1</v>
      </c>
      <c r="AC1069" s="340">
        <f t="shared" si="197"/>
        <v>1</v>
      </c>
      <c r="AD1069" s="340">
        <f t="shared" si="198"/>
        <v>1</v>
      </c>
      <c r="AE1069" s="340">
        <f t="shared" si="199"/>
        <v>1</v>
      </c>
      <c r="AF1069" s="340">
        <f t="shared" si="199"/>
        <v>1</v>
      </c>
      <c r="AG1069" s="340">
        <f t="shared" si="200"/>
        <v>1</v>
      </c>
    </row>
    <row r="1070" spans="1:33" ht="270.75">
      <c r="A1070" s="169" t="s">
        <v>19</v>
      </c>
      <c r="B1070" s="460" t="s">
        <v>13</v>
      </c>
      <c r="C1070" s="642"/>
      <c r="D1070" s="642"/>
      <c r="E1070" s="643"/>
      <c r="F1070" s="643"/>
      <c r="G1070" s="52" t="s">
        <v>3708</v>
      </c>
      <c r="H1070" s="163" t="s">
        <v>3708</v>
      </c>
      <c r="I1070" s="163" t="s">
        <v>2556</v>
      </c>
      <c r="J1070" s="168">
        <v>1</v>
      </c>
      <c r="K1070" s="192">
        <v>45231</v>
      </c>
      <c r="L1070" s="192">
        <v>45808</v>
      </c>
      <c r="M1070" s="165">
        <f t="shared" si="193"/>
        <v>82.428571428571431</v>
      </c>
      <c r="N1070" s="191">
        <v>0</v>
      </c>
      <c r="O1070" s="163" t="s">
        <v>4144</v>
      </c>
      <c r="P1070" s="53">
        <f t="shared" si="201"/>
        <v>0</v>
      </c>
      <c r="Q1070" s="166" t="str">
        <f>IF(ISNUMBER(P1070),IF(P1070=100%,"CUMPLIDA",IF(AND(ISNUMBER(L1070),ISNUMBER(CGR!$P$4)), IF(L1070&lt;CGR!$P$4,"INCUMPLIDA","PROCESO"), "VERIFICAR FECHA")),"SIN VALOR AVANCE")</f>
        <v>PROCESO</v>
      </c>
      <c r="R1070" s="281" t="s">
        <v>3708</v>
      </c>
      <c r="S1070" s="282" t="s">
        <v>2556</v>
      </c>
      <c r="T1070" s="301">
        <v>1</v>
      </c>
      <c r="U1070" s="379">
        <v>45231</v>
      </c>
      <c r="V1070" s="379">
        <v>45808</v>
      </c>
      <c r="W1070" s="165">
        <f t="shared" si="192"/>
        <v>82.428571428571431</v>
      </c>
      <c r="X1070" s="387">
        <v>0</v>
      </c>
      <c r="Y1070" s="282" t="s">
        <v>4144</v>
      </c>
      <c r="Z1070" s="340">
        <f t="shared" si="194"/>
        <v>1</v>
      </c>
      <c r="AA1070" s="340">
        <f t="shared" si="195"/>
        <v>1</v>
      </c>
      <c r="AB1070" s="340">
        <f t="shared" si="196"/>
        <v>1</v>
      </c>
      <c r="AC1070" s="340">
        <f t="shared" si="197"/>
        <v>1</v>
      </c>
      <c r="AD1070" s="340">
        <f t="shared" si="198"/>
        <v>1</v>
      </c>
      <c r="AE1070" s="340">
        <f t="shared" si="199"/>
        <v>1</v>
      </c>
      <c r="AF1070" s="340">
        <f t="shared" si="199"/>
        <v>1</v>
      </c>
      <c r="AG1070" s="340">
        <f t="shared" si="200"/>
        <v>1</v>
      </c>
    </row>
    <row r="1071" spans="1:33" ht="90.75">
      <c r="A1071" s="169" t="s">
        <v>19</v>
      </c>
      <c r="B1071" s="460" t="s">
        <v>13</v>
      </c>
      <c r="C1071" s="642"/>
      <c r="D1071" s="642"/>
      <c r="E1071" s="643"/>
      <c r="F1071" s="643"/>
      <c r="G1071" s="52" t="s">
        <v>1363</v>
      </c>
      <c r="H1071" s="163" t="s">
        <v>258</v>
      </c>
      <c r="I1071" s="163" t="s">
        <v>259</v>
      </c>
      <c r="J1071" s="168">
        <v>7</v>
      </c>
      <c r="K1071" s="192">
        <v>46024</v>
      </c>
      <c r="L1071" s="192">
        <v>46660</v>
      </c>
      <c r="M1071" s="165">
        <f t="shared" si="193"/>
        <v>90.857142857142861</v>
      </c>
      <c r="N1071" s="191">
        <v>0</v>
      </c>
      <c r="O1071" s="163" t="s">
        <v>4146</v>
      </c>
      <c r="P1071" s="53">
        <f t="shared" si="201"/>
        <v>0</v>
      </c>
      <c r="Q1071" s="166" t="str">
        <f>IF(ISNUMBER(P1071),IF(P1071=100%,"CUMPLIDA",IF(AND(ISNUMBER(L1071),ISNUMBER(CGR!$P$4)), IF(L1071&lt;CGR!$P$4,"INCUMPLIDA","PROCESO"), "VERIFICAR FECHA")),"SIN VALOR AVANCE")</f>
        <v>PROCESO</v>
      </c>
      <c r="R1071" s="281" t="s">
        <v>258</v>
      </c>
      <c r="S1071" s="282" t="s">
        <v>259</v>
      </c>
      <c r="T1071" s="301">
        <v>7</v>
      </c>
      <c r="U1071" s="379">
        <v>46024</v>
      </c>
      <c r="V1071" s="379">
        <v>46660</v>
      </c>
      <c r="W1071" s="165">
        <f t="shared" si="192"/>
        <v>90.857142857142861</v>
      </c>
      <c r="X1071" s="387">
        <v>0</v>
      </c>
      <c r="Y1071" s="282" t="s">
        <v>4146</v>
      </c>
      <c r="Z1071" s="340">
        <f t="shared" si="194"/>
        <v>1</v>
      </c>
      <c r="AA1071" s="340">
        <f t="shared" si="195"/>
        <v>1</v>
      </c>
      <c r="AB1071" s="340">
        <f t="shared" si="196"/>
        <v>1</v>
      </c>
      <c r="AC1071" s="340">
        <f t="shared" si="197"/>
        <v>1</v>
      </c>
      <c r="AD1071" s="340">
        <f t="shared" si="198"/>
        <v>1</v>
      </c>
      <c r="AE1071" s="340">
        <f t="shared" si="199"/>
        <v>1</v>
      </c>
      <c r="AF1071" s="340">
        <f t="shared" si="199"/>
        <v>1</v>
      </c>
      <c r="AG1071" s="340">
        <f t="shared" si="200"/>
        <v>1</v>
      </c>
    </row>
    <row r="1072" spans="1:33" ht="210.75">
      <c r="A1072" s="169" t="s">
        <v>19</v>
      </c>
      <c r="B1072" s="460" t="s">
        <v>13</v>
      </c>
      <c r="C1072" s="642"/>
      <c r="D1072" s="642"/>
      <c r="E1072" s="643"/>
      <c r="F1072" s="643"/>
      <c r="G1072" s="52" t="s">
        <v>1364</v>
      </c>
      <c r="H1072" s="163" t="s">
        <v>261</v>
      </c>
      <c r="I1072" s="163" t="s">
        <v>262</v>
      </c>
      <c r="J1072" s="168">
        <v>1</v>
      </c>
      <c r="K1072" s="192">
        <v>46024</v>
      </c>
      <c r="L1072" s="192">
        <v>46660</v>
      </c>
      <c r="M1072" s="165">
        <f t="shared" si="193"/>
        <v>90.857142857142861</v>
      </c>
      <c r="N1072" s="191">
        <v>0</v>
      </c>
      <c r="O1072" s="163" t="s">
        <v>4145</v>
      </c>
      <c r="P1072" s="53">
        <f t="shared" si="201"/>
        <v>0</v>
      </c>
      <c r="Q1072" s="166" t="str">
        <f>IF(ISNUMBER(P1072),IF(P1072=100%,"CUMPLIDA",IF(AND(ISNUMBER(L1072),ISNUMBER(CGR!$P$4)), IF(L1072&lt;CGR!$P$4,"INCUMPLIDA","PROCESO"), "VERIFICAR FECHA")),"SIN VALOR AVANCE")</f>
        <v>PROCESO</v>
      </c>
      <c r="R1072" s="281" t="s">
        <v>261</v>
      </c>
      <c r="S1072" s="282" t="s">
        <v>262</v>
      </c>
      <c r="T1072" s="301">
        <v>1</v>
      </c>
      <c r="U1072" s="379">
        <v>46024</v>
      </c>
      <c r="V1072" s="379">
        <v>46660</v>
      </c>
      <c r="W1072" s="165">
        <f t="shared" si="192"/>
        <v>90.857142857142861</v>
      </c>
      <c r="X1072" s="387">
        <v>0</v>
      </c>
      <c r="Y1072" s="282" t="s">
        <v>4145</v>
      </c>
      <c r="Z1072" s="340">
        <f t="shared" si="194"/>
        <v>1</v>
      </c>
      <c r="AA1072" s="340">
        <f t="shared" si="195"/>
        <v>1</v>
      </c>
      <c r="AB1072" s="340">
        <f t="shared" si="196"/>
        <v>1</v>
      </c>
      <c r="AC1072" s="340">
        <f t="shared" si="197"/>
        <v>1</v>
      </c>
      <c r="AD1072" s="340">
        <f t="shared" si="198"/>
        <v>1</v>
      </c>
      <c r="AE1072" s="340">
        <f t="shared" si="199"/>
        <v>1</v>
      </c>
      <c r="AF1072" s="340">
        <f t="shared" si="199"/>
        <v>1</v>
      </c>
      <c r="AG1072" s="340">
        <f t="shared" si="200"/>
        <v>1</v>
      </c>
    </row>
    <row r="1073" spans="1:33" ht="409.5">
      <c r="A1073" s="169" t="s">
        <v>19</v>
      </c>
      <c r="B1073" s="460" t="s">
        <v>13</v>
      </c>
      <c r="C1073" s="642"/>
      <c r="D1073" s="642"/>
      <c r="E1073" s="643"/>
      <c r="F1073" s="643"/>
      <c r="G1073" s="52" t="s">
        <v>1365</v>
      </c>
      <c r="H1073" s="163" t="s">
        <v>264</v>
      </c>
      <c r="I1073" s="163" t="s">
        <v>265</v>
      </c>
      <c r="J1073" s="168">
        <v>2</v>
      </c>
      <c r="K1073" s="192">
        <v>46024</v>
      </c>
      <c r="L1073" s="192">
        <v>46660</v>
      </c>
      <c r="M1073" s="165">
        <f t="shared" si="193"/>
        <v>90.857142857142861</v>
      </c>
      <c r="N1073" s="191">
        <v>0</v>
      </c>
      <c r="O1073" s="163" t="s">
        <v>4144</v>
      </c>
      <c r="P1073" s="53">
        <f t="shared" si="201"/>
        <v>0</v>
      </c>
      <c r="Q1073" s="166" t="str">
        <f>IF(ISNUMBER(P1073),IF(P1073=100%,"CUMPLIDA",IF(AND(ISNUMBER(L1073),ISNUMBER(CGR!$P$4)), IF(L1073&lt;CGR!$P$4,"INCUMPLIDA","PROCESO"), "VERIFICAR FECHA")),"SIN VALOR AVANCE")</f>
        <v>PROCESO</v>
      </c>
      <c r="R1073" s="281" t="s">
        <v>264</v>
      </c>
      <c r="S1073" s="282" t="s">
        <v>265</v>
      </c>
      <c r="T1073" s="301">
        <v>2</v>
      </c>
      <c r="U1073" s="379">
        <v>46024</v>
      </c>
      <c r="V1073" s="379">
        <v>46660</v>
      </c>
      <c r="W1073" s="165">
        <f t="shared" si="192"/>
        <v>90.857142857142861</v>
      </c>
      <c r="X1073" s="387">
        <v>0</v>
      </c>
      <c r="Y1073" s="282" t="s">
        <v>4144</v>
      </c>
      <c r="Z1073" s="340">
        <f t="shared" si="194"/>
        <v>1</v>
      </c>
      <c r="AA1073" s="340">
        <f t="shared" si="195"/>
        <v>1</v>
      </c>
      <c r="AB1073" s="340">
        <f t="shared" si="196"/>
        <v>1</v>
      </c>
      <c r="AC1073" s="340">
        <f t="shared" si="197"/>
        <v>1</v>
      </c>
      <c r="AD1073" s="340">
        <f t="shared" si="198"/>
        <v>1</v>
      </c>
      <c r="AE1073" s="340">
        <f t="shared" si="199"/>
        <v>1</v>
      </c>
      <c r="AF1073" s="340">
        <f t="shared" si="199"/>
        <v>1</v>
      </c>
      <c r="AG1073" s="340">
        <f t="shared" si="200"/>
        <v>1</v>
      </c>
    </row>
    <row r="1074" spans="1:33" ht="409.5">
      <c r="A1074" s="169" t="s">
        <v>19</v>
      </c>
      <c r="B1074" s="460" t="s">
        <v>13</v>
      </c>
      <c r="C1074" s="645" t="s">
        <v>3432</v>
      </c>
      <c r="D1074" s="645" t="s">
        <v>4147</v>
      </c>
      <c r="E1074" s="643" t="s">
        <v>4148</v>
      </c>
      <c r="F1074" s="643" t="s">
        <v>4149</v>
      </c>
      <c r="G1074" s="643" t="s">
        <v>4150</v>
      </c>
      <c r="H1074" s="163" t="s">
        <v>2499</v>
      </c>
      <c r="I1074" s="163" t="s">
        <v>2500</v>
      </c>
      <c r="J1074" s="168">
        <v>1</v>
      </c>
      <c r="K1074" s="190">
        <v>45474</v>
      </c>
      <c r="L1074" s="190">
        <v>45716</v>
      </c>
      <c r="M1074" s="165">
        <f t="shared" si="193"/>
        <v>34.571428571428569</v>
      </c>
      <c r="N1074" s="191">
        <v>1</v>
      </c>
      <c r="O1074" s="175" t="s">
        <v>4151</v>
      </c>
      <c r="P1074" s="53">
        <f t="shared" si="201"/>
        <v>1</v>
      </c>
      <c r="Q1074" s="166" t="str">
        <f>IF(ISNUMBER(P1074),IF(P1074=100%,"CUMPLIDA",IF(AND(ISNUMBER(L1074),ISNUMBER(CGR!$P$4)), IF(L1074&lt;CGR!$P$4,"INCUMPLIDA","PROCESO"), "VERIFICAR FECHA")),"SIN VALOR AVANCE")</f>
        <v>CUMPLIDA</v>
      </c>
      <c r="R1074" s="281" t="s">
        <v>2499</v>
      </c>
      <c r="S1074" s="282" t="s">
        <v>2500</v>
      </c>
      <c r="T1074" s="301">
        <v>1</v>
      </c>
      <c r="U1074" s="378">
        <v>45474</v>
      </c>
      <c r="V1074" s="378">
        <v>45716</v>
      </c>
      <c r="W1074" s="165">
        <f t="shared" si="192"/>
        <v>34.571428571428569</v>
      </c>
      <c r="X1074" s="387">
        <v>1</v>
      </c>
      <c r="Y1074" s="303" t="s">
        <v>4151</v>
      </c>
      <c r="Z1074" s="340">
        <f t="shared" si="194"/>
        <v>1</v>
      </c>
      <c r="AA1074" s="340">
        <f t="shared" si="195"/>
        <v>1</v>
      </c>
      <c r="AB1074" s="340">
        <f t="shared" si="196"/>
        <v>1</v>
      </c>
      <c r="AC1074" s="340">
        <f t="shared" si="197"/>
        <v>1</v>
      </c>
      <c r="AD1074" s="340">
        <f t="shared" si="198"/>
        <v>1</v>
      </c>
      <c r="AE1074" s="340">
        <f t="shared" si="199"/>
        <v>1</v>
      </c>
      <c r="AF1074" s="340">
        <f t="shared" si="199"/>
        <v>1</v>
      </c>
      <c r="AG1074" s="340">
        <f t="shared" si="200"/>
        <v>1</v>
      </c>
    </row>
    <row r="1075" spans="1:33" ht="409.5">
      <c r="A1075" s="169" t="s">
        <v>19</v>
      </c>
      <c r="B1075" s="460" t="s">
        <v>13</v>
      </c>
      <c r="C1075" s="645"/>
      <c r="D1075" s="645"/>
      <c r="E1075" s="643"/>
      <c r="F1075" s="643"/>
      <c r="G1075" s="643"/>
      <c r="H1075" s="163" t="s">
        <v>4152</v>
      </c>
      <c r="I1075" s="163" t="s">
        <v>2503</v>
      </c>
      <c r="J1075" s="168">
        <v>1</v>
      </c>
      <c r="K1075" s="190">
        <v>45717</v>
      </c>
      <c r="L1075" s="190">
        <v>45808</v>
      </c>
      <c r="M1075" s="165">
        <f t="shared" si="193"/>
        <v>13</v>
      </c>
      <c r="N1075" s="191">
        <v>1</v>
      </c>
      <c r="O1075" s="175" t="s">
        <v>4151</v>
      </c>
      <c r="P1075" s="53">
        <f t="shared" si="201"/>
        <v>1</v>
      </c>
      <c r="Q1075" s="166" t="str">
        <f>IF(ISNUMBER(P1075),IF(P1075=100%,"CUMPLIDA",IF(AND(ISNUMBER(L1075),ISNUMBER(CGR!$P$4)), IF(L1075&lt;CGR!$P$4,"INCUMPLIDA","PROCESO"), "VERIFICAR FECHA")),"SIN VALOR AVANCE")</f>
        <v>CUMPLIDA</v>
      </c>
      <c r="R1075" s="281" t="s">
        <v>4152</v>
      </c>
      <c r="S1075" s="282" t="s">
        <v>2503</v>
      </c>
      <c r="T1075" s="301">
        <v>1</v>
      </c>
      <c r="U1075" s="378">
        <v>45717</v>
      </c>
      <c r="V1075" s="378">
        <v>45808</v>
      </c>
      <c r="W1075" s="165">
        <f t="shared" si="192"/>
        <v>13</v>
      </c>
      <c r="X1075" s="387">
        <v>1</v>
      </c>
      <c r="Y1075" s="303" t="s">
        <v>4151</v>
      </c>
      <c r="Z1075" s="340">
        <f t="shared" si="194"/>
        <v>1</v>
      </c>
      <c r="AA1075" s="340">
        <f t="shared" si="195"/>
        <v>1</v>
      </c>
      <c r="AB1075" s="340">
        <f t="shared" si="196"/>
        <v>1</v>
      </c>
      <c r="AC1075" s="340">
        <f t="shared" si="197"/>
        <v>1</v>
      </c>
      <c r="AD1075" s="340">
        <f t="shared" si="198"/>
        <v>1</v>
      </c>
      <c r="AE1075" s="340">
        <f t="shared" si="199"/>
        <v>1</v>
      </c>
      <c r="AF1075" s="340">
        <f t="shared" si="199"/>
        <v>1</v>
      </c>
      <c r="AG1075" s="340">
        <f t="shared" si="200"/>
        <v>1</v>
      </c>
    </row>
    <row r="1076" spans="1:33" ht="345">
      <c r="A1076" s="169" t="s">
        <v>19</v>
      </c>
      <c r="B1076" s="460" t="s">
        <v>13</v>
      </c>
      <c r="C1076" s="645"/>
      <c r="D1076" s="645"/>
      <c r="E1076" s="643"/>
      <c r="F1076" s="643"/>
      <c r="G1076" s="643"/>
      <c r="H1076" s="163" t="s">
        <v>4153</v>
      </c>
      <c r="I1076" s="163" t="s">
        <v>2506</v>
      </c>
      <c r="J1076" s="168">
        <v>1</v>
      </c>
      <c r="K1076" s="190">
        <v>45809</v>
      </c>
      <c r="L1076" s="190">
        <v>45991</v>
      </c>
      <c r="M1076" s="165">
        <f t="shared" si="193"/>
        <v>26</v>
      </c>
      <c r="N1076" s="191">
        <v>0</v>
      </c>
      <c r="O1076" s="175" t="s">
        <v>4151</v>
      </c>
      <c r="P1076" s="53">
        <f t="shared" si="201"/>
        <v>0</v>
      </c>
      <c r="Q1076" s="166" t="str">
        <f>IF(ISNUMBER(P1076),IF(P1076=100%,"CUMPLIDA",IF(AND(ISNUMBER(L1076),ISNUMBER(CGR!$P$4)), IF(L1076&lt;CGR!$P$4,"INCUMPLIDA","PROCESO"), "VERIFICAR FECHA")),"SIN VALOR AVANCE")</f>
        <v>PROCESO</v>
      </c>
      <c r="R1076" s="281" t="s">
        <v>4153</v>
      </c>
      <c r="S1076" s="282" t="s">
        <v>2506</v>
      </c>
      <c r="T1076" s="301">
        <v>1</v>
      </c>
      <c r="U1076" s="378">
        <v>45809</v>
      </c>
      <c r="V1076" s="378">
        <v>45991</v>
      </c>
      <c r="W1076" s="165">
        <f t="shared" si="192"/>
        <v>26</v>
      </c>
      <c r="X1076" s="387">
        <v>0</v>
      </c>
      <c r="Y1076" s="303" t="s">
        <v>4151</v>
      </c>
      <c r="Z1076" s="340">
        <f t="shared" si="194"/>
        <v>1</v>
      </c>
      <c r="AA1076" s="340">
        <f t="shared" si="195"/>
        <v>1</v>
      </c>
      <c r="AB1076" s="340">
        <f t="shared" si="196"/>
        <v>1</v>
      </c>
      <c r="AC1076" s="340">
        <f t="shared" si="197"/>
        <v>1</v>
      </c>
      <c r="AD1076" s="340">
        <f t="shared" si="198"/>
        <v>1</v>
      </c>
      <c r="AE1076" s="340">
        <f t="shared" si="199"/>
        <v>1</v>
      </c>
      <c r="AF1076" s="340">
        <f t="shared" si="199"/>
        <v>1</v>
      </c>
      <c r="AG1076" s="340">
        <f t="shared" si="200"/>
        <v>1</v>
      </c>
    </row>
    <row r="1077" spans="1:33" ht="240">
      <c r="A1077" s="169" t="s">
        <v>19</v>
      </c>
      <c r="B1077" s="460" t="s">
        <v>13</v>
      </c>
      <c r="C1077" s="645"/>
      <c r="D1077" s="645"/>
      <c r="E1077" s="643"/>
      <c r="F1077" s="643"/>
      <c r="G1077" s="643"/>
      <c r="H1077" s="163" t="s">
        <v>2508</v>
      </c>
      <c r="I1077" s="163" t="s">
        <v>2509</v>
      </c>
      <c r="J1077" s="467">
        <v>1</v>
      </c>
      <c r="K1077" s="190">
        <v>45992</v>
      </c>
      <c r="L1077" s="190">
        <v>46172</v>
      </c>
      <c r="M1077" s="165">
        <f t="shared" si="193"/>
        <v>25.714285714285715</v>
      </c>
      <c r="N1077" s="468">
        <v>0</v>
      </c>
      <c r="O1077" s="163" t="s">
        <v>4154</v>
      </c>
      <c r="P1077" s="53">
        <f t="shared" si="201"/>
        <v>0</v>
      </c>
      <c r="Q1077" s="166" t="str">
        <f>IF(ISNUMBER(P1077),IF(P1077=100%,"CUMPLIDA",IF(AND(ISNUMBER(L1077),ISNUMBER(CGR!$P$4)), IF(L1077&lt;CGR!$P$4,"INCUMPLIDA","PROCESO"), "VERIFICAR FECHA")),"SIN VALOR AVANCE")</f>
        <v>PROCESO</v>
      </c>
      <c r="R1077" s="281" t="s">
        <v>2508</v>
      </c>
      <c r="S1077" s="282" t="s">
        <v>2509</v>
      </c>
      <c r="T1077" s="374">
        <v>1</v>
      </c>
      <c r="U1077" s="378">
        <v>45992</v>
      </c>
      <c r="V1077" s="378">
        <v>46172</v>
      </c>
      <c r="W1077" s="165">
        <f t="shared" si="192"/>
        <v>25.714285714285715</v>
      </c>
      <c r="X1077" s="397">
        <v>0</v>
      </c>
      <c r="Y1077" s="282" t="s">
        <v>4154</v>
      </c>
      <c r="Z1077" s="340">
        <f t="shared" si="194"/>
        <v>1</v>
      </c>
      <c r="AA1077" s="340">
        <f t="shared" si="195"/>
        <v>1</v>
      </c>
      <c r="AB1077" s="340">
        <f t="shared" si="196"/>
        <v>1</v>
      </c>
      <c r="AC1077" s="340">
        <f t="shared" si="197"/>
        <v>1</v>
      </c>
      <c r="AD1077" s="340">
        <f t="shared" si="198"/>
        <v>1</v>
      </c>
      <c r="AE1077" s="340">
        <f t="shared" si="199"/>
        <v>1</v>
      </c>
      <c r="AF1077" s="340">
        <f t="shared" si="199"/>
        <v>1</v>
      </c>
      <c r="AG1077" s="340">
        <f t="shared" si="200"/>
        <v>1</v>
      </c>
    </row>
    <row r="1078" spans="1:33" ht="75.75" customHeight="1">
      <c r="A1078" s="169" t="s">
        <v>19</v>
      </c>
      <c r="B1078" s="460" t="s">
        <v>13</v>
      </c>
      <c r="C1078" s="645"/>
      <c r="D1078" s="645"/>
      <c r="E1078" s="643"/>
      <c r="F1078" s="643"/>
      <c r="G1078" s="643" t="s">
        <v>2481</v>
      </c>
      <c r="H1078" s="537" t="s">
        <v>2429</v>
      </c>
      <c r="I1078" s="163" t="s">
        <v>969</v>
      </c>
      <c r="J1078" s="164">
        <v>1</v>
      </c>
      <c r="K1078" s="190">
        <v>45231</v>
      </c>
      <c r="L1078" s="190">
        <v>45504</v>
      </c>
      <c r="M1078" s="165">
        <f t="shared" si="193"/>
        <v>39</v>
      </c>
      <c r="N1078" s="191">
        <v>1</v>
      </c>
      <c r="O1078" s="175" t="s">
        <v>3703</v>
      </c>
      <c r="P1078" s="53">
        <f t="shared" si="201"/>
        <v>1</v>
      </c>
      <c r="Q1078" s="166" t="str">
        <f>IF(ISNUMBER(P1078),IF(P1078=100%,"CUMPLIDA",IF(AND(ISNUMBER(L1078),ISNUMBER(CGR!$P$4)), IF(L1078&lt;CGR!$P$4,"INCUMPLIDA","PROCESO"), "VERIFICAR FECHA")),"SIN VALOR AVANCE")</f>
        <v>CUMPLIDA</v>
      </c>
      <c r="R1078" s="362" t="s">
        <v>2429</v>
      </c>
      <c r="S1078" s="282" t="s">
        <v>969</v>
      </c>
      <c r="T1078" s="363">
        <v>1</v>
      </c>
      <c r="U1078" s="378">
        <v>45231</v>
      </c>
      <c r="V1078" s="378">
        <v>45504</v>
      </c>
      <c r="W1078" s="165">
        <f t="shared" si="192"/>
        <v>39</v>
      </c>
      <c r="X1078" s="387">
        <v>1</v>
      </c>
      <c r="Y1078" s="303" t="s">
        <v>3703</v>
      </c>
      <c r="Z1078" s="340">
        <f t="shared" si="194"/>
        <v>1</v>
      </c>
      <c r="AA1078" s="340">
        <f t="shared" si="195"/>
        <v>1</v>
      </c>
      <c r="AB1078" s="340">
        <f t="shared" si="196"/>
        <v>1</v>
      </c>
      <c r="AC1078" s="340">
        <f t="shared" si="197"/>
        <v>1</v>
      </c>
      <c r="AD1078" s="340">
        <f t="shared" si="198"/>
        <v>1</v>
      </c>
      <c r="AE1078" s="340">
        <f t="shared" si="199"/>
        <v>1</v>
      </c>
      <c r="AF1078" s="340">
        <f t="shared" si="199"/>
        <v>1</v>
      </c>
      <c r="AG1078" s="340">
        <f t="shared" si="200"/>
        <v>1</v>
      </c>
    </row>
    <row r="1079" spans="1:33" ht="270.75">
      <c r="A1079" s="169" t="s">
        <v>19</v>
      </c>
      <c r="B1079" s="460" t="s">
        <v>13</v>
      </c>
      <c r="C1079" s="645"/>
      <c r="D1079" s="645"/>
      <c r="E1079" s="643"/>
      <c r="F1079" s="643"/>
      <c r="G1079" s="643"/>
      <c r="H1079" s="537" t="s">
        <v>2431</v>
      </c>
      <c r="I1079" s="163" t="s">
        <v>2432</v>
      </c>
      <c r="J1079" s="164">
        <v>1</v>
      </c>
      <c r="K1079" s="190">
        <v>45231</v>
      </c>
      <c r="L1079" s="190">
        <v>45504</v>
      </c>
      <c r="M1079" s="165">
        <f t="shared" si="193"/>
        <v>39</v>
      </c>
      <c r="N1079" s="191">
        <v>1</v>
      </c>
      <c r="O1079" s="163" t="s">
        <v>4144</v>
      </c>
      <c r="P1079" s="53">
        <f t="shared" si="201"/>
        <v>1</v>
      </c>
      <c r="Q1079" s="166" t="str">
        <f>IF(ISNUMBER(P1079),IF(P1079=100%,"CUMPLIDA",IF(AND(ISNUMBER(L1079),ISNUMBER(CGR!$P$4)), IF(L1079&lt;CGR!$P$4,"INCUMPLIDA","PROCESO"), "VERIFICAR FECHA")),"SIN VALOR AVANCE")</f>
        <v>CUMPLIDA</v>
      </c>
      <c r="R1079" s="362" t="s">
        <v>2431</v>
      </c>
      <c r="S1079" s="282" t="s">
        <v>2432</v>
      </c>
      <c r="T1079" s="363">
        <v>1</v>
      </c>
      <c r="U1079" s="378">
        <v>45231</v>
      </c>
      <c r="V1079" s="378">
        <v>45504</v>
      </c>
      <c r="W1079" s="165">
        <f t="shared" si="192"/>
        <v>39</v>
      </c>
      <c r="X1079" s="387">
        <v>1</v>
      </c>
      <c r="Y1079" s="282" t="s">
        <v>4144</v>
      </c>
      <c r="Z1079" s="340">
        <f t="shared" si="194"/>
        <v>1</v>
      </c>
      <c r="AA1079" s="340">
        <f t="shared" si="195"/>
        <v>1</v>
      </c>
      <c r="AB1079" s="340">
        <f t="shared" si="196"/>
        <v>1</v>
      </c>
      <c r="AC1079" s="340">
        <f t="shared" si="197"/>
        <v>1</v>
      </c>
      <c r="AD1079" s="340">
        <f t="shared" si="198"/>
        <v>1</v>
      </c>
      <c r="AE1079" s="340">
        <f t="shared" si="199"/>
        <v>1</v>
      </c>
      <c r="AF1079" s="340">
        <f t="shared" si="199"/>
        <v>1</v>
      </c>
      <c r="AG1079" s="340">
        <f t="shared" si="200"/>
        <v>1</v>
      </c>
    </row>
    <row r="1080" spans="1:33" ht="195.75">
      <c r="A1080" s="169" t="s">
        <v>19</v>
      </c>
      <c r="B1080" s="460" t="s">
        <v>13</v>
      </c>
      <c r="C1080" s="645"/>
      <c r="D1080" s="645"/>
      <c r="E1080" s="643"/>
      <c r="F1080" s="643"/>
      <c r="G1080" s="52" t="s">
        <v>2434</v>
      </c>
      <c r="H1080" s="163" t="s">
        <v>1614</v>
      </c>
      <c r="I1080" s="163" t="s">
        <v>238</v>
      </c>
      <c r="J1080" s="168">
        <v>1</v>
      </c>
      <c r="K1080" s="192">
        <v>45323</v>
      </c>
      <c r="L1080" s="192">
        <v>45747</v>
      </c>
      <c r="M1080" s="165">
        <f t="shared" si="193"/>
        <v>60.571428571428569</v>
      </c>
      <c r="N1080" s="191">
        <v>0</v>
      </c>
      <c r="O1080" s="163" t="s">
        <v>4155</v>
      </c>
      <c r="P1080" s="53">
        <f t="shared" si="201"/>
        <v>0</v>
      </c>
      <c r="Q1080" s="166" t="str">
        <f>IF(ISNUMBER(P1080),IF(P1080=100%,"CUMPLIDA",IF(AND(ISNUMBER(L1080),ISNUMBER(CGR!$P$4)), IF(L1080&lt;CGR!$P$4,"INCUMPLIDA","PROCESO"), "VERIFICAR FECHA")),"SIN VALOR AVANCE")</f>
        <v>PROCESO</v>
      </c>
      <c r="R1080" s="281" t="s">
        <v>1614</v>
      </c>
      <c r="S1080" s="282" t="s">
        <v>238</v>
      </c>
      <c r="T1080" s="301">
        <v>1</v>
      </c>
      <c r="U1080" s="379">
        <v>45323</v>
      </c>
      <c r="V1080" s="379">
        <v>45747</v>
      </c>
      <c r="W1080" s="165">
        <f t="shared" si="192"/>
        <v>60.571428571428569</v>
      </c>
      <c r="X1080" s="387">
        <v>0</v>
      </c>
      <c r="Y1080" s="282" t="s">
        <v>4155</v>
      </c>
      <c r="Z1080" s="340">
        <f t="shared" si="194"/>
        <v>1</v>
      </c>
      <c r="AA1080" s="340">
        <f t="shared" si="195"/>
        <v>1</v>
      </c>
      <c r="AB1080" s="340">
        <f t="shared" si="196"/>
        <v>1</v>
      </c>
      <c r="AC1080" s="340">
        <f t="shared" si="197"/>
        <v>1</v>
      </c>
      <c r="AD1080" s="340">
        <f t="shared" si="198"/>
        <v>1</v>
      </c>
      <c r="AE1080" s="340">
        <f t="shared" si="199"/>
        <v>1</v>
      </c>
      <c r="AF1080" s="340">
        <f t="shared" si="199"/>
        <v>1</v>
      </c>
      <c r="AG1080" s="340">
        <f t="shared" si="200"/>
        <v>1</v>
      </c>
    </row>
    <row r="1081" spans="1:33" ht="90.75">
      <c r="A1081" s="169" t="s">
        <v>19</v>
      </c>
      <c r="B1081" s="460" t="s">
        <v>13</v>
      </c>
      <c r="C1081" s="645"/>
      <c r="D1081" s="645"/>
      <c r="E1081" s="643"/>
      <c r="F1081" s="643"/>
      <c r="G1081" s="52" t="s">
        <v>241</v>
      </c>
      <c r="H1081" s="163" t="s">
        <v>241</v>
      </c>
      <c r="I1081" s="163" t="s">
        <v>242</v>
      </c>
      <c r="J1081" s="168">
        <v>1</v>
      </c>
      <c r="K1081" s="192">
        <v>45323</v>
      </c>
      <c r="L1081" s="192">
        <v>45747</v>
      </c>
      <c r="M1081" s="165">
        <f t="shared" si="193"/>
        <v>60.571428571428569</v>
      </c>
      <c r="N1081" s="191">
        <v>0</v>
      </c>
      <c r="O1081" s="163" t="s">
        <v>4146</v>
      </c>
      <c r="P1081" s="53">
        <f t="shared" si="201"/>
        <v>0</v>
      </c>
      <c r="Q1081" s="166" t="str">
        <f>IF(ISNUMBER(P1081),IF(P1081=100%,"CUMPLIDA",IF(AND(ISNUMBER(L1081),ISNUMBER(CGR!$P$4)), IF(L1081&lt;CGR!$P$4,"INCUMPLIDA","PROCESO"), "VERIFICAR FECHA")),"SIN VALOR AVANCE")</f>
        <v>PROCESO</v>
      </c>
      <c r="R1081" s="281" t="s">
        <v>241</v>
      </c>
      <c r="S1081" s="282" t="s">
        <v>242</v>
      </c>
      <c r="T1081" s="301">
        <v>1</v>
      </c>
      <c r="U1081" s="379">
        <v>45323</v>
      </c>
      <c r="V1081" s="379">
        <v>45747</v>
      </c>
      <c r="W1081" s="165">
        <f t="shared" si="192"/>
        <v>60.571428571428569</v>
      </c>
      <c r="X1081" s="387">
        <v>0</v>
      </c>
      <c r="Y1081" s="282" t="s">
        <v>4146</v>
      </c>
      <c r="Z1081" s="340">
        <f t="shared" si="194"/>
        <v>1</v>
      </c>
      <c r="AA1081" s="340">
        <f t="shared" si="195"/>
        <v>1</v>
      </c>
      <c r="AB1081" s="340">
        <f t="shared" si="196"/>
        <v>1</v>
      </c>
      <c r="AC1081" s="340">
        <f t="shared" si="197"/>
        <v>1</v>
      </c>
      <c r="AD1081" s="340">
        <f t="shared" si="198"/>
        <v>1</v>
      </c>
      <c r="AE1081" s="340">
        <f t="shared" si="199"/>
        <v>1</v>
      </c>
      <c r="AF1081" s="340">
        <f t="shared" si="199"/>
        <v>1</v>
      </c>
      <c r="AG1081" s="340">
        <f t="shared" si="200"/>
        <v>1</v>
      </c>
    </row>
    <row r="1082" spans="1:33" ht="150">
      <c r="A1082" s="169" t="s">
        <v>19</v>
      </c>
      <c r="B1082" s="460" t="s">
        <v>13</v>
      </c>
      <c r="C1082" s="645"/>
      <c r="D1082" s="645"/>
      <c r="E1082" s="643"/>
      <c r="F1082" s="643"/>
      <c r="G1082" s="52" t="s">
        <v>1361</v>
      </c>
      <c r="H1082" s="163" t="s">
        <v>245</v>
      </c>
      <c r="I1082" s="163" t="s">
        <v>246</v>
      </c>
      <c r="J1082" s="168">
        <v>1</v>
      </c>
      <c r="K1082" s="192">
        <v>45231</v>
      </c>
      <c r="L1082" s="192">
        <v>45747</v>
      </c>
      <c r="M1082" s="165">
        <f t="shared" si="193"/>
        <v>73.714285714285708</v>
      </c>
      <c r="N1082" s="191">
        <v>0</v>
      </c>
      <c r="O1082" s="163" t="s">
        <v>4146</v>
      </c>
      <c r="P1082" s="53">
        <f t="shared" si="201"/>
        <v>0</v>
      </c>
      <c r="Q1082" s="166" t="str">
        <f>IF(ISNUMBER(P1082),IF(P1082=100%,"CUMPLIDA",IF(AND(ISNUMBER(L1082),ISNUMBER(CGR!$P$4)), IF(L1082&lt;CGR!$P$4,"INCUMPLIDA","PROCESO"), "VERIFICAR FECHA")),"SIN VALOR AVANCE")</f>
        <v>PROCESO</v>
      </c>
      <c r="R1082" s="281" t="s">
        <v>245</v>
      </c>
      <c r="S1082" s="282" t="s">
        <v>246</v>
      </c>
      <c r="T1082" s="301">
        <v>1</v>
      </c>
      <c r="U1082" s="379">
        <v>45231</v>
      </c>
      <c r="V1082" s="379">
        <v>45747</v>
      </c>
      <c r="W1082" s="165">
        <f t="shared" si="192"/>
        <v>73.714285714285708</v>
      </c>
      <c r="X1082" s="387">
        <v>0</v>
      </c>
      <c r="Y1082" s="282" t="s">
        <v>4146</v>
      </c>
      <c r="Z1082" s="340">
        <f t="shared" si="194"/>
        <v>1</v>
      </c>
      <c r="AA1082" s="340">
        <f t="shared" si="195"/>
        <v>1</v>
      </c>
      <c r="AB1082" s="340">
        <f t="shared" si="196"/>
        <v>1</v>
      </c>
      <c r="AC1082" s="340">
        <f t="shared" si="197"/>
        <v>1</v>
      </c>
      <c r="AD1082" s="340">
        <f t="shared" si="198"/>
        <v>1</v>
      </c>
      <c r="AE1082" s="340">
        <f t="shared" si="199"/>
        <v>1</v>
      </c>
      <c r="AF1082" s="340">
        <f t="shared" si="199"/>
        <v>1</v>
      </c>
      <c r="AG1082" s="340">
        <f t="shared" si="200"/>
        <v>1</v>
      </c>
    </row>
    <row r="1083" spans="1:33" ht="165.75">
      <c r="A1083" s="169" t="s">
        <v>19</v>
      </c>
      <c r="B1083" s="460" t="s">
        <v>13</v>
      </c>
      <c r="C1083" s="645"/>
      <c r="D1083" s="645"/>
      <c r="E1083" s="643"/>
      <c r="F1083" s="643"/>
      <c r="G1083" s="52" t="s">
        <v>248</v>
      </c>
      <c r="H1083" s="163" t="s">
        <v>248</v>
      </c>
      <c r="I1083" s="163" t="s">
        <v>3249</v>
      </c>
      <c r="J1083" s="168">
        <v>1</v>
      </c>
      <c r="K1083" s="192">
        <v>45323</v>
      </c>
      <c r="L1083" s="192">
        <v>45747</v>
      </c>
      <c r="M1083" s="165">
        <f t="shared" si="193"/>
        <v>60.571428571428569</v>
      </c>
      <c r="N1083" s="191">
        <v>0</v>
      </c>
      <c r="O1083" s="163" t="s">
        <v>4156</v>
      </c>
      <c r="P1083" s="53">
        <f t="shared" si="201"/>
        <v>0</v>
      </c>
      <c r="Q1083" s="166" t="str">
        <f>IF(ISNUMBER(P1083),IF(P1083=100%,"CUMPLIDA",IF(AND(ISNUMBER(L1083),ISNUMBER(CGR!$P$4)), IF(L1083&lt;CGR!$P$4,"INCUMPLIDA","PROCESO"), "VERIFICAR FECHA")),"SIN VALOR AVANCE")</f>
        <v>PROCESO</v>
      </c>
      <c r="R1083" s="281" t="s">
        <v>248</v>
      </c>
      <c r="S1083" s="282" t="s">
        <v>3249</v>
      </c>
      <c r="T1083" s="301">
        <v>1</v>
      </c>
      <c r="U1083" s="379">
        <v>45323</v>
      </c>
      <c r="V1083" s="379">
        <v>45747</v>
      </c>
      <c r="W1083" s="165">
        <f t="shared" si="192"/>
        <v>60.571428571428569</v>
      </c>
      <c r="X1083" s="387">
        <v>0</v>
      </c>
      <c r="Y1083" s="282" t="s">
        <v>4156</v>
      </c>
      <c r="Z1083" s="340">
        <f t="shared" si="194"/>
        <v>1</v>
      </c>
      <c r="AA1083" s="340">
        <f t="shared" si="195"/>
        <v>1</v>
      </c>
      <c r="AB1083" s="340">
        <f t="shared" si="196"/>
        <v>1</v>
      </c>
      <c r="AC1083" s="340">
        <f t="shared" si="197"/>
        <v>1</v>
      </c>
      <c r="AD1083" s="340">
        <f t="shared" si="198"/>
        <v>1</v>
      </c>
      <c r="AE1083" s="340">
        <f t="shared" si="199"/>
        <v>1</v>
      </c>
      <c r="AF1083" s="340">
        <f t="shared" si="199"/>
        <v>1</v>
      </c>
      <c r="AG1083" s="340">
        <f t="shared" si="200"/>
        <v>1</v>
      </c>
    </row>
    <row r="1084" spans="1:33" ht="135">
      <c r="A1084" s="169" t="s">
        <v>19</v>
      </c>
      <c r="B1084" s="460" t="s">
        <v>13</v>
      </c>
      <c r="C1084" s="645"/>
      <c r="D1084" s="645"/>
      <c r="E1084" s="643"/>
      <c r="F1084" s="643"/>
      <c r="G1084" s="52" t="s">
        <v>3707</v>
      </c>
      <c r="H1084" s="163" t="s">
        <v>3707</v>
      </c>
      <c r="I1084" s="163" t="s">
        <v>252</v>
      </c>
      <c r="J1084" s="168">
        <v>1</v>
      </c>
      <c r="K1084" s="192">
        <v>45231</v>
      </c>
      <c r="L1084" s="192">
        <v>45747</v>
      </c>
      <c r="M1084" s="165">
        <f t="shared" si="193"/>
        <v>73.714285714285708</v>
      </c>
      <c r="N1084" s="191">
        <v>0</v>
      </c>
      <c r="O1084" s="175" t="s">
        <v>4157</v>
      </c>
      <c r="P1084" s="53">
        <f t="shared" si="201"/>
        <v>0</v>
      </c>
      <c r="Q1084" s="166" t="str">
        <f>IF(ISNUMBER(P1084),IF(P1084=100%,"CUMPLIDA",IF(AND(ISNUMBER(L1084),ISNUMBER(CGR!$P$4)), IF(L1084&lt;CGR!$P$4,"INCUMPLIDA","PROCESO"), "VERIFICAR FECHA")),"SIN VALOR AVANCE")</f>
        <v>PROCESO</v>
      </c>
      <c r="R1084" s="281" t="s">
        <v>3707</v>
      </c>
      <c r="S1084" s="282" t="s">
        <v>252</v>
      </c>
      <c r="T1084" s="301">
        <v>1</v>
      </c>
      <c r="U1084" s="379">
        <v>45231</v>
      </c>
      <c r="V1084" s="379">
        <v>45747</v>
      </c>
      <c r="W1084" s="165">
        <f t="shared" si="192"/>
        <v>73.714285714285708</v>
      </c>
      <c r="X1084" s="387">
        <v>0</v>
      </c>
      <c r="Y1084" s="303" t="s">
        <v>4157</v>
      </c>
      <c r="Z1084" s="340">
        <f t="shared" si="194"/>
        <v>1</v>
      </c>
      <c r="AA1084" s="340">
        <f t="shared" si="195"/>
        <v>1</v>
      </c>
      <c r="AB1084" s="340">
        <f t="shared" si="196"/>
        <v>1</v>
      </c>
      <c r="AC1084" s="340">
        <f t="shared" si="197"/>
        <v>1</v>
      </c>
      <c r="AD1084" s="340">
        <f t="shared" si="198"/>
        <v>1</v>
      </c>
      <c r="AE1084" s="340">
        <f t="shared" si="199"/>
        <v>1</v>
      </c>
      <c r="AF1084" s="340">
        <f t="shared" si="199"/>
        <v>1</v>
      </c>
      <c r="AG1084" s="340">
        <f t="shared" si="200"/>
        <v>1</v>
      </c>
    </row>
    <row r="1085" spans="1:33" ht="225.75">
      <c r="A1085" s="169" t="s">
        <v>19</v>
      </c>
      <c r="B1085" s="460" t="s">
        <v>13</v>
      </c>
      <c r="C1085" s="645"/>
      <c r="D1085" s="645"/>
      <c r="E1085" s="643"/>
      <c r="F1085" s="643"/>
      <c r="G1085" s="52" t="s">
        <v>3708</v>
      </c>
      <c r="H1085" s="163" t="s">
        <v>3708</v>
      </c>
      <c r="I1085" s="163" t="s">
        <v>2556</v>
      </c>
      <c r="J1085" s="168">
        <v>1</v>
      </c>
      <c r="K1085" s="192">
        <v>45231</v>
      </c>
      <c r="L1085" s="192">
        <v>45808</v>
      </c>
      <c r="M1085" s="165">
        <f t="shared" si="193"/>
        <v>82.428571428571431</v>
      </c>
      <c r="N1085" s="191">
        <v>0</v>
      </c>
      <c r="O1085" s="175" t="s">
        <v>4151</v>
      </c>
      <c r="P1085" s="53">
        <f t="shared" si="201"/>
        <v>0</v>
      </c>
      <c r="Q1085" s="166" t="str">
        <f>IF(ISNUMBER(P1085),IF(P1085=100%,"CUMPLIDA",IF(AND(ISNUMBER(L1085),ISNUMBER(CGR!$P$4)), IF(L1085&lt;CGR!$P$4,"INCUMPLIDA","PROCESO"), "VERIFICAR FECHA")),"SIN VALOR AVANCE")</f>
        <v>PROCESO</v>
      </c>
      <c r="R1085" s="281" t="s">
        <v>3708</v>
      </c>
      <c r="S1085" s="282" t="s">
        <v>2556</v>
      </c>
      <c r="T1085" s="301">
        <v>1</v>
      </c>
      <c r="U1085" s="379">
        <v>45231</v>
      </c>
      <c r="V1085" s="379">
        <v>45808</v>
      </c>
      <c r="W1085" s="165">
        <f t="shared" si="192"/>
        <v>82.428571428571431</v>
      </c>
      <c r="X1085" s="387">
        <v>0</v>
      </c>
      <c r="Y1085" s="303" t="s">
        <v>4151</v>
      </c>
      <c r="Z1085" s="340">
        <f t="shared" si="194"/>
        <v>1</v>
      </c>
      <c r="AA1085" s="340">
        <f t="shared" si="195"/>
        <v>1</v>
      </c>
      <c r="AB1085" s="340">
        <f t="shared" si="196"/>
        <v>1</v>
      </c>
      <c r="AC1085" s="340">
        <f t="shared" si="197"/>
        <v>1</v>
      </c>
      <c r="AD1085" s="340">
        <f t="shared" si="198"/>
        <v>1</v>
      </c>
      <c r="AE1085" s="340">
        <f t="shared" si="199"/>
        <v>1</v>
      </c>
      <c r="AF1085" s="340">
        <f t="shared" si="199"/>
        <v>1</v>
      </c>
      <c r="AG1085" s="340">
        <f t="shared" si="200"/>
        <v>1</v>
      </c>
    </row>
    <row r="1086" spans="1:33" ht="75.75">
      <c r="A1086" s="169" t="s">
        <v>19</v>
      </c>
      <c r="B1086" s="460" t="s">
        <v>13</v>
      </c>
      <c r="C1086" s="645"/>
      <c r="D1086" s="645"/>
      <c r="E1086" s="643"/>
      <c r="F1086" s="643"/>
      <c r="G1086" s="52" t="s">
        <v>1363</v>
      </c>
      <c r="H1086" s="163" t="s">
        <v>258</v>
      </c>
      <c r="I1086" s="163" t="s">
        <v>259</v>
      </c>
      <c r="J1086" s="168">
        <v>8</v>
      </c>
      <c r="K1086" s="192">
        <v>45809</v>
      </c>
      <c r="L1086" s="192">
        <v>46568</v>
      </c>
      <c r="M1086" s="165">
        <f t="shared" si="193"/>
        <v>108.42857142857143</v>
      </c>
      <c r="N1086" s="191">
        <v>0</v>
      </c>
      <c r="O1086" s="175" t="s">
        <v>4157</v>
      </c>
      <c r="P1086" s="53">
        <f t="shared" si="201"/>
        <v>0</v>
      </c>
      <c r="Q1086" s="166" t="str">
        <f>IF(ISNUMBER(P1086),IF(P1086=100%,"CUMPLIDA",IF(AND(ISNUMBER(L1086),ISNUMBER(CGR!$P$4)), IF(L1086&lt;CGR!$P$4,"INCUMPLIDA","PROCESO"), "VERIFICAR FECHA")),"SIN VALOR AVANCE")</f>
        <v>PROCESO</v>
      </c>
      <c r="R1086" s="281" t="s">
        <v>258</v>
      </c>
      <c r="S1086" s="282" t="s">
        <v>259</v>
      </c>
      <c r="T1086" s="301">
        <v>8</v>
      </c>
      <c r="U1086" s="379">
        <v>45809</v>
      </c>
      <c r="V1086" s="379">
        <v>46568</v>
      </c>
      <c r="W1086" s="165">
        <f t="shared" si="192"/>
        <v>108.42857142857143</v>
      </c>
      <c r="X1086" s="387">
        <v>0</v>
      </c>
      <c r="Y1086" s="303" t="s">
        <v>4157</v>
      </c>
      <c r="Z1086" s="340">
        <f t="shared" si="194"/>
        <v>1</v>
      </c>
      <c r="AA1086" s="340">
        <f t="shared" si="195"/>
        <v>1</v>
      </c>
      <c r="AB1086" s="340">
        <f t="shared" si="196"/>
        <v>1</v>
      </c>
      <c r="AC1086" s="340">
        <f t="shared" si="197"/>
        <v>1</v>
      </c>
      <c r="AD1086" s="340">
        <f t="shared" si="198"/>
        <v>1</v>
      </c>
      <c r="AE1086" s="340">
        <f t="shared" si="199"/>
        <v>1</v>
      </c>
      <c r="AF1086" s="340">
        <f t="shared" si="199"/>
        <v>1</v>
      </c>
      <c r="AG1086" s="340">
        <f t="shared" si="200"/>
        <v>1</v>
      </c>
    </row>
    <row r="1087" spans="1:33" ht="180">
      <c r="A1087" s="169" t="s">
        <v>19</v>
      </c>
      <c r="B1087" s="460" t="s">
        <v>13</v>
      </c>
      <c r="C1087" s="645"/>
      <c r="D1087" s="645"/>
      <c r="E1087" s="643"/>
      <c r="F1087" s="643"/>
      <c r="G1087" s="52" t="s">
        <v>1364</v>
      </c>
      <c r="H1087" s="163" t="s">
        <v>261</v>
      </c>
      <c r="I1087" s="163" t="s">
        <v>262</v>
      </c>
      <c r="J1087" s="168">
        <v>1</v>
      </c>
      <c r="K1087" s="192">
        <v>45809</v>
      </c>
      <c r="L1087" s="192">
        <v>46568</v>
      </c>
      <c r="M1087" s="165">
        <f t="shared" si="193"/>
        <v>108.42857142857143</v>
      </c>
      <c r="N1087" s="191">
        <v>0</v>
      </c>
      <c r="O1087" s="175" t="s">
        <v>4158</v>
      </c>
      <c r="P1087" s="53">
        <f t="shared" si="201"/>
        <v>0</v>
      </c>
      <c r="Q1087" s="166" t="str">
        <f>IF(ISNUMBER(P1087),IF(P1087=100%,"CUMPLIDA",IF(AND(ISNUMBER(L1087),ISNUMBER(CGR!$P$4)), IF(L1087&lt;CGR!$P$4,"INCUMPLIDA","PROCESO"), "VERIFICAR FECHA")),"SIN VALOR AVANCE")</f>
        <v>PROCESO</v>
      </c>
      <c r="R1087" s="281" t="s">
        <v>261</v>
      </c>
      <c r="S1087" s="282" t="s">
        <v>262</v>
      </c>
      <c r="T1087" s="301">
        <v>1</v>
      </c>
      <c r="U1087" s="379">
        <v>45809</v>
      </c>
      <c r="V1087" s="379">
        <v>46568</v>
      </c>
      <c r="W1087" s="165">
        <f t="shared" si="192"/>
        <v>108.42857142857143</v>
      </c>
      <c r="X1087" s="387">
        <v>0</v>
      </c>
      <c r="Y1087" s="303" t="s">
        <v>4158</v>
      </c>
      <c r="Z1087" s="340">
        <f t="shared" si="194"/>
        <v>1</v>
      </c>
      <c r="AA1087" s="340">
        <f t="shared" si="195"/>
        <v>1</v>
      </c>
      <c r="AB1087" s="340">
        <f t="shared" si="196"/>
        <v>1</v>
      </c>
      <c r="AC1087" s="340">
        <f t="shared" si="197"/>
        <v>1</v>
      </c>
      <c r="AD1087" s="340">
        <f t="shared" si="198"/>
        <v>1</v>
      </c>
      <c r="AE1087" s="340">
        <f t="shared" si="199"/>
        <v>1</v>
      </c>
      <c r="AF1087" s="340">
        <f t="shared" si="199"/>
        <v>1</v>
      </c>
      <c r="AG1087" s="340">
        <f t="shared" si="200"/>
        <v>1</v>
      </c>
    </row>
    <row r="1088" spans="1:33" ht="409.5">
      <c r="A1088" s="169" t="s">
        <v>19</v>
      </c>
      <c r="B1088" s="460" t="s">
        <v>13</v>
      </c>
      <c r="C1088" s="645"/>
      <c r="D1088" s="645"/>
      <c r="E1088" s="643"/>
      <c r="F1088" s="643"/>
      <c r="G1088" s="52" t="s">
        <v>1365</v>
      </c>
      <c r="H1088" s="163" t="s">
        <v>264</v>
      </c>
      <c r="I1088" s="163" t="s">
        <v>265</v>
      </c>
      <c r="J1088" s="168">
        <v>2</v>
      </c>
      <c r="K1088" s="192">
        <v>45809</v>
      </c>
      <c r="L1088" s="192">
        <v>46568</v>
      </c>
      <c r="M1088" s="165">
        <f t="shared" si="193"/>
        <v>108.42857142857143</v>
      </c>
      <c r="N1088" s="191">
        <v>0</v>
      </c>
      <c r="O1088" s="175" t="s">
        <v>4151</v>
      </c>
      <c r="P1088" s="53">
        <f t="shared" si="201"/>
        <v>0</v>
      </c>
      <c r="Q1088" s="166" t="str">
        <f>IF(ISNUMBER(P1088),IF(P1088=100%,"CUMPLIDA",IF(AND(ISNUMBER(L1088),ISNUMBER(CGR!$P$4)), IF(L1088&lt;CGR!$P$4,"INCUMPLIDA","PROCESO"), "VERIFICAR FECHA")),"SIN VALOR AVANCE")</f>
        <v>PROCESO</v>
      </c>
      <c r="R1088" s="281" t="s">
        <v>264</v>
      </c>
      <c r="S1088" s="282" t="s">
        <v>265</v>
      </c>
      <c r="T1088" s="301">
        <v>2</v>
      </c>
      <c r="U1088" s="379">
        <v>45809</v>
      </c>
      <c r="V1088" s="379">
        <v>46568</v>
      </c>
      <c r="W1088" s="165">
        <f t="shared" si="192"/>
        <v>108.42857142857143</v>
      </c>
      <c r="X1088" s="387">
        <v>0</v>
      </c>
      <c r="Y1088" s="303" t="s">
        <v>4151</v>
      </c>
      <c r="Z1088" s="340">
        <f t="shared" si="194"/>
        <v>1</v>
      </c>
      <c r="AA1088" s="340">
        <f t="shared" si="195"/>
        <v>1</v>
      </c>
      <c r="AB1088" s="340">
        <f t="shared" si="196"/>
        <v>1</v>
      </c>
      <c r="AC1088" s="340">
        <f t="shared" si="197"/>
        <v>1</v>
      </c>
      <c r="AD1088" s="340">
        <f t="shared" si="198"/>
        <v>1</v>
      </c>
      <c r="AE1088" s="340">
        <f t="shared" si="199"/>
        <v>1</v>
      </c>
      <c r="AF1088" s="340">
        <f t="shared" si="199"/>
        <v>1</v>
      </c>
      <c r="AG1088" s="340">
        <f t="shared" si="200"/>
        <v>1</v>
      </c>
    </row>
    <row r="1089" spans="1:33" ht="210.75">
      <c r="A1089" s="169" t="s">
        <v>19</v>
      </c>
      <c r="B1089" s="460" t="s">
        <v>13</v>
      </c>
      <c r="C1089" s="645"/>
      <c r="D1089" s="645"/>
      <c r="E1089" s="643"/>
      <c r="F1089" s="643"/>
      <c r="G1089" s="52" t="s">
        <v>4159</v>
      </c>
      <c r="H1089" s="163" t="s">
        <v>4160</v>
      </c>
      <c r="I1089" s="163" t="s">
        <v>4161</v>
      </c>
      <c r="J1089" s="467">
        <v>1</v>
      </c>
      <c r="K1089" s="190">
        <v>45474</v>
      </c>
      <c r="L1089" s="190">
        <v>45716</v>
      </c>
      <c r="M1089" s="165">
        <f t="shared" si="193"/>
        <v>34.571428571428569</v>
      </c>
      <c r="N1089" s="468">
        <v>1</v>
      </c>
      <c r="O1089" s="175" t="s">
        <v>4162</v>
      </c>
      <c r="P1089" s="53">
        <f t="shared" si="201"/>
        <v>1</v>
      </c>
      <c r="Q1089" s="166" t="str">
        <f>IF(ISNUMBER(P1089),IF(P1089=100%,"CUMPLIDA",IF(AND(ISNUMBER(L1089),ISNUMBER(CGR!$P$4)), IF(L1089&lt;CGR!$P$4,"INCUMPLIDA","PROCESO"), "VERIFICAR FECHA")),"SIN VALOR AVANCE")</f>
        <v>CUMPLIDA</v>
      </c>
      <c r="R1089" s="281" t="s">
        <v>4160</v>
      </c>
      <c r="S1089" s="282" t="s">
        <v>4161</v>
      </c>
      <c r="T1089" s="374">
        <v>1</v>
      </c>
      <c r="U1089" s="378">
        <v>45474</v>
      </c>
      <c r="V1089" s="378">
        <v>45716</v>
      </c>
      <c r="W1089" s="165">
        <f t="shared" si="192"/>
        <v>34.571428571428569</v>
      </c>
      <c r="X1089" s="397">
        <v>1</v>
      </c>
      <c r="Y1089" s="303" t="s">
        <v>4162</v>
      </c>
      <c r="Z1089" s="340">
        <f t="shared" si="194"/>
        <v>1</v>
      </c>
      <c r="AA1089" s="340">
        <f t="shared" si="195"/>
        <v>1</v>
      </c>
      <c r="AB1089" s="340">
        <f t="shared" si="196"/>
        <v>1</v>
      </c>
      <c r="AC1089" s="340">
        <f t="shared" si="197"/>
        <v>1</v>
      </c>
      <c r="AD1089" s="340">
        <f t="shared" si="198"/>
        <v>1</v>
      </c>
      <c r="AE1089" s="340">
        <f t="shared" si="199"/>
        <v>1</v>
      </c>
      <c r="AF1089" s="340">
        <f t="shared" si="199"/>
        <v>1</v>
      </c>
      <c r="AG1089" s="340">
        <f t="shared" si="200"/>
        <v>1</v>
      </c>
    </row>
    <row r="1090" spans="1:33" ht="120.75" customHeight="1">
      <c r="A1090" s="169" t="s">
        <v>19</v>
      </c>
      <c r="B1090" s="460" t="s">
        <v>13</v>
      </c>
      <c r="C1090" s="645" t="s">
        <v>3432</v>
      </c>
      <c r="D1090" s="645" t="s">
        <v>3956</v>
      </c>
      <c r="E1090" s="643" t="s">
        <v>4163</v>
      </c>
      <c r="F1090" s="643" t="s">
        <v>4164</v>
      </c>
      <c r="G1090" s="52" t="s">
        <v>4165</v>
      </c>
      <c r="H1090" s="163" t="s">
        <v>4166</v>
      </c>
      <c r="I1090" s="163" t="s">
        <v>4167</v>
      </c>
      <c r="J1090" s="164">
        <v>3</v>
      </c>
      <c r="K1090" s="65">
        <v>45474</v>
      </c>
      <c r="L1090" s="65">
        <v>45565</v>
      </c>
      <c r="M1090" s="165">
        <f t="shared" si="193"/>
        <v>13</v>
      </c>
      <c r="N1090" s="191">
        <v>3</v>
      </c>
      <c r="O1090" s="163" t="s">
        <v>4168</v>
      </c>
      <c r="P1090" s="53">
        <f t="shared" si="201"/>
        <v>1</v>
      </c>
      <c r="Q1090" s="166" t="str">
        <f>IF(ISNUMBER(P1090),IF(P1090=100%,"CUMPLIDA",IF(AND(ISNUMBER(L1090),ISNUMBER(CGR!$P$4)), IF(L1090&lt;CGR!$P$4,"INCUMPLIDA","PROCESO"), "VERIFICAR FECHA")),"SIN VALOR AVANCE")</f>
        <v>CUMPLIDA</v>
      </c>
      <c r="R1090" s="281" t="s">
        <v>4166</v>
      </c>
      <c r="S1090" s="282" t="s">
        <v>4167</v>
      </c>
      <c r="T1090" s="363">
        <v>3</v>
      </c>
      <c r="U1090" s="393">
        <v>45474</v>
      </c>
      <c r="V1090" s="393">
        <v>45565</v>
      </c>
      <c r="W1090" s="165">
        <f t="shared" si="192"/>
        <v>13</v>
      </c>
      <c r="X1090" s="387">
        <v>3</v>
      </c>
      <c r="Y1090" s="282" t="s">
        <v>4168</v>
      </c>
      <c r="Z1090" s="340">
        <f t="shared" si="194"/>
        <v>1</v>
      </c>
      <c r="AA1090" s="340">
        <f t="shared" si="195"/>
        <v>1</v>
      </c>
      <c r="AB1090" s="340">
        <f t="shared" si="196"/>
        <v>1</v>
      </c>
      <c r="AC1090" s="340">
        <f t="shared" si="197"/>
        <v>1</v>
      </c>
      <c r="AD1090" s="340">
        <f t="shared" si="198"/>
        <v>1</v>
      </c>
      <c r="AE1090" s="340">
        <f t="shared" si="199"/>
        <v>1</v>
      </c>
      <c r="AF1090" s="340">
        <f t="shared" si="199"/>
        <v>1</v>
      </c>
      <c r="AG1090" s="340">
        <f t="shared" si="200"/>
        <v>1</v>
      </c>
    </row>
    <row r="1091" spans="1:33" ht="390">
      <c r="A1091" s="169" t="s">
        <v>19</v>
      </c>
      <c r="B1091" s="460" t="s">
        <v>13</v>
      </c>
      <c r="C1091" s="645"/>
      <c r="D1091" s="645"/>
      <c r="E1091" s="643"/>
      <c r="F1091" s="643"/>
      <c r="G1091" s="52" t="s">
        <v>4169</v>
      </c>
      <c r="H1091" s="163" t="s">
        <v>4170</v>
      </c>
      <c r="I1091" s="163" t="s">
        <v>4171</v>
      </c>
      <c r="J1091" s="164">
        <v>4</v>
      </c>
      <c r="K1091" s="65">
        <v>45505</v>
      </c>
      <c r="L1091" s="65">
        <v>45716</v>
      </c>
      <c r="M1091" s="165">
        <f t="shared" si="193"/>
        <v>30.142857142857142</v>
      </c>
      <c r="N1091" s="191">
        <v>0</v>
      </c>
      <c r="O1091" s="163" t="s">
        <v>4172</v>
      </c>
      <c r="P1091" s="53">
        <f t="shared" si="201"/>
        <v>0</v>
      </c>
      <c r="Q1091" s="166" t="str">
        <f>IF(ISNUMBER(P1091),IF(P1091=100%,"CUMPLIDA",IF(AND(ISNUMBER(L1091),ISNUMBER(CGR!$P$4)), IF(L1091&lt;CGR!$P$4,"INCUMPLIDA","PROCESO"), "VERIFICAR FECHA")),"SIN VALOR AVANCE")</f>
        <v>PROCESO</v>
      </c>
      <c r="R1091" s="281" t="s">
        <v>4170</v>
      </c>
      <c r="S1091" s="282" t="s">
        <v>4171</v>
      </c>
      <c r="T1091" s="363">
        <v>4</v>
      </c>
      <c r="U1091" s="393">
        <v>45505</v>
      </c>
      <c r="V1091" s="393">
        <v>45716</v>
      </c>
      <c r="W1091" s="165">
        <f t="shared" si="192"/>
        <v>30.142857142857142</v>
      </c>
      <c r="X1091" s="387">
        <v>0</v>
      </c>
      <c r="Y1091" s="282" t="s">
        <v>4172</v>
      </c>
      <c r="Z1091" s="340">
        <f t="shared" si="194"/>
        <v>1</v>
      </c>
      <c r="AA1091" s="340">
        <f t="shared" si="195"/>
        <v>1</v>
      </c>
      <c r="AB1091" s="340">
        <f t="shared" si="196"/>
        <v>1</v>
      </c>
      <c r="AC1091" s="340">
        <f t="shared" si="197"/>
        <v>1</v>
      </c>
      <c r="AD1091" s="340">
        <f t="shared" si="198"/>
        <v>1</v>
      </c>
      <c r="AE1091" s="340">
        <f t="shared" si="199"/>
        <v>1</v>
      </c>
      <c r="AF1091" s="340">
        <f t="shared" si="199"/>
        <v>1</v>
      </c>
      <c r="AG1091" s="340">
        <f t="shared" si="200"/>
        <v>1</v>
      </c>
    </row>
    <row r="1092" spans="1:33" ht="120" customHeight="1">
      <c r="A1092" s="169" t="s">
        <v>19</v>
      </c>
      <c r="B1092" s="460" t="s">
        <v>13</v>
      </c>
      <c r="C1092" s="645"/>
      <c r="D1092" s="645"/>
      <c r="E1092" s="643"/>
      <c r="F1092" s="643"/>
      <c r="G1092" s="643" t="s">
        <v>4173</v>
      </c>
      <c r="H1092" s="163" t="s">
        <v>4174</v>
      </c>
      <c r="I1092" s="163" t="s">
        <v>4175</v>
      </c>
      <c r="J1092" s="164">
        <v>12</v>
      </c>
      <c r="K1092" s="65">
        <v>45474</v>
      </c>
      <c r="L1092" s="65">
        <v>45838</v>
      </c>
      <c r="M1092" s="165">
        <f t="shared" si="193"/>
        <v>52</v>
      </c>
      <c r="N1092" s="191">
        <v>5</v>
      </c>
      <c r="O1092" s="163" t="s">
        <v>4176</v>
      </c>
      <c r="P1092" s="53">
        <f t="shared" si="201"/>
        <v>0.41666666666666669</v>
      </c>
      <c r="Q1092" s="166" t="str">
        <f>IF(ISNUMBER(P1092),IF(P1092=100%,"CUMPLIDA",IF(AND(ISNUMBER(L1092),ISNUMBER(CGR!$P$4)), IF(L1092&lt;CGR!$P$4,"INCUMPLIDA","PROCESO"), "VERIFICAR FECHA")),"SIN VALOR AVANCE")</f>
        <v>PROCESO</v>
      </c>
      <c r="R1092" s="281" t="s">
        <v>4174</v>
      </c>
      <c r="S1092" s="282" t="s">
        <v>4175</v>
      </c>
      <c r="T1092" s="363">
        <v>12</v>
      </c>
      <c r="U1092" s="393">
        <v>45474</v>
      </c>
      <c r="V1092" s="393">
        <v>45838</v>
      </c>
      <c r="W1092" s="165">
        <f t="shared" si="192"/>
        <v>52</v>
      </c>
      <c r="X1092" s="387">
        <v>5</v>
      </c>
      <c r="Y1092" s="282" t="s">
        <v>4176</v>
      </c>
      <c r="Z1092" s="340">
        <f t="shared" si="194"/>
        <v>1</v>
      </c>
      <c r="AA1092" s="340">
        <f t="shared" si="195"/>
        <v>1</v>
      </c>
      <c r="AB1092" s="340">
        <f t="shared" si="196"/>
        <v>1</v>
      </c>
      <c r="AC1092" s="340">
        <f t="shared" si="197"/>
        <v>1</v>
      </c>
      <c r="AD1092" s="340">
        <f t="shared" si="198"/>
        <v>1</v>
      </c>
      <c r="AE1092" s="340">
        <f t="shared" si="199"/>
        <v>1</v>
      </c>
      <c r="AF1092" s="340">
        <f t="shared" si="199"/>
        <v>1</v>
      </c>
      <c r="AG1092" s="340">
        <f t="shared" si="200"/>
        <v>1</v>
      </c>
    </row>
    <row r="1093" spans="1:33" ht="409.5">
      <c r="A1093" s="169" t="s">
        <v>19</v>
      </c>
      <c r="B1093" s="460" t="s">
        <v>13</v>
      </c>
      <c r="C1093" s="645"/>
      <c r="D1093" s="645"/>
      <c r="E1093" s="643"/>
      <c r="F1093" s="643"/>
      <c r="G1093" s="643"/>
      <c r="H1093" s="163" t="s">
        <v>4177</v>
      </c>
      <c r="I1093" s="163" t="s">
        <v>4178</v>
      </c>
      <c r="J1093" s="164">
        <v>6</v>
      </c>
      <c r="K1093" s="65">
        <v>45566</v>
      </c>
      <c r="L1093" s="65">
        <v>45930</v>
      </c>
      <c r="M1093" s="165">
        <f t="shared" si="193"/>
        <v>52</v>
      </c>
      <c r="N1093" s="191">
        <v>2</v>
      </c>
      <c r="O1093" s="163" t="s">
        <v>4176</v>
      </c>
      <c r="P1093" s="53">
        <f t="shared" si="201"/>
        <v>0.33333333333333331</v>
      </c>
      <c r="Q1093" s="166" t="str">
        <f>IF(ISNUMBER(P1093),IF(P1093=100%,"CUMPLIDA",IF(AND(ISNUMBER(L1093),ISNUMBER(CGR!$P$4)), IF(L1093&lt;CGR!$P$4,"INCUMPLIDA","PROCESO"), "VERIFICAR FECHA")),"SIN VALOR AVANCE")</f>
        <v>PROCESO</v>
      </c>
      <c r="R1093" s="281" t="s">
        <v>4177</v>
      </c>
      <c r="S1093" s="282" t="s">
        <v>4178</v>
      </c>
      <c r="T1093" s="363">
        <v>6</v>
      </c>
      <c r="U1093" s="393">
        <v>45566</v>
      </c>
      <c r="V1093" s="393">
        <v>45930</v>
      </c>
      <c r="W1093" s="165">
        <f t="shared" si="192"/>
        <v>52</v>
      </c>
      <c r="X1093" s="387">
        <v>2</v>
      </c>
      <c r="Y1093" s="282" t="s">
        <v>4176</v>
      </c>
      <c r="Z1093" s="340">
        <f t="shared" si="194"/>
        <v>1</v>
      </c>
      <c r="AA1093" s="340">
        <f t="shared" si="195"/>
        <v>1</v>
      </c>
      <c r="AB1093" s="340">
        <f t="shared" si="196"/>
        <v>1</v>
      </c>
      <c r="AC1093" s="340">
        <f t="shared" si="197"/>
        <v>1</v>
      </c>
      <c r="AD1093" s="340">
        <f t="shared" si="198"/>
        <v>1</v>
      </c>
      <c r="AE1093" s="340">
        <f t="shared" si="199"/>
        <v>1</v>
      </c>
      <c r="AF1093" s="340">
        <f t="shared" si="199"/>
        <v>1</v>
      </c>
      <c r="AG1093" s="340">
        <f t="shared" si="200"/>
        <v>1</v>
      </c>
    </row>
    <row r="1094" spans="1:33" ht="409.5">
      <c r="A1094" s="169" t="s">
        <v>19</v>
      </c>
      <c r="B1094" s="460" t="s">
        <v>13</v>
      </c>
      <c r="C1094" s="645"/>
      <c r="D1094" s="645"/>
      <c r="E1094" s="643"/>
      <c r="F1094" s="643"/>
      <c r="G1094" s="643"/>
      <c r="H1094" s="163" t="s">
        <v>4179</v>
      </c>
      <c r="I1094" s="163" t="s">
        <v>4178</v>
      </c>
      <c r="J1094" s="164">
        <v>6</v>
      </c>
      <c r="K1094" s="65">
        <v>45566</v>
      </c>
      <c r="L1094" s="65">
        <v>45930</v>
      </c>
      <c r="M1094" s="165">
        <f t="shared" si="193"/>
        <v>52</v>
      </c>
      <c r="N1094" s="191">
        <v>2</v>
      </c>
      <c r="O1094" s="163" t="s">
        <v>4176</v>
      </c>
      <c r="P1094" s="53">
        <f t="shared" si="201"/>
        <v>0.33333333333333331</v>
      </c>
      <c r="Q1094" s="166" t="str">
        <f>IF(ISNUMBER(P1094),IF(P1094=100%,"CUMPLIDA",IF(AND(ISNUMBER(L1094),ISNUMBER(CGR!$P$4)), IF(L1094&lt;CGR!$P$4,"INCUMPLIDA","PROCESO"), "VERIFICAR FECHA")),"SIN VALOR AVANCE")</f>
        <v>PROCESO</v>
      </c>
      <c r="R1094" s="281" t="s">
        <v>4179</v>
      </c>
      <c r="S1094" s="282" t="s">
        <v>4178</v>
      </c>
      <c r="T1094" s="363">
        <v>6</v>
      </c>
      <c r="U1094" s="393">
        <v>45566</v>
      </c>
      <c r="V1094" s="393">
        <v>45930</v>
      </c>
      <c r="W1094" s="165">
        <f t="shared" si="192"/>
        <v>52</v>
      </c>
      <c r="X1094" s="387">
        <v>2</v>
      </c>
      <c r="Y1094" s="282" t="s">
        <v>4176</v>
      </c>
      <c r="Z1094" s="340">
        <f t="shared" si="194"/>
        <v>1</v>
      </c>
      <c r="AA1094" s="340">
        <f t="shared" si="195"/>
        <v>1</v>
      </c>
      <c r="AB1094" s="340">
        <f t="shared" si="196"/>
        <v>1</v>
      </c>
      <c r="AC1094" s="340">
        <f t="shared" si="197"/>
        <v>1</v>
      </c>
      <c r="AD1094" s="340">
        <f t="shared" si="198"/>
        <v>1</v>
      </c>
      <c r="AE1094" s="340">
        <f t="shared" si="199"/>
        <v>1</v>
      </c>
      <c r="AF1094" s="340">
        <f t="shared" si="199"/>
        <v>1</v>
      </c>
      <c r="AG1094" s="340">
        <f t="shared" si="200"/>
        <v>1</v>
      </c>
    </row>
    <row r="1095" spans="1:33" ht="156.75" customHeight="1">
      <c r="A1095" s="169" t="s">
        <v>19</v>
      </c>
      <c r="B1095" s="460" t="s">
        <v>13</v>
      </c>
      <c r="C1095" s="642" t="s">
        <v>4180</v>
      </c>
      <c r="D1095" s="650" t="s">
        <v>4181</v>
      </c>
      <c r="E1095" s="647" t="s">
        <v>4182</v>
      </c>
      <c r="F1095" s="647" t="s">
        <v>4183</v>
      </c>
      <c r="G1095" s="172" t="s">
        <v>4184</v>
      </c>
      <c r="H1095" s="512" t="s">
        <v>4185</v>
      </c>
      <c r="I1095" s="163" t="s">
        <v>4186</v>
      </c>
      <c r="J1095" s="168">
        <v>1</v>
      </c>
      <c r="K1095" s="65">
        <v>45672</v>
      </c>
      <c r="L1095" s="194">
        <v>45748</v>
      </c>
      <c r="M1095" s="165">
        <f t="shared" si="193"/>
        <v>10.857142857142858</v>
      </c>
      <c r="N1095" s="164">
        <v>0</v>
      </c>
      <c r="O1095" s="163" t="s">
        <v>4187</v>
      </c>
      <c r="P1095" s="53">
        <f t="shared" si="201"/>
        <v>0</v>
      </c>
      <c r="Q1095" s="166" t="str">
        <f>IF(ISNUMBER(P1095),IF(P1095=100%,"CUMPLIDA",IF(AND(ISNUMBER(L1095),ISNUMBER(CGR!$P$4)), IF(L1095&lt;CGR!$P$4,"INCUMPLIDA","PROCESO"), "VERIFICAR FECHA")),"SIN VALOR AVANCE")</f>
        <v>PROCESO</v>
      </c>
      <c r="R1095" s="369" t="s">
        <v>4185</v>
      </c>
      <c r="S1095" s="282" t="s">
        <v>4186</v>
      </c>
      <c r="T1095" s="301">
        <v>1</v>
      </c>
      <c r="U1095" s="393">
        <v>45672</v>
      </c>
      <c r="V1095" s="385">
        <v>45748</v>
      </c>
      <c r="W1095" s="165">
        <f t="shared" si="192"/>
        <v>10.857142857142858</v>
      </c>
      <c r="X1095" s="363">
        <v>0</v>
      </c>
      <c r="Y1095" s="398" t="s">
        <v>4187</v>
      </c>
      <c r="Z1095" s="340">
        <f t="shared" si="194"/>
        <v>1</v>
      </c>
      <c r="AA1095" s="340">
        <f t="shared" si="195"/>
        <v>1</v>
      </c>
      <c r="AB1095" s="340">
        <f t="shared" si="196"/>
        <v>1</v>
      </c>
      <c r="AC1095" s="340">
        <f t="shared" si="197"/>
        <v>1</v>
      </c>
      <c r="AD1095" s="340">
        <f t="shared" si="198"/>
        <v>1</v>
      </c>
      <c r="AE1095" s="340">
        <f t="shared" si="199"/>
        <v>1</v>
      </c>
      <c r="AF1095" s="340">
        <f t="shared" si="199"/>
        <v>1</v>
      </c>
      <c r="AG1095" s="340">
        <f t="shared" si="200"/>
        <v>1</v>
      </c>
    </row>
    <row r="1096" spans="1:33" ht="142.5" customHeight="1">
      <c r="A1096" s="169" t="s">
        <v>19</v>
      </c>
      <c r="B1096" s="460" t="s">
        <v>13</v>
      </c>
      <c r="C1096" s="642"/>
      <c r="D1096" s="650"/>
      <c r="E1096" s="647"/>
      <c r="F1096" s="647" t="s">
        <v>4183</v>
      </c>
      <c r="G1096" s="172" t="s">
        <v>4188</v>
      </c>
      <c r="H1096" s="512" t="s">
        <v>4189</v>
      </c>
      <c r="I1096" s="163" t="s">
        <v>4190</v>
      </c>
      <c r="J1096" s="168">
        <v>2</v>
      </c>
      <c r="K1096" s="65">
        <v>45672</v>
      </c>
      <c r="L1096" s="65">
        <v>46037</v>
      </c>
      <c r="M1096" s="165">
        <f t="shared" si="193"/>
        <v>52.142857142857146</v>
      </c>
      <c r="N1096" s="164">
        <v>0</v>
      </c>
      <c r="O1096" s="163" t="s">
        <v>4187</v>
      </c>
      <c r="P1096" s="53">
        <f t="shared" si="201"/>
        <v>0</v>
      </c>
      <c r="Q1096" s="166" t="str">
        <f>IF(ISNUMBER(P1096),IF(P1096=100%,"CUMPLIDA",IF(AND(ISNUMBER(L1096),ISNUMBER(CGR!$P$4)), IF(L1096&lt;CGR!$P$4,"INCUMPLIDA","PROCESO"), "VERIFICAR FECHA")),"SIN VALOR AVANCE")</f>
        <v>PROCESO</v>
      </c>
      <c r="R1096" s="369" t="s">
        <v>4189</v>
      </c>
      <c r="S1096" s="282" t="s">
        <v>4190</v>
      </c>
      <c r="T1096" s="301">
        <v>2</v>
      </c>
      <c r="U1096" s="393">
        <v>45672</v>
      </c>
      <c r="V1096" s="393">
        <v>46037</v>
      </c>
      <c r="W1096" s="165">
        <f t="shared" si="192"/>
        <v>52.142857142857146</v>
      </c>
      <c r="X1096" s="363">
        <v>0</v>
      </c>
      <c r="Y1096" s="398" t="s">
        <v>4187</v>
      </c>
      <c r="Z1096" s="340">
        <f t="shared" si="194"/>
        <v>1</v>
      </c>
      <c r="AA1096" s="340">
        <f t="shared" si="195"/>
        <v>1</v>
      </c>
      <c r="AB1096" s="340">
        <f t="shared" si="196"/>
        <v>1</v>
      </c>
      <c r="AC1096" s="340">
        <f t="shared" si="197"/>
        <v>1</v>
      </c>
      <c r="AD1096" s="340">
        <f t="shared" si="198"/>
        <v>1</v>
      </c>
      <c r="AE1096" s="340">
        <f t="shared" si="199"/>
        <v>1</v>
      </c>
      <c r="AF1096" s="340">
        <f t="shared" si="199"/>
        <v>1</v>
      </c>
      <c r="AG1096" s="340">
        <f t="shared" si="200"/>
        <v>1</v>
      </c>
    </row>
    <row r="1097" spans="1:33" ht="85.5" customHeight="1">
      <c r="A1097" s="169" t="s">
        <v>19</v>
      </c>
      <c r="B1097" s="460" t="s">
        <v>13</v>
      </c>
      <c r="C1097" s="642"/>
      <c r="D1097" s="650"/>
      <c r="E1097" s="647"/>
      <c r="F1097" s="647" t="s">
        <v>4183</v>
      </c>
      <c r="G1097" s="52" t="s">
        <v>4191</v>
      </c>
      <c r="H1097" s="163" t="s">
        <v>4191</v>
      </c>
      <c r="I1097" s="163" t="s">
        <v>1288</v>
      </c>
      <c r="J1097" s="467">
        <v>1</v>
      </c>
      <c r="K1097" s="65">
        <v>45691</v>
      </c>
      <c r="L1097" s="65">
        <v>46055</v>
      </c>
      <c r="M1097" s="165">
        <f t="shared" si="193"/>
        <v>52</v>
      </c>
      <c r="N1097" s="461">
        <v>0</v>
      </c>
      <c r="O1097" s="163" t="s">
        <v>4192</v>
      </c>
      <c r="P1097" s="53">
        <f t="shared" si="201"/>
        <v>0</v>
      </c>
      <c r="Q1097" s="166" t="str">
        <f>IF(ISNUMBER(P1097),IF(P1097=100%,"CUMPLIDA",IF(AND(ISNUMBER(L1097),ISNUMBER(CGR!$P$4)), IF(L1097&lt;CGR!$P$4,"INCUMPLIDA","PROCESO"), "VERIFICAR FECHA")),"SIN VALOR AVANCE")</f>
        <v>PROCESO</v>
      </c>
      <c r="R1097" s="281" t="s">
        <v>4191</v>
      </c>
      <c r="S1097" s="282" t="s">
        <v>1288</v>
      </c>
      <c r="T1097" s="374">
        <v>1</v>
      </c>
      <c r="U1097" s="393">
        <v>45691</v>
      </c>
      <c r="V1097" s="393">
        <v>46055</v>
      </c>
      <c r="W1097" s="165">
        <f t="shared" si="192"/>
        <v>52</v>
      </c>
      <c r="X1097" s="304">
        <v>0</v>
      </c>
      <c r="Y1097" s="398" t="s">
        <v>4192</v>
      </c>
      <c r="Z1097" s="340">
        <f t="shared" si="194"/>
        <v>1</v>
      </c>
      <c r="AA1097" s="340">
        <f t="shared" si="195"/>
        <v>1</v>
      </c>
      <c r="AB1097" s="340">
        <f t="shared" si="196"/>
        <v>1</v>
      </c>
      <c r="AC1097" s="340">
        <f t="shared" si="197"/>
        <v>1</v>
      </c>
      <c r="AD1097" s="340">
        <f t="shared" si="198"/>
        <v>1</v>
      </c>
      <c r="AE1097" s="340">
        <f t="shared" si="199"/>
        <v>1</v>
      </c>
      <c r="AF1097" s="340">
        <f t="shared" si="199"/>
        <v>1</v>
      </c>
      <c r="AG1097" s="340">
        <f t="shared" si="200"/>
        <v>1</v>
      </c>
    </row>
    <row r="1098" spans="1:33" ht="156.75" customHeight="1">
      <c r="A1098" s="169" t="s">
        <v>19</v>
      </c>
      <c r="B1098" s="460" t="s">
        <v>13</v>
      </c>
      <c r="C1098" s="642" t="s">
        <v>4180</v>
      </c>
      <c r="D1098" s="650" t="s">
        <v>4181</v>
      </c>
      <c r="E1098" s="643" t="s">
        <v>4193</v>
      </c>
      <c r="F1098" s="643" t="s">
        <v>4194</v>
      </c>
      <c r="G1098" s="469" t="s">
        <v>4195</v>
      </c>
      <c r="H1098" s="539" t="s">
        <v>4196</v>
      </c>
      <c r="I1098" s="171" t="s">
        <v>4197</v>
      </c>
      <c r="J1098" s="164">
        <v>2</v>
      </c>
      <c r="K1098" s="65">
        <v>45691</v>
      </c>
      <c r="L1098" s="65">
        <v>46055</v>
      </c>
      <c r="M1098" s="165">
        <f t="shared" si="193"/>
        <v>52</v>
      </c>
      <c r="N1098" s="164">
        <v>0</v>
      </c>
      <c r="O1098" s="163" t="s">
        <v>4198</v>
      </c>
      <c r="P1098" s="53">
        <f t="shared" si="201"/>
        <v>0</v>
      </c>
      <c r="Q1098" s="166" t="str">
        <f>IF(ISNUMBER(P1098),IF(P1098=100%,"CUMPLIDA",IF(AND(ISNUMBER(L1098),ISNUMBER(CGR!$P$4)), IF(L1098&lt;CGR!$P$4,"INCUMPLIDA","PROCESO"), "VERIFICAR FECHA")),"SIN VALOR AVANCE")</f>
        <v>PROCESO</v>
      </c>
      <c r="R1098" s="366" t="s">
        <v>4196</v>
      </c>
      <c r="S1098" s="367" t="s">
        <v>4197</v>
      </c>
      <c r="T1098" s="363">
        <v>2</v>
      </c>
      <c r="U1098" s="393">
        <v>45691</v>
      </c>
      <c r="V1098" s="393">
        <v>46055</v>
      </c>
      <c r="W1098" s="165">
        <f t="shared" si="192"/>
        <v>52</v>
      </c>
      <c r="X1098" s="363">
        <v>0</v>
      </c>
      <c r="Y1098" s="398" t="s">
        <v>4198</v>
      </c>
      <c r="Z1098" s="340">
        <f t="shared" si="194"/>
        <v>1</v>
      </c>
      <c r="AA1098" s="340">
        <f t="shared" si="195"/>
        <v>1</v>
      </c>
      <c r="AB1098" s="340">
        <f t="shared" si="196"/>
        <v>1</v>
      </c>
      <c r="AC1098" s="340">
        <f t="shared" si="197"/>
        <v>1</v>
      </c>
      <c r="AD1098" s="340">
        <f t="shared" si="198"/>
        <v>1</v>
      </c>
      <c r="AE1098" s="340">
        <f t="shared" si="199"/>
        <v>1</v>
      </c>
      <c r="AF1098" s="340">
        <f t="shared" si="199"/>
        <v>1</v>
      </c>
      <c r="AG1098" s="340">
        <f t="shared" si="200"/>
        <v>1</v>
      </c>
    </row>
    <row r="1099" spans="1:33" ht="99.75" customHeight="1">
      <c r="A1099" s="169" t="s">
        <v>19</v>
      </c>
      <c r="B1099" s="460" t="s">
        <v>13</v>
      </c>
      <c r="C1099" s="642"/>
      <c r="D1099" s="650"/>
      <c r="E1099" s="643"/>
      <c r="F1099" s="643" t="s">
        <v>4194</v>
      </c>
      <c r="G1099" s="469" t="s">
        <v>4199</v>
      </c>
      <c r="H1099" s="539" t="s">
        <v>4199</v>
      </c>
      <c r="I1099" s="540" t="s">
        <v>4200</v>
      </c>
      <c r="J1099" s="168">
        <v>1</v>
      </c>
      <c r="K1099" s="65">
        <v>45691</v>
      </c>
      <c r="L1099" s="65">
        <v>45869</v>
      </c>
      <c r="M1099" s="165">
        <f t="shared" si="193"/>
        <v>25.428571428571427</v>
      </c>
      <c r="N1099" s="164">
        <v>0</v>
      </c>
      <c r="O1099" s="163" t="s">
        <v>4201</v>
      </c>
      <c r="P1099" s="53">
        <f t="shared" si="201"/>
        <v>0</v>
      </c>
      <c r="Q1099" s="166" t="str">
        <f>IF(ISNUMBER(P1099),IF(P1099=100%,"CUMPLIDA",IF(AND(ISNUMBER(L1099),ISNUMBER(CGR!$P$4)), IF(L1099&lt;CGR!$P$4,"INCUMPLIDA","PROCESO"), "VERIFICAR FECHA")),"SIN VALOR AVANCE")</f>
        <v>PROCESO</v>
      </c>
      <c r="R1099" s="366" t="s">
        <v>4199</v>
      </c>
      <c r="S1099" s="394" t="s">
        <v>4200</v>
      </c>
      <c r="T1099" s="301">
        <v>1</v>
      </c>
      <c r="U1099" s="393">
        <v>45691</v>
      </c>
      <c r="V1099" s="393">
        <v>45869</v>
      </c>
      <c r="W1099" s="165">
        <f t="shared" ref="W1099:W1115" si="202">(V1099-U1099)/7</f>
        <v>25.428571428571427</v>
      </c>
      <c r="X1099" s="363">
        <v>0</v>
      </c>
      <c r="Y1099" s="398" t="s">
        <v>4201</v>
      </c>
      <c r="Z1099" s="340">
        <f t="shared" si="194"/>
        <v>1</v>
      </c>
      <c r="AA1099" s="340">
        <f t="shared" si="195"/>
        <v>1</v>
      </c>
      <c r="AB1099" s="340">
        <f t="shared" si="196"/>
        <v>1</v>
      </c>
      <c r="AC1099" s="340">
        <f t="shared" si="197"/>
        <v>1</v>
      </c>
      <c r="AD1099" s="340">
        <f t="shared" si="198"/>
        <v>1</v>
      </c>
      <c r="AE1099" s="340">
        <f t="shared" si="199"/>
        <v>1</v>
      </c>
      <c r="AF1099" s="340">
        <f t="shared" si="199"/>
        <v>1</v>
      </c>
      <c r="AG1099" s="340">
        <f t="shared" si="200"/>
        <v>1</v>
      </c>
    </row>
    <row r="1100" spans="1:33" ht="171" customHeight="1">
      <c r="A1100" s="169" t="s">
        <v>19</v>
      </c>
      <c r="B1100" s="460" t="s">
        <v>13</v>
      </c>
      <c r="C1100" s="642"/>
      <c r="D1100" s="650"/>
      <c r="E1100" s="643"/>
      <c r="F1100" s="643" t="s">
        <v>4194</v>
      </c>
      <c r="G1100" s="647" t="s">
        <v>4202</v>
      </c>
      <c r="H1100" s="512" t="s">
        <v>4203</v>
      </c>
      <c r="I1100" s="163" t="s">
        <v>4204</v>
      </c>
      <c r="J1100" s="168">
        <v>1</v>
      </c>
      <c r="K1100" s="194">
        <v>45691</v>
      </c>
      <c r="L1100" s="194">
        <v>46055</v>
      </c>
      <c r="M1100" s="165">
        <f t="shared" si="193"/>
        <v>52</v>
      </c>
      <c r="N1100" s="164">
        <v>0</v>
      </c>
      <c r="O1100" s="163" t="s">
        <v>4205</v>
      </c>
      <c r="P1100" s="53">
        <f t="shared" si="201"/>
        <v>0</v>
      </c>
      <c r="Q1100" s="166" t="str">
        <f>IF(ISNUMBER(P1100),IF(P1100=100%,"CUMPLIDA",IF(AND(ISNUMBER(L1100),ISNUMBER(CGR!$P$4)), IF(L1100&lt;CGR!$P$4,"INCUMPLIDA","PROCESO"), "VERIFICAR FECHA")),"SIN VALOR AVANCE")</f>
        <v>PROCESO</v>
      </c>
      <c r="R1100" s="369" t="s">
        <v>4203</v>
      </c>
      <c r="S1100" s="282" t="s">
        <v>4204</v>
      </c>
      <c r="T1100" s="301">
        <v>1</v>
      </c>
      <c r="U1100" s="385">
        <v>45691</v>
      </c>
      <c r="V1100" s="385">
        <v>46055</v>
      </c>
      <c r="W1100" s="165">
        <f t="shared" si="202"/>
        <v>52</v>
      </c>
      <c r="X1100" s="363">
        <v>0</v>
      </c>
      <c r="Y1100" s="398" t="s">
        <v>4205</v>
      </c>
      <c r="Z1100" s="340">
        <f t="shared" si="194"/>
        <v>1</v>
      </c>
      <c r="AA1100" s="340">
        <f t="shared" si="195"/>
        <v>1</v>
      </c>
      <c r="AB1100" s="340">
        <f t="shared" si="196"/>
        <v>1</v>
      </c>
      <c r="AC1100" s="340">
        <f t="shared" si="197"/>
        <v>1</v>
      </c>
      <c r="AD1100" s="340">
        <f t="shared" si="198"/>
        <v>1</v>
      </c>
      <c r="AE1100" s="340">
        <f t="shared" si="199"/>
        <v>1</v>
      </c>
      <c r="AF1100" s="340">
        <f t="shared" si="199"/>
        <v>1</v>
      </c>
      <c r="AG1100" s="340">
        <f t="shared" si="200"/>
        <v>1</v>
      </c>
    </row>
    <row r="1101" spans="1:33" ht="171" customHeight="1">
      <c r="A1101" s="169" t="s">
        <v>19</v>
      </c>
      <c r="B1101" s="460" t="s">
        <v>13</v>
      </c>
      <c r="C1101" s="642"/>
      <c r="D1101" s="650"/>
      <c r="E1101" s="643"/>
      <c r="F1101" s="643" t="s">
        <v>4194</v>
      </c>
      <c r="G1101" s="647"/>
      <c r="H1101" s="512" t="s">
        <v>4206</v>
      </c>
      <c r="I1101" s="163" t="s">
        <v>4207</v>
      </c>
      <c r="J1101" s="168">
        <v>8</v>
      </c>
      <c r="K1101" s="194">
        <v>45689</v>
      </c>
      <c r="L1101" s="194">
        <v>46054</v>
      </c>
      <c r="M1101" s="165">
        <f t="shared" si="193"/>
        <v>52.142857142857146</v>
      </c>
      <c r="N1101" s="164">
        <v>0</v>
      </c>
      <c r="O1101" s="163" t="s">
        <v>4205</v>
      </c>
      <c r="P1101" s="53">
        <f t="shared" si="201"/>
        <v>0</v>
      </c>
      <c r="Q1101" s="166" t="str">
        <f>IF(ISNUMBER(P1101),IF(P1101=100%,"CUMPLIDA",IF(AND(ISNUMBER(L1101),ISNUMBER(CGR!$P$4)), IF(L1101&lt;CGR!$P$4,"INCUMPLIDA","PROCESO"), "VERIFICAR FECHA")),"SIN VALOR AVANCE")</f>
        <v>PROCESO</v>
      </c>
      <c r="R1101" s="369" t="s">
        <v>4206</v>
      </c>
      <c r="S1101" s="282" t="s">
        <v>4207</v>
      </c>
      <c r="T1101" s="301">
        <v>8</v>
      </c>
      <c r="U1101" s="385">
        <v>45689</v>
      </c>
      <c r="V1101" s="385">
        <v>46054</v>
      </c>
      <c r="W1101" s="165">
        <f t="shared" si="202"/>
        <v>52.142857142857146</v>
      </c>
      <c r="X1101" s="363">
        <v>0</v>
      </c>
      <c r="Y1101" s="398" t="s">
        <v>4205</v>
      </c>
      <c r="Z1101" s="340">
        <f t="shared" si="194"/>
        <v>1</v>
      </c>
      <c r="AA1101" s="340">
        <f t="shared" si="195"/>
        <v>1</v>
      </c>
      <c r="AB1101" s="340">
        <f t="shared" si="196"/>
        <v>1</v>
      </c>
      <c r="AC1101" s="340">
        <f t="shared" si="197"/>
        <v>1</v>
      </c>
      <c r="AD1101" s="340">
        <f t="shared" si="198"/>
        <v>1</v>
      </c>
      <c r="AE1101" s="340">
        <f t="shared" si="199"/>
        <v>1</v>
      </c>
      <c r="AF1101" s="340">
        <f t="shared" si="199"/>
        <v>1</v>
      </c>
      <c r="AG1101" s="340">
        <f t="shared" si="200"/>
        <v>1</v>
      </c>
    </row>
    <row r="1102" spans="1:33" ht="185.25" customHeight="1">
      <c r="A1102" s="169" t="s">
        <v>19</v>
      </c>
      <c r="B1102" s="460" t="s">
        <v>13</v>
      </c>
      <c r="C1102" s="642" t="s">
        <v>4180</v>
      </c>
      <c r="D1102" s="650" t="s">
        <v>4181</v>
      </c>
      <c r="E1102" s="643" t="s">
        <v>4208</v>
      </c>
      <c r="F1102" s="643" t="s">
        <v>4209</v>
      </c>
      <c r="G1102" s="469" t="s">
        <v>4195</v>
      </c>
      <c r="H1102" s="539" t="s">
        <v>4196</v>
      </c>
      <c r="I1102" s="539" t="s">
        <v>4197</v>
      </c>
      <c r="J1102" s="164">
        <v>2</v>
      </c>
      <c r="K1102" s="65">
        <v>45691</v>
      </c>
      <c r="L1102" s="65">
        <v>46055</v>
      </c>
      <c r="M1102" s="165">
        <f t="shared" si="193"/>
        <v>52</v>
      </c>
      <c r="N1102" s="164">
        <v>0</v>
      </c>
      <c r="O1102" s="163" t="s">
        <v>4210</v>
      </c>
      <c r="P1102" s="53">
        <f t="shared" si="201"/>
        <v>0</v>
      </c>
      <c r="Q1102" s="166" t="str">
        <f>IF(ISNUMBER(P1102),IF(P1102=100%,"CUMPLIDA",IF(AND(ISNUMBER(L1102),ISNUMBER(CGR!$P$4)), IF(L1102&lt;CGR!$P$4,"INCUMPLIDA","PROCESO"), "VERIFICAR FECHA")),"SIN VALOR AVANCE")</f>
        <v>PROCESO</v>
      </c>
      <c r="R1102" s="366" t="s">
        <v>4196</v>
      </c>
      <c r="S1102" s="368" t="s">
        <v>4197</v>
      </c>
      <c r="T1102" s="363">
        <v>2</v>
      </c>
      <c r="U1102" s="393">
        <v>45691</v>
      </c>
      <c r="V1102" s="393">
        <v>46055</v>
      </c>
      <c r="W1102" s="165">
        <f t="shared" si="202"/>
        <v>52</v>
      </c>
      <c r="X1102" s="363">
        <v>0</v>
      </c>
      <c r="Y1102" s="398" t="s">
        <v>4210</v>
      </c>
      <c r="Z1102" s="340">
        <f t="shared" si="194"/>
        <v>1</v>
      </c>
      <c r="AA1102" s="340">
        <f t="shared" si="195"/>
        <v>1</v>
      </c>
      <c r="AB1102" s="340">
        <f t="shared" si="196"/>
        <v>1</v>
      </c>
      <c r="AC1102" s="340">
        <f t="shared" si="197"/>
        <v>1</v>
      </c>
      <c r="AD1102" s="340">
        <f t="shared" si="198"/>
        <v>1</v>
      </c>
      <c r="AE1102" s="340">
        <f t="shared" si="199"/>
        <v>1</v>
      </c>
      <c r="AF1102" s="340">
        <f t="shared" si="199"/>
        <v>1</v>
      </c>
      <c r="AG1102" s="340">
        <f t="shared" si="200"/>
        <v>1</v>
      </c>
    </row>
    <row r="1103" spans="1:33" ht="99.75" customHeight="1">
      <c r="A1103" s="169" t="s">
        <v>19</v>
      </c>
      <c r="B1103" s="460" t="s">
        <v>13</v>
      </c>
      <c r="C1103" s="642"/>
      <c r="D1103" s="650"/>
      <c r="E1103" s="643"/>
      <c r="F1103" s="643" t="s">
        <v>4209</v>
      </c>
      <c r="G1103" s="469" t="s">
        <v>4199</v>
      </c>
      <c r="H1103" s="539" t="s">
        <v>4199</v>
      </c>
      <c r="I1103" s="539" t="s">
        <v>4200</v>
      </c>
      <c r="J1103" s="168">
        <v>1</v>
      </c>
      <c r="K1103" s="65">
        <v>45691</v>
      </c>
      <c r="L1103" s="65">
        <v>46081</v>
      </c>
      <c r="M1103" s="165">
        <f t="shared" si="193"/>
        <v>55.714285714285715</v>
      </c>
      <c r="N1103" s="164">
        <v>0</v>
      </c>
      <c r="O1103" s="163" t="s">
        <v>4211</v>
      </c>
      <c r="P1103" s="53">
        <f t="shared" si="201"/>
        <v>0</v>
      </c>
      <c r="Q1103" s="166" t="str">
        <f>IF(ISNUMBER(P1103),IF(P1103=100%,"CUMPLIDA",IF(AND(ISNUMBER(L1103),ISNUMBER(CGR!$P$4)), IF(L1103&lt;CGR!$P$4,"INCUMPLIDA","PROCESO"), "VERIFICAR FECHA")),"SIN VALOR AVANCE")</f>
        <v>PROCESO</v>
      </c>
      <c r="R1103" s="366" t="s">
        <v>4199</v>
      </c>
      <c r="S1103" s="368" t="s">
        <v>4200</v>
      </c>
      <c r="T1103" s="301">
        <v>1</v>
      </c>
      <c r="U1103" s="393">
        <v>45691</v>
      </c>
      <c r="V1103" s="393" t="s">
        <v>4247</v>
      </c>
      <c r="W1103" s="165">
        <f t="shared" si="202"/>
        <v>55.714285714285715</v>
      </c>
      <c r="X1103" s="363">
        <v>0</v>
      </c>
      <c r="Y1103" s="398" t="s">
        <v>4211</v>
      </c>
      <c r="Z1103" s="340">
        <f t="shared" si="194"/>
        <v>1</v>
      </c>
      <c r="AA1103" s="340">
        <f t="shared" si="195"/>
        <v>1</v>
      </c>
      <c r="AB1103" s="340">
        <f t="shared" si="196"/>
        <v>1</v>
      </c>
      <c r="AC1103" s="340">
        <f t="shared" si="197"/>
        <v>1</v>
      </c>
      <c r="AD1103" s="340">
        <f t="shared" si="198"/>
        <v>0</v>
      </c>
      <c r="AE1103" s="340">
        <f t="shared" si="199"/>
        <v>1</v>
      </c>
      <c r="AF1103" s="340">
        <f t="shared" si="199"/>
        <v>1</v>
      </c>
      <c r="AG1103" s="340">
        <f t="shared" si="200"/>
        <v>1</v>
      </c>
    </row>
    <row r="1104" spans="1:33" ht="409.5">
      <c r="A1104" s="169" t="s">
        <v>19</v>
      </c>
      <c r="B1104" s="460" t="s">
        <v>13</v>
      </c>
      <c r="C1104" s="642"/>
      <c r="D1104" s="650"/>
      <c r="E1104" s="643"/>
      <c r="F1104" s="643" t="s">
        <v>4209</v>
      </c>
      <c r="G1104" s="52" t="s">
        <v>4212</v>
      </c>
      <c r="H1104" s="512" t="s">
        <v>4206</v>
      </c>
      <c r="I1104" s="163" t="s">
        <v>4207</v>
      </c>
      <c r="J1104" s="168">
        <v>8</v>
      </c>
      <c r="K1104" s="194">
        <v>45691</v>
      </c>
      <c r="L1104" s="194">
        <v>46055</v>
      </c>
      <c r="M1104" s="165">
        <f t="shared" si="193"/>
        <v>52</v>
      </c>
      <c r="N1104" s="164">
        <v>0</v>
      </c>
      <c r="O1104" s="163" t="s">
        <v>4205</v>
      </c>
      <c r="P1104" s="53">
        <f t="shared" si="201"/>
        <v>0</v>
      </c>
      <c r="Q1104" s="166" t="str">
        <f>IF(ISNUMBER(P1104),IF(P1104=100%,"CUMPLIDA",IF(AND(ISNUMBER(L1104),ISNUMBER(CGR!$P$4)), IF(L1104&lt;CGR!$P$4,"INCUMPLIDA","PROCESO"), "VERIFICAR FECHA")),"SIN VALOR AVANCE")</f>
        <v>PROCESO</v>
      </c>
      <c r="R1104" s="369" t="s">
        <v>4206</v>
      </c>
      <c r="S1104" s="282" t="s">
        <v>4207</v>
      </c>
      <c r="T1104" s="301">
        <v>8</v>
      </c>
      <c r="U1104" s="385">
        <v>45691</v>
      </c>
      <c r="V1104" s="385">
        <v>46055</v>
      </c>
      <c r="W1104" s="165">
        <f t="shared" si="202"/>
        <v>52</v>
      </c>
      <c r="X1104" s="363">
        <v>0</v>
      </c>
      <c r="Y1104" s="398" t="s">
        <v>4205</v>
      </c>
      <c r="Z1104" s="340">
        <f t="shared" si="194"/>
        <v>1</v>
      </c>
      <c r="AA1104" s="340">
        <f t="shared" si="195"/>
        <v>1</v>
      </c>
      <c r="AB1104" s="340">
        <f t="shared" si="196"/>
        <v>1</v>
      </c>
      <c r="AC1104" s="340">
        <f t="shared" si="197"/>
        <v>1</v>
      </c>
      <c r="AD1104" s="340">
        <f t="shared" si="198"/>
        <v>1</v>
      </c>
      <c r="AE1104" s="340">
        <f t="shared" si="199"/>
        <v>1</v>
      </c>
      <c r="AF1104" s="340">
        <f t="shared" si="199"/>
        <v>1</v>
      </c>
      <c r="AG1104" s="340">
        <f t="shared" si="200"/>
        <v>1</v>
      </c>
    </row>
    <row r="1105" spans="1:33" ht="85.5" customHeight="1">
      <c r="A1105" s="169" t="s">
        <v>19</v>
      </c>
      <c r="B1105" s="460" t="s">
        <v>13</v>
      </c>
      <c r="C1105" s="642"/>
      <c r="D1105" s="650"/>
      <c r="E1105" s="643"/>
      <c r="F1105" s="643" t="s">
        <v>4209</v>
      </c>
      <c r="G1105" s="52" t="s">
        <v>4191</v>
      </c>
      <c r="H1105" s="163" t="s">
        <v>4213</v>
      </c>
      <c r="I1105" s="163" t="s">
        <v>1288</v>
      </c>
      <c r="J1105" s="467">
        <v>1</v>
      </c>
      <c r="K1105" s="65">
        <v>45691</v>
      </c>
      <c r="L1105" s="65">
        <v>46055</v>
      </c>
      <c r="M1105" s="165">
        <f t="shared" si="193"/>
        <v>52</v>
      </c>
      <c r="N1105" s="461">
        <v>0</v>
      </c>
      <c r="O1105" s="163" t="s">
        <v>4192</v>
      </c>
      <c r="P1105" s="53">
        <f t="shared" si="201"/>
        <v>0</v>
      </c>
      <c r="Q1105" s="166" t="str">
        <f>IF(ISNUMBER(P1105),IF(P1105=100%,"CUMPLIDA",IF(AND(ISNUMBER(L1105),ISNUMBER(CGR!$P$4)), IF(L1105&lt;CGR!$P$4,"INCUMPLIDA","PROCESO"), "VERIFICAR FECHA")),"SIN VALOR AVANCE")</f>
        <v>PROCESO</v>
      </c>
      <c r="R1105" s="281" t="s">
        <v>4213</v>
      </c>
      <c r="S1105" s="282" t="s">
        <v>1288</v>
      </c>
      <c r="T1105" s="374">
        <v>1</v>
      </c>
      <c r="U1105" s="393">
        <v>45691</v>
      </c>
      <c r="V1105" s="393">
        <v>46055</v>
      </c>
      <c r="W1105" s="165">
        <f t="shared" si="202"/>
        <v>52</v>
      </c>
      <c r="X1105" s="304">
        <v>0</v>
      </c>
      <c r="Y1105" s="398" t="s">
        <v>4192</v>
      </c>
      <c r="Z1105" s="340">
        <f t="shared" si="194"/>
        <v>1</v>
      </c>
      <c r="AA1105" s="340">
        <f t="shared" si="195"/>
        <v>1</v>
      </c>
      <c r="AB1105" s="340">
        <f t="shared" si="196"/>
        <v>1</v>
      </c>
      <c r="AC1105" s="340">
        <f t="shared" si="197"/>
        <v>1</v>
      </c>
      <c r="AD1105" s="340">
        <f t="shared" si="198"/>
        <v>1</v>
      </c>
      <c r="AE1105" s="340">
        <f t="shared" si="199"/>
        <v>1</v>
      </c>
      <c r="AF1105" s="340">
        <f t="shared" si="199"/>
        <v>1</v>
      </c>
      <c r="AG1105" s="340">
        <f t="shared" si="200"/>
        <v>1</v>
      </c>
    </row>
    <row r="1106" spans="1:33" ht="114" customHeight="1">
      <c r="A1106" s="169" t="s">
        <v>19</v>
      </c>
      <c r="B1106" s="460" t="s">
        <v>13</v>
      </c>
      <c r="C1106" s="642" t="s">
        <v>4180</v>
      </c>
      <c r="D1106" s="650" t="s">
        <v>4181</v>
      </c>
      <c r="E1106" s="643" t="s">
        <v>4214</v>
      </c>
      <c r="F1106" s="660" t="s">
        <v>4215</v>
      </c>
      <c r="G1106" s="469" t="s">
        <v>4216</v>
      </c>
      <c r="H1106" s="539" t="s">
        <v>4216</v>
      </c>
      <c r="I1106" s="171" t="s">
        <v>4197</v>
      </c>
      <c r="J1106" s="461">
        <v>1</v>
      </c>
      <c r="K1106" s="65">
        <v>45691</v>
      </c>
      <c r="L1106" s="65">
        <v>46081</v>
      </c>
      <c r="M1106" s="165">
        <f t="shared" si="193"/>
        <v>55.714285714285715</v>
      </c>
      <c r="N1106" s="461">
        <v>0</v>
      </c>
      <c r="O1106" s="163" t="s">
        <v>4217</v>
      </c>
      <c r="P1106" s="53">
        <f t="shared" si="201"/>
        <v>0</v>
      </c>
      <c r="Q1106" s="166" t="str">
        <f>IF(ISNUMBER(P1106),IF(P1106=100%,"CUMPLIDA",IF(AND(ISNUMBER(L1106),ISNUMBER(CGR!$P$4)), IF(L1106&lt;CGR!$P$4,"INCUMPLIDA","PROCESO"), "VERIFICAR FECHA")),"SIN VALOR AVANCE")</f>
        <v>PROCESO</v>
      </c>
      <c r="R1106" s="366" t="s">
        <v>4216</v>
      </c>
      <c r="S1106" s="367" t="s">
        <v>4197</v>
      </c>
      <c r="T1106" s="304">
        <v>1</v>
      </c>
      <c r="U1106" s="393">
        <v>45691</v>
      </c>
      <c r="V1106" s="393" t="s">
        <v>4247</v>
      </c>
      <c r="W1106" s="165">
        <f t="shared" si="202"/>
        <v>55.714285714285715</v>
      </c>
      <c r="X1106" s="304">
        <v>0</v>
      </c>
      <c r="Y1106" s="398" t="s">
        <v>4217</v>
      </c>
      <c r="Z1106" s="340">
        <f t="shared" si="194"/>
        <v>1</v>
      </c>
      <c r="AA1106" s="340">
        <f t="shared" si="195"/>
        <v>1</v>
      </c>
      <c r="AB1106" s="340">
        <f t="shared" si="196"/>
        <v>1</v>
      </c>
      <c r="AC1106" s="340">
        <f t="shared" si="197"/>
        <v>1</v>
      </c>
      <c r="AD1106" s="340">
        <f t="shared" si="198"/>
        <v>0</v>
      </c>
      <c r="AE1106" s="340">
        <f t="shared" si="199"/>
        <v>1</v>
      </c>
      <c r="AF1106" s="340">
        <f t="shared" si="199"/>
        <v>1</v>
      </c>
      <c r="AG1106" s="340">
        <f t="shared" si="200"/>
        <v>1</v>
      </c>
    </row>
    <row r="1107" spans="1:33" ht="270">
      <c r="A1107" s="169" t="s">
        <v>19</v>
      </c>
      <c r="B1107" s="460" t="s">
        <v>13</v>
      </c>
      <c r="C1107" s="642"/>
      <c r="D1107" s="650"/>
      <c r="E1107" s="643"/>
      <c r="F1107" s="660"/>
      <c r="G1107" s="469" t="s">
        <v>4199</v>
      </c>
      <c r="H1107" s="539" t="s">
        <v>4199</v>
      </c>
      <c r="I1107" s="540" t="s">
        <v>4200</v>
      </c>
      <c r="J1107" s="168">
        <v>1</v>
      </c>
      <c r="K1107" s="65">
        <v>45691</v>
      </c>
      <c r="L1107" s="65">
        <v>46081</v>
      </c>
      <c r="M1107" s="165">
        <f t="shared" si="193"/>
        <v>55.714285714285715</v>
      </c>
      <c r="N1107" s="164">
        <v>0</v>
      </c>
      <c r="O1107" s="163" t="s">
        <v>4218</v>
      </c>
      <c r="P1107" s="53">
        <f t="shared" si="201"/>
        <v>0</v>
      </c>
      <c r="Q1107" s="166" t="str">
        <f>IF(ISNUMBER(P1107),IF(P1107=100%,"CUMPLIDA",IF(AND(ISNUMBER(L1107),ISNUMBER(CGR!$P$4)), IF(L1107&lt;CGR!$P$4,"INCUMPLIDA","PROCESO"), "VERIFICAR FECHA")),"SIN VALOR AVANCE")</f>
        <v>PROCESO</v>
      </c>
      <c r="R1107" s="366" t="s">
        <v>4199</v>
      </c>
      <c r="S1107" s="394" t="s">
        <v>4200</v>
      </c>
      <c r="T1107" s="301">
        <v>1</v>
      </c>
      <c r="U1107" s="393">
        <v>45691</v>
      </c>
      <c r="V1107" s="393" t="s">
        <v>4247</v>
      </c>
      <c r="W1107" s="165">
        <f t="shared" si="202"/>
        <v>55.714285714285715</v>
      </c>
      <c r="X1107" s="363">
        <v>0</v>
      </c>
      <c r="Y1107" s="398" t="s">
        <v>4218</v>
      </c>
      <c r="Z1107" s="340">
        <f t="shared" si="194"/>
        <v>1</v>
      </c>
      <c r="AA1107" s="340">
        <f t="shared" si="195"/>
        <v>1</v>
      </c>
      <c r="AB1107" s="340">
        <f t="shared" si="196"/>
        <v>1</v>
      </c>
      <c r="AC1107" s="340">
        <f t="shared" si="197"/>
        <v>1</v>
      </c>
      <c r="AD1107" s="340">
        <f t="shared" si="198"/>
        <v>0</v>
      </c>
      <c r="AE1107" s="340">
        <f t="shared" si="199"/>
        <v>1</v>
      </c>
      <c r="AF1107" s="340">
        <f t="shared" si="199"/>
        <v>1</v>
      </c>
      <c r="AG1107" s="340">
        <f t="shared" si="200"/>
        <v>1</v>
      </c>
    </row>
    <row r="1108" spans="1:33" ht="185.25" customHeight="1">
      <c r="A1108" s="169" t="s">
        <v>19</v>
      </c>
      <c r="B1108" s="460" t="s">
        <v>13</v>
      </c>
      <c r="C1108" s="642" t="s">
        <v>4180</v>
      </c>
      <c r="D1108" s="650" t="s">
        <v>4219</v>
      </c>
      <c r="E1108" s="643" t="s">
        <v>4220</v>
      </c>
      <c r="F1108" s="643" t="s">
        <v>4221</v>
      </c>
      <c r="G1108" s="469" t="s">
        <v>4195</v>
      </c>
      <c r="H1108" s="539" t="s">
        <v>4196</v>
      </c>
      <c r="I1108" s="171" t="s">
        <v>4197</v>
      </c>
      <c r="J1108" s="164">
        <v>2</v>
      </c>
      <c r="K1108" s="65">
        <v>45691</v>
      </c>
      <c r="L1108" s="65">
        <v>46055</v>
      </c>
      <c r="M1108" s="165">
        <f t="shared" ref="M1108:M1115" si="203">(L1108-K1108)/7</f>
        <v>52</v>
      </c>
      <c r="N1108" s="164">
        <v>0</v>
      </c>
      <c r="O1108" s="163" t="s">
        <v>4210</v>
      </c>
      <c r="P1108" s="53">
        <f t="shared" si="201"/>
        <v>0</v>
      </c>
      <c r="Q1108" s="166" t="str">
        <f>IF(ISNUMBER(P1108),IF(P1108=100%,"CUMPLIDA",IF(AND(ISNUMBER(L1108),ISNUMBER(CGR!$P$4)), IF(L1108&lt;CGR!$P$4,"INCUMPLIDA","PROCESO"), "VERIFICAR FECHA")),"SIN VALOR AVANCE")</f>
        <v>PROCESO</v>
      </c>
      <c r="R1108" s="366" t="s">
        <v>4196</v>
      </c>
      <c r="S1108" s="367" t="s">
        <v>4197</v>
      </c>
      <c r="T1108" s="363">
        <v>2</v>
      </c>
      <c r="U1108" s="393">
        <v>45691</v>
      </c>
      <c r="V1108" s="393">
        <v>46055</v>
      </c>
      <c r="W1108" s="165">
        <f t="shared" si="202"/>
        <v>52</v>
      </c>
      <c r="X1108" s="363">
        <v>0</v>
      </c>
      <c r="Y1108" s="398" t="s">
        <v>4210</v>
      </c>
      <c r="Z1108" s="340">
        <f t="shared" si="194"/>
        <v>1</v>
      </c>
      <c r="AA1108" s="340">
        <f t="shared" si="195"/>
        <v>1</v>
      </c>
      <c r="AB1108" s="340">
        <f t="shared" si="196"/>
        <v>1</v>
      </c>
      <c r="AC1108" s="340">
        <f t="shared" si="197"/>
        <v>1</v>
      </c>
      <c r="AD1108" s="340">
        <f t="shared" si="198"/>
        <v>1</v>
      </c>
      <c r="AE1108" s="340">
        <f t="shared" si="199"/>
        <v>1</v>
      </c>
      <c r="AF1108" s="340">
        <f t="shared" si="199"/>
        <v>1</v>
      </c>
      <c r="AG1108" s="340">
        <f t="shared" si="200"/>
        <v>1</v>
      </c>
    </row>
    <row r="1109" spans="1:33" ht="270">
      <c r="A1109" s="169" t="s">
        <v>19</v>
      </c>
      <c r="B1109" s="460" t="s">
        <v>13</v>
      </c>
      <c r="C1109" s="642"/>
      <c r="D1109" s="650"/>
      <c r="E1109" s="643"/>
      <c r="F1109" s="643" t="s">
        <v>4221</v>
      </c>
      <c r="G1109" s="469" t="s">
        <v>4199</v>
      </c>
      <c r="H1109" s="539" t="s">
        <v>4199</v>
      </c>
      <c r="I1109" s="540" t="s">
        <v>4200</v>
      </c>
      <c r="J1109" s="168">
        <v>1</v>
      </c>
      <c r="K1109" s="65">
        <v>45691</v>
      </c>
      <c r="L1109" s="65">
        <v>46081</v>
      </c>
      <c r="M1109" s="165">
        <f t="shared" si="203"/>
        <v>55.714285714285715</v>
      </c>
      <c r="N1109" s="164">
        <v>0</v>
      </c>
      <c r="O1109" s="163" t="s">
        <v>4222</v>
      </c>
      <c r="P1109" s="53">
        <f t="shared" si="201"/>
        <v>0</v>
      </c>
      <c r="Q1109" s="166" t="str">
        <f>IF(ISNUMBER(P1109),IF(P1109=100%,"CUMPLIDA",IF(AND(ISNUMBER(L1109),ISNUMBER(CGR!$P$4)), IF(L1109&lt;CGR!$P$4,"INCUMPLIDA","PROCESO"), "VERIFICAR FECHA")),"SIN VALOR AVANCE")</f>
        <v>PROCESO</v>
      </c>
      <c r="R1109" s="366" t="s">
        <v>4199</v>
      </c>
      <c r="S1109" s="394" t="s">
        <v>4200</v>
      </c>
      <c r="T1109" s="301">
        <v>1</v>
      </c>
      <c r="U1109" s="393">
        <v>45691</v>
      </c>
      <c r="V1109" s="393" t="s">
        <v>4247</v>
      </c>
      <c r="W1109" s="165">
        <f t="shared" si="202"/>
        <v>55.714285714285715</v>
      </c>
      <c r="X1109" s="363">
        <v>0</v>
      </c>
      <c r="Y1109" s="398" t="s">
        <v>4222</v>
      </c>
      <c r="Z1109" s="340">
        <f t="shared" ref="Z1109:Z1115" si="204">IF(H1109=R1109,1,0)</f>
        <v>1</v>
      </c>
      <c r="AA1109" s="340">
        <f t="shared" ref="AA1109:AA1115" si="205">IF(I1109=S1109,1,0)</f>
        <v>1</v>
      </c>
      <c r="AB1109" s="340">
        <f t="shared" ref="AB1109:AB1115" si="206">IF(J1109=T1109,1,0)</f>
        <v>1</v>
      </c>
      <c r="AC1109" s="340">
        <f t="shared" ref="AC1109:AC1115" si="207">IF(K1109=U1109,1,0)</f>
        <v>1</v>
      </c>
      <c r="AD1109" s="340">
        <f t="shared" ref="AD1109:AD1115" si="208">IF(L1109=V1109,1,0)</f>
        <v>0</v>
      </c>
      <c r="AE1109" s="340">
        <f t="shared" ref="AE1109:AF1115" si="209">IF(M1109=W1109,1,0)</f>
        <v>1</v>
      </c>
      <c r="AF1109" s="340">
        <f t="shared" si="209"/>
        <v>1</v>
      </c>
      <c r="AG1109" s="340">
        <f t="shared" ref="AG1109:AG1115" si="210">IF(O1109=Y1109,1,0)</f>
        <v>1</v>
      </c>
    </row>
    <row r="1110" spans="1:33" ht="409.5">
      <c r="A1110" s="169" t="s">
        <v>19</v>
      </c>
      <c r="B1110" s="460" t="s">
        <v>13</v>
      </c>
      <c r="C1110" s="642"/>
      <c r="D1110" s="650"/>
      <c r="E1110" s="643"/>
      <c r="F1110" s="643" t="s">
        <v>4221</v>
      </c>
      <c r="G1110" s="52" t="s">
        <v>4212</v>
      </c>
      <c r="H1110" s="512" t="s">
        <v>4206</v>
      </c>
      <c r="I1110" s="163" t="s">
        <v>4223</v>
      </c>
      <c r="J1110" s="168">
        <v>8</v>
      </c>
      <c r="K1110" s="194">
        <v>45691</v>
      </c>
      <c r="L1110" s="194">
        <v>46055</v>
      </c>
      <c r="M1110" s="165">
        <f t="shared" si="203"/>
        <v>52</v>
      </c>
      <c r="N1110" s="164">
        <v>0</v>
      </c>
      <c r="O1110" s="163" t="s">
        <v>4205</v>
      </c>
      <c r="P1110" s="53">
        <f t="shared" si="201"/>
        <v>0</v>
      </c>
      <c r="Q1110" s="166" t="str">
        <f>IF(ISNUMBER(P1110),IF(P1110=100%,"CUMPLIDA",IF(AND(ISNUMBER(L1110),ISNUMBER(CGR!$P$4)), IF(L1110&lt;CGR!$P$4,"INCUMPLIDA","PROCESO"), "VERIFICAR FECHA")),"SIN VALOR AVANCE")</f>
        <v>PROCESO</v>
      </c>
      <c r="R1110" s="369" t="s">
        <v>4206</v>
      </c>
      <c r="S1110" s="282" t="s">
        <v>4223</v>
      </c>
      <c r="T1110" s="301">
        <v>8</v>
      </c>
      <c r="U1110" s="385">
        <v>45691</v>
      </c>
      <c r="V1110" s="385">
        <v>46055</v>
      </c>
      <c r="W1110" s="165">
        <f t="shared" si="202"/>
        <v>52</v>
      </c>
      <c r="X1110" s="363">
        <v>0</v>
      </c>
      <c r="Y1110" s="398" t="s">
        <v>4205</v>
      </c>
      <c r="Z1110" s="340">
        <f t="shared" si="204"/>
        <v>1</v>
      </c>
      <c r="AA1110" s="340">
        <f t="shared" si="205"/>
        <v>1</v>
      </c>
      <c r="AB1110" s="340">
        <f t="shared" si="206"/>
        <v>1</v>
      </c>
      <c r="AC1110" s="340">
        <f t="shared" si="207"/>
        <v>1</v>
      </c>
      <c r="AD1110" s="340">
        <f t="shared" si="208"/>
        <v>1</v>
      </c>
      <c r="AE1110" s="340">
        <f t="shared" si="209"/>
        <v>1</v>
      </c>
      <c r="AF1110" s="340">
        <f t="shared" si="209"/>
        <v>1</v>
      </c>
      <c r="AG1110" s="340">
        <f t="shared" si="210"/>
        <v>1</v>
      </c>
    </row>
    <row r="1111" spans="1:33" ht="85.5" customHeight="1">
      <c r="A1111" s="169" t="s">
        <v>19</v>
      </c>
      <c r="B1111" s="460" t="s">
        <v>13</v>
      </c>
      <c r="C1111" s="642"/>
      <c r="D1111" s="650"/>
      <c r="E1111" s="643"/>
      <c r="F1111" s="643" t="s">
        <v>4221</v>
      </c>
      <c r="G1111" s="52" t="s">
        <v>4191</v>
      </c>
      <c r="H1111" s="163" t="s">
        <v>4213</v>
      </c>
      <c r="I1111" s="163" t="s">
        <v>1288</v>
      </c>
      <c r="J1111" s="467">
        <v>1</v>
      </c>
      <c r="K1111" s="65">
        <v>45691</v>
      </c>
      <c r="L1111" s="65">
        <v>46055</v>
      </c>
      <c r="M1111" s="165">
        <f t="shared" si="203"/>
        <v>52</v>
      </c>
      <c r="N1111" s="461">
        <v>0</v>
      </c>
      <c r="O1111" s="163" t="s">
        <v>4192</v>
      </c>
      <c r="P1111" s="53">
        <f t="shared" si="201"/>
        <v>0</v>
      </c>
      <c r="Q1111" s="166" t="str">
        <f>IF(ISNUMBER(P1111),IF(P1111=100%,"CUMPLIDA",IF(AND(ISNUMBER(L1111),ISNUMBER(CGR!$P$4)), IF(L1111&lt;CGR!$P$4,"INCUMPLIDA","PROCESO"), "VERIFICAR FECHA")),"SIN VALOR AVANCE")</f>
        <v>PROCESO</v>
      </c>
      <c r="R1111" s="281" t="s">
        <v>4213</v>
      </c>
      <c r="S1111" s="282" t="s">
        <v>1288</v>
      </c>
      <c r="T1111" s="374">
        <v>1</v>
      </c>
      <c r="U1111" s="393">
        <v>45691</v>
      </c>
      <c r="V1111" s="393">
        <v>46055</v>
      </c>
      <c r="W1111" s="165">
        <f t="shared" si="202"/>
        <v>52</v>
      </c>
      <c r="X1111" s="304">
        <v>0</v>
      </c>
      <c r="Y1111" s="398" t="s">
        <v>4192</v>
      </c>
      <c r="Z1111" s="340">
        <f t="shared" si="204"/>
        <v>1</v>
      </c>
      <c r="AA1111" s="340">
        <f t="shared" si="205"/>
        <v>1</v>
      </c>
      <c r="AB1111" s="340">
        <f t="shared" si="206"/>
        <v>1</v>
      </c>
      <c r="AC1111" s="340">
        <f t="shared" si="207"/>
        <v>1</v>
      </c>
      <c r="AD1111" s="340">
        <f t="shared" si="208"/>
        <v>1</v>
      </c>
      <c r="AE1111" s="340">
        <f t="shared" si="209"/>
        <v>1</v>
      </c>
      <c r="AF1111" s="340">
        <f t="shared" si="209"/>
        <v>1</v>
      </c>
      <c r="AG1111" s="340">
        <f t="shared" si="210"/>
        <v>1</v>
      </c>
    </row>
    <row r="1112" spans="1:33" ht="171" customHeight="1">
      <c r="A1112" s="169" t="s">
        <v>19</v>
      </c>
      <c r="B1112" s="460" t="s">
        <v>13</v>
      </c>
      <c r="C1112" s="642" t="s">
        <v>4180</v>
      </c>
      <c r="D1112" s="645" t="s">
        <v>4224</v>
      </c>
      <c r="E1112" s="643" t="s">
        <v>4225</v>
      </c>
      <c r="F1112" s="643" t="s">
        <v>4226</v>
      </c>
      <c r="G1112" s="469" t="s">
        <v>4227</v>
      </c>
      <c r="H1112" s="539" t="s">
        <v>4228</v>
      </c>
      <c r="I1112" s="163" t="s">
        <v>4229</v>
      </c>
      <c r="J1112" s="164">
        <v>1</v>
      </c>
      <c r="K1112" s="65">
        <v>45691</v>
      </c>
      <c r="L1112" s="65">
        <v>46055</v>
      </c>
      <c r="M1112" s="165">
        <f t="shared" si="203"/>
        <v>52</v>
      </c>
      <c r="N1112" s="164">
        <v>0</v>
      </c>
      <c r="O1112" s="163" t="s">
        <v>4205</v>
      </c>
      <c r="P1112" s="53">
        <f t="shared" si="201"/>
        <v>0</v>
      </c>
      <c r="Q1112" s="166" t="str">
        <f>IF(ISNUMBER(P1112),IF(P1112=100%,"CUMPLIDA",IF(AND(ISNUMBER(L1112),ISNUMBER(CGR!$P$4)), IF(L1112&lt;CGR!$P$4,"INCUMPLIDA","PROCESO"), "VERIFICAR FECHA")),"SIN VALOR AVANCE")</f>
        <v>PROCESO</v>
      </c>
      <c r="R1112" s="366" t="s">
        <v>4228</v>
      </c>
      <c r="S1112" s="282" t="s">
        <v>4229</v>
      </c>
      <c r="T1112" s="363">
        <v>1</v>
      </c>
      <c r="U1112" s="393">
        <v>45691</v>
      </c>
      <c r="V1112" s="393">
        <v>46055</v>
      </c>
      <c r="W1112" s="165">
        <f t="shared" si="202"/>
        <v>52</v>
      </c>
      <c r="X1112" s="363">
        <v>0</v>
      </c>
      <c r="Y1112" s="398" t="s">
        <v>4205</v>
      </c>
      <c r="Z1112" s="340">
        <f t="shared" si="204"/>
        <v>1</v>
      </c>
      <c r="AA1112" s="340">
        <f t="shared" si="205"/>
        <v>1</v>
      </c>
      <c r="AB1112" s="340">
        <f t="shared" si="206"/>
        <v>1</v>
      </c>
      <c r="AC1112" s="340">
        <f t="shared" si="207"/>
        <v>1</v>
      </c>
      <c r="AD1112" s="340">
        <f t="shared" si="208"/>
        <v>1</v>
      </c>
      <c r="AE1112" s="340">
        <f t="shared" si="209"/>
        <v>1</v>
      </c>
      <c r="AF1112" s="340">
        <f t="shared" si="209"/>
        <v>1</v>
      </c>
      <c r="AG1112" s="340">
        <f t="shared" si="210"/>
        <v>1</v>
      </c>
    </row>
    <row r="1113" spans="1:33" ht="409.5">
      <c r="A1113" s="169" t="s">
        <v>19</v>
      </c>
      <c r="B1113" s="460" t="s">
        <v>13</v>
      </c>
      <c r="C1113" s="642"/>
      <c r="D1113" s="645"/>
      <c r="E1113" s="643"/>
      <c r="F1113" s="643" t="s">
        <v>4226</v>
      </c>
      <c r="G1113" s="52" t="s">
        <v>4212</v>
      </c>
      <c r="H1113" s="512" t="s">
        <v>4206</v>
      </c>
      <c r="I1113" s="541" t="s">
        <v>4207</v>
      </c>
      <c r="J1113" s="168">
        <v>8</v>
      </c>
      <c r="K1113" s="194">
        <v>45691</v>
      </c>
      <c r="L1113" s="194">
        <v>46055</v>
      </c>
      <c r="M1113" s="165">
        <f t="shared" si="203"/>
        <v>52</v>
      </c>
      <c r="N1113" s="164">
        <v>0</v>
      </c>
      <c r="O1113" s="163" t="s">
        <v>4205</v>
      </c>
      <c r="P1113" s="53">
        <f t="shared" si="201"/>
        <v>0</v>
      </c>
      <c r="Q1113" s="166" t="str">
        <f>IF(ISNUMBER(P1113),IF(P1113=100%,"CUMPLIDA",IF(AND(ISNUMBER(L1113),ISNUMBER(CGR!$P$4)), IF(L1113&lt;CGR!$P$4,"INCUMPLIDA","PROCESO"), "VERIFICAR FECHA")),"SIN VALOR AVANCE")</f>
        <v>PROCESO</v>
      </c>
      <c r="R1113" s="369" t="s">
        <v>4206</v>
      </c>
      <c r="S1113" s="395" t="s">
        <v>4207</v>
      </c>
      <c r="T1113" s="301">
        <v>8</v>
      </c>
      <c r="U1113" s="385">
        <v>45691</v>
      </c>
      <c r="V1113" s="385">
        <v>46055</v>
      </c>
      <c r="W1113" s="165">
        <f t="shared" si="202"/>
        <v>52</v>
      </c>
      <c r="X1113" s="363">
        <v>0</v>
      </c>
      <c r="Y1113" s="398" t="s">
        <v>4205</v>
      </c>
      <c r="Z1113" s="340">
        <f t="shared" si="204"/>
        <v>1</v>
      </c>
      <c r="AA1113" s="340">
        <f t="shared" si="205"/>
        <v>1</v>
      </c>
      <c r="AB1113" s="340">
        <f t="shared" si="206"/>
        <v>1</v>
      </c>
      <c r="AC1113" s="340">
        <f t="shared" si="207"/>
        <v>1</v>
      </c>
      <c r="AD1113" s="340">
        <f t="shared" si="208"/>
        <v>1</v>
      </c>
      <c r="AE1113" s="340">
        <f t="shared" si="209"/>
        <v>1</v>
      </c>
      <c r="AF1113" s="340">
        <f t="shared" si="209"/>
        <v>1</v>
      </c>
      <c r="AG1113" s="340">
        <f t="shared" si="210"/>
        <v>1</v>
      </c>
    </row>
    <row r="1114" spans="1:33" ht="85.5" customHeight="1">
      <c r="A1114" s="169" t="s">
        <v>19</v>
      </c>
      <c r="B1114" s="460" t="s">
        <v>13</v>
      </c>
      <c r="C1114" s="642"/>
      <c r="D1114" s="645"/>
      <c r="E1114" s="643"/>
      <c r="F1114" s="643" t="s">
        <v>4226</v>
      </c>
      <c r="G1114" s="52" t="s">
        <v>4191</v>
      </c>
      <c r="H1114" s="163" t="s">
        <v>4213</v>
      </c>
      <c r="I1114" s="163" t="s">
        <v>1288</v>
      </c>
      <c r="J1114" s="467">
        <v>1</v>
      </c>
      <c r="K1114" s="65">
        <v>45691</v>
      </c>
      <c r="L1114" s="65">
        <v>46055</v>
      </c>
      <c r="M1114" s="165">
        <f t="shared" si="203"/>
        <v>52</v>
      </c>
      <c r="N1114" s="461">
        <v>0</v>
      </c>
      <c r="O1114" s="163" t="s">
        <v>4192</v>
      </c>
      <c r="P1114" s="53">
        <f t="shared" si="201"/>
        <v>0</v>
      </c>
      <c r="Q1114" s="166" t="str">
        <f>IF(ISNUMBER(P1114),IF(P1114=100%,"CUMPLIDA",IF(AND(ISNUMBER(L1114),ISNUMBER(CGR!$P$4)), IF(L1114&lt;CGR!$P$4,"INCUMPLIDA","PROCESO"), "VERIFICAR FECHA")),"SIN VALOR AVANCE")</f>
        <v>PROCESO</v>
      </c>
      <c r="R1114" s="281" t="s">
        <v>4213</v>
      </c>
      <c r="S1114" s="282" t="s">
        <v>1288</v>
      </c>
      <c r="T1114" s="374">
        <v>1</v>
      </c>
      <c r="U1114" s="393">
        <v>45691</v>
      </c>
      <c r="V1114" s="393">
        <v>46055</v>
      </c>
      <c r="W1114" s="165">
        <f t="shared" si="202"/>
        <v>52</v>
      </c>
      <c r="X1114" s="304">
        <v>0</v>
      </c>
      <c r="Y1114" s="398" t="s">
        <v>4192</v>
      </c>
      <c r="Z1114" s="340">
        <f t="shared" si="204"/>
        <v>1</v>
      </c>
      <c r="AA1114" s="340">
        <f t="shared" si="205"/>
        <v>1</v>
      </c>
      <c r="AB1114" s="340">
        <f t="shared" si="206"/>
        <v>1</v>
      </c>
      <c r="AC1114" s="340">
        <f t="shared" si="207"/>
        <v>1</v>
      </c>
      <c r="AD1114" s="340">
        <f t="shared" si="208"/>
        <v>1</v>
      </c>
      <c r="AE1114" s="340">
        <f t="shared" si="209"/>
        <v>1</v>
      </c>
      <c r="AF1114" s="340">
        <f t="shared" si="209"/>
        <v>1</v>
      </c>
      <c r="AG1114" s="340">
        <f t="shared" si="210"/>
        <v>1</v>
      </c>
    </row>
    <row r="1115" spans="1:33" ht="409.5">
      <c r="A1115" s="169" t="s">
        <v>19</v>
      </c>
      <c r="B1115" s="460" t="s">
        <v>13</v>
      </c>
      <c r="C1115" s="167" t="s">
        <v>4180</v>
      </c>
      <c r="D1115" s="115" t="s">
        <v>4230</v>
      </c>
      <c r="E1115" s="52" t="s">
        <v>4231</v>
      </c>
      <c r="F1115" s="52" t="s">
        <v>4232</v>
      </c>
      <c r="G1115" s="52" t="s">
        <v>4233</v>
      </c>
      <c r="H1115" s="537" t="s">
        <v>4234</v>
      </c>
      <c r="I1115" s="163" t="s">
        <v>4235</v>
      </c>
      <c r="J1115" s="164">
        <v>1</v>
      </c>
      <c r="K1115" s="65">
        <v>45691</v>
      </c>
      <c r="L1115" s="65">
        <v>46081</v>
      </c>
      <c r="M1115" s="165">
        <f t="shared" si="203"/>
        <v>55.714285714285715</v>
      </c>
      <c r="N1115" s="164">
        <v>0</v>
      </c>
      <c r="O1115" s="163" t="s">
        <v>4236</v>
      </c>
      <c r="P1115" s="53">
        <f t="shared" si="201"/>
        <v>0</v>
      </c>
      <c r="Q1115" s="166" t="str">
        <f>IF(ISNUMBER(P1115),IF(P1115=100%,"CUMPLIDA",IF(AND(ISNUMBER(L1115),ISNUMBER(CGR!$P$4)), IF(L1115&lt;CGR!$P$4,"INCUMPLIDA","PROCESO"), "VERIFICAR FECHA")),"SIN VALOR AVANCE")</f>
        <v>PROCESO</v>
      </c>
      <c r="R1115" s="362" t="s">
        <v>4234</v>
      </c>
      <c r="S1115" s="282" t="s">
        <v>4235</v>
      </c>
      <c r="T1115" s="363">
        <v>1</v>
      </c>
      <c r="U1115" s="393">
        <v>45691</v>
      </c>
      <c r="V1115" s="393" t="s">
        <v>4247</v>
      </c>
      <c r="W1115" s="165">
        <f t="shared" si="202"/>
        <v>55.714285714285715</v>
      </c>
      <c r="X1115" s="363">
        <v>0</v>
      </c>
      <c r="Y1115" s="398" t="s">
        <v>4236</v>
      </c>
      <c r="Z1115" s="340">
        <f t="shared" si="204"/>
        <v>1</v>
      </c>
      <c r="AA1115" s="340">
        <f t="shared" si="205"/>
        <v>1</v>
      </c>
      <c r="AB1115" s="340">
        <f t="shared" si="206"/>
        <v>1</v>
      </c>
      <c r="AC1115" s="340">
        <f t="shared" si="207"/>
        <v>1</v>
      </c>
      <c r="AD1115" s="340">
        <f t="shared" si="208"/>
        <v>0</v>
      </c>
      <c r="AE1115" s="340">
        <f t="shared" si="209"/>
        <v>1</v>
      </c>
      <c r="AF1115" s="340">
        <f t="shared" si="209"/>
        <v>1</v>
      </c>
      <c r="AG1115" s="340">
        <f t="shared" si="210"/>
        <v>1</v>
      </c>
    </row>
  </sheetData>
  <sheetProtection algorithmName="SHA-512" hashValue="Jxf3llP2loyCvrselEdu/oaFtgDDN2keQNv47uwMkcvBmkZOGSOeWu2MFZijEytg0yxYC9h1nV3iWcBisgKSdA==" saltValue="M1+EOdDjepfZLnPXEzmCqQ==" spinCount="100000" sheet="1" formatCells="0" formatColumns="0" formatRows="0" autoFilter="0"/>
  <protectedRanges>
    <protectedRange sqref="T1098 T1112 T1102 T1108" name="Rango2_1_4_1_1_2_1_1_3_1_1_3"/>
    <protectedRange sqref="T1106" name="Rango2_28_1_3_1_1_1_3"/>
    <protectedRange sqref="R1112 R1098 R1099:S1099 R1107:S1107 R1109:S1109 R1102:R1103 R1108" name="Rango2_1_2_4_1_1_2_1_1_4_1_1_3"/>
    <protectedRange sqref="S1098 S1106 S1108" name="Rango2_1_3_13_1_1_2_1_1_3_1_1_3"/>
    <protectedRange sqref="R1106" name="Rango2_27_1_2_1_1_1_1_3"/>
    <protectedRange sqref="U1095:U1097 V1096:V1097 U1111:V1112 U1098:V1099 U1114:V1115 U1102:V1103 U1105:V1109" name="Rango2_1_5_1_2_4_1_1_6_1_1_3"/>
    <protectedRange sqref="S1102" name="Rango2_1_3_13_1_1_2_1_1_1_1_3"/>
    <protectedRange sqref="S1103" name="Rango2_1_2_4_1_1_2_1_1_1_1_3"/>
    <protectedRange sqref="J1098 J1112 J1102 J1108" name="Rango2_1_4_1_1_2_1_1_3_1_1_1"/>
    <protectedRange sqref="J1106" name="Rango2_28_1_3_1_1_1_1"/>
    <protectedRange sqref="G1112:H1112 G1098:H1098 G1099:I1099 G1107:I1107 G1109:I1109 G1102:H1103 G1108:H1108" name="Rango2_1_2_4_1_1_2_1_1_4_1_1_1"/>
    <protectedRange sqref="I1098 I1106 I1108" name="Rango2_1_3_13_1_1_2_1_1_3_1_1_1"/>
    <protectedRange sqref="G1106:H1106" name="Rango2_27_1_2_1_1_1_1_1"/>
    <protectedRange sqref="K1095:K1097 L1096:L1097 K1111:L1112 K1098:L1099 K1114:L1114 K1102:L1102 K1105:L1105 K1103 K1108:L1108 K1106:K1107 K1109 K1115" name="Rango2_1_5_1_2_4_1_1_6_1_1_1"/>
    <protectedRange sqref="I1102" name="Rango2_1_3_13_1_1_2_1_1_1_1_1"/>
    <protectedRange sqref="I1103" name="Rango2_1_2_4_1_1_2_1_1_1_1_1"/>
    <protectedRange sqref="L1103 L1106:L1107 L1109 L1115" name="Rango2_1_5_1_2_4_1_1_6_1_1_1_2_1"/>
  </protectedRanges>
  <mergeCells count="522">
    <mergeCell ref="F930:F944"/>
    <mergeCell ref="F945:F960"/>
    <mergeCell ref="F961:F978"/>
    <mergeCell ref="F979:F990"/>
    <mergeCell ref="F991:F1005"/>
    <mergeCell ref="F1006:F1022"/>
    <mergeCell ref="F1023:F1034"/>
    <mergeCell ref="F785:F799"/>
    <mergeCell ref="G786:G787"/>
    <mergeCell ref="F800:F814"/>
    <mergeCell ref="F815:F831"/>
    <mergeCell ref="F832:F850"/>
    <mergeCell ref="F851:F867"/>
    <mergeCell ref="F868:F882"/>
    <mergeCell ref="F883:F897"/>
    <mergeCell ref="F899:F914"/>
    <mergeCell ref="C1095:C1097"/>
    <mergeCell ref="C1098:C1101"/>
    <mergeCell ref="C1102:C1105"/>
    <mergeCell ref="C1106:C1107"/>
    <mergeCell ref="C1108:C1111"/>
    <mergeCell ref="C1112:C1114"/>
    <mergeCell ref="D1106:D1107"/>
    <mergeCell ref="E1106:E1107"/>
    <mergeCell ref="F1106:F1107"/>
    <mergeCell ref="D1108:D1111"/>
    <mergeCell ref="E1108:E1111"/>
    <mergeCell ref="F1108:F1111"/>
    <mergeCell ref="D1112:D1114"/>
    <mergeCell ref="E1112:E1114"/>
    <mergeCell ref="F1112:F1114"/>
    <mergeCell ref="D1095:D1097"/>
    <mergeCell ref="E1095:E1097"/>
    <mergeCell ref="F1095:F1097"/>
    <mergeCell ref="D1098:D1101"/>
    <mergeCell ref="E1098:E1101"/>
    <mergeCell ref="F1098:F1101"/>
    <mergeCell ref="D1102:D1105"/>
    <mergeCell ref="E1102:E1105"/>
    <mergeCell ref="F1102:F1105"/>
    <mergeCell ref="C1090:C1094"/>
    <mergeCell ref="D1090:D1094"/>
    <mergeCell ref="E1090:E1094"/>
    <mergeCell ref="F1090:F1094"/>
    <mergeCell ref="G1092:G1094"/>
    <mergeCell ref="C1074:C1089"/>
    <mergeCell ref="D1074:D1089"/>
    <mergeCell ref="E1074:E1089"/>
    <mergeCell ref="F1074:F1089"/>
    <mergeCell ref="G1074:G1077"/>
    <mergeCell ref="G1078:G1079"/>
    <mergeCell ref="C1023:C1034"/>
    <mergeCell ref="D1023:D1034"/>
    <mergeCell ref="E1023:E1034"/>
    <mergeCell ref="C1035:C1049"/>
    <mergeCell ref="C1006:C1022"/>
    <mergeCell ref="D1006:D1022"/>
    <mergeCell ref="E1006:E1022"/>
    <mergeCell ref="D1035:D1049"/>
    <mergeCell ref="E1035:E1049"/>
    <mergeCell ref="C1063:C1073"/>
    <mergeCell ref="D1063:D1073"/>
    <mergeCell ref="E1063:E1073"/>
    <mergeCell ref="F1063:F1073"/>
    <mergeCell ref="C1051:C1062"/>
    <mergeCell ref="D1051:D1062"/>
    <mergeCell ref="E1051:E1062"/>
    <mergeCell ref="F1051:F1062"/>
    <mergeCell ref="F1035:F1049"/>
    <mergeCell ref="C930:C944"/>
    <mergeCell ref="D930:D944"/>
    <mergeCell ref="E930:E944"/>
    <mergeCell ref="C945:C960"/>
    <mergeCell ref="D945:D960"/>
    <mergeCell ref="E945:E960"/>
    <mergeCell ref="E979:E990"/>
    <mergeCell ref="C991:C1005"/>
    <mergeCell ref="D991:D1005"/>
    <mergeCell ref="E991:E1005"/>
    <mergeCell ref="C961:C978"/>
    <mergeCell ref="D961:D978"/>
    <mergeCell ref="E961:E978"/>
    <mergeCell ref="C979:C990"/>
    <mergeCell ref="D979:D990"/>
    <mergeCell ref="C883:C897"/>
    <mergeCell ref="D883:D897"/>
    <mergeCell ref="E883:E897"/>
    <mergeCell ref="C899:C914"/>
    <mergeCell ref="D899:D914"/>
    <mergeCell ref="E899:E914"/>
    <mergeCell ref="G884:G885"/>
    <mergeCell ref="C915:C929"/>
    <mergeCell ref="D915:D929"/>
    <mergeCell ref="E915:E929"/>
    <mergeCell ref="F915:F929"/>
    <mergeCell ref="C832:C850"/>
    <mergeCell ref="D832:D850"/>
    <mergeCell ref="E832:E850"/>
    <mergeCell ref="G833:G834"/>
    <mergeCell ref="C851:C867"/>
    <mergeCell ref="D851:D867"/>
    <mergeCell ref="E851:E867"/>
    <mergeCell ref="C868:C882"/>
    <mergeCell ref="D868:D882"/>
    <mergeCell ref="E868:E882"/>
    <mergeCell ref="G852:G853"/>
    <mergeCell ref="G869:G870"/>
    <mergeCell ref="C785:C799"/>
    <mergeCell ref="D785:D799"/>
    <mergeCell ref="E785:E799"/>
    <mergeCell ref="C800:C814"/>
    <mergeCell ref="D800:D814"/>
    <mergeCell ref="E800:E814"/>
    <mergeCell ref="C815:C831"/>
    <mergeCell ref="D815:D831"/>
    <mergeCell ref="E815:E831"/>
    <mergeCell ref="D753:D754"/>
    <mergeCell ref="E753:E754"/>
    <mergeCell ref="F753:F754"/>
    <mergeCell ref="G753:G754"/>
    <mergeCell ref="C755:C765"/>
    <mergeCell ref="D755:D765"/>
    <mergeCell ref="E755:E765"/>
    <mergeCell ref="F755:F765"/>
    <mergeCell ref="C767:C784"/>
    <mergeCell ref="D767:D784"/>
    <mergeCell ref="E767:E784"/>
    <mergeCell ref="C753:C754"/>
    <mergeCell ref="F767:F784"/>
    <mergeCell ref="G769:G770"/>
    <mergeCell ref="C659:C669"/>
    <mergeCell ref="D659:D669"/>
    <mergeCell ref="E659:E669"/>
    <mergeCell ref="F659:F669"/>
    <mergeCell ref="C670:C680"/>
    <mergeCell ref="D670:D680"/>
    <mergeCell ref="E670:E680"/>
    <mergeCell ref="F670:F680"/>
    <mergeCell ref="C729:C739"/>
    <mergeCell ref="D729:D739"/>
    <mergeCell ref="E729:E739"/>
    <mergeCell ref="F729:F739"/>
    <mergeCell ref="E681:E693"/>
    <mergeCell ref="F681:F693"/>
    <mergeCell ref="C681:C693"/>
    <mergeCell ref="D681:D693"/>
    <mergeCell ref="C694:C706"/>
    <mergeCell ref="C718:C728"/>
    <mergeCell ref="D718:D728"/>
    <mergeCell ref="E718:E728"/>
    <mergeCell ref="F718:F728"/>
    <mergeCell ref="E599:E612"/>
    <mergeCell ref="F599:F612"/>
    <mergeCell ref="C624:C635"/>
    <mergeCell ref="D624:D635"/>
    <mergeCell ref="E624:E635"/>
    <mergeCell ref="F624:F635"/>
    <mergeCell ref="C648:C658"/>
    <mergeCell ref="D648:D658"/>
    <mergeCell ref="E648:E658"/>
    <mergeCell ref="F648:F658"/>
    <mergeCell ref="C613:C623"/>
    <mergeCell ref="D613:D623"/>
    <mergeCell ref="E613:E623"/>
    <mergeCell ref="F613:F623"/>
    <mergeCell ref="C636:C647"/>
    <mergeCell ref="D636:D647"/>
    <mergeCell ref="E636:E647"/>
    <mergeCell ref="F636:F647"/>
    <mergeCell ref="C599:C612"/>
    <mergeCell ref="D599:D612"/>
    <mergeCell ref="C522:C532"/>
    <mergeCell ref="D522:D532"/>
    <mergeCell ref="E522:E532"/>
    <mergeCell ref="F522:F532"/>
    <mergeCell ref="C499:C510"/>
    <mergeCell ref="D499:D510"/>
    <mergeCell ref="E499:E510"/>
    <mergeCell ref="F499:F510"/>
    <mergeCell ref="C511:C521"/>
    <mergeCell ref="D511:D521"/>
    <mergeCell ref="C463:C474"/>
    <mergeCell ref="D463:D474"/>
    <mergeCell ref="E463:E474"/>
    <mergeCell ref="F463:F474"/>
    <mergeCell ref="F460:F462"/>
    <mergeCell ref="C487:C498"/>
    <mergeCell ref="D487:D498"/>
    <mergeCell ref="E487:E498"/>
    <mergeCell ref="F487:F498"/>
    <mergeCell ref="F436:F447"/>
    <mergeCell ref="C412:C423"/>
    <mergeCell ref="D412:D423"/>
    <mergeCell ref="C424:C435"/>
    <mergeCell ref="D424:D435"/>
    <mergeCell ref="E424:E435"/>
    <mergeCell ref="F424:F435"/>
    <mergeCell ref="C460:C462"/>
    <mergeCell ref="D460:D462"/>
    <mergeCell ref="E460:E462"/>
    <mergeCell ref="C266:C276"/>
    <mergeCell ref="D266:D276"/>
    <mergeCell ref="E266:E276"/>
    <mergeCell ref="F266:F276"/>
    <mergeCell ref="C277:C289"/>
    <mergeCell ref="D277:D289"/>
    <mergeCell ref="E277:E289"/>
    <mergeCell ref="F277:F289"/>
    <mergeCell ref="C448:C459"/>
    <mergeCell ref="C290:C302"/>
    <mergeCell ref="D290:D302"/>
    <mergeCell ref="E290:E302"/>
    <mergeCell ref="F290:F302"/>
    <mergeCell ref="C303:C315"/>
    <mergeCell ref="D303:D315"/>
    <mergeCell ref="E303:E315"/>
    <mergeCell ref="F303:F315"/>
    <mergeCell ref="C409:C411"/>
    <mergeCell ref="D409:D411"/>
    <mergeCell ref="E409:E411"/>
    <mergeCell ref="F409:F411"/>
    <mergeCell ref="C436:C447"/>
    <mergeCell ref="D436:D447"/>
    <mergeCell ref="E436:E447"/>
    <mergeCell ref="C242:C254"/>
    <mergeCell ref="D242:D254"/>
    <mergeCell ref="E242:E254"/>
    <mergeCell ref="F242:F254"/>
    <mergeCell ref="G242:G244"/>
    <mergeCell ref="C255:C265"/>
    <mergeCell ref="D255:D265"/>
    <mergeCell ref="E255:E265"/>
    <mergeCell ref="F255:F265"/>
    <mergeCell ref="H194:H195"/>
    <mergeCell ref="C216:C228"/>
    <mergeCell ref="D216:D228"/>
    <mergeCell ref="E216:E228"/>
    <mergeCell ref="F216:F228"/>
    <mergeCell ref="G216:G218"/>
    <mergeCell ref="C229:C241"/>
    <mergeCell ref="D229:D241"/>
    <mergeCell ref="E229:E241"/>
    <mergeCell ref="F229:F241"/>
    <mergeCell ref="G229:G231"/>
    <mergeCell ref="H206:H207"/>
    <mergeCell ref="H208:H209"/>
    <mergeCell ref="C167:C176"/>
    <mergeCell ref="D167:D176"/>
    <mergeCell ref="E167:E176"/>
    <mergeCell ref="F167:F176"/>
    <mergeCell ref="G167:G169"/>
    <mergeCell ref="G172:G173"/>
    <mergeCell ref="G175:G176"/>
    <mergeCell ref="C177:C215"/>
    <mergeCell ref="D177:D215"/>
    <mergeCell ref="E177:E215"/>
    <mergeCell ref="F177:F215"/>
    <mergeCell ref="G178:G180"/>
    <mergeCell ref="G181:G186"/>
    <mergeCell ref="C151:C153"/>
    <mergeCell ref="D151:D153"/>
    <mergeCell ref="E151:E153"/>
    <mergeCell ref="F151:F153"/>
    <mergeCell ref="C154:C156"/>
    <mergeCell ref="D154:D156"/>
    <mergeCell ref="E154:E156"/>
    <mergeCell ref="F154:F156"/>
    <mergeCell ref="C157:C166"/>
    <mergeCell ref="D157:D166"/>
    <mergeCell ref="E157:E166"/>
    <mergeCell ref="F157:F166"/>
    <mergeCell ref="C138:C142"/>
    <mergeCell ref="D138:D142"/>
    <mergeCell ref="E138:E142"/>
    <mergeCell ref="F138:F142"/>
    <mergeCell ref="G138:G139"/>
    <mergeCell ref="G140:G141"/>
    <mergeCell ref="C148:C150"/>
    <mergeCell ref="D148:D150"/>
    <mergeCell ref="E148:E150"/>
    <mergeCell ref="F148:F150"/>
    <mergeCell ref="C144:C145"/>
    <mergeCell ref="D144:D145"/>
    <mergeCell ref="E144:E145"/>
    <mergeCell ref="F144:F145"/>
    <mergeCell ref="C146:C147"/>
    <mergeCell ref="D146:D147"/>
    <mergeCell ref="E146:E147"/>
    <mergeCell ref="F146:F147"/>
    <mergeCell ref="G44:G48"/>
    <mergeCell ref="G51:G52"/>
    <mergeCell ref="G53:G54"/>
    <mergeCell ref="C55:C63"/>
    <mergeCell ref="D55:D63"/>
    <mergeCell ref="E55:E63"/>
    <mergeCell ref="F55:F63"/>
    <mergeCell ref="G57:G63"/>
    <mergeCell ref="E64:E69"/>
    <mergeCell ref="F64:F69"/>
    <mergeCell ref="G66:G67"/>
    <mergeCell ref="G68:G69"/>
    <mergeCell ref="C43:C54"/>
    <mergeCell ref="D43:D54"/>
    <mergeCell ref="E43:E54"/>
    <mergeCell ref="C11:C26"/>
    <mergeCell ref="D11:D26"/>
    <mergeCell ref="E11:E26"/>
    <mergeCell ref="F11:F26"/>
    <mergeCell ref="G11:G16"/>
    <mergeCell ref="D448:D459"/>
    <mergeCell ref="E448:E459"/>
    <mergeCell ref="F448:F459"/>
    <mergeCell ref="C475:C486"/>
    <mergeCell ref="D475:D486"/>
    <mergeCell ref="E475:E486"/>
    <mergeCell ref="F475:F486"/>
    <mergeCell ref="C27:C42"/>
    <mergeCell ref="D27:D42"/>
    <mergeCell ref="E27:E42"/>
    <mergeCell ref="F27:F42"/>
    <mergeCell ref="G38:G42"/>
    <mergeCell ref="C128:C130"/>
    <mergeCell ref="D128:D130"/>
    <mergeCell ref="E128:E130"/>
    <mergeCell ref="F128:F130"/>
    <mergeCell ref="C64:C69"/>
    <mergeCell ref="D64:D69"/>
    <mergeCell ref="F43:F54"/>
    <mergeCell ref="A1:B3"/>
    <mergeCell ref="C1:Q2"/>
    <mergeCell ref="C3:Q3"/>
    <mergeCell ref="A4:I4"/>
    <mergeCell ref="K4:O4"/>
    <mergeCell ref="K5:O5"/>
    <mergeCell ref="K6:O6"/>
    <mergeCell ref="K7:O7"/>
    <mergeCell ref="K8:O8"/>
    <mergeCell ref="C70:C81"/>
    <mergeCell ref="D70:D81"/>
    <mergeCell ref="E70:E81"/>
    <mergeCell ref="F70:F81"/>
    <mergeCell ref="C82:C105"/>
    <mergeCell ref="D82:D105"/>
    <mergeCell ref="E82:E105"/>
    <mergeCell ref="F82:F105"/>
    <mergeCell ref="C131:C132"/>
    <mergeCell ref="D131:D132"/>
    <mergeCell ref="E131:E132"/>
    <mergeCell ref="F131:F132"/>
    <mergeCell ref="C106:C108"/>
    <mergeCell ref="C109:C110"/>
    <mergeCell ref="D109:D110"/>
    <mergeCell ref="C120:C127"/>
    <mergeCell ref="D106:D108"/>
    <mergeCell ref="E106:E108"/>
    <mergeCell ref="G277:G278"/>
    <mergeCell ref="G279:G280"/>
    <mergeCell ref="G318:G319"/>
    <mergeCell ref="G131:G132"/>
    <mergeCell ref="G290:G291"/>
    <mergeCell ref="G292:G293"/>
    <mergeCell ref="G303:G304"/>
    <mergeCell ref="G305:G306"/>
    <mergeCell ref="G316:G317"/>
    <mergeCell ref="G266:G267"/>
    <mergeCell ref="G187:G196"/>
    <mergeCell ref="G206:G215"/>
    <mergeCell ref="G144:G145"/>
    <mergeCell ref="G146:G147"/>
    <mergeCell ref="G133:G134"/>
    <mergeCell ref="G136:G137"/>
    <mergeCell ref="G121:G122"/>
    <mergeCell ref="D120:D127"/>
    <mergeCell ref="E120:E127"/>
    <mergeCell ref="F120:F127"/>
    <mergeCell ref="G123:G124"/>
    <mergeCell ref="G126:G127"/>
    <mergeCell ref="C135:C137"/>
    <mergeCell ref="D135:D137"/>
    <mergeCell ref="F106:F108"/>
    <mergeCell ref="G106:G107"/>
    <mergeCell ref="E109:E110"/>
    <mergeCell ref="F109:F110"/>
    <mergeCell ref="C133:C134"/>
    <mergeCell ref="D133:D134"/>
    <mergeCell ref="C115:C119"/>
    <mergeCell ref="D115:D119"/>
    <mergeCell ref="E115:E119"/>
    <mergeCell ref="F115:F119"/>
    <mergeCell ref="G115:G116"/>
    <mergeCell ref="G117:G118"/>
    <mergeCell ref="E133:E134"/>
    <mergeCell ref="F133:F134"/>
    <mergeCell ref="E135:E137"/>
    <mergeCell ref="F135:F137"/>
    <mergeCell ref="F374:F384"/>
    <mergeCell ref="C316:C328"/>
    <mergeCell ref="C329:C343"/>
    <mergeCell ref="C344:C346"/>
    <mergeCell ref="C352:C362"/>
    <mergeCell ref="C347:C351"/>
    <mergeCell ref="D347:D351"/>
    <mergeCell ref="E347:E351"/>
    <mergeCell ref="F347:F351"/>
    <mergeCell ref="E352:E362"/>
    <mergeCell ref="F352:F362"/>
    <mergeCell ref="D329:D343"/>
    <mergeCell ref="E329:E343"/>
    <mergeCell ref="F329:F343"/>
    <mergeCell ref="D344:D346"/>
    <mergeCell ref="E344:E346"/>
    <mergeCell ref="F344:F346"/>
    <mergeCell ref="D352:D362"/>
    <mergeCell ref="D316:D328"/>
    <mergeCell ref="E316:E328"/>
    <mergeCell ref="F316:F328"/>
    <mergeCell ref="F533:F544"/>
    <mergeCell ref="E569:E580"/>
    <mergeCell ref="F569:F580"/>
    <mergeCell ref="E545:E556"/>
    <mergeCell ref="F545:F556"/>
    <mergeCell ref="C363:C373"/>
    <mergeCell ref="D363:D373"/>
    <mergeCell ref="E363:E373"/>
    <mergeCell ref="F363:F373"/>
    <mergeCell ref="E511:E521"/>
    <mergeCell ref="F511:F521"/>
    <mergeCell ref="C385:C396"/>
    <mergeCell ref="D385:D396"/>
    <mergeCell ref="E385:E396"/>
    <mergeCell ref="F385:F396"/>
    <mergeCell ref="E412:E423"/>
    <mergeCell ref="F412:F423"/>
    <mergeCell ref="C397:C408"/>
    <mergeCell ref="D397:D408"/>
    <mergeCell ref="E397:E408"/>
    <mergeCell ref="F397:F408"/>
    <mergeCell ref="C374:C384"/>
    <mergeCell ref="D374:D384"/>
    <mergeCell ref="E374:E384"/>
    <mergeCell ref="C545:C556"/>
    <mergeCell ref="D545:D556"/>
    <mergeCell ref="C557:C568"/>
    <mergeCell ref="D557:D568"/>
    <mergeCell ref="C569:C580"/>
    <mergeCell ref="D569:D580"/>
    <mergeCell ref="C533:C544"/>
    <mergeCell ref="D533:D544"/>
    <mergeCell ref="E533:E544"/>
    <mergeCell ref="E557:E568"/>
    <mergeCell ref="F557:F568"/>
    <mergeCell ref="C581:C586"/>
    <mergeCell ref="D581:D586"/>
    <mergeCell ref="E581:E586"/>
    <mergeCell ref="F581:F586"/>
    <mergeCell ref="C587:C598"/>
    <mergeCell ref="D587:D598"/>
    <mergeCell ref="E587:E598"/>
    <mergeCell ref="F587:F598"/>
    <mergeCell ref="C742:C752"/>
    <mergeCell ref="D742:D752"/>
    <mergeCell ref="E742:E752"/>
    <mergeCell ref="F742:F752"/>
    <mergeCell ref="D694:D706"/>
    <mergeCell ref="E694:E706"/>
    <mergeCell ref="F694:F706"/>
    <mergeCell ref="C707:C717"/>
    <mergeCell ref="D707:D717"/>
    <mergeCell ref="E707:E717"/>
    <mergeCell ref="F707:F717"/>
    <mergeCell ref="C740:C741"/>
    <mergeCell ref="D740:D741"/>
    <mergeCell ref="E740:E741"/>
    <mergeCell ref="F740:F741"/>
    <mergeCell ref="G331:G334"/>
    <mergeCell ref="G352:G353"/>
    <mergeCell ref="G363:G364"/>
    <mergeCell ref="G374:G375"/>
    <mergeCell ref="G349:G350"/>
    <mergeCell ref="G464:G465"/>
    <mergeCell ref="G476:G477"/>
    <mergeCell ref="G488:G489"/>
    <mergeCell ref="G344:G345"/>
    <mergeCell ref="G347:G348"/>
    <mergeCell ref="G460:G462"/>
    <mergeCell ref="G500:G501"/>
    <mergeCell ref="G533:G535"/>
    <mergeCell ref="G545:G547"/>
    <mergeCell ref="G557:G559"/>
    <mergeCell ref="G386:G387"/>
    <mergeCell ref="G398:G399"/>
    <mergeCell ref="G413:G414"/>
    <mergeCell ref="G425:G426"/>
    <mergeCell ref="G437:G438"/>
    <mergeCell ref="G449:G450"/>
    <mergeCell ref="G409:G411"/>
    <mergeCell ref="G511:G512"/>
    <mergeCell ref="G522:G523"/>
    <mergeCell ref="R194:R195"/>
    <mergeCell ref="R206:R207"/>
    <mergeCell ref="R208:R209"/>
    <mergeCell ref="G1100:G1101"/>
    <mergeCell ref="G694:G697"/>
    <mergeCell ref="G707:G708"/>
    <mergeCell ref="G718:G719"/>
    <mergeCell ref="G729:G730"/>
    <mergeCell ref="G742:G743"/>
    <mergeCell ref="G755:G756"/>
    <mergeCell ref="G800:G801"/>
    <mergeCell ref="G569:G571"/>
    <mergeCell ref="G587:G589"/>
    <mergeCell ref="G624:G626"/>
    <mergeCell ref="G636:G638"/>
    <mergeCell ref="G648:G649"/>
    <mergeCell ref="G659:G660"/>
    <mergeCell ref="G670:G671"/>
    <mergeCell ref="G681:G684"/>
    <mergeCell ref="G962:G963"/>
    <mergeCell ref="G1023:G1024"/>
    <mergeCell ref="G1035:G1040"/>
    <mergeCell ref="G601:G603"/>
    <mergeCell ref="G613:G614"/>
  </mergeCells>
  <phoneticPr fontId="46" type="noConversion"/>
  <conditionalFormatting sqref="Q11:Q1115">
    <cfRule type="cellIs" dxfId="19" priority="1" operator="equal">
      <formula>"SIN VALOR AVANCE"</formula>
    </cfRule>
    <cfRule type="cellIs" dxfId="18" priority="2" operator="equal">
      <formula>"VALIDAR FECHA"</formula>
    </cfRule>
    <cfRule type="cellIs" dxfId="17" priority="3" operator="equal">
      <formula>"INCUMPLIDA"</formula>
    </cfRule>
    <cfRule type="cellIs" dxfId="16" priority="4" operator="equal">
      <formula>"PROCESO"</formula>
    </cfRule>
    <cfRule type="cellIs" dxfId="15" priority="5" operator="equal">
      <formula>"CUMPLIDA"</formula>
    </cfRule>
  </conditionalFormatting>
  <dataValidations xWindow="521" yWindow="419" count="11">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T1074:T1077 T1051 T1035:T1038 T128:T137 J128:J137 J1051 J1035:J1038 J1074:J1077" xr:uid="{A582EFC7-EF00-47B7-A871-B0096CE1B6AC}">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U1085 U268:U274 U191 U212 U172 U197:U203 U1051 U1070 U577 U567 U876 U340 U345 U987 U999 U1014 U1035:U1037 U1030 U1046 U286 U299 U312 U325 U348 U362:U364 U370 U386:U387 U384 U420 U432 U444 U456 U471 U483 U495 U507 U518 U529 U541 U555 U586 U595 U611 U632 U644 U655 U1059 U679 U969 U953 U938 U923 U907 U891 U762 U776 U793 U807 U823 U840 U859 U1074:U1076 U1089 U128:U137 K128:K137 K172 K197:K203 K268:K274 K212 K191 K1051 K1070 K577 K567 K876 K340 K345 K987 K999 K1014 K1035:K1037 K1030 K1046 K286 K299 K312 K325 K348 K362:K364 K370 K386:K387 K384 K420 K432 K444 K456 K471 K483 K495 K507 K518 K529 K541 K555 K586 K595 K611 K632 K644 K655 K1059 K679 K969 K953 K938 K923 K907 K891 K762 K776 K793 K807 K823 K840 K859 K1074:K1076 K1089 K1085" xr:uid="{CFE0101C-DDEA-4F75-A440-021B6D9CFCB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V1089 V1035:V1038 V1051 V1074:V1077 V128:V137 L128:L137 L1035:L1038 L1051 L1074:L1077 L1089" xr:uid="{A173C7BB-2BE9-403E-A666-AA77EB2D958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753 Y344:Y351 Y128:Y137 O344:O351 O128:O137 O753" xr:uid="{DF2B5A1C-DE9A-4BB6-BB10-781EF30AA96A}">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28:F137 F344 F718:F753 F707:F716 F374:F381 F347:F368 F1035:F1062" xr:uid="{4348AD96-122A-44D4-B883-5721D4192EFB}">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31 E135 E133 E128 E344 E347 E374:E381 E707:E716 E718:E753 E755:E762 E1035:E1042 E1050:E1058 E352:E368" xr:uid="{2EF49BDF-2644-463B-8737-1FC4F1994371}">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35 D128 D131 D133 D344 D347 D707:D716 D718:D753 D755:D762 D766 D1035:D1042 D1050:D1058 D352:D384" xr:uid="{9CAE0045-4213-450B-9372-87EB98B278A4}">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28:G136 G158 G171 G718 G1050:G1053 G1035 G346:G347 G729 G349 G344 G707 G740:G742 G351 G1074 G1078" xr:uid="{EFD0CAC5-6A6B-4F5E-93FC-C277BE7380A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S256 S267 S224:S228 S237:S241 S190:S193 S201:S205 S233 S246 S250:S254 S260:S264 S272:S276 S211:S214 S380:S384 S172:S173 S94 S76:S80 S32:S36 S51:S54 S72 S22:S26 S99:S103 S18 S28 S66:S69 S83 S88:S92 S220 S158 S164:S166 T1114 T1096:T1097 T1111 T1105 S1024 S339:S351 S922:S926 S937:S941 S968:S972 S1013:S1017 S952:S956 S358:S364 S901 S986:S990 S998:S1002 S735:S741 S280 S292:S293 R319:S319 S334 S375 S386:S387 S398:S399 S414 S419:S423 S431:S435 S449:S450 S464:S465 S470:S474 S482:S486 S523 S528:S532 S540:S544 S547 S564:S568 S576:S580 S603 S619:S623 S665:S669 S724:S728 S748:S752 S713:S717 S761:S765 S702:S706 S775:S779 S689:S693 S792:S796 S654:S658 S806:S810 S643:S647 S822:S826 S676:S680 S631:S635 S839:S843 S512 S875:S879 S594:S598 S858:S862 S500:S501 S890:S894 S1045:S1051 S1029:S1033 S1058:S1062 S1064 S1069:S1077 S285:S289 S298:S302 S306 S311:S315 S324:S328 S353 S369:S373 S392:S396 S404:S408 S426 S438 S443:S447 S455:S459 S477 S488:S489 S494:S498 S506:S510 S517:S521 S535 S552:S556 S559 S571 S589 S608:S612 S614 S626 S638 S649 S660 S671 S684 S697 S708 S719 S730 S743 S756 S770 S787 S801 S817 S834 S853 S870 S885 S906:S910 S917 S932 S947 S963 S981 S993 S1008 S1040 S1035:S1038 S1053 S1084:S1088 T1089 S1079 S128:S137 I94 I76:I80 I32:I36 I1079 I72 I22:I26 I99:I103 I18 I28 I51:I54 I83 I88:I92 I128:I137 I220 I158 I164:I166 I172:I173 I256 I267 I224:I228 I211:I214 I190:I193 I201:I205 I233 I246 I250:I254 I260:I264 I272:I276 I237:I241 J1114 J1096:J1097 J1111 J1105 I1024 I339:I351 I922:I926 I937:I941 I968:I972 I1013:I1017 I952:I956 I358:I364 I901 I986:I990 I998:I1002 I735:I741 I280 I292:I293 H319:I319 I334 I375 I386:I387 I398:I399 I414 I419:I423 I431:I435 I449:I450 I464:I465 I470:I474 I482:I486 I523 I528:I532 I540:I544 I547 I564:I568 I576:I580 I603 I619:I623 I665:I669 I724:I728 I748:I752 I713:I717 I761:I765 I702:I706 I775:I779 I689:I693 I792:I796 I654:I658 I806:I810 I643:I647 I822:I826 I676:I680 I631:I635 I839:I843 I512 I875:I879 I594:I598 I858:I862 I500:I501 I890:I894 I1045:I1051 I1029:I1033 I1058:I1062 I1064 I1069:I1077 I285:I289 I298:I302 I306 I311:I315 I324:I328 I353 I369:I373 I380:I384 I392:I396 I404:I408 I426 I438 I443:I447 I455:I459 I477 I488:I489 I494:I498 I506:I510 I517:I521 I535 I552:I556 I559 I571 I589 I608:I612 I614 I626 I638 I649 I660 I671 I684 I697 I708 I719 I730 I743 I756 I770 I787 I801 I817 I834 I853 I870 I885 I906:I910 I917 I932 I947 I963 I981 I993 I1008 I1040 I1035:I1038 I1053 I1084:I1088 J1089 I66:I69" xr:uid="{E532CF25-B6FA-4458-9C22-A8BDD321367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R164:R166 R226:R228 R173 R239:R241 R190:R193 R203:R205 R233 R246 R252:R254 R262:R264 R274:R276 R211:R214 R382:R384 R18 R28 R66:R69 R83 R90:R92 R220 R158 R256 R72 R24:R26 R94 R34:R36 R51:R54 R78:R80 R101:R103 R1035:R1038 R326:R328 R726:R728 R1031:R1033 R1060:R1062 R287:R289 R300:R302 R313:R315 R341:R351 R360:R364 R371:R373 R386:R387 R394:R396 R406:R408 R421:R423 R433:R435 R445:R447 R449:R450 R457:R459 R464:R465 R472:R474 R484:R486 R488:R489 R496:R498 R508:R510 R519:R521 R530:R532 R542:R544 R554:R556 R566:R568 R578:R580 R596:R598 R610:R612 R621:R623 R633:R635 R645:R647 R656:R658 R667:R669 R678:R680 R691:R693 R704:R706 R715:R717 R737:R741 R750:R752 R763:R765 R777:R779 R794:R796 R808:R810 R824:R826 R841:R843 R860:R862 R877:R879 R892:R894 R908:R910 R924:R926 R939:R941 R954:R956 R970:R972 R988:R990 R1000:R1002 R1015:R1017 R1047:R1051 R1071:R1077 R1086:R1088 R128:R137 H72 H24:H26 H94 H34:H36 H51:H54 H78:H80 H101:H103 H18 H28 H66:H69 H83 H90:H92 H128:H137 H220 H158 H256 H164:H166 H226:H228 H173 H211:H214 H190:H193 H203:H205 H233 H246 H252:H254 H262:H264 H274:H276 H239:H241 H1035:H1038 H326:H328 H726:H728 H382:H384 H1031:H1033 H1060:H1062 H287:H289 H300:H302 H313:H315 H341:H351 H360:H364 H371:H373 H386:H387 H394:H396 H406:H408 H421:H423 H433:H435 H445:H447 H449:H450 H457:H459 H464:H465 H472:H474 H484:H486 H488:H489 H496:H498 H508:H510 H519:H521 H530:H532 H542:H544 H554:H556 H566:H568 H578:H580 H596:H598 H610:H612 H621:H623 H633:H635 H645:H647 H656:H658 H667:H669 H678:H680 H691:H693 H704:H706 H715:H717 H737:H741 H750:H752 H763:H765 H777:H779 H794:H796 H808:H810 H824:H826 H841:H843 H860:H862 H877:H879 H892:H894 H908:H910 H924:H926 H939:H941 H954:H956 H970:H972 H988:H990 H1000:H1002 H1015:H1017 H1047:H1051 H1071:H1077 H1086:H1088" xr:uid="{568D3BBC-1690-4FA1-B3A5-4E435C94A858}">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X1095:Y1095 N1095" xr:uid="{74F0CD84-DD25-4643-B737-85293C63547F}">
      <formula1>-9223372036854770000</formula1>
      <formula2>9223372036854770000</formula2>
    </dataValidation>
  </dataValidations>
  <pageMargins left="0.7" right="0.7" top="0.75" bottom="0.75" header="0.3" footer="0.3"/>
  <pageSetup orientation="portrait" r:id="rId1"/>
  <headerFooter>
    <oddFooter>&amp;R_x000D_&amp;1#&amp;"Calibri"&amp;10&amp;K000000 Información Pública</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CDA82-E208-4FAF-A40E-E2F32279F220}">
  <dimension ref="A1:AG379"/>
  <sheetViews>
    <sheetView zoomScale="40" zoomScaleNormal="40" workbookViewId="0">
      <selection activeCell="A10" sqref="A10:AG10"/>
    </sheetView>
  </sheetViews>
  <sheetFormatPr baseColWidth="10" defaultColWidth="11.42578125" defaultRowHeight="15"/>
  <cols>
    <col min="1" max="1" width="24.28515625" style="158" customWidth="1"/>
    <col min="2" max="2" width="16.7109375" style="147" customWidth="1"/>
    <col min="3" max="3" width="25.28515625" style="147" customWidth="1"/>
    <col min="4" max="4" width="32.28515625" style="47" customWidth="1"/>
    <col min="5" max="5" width="64.7109375" style="46" customWidth="1"/>
    <col min="6" max="6" width="35.42578125" style="46" customWidth="1"/>
    <col min="7" max="7" width="34.7109375" style="46" customWidth="1"/>
    <col min="8" max="8" width="32.140625" style="46" customWidth="1"/>
    <col min="9" max="9" width="34.42578125" style="51" customWidth="1"/>
    <col min="10" max="10" width="39.7109375" style="47" customWidth="1"/>
    <col min="11" max="11" width="21.7109375" style="47" customWidth="1"/>
    <col min="12" max="12" width="31.28515625" style="47" customWidth="1"/>
    <col min="13" max="13" width="34.7109375" style="47" customWidth="1"/>
    <col min="14" max="14" width="33" style="47" customWidth="1"/>
    <col min="15" max="15" width="30.28515625" style="47" customWidth="1"/>
    <col min="16" max="16" width="32.140625" style="47" customWidth="1"/>
    <col min="17" max="17" width="39.140625" style="51" customWidth="1"/>
    <col min="18" max="18" width="12.7109375" style="48" customWidth="1"/>
    <col min="19" max="19" width="11.85546875" style="48" customWidth="1"/>
    <col min="20" max="20" width="11.42578125" style="48"/>
    <col min="21" max="21" width="13.5703125" style="48" customWidth="1"/>
    <col min="22" max="22" width="20.42578125" style="48" bestFit="1" customWidth="1"/>
    <col min="23" max="23" width="19.85546875" style="48" bestFit="1" customWidth="1"/>
    <col min="24" max="24" width="11.42578125" style="48"/>
    <col min="25" max="25" width="50" style="48" customWidth="1"/>
    <col min="26" max="16384" width="11.42578125" style="48"/>
  </cols>
  <sheetData>
    <row r="1" spans="1:33">
      <c r="A1" s="677"/>
      <c r="B1" s="678"/>
      <c r="C1" s="681" t="s">
        <v>4237</v>
      </c>
      <c r="D1" s="681"/>
      <c r="E1" s="681"/>
      <c r="F1" s="681"/>
      <c r="G1" s="681"/>
      <c r="H1" s="682"/>
      <c r="I1" s="681"/>
      <c r="J1" s="681"/>
      <c r="K1" s="681"/>
      <c r="L1" s="681"/>
      <c r="M1" s="681"/>
      <c r="N1" s="681"/>
      <c r="O1" s="681"/>
      <c r="P1" s="681"/>
      <c r="Q1" s="683"/>
    </row>
    <row r="2" spans="1:33">
      <c r="A2" s="679"/>
      <c r="B2" s="680"/>
      <c r="C2" s="684"/>
      <c r="D2" s="684"/>
      <c r="E2" s="684"/>
      <c r="F2" s="684"/>
      <c r="G2" s="684"/>
      <c r="H2" s="685"/>
      <c r="I2" s="684"/>
      <c r="J2" s="684"/>
      <c r="K2" s="684"/>
      <c r="L2" s="684"/>
      <c r="M2" s="684"/>
      <c r="N2" s="684"/>
      <c r="O2" s="684"/>
      <c r="P2" s="684"/>
      <c r="Q2" s="686"/>
    </row>
    <row r="3" spans="1:33">
      <c r="A3" s="679"/>
      <c r="B3" s="680"/>
      <c r="C3" s="687"/>
      <c r="D3" s="687"/>
      <c r="E3" s="687"/>
      <c r="F3" s="687"/>
      <c r="G3" s="687"/>
      <c r="H3" s="688"/>
      <c r="I3" s="687"/>
      <c r="J3" s="687"/>
      <c r="K3" s="687"/>
      <c r="L3" s="687"/>
      <c r="M3" s="687"/>
      <c r="N3" s="687"/>
      <c r="O3" s="687"/>
      <c r="P3" s="687"/>
      <c r="Q3" s="689"/>
    </row>
    <row r="4" spans="1:33" ht="15.75">
      <c r="A4" s="690" t="s">
        <v>45</v>
      </c>
      <c r="B4" s="691"/>
      <c r="C4" s="691"/>
      <c r="D4" s="691"/>
      <c r="E4" s="691"/>
      <c r="F4" s="691"/>
      <c r="G4" s="691"/>
      <c r="H4" s="692"/>
      <c r="I4" s="691"/>
      <c r="J4" s="9"/>
      <c r="K4" s="693"/>
      <c r="L4" s="693"/>
      <c r="M4" s="693"/>
      <c r="N4" s="693"/>
      <c r="O4" s="693"/>
      <c r="P4" s="149"/>
      <c r="Q4" s="150"/>
    </row>
    <row r="5" spans="1:33" ht="15.75">
      <c r="A5" s="10" t="s">
        <v>47</v>
      </c>
      <c r="B5" s="9"/>
      <c r="C5" s="9"/>
      <c r="D5" s="9"/>
      <c r="E5" s="14"/>
      <c r="F5" s="14"/>
      <c r="G5" s="14"/>
      <c r="H5" s="14"/>
      <c r="I5" s="151"/>
      <c r="J5" s="9"/>
      <c r="K5" s="693"/>
      <c r="L5" s="693"/>
      <c r="M5" s="693"/>
      <c r="N5" s="693"/>
      <c r="O5" s="693"/>
      <c r="P5" s="149"/>
      <c r="Q5" s="150"/>
    </row>
    <row r="6" spans="1:33" ht="15.75">
      <c r="A6" s="10" t="s">
        <v>4238</v>
      </c>
      <c r="B6" s="9"/>
      <c r="C6" s="9"/>
      <c r="D6" s="9"/>
      <c r="E6" s="14"/>
      <c r="F6" s="14"/>
      <c r="G6" s="14"/>
      <c r="H6" s="14"/>
      <c r="I6" s="151"/>
      <c r="J6" s="9"/>
      <c r="K6" s="694" t="s">
        <v>50</v>
      </c>
      <c r="L6" s="694"/>
      <c r="M6" s="694"/>
      <c r="N6" s="694"/>
      <c r="O6" s="694"/>
      <c r="P6" s="152">
        <v>45657</v>
      </c>
      <c r="Q6" s="150"/>
    </row>
    <row r="7" spans="1:33" ht="15.75">
      <c r="A7" s="10" t="s">
        <v>4248</v>
      </c>
      <c r="B7" s="9"/>
      <c r="C7" s="9"/>
      <c r="D7" s="9"/>
      <c r="E7" s="14"/>
      <c r="F7" s="14"/>
      <c r="G7" s="14"/>
      <c r="H7" s="14"/>
      <c r="I7" s="151"/>
      <c r="J7" s="9"/>
      <c r="K7" s="695"/>
      <c r="L7" s="695"/>
      <c r="M7" s="695"/>
      <c r="N7" s="695"/>
      <c r="O7" s="695"/>
      <c r="P7" s="153"/>
      <c r="Q7" s="150"/>
    </row>
    <row r="8" spans="1:33" ht="15.75">
      <c r="A8" s="10" t="s">
        <v>51</v>
      </c>
      <c r="B8" s="9"/>
      <c r="C8" s="9"/>
      <c r="D8" s="9"/>
      <c r="E8" s="14"/>
      <c r="F8" s="14"/>
      <c r="G8" s="14"/>
      <c r="H8" s="14"/>
      <c r="I8" s="151"/>
      <c r="J8" s="9"/>
      <c r="K8" s="696" t="s">
        <v>4249</v>
      </c>
      <c r="L8" s="696"/>
      <c r="M8" s="696"/>
      <c r="N8" s="696"/>
      <c r="O8" s="696"/>
      <c r="P8" s="154">
        <v>45821</v>
      </c>
      <c r="Q8" s="150"/>
    </row>
    <row r="9" spans="1:33" ht="15.75">
      <c r="A9" s="11"/>
      <c r="B9" s="4"/>
      <c r="C9" s="4"/>
      <c r="D9" s="4"/>
      <c r="E9" s="15"/>
      <c r="F9" s="15"/>
      <c r="G9" s="15"/>
      <c r="H9" s="15"/>
      <c r="I9" s="155"/>
      <c r="J9" s="4"/>
      <c r="K9" s="4"/>
      <c r="L9" s="156"/>
      <c r="M9" s="156"/>
      <c r="N9" s="69"/>
      <c r="O9" s="156"/>
      <c r="P9" s="156"/>
      <c r="Q9" s="157"/>
    </row>
    <row r="10" spans="1:33" s="47" customFormat="1" ht="126">
      <c r="A10" s="16" t="s">
        <v>27</v>
      </c>
      <c r="B10" s="16" t="s">
        <v>9</v>
      </c>
      <c r="C10" s="16" t="s">
        <v>53</v>
      </c>
      <c r="D10" s="16" t="s">
        <v>4241</v>
      </c>
      <c r="E10" s="20" t="s">
        <v>4242</v>
      </c>
      <c r="F10" s="16" t="s">
        <v>4243</v>
      </c>
      <c r="G10" s="16" t="s">
        <v>57</v>
      </c>
      <c r="H10" s="16" t="s">
        <v>58</v>
      </c>
      <c r="I10" s="17" t="s">
        <v>59</v>
      </c>
      <c r="J10" s="17" t="s">
        <v>60</v>
      </c>
      <c r="K10" s="49" t="s">
        <v>61</v>
      </c>
      <c r="L10" s="49" t="s">
        <v>62</v>
      </c>
      <c r="M10" s="2" t="s">
        <v>63</v>
      </c>
      <c r="N10" s="2" t="s">
        <v>64</v>
      </c>
      <c r="O10" s="17" t="s">
        <v>65</v>
      </c>
      <c r="P10" s="50" t="s">
        <v>66</v>
      </c>
      <c r="Q10" s="17" t="s">
        <v>33</v>
      </c>
      <c r="R10" s="323" t="s">
        <v>58</v>
      </c>
      <c r="S10" s="324" t="s">
        <v>59</v>
      </c>
      <c r="T10" s="324" t="s">
        <v>60</v>
      </c>
      <c r="U10" s="325" t="s">
        <v>61</v>
      </c>
      <c r="V10" s="325" t="s">
        <v>62</v>
      </c>
      <c r="W10" s="326" t="s">
        <v>63</v>
      </c>
      <c r="X10" s="326" t="s">
        <v>64</v>
      </c>
      <c r="Y10" s="324" t="s">
        <v>65</v>
      </c>
      <c r="Z10" s="327" t="s">
        <v>58</v>
      </c>
      <c r="AA10" s="328" t="s">
        <v>59</v>
      </c>
      <c r="AB10" s="328" t="s">
        <v>60</v>
      </c>
      <c r="AC10" s="329" t="s">
        <v>61</v>
      </c>
      <c r="AD10" s="329" t="s">
        <v>62</v>
      </c>
      <c r="AE10" s="330" t="s">
        <v>63</v>
      </c>
      <c r="AF10" s="330" t="s">
        <v>64</v>
      </c>
      <c r="AG10" s="328" t="s">
        <v>65</v>
      </c>
    </row>
    <row r="11" spans="1:33" ht="315" customHeight="1">
      <c r="A11" s="446" t="s">
        <v>18</v>
      </c>
      <c r="B11" s="32" t="s">
        <v>16</v>
      </c>
      <c r="C11" s="674" t="s">
        <v>2237</v>
      </c>
      <c r="D11" s="631" t="s">
        <v>2238</v>
      </c>
      <c r="E11" s="632" t="s">
        <v>2239</v>
      </c>
      <c r="F11" s="633" t="s">
        <v>2240</v>
      </c>
      <c r="G11" s="342" t="s">
        <v>2241</v>
      </c>
      <c r="H11" s="342" t="s">
        <v>2242</v>
      </c>
      <c r="I11" s="471" t="s">
        <v>2243</v>
      </c>
      <c r="J11" s="35">
        <v>2</v>
      </c>
      <c r="K11" s="185">
        <v>45509</v>
      </c>
      <c r="L11" s="185">
        <v>45746</v>
      </c>
      <c r="M11" s="36">
        <f t="shared" ref="M11:M74" si="0">(L11-K11)/7</f>
        <v>33.857142857142854</v>
      </c>
      <c r="N11" s="187">
        <v>0</v>
      </c>
      <c r="O11" s="472" t="s">
        <v>2244</v>
      </c>
      <c r="P11" s="348">
        <f t="shared" ref="P11:P74" si="1">N11/J11</f>
        <v>0</v>
      </c>
      <c r="Q11" s="114" t="str">
        <f>IF(ISNUMBER(P11),IF(P11=100%,"CUMPLIDA",IF(AND(ISNUMBER(L11),ISNUMBER(OCI!$P$6)), IF(L11&lt;OCI!$P$6,"INCUMPLIDA","PROCESO"), "VERIFICAR FECHA")),"SIN VALOR AVANCE")</f>
        <v>PROCESO</v>
      </c>
      <c r="R11" s="342" t="s">
        <v>2242</v>
      </c>
      <c r="S11" s="343" t="s">
        <v>2243</v>
      </c>
      <c r="T11" s="35">
        <v>2</v>
      </c>
      <c r="U11" s="185">
        <v>45509</v>
      </c>
      <c r="V11" s="185">
        <v>45746</v>
      </c>
      <c r="W11" s="36">
        <f t="shared" ref="W11:W74" si="2">(V11-U11)/7</f>
        <v>33.857142857142854</v>
      </c>
      <c r="X11" s="187">
        <v>0</v>
      </c>
      <c r="Y11" s="148" t="s">
        <v>2244</v>
      </c>
      <c r="Z11" s="166">
        <f>IF(R11=H11,1,0)</f>
        <v>1</v>
      </c>
      <c r="AA11" s="166">
        <f t="shared" ref="AA11:AG11" si="3">IF(S11=I11,1,0)</f>
        <v>1</v>
      </c>
      <c r="AB11" s="166">
        <f t="shared" si="3"/>
        <v>1</v>
      </c>
      <c r="AC11" s="166">
        <f t="shared" si="3"/>
        <v>1</v>
      </c>
      <c r="AD11" s="166">
        <f t="shared" si="3"/>
        <v>1</v>
      </c>
      <c r="AE11" s="166">
        <f t="shared" si="3"/>
        <v>1</v>
      </c>
      <c r="AF11" s="166">
        <f t="shared" si="3"/>
        <v>1</v>
      </c>
      <c r="AG11" s="166">
        <f t="shared" si="3"/>
        <v>1</v>
      </c>
    </row>
    <row r="12" spans="1:33" ht="409.5" customHeight="1">
      <c r="A12" s="446" t="s">
        <v>18</v>
      </c>
      <c r="B12" s="32" t="s">
        <v>16</v>
      </c>
      <c r="C12" s="675"/>
      <c r="D12" s="631"/>
      <c r="E12" s="632"/>
      <c r="F12" s="633"/>
      <c r="G12" s="342" t="s">
        <v>2245</v>
      </c>
      <c r="H12" s="342" t="s">
        <v>2246</v>
      </c>
      <c r="I12" s="472" t="s">
        <v>2247</v>
      </c>
      <c r="J12" s="35">
        <v>4</v>
      </c>
      <c r="K12" s="185">
        <v>45536</v>
      </c>
      <c r="L12" s="185">
        <v>45900</v>
      </c>
      <c r="M12" s="36">
        <f t="shared" si="0"/>
        <v>52</v>
      </c>
      <c r="N12" s="187">
        <v>0</v>
      </c>
      <c r="O12" s="472" t="s">
        <v>2248</v>
      </c>
      <c r="P12" s="348">
        <f t="shared" si="1"/>
        <v>0</v>
      </c>
      <c r="Q12" s="114" t="str">
        <f>IF(ISNUMBER(P12),IF(P12=100%,"CUMPLIDA",IF(AND(ISNUMBER(L12),ISNUMBER(OCI!$P$6)), IF(L12&lt;OCI!$P$6,"INCUMPLIDA","PROCESO"), "VERIFICAR FECHA")),"SIN VALOR AVANCE")</f>
        <v>PROCESO</v>
      </c>
      <c r="R12" s="342" t="s">
        <v>2246</v>
      </c>
      <c r="S12" s="148" t="s">
        <v>2247</v>
      </c>
      <c r="T12" s="35">
        <v>4</v>
      </c>
      <c r="U12" s="185">
        <v>45536</v>
      </c>
      <c r="V12" s="185">
        <v>45900</v>
      </c>
      <c r="W12" s="36">
        <f t="shared" si="2"/>
        <v>52</v>
      </c>
      <c r="X12" s="187">
        <v>0</v>
      </c>
      <c r="Y12" s="148" t="s">
        <v>2248</v>
      </c>
      <c r="Z12" s="166">
        <f t="shared" ref="Z12" si="4">IF(R12=H12,1,0)</f>
        <v>1</v>
      </c>
      <c r="AA12" s="166">
        <f t="shared" ref="AA12" si="5">IF(S12=I12,1,0)</f>
        <v>1</v>
      </c>
      <c r="AB12" s="166">
        <f t="shared" ref="AB12" si="6">IF(T12=J12,1,0)</f>
        <v>1</v>
      </c>
      <c r="AC12" s="166">
        <f t="shared" ref="AC12" si="7">IF(U12=K12,1,0)</f>
        <v>1</v>
      </c>
      <c r="AD12" s="166">
        <f t="shared" ref="AD12" si="8">IF(V12=L12,1,0)</f>
        <v>1</v>
      </c>
      <c r="AE12" s="166">
        <f t="shared" ref="AE12" si="9">IF(W12=M12,1,0)</f>
        <v>1</v>
      </c>
      <c r="AF12" s="166">
        <f t="shared" ref="AF12" si="10">IF(X12=N12,1,0)</f>
        <v>1</v>
      </c>
      <c r="AG12" s="166">
        <f t="shared" ref="AG12" si="11">IF(Y12=O12,1,0)</f>
        <v>1</v>
      </c>
    </row>
    <row r="13" spans="1:33" ht="409.5" customHeight="1">
      <c r="A13" s="446" t="s">
        <v>18</v>
      </c>
      <c r="B13" s="32" t="s">
        <v>16</v>
      </c>
      <c r="C13" s="675"/>
      <c r="D13" s="631"/>
      <c r="E13" s="632"/>
      <c r="F13" s="633"/>
      <c r="G13" s="633" t="s">
        <v>2249</v>
      </c>
      <c r="H13" s="342" t="s">
        <v>2250</v>
      </c>
      <c r="I13" s="472" t="s">
        <v>2251</v>
      </c>
      <c r="J13" s="35">
        <v>2</v>
      </c>
      <c r="K13" s="185">
        <v>45536</v>
      </c>
      <c r="L13" s="185">
        <v>46022</v>
      </c>
      <c r="M13" s="36">
        <f t="shared" si="0"/>
        <v>69.428571428571431</v>
      </c>
      <c r="N13" s="187">
        <v>0</v>
      </c>
      <c r="O13" s="472" t="s">
        <v>2248</v>
      </c>
      <c r="P13" s="348">
        <f t="shared" si="1"/>
        <v>0</v>
      </c>
      <c r="Q13" s="114" t="str">
        <f>IF(ISNUMBER(P13),IF(P13=100%,"CUMPLIDA",IF(AND(ISNUMBER(L13),ISNUMBER(OCI!$P$6)), IF(L13&lt;OCI!$P$6,"INCUMPLIDA","PROCESO"), "VERIFICAR FECHA")),"SIN VALOR AVANCE")</f>
        <v>PROCESO</v>
      </c>
      <c r="R13" s="342" t="s">
        <v>2250</v>
      </c>
      <c r="S13" s="148" t="s">
        <v>2251</v>
      </c>
      <c r="T13" s="35">
        <v>2</v>
      </c>
      <c r="U13" s="185">
        <v>45536</v>
      </c>
      <c r="V13" s="185">
        <v>46022</v>
      </c>
      <c r="W13" s="36">
        <f t="shared" si="2"/>
        <v>69.428571428571431</v>
      </c>
      <c r="X13" s="187">
        <v>0</v>
      </c>
      <c r="Y13" s="148" t="s">
        <v>2248</v>
      </c>
      <c r="Z13" s="166">
        <f t="shared" ref="Z13:Z62" si="12">IF(R13=H13,1,0)</f>
        <v>1</v>
      </c>
      <c r="AA13" s="166">
        <f t="shared" ref="AA13:AA62" si="13">IF(S13=I13,1,0)</f>
        <v>1</v>
      </c>
      <c r="AB13" s="166">
        <f t="shared" ref="AB13:AB62" si="14">IF(T13=J13,1,0)</f>
        <v>1</v>
      </c>
      <c r="AC13" s="166">
        <f t="shared" ref="AC13:AC62" si="15">IF(U13=K13,1,0)</f>
        <v>1</v>
      </c>
      <c r="AD13" s="166">
        <f t="shared" ref="AD13:AD62" si="16">IF(V13=L13,1,0)</f>
        <v>1</v>
      </c>
      <c r="AE13" s="166">
        <f t="shared" ref="AE13:AE62" si="17">IF(W13=M13,1,0)</f>
        <v>1</v>
      </c>
      <c r="AF13" s="166">
        <f t="shared" ref="AF13:AF62" si="18">IF(X13=N13,1,0)</f>
        <v>1</v>
      </c>
      <c r="AG13" s="166">
        <f t="shared" ref="AG13:AG62" si="19">IF(Y13=O13,1,0)</f>
        <v>1</v>
      </c>
    </row>
    <row r="14" spans="1:33" ht="165.75" customHeight="1">
      <c r="A14" s="446" t="s">
        <v>18</v>
      </c>
      <c r="B14" s="32" t="s">
        <v>16</v>
      </c>
      <c r="C14" s="675"/>
      <c r="D14" s="631"/>
      <c r="E14" s="632"/>
      <c r="F14" s="633"/>
      <c r="G14" s="633"/>
      <c r="H14" s="342" t="s">
        <v>2252</v>
      </c>
      <c r="I14" s="472" t="s">
        <v>2253</v>
      </c>
      <c r="J14" s="35">
        <v>3</v>
      </c>
      <c r="K14" s="185">
        <v>45536</v>
      </c>
      <c r="L14" s="185">
        <v>45838</v>
      </c>
      <c r="M14" s="36">
        <f t="shared" si="0"/>
        <v>43.142857142857146</v>
      </c>
      <c r="N14" s="187">
        <v>0</v>
      </c>
      <c r="O14" s="472" t="s">
        <v>2254</v>
      </c>
      <c r="P14" s="348">
        <f t="shared" si="1"/>
        <v>0</v>
      </c>
      <c r="Q14" s="114" t="str">
        <f>IF(ISNUMBER(P14),IF(P14=100%,"CUMPLIDA",IF(AND(ISNUMBER(L14),ISNUMBER(OCI!$P$6)), IF(L14&lt;OCI!$P$6,"INCUMPLIDA","PROCESO"), "VERIFICAR FECHA")),"SIN VALOR AVANCE")</f>
        <v>PROCESO</v>
      </c>
      <c r="R14" s="342" t="s">
        <v>2252</v>
      </c>
      <c r="S14" s="148" t="s">
        <v>2253</v>
      </c>
      <c r="T14" s="35">
        <v>3</v>
      </c>
      <c r="U14" s="185">
        <v>45536</v>
      </c>
      <c r="V14" s="185">
        <v>45838</v>
      </c>
      <c r="W14" s="36">
        <f t="shared" si="2"/>
        <v>43.142857142857146</v>
      </c>
      <c r="X14" s="187">
        <v>0</v>
      </c>
      <c r="Y14" s="148" t="s">
        <v>2254</v>
      </c>
      <c r="Z14" s="166">
        <f t="shared" si="12"/>
        <v>1</v>
      </c>
      <c r="AA14" s="166">
        <f t="shared" si="13"/>
        <v>1</v>
      </c>
      <c r="AB14" s="166">
        <f t="shared" si="14"/>
        <v>1</v>
      </c>
      <c r="AC14" s="166">
        <f t="shared" si="15"/>
        <v>1</v>
      </c>
      <c r="AD14" s="166">
        <f t="shared" si="16"/>
        <v>1</v>
      </c>
      <c r="AE14" s="166">
        <f t="shared" si="17"/>
        <v>1</v>
      </c>
      <c r="AF14" s="166">
        <f t="shared" si="18"/>
        <v>1</v>
      </c>
      <c r="AG14" s="166">
        <f t="shared" si="19"/>
        <v>1</v>
      </c>
    </row>
    <row r="15" spans="1:33" ht="409.5" customHeight="1">
      <c r="A15" s="446" t="s">
        <v>18</v>
      </c>
      <c r="B15" s="32" t="s">
        <v>16</v>
      </c>
      <c r="C15" s="676"/>
      <c r="D15" s="631"/>
      <c r="E15" s="632"/>
      <c r="F15" s="633"/>
      <c r="G15" s="342" t="s">
        <v>2255</v>
      </c>
      <c r="H15" s="342" t="s">
        <v>2256</v>
      </c>
      <c r="I15" s="472" t="s">
        <v>419</v>
      </c>
      <c r="J15" s="35">
        <v>1</v>
      </c>
      <c r="K15" s="185">
        <v>45505</v>
      </c>
      <c r="L15" s="185">
        <v>45657</v>
      </c>
      <c r="M15" s="36">
        <f t="shared" si="0"/>
        <v>21.714285714285715</v>
      </c>
      <c r="N15" s="187">
        <v>1</v>
      </c>
      <c r="O15" s="472" t="s">
        <v>2257</v>
      </c>
      <c r="P15" s="348">
        <f t="shared" si="1"/>
        <v>1</v>
      </c>
      <c r="Q15" s="114" t="str">
        <f>IF(ISNUMBER(P15),IF(P15=100%,"CUMPLIDA",IF(AND(ISNUMBER(L15),ISNUMBER(OCI!$P$6)), IF(L15&lt;OCI!$P$6,"INCUMPLIDA","PROCESO"), "VERIFICAR FECHA")),"SIN VALOR AVANCE")</f>
        <v>CUMPLIDA</v>
      </c>
      <c r="R15" s="342" t="s">
        <v>2256</v>
      </c>
      <c r="S15" s="148" t="s">
        <v>419</v>
      </c>
      <c r="T15" s="35">
        <v>1</v>
      </c>
      <c r="U15" s="185">
        <v>45505</v>
      </c>
      <c r="V15" s="185">
        <v>45657</v>
      </c>
      <c r="W15" s="36">
        <f t="shared" si="2"/>
        <v>21.714285714285715</v>
      </c>
      <c r="X15" s="187">
        <v>1</v>
      </c>
      <c r="Y15" s="148" t="s">
        <v>2257</v>
      </c>
      <c r="Z15" s="166">
        <f t="shared" si="12"/>
        <v>1</v>
      </c>
      <c r="AA15" s="166">
        <f t="shared" si="13"/>
        <v>1</v>
      </c>
      <c r="AB15" s="166">
        <f t="shared" si="14"/>
        <v>1</v>
      </c>
      <c r="AC15" s="166">
        <f t="shared" si="15"/>
        <v>1</v>
      </c>
      <c r="AD15" s="166">
        <f t="shared" si="16"/>
        <v>1</v>
      </c>
      <c r="AE15" s="166">
        <f t="shared" si="17"/>
        <v>1</v>
      </c>
      <c r="AF15" s="166">
        <f t="shared" si="18"/>
        <v>1</v>
      </c>
      <c r="AG15" s="166">
        <f t="shared" si="19"/>
        <v>1</v>
      </c>
    </row>
    <row r="16" spans="1:33" ht="150" customHeight="1">
      <c r="A16" s="446" t="s">
        <v>18</v>
      </c>
      <c r="B16" s="32" t="s">
        <v>16</v>
      </c>
      <c r="C16" s="674" t="s">
        <v>2258</v>
      </c>
      <c r="D16" s="631" t="s">
        <v>2259</v>
      </c>
      <c r="E16" s="632" t="s">
        <v>2260</v>
      </c>
      <c r="F16" s="633" t="s">
        <v>2261</v>
      </c>
      <c r="G16" s="34" t="s">
        <v>2262</v>
      </c>
      <c r="H16" s="344" t="s">
        <v>2263</v>
      </c>
      <c r="I16" s="473" t="s">
        <v>2264</v>
      </c>
      <c r="J16" s="35">
        <v>1</v>
      </c>
      <c r="K16" s="185">
        <v>45509</v>
      </c>
      <c r="L16" s="185">
        <v>45991</v>
      </c>
      <c r="M16" s="36">
        <f t="shared" si="0"/>
        <v>68.857142857142861</v>
      </c>
      <c r="N16" s="187">
        <v>0</v>
      </c>
      <c r="O16" s="472" t="s">
        <v>2265</v>
      </c>
      <c r="P16" s="348">
        <f t="shared" si="1"/>
        <v>0</v>
      </c>
      <c r="Q16" s="114" t="str">
        <f>IF(ISNUMBER(P16),IF(P16=100%,"CUMPLIDA",IF(AND(ISNUMBER(L16),ISNUMBER(OCI!$P$6)), IF(L16&lt;OCI!$P$6,"INCUMPLIDA","PROCESO"), "VERIFICAR FECHA")),"SIN VALOR AVANCE")</f>
        <v>PROCESO</v>
      </c>
      <c r="R16" s="344" t="s">
        <v>2263</v>
      </c>
      <c r="S16" s="345" t="s">
        <v>2264</v>
      </c>
      <c r="T16" s="35">
        <v>1</v>
      </c>
      <c r="U16" s="185">
        <v>45509</v>
      </c>
      <c r="V16" s="286">
        <v>45991</v>
      </c>
      <c r="W16" s="36">
        <f t="shared" si="2"/>
        <v>68.857142857142861</v>
      </c>
      <c r="X16" s="187">
        <v>0</v>
      </c>
      <c r="Y16" s="148" t="s">
        <v>2265</v>
      </c>
      <c r="Z16" s="166">
        <f t="shared" si="12"/>
        <v>1</v>
      </c>
      <c r="AA16" s="166">
        <f t="shared" si="13"/>
        <v>1</v>
      </c>
      <c r="AB16" s="166">
        <f t="shared" si="14"/>
        <v>1</v>
      </c>
      <c r="AC16" s="166">
        <f t="shared" si="15"/>
        <v>1</v>
      </c>
      <c r="AD16" s="166">
        <f t="shared" si="16"/>
        <v>1</v>
      </c>
      <c r="AE16" s="166">
        <f t="shared" si="17"/>
        <v>1</v>
      </c>
      <c r="AF16" s="166">
        <f t="shared" si="18"/>
        <v>1</v>
      </c>
      <c r="AG16" s="166">
        <f t="shared" si="19"/>
        <v>1</v>
      </c>
    </row>
    <row r="17" spans="1:33" ht="409.5" customHeight="1">
      <c r="A17" s="446" t="s">
        <v>18</v>
      </c>
      <c r="B17" s="32" t="s">
        <v>16</v>
      </c>
      <c r="C17" s="675"/>
      <c r="D17" s="631"/>
      <c r="E17" s="632"/>
      <c r="F17" s="633"/>
      <c r="G17" s="34" t="s">
        <v>2266</v>
      </c>
      <c r="H17" s="344" t="s">
        <v>2267</v>
      </c>
      <c r="I17" s="472" t="s">
        <v>2268</v>
      </c>
      <c r="J17" s="35">
        <v>1</v>
      </c>
      <c r="K17" s="185">
        <v>45536</v>
      </c>
      <c r="L17" s="185">
        <v>45991</v>
      </c>
      <c r="M17" s="36">
        <f t="shared" si="0"/>
        <v>65</v>
      </c>
      <c r="N17" s="187">
        <v>0</v>
      </c>
      <c r="O17" s="472" t="s">
        <v>2269</v>
      </c>
      <c r="P17" s="348">
        <f t="shared" si="1"/>
        <v>0</v>
      </c>
      <c r="Q17" s="114" t="str">
        <f>IF(ISNUMBER(P17),IF(P17=100%,"CUMPLIDA",IF(AND(ISNUMBER(L17),ISNUMBER(OCI!$P$6)), IF(L17&lt;OCI!$P$6,"INCUMPLIDA","PROCESO"), "VERIFICAR FECHA")),"SIN VALOR AVANCE")</f>
        <v>PROCESO</v>
      </c>
      <c r="R17" s="344" t="s">
        <v>2267</v>
      </c>
      <c r="S17" s="148" t="s">
        <v>2268</v>
      </c>
      <c r="T17" s="35">
        <v>1</v>
      </c>
      <c r="U17" s="185">
        <v>45536</v>
      </c>
      <c r="V17" s="286">
        <v>45991</v>
      </c>
      <c r="W17" s="36">
        <f t="shared" si="2"/>
        <v>65</v>
      </c>
      <c r="X17" s="187">
        <v>0</v>
      </c>
      <c r="Y17" s="148" t="s">
        <v>2269</v>
      </c>
      <c r="Z17" s="166">
        <f t="shared" si="12"/>
        <v>1</v>
      </c>
      <c r="AA17" s="166">
        <f t="shared" si="13"/>
        <v>1</v>
      </c>
      <c r="AB17" s="166">
        <f t="shared" si="14"/>
        <v>1</v>
      </c>
      <c r="AC17" s="166">
        <f t="shared" si="15"/>
        <v>1</v>
      </c>
      <c r="AD17" s="166">
        <f t="shared" si="16"/>
        <v>1</v>
      </c>
      <c r="AE17" s="166">
        <f t="shared" si="17"/>
        <v>1</v>
      </c>
      <c r="AF17" s="166">
        <f t="shared" si="18"/>
        <v>1</v>
      </c>
      <c r="AG17" s="166">
        <f t="shared" si="19"/>
        <v>1</v>
      </c>
    </row>
    <row r="18" spans="1:33" ht="135" customHeight="1">
      <c r="A18" s="446" t="s">
        <v>18</v>
      </c>
      <c r="B18" s="32" t="s">
        <v>16</v>
      </c>
      <c r="C18" s="675"/>
      <c r="D18" s="631"/>
      <c r="E18" s="632"/>
      <c r="F18" s="633"/>
      <c r="G18" s="633" t="s">
        <v>2270</v>
      </c>
      <c r="H18" s="344" t="s">
        <v>2271</v>
      </c>
      <c r="I18" s="472" t="s">
        <v>2272</v>
      </c>
      <c r="J18" s="35">
        <v>1</v>
      </c>
      <c r="K18" s="185">
        <v>45536</v>
      </c>
      <c r="L18" s="185">
        <v>45869</v>
      </c>
      <c r="M18" s="36">
        <f t="shared" si="0"/>
        <v>47.571428571428569</v>
      </c>
      <c r="N18" s="187">
        <v>0</v>
      </c>
      <c r="O18" s="472" t="s">
        <v>2273</v>
      </c>
      <c r="P18" s="348">
        <f t="shared" si="1"/>
        <v>0</v>
      </c>
      <c r="Q18" s="114" t="str">
        <f>IF(ISNUMBER(P18),IF(P18=100%,"CUMPLIDA",IF(AND(ISNUMBER(L18),ISNUMBER(OCI!$P$6)), IF(L18&lt;OCI!$P$6,"INCUMPLIDA","PROCESO"), "VERIFICAR FECHA")),"SIN VALOR AVANCE")</f>
        <v>PROCESO</v>
      </c>
      <c r="R18" s="344" t="s">
        <v>2271</v>
      </c>
      <c r="S18" s="148" t="s">
        <v>2272</v>
      </c>
      <c r="T18" s="35">
        <v>1</v>
      </c>
      <c r="U18" s="185">
        <v>45536</v>
      </c>
      <c r="V18" s="185">
        <v>45869</v>
      </c>
      <c r="W18" s="36">
        <f t="shared" si="2"/>
        <v>47.571428571428569</v>
      </c>
      <c r="X18" s="187">
        <v>0</v>
      </c>
      <c r="Y18" s="148" t="s">
        <v>2273</v>
      </c>
      <c r="Z18" s="166">
        <f t="shared" si="12"/>
        <v>1</v>
      </c>
      <c r="AA18" s="166">
        <f t="shared" si="13"/>
        <v>1</v>
      </c>
      <c r="AB18" s="166">
        <f t="shared" si="14"/>
        <v>1</v>
      </c>
      <c r="AC18" s="166">
        <f t="shared" si="15"/>
        <v>1</v>
      </c>
      <c r="AD18" s="166">
        <f t="shared" si="16"/>
        <v>1</v>
      </c>
      <c r="AE18" s="166">
        <f t="shared" si="17"/>
        <v>1</v>
      </c>
      <c r="AF18" s="166">
        <f t="shared" si="18"/>
        <v>1</v>
      </c>
      <c r="AG18" s="166">
        <f t="shared" si="19"/>
        <v>1</v>
      </c>
    </row>
    <row r="19" spans="1:33" ht="375" customHeight="1">
      <c r="A19" s="446" t="s">
        <v>18</v>
      </c>
      <c r="B19" s="32" t="s">
        <v>16</v>
      </c>
      <c r="C19" s="675"/>
      <c r="D19" s="631"/>
      <c r="E19" s="632"/>
      <c r="F19" s="633"/>
      <c r="G19" s="633"/>
      <c r="H19" s="344" t="s">
        <v>2274</v>
      </c>
      <c r="I19" s="472" t="s">
        <v>2275</v>
      </c>
      <c r="J19" s="35">
        <v>1</v>
      </c>
      <c r="K19" s="185">
        <v>45536</v>
      </c>
      <c r="L19" s="185">
        <v>45869</v>
      </c>
      <c r="M19" s="36">
        <f t="shared" si="0"/>
        <v>47.571428571428569</v>
      </c>
      <c r="N19" s="187">
        <v>0</v>
      </c>
      <c r="O19" s="472" t="s">
        <v>2273</v>
      </c>
      <c r="P19" s="348">
        <f t="shared" si="1"/>
        <v>0</v>
      </c>
      <c r="Q19" s="114" t="str">
        <f>IF(ISNUMBER(P19),IF(P19=100%,"CUMPLIDA",IF(AND(ISNUMBER(L19),ISNUMBER(OCI!$P$6)), IF(L19&lt;OCI!$P$6,"INCUMPLIDA","PROCESO"), "VERIFICAR FECHA")),"SIN VALOR AVANCE")</f>
        <v>PROCESO</v>
      </c>
      <c r="R19" s="344" t="s">
        <v>2274</v>
      </c>
      <c r="S19" s="148" t="s">
        <v>2275</v>
      </c>
      <c r="T19" s="35">
        <v>1</v>
      </c>
      <c r="U19" s="185">
        <v>45536</v>
      </c>
      <c r="V19" s="185">
        <v>45869</v>
      </c>
      <c r="W19" s="36">
        <f t="shared" si="2"/>
        <v>47.571428571428569</v>
      </c>
      <c r="X19" s="187">
        <v>0</v>
      </c>
      <c r="Y19" s="148" t="s">
        <v>2273</v>
      </c>
      <c r="Z19" s="166">
        <f t="shared" si="12"/>
        <v>1</v>
      </c>
      <c r="AA19" s="166">
        <f t="shared" si="13"/>
        <v>1</v>
      </c>
      <c r="AB19" s="166">
        <f t="shared" si="14"/>
        <v>1</v>
      </c>
      <c r="AC19" s="166">
        <f t="shared" si="15"/>
        <v>1</v>
      </c>
      <c r="AD19" s="166">
        <f t="shared" si="16"/>
        <v>1</v>
      </c>
      <c r="AE19" s="166">
        <f t="shared" si="17"/>
        <v>1</v>
      </c>
      <c r="AF19" s="166">
        <f t="shared" si="18"/>
        <v>1</v>
      </c>
      <c r="AG19" s="166">
        <f t="shared" si="19"/>
        <v>1</v>
      </c>
    </row>
    <row r="20" spans="1:33" ht="409.5" customHeight="1">
      <c r="A20" s="446" t="s">
        <v>18</v>
      </c>
      <c r="B20" s="32" t="s">
        <v>16</v>
      </c>
      <c r="C20" s="675"/>
      <c r="D20" s="631"/>
      <c r="E20" s="632"/>
      <c r="F20" s="633"/>
      <c r="G20" s="633"/>
      <c r="H20" s="344" t="s">
        <v>2276</v>
      </c>
      <c r="I20" s="472" t="s">
        <v>2277</v>
      </c>
      <c r="J20" s="35">
        <v>1</v>
      </c>
      <c r="K20" s="185">
        <v>45536</v>
      </c>
      <c r="L20" s="185">
        <v>45869</v>
      </c>
      <c r="M20" s="36">
        <f t="shared" si="0"/>
        <v>47.571428571428569</v>
      </c>
      <c r="N20" s="187">
        <v>0</v>
      </c>
      <c r="O20" s="472" t="s">
        <v>2273</v>
      </c>
      <c r="P20" s="348">
        <f t="shared" si="1"/>
        <v>0</v>
      </c>
      <c r="Q20" s="114" t="str">
        <f>IF(ISNUMBER(P20),IF(P20=100%,"CUMPLIDA",IF(AND(ISNUMBER(L20),ISNUMBER(OCI!$P$6)), IF(L20&lt;OCI!$P$6,"INCUMPLIDA","PROCESO"), "VERIFICAR FECHA")),"SIN VALOR AVANCE")</f>
        <v>PROCESO</v>
      </c>
      <c r="R20" s="344" t="s">
        <v>2276</v>
      </c>
      <c r="S20" s="148" t="s">
        <v>2277</v>
      </c>
      <c r="T20" s="35">
        <v>1</v>
      </c>
      <c r="U20" s="185">
        <v>45536</v>
      </c>
      <c r="V20" s="185">
        <v>45869</v>
      </c>
      <c r="W20" s="36">
        <f t="shared" si="2"/>
        <v>47.571428571428569</v>
      </c>
      <c r="X20" s="187">
        <v>0</v>
      </c>
      <c r="Y20" s="148" t="s">
        <v>2273</v>
      </c>
      <c r="Z20" s="166">
        <f t="shared" si="12"/>
        <v>1</v>
      </c>
      <c r="AA20" s="166">
        <f t="shared" si="13"/>
        <v>1</v>
      </c>
      <c r="AB20" s="166">
        <f t="shared" si="14"/>
        <v>1</v>
      </c>
      <c r="AC20" s="166">
        <f t="shared" si="15"/>
        <v>1</v>
      </c>
      <c r="AD20" s="166">
        <f t="shared" si="16"/>
        <v>1</v>
      </c>
      <c r="AE20" s="166">
        <f t="shared" si="17"/>
        <v>1</v>
      </c>
      <c r="AF20" s="166">
        <f t="shared" si="18"/>
        <v>1</v>
      </c>
      <c r="AG20" s="166">
        <f t="shared" si="19"/>
        <v>1</v>
      </c>
    </row>
    <row r="21" spans="1:33" ht="409.5" customHeight="1">
      <c r="A21" s="446" t="s">
        <v>18</v>
      </c>
      <c r="B21" s="32" t="s">
        <v>16</v>
      </c>
      <c r="C21" s="675"/>
      <c r="D21" s="631"/>
      <c r="E21" s="632"/>
      <c r="F21" s="633"/>
      <c r="G21" s="342" t="s">
        <v>2278</v>
      </c>
      <c r="H21" s="342" t="s">
        <v>2279</v>
      </c>
      <c r="I21" s="472" t="s">
        <v>2280</v>
      </c>
      <c r="J21" s="35">
        <v>2</v>
      </c>
      <c r="K21" s="185">
        <v>45536</v>
      </c>
      <c r="L21" s="185">
        <v>45991</v>
      </c>
      <c r="M21" s="36">
        <f t="shared" si="0"/>
        <v>65</v>
      </c>
      <c r="N21" s="187">
        <v>0</v>
      </c>
      <c r="O21" s="472" t="s">
        <v>2281</v>
      </c>
      <c r="P21" s="348">
        <f t="shared" si="1"/>
        <v>0</v>
      </c>
      <c r="Q21" s="114" t="str">
        <f>IF(ISNUMBER(P21),IF(P21=100%,"CUMPLIDA",IF(AND(ISNUMBER(L21),ISNUMBER(OCI!$P$6)), IF(L21&lt;OCI!$P$6,"INCUMPLIDA","PROCESO"), "VERIFICAR FECHA")),"SIN VALOR AVANCE")</f>
        <v>PROCESO</v>
      </c>
      <c r="R21" s="342" t="s">
        <v>2279</v>
      </c>
      <c r="S21" s="148" t="s">
        <v>2280</v>
      </c>
      <c r="T21" s="35">
        <v>2</v>
      </c>
      <c r="U21" s="185">
        <v>45536</v>
      </c>
      <c r="V21" s="286">
        <v>45991</v>
      </c>
      <c r="W21" s="36">
        <f t="shared" si="2"/>
        <v>65</v>
      </c>
      <c r="X21" s="187">
        <v>0</v>
      </c>
      <c r="Y21" s="148" t="s">
        <v>2281</v>
      </c>
      <c r="Z21" s="166">
        <f t="shared" si="12"/>
        <v>1</v>
      </c>
      <c r="AA21" s="166">
        <f t="shared" si="13"/>
        <v>1</v>
      </c>
      <c r="AB21" s="166">
        <f t="shared" si="14"/>
        <v>1</v>
      </c>
      <c r="AC21" s="166">
        <f t="shared" si="15"/>
        <v>1</v>
      </c>
      <c r="AD21" s="166">
        <f t="shared" si="16"/>
        <v>1</v>
      </c>
      <c r="AE21" s="166">
        <f t="shared" si="17"/>
        <v>1</v>
      </c>
      <c r="AF21" s="166">
        <f t="shared" si="18"/>
        <v>1</v>
      </c>
      <c r="AG21" s="166">
        <f t="shared" si="19"/>
        <v>1</v>
      </c>
    </row>
    <row r="22" spans="1:33" ht="345.75" customHeight="1">
      <c r="A22" s="446" t="s">
        <v>18</v>
      </c>
      <c r="B22" s="32" t="s">
        <v>16</v>
      </c>
      <c r="C22" s="675"/>
      <c r="D22" s="631"/>
      <c r="E22" s="632"/>
      <c r="F22" s="633"/>
      <c r="G22" s="342" t="s">
        <v>2282</v>
      </c>
      <c r="H22" s="342" t="s">
        <v>2283</v>
      </c>
      <c r="I22" s="472" t="s">
        <v>2284</v>
      </c>
      <c r="J22" s="35">
        <v>1</v>
      </c>
      <c r="K22" s="185">
        <v>45536</v>
      </c>
      <c r="L22" s="185">
        <v>45777</v>
      </c>
      <c r="M22" s="36">
        <f t="shared" si="0"/>
        <v>34.428571428571431</v>
      </c>
      <c r="N22" s="187">
        <v>0</v>
      </c>
      <c r="O22" s="472" t="s">
        <v>2285</v>
      </c>
      <c r="P22" s="348">
        <f t="shared" si="1"/>
        <v>0</v>
      </c>
      <c r="Q22" s="114" t="str">
        <f>IF(ISNUMBER(P22),IF(P22=100%,"CUMPLIDA",IF(AND(ISNUMBER(L22),ISNUMBER(OCI!$P$6)), IF(L22&lt;OCI!$P$6,"INCUMPLIDA","PROCESO"), "VERIFICAR FECHA")),"SIN VALOR AVANCE")</f>
        <v>PROCESO</v>
      </c>
      <c r="R22" s="342" t="s">
        <v>2283</v>
      </c>
      <c r="S22" s="148" t="s">
        <v>2284</v>
      </c>
      <c r="T22" s="35">
        <v>1</v>
      </c>
      <c r="U22" s="185">
        <v>45536</v>
      </c>
      <c r="V22" s="185">
        <v>45777</v>
      </c>
      <c r="W22" s="36">
        <f t="shared" si="2"/>
        <v>34.428571428571431</v>
      </c>
      <c r="X22" s="187">
        <v>0</v>
      </c>
      <c r="Y22" s="148" t="s">
        <v>2285</v>
      </c>
      <c r="Z22" s="166">
        <f t="shared" si="12"/>
        <v>1</v>
      </c>
      <c r="AA22" s="166">
        <f t="shared" si="13"/>
        <v>1</v>
      </c>
      <c r="AB22" s="166">
        <f t="shared" si="14"/>
        <v>1</v>
      </c>
      <c r="AC22" s="166">
        <f t="shared" si="15"/>
        <v>1</v>
      </c>
      <c r="AD22" s="166">
        <f t="shared" si="16"/>
        <v>1</v>
      </c>
      <c r="AE22" s="166">
        <f t="shared" si="17"/>
        <v>1</v>
      </c>
      <c r="AF22" s="166">
        <f t="shared" si="18"/>
        <v>1</v>
      </c>
      <c r="AG22" s="166">
        <f t="shared" si="19"/>
        <v>1</v>
      </c>
    </row>
    <row r="23" spans="1:33" ht="409.5" customHeight="1">
      <c r="A23" s="446" t="s">
        <v>18</v>
      </c>
      <c r="B23" s="32" t="s">
        <v>16</v>
      </c>
      <c r="C23" s="676"/>
      <c r="D23" s="631"/>
      <c r="E23" s="632"/>
      <c r="F23" s="633"/>
      <c r="G23" s="34" t="s">
        <v>2286</v>
      </c>
      <c r="H23" s="344" t="s">
        <v>2287</v>
      </c>
      <c r="I23" s="473" t="s">
        <v>2288</v>
      </c>
      <c r="J23" s="35">
        <v>2</v>
      </c>
      <c r="K23" s="185">
        <v>45536</v>
      </c>
      <c r="L23" s="185">
        <v>45991</v>
      </c>
      <c r="M23" s="36">
        <f t="shared" si="0"/>
        <v>65</v>
      </c>
      <c r="N23" s="187">
        <v>0</v>
      </c>
      <c r="O23" s="472" t="s">
        <v>2289</v>
      </c>
      <c r="P23" s="348">
        <f t="shared" si="1"/>
        <v>0</v>
      </c>
      <c r="Q23" s="114" t="str">
        <f>IF(ISNUMBER(P23),IF(P23=100%,"CUMPLIDA",IF(AND(ISNUMBER(L23),ISNUMBER(OCI!$P$6)), IF(L23&lt;OCI!$P$6,"INCUMPLIDA","PROCESO"), "VERIFICAR FECHA")),"SIN VALOR AVANCE")</f>
        <v>PROCESO</v>
      </c>
      <c r="R23" s="344" t="s">
        <v>2287</v>
      </c>
      <c r="S23" s="345" t="s">
        <v>2288</v>
      </c>
      <c r="T23" s="35">
        <v>2</v>
      </c>
      <c r="U23" s="185">
        <v>45536</v>
      </c>
      <c r="V23" s="286">
        <v>45991</v>
      </c>
      <c r="W23" s="36">
        <f t="shared" si="2"/>
        <v>65</v>
      </c>
      <c r="X23" s="287">
        <v>0</v>
      </c>
      <c r="Y23" s="350" t="s">
        <v>2289</v>
      </c>
      <c r="Z23" s="166">
        <f t="shared" si="12"/>
        <v>1</v>
      </c>
      <c r="AA23" s="166">
        <f t="shared" si="13"/>
        <v>1</v>
      </c>
      <c r="AB23" s="166">
        <f t="shared" si="14"/>
        <v>1</v>
      </c>
      <c r="AC23" s="166">
        <f t="shared" si="15"/>
        <v>1</v>
      </c>
      <c r="AD23" s="166">
        <f t="shared" si="16"/>
        <v>1</v>
      </c>
      <c r="AE23" s="166">
        <f t="shared" si="17"/>
        <v>1</v>
      </c>
      <c r="AF23" s="166">
        <f t="shared" si="18"/>
        <v>1</v>
      </c>
      <c r="AG23" s="166">
        <f t="shared" si="19"/>
        <v>1</v>
      </c>
    </row>
    <row r="24" spans="1:33" ht="285" customHeight="1">
      <c r="A24" s="446" t="s">
        <v>18</v>
      </c>
      <c r="B24" s="32" t="s">
        <v>16</v>
      </c>
      <c r="C24" s="674" t="s">
        <v>2258</v>
      </c>
      <c r="D24" s="631" t="s">
        <v>2290</v>
      </c>
      <c r="E24" s="632" t="s">
        <v>2291</v>
      </c>
      <c r="F24" s="633" t="s">
        <v>2292</v>
      </c>
      <c r="G24" s="342" t="s">
        <v>2293</v>
      </c>
      <c r="H24" s="342" t="s">
        <v>2294</v>
      </c>
      <c r="I24" s="472" t="s">
        <v>2295</v>
      </c>
      <c r="J24" s="35">
        <v>1</v>
      </c>
      <c r="K24" s="185">
        <v>45536</v>
      </c>
      <c r="L24" s="185">
        <v>45747</v>
      </c>
      <c r="M24" s="36">
        <f t="shared" si="0"/>
        <v>30.142857142857142</v>
      </c>
      <c r="N24" s="187">
        <v>0</v>
      </c>
      <c r="O24" s="472" t="s">
        <v>2257</v>
      </c>
      <c r="P24" s="348">
        <f t="shared" si="1"/>
        <v>0</v>
      </c>
      <c r="Q24" s="114" t="str">
        <f>IF(ISNUMBER(P24),IF(P24=100%,"CUMPLIDA",IF(AND(ISNUMBER(L24),ISNUMBER(OCI!$P$6)), IF(L24&lt;OCI!$P$6,"INCUMPLIDA","PROCESO"), "VERIFICAR FECHA")),"SIN VALOR AVANCE")</f>
        <v>PROCESO</v>
      </c>
      <c r="R24" s="342" t="s">
        <v>2294</v>
      </c>
      <c r="S24" s="148" t="s">
        <v>2295</v>
      </c>
      <c r="T24" s="35">
        <v>1</v>
      </c>
      <c r="U24" s="185">
        <v>45536</v>
      </c>
      <c r="V24" s="185">
        <v>45747</v>
      </c>
      <c r="W24" s="36">
        <f t="shared" si="2"/>
        <v>30.142857142857142</v>
      </c>
      <c r="X24" s="187">
        <v>0</v>
      </c>
      <c r="Y24" s="148" t="s">
        <v>2257</v>
      </c>
      <c r="Z24" s="166">
        <f t="shared" si="12"/>
        <v>1</v>
      </c>
      <c r="AA24" s="166">
        <f t="shared" si="13"/>
        <v>1</v>
      </c>
      <c r="AB24" s="166">
        <f t="shared" si="14"/>
        <v>1</v>
      </c>
      <c r="AC24" s="166">
        <f t="shared" si="15"/>
        <v>1</v>
      </c>
      <c r="AD24" s="166">
        <f t="shared" si="16"/>
        <v>1</v>
      </c>
      <c r="AE24" s="166">
        <f t="shared" si="17"/>
        <v>1</v>
      </c>
      <c r="AF24" s="166">
        <f t="shared" si="18"/>
        <v>1</v>
      </c>
      <c r="AG24" s="166">
        <f t="shared" si="19"/>
        <v>1</v>
      </c>
    </row>
    <row r="25" spans="1:33" ht="409.5" customHeight="1">
      <c r="A25" s="446" t="s">
        <v>18</v>
      </c>
      <c r="B25" s="32" t="s">
        <v>16</v>
      </c>
      <c r="C25" s="675"/>
      <c r="D25" s="631"/>
      <c r="E25" s="632"/>
      <c r="F25" s="633"/>
      <c r="G25" s="633" t="s">
        <v>2296</v>
      </c>
      <c r="H25" s="34" t="s">
        <v>2297</v>
      </c>
      <c r="I25" s="471" t="s">
        <v>2298</v>
      </c>
      <c r="J25" s="35">
        <v>1</v>
      </c>
      <c r="K25" s="185">
        <v>45514</v>
      </c>
      <c r="L25" s="185">
        <v>46111</v>
      </c>
      <c r="M25" s="36">
        <f t="shared" si="0"/>
        <v>85.285714285714292</v>
      </c>
      <c r="N25" s="187">
        <v>0</v>
      </c>
      <c r="O25" s="472" t="s">
        <v>2299</v>
      </c>
      <c r="P25" s="348">
        <f t="shared" si="1"/>
        <v>0</v>
      </c>
      <c r="Q25" s="114" t="str">
        <f>IF(ISNUMBER(P25),IF(P25=100%,"CUMPLIDA",IF(AND(ISNUMBER(L25),ISNUMBER(OCI!$P$6)), IF(L25&lt;OCI!$P$6,"INCUMPLIDA","PROCESO"), "VERIFICAR FECHA")),"SIN VALOR AVANCE")</f>
        <v>PROCESO</v>
      </c>
      <c r="R25" s="34" t="s">
        <v>2297</v>
      </c>
      <c r="S25" s="343" t="s">
        <v>2298</v>
      </c>
      <c r="T25" s="35">
        <v>1</v>
      </c>
      <c r="U25" s="185">
        <v>45514</v>
      </c>
      <c r="V25" s="286">
        <v>46111</v>
      </c>
      <c r="W25" s="36">
        <f t="shared" si="2"/>
        <v>85.285714285714292</v>
      </c>
      <c r="X25" s="287">
        <v>0</v>
      </c>
      <c r="Y25" s="148" t="s">
        <v>2299</v>
      </c>
      <c r="Z25" s="166">
        <f t="shared" si="12"/>
        <v>1</v>
      </c>
      <c r="AA25" s="166">
        <f t="shared" si="13"/>
        <v>1</v>
      </c>
      <c r="AB25" s="166">
        <f t="shared" si="14"/>
        <v>1</v>
      </c>
      <c r="AC25" s="166">
        <f t="shared" si="15"/>
        <v>1</v>
      </c>
      <c r="AD25" s="166">
        <f t="shared" si="16"/>
        <v>1</v>
      </c>
      <c r="AE25" s="166">
        <f t="shared" si="17"/>
        <v>1</v>
      </c>
      <c r="AF25" s="166">
        <f t="shared" si="18"/>
        <v>1</v>
      </c>
      <c r="AG25" s="166">
        <f t="shared" si="19"/>
        <v>1</v>
      </c>
    </row>
    <row r="26" spans="1:33" ht="409.5" customHeight="1">
      <c r="A26" s="446" t="s">
        <v>18</v>
      </c>
      <c r="B26" s="32" t="s">
        <v>16</v>
      </c>
      <c r="C26" s="676"/>
      <c r="D26" s="631"/>
      <c r="E26" s="632"/>
      <c r="F26" s="633"/>
      <c r="G26" s="633"/>
      <c r="H26" s="34" t="s">
        <v>2300</v>
      </c>
      <c r="I26" s="471" t="s">
        <v>2301</v>
      </c>
      <c r="J26" s="35">
        <v>1</v>
      </c>
      <c r="K26" s="185">
        <v>45746</v>
      </c>
      <c r="L26" s="185">
        <v>46111</v>
      </c>
      <c r="M26" s="36">
        <f t="shared" si="0"/>
        <v>52.142857142857146</v>
      </c>
      <c r="N26" s="187">
        <v>0</v>
      </c>
      <c r="O26" s="472" t="s">
        <v>2302</v>
      </c>
      <c r="P26" s="348">
        <f t="shared" si="1"/>
        <v>0</v>
      </c>
      <c r="Q26" s="114" t="str">
        <f>IF(ISNUMBER(P26),IF(P26=100%,"CUMPLIDA",IF(AND(ISNUMBER(L26),ISNUMBER(OCI!$P$6)), IF(L26&lt;OCI!$P$6,"INCUMPLIDA","PROCESO"), "VERIFICAR FECHA")),"SIN VALOR AVANCE")</f>
        <v>PROCESO</v>
      </c>
      <c r="R26" s="34" t="s">
        <v>2300</v>
      </c>
      <c r="S26" s="343" t="s">
        <v>2301</v>
      </c>
      <c r="T26" s="35">
        <v>1</v>
      </c>
      <c r="U26" s="185">
        <v>45746</v>
      </c>
      <c r="V26" s="286">
        <v>46111</v>
      </c>
      <c r="W26" s="36">
        <f t="shared" si="2"/>
        <v>52.142857142857146</v>
      </c>
      <c r="X26" s="287">
        <v>0</v>
      </c>
      <c r="Y26" s="148" t="s">
        <v>2302</v>
      </c>
      <c r="Z26" s="166">
        <f t="shared" si="12"/>
        <v>1</v>
      </c>
      <c r="AA26" s="166">
        <f t="shared" si="13"/>
        <v>1</v>
      </c>
      <c r="AB26" s="166">
        <f t="shared" si="14"/>
        <v>1</v>
      </c>
      <c r="AC26" s="166">
        <f t="shared" si="15"/>
        <v>1</v>
      </c>
      <c r="AD26" s="166">
        <f t="shared" si="16"/>
        <v>1</v>
      </c>
      <c r="AE26" s="166">
        <f t="shared" si="17"/>
        <v>1</v>
      </c>
      <c r="AF26" s="166">
        <f t="shared" si="18"/>
        <v>1</v>
      </c>
      <c r="AG26" s="166">
        <f t="shared" si="19"/>
        <v>1</v>
      </c>
    </row>
    <row r="27" spans="1:33" ht="285" customHeight="1">
      <c r="A27" s="446" t="s">
        <v>18</v>
      </c>
      <c r="B27" s="32" t="s">
        <v>16</v>
      </c>
      <c r="C27" s="674" t="s">
        <v>2258</v>
      </c>
      <c r="D27" s="631" t="s">
        <v>2303</v>
      </c>
      <c r="E27" s="632" t="s">
        <v>2304</v>
      </c>
      <c r="F27" s="633" t="s">
        <v>2305</v>
      </c>
      <c r="G27" s="342" t="s">
        <v>2293</v>
      </c>
      <c r="H27" s="342" t="s">
        <v>2294</v>
      </c>
      <c r="I27" s="472" t="s">
        <v>2295</v>
      </c>
      <c r="J27" s="35">
        <v>1</v>
      </c>
      <c r="K27" s="185">
        <v>45536</v>
      </c>
      <c r="L27" s="185">
        <v>45747</v>
      </c>
      <c r="M27" s="36">
        <f t="shared" si="0"/>
        <v>30.142857142857142</v>
      </c>
      <c r="N27" s="187">
        <v>0</v>
      </c>
      <c r="O27" s="472" t="s">
        <v>2257</v>
      </c>
      <c r="P27" s="348">
        <f t="shared" si="1"/>
        <v>0</v>
      </c>
      <c r="Q27" s="114" t="str">
        <f>IF(ISNUMBER(P27),IF(P27=100%,"CUMPLIDA",IF(AND(ISNUMBER(L27),ISNUMBER(OCI!$P$6)), IF(L27&lt;OCI!$P$6,"INCUMPLIDA","PROCESO"), "VERIFICAR FECHA")),"SIN VALOR AVANCE")</f>
        <v>PROCESO</v>
      </c>
      <c r="R27" s="342" t="s">
        <v>2294</v>
      </c>
      <c r="S27" s="148" t="s">
        <v>2295</v>
      </c>
      <c r="T27" s="35">
        <v>1</v>
      </c>
      <c r="U27" s="185">
        <v>45536</v>
      </c>
      <c r="V27" s="185">
        <v>45747</v>
      </c>
      <c r="W27" s="36">
        <f t="shared" si="2"/>
        <v>30.142857142857142</v>
      </c>
      <c r="X27" s="187">
        <v>0</v>
      </c>
      <c r="Y27" s="148" t="s">
        <v>2257</v>
      </c>
      <c r="Z27" s="166">
        <f t="shared" si="12"/>
        <v>1</v>
      </c>
      <c r="AA27" s="166">
        <f t="shared" si="13"/>
        <v>1</v>
      </c>
      <c r="AB27" s="166">
        <f t="shared" si="14"/>
        <v>1</v>
      </c>
      <c r="AC27" s="166">
        <f t="shared" si="15"/>
        <v>1</v>
      </c>
      <c r="AD27" s="166">
        <f t="shared" si="16"/>
        <v>1</v>
      </c>
      <c r="AE27" s="166">
        <f t="shared" si="17"/>
        <v>1</v>
      </c>
      <c r="AF27" s="166">
        <f t="shared" si="18"/>
        <v>1</v>
      </c>
      <c r="AG27" s="166">
        <f t="shared" si="19"/>
        <v>1</v>
      </c>
    </row>
    <row r="28" spans="1:33" ht="409.5" customHeight="1">
      <c r="A28" s="446" t="s">
        <v>18</v>
      </c>
      <c r="B28" s="32" t="s">
        <v>16</v>
      </c>
      <c r="C28" s="676"/>
      <c r="D28" s="631"/>
      <c r="E28" s="632"/>
      <c r="F28" s="633"/>
      <c r="G28" s="342" t="s">
        <v>2306</v>
      </c>
      <c r="H28" s="342" t="s">
        <v>2307</v>
      </c>
      <c r="I28" s="472" t="s">
        <v>2308</v>
      </c>
      <c r="J28" s="35">
        <v>1</v>
      </c>
      <c r="K28" s="185">
        <v>45536</v>
      </c>
      <c r="L28" s="185">
        <v>45657</v>
      </c>
      <c r="M28" s="36">
        <f t="shared" si="0"/>
        <v>17.285714285714285</v>
      </c>
      <c r="N28" s="187">
        <v>1</v>
      </c>
      <c r="O28" s="472" t="s">
        <v>2309</v>
      </c>
      <c r="P28" s="348">
        <f t="shared" si="1"/>
        <v>1</v>
      </c>
      <c r="Q28" s="114" t="str">
        <f>IF(ISNUMBER(P28),IF(P28=100%,"CUMPLIDA",IF(AND(ISNUMBER(L28),ISNUMBER(OCI!$P$6)), IF(L28&lt;OCI!$P$6,"INCUMPLIDA","PROCESO"), "VERIFICAR FECHA")),"SIN VALOR AVANCE")</f>
        <v>CUMPLIDA</v>
      </c>
      <c r="R28" s="342" t="s">
        <v>2307</v>
      </c>
      <c r="S28" s="148" t="s">
        <v>2308</v>
      </c>
      <c r="T28" s="35">
        <v>1</v>
      </c>
      <c r="U28" s="185">
        <v>45536</v>
      </c>
      <c r="V28" s="185">
        <v>45657</v>
      </c>
      <c r="W28" s="36">
        <f t="shared" si="2"/>
        <v>17.285714285714285</v>
      </c>
      <c r="X28" s="187">
        <v>1</v>
      </c>
      <c r="Y28" s="148" t="s">
        <v>2309</v>
      </c>
      <c r="Z28" s="166">
        <f t="shared" si="12"/>
        <v>1</v>
      </c>
      <c r="AA28" s="166">
        <f t="shared" si="13"/>
        <v>1</v>
      </c>
      <c r="AB28" s="166">
        <f t="shared" si="14"/>
        <v>1</v>
      </c>
      <c r="AC28" s="166">
        <f t="shared" si="15"/>
        <v>1</v>
      </c>
      <c r="AD28" s="166">
        <f t="shared" si="16"/>
        <v>1</v>
      </c>
      <c r="AE28" s="166">
        <f t="shared" si="17"/>
        <v>1</v>
      </c>
      <c r="AF28" s="166">
        <f t="shared" si="18"/>
        <v>1</v>
      </c>
      <c r="AG28" s="166">
        <f t="shared" si="19"/>
        <v>1</v>
      </c>
    </row>
    <row r="29" spans="1:33" ht="90.75" customHeight="1">
      <c r="A29" s="446" t="s">
        <v>18</v>
      </c>
      <c r="B29" s="32" t="s">
        <v>16</v>
      </c>
      <c r="C29" s="674" t="s">
        <v>2258</v>
      </c>
      <c r="D29" s="631" t="s">
        <v>2310</v>
      </c>
      <c r="E29" s="632" t="s">
        <v>2311</v>
      </c>
      <c r="F29" s="633" t="s">
        <v>2312</v>
      </c>
      <c r="G29" s="634" t="s">
        <v>2313</v>
      </c>
      <c r="H29" s="342" t="s">
        <v>2314</v>
      </c>
      <c r="I29" s="472" t="s">
        <v>2315</v>
      </c>
      <c r="J29" s="35">
        <v>2</v>
      </c>
      <c r="K29" s="185">
        <v>45505</v>
      </c>
      <c r="L29" s="185">
        <v>45688</v>
      </c>
      <c r="M29" s="36">
        <f t="shared" si="0"/>
        <v>26.142857142857142</v>
      </c>
      <c r="N29" s="187">
        <v>0</v>
      </c>
      <c r="O29" s="472" t="s">
        <v>2316</v>
      </c>
      <c r="P29" s="348">
        <f t="shared" si="1"/>
        <v>0</v>
      </c>
      <c r="Q29" s="114" t="str">
        <f>IF(ISNUMBER(P29),IF(P29=100%,"CUMPLIDA",IF(AND(ISNUMBER(L29),ISNUMBER(OCI!$P$6)), IF(L29&lt;OCI!$P$6,"INCUMPLIDA","PROCESO"), "VERIFICAR FECHA")),"SIN VALOR AVANCE")</f>
        <v>PROCESO</v>
      </c>
      <c r="R29" s="342" t="s">
        <v>2314</v>
      </c>
      <c r="S29" s="148" t="s">
        <v>2315</v>
      </c>
      <c r="T29" s="35">
        <v>2</v>
      </c>
      <c r="U29" s="185">
        <v>45505</v>
      </c>
      <c r="V29" s="185">
        <v>45688</v>
      </c>
      <c r="W29" s="36">
        <f t="shared" si="2"/>
        <v>26.142857142857142</v>
      </c>
      <c r="X29" s="187">
        <v>0</v>
      </c>
      <c r="Y29" s="148" t="s">
        <v>2316</v>
      </c>
      <c r="Z29" s="166">
        <f t="shared" si="12"/>
        <v>1</v>
      </c>
      <c r="AA29" s="166">
        <f t="shared" si="13"/>
        <v>1</v>
      </c>
      <c r="AB29" s="166">
        <f t="shared" si="14"/>
        <v>1</v>
      </c>
      <c r="AC29" s="166">
        <f t="shared" si="15"/>
        <v>1</v>
      </c>
      <c r="AD29" s="166">
        <f t="shared" si="16"/>
        <v>1</v>
      </c>
      <c r="AE29" s="166">
        <f t="shared" si="17"/>
        <v>1</v>
      </c>
      <c r="AF29" s="166">
        <f t="shared" si="18"/>
        <v>1</v>
      </c>
      <c r="AG29" s="166">
        <f t="shared" si="19"/>
        <v>1</v>
      </c>
    </row>
    <row r="30" spans="1:33" ht="345.75" customHeight="1">
      <c r="A30" s="446" t="s">
        <v>18</v>
      </c>
      <c r="B30" s="32" t="s">
        <v>16</v>
      </c>
      <c r="C30" s="675"/>
      <c r="D30" s="631"/>
      <c r="E30" s="632"/>
      <c r="F30" s="633"/>
      <c r="G30" s="634"/>
      <c r="H30" s="342" t="s">
        <v>2317</v>
      </c>
      <c r="I30" s="472" t="s">
        <v>2318</v>
      </c>
      <c r="J30" s="35">
        <v>2</v>
      </c>
      <c r="K30" s="185">
        <v>45505</v>
      </c>
      <c r="L30" s="185">
        <v>45688</v>
      </c>
      <c r="M30" s="36">
        <f t="shared" si="0"/>
        <v>26.142857142857142</v>
      </c>
      <c r="N30" s="187">
        <v>0</v>
      </c>
      <c r="O30" s="472" t="s">
        <v>2316</v>
      </c>
      <c r="P30" s="348">
        <f t="shared" si="1"/>
        <v>0</v>
      </c>
      <c r="Q30" s="114" t="str">
        <f>IF(ISNUMBER(P30),IF(P30=100%,"CUMPLIDA",IF(AND(ISNUMBER(L30),ISNUMBER(OCI!$P$6)), IF(L30&lt;OCI!$P$6,"INCUMPLIDA","PROCESO"), "VERIFICAR FECHA")),"SIN VALOR AVANCE")</f>
        <v>PROCESO</v>
      </c>
      <c r="R30" s="342" t="s">
        <v>2317</v>
      </c>
      <c r="S30" s="148" t="s">
        <v>2318</v>
      </c>
      <c r="T30" s="35">
        <v>2</v>
      </c>
      <c r="U30" s="185">
        <v>45505</v>
      </c>
      <c r="V30" s="185">
        <v>45688</v>
      </c>
      <c r="W30" s="36">
        <f t="shared" si="2"/>
        <v>26.142857142857142</v>
      </c>
      <c r="X30" s="187">
        <v>0</v>
      </c>
      <c r="Y30" s="148" t="s">
        <v>2316</v>
      </c>
      <c r="Z30" s="166">
        <f t="shared" si="12"/>
        <v>1</v>
      </c>
      <c r="AA30" s="166">
        <f t="shared" si="13"/>
        <v>1</v>
      </c>
      <c r="AB30" s="166">
        <f t="shared" si="14"/>
        <v>1</v>
      </c>
      <c r="AC30" s="166">
        <f t="shared" si="15"/>
        <v>1</v>
      </c>
      <c r="AD30" s="166">
        <f t="shared" si="16"/>
        <v>1</v>
      </c>
      <c r="AE30" s="166">
        <f t="shared" si="17"/>
        <v>1</v>
      </c>
      <c r="AF30" s="166">
        <f t="shared" si="18"/>
        <v>1</v>
      </c>
      <c r="AG30" s="166">
        <f t="shared" si="19"/>
        <v>1</v>
      </c>
    </row>
    <row r="31" spans="1:33" ht="409.5" customHeight="1">
      <c r="A31" s="446" t="s">
        <v>18</v>
      </c>
      <c r="B31" s="32" t="s">
        <v>16</v>
      </c>
      <c r="C31" s="675"/>
      <c r="D31" s="631"/>
      <c r="E31" s="632"/>
      <c r="F31" s="633"/>
      <c r="G31" s="634"/>
      <c r="H31" s="342" t="s">
        <v>2319</v>
      </c>
      <c r="I31" s="472" t="s">
        <v>2320</v>
      </c>
      <c r="J31" s="35">
        <v>2</v>
      </c>
      <c r="K31" s="185">
        <v>45505</v>
      </c>
      <c r="L31" s="185">
        <v>45688</v>
      </c>
      <c r="M31" s="36">
        <f t="shared" si="0"/>
        <v>26.142857142857142</v>
      </c>
      <c r="N31" s="187">
        <v>0</v>
      </c>
      <c r="O31" s="472" t="s">
        <v>2321</v>
      </c>
      <c r="P31" s="348">
        <f t="shared" si="1"/>
        <v>0</v>
      </c>
      <c r="Q31" s="114" t="str">
        <f>IF(ISNUMBER(P31),IF(P31=100%,"CUMPLIDA",IF(AND(ISNUMBER(L31),ISNUMBER(OCI!$P$6)), IF(L31&lt;OCI!$P$6,"INCUMPLIDA","PROCESO"), "VERIFICAR FECHA")),"SIN VALOR AVANCE")</f>
        <v>PROCESO</v>
      </c>
      <c r="R31" s="342" t="s">
        <v>2319</v>
      </c>
      <c r="S31" s="148" t="s">
        <v>2320</v>
      </c>
      <c r="T31" s="35">
        <v>2</v>
      </c>
      <c r="U31" s="185">
        <v>45505</v>
      </c>
      <c r="V31" s="185">
        <v>45688</v>
      </c>
      <c r="W31" s="36">
        <f t="shared" si="2"/>
        <v>26.142857142857142</v>
      </c>
      <c r="X31" s="187">
        <v>0</v>
      </c>
      <c r="Y31" s="148" t="s">
        <v>2321</v>
      </c>
      <c r="Z31" s="166">
        <f t="shared" si="12"/>
        <v>1</v>
      </c>
      <c r="AA31" s="166">
        <f t="shared" si="13"/>
        <v>1</v>
      </c>
      <c r="AB31" s="166">
        <f t="shared" si="14"/>
        <v>1</v>
      </c>
      <c r="AC31" s="166">
        <f t="shared" si="15"/>
        <v>1</v>
      </c>
      <c r="AD31" s="166">
        <f t="shared" si="16"/>
        <v>1</v>
      </c>
      <c r="AE31" s="166">
        <f t="shared" si="17"/>
        <v>1</v>
      </c>
      <c r="AF31" s="166">
        <f t="shared" si="18"/>
        <v>1</v>
      </c>
      <c r="AG31" s="166">
        <f t="shared" si="19"/>
        <v>1</v>
      </c>
    </row>
    <row r="32" spans="1:33" ht="345" customHeight="1">
      <c r="A32" s="446" t="s">
        <v>18</v>
      </c>
      <c r="B32" s="32" t="s">
        <v>16</v>
      </c>
      <c r="C32" s="675"/>
      <c r="D32" s="631"/>
      <c r="E32" s="632"/>
      <c r="F32" s="633"/>
      <c r="G32" s="34" t="s">
        <v>2322</v>
      </c>
      <c r="H32" s="344" t="s">
        <v>2323</v>
      </c>
      <c r="I32" s="471" t="s">
        <v>2324</v>
      </c>
      <c r="J32" s="35">
        <v>7</v>
      </c>
      <c r="K32" s="185">
        <v>45534</v>
      </c>
      <c r="L32" s="185">
        <v>45746</v>
      </c>
      <c r="M32" s="36">
        <f t="shared" si="0"/>
        <v>30.285714285714285</v>
      </c>
      <c r="N32" s="187">
        <v>0</v>
      </c>
      <c r="O32" s="472" t="s">
        <v>2325</v>
      </c>
      <c r="P32" s="348">
        <f t="shared" si="1"/>
        <v>0</v>
      </c>
      <c r="Q32" s="114" t="str">
        <f>IF(ISNUMBER(P32),IF(P32=100%,"CUMPLIDA",IF(AND(ISNUMBER(L32),ISNUMBER(OCI!$P$6)), IF(L32&lt;OCI!$P$6,"INCUMPLIDA","PROCESO"), "VERIFICAR FECHA")),"SIN VALOR AVANCE")</f>
        <v>PROCESO</v>
      </c>
      <c r="R32" s="344" t="s">
        <v>2323</v>
      </c>
      <c r="S32" s="343" t="s">
        <v>2324</v>
      </c>
      <c r="T32" s="35">
        <v>7</v>
      </c>
      <c r="U32" s="185">
        <v>45534</v>
      </c>
      <c r="V32" s="185">
        <v>45746</v>
      </c>
      <c r="W32" s="36">
        <f t="shared" si="2"/>
        <v>30.285714285714285</v>
      </c>
      <c r="X32" s="187">
        <v>0</v>
      </c>
      <c r="Y32" s="148" t="s">
        <v>2325</v>
      </c>
      <c r="Z32" s="166">
        <f t="shared" si="12"/>
        <v>1</v>
      </c>
      <c r="AA32" s="166">
        <f t="shared" si="13"/>
        <v>1</v>
      </c>
      <c r="AB32" s="166">
        <f t="shared" si="14"/>
        <v>1</v>
      </c>
      <c r="AC32" s="166">
        <f t="shared" si="15"/>
        <v>1</v>
      </c>
      <c r="AD32" s="166">
        <f t="shared" si="16"/>
        <v>1</v>
      </c>
      <c r="AE32" s="166">
        <f t="shared" si="17"/>
        <v>1</v>
      </c>
      <c r="AF32" s="166">
        <f t="shared" si="18"/>
        <v>1</v>
      </c>
      <c r="AG32" s="166">
        <f t="shared" si="19"/>
        <v>1</v>
      </c>
    </row>
    <row r="33" spans="1:33" ht="165.75" customHeight="1">
      <c r="A33" s="446" t="s">
        <v>18</v>
      </c>
      <c r="B33" s="32" t="s">
        <v>16</v>
      </c>
      <c r="C33" s="675"/>
      <c r="D33" s="631"/>
      <c r="E33" s="632"/>
      <c r="F33" s="633"/>
      <c r="G33" s="633" t="s">
        <v>2326</v>
      </c>
      <c r="H33" s="344" t="s">
        <v>2327</v>
      </c>
      <c r="I33" s="472" t="s">
        <v>2315</v>
      </c>
      <c r="J33" s="35">
        <v>3</v>
      </c>
      <c r="K33" s="185">
        <v>45536</v>
      </c>
      <c r="L33" s="185">
        <v>45807</v>
      </c>
      <c r="M33" s="36">
        <f t="shared" si="0"/>
        <v>38.714285714285715</v>
      </c>
      <c r="N33" s="187">
        <v>0</v>
      </c>
      <c r="O33" s="472" t="s">
        <v>2328</v>
      </c>
      <c r="P33" s="348">
        <f t="shared" si="1"/>
        <v>0</v>
      </c>
      <c r="Q33" s="114" t="str">
        <f>IF(ISNUMBER(P33),IF(P33=100%,"CUMPLIDA",IF(AND(ISNUMBER(L33),ISNUMBER(OCI!$P$6)), IF(L33&lt;OCI!$P$6,"INCUMPLIDA","PROCESO"), "VERIFICAR FECHA")),"SIN VALOR AVANCE")</f>
        <v>PROCESO</v>
      </c>
      <c r="R33" s="344" t="s">
        <v>2327</v>
      </c>
      <c r="S33" s="148" t="s">
        <v>2315</v>
      </c>
      <c r="T33" s="35">
        <v>3</v>
      </c>
      <c r="U33" s="185">
        <v>45536</v>
      </c>
      <c r="V33" s="185">
        <v>45807</v>
      </c>
      <c r="W33" s="36">
        <f t="shared" si="2"/>
        <v>38.714285714285715</v>
      </c>
      <c r="X33" s="187">
        <v>0</v>
      </c>
      <c r="Y33" s="148" t="s">
        <v>2328</v>
      </c>
      <c r="Z33" s="166">
        <f t="shared" si="12"/>
        <v>1</v>
      </c>
      <c r="AA33" s="166">
        <f t="shared" si="13"/>
        <v>1</v>
      </c>
      <c r="AB33" s="166">
        <f t="shared" si="14"/>
        <v>1</v>
      </c>
      <c r="AC33" s="166">
        <f t="shared" si="15"/>
        <v>1</v>
      </c>
      <c r="AD33" s="166">
        <f t="shared" si="16"/>
        <v>1</v>
      </c>
      <c r="AE33" s="166">
        <f t="shared" si="17"/>
        <v>1</v>
      </c>
      <c r="AF33" s="166">
        <f t="shared" si="18"/>
        <v>1</v>
      </c>
      <c r="AG33" s="166">
        <f t="shared" si="19"/>
        <v>1</v>
      </c>
    </row>
    <row r="34" spans="1:33" ht="409.5" customHeight="1">
      <c r="A34" s="446" t="s">
        <v>18</v>
      </c>
      <c r="B34" s="32" t="s">
        <v>16</v>
      </c>
      <c r="C34" s="675"/>
      <c r="D34" s="631"/>
      <c r="E34" s="632"/>
      <c r="F34" s="633"/>
      <c r="G34" s="633"/>
      <c r="H34" s="344" t="s">
        <v>2329</v>
      </c>
      <c r="I34" s="472" t="s">
        <v>2330</v>
      </c>
      <c r="J34" s="35">
        <v>3</v>
      </c>
      <c r="K34" s="185">
        <v>45536</v>
      </c>
      <c r="L34" s="185">
        <v>45807</v>
      </c>
      <c r="M34" s="36">
        <f t="shared" si="0"/>
        <v>38.714285714285715</v>
      </c>
      <c r="N34" s="187">
        <v>0</v>
      </c>
      <c r="O34" s="472" t="s">
        <v>2331</v>
      </c>
      <c r="P34" s="348">
        <f t="shared" si="1"/>
        <v>0</v>
      </c>
      <c r="Q34" s="114" t="str">
        <f>IF(ISNUMBER(P34),IF(P34=100%,"CUMPLIDA",IF(AND(ISNUMBER(L34),ISNUMBER(OCI!$P$6)), IF(L34&lt;OCI!$P$6,"INCUMPLIDA","PROCESO"), "VERIFICAR FECHA")),"SIN VALOR AVANCE")</f>
        <v>PROCESO</v>
      </c>
      <c r="R34" s="344" t="s">
        <v>2329</v>
      </c>
      <c r="S34" s="148" t="s">
        <v>2330</v>
      </c>
      <c r="T34" s="35">
        <v>3</v>
      </c>
      <c r="U34" s="185">
        <v>45536</v>
      </c>
      <c r="V34" s="185">
        <v>45807</v>
      </c>
      <c r="W34" s="36">
        <f t="shared" si="2"/>
        <v>38.714285714285715</v>
      </c>
      <c r="X34" s="187">
        <v>0</v>
      </c>
      <c r="Y34" s="148" t="s">
        <v>2331</v>
      </c>
      <c r="Z34" s="166">
        <f t="shared" si="12"/>
        <v>1</v>
      </c>
      <c r="AA34" s="166">
        <f t="shared" si="13"/>
        <v>1</v>
      </c>
      <c r="AB34" s="166">
        <f t="shared" si="14"/>
        <v>1</v>
      </c>
      <c r="AC34" s="166">
        <f t="shared" si="15"/>
        <v>1</v>
      </c>
      <c r="AD34" s="166">
        <f t="shared" si="16"/>
        <v>1</v>
      </c>
      <c r="AE34" s="166">
        <f t="shared" si="17"/>
        <v>1</v>
      </c>
      <c r="AF34" s="166">
        <f t="shared" si="18"/>
        <v>1</v>
      </c>
      <c r="AG34" s="166">
        <f t="shared" si="19"/>
        <v>1</v>
      </c>
    </row>
    <row r="35" spans="1:33" ht="409.5" customHeight="1">
      <c r="A35" s="446" t="s">
        <v>18</v>
      </c>
      <c r="B35" s="32" t="s">
        <v>16</v>
      </c>
      <c r="C35" s="676"/>
      <c r="D35" s="631"/>
      <c r="E35" s="632"/>
      <c r="F35" s="633"/>
      <c r="G35" s="633"/>
      <c r="H35" s="344" t="s">
        <v>2332</v>
      </c>
      <c r="I35" s="472" t="s">
        <v>2333</v>
      </c>
      <c r="J35" s="35">
        <v>3</v>
      </c>
      <c r="K35" s="185">
        <v>45536</v>
      </c>
      <c r="L35" s="185">
        <v>45807</v>
      </c>
      <c r="M35" s="36">
        <f t="shared" si="0"/>
        <v>38.714285714285715</v>
      </c>
      <c r="N35" s="187">
        <v>0</v>
      </c>
      <c r="O35" s="472" t="s">
        <v>2334</v>
      </c>
      <c r="P35" s="348">
        <f t="shared" si="1"/>
        <v>0</v>
      </c>
      <c r="Q35" s="114" t="str">
        <f>IF(ISNUMBER(P35),IF(P35=100%,"CUMPLIDA",IF(AND(ISNUMBER(L35),ISNUMBER(OCI!$P$6)), IF(L35&lt;OCI!$P$6,"INCUMPLIDA","PROCESO"), "VERIFICAR FECHA")),"SIN VALOR AVANCE")</f>
        <v>PROCESO</v>
      </c>
      <c r="R35" s="344" t="s">
        <v>2332</v>
      </c>
      <c r="S35" s="148" t="s">
        <v>2333</v>
      </c>
      <c r="T35" s="35">
        <v>3</v>
      </c>
      <c r="U35" s="185">
        <v>45536</v>
      </c>
      <c r="V35" s="185">
        <v>45807</v>
      </c>
      <c r="W35" s="36">
        <f t="shared" si="2"/>
        <v>38.714285714285715</v>
      </c>
      <c r="X35" s="187">
        <v>0</v>
      </c>
      <c r="Y35" s="148" t="s">
        <v>2334</v>
      </c>
      <c r="Z35" s="166">
        <f t="shared" si="12"/>
        <v>1</v>
      </c>
      <c r="AA35" s="166">
        <f t="shared" si="13"/>
        <v>1</v>
      </c>
      <c r="AB35" s="166">
        <f t="shared" si="14"/>
        <v>1</v>
      </c>
      <c r="AC35" s="166">
        <f t="shared" si="15"/>
        <v>1</v>
      </c>
      <c r="AD35" s="166">
        <f t="shared" si="16"/>
        <v>1</v>
      </c>
      <c r="AE35" s="166">
        <f t="shared" si="17"/>
        <v>1</v>
      </c>
      <c r="AF35" s="166">
        <f t="shared" si="18"/>
        <v>1</v>
      </c>
      <c r="AG35" s="166">
        <f t="shared" si="19"/>
        <v>1</v>
      </c>
    </row>
    <row r="36" spans="1:33" ht="165" customHeight="1">
      <c r="A36" s="446" t="s">
        <v>18</v>
      </c>
      <c r="B36" s="32" t="s">
        <v>16</v>
      </c>
      <c r="C36" s="674" t="s">
        <v>2258</v>
      </c>
      <c r="D36" s="631" t="s">
        <v>2335</v>
      </c>
      <c r="E36" s="632" t="s">
        <v>2336</v>
      </c>
      <c r="F36" s="633" t="s">
        <v>2337</v>
      </c>
      <c r="G36" s="342" t="s">
        <v>2338</v>
      </c>
      <c r="H36" s="342" t="s">
        <v>2339</v>
      </c>
      <c r="I36" s="472" t="s">
        <v>2340</v>
      </c>
      <c r="J36" s="35">
        <v>2</v>
      </c>
      <c r="K36" s="185">
        <v>45505</v>
      </c>
      <c r="L36" s="185">
        <v>45869</v>
      </c>
      <c r="M36" s="36">
        <f t="shared" si="0"/>
        <v>52</v>
      </c>
      <c r="N36" s="187">
        <v>0</v>
      </c>
      <c r="O36" s="472" t="s">
        <v>2341</v>
      </c>
      <c r="P36" s="348">
        <f t="shared" si="1"/>
        <v>0</v>
      </c>
      <c r="Q36" s="114" t="str">
        <f>IF(ISNUMBER(P36),IF(P36=100%,"CUMPLIDA",IF(AND(ISNUMBER(L36),ISNUMBER(OCI!$P$6)), IF(L36&lt;OCI!$P$6,"INCUMPLIDA","PROCESO"), "VERIFICAR FECHA")),"SIN VALOR AVANCE")</f>
        <v>PROCESO</v>
      </c>
      <c r="R36" s="342" t="s">
        <v>2339</v>
      </c>
      <c r="S36" s="148" t="s">
        <v>2340</v>
      </c>
      <c r="T36" s="35">
        <v>2</v>
      </c>
      <c r="U36" s="185">
        <v>45505</v>
      </c>
      <c r="V36" s="185">
        <v>45869</v>
      </c>
      <c r="W36" s="36">
        <f t="shared" si="2"/>
        <v>52</v>
      </c>
      <c r="X36" s="187">
        <v>0</v>
      </c>
      <c r="Y36" s="148" t="s">
        <v>2341</v>
      </c>
      <c r="Z36" s="166">
        <f t="shared" si="12"/>
        <v>1</v>
      </c>
      <c r="AA36" s="166">
        <f t="shared" si="13"/>
        <v>1</v>
      </c>
      <c r="AB36" s="166">
        <f t="shared" si="14"/>
        <v>1</v>
      </c>
      <c r="AC36" s="166">
        <f t="shared" si="15"/>
        <v>1</v>
      </c>
      <c r="AD36" s="166">
        <f t="shared" si="16"/>
        <v>1</v>
      </c>
      <c r="AE36" s="166">
        <f t="shared" si="17"/>
        <v>1</v>
      </c>
      <c r="AF36" s="166">
        <f t="shared" si="18"/>
        <v>1</v>
      </c>
      <c r="AG36" s="166">
        <f t="shared" si="19"/>
        <v>1</v>
      </c>
    </row>
    <row r="37" spans="1:33" ht="409.5" customHeight="1">
      <c r="A37" s="446" t="s">
        <v>18</v>
      </c>
      <c r="B37" s="32" t="s">
        <v>16</v>
      </c>
      <c r="C37" s="675"/>
      <c r="D37" s="631"/>
      <c r="E37" s="632"/>
      <c r="F37" s="633"/>
      <c r="G37" s="634" t="s">
        <v>2342</v>
      </c>
      <c r="H37" s="34" t="s">
        <v>2343</v>
      </c>
      <c r="I37" s="474" t="s">
        <v>2344</v>
      </c>
      <c r="J37" s="347">
        <v>12</v>
      </c>
      <c r="K37" s="185">
        <v>45536</v>
      </c>
      <c r="L37" s="185">
        <v>45900</v>
      </c>
      <c r="M37" s="36">
        <f t="shared" si="0"/>
        <v>52</v>
      </c>
      <c r="N37" s="187">
        <v>4</v>
      </c>
      <c r="O37" s="471" t="s">
        <v>2345</v>
      </c>
      <c r="P37" s="348">
        <f t="shared" si="1"/>
        <v>0.33333333333333331</v>
      </c>
      <c r="Q37" s="114" t="str">
        <f>IF(ISNUMBER(P37),IF(P37=100%,"CUMPLIDA",IF(AND(ISNUMBER(L37),ISNUMBER(OCI!$P$6)), IF(L37&lt;OCI!$P$6,"INCUMPLIDA","PROCESO"), "VERIFICAR FECHA")),"SIN VALOR AVANCE")</f>
        <v>PROCESO</v>
      </c>
      <c r="R37" s="34" t="s">
        <v>2343</v>
      </c>
      <c r="S37" s="346" t="s">
        <v>2344</v>
      </c>
      <c r="T37" s="347">
        <v>12</v>
      </c>
      <c r="U37" s="185">
        <v>45536</v>
      </c>
      <c r="V37" s="185">
        <v>45900</v>
      </c>
      <c r="W37" s="36">
        <f t="shared" si="2"/>
        <v>52</v>
      </c>
      <c r="X37" s="187">
        <v>4</v>
      </c>
      <c r="Y37" s="343" t="s">
        <v>2345</v>
      </c>
      <c r="Z37" s="166">
        <f t="shared" si="12"/>
        <v>1</v>
      </c>
      <c r="AA37" s="166">
        <f t="shared" si="13"/>
        <v>1</v>
      </c>
      <c r="AB37" s="166">
        <f t="shared" si="14"/>
        <v>1</v>
      </c>
      <c r="AC37" s="166">
        <f t="shared" si="15"/>
        <v>1</v>
      </c>
      <c r="AD37" s="166">
        <f t="shared" si="16"/>
        <v>1</v>
      </c>
      <c r="AE37" s="166">
        <f t="shared" si="17"/>
        <v>1</v>
      </c>
      <c r="AF37" s="166">
        <f t="shared" si="18"/>
        <v>1</v>
      </c>
      <c r="AG37" s="166">
        <f t="shared" si="19"/>
        <v>1</v>
      </c>
    </row>
    <row r="38" spans="1:33" ht="409.5" customHeight="1">
      <c r="A38" s="446" t="s">
        <v>18</v>
      </c>
      <c r="B38" s="32" t="s">
        <v>16</v>
      </c>
      <c r="C38" s="675"/>
      <c r="D38" s="631"/>
      <c r="E38" s="632"/>
      <c r="F38" s="633"/>
      <c r="G38" s="634"/>
      <c r="H38" s="34" t="s">
        <v>2346</v>
      </c>
      <c r="I38" s="474" t="s">
        <v>2347</v>
      </c>
      <c r="J38" s="347">
        <v>12</v>
      </c>
      <c r="K38" s="185">
        <v>45536</v>
      </c>
      <c r="L38" s="185">
        <v>45900</v>
      </c>
      <c r="M38" s="36">
        <f t="shared" si="0"/>
        <v>52</v>
      </c>
      <c r="N38" s="187">
        <v>4</v>
      </c>
      <c r="O38" s="471" t="s">
        <v>2345</v>
      </c>
      <c r="P38" s="348">
        <f t="shared" si="1"/>
        <v>0.33333333333333331</v>
      </c>
      <c r="Q38" s="114" t="str">
        <f>IF(ISNUMBER(P38),IF(P38=100%,"CUMPLIDA",IF(AND(ISNUMBER(L38),ISNUMBER(OCI!$P$6)), IF(L38&lt;OCI!$P$6,"INCUMPLIDA","PROCESO"), "VERIFICAR FECHA")),"SIN VALOR AVANCE")</f>
        <v>PROCESO</v>
      </c>
      <c r="R38" s="34" t="s">
        <v>2346</v>
      </c>
      <c r="S38" s="346" t="s">
        <v>2347</v>
      </c>
      <c r="T38" s="347">
        <v>12</v>
      </c>
      <c r="U38" s="185">
        <v>45536</v>
      </c>
      <c r="V38" s="185">
        <v>45900</v>
      </c>
      <c r="W38" s="36">
        <f t="shared" si="2"/>
        <v>52</v>
      </c>
      <c r="X38" s="187">
        <v>4</v>
      </c>
      <c r="Y38" s="343" t="s">
        <v>2345</v>
      </c>
      <c r="Z38" s="166">
        <f t="shared" si="12"/>
        <v>1</v>
      </c>
      <c r="AA38" s="166">
        <f t="shared" si="13"/>
        <v>1</v>
      </c>
      <c r="AB38" s="166">
        <f t="shared" si="14"/>
        <v>1</v>
      </c>
      <c r="AC38" s="166">
        <f t="shared" si="15"/>
        <v>1</v>
      </c>
      <c r="AD38" s="166">
        <f t="shared" si="16"/>
        <v>1</v>
      </c>
      <c r="AE38" s="166">
        <f t="shared" si="17"/>
        <v>1</v>
      </c>
      <c r="AF38" s="166">
        <f t="shared" si="18"/>
        <v>1</v>
      </c>
      <c r="AG38" s="166">
        <f t="shared" si="19"/>
        <v>1</v>
      </c>
    </row>
    <row r="39" spans="1:33" ht="409.5" customHeight="1">
      <c r="A39" s="446" t="s">
        <v>18</v>
      </c>
      <c r="B39" s="32" t="s">
        <v>16</v>
      </c>
      <c r="C39" s="675"/>
      <c r="D39" s="631"/>
      <c r="E39" s="632"/>
      <c r="F39" s="633"/>
      <c r="G39" s="634"/>
      <c r="H39" s="344" t="s">
        <v>2348</v>
      </c>
      <c r="I39" s="472" t="s">
        <v>2349</v>
      </c>
      <c r="J39" s="35">
        <v>12</v>
      </c>
      <c r="K39" s="185">
        <v>45536</v>
      </c>
      <c r="L39" s="185">
        <v>45900</v>
      </c>
      <c r="M39" s="36">
        <f t="shared" si="0"/>
        <v>52</v>
      </c>
      <c r="N39" s="187">
        <v>4</v>
      </c>
      <c r="O39" s="471" t="s">
        <v>2345</v>
      </c>
      <c r="P39" s="348">
        <f t="shared" si="1"/>
        <v>0.33333333333333331</v>
      </c>
      <c r="Q39" s="114" t="str">
        <f>IF(ISNUMBER(P39),IF(P39=100%,"CUMPLIDA",IF(AND(ISNUMBER(L39),ISNUMBER(OCI!$P$6)), IF(L39&lt;OCI!$P$6,"INCUMPLIDA","PROCESO"), "VERIFICAR FECHA")),"SIN VALOR AVANCE")</f>
        <v>PROCESO</v>
      </c>
      <c r="R39" s="344" t="s">
        <v>2348</v>
      </c>
      <c r="S39" s="148" t="s">
        <v>2349</v>
      </c>
      <c r="T39" s="35">
        <v>12</v>
      </c>
      <c r="U39" s="185">
        <v>45536</v>
      </c>
      <c r="V39" s="185">
        <v>45900</v>
      </c>
      <c r="W39" s="36">
        <f t="shared" si="2"/>
        <v>52</v>
      </c>
      <c r="X39" s="187">
        <v>4</v>
      </c>
      <c r="Y39" s="343" t="s">
        <v>2345</v>
      </c>
      <c r="Z39" s="166">
        <f t="shared" si="12"/>
        <v>1</v>
      </c>
      <c r="AA39" s="166">
        <f t="shared" si="13"/>
        <v>1</v>
      </c>
      <c r="AB39" s="166">
        <f t="shared" si="14"/>
        <v>1</v>
      </c>
      <c r="AC39" s="166">
        <f t="shared" si="15"/>
        <v>1</v>
      </c>
      <c r="AD39" s="166">
        <f t="shared" si="16"/>
        <v>1</v>
      </c>
      <c r="AE39" s="166">
        <f t="shared" si="17"/>
        <v>1</v>
      </c>
      <c r="AF39" s="166">
        <f t="shared" si="18"/>
        <v>1</v>
      </c>
      <c r="AG39" s="166">
        <f t="shared" si="19"/>
        <v>1</v>
      </c>
    </row>
    <row r="40" spans="1:33" ht="409.5" customHeight="1">
      <c r="A40" s="446" t="s">
        <v>18</v>
      </c>
      <c r="B40" s="32" t="s">
        <v>16</v>
      </c>
      <c r="C40" s="675"/>
      <c r="D40" s="631"/>
      <c r="E40" s="632"/>
      <c r="F40" s="633"/>
      <c r="G40" s="634"/>
      <c r="H40" s="34" t="s">
        <v>2350</v>
      </c>
      <c r="I40" s="472" t="s">
        <v>2351</v>
      </c>
      <c r="J40" s="35">
        <v>12</v>
      </c>
      <c r="K40" s="185">
        <v>45536</v>
      </c>
      <c r="L40" s="185">
        <v>45900</v>
      </c>
      <c r="M40" s="36">
        <f t="shared" si="0"/>
        <v>52</v>
      </c>
      <c r="N40" s="187">
        <v>0</v>
      </c>
      <c r="O40" s="472" t="s">
        <v>2352</v>
      </c>
      <c r="P40" s="348">
        <f t="shared" si="1"/>
        <v>0</v>
      </c>
      <c r="Q40" s="114" t="str">
        <f>IF(ISNUMBER(P40),IF(P40=100%,"CUMPLIDA",IF(AND(ISNUMBER(L40),ISNUMBER(OCI!$P$6)), IF(L40&lt;OCI!$P$6,"INCUMPLIDA","PROCESO"), "VERIFICAR FECHA")),"SIN VALOR AVANCE")</f>
        <v>PROCESO</v>
      </c>
      <c r="R40" s="34" t="s">
        <v>2350</v>
      </c>
      <c r="S40" s="148" t="s">
        <v>2351</v>
      </c>
      <c r="T40" s="35">
        <v>12</v>
      </c>
      <c r="U40" s="185">
        <v>45536</v>
      </c>
      <c r="V40" s="185">
        <v>45900</v>
      </c>
      <c r="W40" s="36">
        <f t="shared" si="2"/>
        <v>52</v>
      </c>
      <c r="X40" s="187">
        <v>0</v>
      </c>
      <c r="Y40" s="148" t="s">
        <v>2352</v>
      </c>
      <c r="Z40" s="166">
        <f t="shared" si="12"/>
        <v>1</v>
      </c>
      <c r="AA40" s="166">
        <f t="shared" si="13"/>
        <v>1</v>
      </c>
      <c r="AB40" s="166">
        <f t="shared" si="14"/>
        <v>1</v>
      </c>
      <c r="AC40" s="166">
        <f t="shared" si="15"/>
        <v>1</v>
      </c>
      <c r="AD40" s="166">
        <f t="shared" si="16"/>
        <v>1</v>
      </c>
      <c r="AE40" s="166">
        <f t="shared" si="17"/>
        <v>1</v>
      </c>
      <c r="AF40" s="166">
        <f t="shared" si="18"/>
        <v>1</v>
      </c>
      <c r="AG40" s="166">
        <f t="shared" si="19"/>
        <v>1</v>
      </c>
    </row>
    <row r="41" spans="1:33" ht="409.5" customHeight="1">
      <c r="A41" s="446" t="s">
        <v>18</v>
      </c>
      <c r="B41" s="32" t="s">
        <v>16</v>
      </c>
      <c r="C41" s="675"/>
      <c r="D41" s="631"/>
      <c r="E41" s="632"/>
      <c r="F41" s="633"/>
      <c r="G41" s="34" t="s">
        <v>2353</v>
      </c>
      <c r="H41" s="344" t="s">
        <v>2354</v>
      </c>
      <c r="I41" s="472" t="s">
        <v>2355</v>
      </c>
      <c r="J41" s="347">
        <v>1</v>
      </c>
      <c r="K41" s="185">
        <v>45536</v>
      </c>
      <c r="L41" s="185">
        <v>45657</v>
      </c>
      <c r="M41" s="36">
        <f t="shared" si="0"/>
        <v>17.285714285714285</v>
      </c>
      <c r="N41" s="187">
        <v>1</v>
      </c>
      <c r="O41" s="472" t="s">
        <v>2356</v>
      </c>
      <c r="P41" s="348">
        <f t="shared" si="1"/>
        <v>1</v>
      </c>
      <c r="Q41" s="114" t="str">
        <f>IF(ISNUMBER(P41),IF(P41=100%,"CUMPLIDA",IF(AND(ISNUMBER(L41),ISNUMBER(OCI!$P$6)), IF(L41&lt;OCI!$P$6,"INCUMPLIDA","PROCESO"), "VERIFICAR FECHA")),"SIN VALOR AVANCE")</f>
        <v>CUMPLIDA</v>
      </c>
      <c r="R41" s="344" t="s">
        <v>2354</v>
      </c>
      <c r="S41" s="148" t="s">
        <v>2355</v>
      </c>
      <c r="T41" s="347">
        <v>1</v>
      </c>
      <c r="U41" s="185">
        <v>45536</v>
      </c>
      <c r="V41" s="185">
        <v>45657</v>
      </c>
      <c r="W41" s="36">
        <f t="shared" si="2"/>
        <v>17.285714285714285</v>
      </c>
      <c r="X41" s="187">
        <v>1</v>
      </c>
      <c r="Y41" s="148" t="s">
        <v>2356</v>
      </c>
      <c r="Z41" s="166">
        <f t="shared" si="12"/>
        <v>1</v>
      </c>
      <c r="AA41" s="166">
        <f t="shared" si="13"/>
        <v>1</v>
      </c>
      <c r="AB41" s="166">
        <f t="shared" si="14"/>
        <v>1</v>
      </c>
      <c r="AC41" s="166">
        <f t="shared" si="15"/>
        <v>1</v>
      </c>
      <c r="AD41" s="166">
        <f t="shared" si="16"/>
        <v>1</v>
      </c>
      <c r="AE41" s="166">
        <f t="shared" si="17"/>
        <v>1</v>
      </c>
      <c r="AF41" s="166">
        <f t="shared" si="18"/>
        <v>1</v>
      </c>
      <c r="AG41" s="166">
        <f t="shared" si="19"/>
        <v>1</v>
      </c>
    </row>
    <row r="42" spans="1:33" ht="165" customHeight="1">
      <c r="A42" s="446" t="s">
        <v>18</v>
      </c>
      <c r="B42" s="32" t="s">
        <v>16</v>
      </c>
      <c r="C42" s="675"/>
      <c r="D42" s="631"/>
      <c r="E42" s="632"/>
      <c r="F42" s="633"/>
      <c r="G42" s="633" t="s">
        <v>2357</v>
      </c>
      <c r="H42" s="34" t="s">
        <v>2358</v>
      </c>
      <c r="I42" s="474" t="s">
        <v>2359</v>
      </c>
      <c r="J42" s="35">
        <v>12</v>
      </c>
      <c r="K42" s="185">
        <v>45536</v>
      </c>
      <c r="L42" s="185">
        <v>45900</v>
      </c>
      <c r="M42" s="36">
        <f t="shared" si="0"/>
        <v>52</v>
      </c>
      <c r="N42" s="187">
        <v>4</v>
      </c>
      <c r="O42" s="471" t="s">
        <v>2360</v>
      </c>
      <c r="P42" s="348">
        <f t="shared" si="1"/>
        <v>0.33333333333333331</v>
      </c>
      <c r="Q42" s="114" t="str">
        <f>IF(ISNUMBER(P42),IF(P42=100%,"CUMPLIDA",IF(AND(ISNUMBER(L42),ISNUMBER(OCI!$P$6)), IF(L42&lt;OCI!$P$6,"INCUMPLIDA","PROCESO"), "VERIFICAR FECHA")),"SIN VALOR AVANCE")</f>
        <v>PROCESO</v>
      </c>
      <c r="R42" s="34" t="s">
        <v>2358</v>
      </c>
      <c r="S42" s="346" t="s">
        <v>2359</v>
      </c>
      <c r="T42" s="35">
        <v>12</v>
      </c>
      <c r="U42" s="185">
        <v>45536</v>
      </c>
      <c r="V42" s="185">
        <v>45900</v>
      </c>
      <c r="W42" s="36">
        <f t="shared" si="2"/>
        <v>52</v>
      </c>
      <c r="X42" s="187">
        <v>4</v>
      </c>
      <c r="Y42" s="343" t="s">
        <v>2360</v>
      </c>
      <c r="Z42" s="166">
        <f t="shared" si="12"/>
        <v>1</v>
      </c>
      <c r="AA42" s="166">
        <f t="shared" si="13"/>
        <v>1</v>
      </c>
      <c r="AB42" s="166">
        <f t="shared" si="14"/>
        <v>1</v>
      </c>
      <c r="AC42" s="166">
        <f t="shared" si="15"/>
        <v>1</v>
      </c>
      <c r="AD42" s="166">
        <f t="shared" si="16"/>
        <v>1</v>
      </c>
      <c r="AE42" s="166">
        <f t="shared" si="17"/>
        <v>1</v>
      </c>
      <c r="AF42" s="166">
        <f t="shared" si="18"/>
        <v>1</v>
      </c>
      <c r="AG42" s="166">
        <f t="shared" si="19"/>
        <v>1</v>
      </c>
    </row>
    <row r="43" spans="1:33" ht="285.75" customHeight="1">
      <c r="A43" s="446" t="s">
        <v>18</v>
      </c>
      <c r="B43" s="32" t="s">
        <v>16</v>
      </c>
      <c r="C43" s="675"/>
      <c r="D43" s="631"/>
      <c r="E43" s="632"/>
      <c r="F43" s="633"/>
      <c r="G43" s="633"/>
      <c r="H43" s="34" t="s">
        <v>2361</v>
      </c>
      <c r="I43" s="474" t="s">
        <v>2362</v>
      </c>
      <c r="J43" s="35">
        <v>12</v>
      </c>
      <c r="K43" s="185">
        <v>45536</v>
      </c>
      <c r="L43" s="185">
        <v>45900</v>
      </c>
      <c r="M43" s="36">
        <f t="shared" si="0"/>
        <v>52</v>
      </c>
      <c r="N43" s="187">
        <v>4</v>
      </c>
      <c r="O43" s="471" t="s">
        <v>2363</v>
      </c>
      <c r="P43" s="348">
        <f t="shared" si="1"/>
        <v>0.33333333333333331</v>
      </c>
      <c r="Q43" s="114" t="str">
        <f>IF(ISNUMBER(P43),IF(P43=100%,"CUMPLIDA",IF(AND(ISNUMBER(L43),ISNUMBER(OCI!$P$6)), IF(L43&lt;OCI!$P$6,"INCUMPLIDA","PROCESO"), "VERIFICAR FECHA")),"SIN VALOR AVANCE")</f>
        <v>PROCESO</v>
      </c>
      <c r="R43" s="34" t="s">
        <v>2361</v>
      </c>
      <c r="S43" s="346" t="s">
        <v>2362</v>
      </c>
      <c r="T43" s="35">
        <v>12</v>
      </c>
      <c r="U43" s="185">
        <v>45536</v>
      </c>
      <c r="V43" s="185">
        <v>45900</v>
      </c>
      <c r="W43" s="36">
        <f t="shared" si="2"/>
        <v>52</v>
      </c>
      <c r="X43" s="187">
        <v>4</v>
      </c>
      <c r="Y43" s="343" t="s">
        <v>2363</v>
      </c>
      <c r="Z43" s="166">
        <f t="shared" si="12"/>
        <v>1</v>
      </c>
      <c r="AA43" s="166">
        <f t="shared" si="13"/>
        <v>1</v>
      </c>
      <c r="AB43" s="166">
        <f t="shared" si="14"/>
        <v>1</v>
      </c>
      <c r="AC43" s="166">
        <f t="shared" si="15"/>
        <v>1</v>
      </c>
      <c r="AD43" s="166">
        <f t="shared" si="16"/>
        <v>1</v>
      </c>
      <c r="AE43" s="166">
        <f t="shared" si="17"/>
        <v>1</v>
      </c>
      <c r="AF43" s="166">
        <f t="shared" si="18"/>
        <v>1</v>
      </c>
      <c r="AG43" s="166">
        <f t="shared" si="19"/>
        <v>1</v>
      </c>
    </row>
    <row r="44" spans="1:33" ht="409.5" customHeight="1">
      <c r="A44" s="446" t="s">
        <v>18</v>
      </c>
      <c r="B44" s="32" t="s">
        <v>16</v>
      </c>
      <c r="C44" s="675"/>
      <c r="D44" s="631"/>
      <c r="E44" s="632"/>
      <c r="F44" s="633"/>
      <c r="G44" s="633"/>
      <c r="H44" s="344" t="s">
        <v>2364</v>
      </c>
      <c r="I44" s="474" t="s">
        <v>2365</v>
      </c>
      <c r="J44" s="35">
        <v>12</v>
      </c>
      <c r="K44" s="185">
        <v>45536</v>
      </c>
      <c r="L44" s="185">
        <v>45900</v>
      </c>
      <c r="M44" s="36">
        <f t="shared" si="0"/>
        <v>52</v>
      </c>
      <c r="N44" s="187">
        <v>4</v>
      </c>
      <c r="O44" s="472" t="s">
        <v>2366</v>
      </c>
      <c r="P44" s="348">
        <f t="shared" si="1"/>
        <v>0.33333333333333331</v>
      </c>
      <c r="Q44" s="114" t="str">
        <f>IF(ISNUMBER(P44),IF(P44=100%,"CUMPLIDA",IF(AND(ISNUMBER(L44),ISNUMBER(OCI!$P$6)), IF(L44&lt;OCI!$P$6,"INCUMPLIDA","PROCESO"), "VERIFICAR FECHA")),"SIN VALOR AVANCE")</f>
        <v>PROCESO</v>
      </c>
      <c r="R44" s="344" t="s">
        <v>2364</v>
      </c>
      <c r="S44" s="346" t="s">
        <v>2365</v>
      </c>
      <c r="T44" s="35">
        <v>12</v>
      </c>
      <c r="U44" s="185">
        <v>45536</v>
      </c>
      <c r="V44" s="185">
        <v>45900</v>
      </c>
      <c r="W44" s="36">
        <f t="shared" si="2"/>
        <v>52</v>
      </c>
      <c r="X44" s="187">
        <v>4</v>
      </c>
      <c r="Y44" s="148" t="s">
        <v>2366</v>
      </c>
      <c r="Z44" s="166">
        <f t="shared" si="12"/>
        <v>1</v>
      </c>
      <c r="AA44" s="166">
        <f t="shared" si="13"/>
        <v>1</v>
      </c>
      <c r="AB44" s="166">
        <f t="shared" si="14"/>
        <v>1</v>
      </c>
      <c r="AC44" s="166">
        <f t="shared" si="15"/>
        <v>1</v>
      </c>
      <c r="AD44" s="166">
        <f t="shared" si="16"/>
        <v>1</v>
      </c>
      <c r="AE44" s="166">
        <f t="shared" si="17"/>
        <v>1</v>
      </c>
      <c r="AF44" s="166">
        <f t="shared" si="18"/>
        <v>1</v>
      </c>
      <c r="AG44" s="166">
        <f t="shared" si="19"/>
        <v>1</v>
      </c>
    </row>
    <row r="45" spans="1:33" ht="409.5" customHeight="1">
      <c r="A45" s="446" t="s">
        <v>18</v>
      </c>
      <c r="B45" s="32" t="s">
        <v>16</v>
      </c>
      <c r="C45" s="676"/>
      <c r="D45" s="631"/>
      <c r="E45" s="632"/>
      <c r="F45" s="633"/>
      <c r="G45" s="633"/>
      <c r="H45" s="34" t="s">
        <v>2367</v>
      </c>
      <c r="I45" s="472" t="s">
        <v>2368</v>
      </c>
      <c r="J45" s="35">
        <v>12</v>
      </c>
      <c r="K45" s="185">
        <v>45536</v>
      </c>
      <c r="L45" s="185">
        <v>45900</v>
      </c>
      <c r="M45" s="36">
        <f t="shared" si="0"/>
        <v>52</v>
      </c>
      <c r="N45" s="187">
        <v>0</v>
      </c>
      <c r="O45" s="472" t="s">
        <v>2369</v>
      </c>
      <c r="P45" s="348">
        <f t="shared" si="1"/>
        <v>0</v>
      </c>
      <c r="Q45" s="114" t="str">
        <f>IF(ISNUMBER(P45),IF(P45=100%,"CUMPLIDA",IF(AND(ISNUMBER(L45),ISNUMBER(OCI!$P$6)), IF(L45&lt;OCI!$P$6,"INCUMPLIDA","PROCESO"), "VERIFICAR FECHA")),"SIN VALOR AVANCE")</f>
        <v>PROCESO</v>
      </c>
      <c r="R45" s="34" t="s">
        <v>2367</v>
      </c>
      <c r="S45" s="148" t="s">
        <v>2368</v>
      </c>
      <c r="T45" s="35">
        <v>12</v>
      </c>
      <c r="U45" s="185">
        <v>45536</v>
      </c>
      <c r="V45" s="185">
        <v>45900</v>
      </c>
      <c r="W45" s="36">
        <f t="shared" si="2"/>
        <v>52</v>
      </c>
      <c r="X45" s="187">
        <v>0</v>
      </c>
      <c r="Y45" s="148" t="s">
        <v>2369</v>
      </c>
      <c r="Z45" s="166">
        <f t="shared" si="12"/>
        <v>1</v>
      </c>
      <c r="AA45" s="166">
        <f t="shared" si="13"/>
        <v>1</v>
      </c>
      <c r="AB45" s="166">
        <f t="shared" si="14"/>
        <v>1</v>
      </c>
      <c r="AC45" s="166">
        <f t="shared" si="15"/>
        <v>1</v>
      </c>
      <c r="AD45" s="166">
        <f t="shared" si="16"/>
        <v>1</v>
      </c>
      <c r="AE45" s="166">
        <f t="shared" si="17"/>
        <v>1</v>
      </c>
      <c r="AF45" s="166">
        <f t="shared" si="18"/>
        <v>1</v>
      </c>
      <c r="AG45" s="166">
        <f t="shared" si="19"/>
        <v>1</v>
      </c>
    </row>
    <row r="46" spans="1:33" ht="409.5" customHeight="1">
      <c r="A46" s="446" t="s">
        <v>18</v>
      </c>
      <c r="B46" s="32" t="s">
        <v>16</v>
      </c>
      <c r="C46" s="32" t="s">
        <v>2258</v>
      </c>
      <c r="D46" s="32" t="s">
        <v>2370</v>
      </c>
      <c r="E46" s="33" t="s">
        <v>2371</v>
      </c>
      <c r="F46" s="34" t="s">
        <v>2372</v>
      </c>
      <c r="G46" s="34" t="s">
        <v>2373</v>
      </c>
      <c r="H46" s="34" t="s">
        <v>2374</v>
      </c>
      <c r="I46" s="472" t="s">
        <v>2375</v>
      </c>
      <c r="J46" s="35">
        <v>2</v>
      </c>
      <c r="K46" s="185">
        <v>45519</v>
      </c>
      <c r="L46" s="185">
        <v>45565</v>
      </c>
      <c r="M46" s="36">
        <f t="shared" si="0"/>
        <v>6.5714285714285712</v>
      </c>
      <c r="N46" s="187">
        <v>2</v>
      </c>
      <c r="O46" s="472" t="s">
        <v>2376</v>
      </c>
      <c r="P46" s="348">
        <f t="shared" si="1"/>
        <v>1</v>
      </c>
      <c r="Q46" s="114" t="str">
        <f>IF(ISNUMBER(P46),IF(P46=100%,"CUMPLIDA",IF(AND(ISNUMBER(L46),ISNUMBER(OCI!$P$6)), IF(L46&lt;OCI!$P$6,"INCUMPLIDA","PROCESO"), "VERIFICAR FECHA")),"SIN VALOR AVANCE")</f>
        <v>CUMPLIDA</v>
      </c>
      <c r="R46" s="34" t="s">
        <v>2374</v>
      </c>
      <c r="S46" s="148" t="s">
        <v>2375</v>
      </c>
      <c r="T46" s="35">
        <v>2</v>
      </c>
      <c r="U46" s="185">
        <v>45519</v>
      </c>
      <c r="V46" s="185">
        <v>45565</v>
      </c>
      <c r="W46" s="36">
        <f t="shared" si="2"/>
        <v>6.5714285714285712</v>
      </c>
      <c r="X46" s="187">
        <v>2</v>
      </c>
      <c r="Y46" s="148" t="s">
        <v>2376</v>
      </c>
      <c r="Z46" s="166">
        <f t="shared" si="12"/>
        <v>1</v>
      </c>
      <c r="AA46" s="166">
        <f t="shared" si="13"/>
        <v>1</v>
      </c>
      <c r="AB46" s="166">
        <f t="shared" si="14"/>
        <v>1</v>
      </c>
      <c r="AC46" s="166">
        <f t="shared" si="15"/>
        <v>1</v>
      </c>
      <c r="AD46" s="166">
        <f t="shared" si="16"/>
        <v>1</v>
      </c>
      <c r="AE46" s="166">
        <f t="shared" si="17"/>
        <v>1</v>
      </c>
      <c r="AF46" s="166">
        <f t="shared" si="18"/>
        <v>1</v>
      </c>
      <c r="AG46" s="166">
        <f t="shared" si="19"/>
        <v>1</v>
      </c>
    </row>
    <row r="47" spans="1:33" ht="120.75" customHeight="1">
      <c r="A47" s="446" t="s">
        <v>18</v>
      </c>
      <c r="B47" s="32" t="s">
        <v>16</v>
      </c>
      <c r="C47" s="674" t="s">
        <v>2258</v>
      </c>
      <c r="D47" s="631" t="s">
        <v>2377</v>
      </c>
      <c r="E47" s="632" t="s">
        <v>2378</v>
      </c>
      <c r="F47" s="633" t="s">
        <v>2379</v>
      </c>
      <c r="G47" s="633" t="s">
        <v>2380</v>
      </c>
      <c r="H47" s="34" t="s">
        <v>2381</v>
      </c>
      <c r="I47" s="472" t="s">
        <v>2382</v>
      </c>
      <c r="J47" s="35">
        <v>24</v>
      </c>
      <c r="K47" s="185">
        <v>45536</v>
      </c>
      <c r="L47" s="185">
        <v>45900</v>
      </c>
      <c r="M47" s="36">
        <f t="shared" si="0"/>
        <v>52</v>
      </c>
      <c r="N47" s="187">
        <v>0</v>
      </c>
      <c r="O47" s="472" t="s">
        <v>2383</v>
      </c>
      <c r="P47" s="348">
        <f t="shared" si="1"/>
        <v>0</v>
      </c>
      <c r="Q47" s="114" t="str">
        <f>IF(ISNUMBER(P47),IF(P47=100%,"CUMPLIDA",IF(AND(ISNUMBER(L47),ISNUMBER(OCI!$P$6)), IF(L47&lt;OCI!$P$6,"INCUMPLIDA","PROCESO"), "VERIFICAR FECHA")),"SIN VALOR AVANCE")</f>
        <v>PROCESO</v>
      </c>
      <c r="R47" s="34" t="s">
        <v>2381</v>
      </c>
      <c r="S47" s="148" t="s">
        <v>2382</v>
      </c>
      <c r="T47" s="35">
        <v>24</v>
      </c>
      <c r="U47" s="185">
        <v>45536</v>
      </c>
      <c r="V47" s="185">
        <v>45900</v>
      </c>
      <c r="W47" s="36">
        <f t="shared" si="2"/>
        <v>52</v>
      </c>
      <c r="X47" s="187">
        <v>0</v>
      </c>
      <c r="Y47" s="148" t="s">
        <v>2383</v>
      </c>
      <c r="Z47" s="166">
        <f t="shared" si="12"/>
        <v>1</v>
      </c>
      <c r="AA47" s="166">
        <f t="shared" si="13"/>
        <v>1</v>
      </c>
      <c r="AB47" s="166">
        <f t="shared" si="14"/>
        <v>1</v>
      </c>
      <c r="AC47" s="166">
        <f t="shared" si="15"/>
        <v>1</v>
      </c>
      <c r="AD47" s="166">
        <f t="shared" si="16"/>
        <v>1</v>
      </c>
      <c r="AE47" s="166">
        <f t="shared" si="17"/>
        <v>1</v>
      </c>
      <c r="AF47" s="166">
        <f t="shared" si="18"/>
        <v>1</v>
      </c>
      <c r="AG47" s="166">
        <f t="shared" si="19"/>
        <v>1</v>
      </c>
    </row>
    <row r="48" spans="1:33" ht="409.5" customHeight="1">
      <c r="A48" s="446" t="s">
        <v>18</v>
      </c>
      <c r="B48" s="32" t="s">
        <v>16</v>
      </c>
      <c r="C48" s="675"/>
      <c r="D48" s="631"/>
      <c r="E48" s="632"/>
      <c r="F48" s="633"/>
      <c r="G48" s="633"/>
      <c r="H48" s="34" t="s">
        <v>2384</v>
      </c>
      <c r="I48" s="472" t="s">
        <v>2385</v>
      </c>
      <c r="J48" s="348">
        <v>1</v>
      </c>
      <c r="K48" s="185">
        <v>45536</v>
      </c>
      <c r="L48" s="185">
        <v>45900</v>
      </c>
      <c r="M48" s="36">
        <f t="shared" si="0"/>
        <v>52</v>
      </c>
      <c r="N48" s="349">
        <v>0.33</v>
      </c>
      <c r="O48" s="472" t="s">
        <v>2383</v>
      </c>
      <c r="P48" s="348">
        <f t="shared" si="1"/>
        <v>0.33</v>
      </c>
      <c r="Q48" s="114" t="str">
        <f>IF(ISNUMBER(P48),IF(P48=100%,"CUMPLIDA",IF(AND(ISNUMBER(L48),ISNUMBER(OCI!$P$6)), IF(L48&lt;OCI!$P$6,"INCUMPLIDA","PROCESO"), "VERIFICAR FECHA")),"SIN VALOR AVANCE")</f>
        <v>PROCESO</v>
      </c>
      <c r="R48" s="34" t="s">
        <v>2384</v>
      </c>
      <c r="S48" s="148" t="s">
        <v>2385</v>
      </c>
      <c r="T48" s="348">
        <v>1</v>
      </c>
      <c r="U48" s="185">
        <v>45536</v>
      </c>
      <c r="V48" s="185">
        <v>45900</v>
      </c>
      <c r="W48" s="36">
        <f t="shared" si="2"/>
        <v>52</v>
      </c>
      <c r="X48" s="349">
        <v>0.33</v>
      </c>
      <c r="Y48" s="148" t="s">
        <v>2383</v>
      </c>
      <c r="Z48" s="166">
        <f t="shared" si="12"/>
        <v>1</v>
      </c>
      <c r="AA48" s="166">
        <f t="shared" si="13"/>
        <v>1</v>
      </c>
      <c r="AB48" s="166">
        <f t="shared" si="14"/>
        <v>1</v>
      </c>
      <c r="AC48" s="166">
        <f t="shared" si="15"/>
        <v>1</v>
      </c>
      <c r="AD48" s="166">
        <f t="shared" si="16"/>
        <v>1</v>
      </c>
      <c r="AE48" s="166">
        <f t="shared" si="17"/>
        <v>1</v>
      </c>
      <c r="AF48" s="166">
        <f t="shared" si="18"/>
        <v>1</v>
      </c>
      <c r="AG48" s="166">
        <f t="shared" si="19"/>
        <v>1</v>
      </c>
    </row>
    <row r="49" spans="1:33" ht="409.5" customHeight="1">
      <c r="A49" s="446" t="s">
        <v>18</v>
      </c>
      <c r="B49" s="32" t="s">
        <v>16</v>
      </c>
      <c r="C49" s="675"/>
      <c r="D49" s="631"/>
      <c r="E49" s="632"/>
      <c r="F49" s="633"/>
      <c r="G49" s="633"/>
      <c r="H49" s="34" t="s">
        <v>2386</v>
      </c>
      <c r="I49" s="472" t="s">
        <v>2387</v>
      </c>
      <c r="J49" s="348">
        <v>1</v>
      </c>
      <c r="K49" s="185">
        <v>45536</v>
      </c>
      <c r="L49" s="185">
        <v>45900</v>
      </c>
      <c r="M49" s="36">
        <f t="shared" si="0"/>
        <v>52</v>
      </c>
      <c r="N49" s="349">
        <v>0</v>
      </c>
      <c r="O49" s="472" t="s">
        <v>2388</v>
      </c>
      <c r="P49" s="348">
        <f t="shared" si="1"/>
        <v>0</v>
      </c>
      <c r="Q49" s="114" t="str">
        <f>IF(ISNUMBER(P49),IF(P49=100%,"CUMPLIDA",IF(AND(ISNUMBER(L49),ISNUMBER(OCI!$P$6)), IF(L49&lt;OCI!$P$6,"INCUMPLIDA","PROCESO"), "VERIFICAR FECHA")),"SIN VALOR AVANCE")</f>
        <v>PROCESO</v>
      </c>
      <c r="R49" s="34" t="s">
        <v>2386</v>
      </c>
      <c r="S49" s="148" t="s">
        <v>2387</v>
      </c>
      <c r="T49" s="348">
        <v>1</v>
      </c>
      <c r="U49" s="185">
        <v>45536</v>
      </c>
      <c r="V49" s="185">
        <v>45900</v>
      </c>
      <c r="W49" s="36">
        <f t="shared" si="2"/>
        <v>52</v>
      </c>
      <c r="X49" s="349">
        <v>0</v>
      </c>
      <c r="Y49" s="148" t="s">
        <v>2388</v>
      </c>
      <c r="Z49" s="166">
        <f t="shared" si="12"/>
        <v>1</v>
      </c>
      <c r="AA49" s="166">
        <f t="shared" si="13"/>
        <v>1</v>
      </c>
      <c r="AB49" s="166">
        <f t="shared" si="14"/>
        <v>1</v>
      </c>
      <c r="AC49" s="166">
        <f t="shared" si="15"/>
        <v>1</v>
      </c>
      <c r="AD49" s="166">
        <f t="shared" si="16"/>
        <v>1</v>
      </c>
      <c r="AE49" s="166">
        <f t="shared" si="17"/>
        <v>1</v>
      </c>
      <c r="AF49" s="166">
        <f t="shared" si="18"/>
        <v>1</v>
      </c>
      <c r="AG49" s="166">
        <f t="shared" si="19"/>
        <v>1</v>
      </c>
    </row>
    <row r="50" spans="1:33" ht="165" customHeight="1">
      <c r="A50" s="446" t="s">
        <v>18</v>
      </c>
      <c r="B50" s="32" t="s">
        <v>16</v>
      </c>
      <c r="C50" s="675"/>
      <c r="D50" s="631"/>
      <c r="E50" s="632"/>
      <c r="F50" s="633"/>
      <c r="G50" s="633" t="s">
        <v>2389</v>
      </c>
      <c r="H50" s="34" t="s">
        <v>2390</v>
      </c>
      <c r="I50" s="472" t="s">
        <v>2391</v>
      </c>
      <c r="J50" s="347">
        <v>12</v>
      </c>
      <c r="K50" s="185">
        <v>45536</v>
      </c>
      <c r="L50" s="185">
        <v>45900</v>
      </c>
      <c r="M50" s="36">
        <f t="shared" si="0"/>
        <v>52</v>
      </c>
      <c r="N50" s="187">
        <v>4</v>
      </c>
      <c r="O50" s="472" t="s">
        <v>2392</v>
      </c>
      <c r="P50" s="348">
        <f t="shared" si="1"/>
        <v>0.33333333333333331</v>
      </c>
      <c r="Q50" s="114" t="str">
        <f>IF(ISNUMBER(P50),IF(P50=100%,"CUMPLIDA",IF(AND(ISNUMBER(L50),ISNUMBER(OCI!$P$6)), IF(L50&lt;OCI!$P$6,"INCUMPLIDA","PROCESO"), "VERIFICAR FECHA")),"SIN VALOR AVANCE")</f>
        <v>PROCESO</v>
      </c>
      <c r="R50" s="34" t="s">
        <v>2390</v>
      </c>
      <c r="S50" s="148" t="s">
        <v>2391</v>
      </c>
      <c r="T50" s="347">
        <v>12</v>
      </c>
      <c r="U50" s="185">
        <v>45536</v>
      </c>
      <c r="V50" s="185">
        <v>45900</v>
      </c>
      <c r="W50" s="36">
        <f t="shared" si="2"/>
        <v>52</v>
      </c>
      <c r="X50" s="187">
        <v>4</v>
      </c>
      <c r="Y50" s="148" t="s">
        <v>2392</v>
      </c>
      <c r="Z50" s="166">
        <f t="shared" si="12"/>
        <v>1</v>
      </c>
      <c r="AA50" s="166">
        <f t="shared" si="13"/>
        <v>1</v>
      </c>
      <c r="AB50" s="166">
        <f t="shared" si="14"/>
        <v>1</v>
      </c>
      <c r="AC50" s="166">
        <f t="shared" si="15"/>
        <v>1</v>
      </c>
      <c r="AD50" s="166">
        <f t="shared" si="16"/>
        <v>1</v>
      </c>
      <c r="AE50" s="166">
        <f t="shared" si="17"/>
        <v>1</v>
      </c>
      <c r="AF50" s="166">
        <f t="shared" si="18"/>
        <v>1</v>
      </c>
      <c r="AG50" s="166">
        <f t="shared" si="19"/>
        <v>1</v>
      </c>
    </row>
    <row r="51" spans="1:33" ht="405" customHeight="1">
      <c r="A51" s="446" t="s">
        <v>18</v>
      </c>
      <c r="B51" s="32" t="s">
        <v>16</v>
      </c>
      <c r="C51" s="675"/>
      <c r="D51" s="631"/>
      <c r="E51" s="632"/>
      <c r="F51" s="633"/>
      <c r="G51" s="633"/>
      <c r="H51" s="34" t="s">
        <v>2393</v>
      </c>
      <c r="I51" s="472" t="s">
        <v>2394</v>
      </c>
      <c r="J51" s="35">
        <v>12</v>
      </c>
      <c r="K51" s="185">
        <v>45536</v>
      </c>
      <c r="L51" s="185">
        <v>45900</v>
      </c>
      <c r="M51" s="36">
        <f t="shared" si="0"/>
        <v>52</v>
      </c>
      <c r="N51" s="187">
        <v>4</v>
      </c>
      <c r="O51" s="472" t="s">
        <v>2395</v>
      </c>
      <c r="P51" s="348">
        <f t="shared" si="1"/>
        <v>0.33333333333333331</v>
      </c>
      <c r="Q51" s="114" t="str">
        <f>IF(ISNUMBER(P51),IF(P51=100%,"CUMPLIDA",IF(AND(ISNUMBER(L51),ISNUMBER(OCI!$P$6)), IF(L51&lt;OCI!$P$6,"INCUMPLIDA","PROCESO"), "VERIFICAR FECHA")),"SIN VALOR AVANCE")</f>
        <v>PROCESO</v>
      </c>
      <c r="R51" s="34" t="s">
        <v>2393</v>
      </c>
      <c r="S51" s="148" t="s">
        <v>2394</v>
      </c>
      <c r="T51" s="35">
        <v>12</v>
      </c>
      <c r="U51" s="185">
        <v>45536</v>
      </c>
      <c r="V51" s="185">
        <v>45900</v>
      </c>
      <c r="W51" s="36">
        <f t="shared" si="2"/>
        <v>52</v>
      </c>
      <c r="X51" s="187">
        <v>4</v>
      </c>
      <c r="Y51" s="148" t="s">
        <v>2395</v>
      </c>
      <c r="Z51" s="166">
        <f t="shared" si="12"/>
        <v>1</v>
      </c>
      <c r="AA51" s="166">
        <f t="shared" si="13"/>
        <v>1</v>
      </c>
      <c r="AB51" s="166">
        <f t="shared" si="14"/>
        <v>1</v>
      </c>
      <c r="AC51" s="166">
        <f t="shared" si="15"/>
        <v>1</v>
      </c>
      <c r="AD51" s="166">
        <f t="shared" si="16"/>
        <v>1</v>
      </c>
      <c r="AE51" s="166">
        <f t="shared" si="17"/>
        <v>1</v>
      </c>
      <c r="AF51" s="166">
        <f t="shared" si="18"/>
        <v>1</v>
      </c>
      <c r="AG51" s="166">
        <f t="shared" si="19"/>
        <v>1</v>
      </c>
    </row>
    <row r="52" spans="1:33" ht="409.5" customHeight="1">
      <c r="A52" s="446" t="s">
        <v>18</v>
      </c>
      <c r="B52" s="32" t="s">
        <v>16</v>
      </c>
      <c r="C52" s="675"/>
      <c r="D52" s="631"/>
      <c r="E52" s="632"/>
      <c r="F52" s="633"/>
      <c r="G52" s="633"/>
      <c r="H52" s="34" t="s">
        <v>2348</v>
      </c>
      <c r="I52" s="472" t="s">
        <v>2394</v>
      </c>
      <c r="J52" s="35">
        <v>12</v>
      </c>
      <c r="K52" s="185">
        <v>45536</v>
      </c>
      <c r="L52" s="185">
        <v>45900</v>
      </c>
      <c r="M52" s="36">
        <f t="shared" si="0"/>
        <v>52</v>
      </c>
      <c r="N52" s="187">
        <v>4</v>
      </c>
      <c r="O52" s="472" t="s">
        <v>2396</v>
      </c>
      <c r="P52" s="348">
        <f t="shared" si="1"/>
        <v>0.33333333333333331</v>
      </c>
      <c r="Q52" s="114" t="str">
        <f>IF(ISNUMBER(P52),IF(P52=100%,"CUMPLIDA",IF(AND(ISNUMBER(L52),ISNUMBER(OCI!$P$6)), IF(L52&lt;OCI!$P$6,"INCUMPLIDA","PROCESO"), "VERIFICAR FECHA")),"SIN VALOR AVANCE")</f>
        <v>PROCESO</v>
      </c>
      <c r="R52" s="34" t="s">
        <v>2348</v>
      </c>
      <c r="S52" s="148" t="s">
        <v>2394</v>
      </c>
      <c r="T52" s="35">
        <v>12</v>
      </c>
      <c r="U52" s="185">
        <v>45536</v>
      </c>
      <c r="V52" s="185">
        <v>45900</v>
      </c>
      <c r="W52" s="36">
        <f t="shared" si="2"/>
        <v>52</v>
      </c>
      <c r="X52" s="187">
        <v>4</v>
      </c>
      <c r="Y52" s="148" t="s">
        <v>2396</v>
      </c>
      <c r="Z52" s="166">
        <f t="shared" si="12"/>
        <v>1</v>
      </c>
      <c r="AA52" s="166">
        <f t="shared" si="13"/>
        <v>1</v>
      </c>
      <c r="AB52" s="166">
        <f t="shared" si="14"/>
        <v>1</v>
      </c>
      <c r="AC52" s="166">
        <f t="shared" si="15"/>
        <v>1</v>
      </c>
      <c r="AD52" s="166">
        <f t="shared" si="16"/>
        <v>1</v>
      </c>
      <c r="AE52" s="166">
        <f t="shared" si="17"/>
        <v>1</v>
      </c>
      <c r="AF52" s="166">
        <f t="shared" si="18"/>
        <v>1</v>
      </c>
      <c r="AG52" s="166">
        <f t="shared" si="19"/>
        <v>1</v>
      </c>
    </row>
    <row r="53" spans="1:33" ht="405" customHeight="1">
      <c r="A53" s="446" t="s">
        <v>18</v>
      </c>
      <c r="B53" s="32" t="s">
        <v>16</v>
      </c>
      <c r="C53" s="675"/>
      <c r="D53" s="631"/>
      <c r="E53" s="632"/>
      <c r="F53" s="633"/>
      <c r="G53" s="633"/>
      <c r="H53" s="34" t="s">
        <v>2350</v>
      </c>
      <c r="I53" s="472" t="s">
        <v>2397</v>
      </c>
      <c r="J53" s="35">
        <v>12</v>
      </c>
      <c r="K53" s="185">
        <v>45536</v>
      </c>
      <c r="L53" s="185">
        <v>45900</v>
      </c>
      <c r="M53" s="36">
        <f t="shared" si="0"/>
        <v>52</v>
      </c>
      <c r="N53" s="187">
        <v>0</v>
      </c>
      <c r="O53" s="472" t="s">
        <v>2398</v>
      </c>
      <c r="P53" s="348">
        <f t="shared" si="1"/>
        <v>0</v>
      </c>
      <c r="Q53" s="114" t="str">
        <f>IF(ISNUMBER(P53),IF(P53=100%,"CUMPLIDA",IF(AND(ISNUMBER(L53),ISNUMBER(OCI!$P$6)), IF(L53&lt;OCI!$P$6,"INCUMPLIDA","PROCESO"), "VERIFICAR FECHA")),"SIN VALOR AVANCE")</f>
        <v>PROCESO</v>
      </c>
      <c r="R53" s="34" t="s">
        <v>2350</v>
      </c>
      <c r="S53" s="148" t="s">
        <v>2397</v>
      </c>
      <c r="T53" s="35">
        <v>12</v>
      </c>
      <c r="U53" s="185">
        <v>45536</v>
      </c>
      <c r="V53" s="185">
        <v>45900</v>
      </c>
      <c r="W53" s="36">
        <f t="shared" si="2"/>
        <v>52</v>
      </c>
      <c r="X53" s="187">
        <v>0</v>
      </c>
      <c r="Y53" s="148" t="s">
        <v>2398</v>
      </c>
      <c r="Z53" s="166">
        <f t="shared" si="12"/>
        <v>1</v>
      </c>
      <c r="AA53" s="166">
        <f t="shared" si="13"/>
        <v>1</v>
      </c>
      <c r="AB53" s="166">
        <f t="shared" si="14"/>
        <v>1</v>
      </c>
      <c r="AC53" s="166">
        <f t="shared" si="15"/>
        <v>1</v>
      </c>
      <c r="AD53" s="166">
        <f t="shared" si="16"/>
        <v>1</v>
      </c>
      <c r="AE53" s="166">
        <f t="shared" si="17"/>
        <v>1</v>
      </c>
      <c r="AF53" s="166">
        <f t="shared" si="18"/>
        <v>1</v>
      </c>
      <c r="AG53" s="166">
        <f t="shared" si="19"/>
        <v>1</v>
      </c>
    </row>
    <row r="54" spans="1:33" ht="225.75" customHeight="1">
      <c r="A54" s="446" t="s">
        <v>18</v>
      </c>
      <c r="B54" s="32" t="s">
        <v>16</v>
      </c>
      <c r="C54" s="675"/>
      <c r="D54" s="631"/>
      <c r="E54" s="632"/>
      <c r="F54" s="633"/>
      <c r="G54" s="634" t="s">
        <v>2399</v>
      </c>
      <c r="H54" s="34" t="s">
        <v>2400</v>
      </c>
      <c r="I54" s="474" t="s">
        <v>2401</v>
      </c>
      <c r="J54" s="35">
        <v>12</v>
      </c>
      <c r="K54" s="185">
        <v>45536</v>
      </c>
      <c r="L54" s="185">
        <v>45900</v>
      </c>
      <c r="M54" s="36">
        <f t="shared" si="0"/>
        <v>52</v>
      </c>
      <c r="N54" s="187">
        <v>4</v>
      </c>
      <c r="O54" s="471" t="s">
        <v>2345</v>
      </c>
      <c r="P54" s="348">
        <f t="shared" si="1"/>
        <v>0.33333333333333331</v>
      </c>
      <c r="Q54" s="114" t="str">
        <f>IF(ISNUMBER(P54),IF(P54=100%,"CUMPLIDA",IF(AND(ISNUMBER(L54),ISNUMBER(OCI!$P$6)), IF(L54&lt;OCI!$P$6,"INCUMPLIDA","PROCESO"), "VERIFICAR FECHA")),"SIN VALOR AVANCE")</f>
        <v>PROCESO</v>
      </c>
      <c r="R54" s="34" t="s">
        <v>2400</v>
      </c>
      <c r="S54" s="346" t="s">
        <v>2401</v>
      </c>
      <c r="T54" s="35">
        <v>12</v>
      </c>
      <c r="U54" s="185">
        <v>45536</v>
      </c>
      <c r="V54" s="185">
        <v>45900</v>
      </c>
      <c r="W54" s="36">
        <f t="shared" si="2"/>
        <v>52</v>
      </c>
      <c r="X54" s="187">
        <v>4</v>
      </c>
      <c r="Y54" s="343" t="s">
        <v>2345</v>
      </c>
      <c r="Z54" s="166">
        <f t="shared" si="12"/>
        <v>1</v>
      </c>
      <c r="AA54" s="166">
        <f t="shared" si="13"/>
        <v>1</v>
      </c>
      <c r="AB54" s="166">
        <f t="shared" si="14"/>
        <v>1</v>
      </c>
      <c r="AC54" s="166">
        <f t="shared" si="15"/>
        <v>1</v>
      </c>
      <c r="AD54" s="166">
        <f t="shared" si="16"/>
        <v>1</v>
      </c>
      <c r="AE54" s="166">
        <f t="shared" si="17"/>
        <v>1</v>
      </c>
      <c r="AF54" s="166">
        <f t="shared" si="18"/>
        <v>1</v>
      </c>
      <c r="AG54" s="166">
        <f t="shared" si="19"/>
        <v>1</v>
      </c>
    </row>
    <row r="55" spans="1:33" ht="409.5" customHeight="1">
      <c r="A55" s="446" t="s">
        <v>18</v>
      </c>
      <c r="B55" s="32" t="s">
        <v>16</v>
      </c>
      <c r="C55" s="675"/>
      <c r="D55" s="631"/>
      <c r="E55" s="632"/>
      <c r="F55" s="633"/>
      <c r="G55" s="634"/>
      <c r="H55" s="34" t="s">
        <v>2402</v>
      </c>
      <c r="I55" s="474" t="s">
        <v>2403</v>
      </c>
      <c r="J55" s="35">
        <v>12</v>
      </c>
      <c r="K55" s="185">
        <v>45536</v>
      </c>
      <c r="L55" s="185">
        <v>45900</v>
      </c>
      <c r="M55" s="36">
        <f t="shared" si="0"/>
        <v>52</v>
      </c>
      <c r="N55" s="187">
        <v>4</v>
      </c>
      <c r="O55" s="471" t="s">
        <v>2345</v>
      </c>
      <c r="P55" s="348">
        <f t="shared" si="1"/>
        <v>0.33333333333333331</v>
      </c>
      <c r="Q55" s="114" t="str">
        <f>IF(ISNUMBER(P55),IF(P55=100%,"CUMPLIDA",IF(AND(ISNUMBER(L55),ISNUMBER(OCI!$P$6)), IF(L55&lt;OCI!$P$6,"INCUMPLIDA","PROCESO"), "VERIFICAR FECHA")),"SIN VALOR AVANCE")</f>
        <v>PROCESO</v>
      </c>
      <c r="R55" s="34" t="s">
        <v>2402</v>
      </c>
      <c r="S55" s="346" t="s">
        <v>2403</v>
      </c>
      <c r="T55" s="35">
        <v>12</v>
      </c>
      <c r="U55" s="185">
        <v>45536</v>
      </c>
      <c r="V55" s="185">
        <v>45900</v>
      </c>
      <c r="W55" s="36">
        <f t="shared" si="2"/>
        <v>52</v>
      </c>
      <c r="X55" s="187">
        <v>4</v>
      </c>
      <c r="Y55" s="343" t="s">
        <v>2345</v>
      </c>
      <c r="Z55" s="166">
        <f t="shared" si="12"/>
        <v>1</v>
      </c>
      <c r="AA55" s="166">
        <f t="shared" si="13"/>
        <v>1</v>
      </c>
      <c r="AB55" s="166">
        <f t="shared" si="14"/>
        <v>1</v>
      </c>
      <c r="AC55" s="166">
        <f t="shared" si="15"/>
        <v>1</v>
      </c>
      <c r="AD55" s="166">
        <f t="shared" si="16"/>
        <v>1</v>
      </c>
      <c r="AE55" s="166">
        <f t="shared" si="17"/>
        <v>1</v>
      </c>
      <c r="AF55" s="166">
        <f t="shared" si="18"/>
        <v>1</v>
      </c>
      <c r="AG55" s="166">
        <f t="shared" si="19"/>
        <v>1</v>
      </c>
    </row>
    <row r="56" spans="1:33" ht="345.75" customHeight="1">
      <c r="A56" s="446" t="s">
        <v>18</v>
      </c>
      <c r="B56" s="32" t="s">
        <v>16</v>
      </c>
      <c r="C56" s="675"/>
      <c r="D56" s="631"/>
      <c r="E56" s="632"/>
      <c r="F56" s="633"/>
      <c r="G56" s="634"/>
      <c r="H56" s="344" t="s">
        <v>2404</v>
      </c>
      <c r="I56" s="472" t="s">
        <v>2405</v>
      </c>
      <c r="J56" s="35">
        <v>12</v>
      </c>
      <c r="K56" s="185">
        <v>45536</v>
      </c>
      <c r="L56" s="185">
        <v>45900</v>
      </c>
      <c r="M56" s="36">
        <f t="shared" si="0"/>
        <v>52</v>
      </c>
      <c r="N56" s="187">
        <v>4</v>
      </c>
      <c r="O56" s="471" t="s">
        <v>2406</v>
      </c>
      <c r="P56" s="348">
        <f t="shared" si="1"/>
        <v>0.33333333333333331</v>
      </c>
      <c r="Q56" s="114" t="str">
        <f>IF(ISNUMBER(P56),IF(P56=100%,"CUMPLIDA",IF(AND(ISNUMBER(L56),ISNUMBER(OCI!$P$6)), IF(L56&lt;OCI!$P$6,"INCUMPLIDA","PROCESO"), "VERIFICAR FECHA")),"SIN VALOR AVANCE")</f>
        <v>PROCESO</v>
      </c>
      <c r="R56" s="344" t="s">
        <v>2404</v>
      </c>
      <c r="S56" s="148" t="s">
        <v>2405</v>
      </c>
      <c r="T56" s="35">
        <v>12</v>
      </c>
      <c r="U56" s="185">
        <v>45536</v>
      </c>
      <c r="V56" s="185">
        <v>45900</v>
      </c>
      <c r="W56" s="36">
        <f t="shared" si="2"/>
        <v>52</v>
      </c>
      <c r="X56" s="187">
        <v>4</v>
      </c>
      <c r="Y56" s="343" t="s">
        <v>2406</v>
      </c>
      <c r="Z56" s="166">
        <f t="shared" si="12"/>
        <v>1</v>
      </c>
      <c r="AA56" s="166">
        <f t="shared" si="13"/>
        <v>1</v>
      </c>
      <c r="AB56" s="166">
        <f t="shared" si="14"/>
        <v>1</v>
      </c>
      <c r="AC56" s="166">
        <f t="shared" si="15"/>
        <v>1</v>
      </c>
      <c r="AD56" s="166">
        <f t="shared" si="16"/>
        <v>1</v>
      </c>
      <c r="AE56" s="166">
        <f t="shared" si="17"/>
        <v>1</v>
      </c>
      <c r="AF56" s="166">
        <f t="shared" si="18"/>
        <v>1</v>
      </c>
      <c r="AG56" s="166">
        <f t="shared" si="19"/>
        <v>1</v>
      </c>
    </row>
    <row r="57" spans="1:33" ht="405" customHeight="1">
      <c r="A57" s="446" t="s">
        <v>18</v>
      </c>
      <c r="B57" s="32" t="s">
        <v>16</v>
      </c>
      <c r="C57" s="675"/>
      <c r="D57" s="631"/>
      <c r="E57" s="632"/>
      <c r="F57" s="633"/>
      <c r="G57" s="634"/>
      <c r="H57" s="34" t="s">
        <v>2407</v>
      </c>
      <c r="I57" s="472" t="s">
        <v>2408</v>
      </c>
      <c r="J57" s="35">
        <v>12</v>
      </c>
      <c r="K57" s="185">
        <v>45536</v>
      </c>
      <c r="L57" s="185">
        <v>45900</v>
      </c>
      <c r="M57" s="36">
        <f t="shared" si="0"/>
        <v>52</v>
      </c>
      <c r="N57" s="187">
        <v>0</v>
      </c>
      <c r="O57" s="472" t="s">
        <v>2409</v>
      </c>
      <c r="P57" s="348">
        <f t="shared" si="1"/>
        <v>0</v>
      </c>
      <c r="Q57" s="114" t="str">
        <f>IF(ISNUMBER(P57),IF(P57=100%,"CUMPLIDA",IF(AND(ISNUMBER(L57),ISNUMBER(OCI!$P$6)), IF(L57&lt;OCI!$P$6,"INCUMPLIDA","PROCESO"), "VERIFICAR FECHA")),"SIN VALOR AVANCE")</f>
        <v>PROCESO</v>
      </c>
      <c r="R57" s="34" t="s">
        <v>2407</v>
      </c>
      <c r="S57" s="148" t="s">
        <v>2408</v>
      </c>
      <c r="T57" s="35">
        <v>12</v>
      </c>
      <c r="U57" s="185">
        <v>45536</v>
      </c>
      <c r="V57" s="185">
        <v>45900</v>
      </c>
      <c r="W57" s="36">
        <f t="shared" si="2"/>
        <v>52</v>
      </c>
      <c r="X57" s="187">
        <v>0</v>
      </c>
      <c r="Y57" s="148" t="s">
        <v>2409</v>
      </c>
      <c r="Z57" s="166">
        <f t="shared" si="12"/>
        <v>1</v>
      </c>
      <c r="AA57" s="166">
        <f t="shared" si="13"/>
        <v>1</v>
      </c>
      <c r="AB57" s="166">
        <f t="shared" si="14"/>
        <v>1</v>
      </c>
      <c r="AC57" s="166">
        <f t="shared" si="15"/>
        <v>1</v>
      </c>
      <c r="AD57" s="166">
        <f t="shared" si="16"/>
        <v>1</v>
      </c>
      <c r="AE57" s="166">
        <f t="shared" si="17"/>
        <v>1</v>
      </c>
      <c r="AF57" s="166">
        <f t="shared" si="18"/>
        <v>1</v>
      </c>
      <c r="AG57" s="166">
        <f t="shared" si="19"/>
        <v>1</v>
      </c>
    </row>
    <row r="58" spans="1:33" ht="405" customHeight="1">
      <c r="A58" s="446" t="s">
        <v>18</v>
      </c>
      <c r="B58" s="32" t="s">
        <v>16</v>
      </c>
      <c r="C58" s="676"/>
      <c r="D58" s="631"/>
      <c r="E58" s="632"/>
      <c r="F58" s="633"/>
      <c r="G58" s="342" t="s">
        <v>2410</v>
      </c>
      <c r="H58" s="342" t="s">
        <v>2411</v>
      </c>
      <c r="I58" s="472" t="s">
        <v>2412</v>
      </c>
      <c r="J58" s="348">
        <v>1</v>
      </c>
      <c r="K58" s="185">
        <v>45536</v>
      </c>
      <c r="L58" s="185">
        <v>45716</v>
      </c>
      <c r="M58" s="36">
        <f t="shared" si="0"/>
        <v>25.714285714285715</v>
      </c>
      <c r="N58" s="349">
        <v>0</v>
      </c>
      <c r="O58" s="472" t="s">
        <v>2413</v>
      </c>
      <c r="P58" s="348">
        <f t="shared" si="1"/>
        <v>0</v>
      </c>
      <c r="Q58" s="114" t="str">
        <f>IF(ISNUMBER(P58),IF(P58=100%,"CUMPLIDA",IF(AND(ISNUMBER(L58),ISNUMBER(OCI!$P$6)), IF(L58&lt;OCI!$P$6,"INCUMPLIDA","PROCESO"), "VERIFICAR FECHA")),"SIN VALOR AVANCE")</f>
        <v>PROCESO</v>
      </c>
      <c r="R58" s="342" t="s">
        <v>2411</v>
      </c>
      <c r="S58" s="148" t="s">
        <v>2412</v>
      </c>
      <c r="T58" s="348">
        <v>1</v>
      </c>
      <c r="U58" s="185">
        <v>45536</v>
      </c>
      <c r="V58" s="185">
        <v>45716</v>
      </c>
      <c r="W58" s="36">
        <f t="shared" si="2"/>
        <v>25.714285714285715</v>
      </c>
      <c r="X58" s="349">
        <v>0</v>
      </c>
      <c r="Y58" s="148" t="s">
        <v>2413</v>
      </c>
      <c r="Z58" s="166">
        <f t="shared" si="12"/>
        <v>1</v>
      </c>
      <c r="AA58" s="166">
        <f t="shared" si="13"/>
        <v>1</v>
      </c>
      <c r="AB58" s="166">
        <f t="shared" si="14"/>
        <v>1</v>
      </c>
      <c r="AC58" s="166">
        <f t="shared" si="15"/>
        <v>1</v>
      </c>
      <c r="AD58" s="166">
        <f t="shared" si="16"/>
        <v>1</v>
      </c>
      <c r="AE58" s="166">
        <f t="shared" si="17"/>
        <v>1</v>
      </c>
      <c r="AF58" s="166">
        <f t="shared" si="18"/>
        <v>1</v>
      </c>
      <c r="AG58" s="166">
        <f t="shared" si="19"/>
        <v>1</v>
      </c>
    </row>
    <row r="59" spans="1:33" ht="315" customHeight="1">
      <c r="A59" s="446" t="s">
        <v>18</v>
      </c>
      <c r="B59" s="32" t="s">
        <v>16</v>
      </c>
      <c r="C59" s="674" t="s">
        <v>2258</v>
      </c>
      <c r="D59" s="631" t="s">
        <v>2414</v>
      </c>
      <c r="E59" s="632" t="s">
        <v>2415</v>
      </c>
      <c r="F59" s="633" t="s">
        <v>2416</v>
      </c>
      <c r="G59" s="342" t="s">
        <v>2241</v>
      </c>
      <c r="H59" s="342" t="s">
        <v>2417</v>
      </c>
      <c r="I59" s="471" t="s">
        <v>2418</v>
      </c>
      <c r="J59" s="35">
        <v>2</v>
      </c>
      <c r="K59" s="185">
        <v>45509</v>
      </c>
      <c r="L59" s="185">
        <v>45746</v>
      </c>
      <c r="M59" s="36">
        <f t="shared" si="0"/>
        <v>33.857142857142854</v>
      </c>
      <c r="N59" s="187">
        <v>0</v>
      </c>
      <c r="O59" s="472" t="s">
        <v>2244</v>
      </c>
      <c r="P59" s="348">
        <f t="shared" si="1"/>
        <v>0</v>
      </c>
      <c r="Q59" s="114" t="str">
        <f>IF(ISNUMBER(P59),IF(P59=100%,"CUMPLIDA",IF(AND(ISNUMBER(L59),ISNUMBER(OCI!$P$6)), IF(L59&lt;OCI!$P$6,"INCUMPLIDA","PROCESO"), "VERIFICAR FECHA")),"SIN VALOR AVANCE")</f>
        <v>PROCESO</v>
      </c>
      <c r="R59" s="342" t="s">
        <v>2417</v>
      </c>
      <c r="S59" s="343" t="s">
        <v>2418</v>
      </c>
      <c r="T59" s="35">
        <v>2</v>
      </c>
      <c r="U59" s="185">
        <v>45509</v>
      </c>
      <c r="V59" s="185">
        <v>45746</v>
      </c>
      <c r="W59" s="36">
        <f t="shared" si="2"/>
        <v>33.857142857142854</v>
      </c>
      <c r="X59" s="187">
        <v>0</v>
      </c>
      <c r="Y59" s="148" t="s">
        <v>2244</v>
      </c>
      <c r="Z59" s="166">
        <f t="shared" si="12"/>
        <v>1</v>
      </c>
      <c r="AA59" s="166">
        <f t="shared" si="13"/>
        <v>1</v>
      </c>
      <c r="AB59" s="166">
        <f t="shared" si="14"/>
        <v>1</v>
      </c>
      <c r="AC59" s="166">
        <f t="shared" si="15"/>
        <v>1</v>
      </c>
      <c r="AD59" s="166">
        <f t="shared" si="16"/>
        <v>1</v>
      </c>
      <c r="AE59" s="166">
        <f t="shared" si="17"/>
        <v>1</v>
      </c>
      <c r="AF59" s="166">
        <f t="shared" si="18"/>
        <v>1</v>
      </c>
      <c r="AG59" s="166">
        <f t="shared" si="19"/>
        <v>1</v>
      </c>
    </row>
    <row r="60" spans="1:33" ht="409.5" customHeight="1">
      <c r="A60" s="446" t="s">
        <v>18</v>
      </c>
      <c r="B60" s="32" t="s">
        <v>16</v>
      </c>
      <c r="C60" s="675"/>
      <c r="D60" s="631"/>
      <c r="E60" s="632"/>
      <c r="F60" s="633"/>
      <c r="G60" s="342" t="s">
        <v>2245</v>
      </c>
      <c r="H60" s="342" t="s">
        <v>2246</v>
      </c>
      <c r="I60" s="472" t="s">
        <v>2247</v>
      </c>
      <c r="J60" s="35">
        <v>4</v>
      </c>
      <c r="K60" s="185">
        <v>45536</v>
      </c>
      <c r="L60" s="185">
        <v>45900</v>
      </c>
      <c r="M60" s="36">
        <f t="shared" si="0"/>
        <v>52</v>
      </c>
      <c r="N60" s="187">
        <v>0</v>
      </c>
      <c r="O60" s="472" t="s">
        <v>2248</v>
      </c>
      <c r="P60" s="348">
        <f t="shared" si="1"/>
        <v>0</v>
      </c>
      <c r="Q60" s="114" t="str">
        <f>IF(ISNUMBER(P60),IF(P60=100%,"CUMPLIDA",IF(AND(ISNUMBER(L60),ISNUMBER(OCI!$P$6)), IF(L60&lt;OCI!$P$6,"INCUMPLIDA","PROCESO"), "VERIFICAR FECHA")),"SIN VALOR AVANCE")</f>
        <v>PROCESO</v>
      </c>
      <c r="R60" s="342" t="s">
        <v>2246</v>
      </c>
      <c r="S60" s="148" t="s">
        <v>2247</v>
      </c>
      <c r="T60" s="35">
        <v>4</v>
      </c>
      <c r="U60" s="185">
        <v>45536</v>
      </c>
      <c r="V60" s="185">
        <v>45900</v>
      </c>
      <c r="W60" s="36">
        <f t="shared" si="2"/>
        <v>52</v>
      </c>
      <c r="X60" s="187">
        <v>0</v>
      </c>
      <c r="Y60" s="148" t="s">
        <v>2248</v>
      </c>
      <c r="Z60" s="166">
        <f t="shared" si="12"/>
        <v>1</v>
      </c>
      <c r="AA60" s="166">
        <f t="shared" si="13"/>
        <v>1</v>
      </c>
      <c r="AB60" s="166">
        <f t="shared" si="14"/>
        <v>1</v>
      </c>
      <c r="AC60" s="166">
        <f t="shared" si="15"/>
        <v>1</v>
      </c>
      <c r="AD60" s="166">
        <f t="shared" si="16"/>
        <v>1</v>
      </c>
      <c r="AE60" s="166">
        <f t="shared" si="17"/>
        <v>1</v>
      </c>
      <c r="AF60" s="166">
        <f t="shared" si="18"/>
        <v>1</v>
      </c>
      <c r="AG60" s="166">
        <f t="shared" si="19"/>
        <v>1</v>
      </c>
    </row>
    <row r="61" spans="1:33" ht="409.5" customHeight="1">
      <c r="A61" s="446" t="s">
        <v>18</v>
      </c>
      <c r="B61" s="32" t="s">
        <v>16</v>
      </c>
      <c r="C61" s="675"/>
      <c r="D61" s="631"/>
      <c r="E61" s="632"/>
      <c r="F61" s="633"/>
      <c r="G61" s="342" t="s">
        <v>2419</v>
      </c>
      <c r="H61" s="342" t="s">
        <v>2420</v>
      </c>
      <c r="I61" s="472" t="s">
        <v>419</v>
      </c>
      <c r="J61" s="35">
        <v>1</v>
      </c>
      <c r="K61" s="185">
        <v>45505</v>
      </c>
      <c r="L61" s="185">
        <v>45657</v>
      </c>
      <c r="M61" s="36">
        <f t="shared" si="0"/>
        <v>21.714285714285715</v>
      </c>
      <c r="N61" s="187">
        <v>1</v>
      </c>
      <c r="O61" s="472" t="s">
        <v>2257</v>
      </c>
      <c r="P61" s="348">
        <f t="shared" si="1"/>
        <v>1</v>
      </c>
      <c r="Q61" s="114" t="str">
        <f>IF(ISNUMBER(P61),IF(P61=100%,"CUMPLIDA",IF(AND(ISNUMBER(L61),ISNUMBER(OCI!$P$6)), IF(L61&lt;OCI!$P$6,"INCUMPLIDA","PROCESO"), "VERIFICAR FECHA")),"SIN VALOR AVANCE")</f>
        <v>CUMPLIDA</v>
      </c>
      <c r="R61" s="342" t="s">
        <v>2420</v>
      </c>
      <c r="S61" s="148" t="s">
        <v>419</v>
      </c>
      <c r="T61" s="35">
        <v>1</v>
      </c>
      <c r="U61" s="185">
        <v>45505</v>
      </c>
      <c r="V61" s="185">
        <v>45657</v>
      </c>
      <c r="W61" s="36">
        <f t="shared" si="2"/>
        <v>21.714285714285715</v>
      </c>
      <c r="X61" s="187">
        <v>1</v>
      </c>
      <c r="Y61" s="148" t="s">
        <v>2257</v>
      </c>
      <c r="Z61" s="166">
        <f t="shared" si="12"/>
        <v>1</v>
      </c>
      <c r="AA61" s="166">
        <f t="shared" si="13"/>
        <v>1</v>
      </c>
      <c r="AB61" s="166">
        <f t="shared" si="14"/>
        <v>1</v>
      </c>
      <c r="AC61" s="166">
        <f t="shared" si="15"/>
        <v>1</v>
      </c>
      <c r="AD61" s="166">
        <f t="shared" si="16"/>
        <v>1</v>
      </c>
      <c r="AE61" s="166">
        <f t="shared" si="17"/>
        <v>1</v>
      </c>
      <c r="AF61" s="166">
        <f t="shared" si="18"/>
        <v>1</v>
      </c>
      <c r="AG61" s="166">
        <f t="shared" si="19"/>
        <v>1</v>
      </c>
    </row>
    <row r="62" spans="1:33" ht="375" customHeight="1">
      <c r="A62" s="446" t="s">
        <v>18</v>
      </c>
      <c r="B62" s="32" t="s">
        <v>16</v>
      </c>
      <c r="C62" s="676"/>
      <c r="D62" s="631"/>
      <c r="E62" s="632"/>
      <c r="F62" s="633"/>
      <c r="G62" s="342" t="s">
        <v>2421</v>
      </c>
      <c r="H62" s="342" t="s">
        <v>2422</v>
      </c>
      <c r="I62" s="472" t="s">
        <v>2301</v>
      </c>
      <c r="J62" s="35">
        <v>1</v>
      </c>
      <c r="K62" s="185">
        <v>45536</v>
      </c>
      <c r="L62" s="185">
        <v>45595</v>
      </c>
      <c r="M62" s="36">
        <f t="shared" si="0"/>
        <v>8.4285714285714288</v>
      </c>
      <c r="N62" s="187">
        <v>1</v>
      </c>
      <c r="O62" s="472" t="s">
        <v>2423</v>
      </c>
      <c r="P62" s="348">
        <f t="shared" si="1"/>
        <v>1</v>
      </c>
      <c r="Q62" s="114" t="str">
        <f>IF(ISNUMBER(P62),IF(P62=100%,"CUMPLIDA",IF(AND(ISNUMBER(L62),ISNUMBER(OCI!$P$6)), IF(L62&lt;OCI!$P$6,"INCUMPLIDA","PROCESO"), "VERIFICAR FECHA")),"SIN VALOR AVANCE")</f>
        <v>CUMPLIDA</v>
      </c>
      <c r="R62" s="342" t="s">
        <v>2422</v>
      </c>
      <c r="S62" s="148" t="s">
        <v>2301</v>
      </c>
      <c r="T62" s="35">
        <v>1</v>
      </c>
      <c r="U62" s="185">
        <v>45536</v>
      </c>
      <c r="V62" s="185">
        <v>45595</v>
      </c>
      <c r="W62" s="36">
        <f t="shared" si="2"/>
        <v>8.4285714285714288</v>
      </c>
      <c r="X62" s="187">
        <v>1</v>
      </c>
      <c r="Y62" s="148" t="s">
        <v>2423</v>
      </c>
      <c r="Z62" s="166">
        <f t="shared" si="12"/>
        <v>1</v>
      </c>
      <c r="AA62" s="166">
        <f t="shared" si="13"/>
        <v>1</v>
      </c>
      <c r="AB62" s="166">
        <f t="shared" si="14"/>
        <v>1</v>
      </c>
      <c r="AC62" s="166">
        <f t="shared" si="15"/>
        <v>1</v>
      </c>
      <c r="AD62" s="166">
        <f t="shared" si="16"/>
        <v>1</v>
      </c>
      <c r="AE62" s="166">
        <f t="shared" si="17"/>
        <v>1</v>
      </c>
      <c r="AF62" s="166">
        <f t="shared" si="18"/>
        <v>1</v>
      </c>
      <c r="AG62" s="166">
        <f t="shared" si="19"/>
        <v>1</v>
      </c>
    </row>
    <row r="63" spans="1:33" ht="150" customHeight="1">
      <c r="A63" s="446" t="s">
        <v>19</v>
      </c>
      <c r="B63" s="447" t="s">
        <v>16</v>
      </c>
      <c r="C63" s="635" t="s">
        <v>2424</v>
      </c>
      <c r="D63" s="635" t="s">
        <v>2425</v>
      </c>
      <c r="E63" s="636" t="s">
        <v>2426</v>
      </c>
      <c r="F63" s="632" t="s">
        <v>2427</v>
      </c>
      <c r="G63" s="637" t="s">
        <v>2428</v>
      </c>
      <c r="H63" s="344" t="s">
        <v>2429</v>
      </c>
      <c r="I63" s="472" t="s">
        <v>969</v>
      </c>
      <c r="J63" s="35">
        <v>1</v>
      </c>
      <c r="K63" s="307">
        <v>45231</v>
      </c>
      <c r="L63" s="307">
        <v>45504</v>
      </c>
      <c r="M63" s="36">
        <f t="shared" si="0"/>
        <v>39</v>
      </c>
      <c r="N63" s="187">
        <v>1</v>
      </c>
      <c r="O63" s="483" t="s">
        <v>2430</v>
      </c>
      <c r="P63" s="449">
        <f t="shared" si="1"/>
        <v>1</v>
      </c>
      <c r="Q63" s="114" t="str">
        <f>IF(ISNUMBER(P63),IF(P63=100%,"CUMPLIDA",IF(AND(ISNUMBER(L63),ISNUMBER(OCI!$P$6)), IF(L63&lt;OCI!$P$6,"INCUMPLIDA","PROCESO"), "VERIFICAR FECHA")),"SIN VALOR AVANCE")</f>
        <v>CUMPLIDA</v>
      </c>
      <c r="R63" s="362" t="s">
        <v>2429</v>
      </c>
      <c r="S63" s="282" t="s">
        <v>969</v>
      </c>
      <c r="T63" s="363">
        <v>1</v>
      </c>
      <c r="U63" s="359">
        <v>45231</v>
      </c>
      <c r="V63" s="359">
        <v>45504</v>
      </c>
      <c r="W63" s="36">
        <f t="shared" si="2"/>
        <v>39</v>
      </c>
      <c r="X63" s="187">
        <v>1</v>
      </c>
      <c r="Y63" s="354" t="s">
        <v>2430</v>
      </c>
      <c r="Z63" s="166">
        <f t="shared" ref="Z63" si="20">IF(R63=H63,1,0)</f>
        <v>1</v>
      </c>
      <c r="AA63" s="166">
        <f t="shared" ref="AA63" si="21">IF(S63=I63,1,0)</f>
        <v>1</v>
      </c>
      <c r="AB63" s="166">
        <f t="shared" ref="AB63" si="22">IF(T63=J63,1,0)</f>
        <v>1</v>
      </c>
      <c r="AC63" s="166">
        <f t="shared" ref="AC63" si="23">IF(U63=K63,1,0)</f>
        <v>1</v>
      </c>
      <c r="AD63" s="166">
        <f t="shared" ref="AD63" si="24">IF(V63=L63,1,0)</f>
        <v>1</v>
      </c>
      <c r="AE63" s="166">
        <f t="shared" ref="AE63" si="25">IF(W63=M63,1,0)</f>
        <v>1</v>
      </c>
      <c r="AF63" s="166">
        <f t="shared" ref="AF63" si="26">IF(X63=N63,1,0)</f>
        <v>1</v>
      </c>
      <c r="AG63" s="166">
        <f t="shared" ref="AG63" si="27">IF(Y63=O63,1,0)</f>
        <v>1</v>
      </c>
    </row>
    <row r="64" spans="1:33" ht="405.75" customHeight="1">
      <c r="A64" s="446" t="s">
        <v>19</v>
      </c>
      <c r="B64" s="447" t="s">
        <v>16</v>
      </c>
      <c r="C64" s="635"/>
      <c r="D64" s="635"/>
      <c r="E64" s="636"/>
      <c r="F64" s="632"/>
      <c r="G64" s="637"/>
      <c r="H64" s="344" t="s">
        <v>2431</v>
      </c>
      <c r="I64" s="472" t="s">
        <v>2432</v>
      </c>
      <c r="J64" s="35">
        <v>1</v>
      </c>
      <c r="K64" s="307">
        <v>45231</v>
      </c>
      <c r="L64" s="307">
        <v>45504</v>
      </c>
      <c r="M64" s="36">
        <f t="shared" si="0"/>
        <v>39</v>
      </c>
      <c r="N64" s="187">
        <v>1</v>
      </c>
      <c r="O64" s="483" t="s">
        <v>2433</v>
      </c>
      <c r="P64" s="449">
        <f t="shared" si="1"/>
        <v>1</v>
      </c>
      <c r="Q64" s="114" t="str">
        <f>IF(ISNUMBER(P64),IF(P64=100%,"CUMPLIDA",IF(AND(ISNUMBER(L64),ISNUMBER(OCI!$P$6)), IF(L64&lt;OCI!$P$6,"INCUMPLIDA","PROCESO"), "VERIFICAR FECHA")),"SIN VALOR AVANCE")</f>
        <v>CUMPLIDA</v>
      </c>
      <c r="R64" s="362" t="s">
        <v>2431</v>
      </c>
      <c r="S64" s="282" t="s">
        <v>2432</v>
      </c>
      <c r="T64" s="363">
        <v>1</v>
      </c>
      <c r="U64" s="359">
        <v>45231</v>
      </c>
      <c r="V64" s="359">
        <v>45504</v>
      </c>
      <c r="W64" s="36">
        <f t="shared" si="2"/>
        <v>39</v>
      </c>
      <c r="X64" s="187">
        <v>1</v>
      </c>
      <c r="Y64" s="354" t="s">
        <v>2433</v>
      </c>
      <c r="Z64" s="166">
        <f t="shared" ref="Z64:Z127" si="28">IF(R64=H64,1,0)</f>
        <v>1</v>
      </c>
      <c r="AA64" s="166">
        <f t="shared" ref="AA64:AA127" si="29">IF(S64=I64,1,0)</f>
        <v>1</v>
      </c>
      <c r="AB64" s="166">
        <f t="shared" ref="AB64:AB127" si="30">IF(T64=J64,1,0)</f>
        <v>1</v>
      </c>
      <c r="AC64" s="166">
        <f t="shared" ref="AC64:AC127" si="31">IF(U64=K64,1,0)</f>
        <v>1</v>
      </c>
      <c r="AD64" s="166">
        <f t="shared" ref="AD64:AD127" si="32">IF(V64=L64,1,0)</f>
        <v>1</v>
      </c>
      <c r="AE64" s="166">
        <f t="shared" ref="AE64:AE127" si="33">IF(W64=M64,1,0)</f>
        <v>1</v>
      </c>
      <c r="AF64" s="166">
        <f t="shared" ref="AF64:AF127" si="34">IF(X64=N64,1,0)</f>
        <v>1</v>
      </c>
      <c r="AG64" s="166">
        <f t="shared" ref="AG64:AG127" si="35">IF(Y64=O64,1,0)</f>
        <v>1</v>
      </c>
    </row>
    <row r="65" spans="1:33" ht="90.75" customHeight="1">
      <c r="A65" s="446" t="s">
        <v>19</v>
      </c>
      <c r="B65" s="447" t="s">
        <v>16</v>
      </c>
      <c r="C65" s="635"/>
      <c r="D65" s="635"/>
      <c r="E65" s="636"/>
      <c r="F65" s="632"/>
      <c r="G65" s="34" t="s">
        <v>2434</v>
      </c>
      <c r="H65" s="34" t="s">
        <v>1614</v>
      </c>
      <c r="I65" s="472" t="s">
        <v>238</v>
      </c>
      <c r="J65" s="347">
        <v>1</v>
      </c>
      <c r="K65" s="189">
        <v>45323</v>
      </c>
      <c r="L65" s="189">
        <v>45747</v>
      </c>
      <c r="M65" s="36">
        <f t="shared" si="0"/>
        <v>60.571428571428569</v>
      </c>
      <c r="N65" s="187">
        <v>0</v>
      </c>
      <c r="O65" s="483" t="s">
        <v>1035</v>
      </c>
      <c r="P65" s="449">
        <f t="shared" si="1"/>
        <v>0</v>
      </c>
      <c r="Q65" s="114" t="str">
        <f>IF(ISNUMBER(P65),IF(P65=100%,"CUMPLIDA",IF(AND(ISNUMBER(L65),ISNUMBER(OCI!$P$6)), IF(L65&lt;OCI!$P$6,"INCUMPLIDA","PROCESO"), "VERIFICAR FECHA")),"SIN VALOR AVANCE")</f>
        <v>PROCESO</v>
      </c>
      <c r="R65" s="281" t="s">
        <v>1614</v>
      </c>
      <c r="S65" s="282" t="s">
        <v>238</v>
      </c>
      <c r="T65" s="301">
        <v>1</v>
      </c>
      <c r="U65" s="302">
        <v>45323</v>
      </c>
      <c r="V65" s="302">
        <v>45747</v>
      </c>
      <c r="W65" s="36">
        <f t="shared" si="2"/>
        <v>60.571428571428569</v>
      </c>
      <c r="X65" s="187">
        <v>0</v>
      </c>
      <c r="Y65" s="354" t="s">
        <v>1035</v>
      </c>
      <c r="Z65" s="166">
        <f t="shared" si="28"/>
        <v>1</v>
      </c>
      <c r="AA65" s="166">
        <f t="shared" si="29"/>
        <v>1</v>
      </c>
      <c r="AB65" s="166">
        <f t="shared" si="30"/>
        <v>1</v>
      </c>
      <c r="AC65" s="166">
        <f t="shared" si="31"/>
        <v>1</v>
      </c>
      <c r="AD65" s="166">
        <f t="shared" si="32"/>
        <v>1</v>
      </c>
      <c r="AE65" s="166">
        <f t="shared" si="33"/>
        <v>1</v>
      </c>
      <c r="AF65" s="166">
        <f t="shared" si="34"/>
        <v>1</v>
      </c>
      <c r="AG65" s="166">
        <f t="shared" si="35"/>
        <v>1</v>
      </c>
    </row>
    <row r="66" spans="1:33" ht="165.75">
      <c r="A66" s="446" t="s">
        <v>19</v>
      </c>
      <c r="B66" s="447" t="s">
        <v>16</v>
      </c>
      <c r="C66" s="635"/>
      <c r="D66" s="635"/>
      <c r="E66" s="636"/>
      <c r="F66" s="632"/>
      <c r="G66" s="34" t="s">
        <v>241</v>
      </c>
      <c r="H66" s="34" t="s">
        <v>241</v>
      </c>
      <c r="I66" s="472" t="s">
        <v>242</v>
      </c>
      <c r="J66" s="347">
        <v>1</v>
      </c>
      <c r="K66" s="189">
        <v>45323</v>
      </c>
      <c r="L66" s="189">
        <v>45747</v>
      </c>
      <c r="M66" s="36">
        <f t="shared" si="0"/>
        <v>60.571428571428569</v>
      </c>
      <c r="N66" s="187">
        <v>0</v>
      </c>
      <c r="O66" s="483" t="s">
        <v>2435</v>
      </c>
      <c r="P66" s="449">
        <f t="shared" si="1"/>
        <v>0</v>
      </c>
      <c r="Q66" s="114" t="str">
        <f>IF(ISNUMBER(P66),IF(P66=100%,"CUMPLIDA",IF(AND(ISNUMBER(L66),ISNUMBER(OCI!$P$6)), IF(L66&lt;OCI!$P$6,"INCUMPLIDA","PROCESO"), "VERIFICAR FECHA")),"SIN VALOR AVANCE")</f>
        <v>PROCESO</v>
      </c>
      <c r="R66" s="281" t="s">
        <v>241</v>
      </c>
      <c r="S66" s="282" t="s">
        <v>242</v>
      </c>
      <c r="T66" s="301">
        <v>1</v>
      </c>
      <c r="U66" s="302">
        <v>45323</v>
      </c>
      <c r="V66" s="302">
        <v>45747</v>
      </c>
      <c r="W66" s="36">
        <f t="shared" si="2"/>
        <v>60.571428571428569</v>
      </c>
      <c r="X66" s="187">
        <v>0</v>
      </c>
      <c r="Y66" s="354" t="s">
        <v>2435</v>
      </c>
      <c r="Z66" s="166">
        <f t="shared" si="28"/>
        <v>1</v>
      </c>
      <c r="AA66" s="166">
        <f t="shared" si="29"/>
        <v>1</v>
      </c>
      <c r="AB66" s="166">
        <f t="shared" si="30"/>
        <v>1</v>
      </c>
      <c r="AC66" s="166">
        <f t="shared" si="31"/>
        <v>1</v>
      </c>
      <c r="AD66" s="166">
        <f t="shared" si="32"/>
        <v>1</v>
      </c>
      <c r="AE66" s="166">
        <f t="shared" si="33"/>
        <v>1</v>
      </c>
      <c r="AF66" s="166">
        <f t="shared" si="34"/>
        <v>1</v>
      </c>
      <c r="AG66" s="166">
        <f t="shared" si="35"/>
        <v>1</v>
      </c>
    </row>
    <row r="67" spans="1:33" ht="165.75">
      <c r="A67" s="446" t="s">
        <v>19</v>
      </c>
      <c r="B67" s="447" t="s">
        <v>16</v>
      </c>
      <c r="C67" s="635"/>
      <c r="D67" s="635"/>
      <c r="E67" s="636"/>
      <c r="F67" s="632"/>
      <c r="G67" s="34" t="s">
        <v>1361</v>
      </c>
      <c r="H67" s="34" t="s">
        <v>245</v>
      </c>
      <c r="I67" s="472" t="s">
        <v>246</v>
      </c>
      <c r="J67" s="347">
        <v>1</v>
      </c>
      <c r="K67" s="189">
        <v>45231</v>
      </c>
      <c r="L67" s="189">
        <v>45747</v>
      </c>
      <c r="M67" s="36">
        <f t="shared" si="0"/>
        <v>73.714285714285708</v>
      </c>
      <c r="N67" s="187">
        <v>0</v>
      </c>
      <c r="O67" s="483" t="s">
        <v>2435</v>
      </c>
      <c r="P67" s="449">
        <f t="shared" si="1"/>
        <v>0</v>
      </c>
      <c r="Q67" s="114" t="str">
        <f>IF(ISNUMBER(P67),IF(P67=100%,"CUMPLIDA",IF(AND(ISNUMBER(L67),ISNUMBER(OCI!$P$6)), IF(L67&lt;OCI!$P$6,"INCUMPLIDA","PROCESO"), "VERIFICAR FECHA")),"SIN VALOR AVANCE")</f>
        <v>PROCESO</v>
      </c>
      <c r="R67" s="281" t="s">
        <v>245</v>
      </c>
      <c r="S67" s="282" t="s">
        <v>246</v>
      </c>
      <c r="T67" s="301">
        <v>1</v>
      </c>
      <c r="U67" s="302">
        <v>45231</v>
      </c>
      <c r="V67" s="302">
        <v>45747</v>
      </c>
      <c r="W67" s="36">
        <f t="shared" si="2"/>
        <v>73.714285714285708</v>
      </c>
      <c r="X67" s="187">
        <v>0</v>
      </c>
      <c r="Y67" s="354" t="s">
        <v>2435</v>
      </c>
      <c r="Z67" s="166">
        <f t="shared" si="28"/>
        <v>1</v>
      </c>
      <c r="AA67" s="166">
        <f t="shared" si="29"/>
        <v>1</v>
      </c>
      <c r="AB67" s="166">
        <f t="shared" si="30"/>
        <v>1</v>
      </c>
      <c r="AC67" s="166">
        <f t="shared" si="31"/>
        <v>1</v>
      </c>
      <c r="AD67" s="166">
        <f t="shared" si="32"/>
        <v>1</v>
      </c>
      <c r="AE67" s="166">
        <f t="shared" si="33"/>
        <v>1</v>
      </c>
      <c r="AF67" s="166">
        <f t="shared" si="34"/>
        <v>1</v>
      </c>
      <c r="AG67" s="166">
        <f t="shared" si="35"/>
        <v>1</v>
      </c>
    </row>
    <row r="68" spans="1:33" ht="225.75" customHeight="1">
      <c r="A68" s="446" t="s">
        <v>19</v>
      </c>
      <c r="B68" s="447" t="s">
        <v>16</v>
      </c>
      <c r="C68" s="635"/>
      <c r="D68" s="635"/>
      <c r="E68" s="636"/>
      <c r="F68" s="632"/>
      <c r="G68" s="34" t="s">
        <v>248</v>
      </c>
      <c r="H68" s="34" t="s">
        <v>248</v>
      </c>
      <c r="I68" s="472" t="s">
        <v>249</v>
      </c>
      <c r="J68" s="347">
        <v>1</v>
      </c>
      <c r="K68" s="189">
        <v>45323</v>
      </c>
      <c r="L68" s="189">
        <v>45747</v>
      </c>
      <c r="M68" s="36">
        <f t="shared" si="0"/>
        <v>60.571428571428569</v>
      </c>
      <c r="N68" s="187">
        <v>0</v>
      </c>
      <c r="O68" s="483" t="s">
        <v>1035</v>
      </c>
      <c r="P68" s="449">
        <f t="shared" si="1"/>
        <v>0</v>
      </c>
      <c r="Q68" s="114" t="str">
        <f>IF(ISNUMBER(P68),IF(P68=100%,"CUMPLIDA",IF(AND(ISNUMBER(L68),ISNUMBER(OCI!$P$6)), IF(L68&lt;OCI!$P$6,"INCUMPLIDA","PROCESO"), "VERIFICAR FECHA")),"SIN VALOR AVANCE")</f>
        <v>PROCESO</v>
      </c>
      <c r="R68" s="281" t="s">
        <v>248</v>
      </c>
      <c r="S68" s="282" t="s">
        <v>249</v>
      </c>
      <c r="T68" s="301">
        <v>1</v>
      </c>
      <c r="U68" s="302">
        <v>45323</v>
      </c>
      <c r="V68" s="302">
        <v>45747</v>
      </c>
      <c r="W68" s="36">
        <f t="shared" si="2"/>
        <v>60.571428571428569</v>
      </c>
      <c r="X68" s="187">
        <v>0</v>
      </c>
      <c r="Y68" s="354" t="s">
        <v>1035</v>
      </c>
      <c r="Z68" s="166">
        <f t="shared" si="28"/>
        <v>1</v>
      </c>
      <c r="AA68" s="166">
        <f t="shared" si="29"/>
        <v>1</v>
      </c>
      <c r="AB68" s="166">
        <f t="shared" si="30"/>
        <v>1</v>
      </c>
      <c r="AC68" s="166">
        <f t="shared" si="31"/>
        <v>1</v>
      </c>
      <c r="AD68" s="166">
        <f t="shared" si="32"/>
        <v>1</v>
      </c>
      <c r="AE68" s="166">
        <f t="shared" si="33"/>
        <v>1</v>
      </c>
      <c r="AF68" s="166">
        <f t="shared" si="34"/>
        <v>1</v>
      </c>
      <c r="AG68" s="166">
        <f t="shared" si="35"/>
        <v>1</v>
      </c>
    </row>
    <row r="69" spans="1:33" ht="165.75">
      <c r="A69" s="446" t="s">
        <v>19</v>
      </c>
      <c r="B69" s="447" t="s">
        <v>16</v>
      </c>
      <c r="C69" s="635"/>
      <c r="D69" s="635"/>
      <c r="E69" s="636"/>
      <c r="F69" s="632"/>
      <c r="G69" s="34" t="s">
        <v>251</v>
      </c>
      <c r="H69" s="34" t="s">
        <v>251</v>
      </c>
      <c r="I69" s="472" t="s">
        <v>252</v>
      </c>
      <c r="J69" s="347">
        <v>1</v>
      </c>
      <c r="K69" s="189">
        <v>45231</v>
      </c>
      <c r="L69" s="189">
        <v>45747</v>
      </c>
      <c r="M69" s="36">
        <f t="shared" si="0"/>
        <v>73.714285714285708</v>
      </c>
      <c r="N69" s="187">
        <v>0</v>
      </c>
      <c r="O69" s="483" t="s">
        <v>2435</v>
      </c>
      <c r="P69" s="449">
        <f t="shared" si="1"/>
        <v>0</v>
      </c>
      <c r="Q69" s="114" t="str">
        <f>IF(ISNUMBER(P69),IF(P69=100%,"CUMPLIDA",IF(AND(ISNUMBER(L69),ISNUMBER(OCI!$P$6)), IF(L69&lt;OCI!$P$6,"INCUMPLIDA","PROCESO"), "VERIFICAR FECHA")),"SIN VALOR AVANCE")</f>
        <v>PROCESO</v>
      </c>
      <c r="R69" s="281" t="s">
        <v>251</v>
      </c>
      <c r="S69" s="282" t="s">
        <v>252</v>
      </c>
      <c r="T69" s="301">
        <v>1</v>
      </c>
      <c r="U69" s="302">
        <v>45231</v>
      </c>
      <c r="V69" s="302">
        <v>45747</v>
      </c>
      <c r="W69" s="36">
        <f t="shared" si="2"/>
        <v>73.714285714285708</v>
      </c>
      <c r="X69" s="187">
        <v>0</v>
      </c>
      <c r="Y69" s="354" t="s">
        <v>2435</v>
      </c>
      <c r="Z69" s="166">
        <f t="shared" si="28"/>
        <v>1</v>
      </c>
      <c r="AA69" s="166">
        <f t="shared" si="29"/>
        <v>1</v>
      </c>
      <c r="AB69" s="166">
        <f t="shared" si="30"/>
        <v>1</v>
      </c>
      <c r="AC69" s="166">
        <f t="shared" si="31"/>
        <v>1</v>
      </c>
      <c r="AD69" s="166">
        <f t="shared" si="32"/>
        <v>1</v>
      </c>
      <c r="AE69" s="166">
        <f t="shared" si="33"/>
        <v>1</v>
      </c>
      <c r="AF69" s="166">
        <f t="shared" si="34"/>
        <v>1</v>
      </c>
      <c r="AG69" s="166">
        <f t="shared" si="35"/>
        <v>1</v>
      </c>
    </row>
    <row r="70" spans="1:33" ht="360.75" customHeight="1">
      <c r="A70" s="446" t="s">
        <v>19</v>
      </c>
      <c r="B70" s="447" t="s">
        <v>16</v>
      </c>
      <c r="C70" s="635"/>
      <c r="D70" s="635"/>
      <c r="E70" s="636"/>
      <c r="F70" s="632"/>
      <c r="G70" s="34" t="s">
        <v>254</v>
      </c>
      <c r="H70" s="34" t="s">
        <v>254</v>
      </c>
      <c r="I70" s="472" t="s">
        <v>255</v>
      </c>
      <c r="J70" s="347">
        <v>1</v>
      </c>
      <c r="K70" s="189">
        <v>45231</v>
      </c>
      <c r="L70" s="189">
        <v>45808</v>
      </c>
      <c r="M70" s="36">
        <f t="shared" si="0"/>
        <v>82.428571428571431</v>
      </c>
      <c r="N70" s="187">
        <v>0</v>
      </c>
      <c r="O70" s="483" t="s">
        <v>2436</v>
      </c>
      <c r="P70" s="449">
        <f t="shared" si="1"/>
        <v>0</v>
      </c>
      <c r="Q70" s="114" t="str">
        <f>IF(ISNUMBER(P70),IF(P70=100%,"CUMPLIDA",IF(AND(ISNUMBER(L70),ISNUMBER(OCI!$P$6)), IF(L70&lt;OCI!$P$6,"INCUMPLIDA","PROCESO"), "VERIFICAR FECHA")),"SIN VALOR AVANCE")</f>
        <v>PROCESO</v>
      </c>
      <c r="R70" s="281" t="s">
        <v>254</v>
      </c>
      <c r="S70" s="282" t="s">
        <v>255</v>
      </c>
      <c r="T70" s="301">
        <v>1</v>
      </c>
      <c r="U70" s="302">
        <v>45231</v>
      </c>
      <c r="V70" s="302">
        <v>45808</v>
      </c>
      <c r="W70" s="36">
        <f t="shared" si="2"/>
        <v>82.428571428571431</v>
      </c>
      <c r="X70" s="187">
        <v>0</v>
      </c>
      <c r="Y70" s="354" t="s">
        <v>2436</v>
      </c>
      <c r="Z70" s="166">
        <f t="shared" si="28"/>
        <v>1</v>
      </c>
      <c r="AA70" s="166">
        <f t="shared" si="29"/>
        <v>1</v>
      </c>
      <c r="AB70" s="166">
        <f t="shared" si="30"/>
        <v>1</v>
      </c>
      <c r="AC70" s="166">
        <f t="shared" si="31"/>
        <v>1</v>
      </c>
      <c r="AD70" s="166">
        <f t="shared" si="32"/>
        <v>1</v>
      </c>
      <c r="AE70" s="166">
        <f t="shared" si="33"/>
        <v>1</v>
      </c>
      <c r="AF70" s="166">
        <f t="shared" si="34"/>
        <v>1</v>
      </c>
      <c r="AG70" s="166">
        <f t="shared" si="35"/>
        <v>1</v>
      </c>
    </row>
    <row r="71" spans="1:33" ht="240.75">
      <c r="A71" s="446" t="s">
        <v>19</v>
      </c>
      <c r="B71" s="447" t="s">
        <v>16</v>
      </c>
      <c r="C71" s="635"/>
      <c r="D71" s="635"/>
      <c r="E71" s="636"/>
      <c r="F71" s="632"/>
      <c r="G71" s="34" t="s">
        <v>1363</v>
      </c>
      <c r="H71" s="34" t="s">
        <v>258</v>
      </c>
      <c r="I71" s="472" t="s">
        <v>259</v>
      </c>
      <c r="J71" s="347">
        <v>12</v>
      </c>
      <c r="K71" s="189">
        <v>46024</v>
      </c>
      <c r="L71" s="189">
        <v>47118</v>
      </c>
      <c r="M71" s="36">
        <f t="shared" si="0"/>
        <v>156.28571428571428</v>
      </c>
      <c r="N71" s="187">
        <v>0</v>
      </c>
      <c r="O71" s="483" t="s">
        <v>2437</v>
      </c>
      <c r="P71" s="449">
        <f t="shared" si="1"/>
        <v>0</v>
      </c>
      <c r="Q71" s="114" t="str">
        <f>IF(ISNUMBER(P71),IF(P71=100%,"CUMPLIDA",IF(AND(ISNUMBER(L71),ISNUMBER(OCI!$P$6)), IF(L71&lt;OCI!$P$6,"INCUMPLIDA","PROCESO"), "VERIFICAR FECHA")),"SIN VALOR AVANCE")</f>
        <v>PROCESO</v>
      </c>
      <c r="R71" s="281" t="s">
        <v>258</v>
      </c>
      <c r="S71" s="282" t="s">
        <v>259</v>
      </c>
      <c r="T71" s="301">
        <v>12</v>
      </c>
      <c r="U71" s="302">
        <v>46024</v>
      </c>
      <c r="V71" s="302">
        <v>47118</v>
      </c>
      <c r="W71" s="36">
        <f t="shared" si="2"/>
        <v>156.28571428571428</v>
      </c>
      <c r="X71" s="187">
        <v>0</v>
      </c>
      <c r="Y71" s="354" t="s">
        <v>2437</v>
      </c>
      <c r="Z71" s="166">
        <f t="shared" si="28"/>
        <v>1</v>
      </c>
      <c r="AA71" s="166">
        <f t="shared" si="29"/>
        <v>1</v>
      </c>
      <c r="AB71" s="166">
        <f t="shared" si="30"/>
        <v>1</v>
      </c>
      <c r="AC71" s="166">
        <f t="shared" si="31"/>
        <v>1</v>
      </c>
      <c r="AD71" s="166">
        <f t="shared" si="32"/>
        <v>1</v>
      </c>
      <c r="AE71" s="166">
        <f t="shared" si="33"/>
        <v>1</v>
      </c>
      <c r="AF71" s="166">
        <f t="shared" si="34"/>
        <v>1</v>
      </c>
      <c r="AG71" s="166">
        <f t="shared" si="35"/>
        <v>1</v>
      </c>
    </row>
    <row r="72" spans="1:33" ht="225.75" customHeight="1">
      <c r="A72" s="446" t="s">
        <v>19</v>
      </c>
      <c r="B72" s="447" t="s">
        <v>16</v>
      </c>
      <c r="C72" s="635"/>
      <c r="D72" s="635"/>
      <c r="E72" s="636"/>
      <c r="F72" s="632"/>
      <c r="G72" s="34" t="s">
        <v>1364</v>
      </c>
      <c r="H72" s="34" t="s">
        <v>261</v>
      </c>
      <c r="I72" s="472" t="s">
        <v>262</v>
      </c>
      <c r="J72" s="347">
        <v>1</v>
      </c>
      <c r="K72" s="189">
        <v>46024</v>
      </c>
      <c r="L72" s="189">
        <v>47118</v>
      </c>
      <c r="M72" s="36">
        <f t="shared" si="0"/>
        <v>156.28571428571428</v>
      </c>
      <c r="N72" s="187">
        <v>0</v>
      </c>
      <c r="O72" s="483" t="s">
        <v>1035</v>
      </c>
      <c r="P72" s="449">
        <f t="shared" si="1"/>
        <v>0</v>
      </c>
      <c r="Q72" s="114" t="str">
        <f>IF(ISNUMBER(P72),IF(P72=100%,"CUMPLIDA",IF(AND(ISNUMBER(L72),ISNUMBER(OCI!$P$6)), IF(L72&lt;OCI!$P$6,"INCUMPLIDA","PROCESO"), "VERIFICAR FECHA")),"SIN VALOR AVANCE")</f>
        <v>PROCESO</v>
      </c>
      <c r="R72" s="281" t="s">
        <v>261</v>
      </c>
      <c r="S72" s="282" t="s">
        <v>262</v>
      </c>
      <c r="T72" s="301">
        <v>1</v>
      </c>
      <c r="U72" s="302">
        <v>46024</v>
      </c>
      <c r="V72" s="302">
        <v>47118</v>
      </c>
      <c r="W72" s="36">
        <f t="shared" si="2"/>
        <v>156.28571428571428</v>
      </c>
      <c r="X72" s="187">
        <v>0</v>
      </c>
      <c r="Y72" s="354" t="s">
        <v>1035</v>
      </c>
      <c r="Z72" s="166">
        <f t="shared" si="28"/>
        <v>1</v>
      </c>
      <c r="AA72" s="166">
        <f t="shared" si="29"/>
        <v>1</v>
      </c>
      <c r="AB72" s="166">
        <f t="shared" si="30"/>
        <v>1</v>
      </c>
      <c r="AC72" s="166">
        <f t="shared" si="31"/>
        <v>1</v>
      </c>
      <c r="AD72" s="166">
        <f t="shared" si="32"/>
        <v>1</v>
      </c>
      <c r="AE72" s="166">
        <f t="shared" si="33"/>
        <v>1</v>
      </c>
      <c r="AF72" s="166">
        <f t="shared" si="34"/>
        <v>1</v>
      </c>
      <c r="AG72" s="166">
        <f t="shared" si="35"/>
        <v>1</v>
      </c>
    </row>
    <row r="73" spans="1:33" ht="409.5">
      <c r="A73" s="446" t="s">
        <v>19</v>
      </c>
      <c r="B73" s="447" t="s">
        <v>16</v>
      </c>
      <c r="C73" s="635"/>
      <c r="D73" s="635"/>
      <c r="E73" s="636"/>
      <c r="F73" s="632"/>
      <c r="G73" s="34" t="s">
        <v>1365</v>
      </c>
      <c r="H73" s="34" t="s">
        <v>264</v>
      </c>
      <c r="I73" s="472" t="s">
        <v>265</v>
      </c>
      <c r="J73" s="347">
        <v>2</v>
      </c>
      <c r="K73" s="189">
        <v>46024</v>
      </c>
      <c r="L73" s="189">
        <v>47118</v>
      </c>
      <c r="M73" s="36">
        <f t="shared" si="0"/>
        <v>156.28571428571428</v>
      </c>
      <c r="N73" s="187">
        <v>0</v>
      </c>
      <c r="O73" s="483" t="s">
        <v>2438</v>
      </c>
      <c r="P73" s="449">
        <f t="shared" si="1"/>
        <v>0</v>
      </c>
      <c r="Q73" s="114" t="str">
        <f>IF(ISNUMBER(P73),IF(P73=100%,"CUMPLIDA",IF(AND(ISNUMBER(L73),ISNUMBER(OCI!$P$6)), IF(L73&lt;OCI!$P$6,"INCUMPLIDA","PROCESO"), "VERIFICAR FECHA")),"SIN VALOR AVANCE")</f>
        <v>PROCESO</v>
      </c>
      <c r="R73" s="281" t="s">
        <v>264</v>
      </c>
      <c r="S73" s="282" t="s">
        <v>265</v>
      </c>
      <c r="T73" s="301">
        <v>2</v>
      </c>
      <c r="U73" s="302">
        <v>46024</v>
      </c>
      <c r="V73" s="302">
        <v>47118</v>
      </c>
      <c r="W73" s="36">
        <f t="shared" si="2"/>
        <v>156.28571428571428</v>
      </c>
      <c r="X73" s="187">
        <v>0</v>
      </c>
      <c r="Y73" s="354" t="s">
        <v>2438</v>
      </c>
      <c r="Z73" s="166">
        <f t="shared" si="28"/>
        <v>1</v>
      </c>
      <c r="AA73" s="166">
        <f t="shared" si="29"/>
        <v>1</v>
      </c>
      <c r="AB73" s="166">
        <f t="shared" si="30"/>
        <v>1</v>
      </c>
      <c r="AC73" s="166">
        <f t="shared" si="31"/>
        <v>1</v>
      </c>
      <c r="AD73" s="166">
        <f t="shared" si="32"/>
        <v>1</v>
      </c>
      <c r="AE73" s="166">
        <f t="shared" si="33"/>
        <v>1</v>
      </c>
      <c r="AF73" s="166">
        <f t="shared" si="34"/>
        <v>1</v>
      </c>
      <c r="AG73" s="166">
        <f t="shared" si="35"/>
        <v>1</v>
      </c>
    </row>
    <row r="74" spans="1:33" ht="135.75" customHeight="1">
      <c r="A74" s="446" t="s">
        <v>19</v>
      </c>
      <c r="B74" s="447" t="s">
        <v>16</v>
      </c>
      <c r="C74" s="635" t="s">
        <v>2439</v>
      </c>
      <c r="D74" s="635" t="s">
        <v>2425</v>
      </c>
      <c r="E74" s="632" t="s">
        <v>2440</v>
      </c>
      <c r="F74" s="632" t="s">
        <v>2441</v>
      </c>
      <c r="G74" s="344" t="s">
        <v>2429</v>
      </c>
      <c r="H74" s="344" t="s">
        <v>2429</v>
      </c>
      <c r="I74" s="472" t="s">
        <v>969</v>
      </c>
      <c r="J74" s="35">
        <v>1</v>
      </c>
      <c r="K74" s="307">
        <v>45231</v>
      </c>
      <c r="L74" s="307">
        <v>45504</v>
      </c>
      <c r="M74" s="36">
        <f t="shared" si="0"/>
        <v>39</v>
      </c>
      <c r="N74" s="187">
        <v>1</v>
      </c>
      <c r="O74" s="483" t="s">
        <v>2430</v>
      </c>
      <c r="P74" s="449">
        <f t="shared" si="1"/>
        <v>1</v>
      </c>
      <c r="Q74" s="114" t="str">
        <f>IF(ISNUMBER(P74),IF(P74=100%,"CUMPLIDA",IF(AND(ISNUMBER(L74),ISNUMBER(OCI!$P$6)), IF(L74&lt;OCI!$P$6,"INCUMPLIDA","PROCESO"), "VERIFICAR FECHA")),"SIN VALOR AVANCE")</f>
        <v>CUMPLIDA</v>
      </c>
      <c r="R74" s="362" t="s">
        <v>2429</v>
      </c>
      <c r="S74" s="282" t="s">
        <v>969</v>
      </c>
      <c r="T74" s="363">
        <v>1</v>
      </c>
      <c r="U74" s="359">
        <v>45231</v>
      </c>
      <c r="V74" s="359">
        <v>45504</v>
      </c>
      <c r="W74" s="36">
        <f t="shared" si="2"/>
        <v>39</v>
      </c>
      <c r="X74" s="187">
        <v>1</v>
      </c>
      <c r="Y74" s="354" t="s">
        <v>2430</v>
      </c>
      <c r="Z74" s="166">
        <f t="shared" si="28"/>
        <v>1</v>
      </c>
      <c r="AA74" s="166">
        <f t="shared" si="29"/>
        <v>1</v>
      </c>
      <c r="AB74" s="166">
        <f t="shared" si="30"/>
        <v>1</v>
      </c>
      <c r="AC74" s="166">
        <f t="shared" si="31"/>
        <v>1</v>
      </c>
      <c r="AD74" s="166">
        <f t="shared" si="32"/>
        <v>1</v>
      </c>
      <c r="AE74" s="166">
        <f t="shared" si="33"/>
        <v>1</v>
      </c>
      <c r="AF74" s="166">
        <f t="shared" si="34"/>
        <v>1</v>
      </c>
      <c r="AG74" s="166">
        <f t="shared" si="35"/>
        <v>1</v>
      </c>
    </row>
    <row r="75" spans="1:33" ht="409.5">
      <c r="A75" s="446" t="s">
        <v>19</v>
      </c>
      <c r="B75" s="447" t="s">
        <v>16</v>
      </c>
      <c r="C75" s="635"/>
      <c r="D75" s="635"/>
      <c r="E75" s="632"/>
      <c r="F75" s="632"/>
      <c r="G75" s="344" t="s">
        <v>2431</v>
      </c>
      <c r="H75" s="344" t="s">
        <v>2431</v>
      </c>
      <c r="I75" s="472" t="s">
        <v>2432</v>
      </c>
      <c r="J75" s="35">
        <v>1</v>
      </c>
      <c r="K75" s="307">
        <v>45231</v>
      </c>
      <c r="L75" s="307">
        <v>45504</v>
      </c>
      <c r="M75" s="36">
        <f t="shared" ref="M75:M138" si="36">(L75-K75)/7</f>
        <v>39</v>
      </c>
      <c r="N75" s="187">
        <v>1</v>
      </c>
      <c r="O75" s="483" t="s">
        <v>2442</v>
      </c>
      <c r="P75" s="449">
        <f t="shared" ref="P75:P138" si="37">N75/J75</f>
        <v>1</v>
      </c>
      <c r="Q75" s="114" t="str">
        <f>IF(ISNUMBER(P75),IF(P75=100%,"CUMPLIDA",IF(AND(ISNUMBER(L75),ISNUMBER(OCI!$P$6)), IF(L75&lt;OCI!$P$6,"INCUMPLIDA","PROCESO"), "VERIFICAR FECHA")),"SIN VALOR AVANCE")</f>
        <v>CUMPLIDA</v>
      </c>
      <c r="R75" s="362" t="s">
        <v>2431</v>
      </c>
      <c r="S75" s="282" t="s">
        <v>2432</v>
      </c>
      <c r="T75" s="363">
        <v>1</v>
      </c>
      <c r="U75" s="359">
        <v>45231</v>
      </c>
      <c r="V75" s="359">
        <v>45504</v>
      </c>
      <c r="W75" s="36">
        <f t="shared" ref="W75:W138" si="38">(V75-U75)/7</f>
        <v>39</v>
      </c>
      <c r="X75" s="187">
        <v>1</v>
      </c>
      <c r="Y75" s="354" t="s">
        <v>2442</v>
      </c>
      <c r="Z75" s="166">
        <f t="shared" si="28"/>
        <v>1</v>
      </c>
      <c r="AA75" s="166">
        <f t="shared" si="29"/>
        <v>1</v>
      </c>
      <c r="AB75" s="166">
        <f t="shared" si="30"/>
        <v>1</v>
      </c>
      <c r="AC75" s="166">
        <f t="shared" si="31"/>
        <v>1</v>
      </c>
      <c r="AD75" s="166">
        <f t="shared" si="32"/>
        <v>1</v>
      </c>
      <c r="AE75" s="166">
        <f t="shared" si="33"/>
        <v>1</v>
      </c>
      <c r="AF75" s="166">
        <f t="shared" si="34"/>
        <v>1</v>
      </c>
      <c r="AG75" s="166">
        <f t="shared" si="35"/>
        <v>1</v>
      </c>
    </row>
    <row r="76" spans="1:33" ht="150.75" customHeight="1">
      <c r="A76" s="446" t="s">
        <v>19</v>
      </c>
      <c r="B76" s="447" t="s">
        <v>16</v>
      </c>
      <c r="C76" s="635"/>
      <c r="D76" s="635"/>
      <c r="E76" s="632"/>
      <c r="F76" s="632"/>
      <c r="G76" s="34" t="s">
        <v>2434</v>
      </c>
      <c r="H76" s="34" t="s">
        <v>1614</v>
      </c>
      <c r="I76" s="472" t="s">
        <v>238</v>
      </c>
      <c r="J76" s="347">
        <v>1</v>
      </c>
      <c r="K76" s="189">
        <v>45323</v>
      </c>
      <c r="L76" s="189">
        <v>45747</v>
      </c>
      <c r="M76" s="36">
        <f t="shared" si="36"/>
        <v>60.571428571428569</v>
      </c>
      <c r="N76" s="187">
        <v>0</v>
      </c>
      <c r="O76" s="472" t="s">
        <v>2443</v>
      </c>
      <c r="P76" s="449">
        <f t="shared" si="37"/>
        <v>0</v>
      </c>
      <c r="Q76" s="114" t="str">
        <f>IF(ISNUMBER(P76),IF(P76=100%,"CUMPLIDA",IF(AND(ISNUMBER(L76),ISNUMBER(OCI!$P$6)), IF(L76&lt;OCI!$P$6,"INCUMPLIDA","PROCESO"), "VERIFICAR FECHA")),"SIN VALOR AVANCE")</f>
        <v>PROCESO</v>
      </c>
      <c r="R76" s="281" t="s">
        <v>1614</v>
      </c>
      <c r="S76" s="282" t="s">
        <v>238</v>
      </c>
      <c r="T76" s="301">
        <v>1</v>
      </c>
      <c r="U76" s="302">
        <v>45323</v>
      </c>
      <c r="V76" s="302">
        <v>45747</v>
      </c>
      <c r="W76" s="36">
        <f t="shared" si="38"/>
        <v>60.571428571428569</v>
      </c>
      <c r="X76" s="187">
        <v>0</v>
      </c>
      <c r="Y76" s="355" t="s">
        <v>2443</v>
      </c>
      <c r="Z76" s="166">
        <f t="shared" si="28"/>
        <v>1</v>
      </c>
      <c r="AA76" s="166">
        <f t="shared" si="29"/>
        <v>1</v>
      </c>
      <c r="AB76" s="166">
        <f t="shared" si="30"/>
        <v>1</v>
      </c>
      <c r="AC76" s="166">
        <f t="shared" si="31"/>
        <v>1</v>
      </c>
      <c r="AD76" s="166">
        <f t="shared" si="32"/>
        <v>1</v>
      </c>
      <c r="AE76" s="166">
        <f t="shared" si="33"/>
        <v>1</v>
      </c>
      <c r="AF76" s="166">
        <f t="shared" si="34"/>
        <v>1</v>
      </c>
      <c r="AG76" s="166">
        <f t="shared" si="35"/>
        <v>1</v>
      </c>
    </row>
    <row r="77" spans="1:33" ht="150.75">
      <c r="A77" s="446" t="s">
        <v>19</v>
      </c>
      <c r="B77" s="447" t="s">
        <v>16</v>
      </c>
      <c r="C77" s="635"/>
      <c r="D77" s="635"/>
      <c r="E77" s="632"/>
      <c r="F77" s="632"/>
      <c r="G77" s="34" t="s">
        <v>241</v>
      </c>
      <c r="H77" s="34" t="s">
        <v>241</v>
      </c>
      <c r="I77" s="472" t="s">
        <v>242</v>
      </c>
      <c r="J77" s="347">
        <v>1</v>
      </c>
      <c r="K77" s="189">
        <v>45323</v>
      </c>
      <c r="L77" s="189">
        <v>45747</v>
      </c>
      <c r="M77" s="36">
        <f t="shared" si="36"/>
        <v>60.571428571428569</v>
      </c>
      <c r="N77" s="187">
        <v>0</v>
      </c>
      <c r="O77" s="483" t="s">
        <v>2444</v>
      </c>
      <c r="P77" s="449">
        <f t="shared" si="37"/>
        <v>0</v>
      </c>
      <c r="Q77" s="114" t="str">
        <f>IF(ISNUMBER(P77),IF(P77=100%,"CUMPLIDA",IF(AND(ISNUMBER(L77),ISNUMBER(OCI!$P$6)), IF(L77&lt;OCI!$P$6,"INCUMPLIDA","PROCESO"), "VERIFICAR FECHA")),"SIN VALOR AVANCE")</f>
        <v>PROCESO</v>
      </c>
      <c r="R77" s="281" t="s">
        <v>241</v>
      </c>
      <c r="S77" s="282" t="s">
        <v>242</v>
      </c>
      <c r="T77" s="301">
        <v>1</v>
      </c>
      <c r="U77" s="302">
        <v>45323</v>
      </c>
      <c r="V77" s="302">
        <v>45747</v>
      </c>
      <c r="W77" s="36">
        <f t="shared" si="38"/>
        <v>60.571428571428569</v>
      </c>
      <c r="X77" s="187">
        <v>0</v>
      </c>
      <c r="Y77" s="354" t="s">
        <v>2444</v>
      </c>
      <c r="Z77" s="166">
        <f t="shared" si="28"/>
        <v>1</v>
      </c>
      <c r="AA77" s="166">
        <f t="shared" si="29"/>
        <v>1</v>
      </c>
      <c r="AB77" s="166">
        <f t="shared" si="30"/>
        <v>1</v>
      </c>
      <c r="AC77" s="166">
        <f t="shared" si="31"/>
        <v>1</v>
      </c>
      <c r="AD77" s="166">
        <f t="shared" si="32"/>
        <v>1</v>
      </c>
      <c r="AE77" s="166">
        <f t="shared" si="33"/>
        <v>1</v>
      </c>
      <c r="AF77" s="166">
        <f t="shared" si="34"/>
        <v>1</v>
      </c>
      <c r="AG77" s="166">
        <f t="shared" si="35"/>
        <v>1</v>
      </c>
    </row>
    <row r="78" spans="1:33" ht="150.75">
      <c r="A78" s="446" t="s">
        <v>19</v>
      </c>
      <c r="B78" s="447" t="s">
        <v>16</v>
      </c>
      <c r="C78" s="635"/>
      <c r="D78" s="635"/>
      <c r="E78" s="632"/>
      <c r="F78" s="632"/>
      <c r="G78" s="34" t="s">
        <v>1361</v>
      </c>
      <c r="H78" s="34" t="s">
        <v>245</v>
      </c>
      <c r="I78" s="472" t="s">
        <v>246</v>
      </c>
      <c r="J78" s="347">
        <v>1</v>
      </c>
      <c r="K78" s="189">
        <v>45231</v>
      </c>
      <c r="L78" s="189">
        <v>45747</v>
      </c>
      <c r="M78" s="36">
        <f t="shared" si="36"/>
        <v>73.714285714285708</v>
      </c>
      <c r="N78" s="187">
        <v>0</v>
      </c>
      <c r="O78" s="483" t="s">
        <v>2444</v>
      </c>
      <c r="P78" s="449">
        <f t="shared" si="37"/>
        <v>0</v>
      </c>
      <c r="Q78" s="114" t="str">
        <f>IF(ISNUMBER(P78),IF(P78=100%,"CUMPLIDA",IF(AND(ISNUMBER(L78),ISNUMBER(OCI!$P$6)), IF(L78&lt;OCI!$P$6,"INCUMPLIDA","PROCESO"), "VERIFICAR FECHA")),"SIN VALOR AVANCE")</f>
        <v>PROCESO</v>
      </c>
      <c r="R78" s="281" t="s">
        <v>245</v>
      </c>
      <c r="S78" s="282" t="s">
        <v>246</v>
      </c>
      <c r="T78" s="301">
        <v>1</v>
      </c>
      <c r="U78" s="302">
        <v>45231</v>
      </c>
      <c r="V78" s="302">
        <v>45747</v>
      </c>
      <c r="W78" s="36">
        <f t="shared" si="38"/>
        <v>73.714285714285708</v>
      </c>
      <c r="X78" s="187">
        <v>0</v>
      </c>
      <c r="Y78" s="354" t="s">
        <v>2444</v>
      </c>
      <c r="Z78" s="166">
        <f t="shared" si="28"/>
        <v>1</v>
      </c>
      <c r="AA78" s="166">
        <f t="shared" si="29"/>
        <v>1</v>
      </c>
      <c r="AB78" s="166">
        <f t="shared" si="30"/>
        <v>1</v>
      </c>
      <c r="AC78" s="166">
        <f t="shared" si="31"/>
        <v>1</v>
      </c>
      <c r="AD78" s="166">
        <f t="shared" si="32"/>
        <v>1</v>
      </c>
      <c r="AE78" s="166">
        <f t="shared" si="33"/>
        <v>1</v>
      </c>
      <c r="AF78" s="166">
        <f t="shared" si="34"/>
        <v>1</v>
      </c>
      <c r="AG78" s="166">
        <f t="shared" si="35"/>
        <v>1</v>
      </c>
    </row>
    <row r="79" spans="1:33" ht="210.75" customHeight="1">
      <c r="A79" s="446" t="s">
        <v>19</v>
      </c>
      <c r="B79" s="447" t="s">
        <v>16</v>
      </c>
      <c r="C79" s="635"/>
      <c r="D79" s="635"/>
      <c r="E79" s="632"/>
      <c r="F79" s="632"/>
      <c r="G79" s="34" t="s">
        <v>248</v>
      </c>
      <c r="H79" s="34" t="s">
        <v>248</v>
      </c>
      <c r="I79" s="472" t="s">
        <v>249</v>
      </c>
      <c r="J79" s="347">
        <v>1</v>
      </c>
      <c r="K79" s="189">
        <v>45323</v>
      </c>
      <c r="L79" s="189">
        <v>45747</v>
      </c>
      <c r="M79" s="36">
        <f t="shared" si="36"/>
        <v>60.571428571428569</v>
      </c>
      <c r="N79" s="187">
        <v>0</v>
      </c>
      <c r="O79" s="472" t="s">
        <v>2445</v>
      </c>
      <c r="P79" s="449">
        <f t="shared" si="37"/>
        <v>0</v>
      </c>
      <c r="Q79" s="114" t="str">
        <f>IF(ISNUMBER(P79),IF(P79=100%,"CUMPLIDA",IF(AND(ISNUMBER(L79),ISNUMBER(OCI!$P$6)), IF(L79&lt;OCI!$P$6,"INCUMPLIDA","PROCESO"), "VERIFICAR FECHA")),"SIN VALOR AVANCE")</f>
        <v>PROCESO</v>
      </c>
      <c r="R79" s="281" t="s">
        <v>248</v>
      </c>
      <c r="S79" s="282" t="s">
        <v>249</v>
      </c>
      <c r="T79" s="301">
        <v>1</v>
      </c>
      <c r="U79" s="302">
        <v>45323</v>
      </c>
      <c r="V79" s="302">
        <v>45747</v>
      </c>
      <c r="W79" s="36">
        <f t="shared" si="38"/>
        <v>60.571428571428569</v>
      </c>
      <c r="X79" s="187">
        <v>0</v>
      </c>
      <c r="Y79" s="355" t="s">
        <v>2445</v>
      </c>
      <c r="Z79" s="166">
        <f t="shared" si="28"/>
        <v>1</v>
      </c>
      <c r="AA79" s="166">
        <f t="shared" si="29"/>
        <v>1</v>
      </c>
      <c r="AB79" s="166">
        <f t="shared" si="30"/>
        <v>1</v>
      </c>
      <c r="AC79" s="166">
        <f t="shared" si="31"/>
        <v>1</v>
      </c>
      <c r="AD79" s="166">
        <f t="shared" si="32"/>
        <v>1</v>
      </c>
      <c r="AE79" s="166">
        <f t="shared" si="33"/>
        <v>1</v>
      </c>
      <c r="AF79" s="166">
        <f t="shared" si="34"/>
        <v>1</v>
      </c>
      <c r="AG79" s="166">
        <f t="shared" si="35"/>
        <v>1</v>
      </c>
    </row>
    <row r="80" spans="1:33" ht="150.75">
      <c r="A80" s="446" t="s">
        <v>19</v>
      </c>
      <c r="B80" s="447" t="s">
        <v>16</v>
      </c>
      <c r="C80" s="635"/>
      <c r="D80" s="635"/>
      <c r="E80" s="632"/>
      <c r="F80" s="632"/>
      <c r="G80" s="34" t="s">
        <v>251</v>
      </c>
      <c r="H80" s="34" t="s">
        <v>251</v>
      </c>
      <c r="I80" s="472" t="s">
        <v>252</v>
      </c>
      <c r="J80" s="347">
        <v>1</v>
      </c>
      <c r="K80" s="189">
        <v>45231</v>
      </c>
      <c r="L80" s="189">
        <v>45747</v>
      </c>
      <c r="M80" s="36">
        <f t="shared" si="36"/>
        <v>73.714285714285708</v>
      </c>
      <c r="N80" s="187">
        <v>0</v>
      </c>
      <c r="O80" s="483" t="s">
        <v>2444</v>
      </c>
      <c r="P80" s="449">
        <f t="shared" si="37"/>
        <v>0</v>
      </c>
      <c r="Q80" s="114" t="str">
        <f>IF(ISNUMBER(P80),IF(P80=100%,"CUMPLIDA",IF(AND(ISNUMBER(L80),ISNUMBER(OCI!$P$6)), IF(L80&lt;OCI!$P$6,"INCUMPLIDA","PROCESO"), "VERIFICAR FECHA")),"SIN VALOR AVANCE")</f>
        <v>PROCESO</v>
      </c>
      <c r="R80" s="281" t="s">
        <v>251</v>
      </c>
      <c r="S80" s="282" t="s">
        <v>252</v>
      </c>
      <c r="T80" s="301">
        <v>1</v>
      </c>
      <c r="U80" s="302">
        <v>45231</v>
      </c>
      <c r="V80" s="302">
        <v>45747</v>
      </c>
      <c r="W80" s="36">
        <f t="shared" si="38"/>
        <v>73.714285714285708</v>
      </c>
      <c r="X80" s="187">
        <v>0</v>
      </c>
      <c r="Y80" s="354" t="s">
        <v>2444</v>
      </c>
      <c r="Z80" s="166">
        <f t="shared" si="28"/>
        <v>1</v>
      </c>
      <c r="AA80" s="166">
        <f t="shared" si="29"/>
        <v>1</v>
      </c>
      <c r="AB80" s="166">
        <f t="shared" si="30"/>
        <v>1</v>
      </c>
      <c r="AC80" s="166">
        <f t="shared" si="31"/>
        <v>1</v>
      </c>
      <c r="AD80" s="166">
        <f t="shared" si="32"/>
        <v>1</v>
      </c>
      <c r="AE80" s="166">
        <f t="shared" si="33"/>
        <v>1</v>
      </c>
      <c r="AF80" s="166">
        <f t="shared" si="34"/>
        <v>1</v>
      </c>
      <c r="AG80" s="166">
        <f t="shared" si="35"/>
        <v>1</v>
      </c>
    </row>
    <row r="81" spans="1:33" ht="378" customHeight="1">
      <c r="A81" s="446" t="s">
        <v>19</v>
      </c>
      <c r="B81" s="447" t="s">
        <v>16</v>
      </c>
      <c r="C81" s="635"/>
      <c r="D81" s="635"/>
      <c r="E81" s="632"/>
      <c r="F81" s="632"/>
      <c r="G81" s="34" t="s">
        <v>254</v>
      </c>
      <c r="H81" s="34" t="s">
        <v>254</v>
      </c>
      <c r="I81" s="472" t="s">
        <v>255</v>
      </c>
      <c r="J81" s="347">
        <v>1</v>
      </c>
      <c r="K81" s="189">
        <v>45231</v>
      </c>
      <c r="L81" s="189">
        <v>45808</v>
      </c>
      <c r="M81" s="36">
        <f t="shared" si="36"/>
        <v>82.428571428571431</v>
      </c>
      <c r="N81" s="187">
        <v>0</v>
      </c>
      <c r="O81" s="483" t="s">
        <v>2446</v>
      </c>
      <c r="P81" s="449">
        <f t="shared" si="37"/>
        <v>0</v>
      </c>
      <c r="Q81" s="114" t="str">
        <f>IF(ISNUMBER(P81),IF(P81=100%,"CUMPLIDA",IF(AND(ISNUMBER(L81),ISNUMBER(OCI!$P$6)), IF(L81&lt;OCI!$P$6,"INCUMPLIDA","PROCESO"), "VERIFICAR FECHA")),"SIN VALOR AVANCE")</f>
        <v>PROCESO</v>
      </c>
      <c r="R81" s="281" t="s">
        <v>254</v>
      </c>
      <c r="S81" s="282" t="s">
        <v>255</v>
      </c>
      <c r="T81" s="301">
        <v>1</v>
      </c>
      <c r="U81" s="302">
        <v>45231</v>
      </c>
      <c r="V81" s="302">
        <v>45808</v>
      </c>
      <c r="W81" s="36">
        <f t="shared" si="38"/>
        <v>82.428571428571431</v>
      </c>
      <c r="X81" s="187">
        <v>0</v>
      </c>
      <c r="Y81" s="354" t="s">
        <v>2446</v>
      </c>
      <c r="Z81" s="166">
        <f t="shared" si="28"/>
        <v>1</v>
      </c>
      <c r="AA81" s="166">
        <f t="shared" si="29"/>
        <v>1</v>
      </c>
      <c r="AB81" s="166">
        <f t="shared" si="30"/>
        <v>1</v>
      </c>
      <c r="AC81" s="166">
        <f t="shared" si="31"/>
        <v>1</v>
      </c>
      <c r="AD81" s="166">
        <f t="shared" si="32"/>
        <v>1</v>
      </c>
      <c r="AE81" s="166">
        <f t="shared" si="33"/>
        <v>1</v>
      </c>
      <c r="AF81" s="166">
        <f t="shared" si="34"/>
        <v>1</v>
      </c>
      <c r="AG81" s="166">
        <f t="shared" si="35"/>
        <v>1</v>
      </c>
    </row>
    <row r="82" spans="1:33" ht="240.75">
      <c r="A82" s="446" t="s">
        <v>19</v>
      </c>
      <c r="B82" s="447" t="s">
        <v>16</v>
      </c>
      <c r="C82" s="635"/>
      <c r="D82" s="635"/>
      <c r="E82" s="632"/>
      <c r="F82" s="632"/>
      <c r="G82" s="34" t="s">
        <v>1363</v>
      </c>
      <c r="H82" s="34" t="s">
        <v>258</v>
      </c>
      <c r="I82" s="472" t="s">
        <v>259</v>
      </c>
      <c r="J82" s="347">
        <v>7</v>
      </c>
      <c r="K82" s="189">
        <v>46024</v>
      </c>
      <c r="L82" s="189">
        <v>46660</v>
      </c>
      <c r="M82" s="36">
        <f t="shared" si="36"/>
        <v>90.857142857142861</v>
      </c>
      <c r="N82" s="187">
        <v>0</v>
      </c>
      <c r="O82" s="483" t="s">
        <v>2437</v>
      </c>
      <c r="P82" s="449">
        <f t="shared" si="37"/>
        <v>0</v>
      </c>
      <c r="Q82" s="114" t="str">
        <f>IF(ISNUMBER(P82),IF(P82=100%,"CUMPLIDA",IF(AND(ISNUMBER(L82),ISNUMBER(OCI!$P$6)), IF(L82&lt;OCI!$P$6,"INCUMPLIDA","PROCESO"), "VERIFICAR FECHA")),"SIN VALOR AVANCE")</f>
        <v>PROCESO</v>
      </c>
      <c r="R82" s="281" t="s">
        <v>258</v>
      </c>
      <c r="S82" s="282" t="s">
        <v>259</v>
      </c>
      <c r="T82" s="301">
        <v>7</v>
      </c>
      <c r="U82" s="302">
        <v>46024</v>
      </c>
      <c r="V82" s="302">
        <v>46660</v>
      </c>
      <c r="W82" s="36">
        <f t="shared" si="38"/>
        <v>90.857142857142861</v>
      </c>
      <c r="X82" s="187">
        <v>0</v>
      </c>
      <c r="Y82" s="354" t="s">
        <v>2437</v>
      </c>
      <c r="Z82" s="166">
        <f t="shared" si="28"/>
        <v>1</v>
      </c>
      <c r="AA82" s="166">
        <f t="shared" si="29"/>
        <v>1</v>
      </c>
      <c r="AB82" s="166">
        <f t="shared" si="30"/>
        <v>1</v>
      </c>
      <c r="AC82" s="166">
        <f t="shared" si="31"/>
        <v>1</v>
      </c>
      <c r="AD82" s="166">
        <f t="shared" si="32"/>
        <v>1</v>
      </c>
      <c r="AE82" s="166">
        <f t="shared" si="33"/>
        <v>1</v>
      </c>
      <c r="AF82" s="166">
        <f t="shared" si="34"/>
        <v>1</v>
      </c>
      <c r="AG82" s="166">
        <f t="shared" si="35"/>
        <v>1</v>
      </c>
    </row>
    <row r="83" spans="1:33" ht="210.75" customHeight="1">
      <c r="A83" s="446" t="s">
        <v>19</v>
      </c>
      <c r="B83" s="447" t="s">
        <v>16</v>
      </c>
      <c r="C83" s="635"/>
      <c r="D83" s="635"/>
      <c r="E83" s="632"/>
      <c r="F83" s="632"/>
      <c r="G83" s="34" t="s">
        <v>1364</v>
      </c>
      <c r="H83" s="34" t="s">
        <v>261</v>
      </c>
      <c r="I83" s="472" t="s">
        <v>262</v>
      </c>
      <c r="J83" s="347">
        <v>1</v>
      </c>
      <c r="K83" s="189">
        <v>46024</v>
      </c>
      <c r="L83" s="189">
        <v>46660</v>
      </c>
      <c r="M83" s="36">
        <f t="shared" si="36"/>
        <v>90.857142857142861</v>
      </c>
      <c r="N83" s="187">
        <v>0</v>
      </c>
      <c r="O83" s="472" t="s">
        <v>2445</v>
      </c>
      <c r="P83" s="449">
        <f t="shared" si="37"/>
        <v>0</v>
      </c>
      <c r="Q83" s="114" t="str">
        <f>IF(ISNUMBER(P83),IF(P83=100%,"CUMPLIDA",IF(AND(ISNUMBER(L83),ISNUMBER(OCI!$P$6)), IF(L83&lt;OCI!$P$6,"INCUMPLIDA","PROCESO"), "VERIFICAR FECHA")),"SIN VALOR AVANCE")</f>
        <v>PROCESO</v>
      </c>
      <c r="R83" s="281" t="s">
        <v>261</v>
      </c>
      <c r="S83" s="282" t="s">
        <v>262</v>
      </c>
      <c r="T83" s="301">
        <v>1</v>
      </c>
      <c r="U83" s="302">
        <v>46024</v>
      </c>
      <c r="V83" s="302">
        <v>46660</v>
      </c>
      <c r="W83" s="36">
        <f t="shared" si="38"/>
        <v>90.857142857142861</v>
      </c>
      <c r="X83" s="187">
        <v>0</v>
      </c>
      <c r="Y83" s="355" t="s">
        <v>2445</v>
      </c>
      <c r="Z83" s="166">
        <f t="shared" si="28"/>
        <v>1</v>
      </c>
      <c r="AA83" s="166">
        <f t="shared" si="29"/>
        <v>1</v>
      </c>
      <c r="AB83" s="166">
        <f t="shared" si="30"/>
        <v>1</v>
      </c>
      <c r="AC83" s="166">
        <f t="shared" si="31"/>
        <v>1</v>
      </c>
      <c r="AD83" s="166">
        <f t="shared" si="32"/>
        <v>1</v>
      </c>
      <c r="AE83" s="166">
        <f t="shared" si="33"/>
        <v>1</v>
      </c>
      <c r="AF83" s="166">
        <f t="shared" si="34"/>
        <v>1</v>
      </c>
      <c r="AG83" s="166">
        <f t="shared" si="35"/>
        <v>1</v>
      </c>
    </row>
    <row r="84" spans="1:33" ht="409.5">
      <c r="A84" s="446" t="s">
        <v>19</v>
      </c>
      <c r="B84" s="447" t="s">
        <v>16</v>
      </c>
      <c r="C84" s="635"/>
      <c r="D84" s="635"/>
      <c r="E84" s="632"/>
      <c r="F84" s="632"/>
      <c r="G84" s="34" t="s">
        <v>1365</v>
      </c>
      <c r="H84" s="34" t="s">
        <v>264</v>
      </c>
      <c r="I84" s="472" t="s">
        <v>265</v>
      </c>
      <c r="J84" s="347">
        <v>2</v>
      </c>
      <c r="K84" s="189">
        <v>46024</v>
      </c>
      <c r="L84" s="189">
        <v>46660</v>
      </c>
      <c r="M84" s="36">
        <f t="shared" si="36"/>
        <v>90.857142857142861</v>
      </c>
      <c r="N84" s="187">
        <v>0</v>
      </c>
      <c r="O84" s="472" t="s">
        <v>2447</v>
      </c>
      <c r="P84" s="449">
        <f t="shared" si="37"/>
        <v>0</v>
      </c>
      <c r="Q84" s="114" t="str">
        <f>IF(ISNUMBER(P84),IF(P84=100%,"CUMPLIDA",IF(AND(ISNUMBER(L84),ISNUMBER(OCI!$P$6)), IF(L84&lt;OCI!$P$6,"INCUMPLIDA","PROCESO"), "VERIFICAR FECHA")),"SIN VALOR AVANCE")</f>
        <v>PROCESO</v>
      </c>
      <c r="R84" s="281" t="s">
        <v>264</v>
      </c>
      <c r="S84" s="282" t="s">
        <v>265</v>
      </c>
      <c r="T84" s="301">
        <v>2</v>
      </c>
      <c r="U84" s="302">
        <v>46024</v>
      </c>
      <c r="V84" s="302">
        <v>46660</v>
      </c>
      <c r="W84" s="36">
        <f t="shared" si="38"/>
        <v>90.857142857142861</v>
      </c>
      <c r="X84" s="187">
        <v>0</v>
      </c>
      <c r="Y84" s="355" t="s">
        <v>2447</v>
      </c>
      <c r="Z84" s="166">
        <f t="shared" si="28"/>
        <v>1</v>
      </c>
      <c r="AA84" s="166">
        <f t="shared" si="29"/>
        <v>1</v>
      </c>
      <c r="AB84" s="166">
        <f t="shared" si="30"/>
        <v>1</v>
      </c>
      <c r="AC84" s="166">
        <f t="shared" si="31"/>
        <v>1</v>
      </c>
      <c r="AD84" s="166">
        <f t="shared" si="32"/>
        <v>1</v>
      </c>
      <c r="AE84" s="166">
        <f t="shared" si="33"/>
        <v>1</v>
      </c>
      <c r="AF84" s="166">
        <f t="shared" si="34"/>
        <v>1</v>
      </c>
      <c r="AG84" s="166">
        <f t="shared" si="35"/>
        <v>1</v>
      </c>
    </row>
    <row r="85" spans="1:33" ht="409.5">
      <c r="A85" s="446" t="s">
        <v>19</v>
      </c>
      <c r="B85" s="447" t="s">
        <v>16</v>
      </c>
      <c r="C85" s="635" t="s">
        <v>2448</v>
      </c>
      <c r="D85" s="635" t="s">
        <v>2425</v>
      </c>
      <c r="E85" s="636" t="s">
        <v>2449</v>
      </c>
      <c r="F85" s="632" t="s">
        <v>2441</v>
      </c>
      <c r="G85" s="638" t="s">
        <v>2428</v>
      </c>
      <c r="H85" s="344" t="s">
        <v>2429</v>
      </c>
      <c r="I85" s="472" t="s">
        <v>969</v>
      </c>
      <c r="J85" s="35">
        <v>1</v>
      </c>
      <c r="K85" s="307">
        <v>45231</v>
      </c>
      <c r="L85" s="307">
        <v>45504</v>
      </c>
      <c r="M85" s="36">
        <f t="shared" si="36"/>
        <v>39</v>
      </c>
      <c r="N85" s="187">
        <v>1</v>
      </c>
      <c r="O85" s="483" t="s">
        <v>2430</v>
      </c>
      <c r="P85" s="449">
        <f t="shared" si="37"/>
        <v>1</v>
      </c>
      <c r="Q85" s="114" t="str">
        <f>IF(ISNUMBER(P85),IF(P85=100%,"CUMPLIDA",IF(AND(ISNUMBER(L85),ISNUMBER(OCI!$P$6)), IF(L85&lt;OCI!$P$6,"INCUMPLIDA","PROCESO"), "VERIFICAR FECHA")),"SIN VALOR AVANCE")</f>
        <v>CUMPLIDA</v>
      </c>
      <c r="R85" s="362" t="s">
        <v>2429</v>
      </c>
      <c r="S85" s="282" t="s">
        <v>969</v>
      </c>
      <c r="T85" s="363">
        <v>1</v>
      </c>
      <c r="U85" s="359">
        <v>45231</v>
      </c>
      <c r="V85" s="359">
        <v>45504</v>
      </c>
      <c r="W85" s="36">
        <f t="shared" si="38"/>
        <v>39</v>
      </c>
      <c r="X85" s="187">
        <v>1</v>
      </c>
      <c r="Y85" s="354" t="s">
        <v>2430</v>
      </c>
      <c r="Z85" s="166">
        <f t="shared" si="28"/>
        <v>1</v>
      </c>
      <c r="AA85" s="166">
        <f t="shared" si="29"/>
        <v>1</v>
      </c>
      <c r="AB85" s="166">
        <f t="shared" si="30"/>
        <v>1</v>
      </c>
      <c r="AC85" s="166">
        <f t="shared" si="31"/>
        <v>1</v>
      </c>
      <c r="AD85" s="166">
        <f t="shared" si="32"/>
        <v>1</v>
      </c>
      <c r="AE85" s="166">
        <f t="shared" si="33"/>
        <v>1</v>
      </c>
      <c r="AF85" s="166">
        <f t="shared" si="34"/>
        <v>1</v>
      </c>
      <c r="AG85" s="166">
        <f t="shared" si="35"/>
        <v>1</v>
      </c>
    </row>
    <row r="86" spans="1:33" ht="270.75" customHeight="1">
      <c r="A86" s="446" t="s">
        <v>19</v>
      </c>
      <c r="B86" s="447" t="s">
        <v>16</v>
      </c>
      <c r="C86" s="635"/>
      <c r="D86" s="635"/>
      <c r="E86" s="636"/>
      <c r="F86" s="632"/>
      <c r="G86" s="638"/>
      <c r="H86" s="344" t="s">
        <v>2431</v>
      </c>
      <c r="I86" s="472" t="s">
        <v>2432</v>
      </c>
      <c r="J86" s="35">
        <v>1</v>
      </c>
      <c r="K86" s="307">
        <v>45231</v>
      </c>
      <c r="L86" s="307">
        <v>45504</v>
      </c>
      <c r="M86" s="36">
        <f t="shared" si="36"/>
        <v>39</v>
      </c>
      <c r="N86" s="187">
        <v>1</v>
      </c>
      <c r="O86" s="483" t="s">
        <v>2433</v>
      </c>
      <c r="P86" s="449">
        <f t="shared" si="37"/>
        <v>1</v>
      </c>
      <c r="Q86" s="114" t="str">
        <f>IF(ISNUMBER(P86),IF(P86=100%,"CUMPLIDA",IF(AND(ISNUMBER(L86),ISNUMBER(OCI!$P$6)), IF(L86&lt;OCI!$P$6,"INCUMPLIDA","PROCESO"), "VERIFICAR FECHA")),"SIN VALOR AVANCE")</f>
        <v>CUMPLIDA</v>
      </c>
      <c r="R86" s="362" t="s">
        <v>2431</v>
      </c>
      <c r="S86" s="282" t="s">
        <v>2432</v>
      </c>
      <c r="T86" s="363">
        <v>1</v>
      </c>
      <c r="U86" s="359">
        <v>45231</v>
      </c>
      <c r="V86" s="359">
        <v>45504</v>
      </c>
      <c r="W86" s="36">
        <f t="shared" si="38"/>
        <v>39</v>
      </c>
      <c r="X86" s="187">
        <v>1</v>
      </c>
      <c r="Y86" s="354" t="s">
        <v>2433</v>
      </c>
      <c r="Z86" s="166">
        <f t="shared" si="28"/>
        <v>1</v>
      </c>
      <c r="AA86" s="166">
        <f t="shared" si="29"/>
        <v>1</v>
      </c>
      <c r="AB86" s="166">
        <f t="shared" si="30"/>
        <v>1</v>
      </c>
      <c r="AC86" s="166">
        <f t="shared" si="31"/>
        <v>1</v>
      </c>
      <c r="AD86" s="166">
        <f t="shared" si="32"/>
        <v>1</v>
      </c>
      <c r="AE86" s="166">
        <f t="shared" si="33"/>
        <v>1</v>
      </c>
      <c r="AF86" s="166">
        <f t="shared" si="34"/>
        <v>1</v>
      </c>
      <c r="AG86" s="166">
        <f t="shared" si="35"/>
        <v>1</v>
      </c>
    </row>
    <row r="87" spans="1:33" ht="240.75" customHeight="1">
      <c r="A87" s="446" t="s">
        <v>19</v>
      </c>
      <c r="B87" s="447" t="s">
        <v>16</v>
      </c>
      <c r="C87" s="635"/>
      <c r="D87" s="635"/>
      <c r="E87" s="636"/>
      <c r="F87" s="632"/>
      <c r="G87" s="34" t="s">
        <v>2434</v>
      </c>
      <c r="H87" s="34" t="s">
        <v>1614</v>
      </c>
      <c r="I87" s="472" t="s">
        <v>238</v>
      </c>
      <c r="J87" s="347">
        <v>1</v>
      </c>
      <c r="K87" s="189">
        <v>45323</v>
      </c>
      <c r="L87" s="189">
        <v>45747</v>
      </c>
      <c r="M87" s="36">
        <f t="shared" si="36"/>
        <v>60.571428571428569</v>
      </c>
      <c r="N87" s="187">
        <v>0</v>
      </c>
      <c r="O87" s="483" t="s">
        <v>2450</v>
      </c>
      <c r="P87" s="449">
        <f t="shared" si="37"/>
        <v>0</v>
      </c>
      <c r="Q87" s="114" t="str">
        <f>IF(ISNUMBER(P87),IF(P87=100%,"CUMPLIDA",IF(AND(ISNUMBER(L87),ISNUMBER(OCI!$P$6)), IF(L87&lt;OCI!$P$6,"INCUMPLIDA","PROCESO"), "VERIFICAR FECHA")),"SIN VALOR AVANCE")</f>
        <v>PROCESO</v>
      </c>
      <c r="R87" s="281" t="s">
        <v>1614</v>
      </c>
      <c r="S87" s="282" t="s">
        <v>238</v>
      </c>
      <c r="T87" s="301">
        <v>1</v>
      </c>
      <c r="U87" s="302">
        <v>45323</v>
      </c>
      <c r="V87" s="302">
        <v>45747</v>
      </c>
      <c r="W87" s="36">
        <f t="shared" si="38"/>
        <v>60.571428571428569</v>
      </c>
      <c r="X87" s="187">
        <v>0</v>
      </c>
      <c r="Y87" s="354" t="s">
        <v>2450</v>
      </c>
      <c r="Z87" s="166">
        <f t="shared" si="28"/>
        <v>1</v>
      </c>
      <c r="AA87" s="166">
        <f t="shared" si="29"/>
        <v>1</v>
      </c>
      <c r="AB87" s="166">
        <f t="shared" si="30"/>
        <v>1</v>
      </c>
      <c r="AC87" s="166">
        <f t="shared" si="31"/>
        <v>1</v>
      </c>
      <c r="AD87" s="166">
        <f t="shared" si="32"/>
        <v>1</v>
      </c>
      <c r="AE87" s="166">
        <f t="shared" si="33"/>
        <v>1</v>
      </c>
      <c r="AF87" s="166">
        <f t="shared" si="34"/>
        <v>1</v>
      </c>
      <c r="AG87" s="166">
        <f t="shared" si="35"/>
        <v>1</v>
      </c>
    </row>
    <row r="88" spans="1:33" ht="150.75">
      <c r="A88" s="446" t="s">
        <v>19</v>
      </c>
      <c r="B88" s="447" t="s">
        <v>16</v>
      </c>
      <c r="C88" s="635"/>
      <c r="D88" s="635"/>
      <c r="E88" s="636"/>
      <c r="F88" s="632"/>
      <c r="G88" s="34" t="s">
        <v>241</v>
      </c>
      <c r="H88" s="34" t="s">
        <v>241</v>
      </c>
      <c r="I88" s="472" t="s">
        <v>242</v>
      </c>
      <c r="J88" s="347">
        <v>1</v>
      </c>
      <c r="K88" s="189">
        <v>45323</v>
      </c>
      <c r="L88" s="189">
        <v>45747</v>
      </c>
      <c r="M88" s="36">
        <f t="shared" si="36"/>
        <v>60.571428571428569</v>
      </c>
      <c r="N88" s="187">
        <v>0</v>
      </c>
      <c r="O88" s="483" t="s">
        <v>2444</v>
      </c>
      <c r="P88" s="449">
        <f t="shared" si="37"/>
        <v>0</v>
      </c>
      <c r="Q88" s="114" t="str">
        <f>IF(ISNUMBER(P88),IF(P88=100%,"CUMPLIDA",IF(AND(ISNUMBER(L88),ISNUMBER(OCI!$P$6)), IF(L88&lt;OCI!$P$6,"INCUMPLIDA","PROCESO"), "VERIFICAR FECHA")),"SIN VALOR AVANCE")</f>
        <v>PROCESO</v>
      </c>
      <c r="R88" s="281" t="s">
        <v>241</v>
      </c>
      <c r="S88" s="282" t="s">
        <v>242</v>
      </c>
      <c r="T88" s="301">
        <v>1</v>
      </c>
      <c r="U88" s="302">
        <v>45323</v>
      </c>
      <c r="V88" s="302">
        <v>45747</v>
      </c>
      <c r="W88" s="36">
        <f t="shared" si="38"/>
        <v>60.571428571428569</v>
      </c>
      <c r="X88" s="187">
        <v>0</v>
      </c>
      <c r="Y88" s="354" t="s">
        <v>2444</v>
      </c>
      <c r="Z88" s="166">
        <f t="shared" si="28"/>
        <v>1</v>
      </c>
      <c r="AA88" s="166">
        <f t="shared" si="29"/>
        <v>1</v>
      </c>
      <c r="AB88" s="166">
        <f t="shared" si="30"/>
        <v>1</v>
      </c>
      <c r="AC88" s="166">
        <f t="shared" si="31"/>
        <v>1</v>
      </c>
      <c r="AD88" s="166">
        <f t="shared" si="32"/>
        <v>1</v>
      </c>
      <c r="AE88" s="166">
        <f t="shared" si="33"/>
        <v>1</v>
      </c>
      <c r="AF88" s="166">
        <f t="shared" si="34"/>
        <v>1</v>
      </c>
      <c r="AG88" s="166">
        <f t="shared" si="35"/>
        <v>1</v>
      </c>
    </row>
    <row r="89" spans="1:33" ht="150.75">
      <c r="A89" s="446" t="s">
        <v>19</v>
      </c>
      <c r="B89" s="447" t="s">
        <v>16</v>
      </c>
      <c r="C89" s="635"/>
      <c r="D89" s="635"/>
      <c r="E89" s="636"/>
      <c r="F89" s="632"/>
      <c r="G89" s="34" t="s">
        <v>1361</v>
      </c>
      <c r="H89" s="34" t="s">
        <v>245</v>
      </c>
      <c r="I89" s="472" t="s">
        <v>246</v>
      </c>
      <c r="J89" s="347">
        <v>1</v>
      </c>
      <c r="K89" s="189">
        <v>45231</v>
      </c>
      <c r="L89" s="189">
        <v>45747</v>
      </c>
      <c r="M89" s="36">
        <f t="shared" si="36"/>
        <v>73.714285714285708</v>
      </c>
      <c r="N89" s="187">
        <v>0</v>
      </c>
      <c r="O89" s="483" t="s">
        <v>2444</v>
      </c>
      <c r="P89" s="449">
        <f t="shared" si="37"/>
        <v>0</v>
      </c>
      <c r="Q89" s="114" t="str">
        <f>IF(ISNUMBER(P89),IF(P89=100%,"CUMPLIDA",IF(AND(ISNUMBER(L89),ISNUMBER(OCI!$P$6)), IF(L89&lt;OCI!$P$6,"INCUMPLIDA","PROCESO"), "VERIFICAR FECHA")),"SIN VALOR AVANCE")</f>
        <v>PROCESO</v>
      </c>
      <c r="R89" s="281" t="s">
        <v>245</v>
      </c>
      <c r="S89" s="282" t="s">
        <v>246</v>
      </c>
      <c r="T89" s="301">
        <v>1</v>
      </c>
      <c r="U89" s="302">
        <v>45231</v>
      </c>
      <c r="V89" s="302">
        <v>45747</v>
      </c>
      <c r="W89" s="36">
        <f t="shared" si="38"/>
        <v>73.714285714285708</v>
      </c>
      <c r="X89" s="187">
        <v>0</v>
      </c>
      <c r="Y89" s="354" t="s">
        <v>2444</v>
      </c>
      <c r="Z89" s="166">
        <f t="shared" si="28"/>
        <v>1</v>
      </c>
      <c r="AA89" s="166">
        <f t="shared" si="29"/>
        <v>1</v>
      </c>
      <c r="AB89" s="166">
        <f t="shared" si="30"/>
        <v>1</v>
      </c>
      <c r="AC89" s="166">
        <f t="shared" si="31"/>
        <v>1</v>
      </c>
      <c r="AD89" s="166">
        <f t="shared" si="32"/>
        <v>1</v>
      </c>
      <c r="AE89" s="166">
        <f t="shared" si="33"/>
        <v>1</v>
      </c>
      <c r="AF89" s="166">
        <f t="shared" si="34"/>
        <v>1</v>
      </c>
      <c r="AG89" s="166">
        <f t="shared" si="35"/>
        <v>1</v>
      </c>
    </row>
    <row r="90" spans="1:33" ht="240.75" customHeight="1">
      <c r="A90" s="446" t="s">
        <v>19</v>
      </c>
      <c r="B90" s="447" t="s">
        <v>16</v>
      </c>
      <c r="C90" s="635"/>
      <c r="D90" s="635"/>
      <c r="E90" s="636"/>
      <c r="F90" s="632"/>
      <c r="G90" s="34" t="s">
        <v>248</v>
      </c>
      <c r="H90" s="34" t="s">
        <v>248</v>
      </c>
      <c r="I90" s="472" t="s">
        <v>249</v>
      </c>
      <c r="J90" s="347">
        <v>1</v>
      </c>
      <c r="K90" s="189">
        <v>45323</v>
      </c>
      <c r="L90" s="189">
        <v>45747</v>
      </c>
      <c r="M90" s="36">
        <f t="shared" si="36"/>
        <v>60.571428571428569</v>
      </c>
      <c r="N90" s="187">
        <v>0</v>
      </c>
      <c r="O90" s="483" t="s">
        <v>2450</v>
      </c>
      <c r="P90" s="449">
        <f t="shared" si="37"/>
        <v>0</v>
      </c>
      <c r="Q90" s="114" t="str">
        <f>IF(ISNUMBER(P90),IF(P90=100%,"CUMPLIDA",IF(AND(ISNUMBER(L90),ISNUMBER(OCI!$P$6)), IF(L90&lt;OCI!$P$6,"INCUMPLIDA","PROCESO"), "VERIFICAR FECHA")),"SIN VALOR AVANCE")</f>
        <v>PROCESO</v>
      </c>
      <c r="R90" s="281" t="s">
        <v>248</v>
      </c>
      <c r="S90" s="282" t="s">
        <v>249</v>
      </c>
      <c r="T90" s="301">
        <v>1</v>
      </c>
      <c r="U90" s="302">
        <v>45323</v>
      </c>
      <c r="V90" s="302">
        <v>45747</v>
      </c>
      <c r="W90" s="36">
        <f t="shared" si="38"/>
        <v>60.571428571428569</v>
      </c>
      <c r="X90" s="187">
        <v>0</v>
      </c>
      <c r="Y90" s="354" t="s">
        <v>2450</v>
      </c>
      <c r="Z90" s="166">
        <f t="shared" si="28"/>
        <v>1</v>
      </c>
      <c r="AA90" s="166">
        <f t="shared" si="29"/>
        <v>1</v>
      </c>
      <c r="AB90" s="166">
        <f t="shared" si="30"/>
        <v>1</v>
      </c>
      <c r="AC90" s="166">
        <f t="shared" si="31"/>
        <v>1</v>
      </c>
      <c r="AD90" s="166">
        <f t="shared" si="32"/>
        <v>1</v>
      </c>
      <c r="AE90" s="166">
        <f t="shared" si="33"/>
        <v>1</v>
      </c>
      <c r="AF90" s="166">
        <f t="shared" si="34"/>
        <v>1</v>
      </c>
      <c r="AG90" s="166">
        <f t="shared" si="35"/>
        <v>1</v>
      </c>
    </row>
    <row r="91" spans="1:33" ht="150.75">
      <c r="A91" s="446" t="s">
        <v>19</v>
      </c>
      <c r="B91" s="447" t="s">
        <v>16</v>
      </c>
      <c r="C91" s="635"/>
      <c r="D91" s="635"/>
      <c r="E91" s="636"/>
      <c r="F91" s="632"/>
      <c r="G91" s="34" t="s">
        <v>251</v>
      </c>
      <c r="H91" s="34" t="s">
        <v>251</v>
      </c>
      <c r="I91" s="472" t="s">
        <v>252</v>
      </c>
      <c r="J91" s="347">
        <v>1</v>
      </c>
      <c r="K91" s="189">
        <v>45231</v>
      </c>
      <c r="L91" s="189">
        <v>45747</v>
      </c>
      <c r="M91" s="36">
        <f t="shared" si="36"/>
        <v>73.714285714285708</v>
      </c>
      <c r="N91" s="187">
        <v>0</v>
      </c>
      <c r="O91" s="483" t="s">
        <v>2444</v>
      </c>
      <c r="P91" s="449">
        <f t="shared" si="37"/>
        <v>0</v>
      </c>
      <c r="Q91" s="114" t="str">
        <f>IF(ISNUMBER(P91),IF(P91=100%,"CUMPLIDA",IF(AND(ISNUMBER(L91),ISNUMBER(OCI!$P$6)), IF(L91&lt;OCI!$P$6,"INCUMPLIDA","PROCESO"), "VERIFICAR FECHA")),"SIN VALOR AVANCE")</f>
        <v>PROCESO</v>
      </c>
      <c r="R91" s="281" t="s">
        <v>251</v>
      </c>
      <c r="S91" s="282" t="s">
        <v>252</v>
      </c>
      <c r="T91" s="301">
        <v>1</v>
      </c>
      <c r="U91" s="302">
        <v>45231</v>
      </c>
      <c r="V91" s="302">
        <v>45747</v>
      </c>
      <c r="W91" s="36">
        <f t="shared" si="38"/>
        <v>73.714285714285708</v>
      </c>
      <c r="X91" s="187">
        <v>0</v>
      </c>
      <c r="Y91" s="354" t="s">
        <v>2444</v>
      </c>
      <c r="Z91" s="166">
        <f t="shared" si="28"/>
        <v>1</v>
      </c>
      <c r="AA91" s="166">
        <f t="shared" si="29"/>
        <v>1</v>
      </c>
      <c r="AB91" s="166">
        <f t="shared" si="30"/>
        <v>1</v>
      </c>
      <c r="AC91" s="166">
        <f t="shared" si="31"/>
        <v>1</v>
      </c>
      <c r="AD91" s="166">
        <f t="shared" si="32"/>
        <v>1</v>
      </c>
      <c r="AE91" s="166">
        <f t="shared" si="33"/>
        <v>1</v>
      </c>
      <c r="AF91" s="166">
        <f t="shared" si="34"/>
        <v>1</v>
      </c>
      <c r="AG91" s="166">
        <f t="shared" si="35"/>
        <v>1</v>
      </c>
    </row>
    <row r="92" spans="1:33" ht="375.75" customHeight="1">
      <c r="A92" s="446" t="s">
        <v>19</v>
      </c>
      <c r="B92" s="447" t="s">
        <v>16</v>
      </c>
      <c r="C92" s="635"/>
      <c r="D92" s="635"/>
      <c r="E92" s="636"/>
      <c r="F92" s="632"/>
      <c r="G92" s="34" t="s">
        <v>254</v>
      </c>
      <c r="H92" s="34" t="s">
        <v>254</v>
      </c>
      <c r="I92" s="472" t="s">
        <v>255</v>
      </c>
      <c r="J92" s="347">
        <v>1</v>
      </c>
      <c r="K92" s="189">
        <v>45231</v>
      </c>
      <c r="L92" s="189">
        <v>45808</v>
      </c>
      <c r="M92" s="36">
        <f t="shared" si="36"/>
        <v>82.428571428571431</v>
      </c>
      <c r="N92" s="187">
        <v>0</v>
      </c>
      <c r="O92" s="483" t="s">
        <v>2451</v>
      </c>
      <c r="P92" s="449">
        <f t="shared" si="37"/>
        <v>0</v>
      </c>
      <c r="Q92" s="114" t="str">
        <f>IF(ISNUMBER(P92),IF(P92=100%,"CUMPLIDA",IF(AND(ISNUMBER(L92),ISNUMBER(OCI!$P$6)), IF(L92&lt;OCI!$P$6,"INCUMPLIDA","PROCESO"), "VERIFICAR FECHA")),"SIN VALOR AVANCE")</f>
        <v>PROCESO</v>
      </c>
      <c r="R92" s="281" t="s">
        <v>254</v>
      </c>
      <c r="S92" s="282" t="s">
        <v>255</v>
      </c>
      <c r="T92" s="301">
        <v>1</v>
      </c>
      <c r="U92" s="302">
        <v>45231</v>
      </c>
      <c r="V92" s="302">
        <v>45808</v>
      </c>
      <c r="W92" s="36">
        <f t="shared" si="38"/>
        <v>82.428571428571431</v>
      </c>
      <c r="X92" s="187">
        <v>0</v>
      </c>
      <c r="Y92" s="354" t="s">
        <v>2451</v>
      </c>
      <c r="Z92" s="166">
        <f t="shared" si="28"/>
        <v>1</v>
      </c>
      <c r="AA92" s="166">
        <f t="shared" si="29"/>
        <v>1</v>
      </c>
      <c r="AB92" s="166">
        <f t="shared" si="30"/>
        <v>1</v>
      </c>
      <c r="AC92" s="166">
        <f t="shared" si="31"/>
        <v>1</v>
      </c>
      <c r="AD92" s="166">
        <f t="shared" si="32"/>
        <v>1</v>
      </c>
      <c r="AE92" s="166">
        <f t="shared" si="33"/>
        <v>1</v>
      </c>
      <c r="AF92" s="166">
        <f t="shared" si="34"/>
        <v>1</v>
      </c>
      <c r="AG92" s="166">
        <f t="shared" si="35"/>
        <v>1</v>
      </c>
    </row>
    <row r="93" spans="1:33" ht="240.75">
      <c r="A93" s="446" t="s">
        <v>19</v>
      </c>
      <c r="B93" s="447" t="s">
        <v>16</v>
      </c>
      <c r="C93" s="635"/>
      <c r="D93" s="635"/>
      <c r="E93" s="636"/>
      <c r="F93" s="632"/>
      <c r="G93" s="34" t="s">
        <v>1363</v>
      </c>
      <c r="H93" s="34" t="s">
        <v>258</v>
      </c>
      <c r="I93" s="472" t="s">
        <v>259</v>
      </c>
      <c r="J93" s="347">
        <v>7</v>
      </c>
      <c r="K93" s="189">
        <v>46024</v>
      </c>
      <c r="L93" s="189">
        <v>46660</v>
      </c>
      <c r="M93" s="36">
        <f t="shared" si="36"/>
        <v>90.857142857142861</v>
      </c>
      <c r="N93" s="187">
        <v>0</v>
      </c>
      <c r="O93" s="483" t="s">
        <v>2437</v>
      </c>
      <c r="P93" s="449">
        <f t="shared" si="37"/>
        <v>0</v>
      </c>
      <c r="Q93" s="114" t="str">
        <f>IF(ISNUMBER(P93),IF(P93=100%,"CUMPLIDA",IF(AND(ISNUMBER(L93),ISNUMBER(OCI!$P$6)), IF(L93&lt;OCI!$P$6,"INCUMPLIDA","PROCESO"), "VERIFICAR FECHA")),"SIN VALOR AVANCE")</f>
        <v>PROCESO</v>
      </c>
      <c r="R93" s="281" t="s">
        <v>258</v>
      </c>
      <c r="S93" s="282" t="s">
        <v>259</v>
      </c>
      <c r="T93" s="301">
        <v>7</v>
      </c>
      <c r="U93" s="302">
        <v>46024</v>
      </c>
      <c r="V93" s="302">
        <v>46660</v>
      </c>
      <c r="W93" s="36">
        <f t="shared" si="38"/>
        <v>90.857142857142861</v>
      </c>
      <c r="X93" s="187">
        <v>0</v>
      </c>
      <c r="Y93" s="354" t="s">
        <v>2437</v>
      </c>
      <c r="Z93" s="166">
        <f t="shared" si="28"/>
        <v>1</v>
      </c>
      <c r="AA93" s="166">
        <f t="shared" si="29"/>
        <v>1</v>
      </c>
      <c r="AB93" s="166">
        <f t="shared" si="30"/>
        <v>1</v>
      </c>
      <c r="AC93" s="166">
        <f t="shared" si="31"/>
        <v>1</v>
      </c>
      <c r="AD93" s="166">
        <f t="shared" si="32"/>
        <v>1</v>
      </c>
      <c r="AE93" s="166">
        <f t="shared" si="33"/>
        <v>1</v>
      </c>
      <c r="AF93" s="166">
        <f t="shared" si="34"/>
        <v>1</v>
      </c>
      <c r="AG93" s="166">
        <f t="shared" si="35"/>
        <v>1</v>
      </c>
    </row>
    <row r="94" spans="1:33" ht="240.75" customHeight="1">
      <c r="A94" s="446" t="s">
        <v>19</v>
      </c>
      <c r="B94" s="447" t="s">
        <v>16</v>
      </c>
      <c r="C94" s="635"/>
      <c r="D94" s="635"/>
      <c r="E94" s="636"/>
      <c r="F94" s="632"/>
      <c r="G94" s="34" t="s">
        <v>1364</v>
      </c>
      <c r="H94" s="34" t="s">
        <v>261</v>
      </c>
      <c r="I94" s="472" t="s">
        <v>262</v>
      </c>
      <c r="J94" s="347">
        <v>1</v>
      </c>
      <c r="K94" s="189">
        <v>46024</v>
      </c>
      <c r="L94" s="189">
        <v>46660</v>
      </c>
      <c r="M94" s="36">
        <f t="shared" si="36"/>
        <v>90.857142857142861</v>
      </c>
      <c r="N94" s="187">
        <v>0</v>
      </c>
      <c r="O94" s="483" t="s">
        <v>2450</v>
      </c>
      <c r="P94" s="449">
        <f t="shared" si="37"/>
        <v>0</v>
      </c>
      <c r="Q94" s="114" t="str">
        <f>IF(ISNUMBER(P94),IF(P94=100%,"CUMPLIDA",IF(AND(ISNUMBER(L94),ISNUMBER(OCI!$P$6)), IF(L94&lt;OCI!$P$6,"INCUMPLIDA","PROCESO"), "VERIFICAR FECHA")),"SIN VALOR AVANCE")</f>
        <v>PROCESO</v>
      </c>
      <c r="R94" s="281" t="s">
        <v>261</v>
      </c>
      <c r="S94" s="282" t="s">
        <v>262</v>
      </c>
      <c r="T94" s="301">
        <v>1</v>
      </c>
      <c r="U94" s="302">
        <v>46024</v>
      </c>
      <c r="V94" s="302">
        <v>46660</v>
      </c>
      <c r="W94" s="36">
        <f t="shared" si="38"/>
        <v>90.857142857142861</v>
      </c>
      <c r="X94" s="187">
        <v>0</v>
      </c>
      <c r="Y94" s="354" t="s">
        <v>2450</v>
      </c>
      <c r="Z94" s="166">
        <f t="shared" si="28"/>
        <v>1</v>
      </c>
      <c r="AA94" s="166">
        <f t="shared" si="29"/>
        <v>1</v>
      </c>
      <c r="AB94" s="166">
        <f t="shared" si="30"/>
        <v>1</v>
      </c>
      <c r="AC94" s="166">
        <f t="shared" si="31"/>
        <v>1</v>
      </c>
      <c r="AD94" s="166">
        <f t="shared" si="32"/>
        <v>1</v>
      </c>
      <c r="AE94" s="166">
        <f t="shared" si="33"/>
        <v>1</v>
      </c>
      <c r="AF94" s="166">
        <f t="shared" si="34"/>
        <v>1</v>
      </c>
      <c r="AG94" s="166">
        <f t="shared" si="35"/>
        <v>1</v>
      </c>
    </row>
    <row r="95" spans="1:33" ht="409.5">
      <c r="A95" s="446" t="s">
        <v>19</v>
      </c>
      <c r="B95" s="447" t="s">
        <v>16</v>
      </c>
      <c r="C95" s="635"/>
      <c r="D95" s="635"/>
      <c r="E95" s="636"/>
      <c r="F95" s="632"/>
      <c r="G95" s="34" t="s">
        <v>1365</v>
      </c>
      <c r="H95" s="34" t="s">
        <v>264</v>
      </c>
      <c r="I95" s="472" t="s">
        <v>265</v>
      </c>
      <c r="J95" s="347">
        <v>2</v>
      </c>
      <c r="K95" s="189">
        <v>46024</v>
      </c>
      <c r="L95" s="189">
        <v>46660</v>
      </c>
      <c r="M95" s="36">
        <f t="shared" si="36"/>
        <v>90.857142857142861</v>
      </c>
      <c r="N95" s="187">
        <v>0</v>
      </c>
      <c r="O95" s="483" t="s">
        <v>2438</v>
      </c>
      <c r="P95" s="449">
        <f t="shared" si="37"/>
        <v>0</v>
      </c>
      <c r="Q95" s="114" t="str">
        <f>IF(ISNUMBER(P95),IF(P95=100%,"CUMPLIDA",IF(AND(ISNUMBER(L95),ISNUMBER(OCI!$P$6)), IF(L95&lt;OCI!$P$6,"INCUMPLIDA","PROCESO"), "VERIFICAR FECHA")),"SIN VALOR AVANCE")</f>
        <v>PROCESO</v>
      </c>
      <c r="R95" s="281" t="s">
        <v>264</v>
      </c>
      <c r="S95" s="282" t="s">
        <v>265</v>
      </c>
      <c r="T95" s="301">
        <v>2</v>
      </c>
      <c r="U95" s="302">
        <v>46024</v>
      </c>
      <c r="V95" s="302">
        <v>46660</v>
      </c>
      <c r="W95" s="36">
        <f t="shared" si="38"/>
        <v>90.857142857142861</v>
      </c>
      <c r="X95" s="187">
        <v>0</v>
      </c>
      <c r="Y95" s="354" t="s">
        <v>2438</v>
      </c>
      <c r="Z95" s="166">
        <f t="shared" si="28"/>
        <v>1</v>
      </c>
      <c r="AA95" s="166">
        <f t="shared" si="29"/>
        <v>1</v>
      </c>
      <c r="AB95" s="166">
        <f t="shared" si="30"/>
        <v>1</v>
      </c>
      <c r="AC95" s="166">
        <f t="shared" si="31"/>
        <v>1</v>
      </c>
      <c r="AD95" s="166">
        <f t="shared" si="32"/>
        <v>1</v>
      </c>
      <c r="AE95" s="166">
        <f t="shared" si="33"/>
        <v>1</v>
      </c>
      <c r="AF95" s="166">
        <f t="shared" si="34"/>
        <v>1</v>
      </c>
      <c r="AG95" s="166">
        <f t="shared" si="35"/>
        <v>1</v>
      </c>
    </row>
    <row r="96" spans="1:33" ht="225.75" customHeight="1">
      <c r="A96" s="446" t="s">
        <v>19</v>
      </c>
      <c r="B96" s="447" t="s">
        <v>16</v>
      </c>
      <c r="C96" s="635" t="s">
        <v>2452</v>
      </c>
      <c r="D96" s="635" t="s">
        <v>2425</v>
      </c>
      <c r="E96" s="632" t="s">
        <v>2453</v>
      </c>
      <c r="F96" s="632" t="s">
        <v>2427</v>
      </c>
      <c r="G96" s="305" t="s">
        <v>2454</v>
      </c>
      <c r="H96" s="305" t="s">
        <v>2454</v>
      </c>
      <c r="I96" s="472" t="s">
        <v>2455</v>
      </c>
      <c r="J96" s="35">
        <v>1</v>
      </c>
      <c r="K96" s="307">
        <v>42979</v>
      </c>
      <c r="L96" s="307">
        <v>43100</v>
      </c>
      <c r="M96" s="36">
        <f t="shared" si="36"/>
        <v>17.285714285714285</v>
      </c>
      <c r="N96" s="187">
        <v>1</v>
      </c>
      <c r="O96" s="472" t="s">
        <v>2456</v>
      </c>
      <c r="P96" s="348">
        <f t="shared" si="37"/>
        <v>1</v>
      </c>
      <c r="Q96" s="114" t="str">
        <f>IF(ISNUMBER(P96),IF(P96=100%,"CUMPLIDA",IF(AND(ISNUMBER(L96),ISNUMBER(OCI!$P$6)), IF(L96&lt;OCI!$P$6,"INCUMPLIDA","PROCESO"), "VERIFICAR FECHA")),"SIN VALOR AVANCE")</f>
        <v>CUMPLIDA</v>
      </c>
      <c r="R96" s="364" t="s">
        <v>2454</v>
      </c>
      <c r="S96" s="282" t="s">
        <v>2455</v>
      </c>
      <c r="T96" s="363">
        <v>1</v>
      </c>
      <c r="U96" s="359">
        <v>42979</v>
      </c>
      <c r="V96" s="359">
        <v>43100</v>
      </c>
      <c r="W96" s="36">
        <f t="shared" si="38"/>
        <v>17.285714285714285</v>
      </c>
      <c r="X96" s="187">
        <v>1</v>
      </c>
      <c r="Y96" s="355" t="s">
        <v>2456</v>
      </c>
      <c r="Z96" s="166">
        <f t="shared" si="28"/>
        <v>1</v>
      </c>
      <c r="AA96" s="166">
        <f t="shared" si="29"/>
        <v>1</v>
      </c>
      <c r="AB96" s="166">
        <f t="shared" si="30"/>
        <v>1</v>
      </c>
      <c r="AC96" s="166">
        <f t="shared" si="31"/>
        <v>1</v>
      </c>
      <c r="AD96" s="166">
        <f t="shared" si="32"/>
        <v>1</v>
      </c>
      <c r="AE96" s="166">
        <f t="shared" si="33"/>
        <v>1</v>
      </c>
      <c r="AF96" s="166">
        <f t="shared" si="34"/>
        <v>1</v>
      </c>
      <c r="AG96" s="166">
        <f t="shared" si="35"/>
        <v>1</v>
      </c>
    </row>
    <row r="97" spans="1:33" ht="270.75" customHeight="1">
      <c r="A97" s="446" t="s">
        <v>19</v>
      </c>
      <c r="B97" s="447" t="s">
        <v>16</v>
      </c>
      <c r="C97" s="635"/>
      <c r="D97" s="635"/>
      <c r="E97" s="632"/>
      <c r="F97" s="632"/>
      <c r="G97" s="305" t="s">
        <v>2457</v>
      </c>
      <c r="H97" s="305" t="s">
        <v>2457</v>
      </c>
      <c r="I97" s="472" t="s">
        <v>2455</v>
      </c>
      <c r="J97" s="35">
        <v>1</v>
      </c>
      <c r="K97" s="307">
        <v>42979</v>
      </c>
      <c r="L97" s="307">
        <v>43100</v>
      </c>
      <c r="M97" s="36">
        <f t="shared" si="36"/>
        <v>17.285714285714285</v>
      </c>
      <c r="N97" s="187">
        <v>1</v>
      </c>
      <c r="O97" s="472" t="s">
        <v>2458</v>
      </c>
      <c r="P97" s="348">
        <f t="shared" si="37"/>
        <v>1</v>
      </c>
      <c r="Q97" s="114" t="str">
        <f>IF(ISNUMBER(P97),IF(P97=100%,"CUMPLIDA",IF(AND(ISNUMBER(L97),ISNUMBER(OCI!$P$6)), IF(L97&lt;OCI!$P$6,"INCUMPLIDA","PROCESO"), "VERIFICAR FECHA")),"SIN VALOR AVANCE")</f>
        <v>CUMPLIDA</v>
      </c>
      <c r="R97" s="364" t="s">
        <v>2457</v>
      </c>
      <c r="S97" s="282" t="s">
        <v>2455</v>
      </c>
      <c r="T97" s="363">
        <v>1</v>
      </c>
      <c r="U97" s="359">
        <v>42979</v>
      </c>
      <c r="V97" s="359">
        <v>43100</v>
      </c>
      <c r="W97" s="36">
        <f t="shared" si="38"/>
        <v>17.285714285714285</v>
      </c>
      <c r="X97" s="187">
        <v>1</v>
      </c>
      <c r="Y97" s="355" t="s">
        <v>2458</v>
      </c>
      <c r="Z97" s="166">
        <f t="shared" si="28"/>
        <v>1</v>
      </c>
      <c r="AA97" s="166">
        <f t="shared" si="29"/>
        <v>1</v>
      </c>
      <c r="AB97" s="166">
        <f t="shared" si="30"/>
        <v>1</v>
      </c>
      <c r="AC97" s="166">
        <f t="shared" si="31"/>
        <v>1</v>
      </c>
      <c r="AD97" s="166">
        <f t="shared" si="32"/>
        <v>1</v>
      </c>
      <c r="AE97" s="166">
        <f t="shared" si="33"/>
        <v>1</v>
      </c>
      <c r="AF97" s="166">
        <f t="shared" si="34"/>
        <v>1</v>
      </c>
      <c r="AG97" s="166">
        <f t="shared" si="35"/>
        <v>1</v>
      </c>
    </row>
    <row r="98" spans="1:33" ht="409.5">
      <c r="A98" s="446" t="s">
        <v>19</v>
      </c>
      <c r="B98" s="447" t="s">
        <v>16</v>
      </c>
      <c r="C98" s="635"/>
      <c r="D98" s="635"/>
      <c r="E98" s="632"/>
      <c r="F98" s="632"/>
      <c r="G98" s="638" t="s">
        <v>2428</v>
      </c>
      <c r="H98" s="344" t="s">
        <v>2429</v>
      </c>
      <c r="I98" s="472" t="s">
        <v>969</v>
      </c>
      <c r="J98" s="35">
        <v>1</v>
      </c>
      <c r="K98" s="307">
        <v>45231</v>
      </c>
      <c r="L98" s="307">
        <v>45504</v>
      </c>
      <c r="M98" s="36">
        <f t="shared" si="36"/>
        <v>39</v>
      </c>
      <c r="N98" s="187">
        <v>1</v>
      </c>
      <c r="O98" s="483" t="s">
        <v>2430</v>
      </c>
      <c r="P98" s="449">
        <f t="shared" si="37"/>
        <v>1</v>
      </c>
      <c r="Q98" s="114" t="str">
        <f>IF(ISNUMBER(P98),IF(P98=100%,"CUMPLIDA",IF(AND(ISNUMBER(L98),ISNUMBER(OCI!$P$6)), IF(L98&lt;OCI!$P$6,"INCUMPLIDA","PROCESO"), "VERIFICAR FECHA")),"SIN VALOR AVANCE")</f>
        <v>CUMPLIDA</v>
      </c>
      <c r="R98" s="362" t="s">
        <v>2429</v>
      </c>
      <c r="S98" s="282" t="s">
        <v>969</v>
      </c>
      <c r="T98" s="363">
        <v>1</v>
      </c>
      <c r="U98" s="359">
        <v>45231</v>
      </c>
      <c r="V98" s="359">
        <v>45504</v>
      </c>
      <c r="W98" s="36">
        <f t="shared" si="38"/>
        <v>39</v>
      </c>
      <c r="X98" s="187">
        <v>1</v>
      </c>
      <c r="Y98" s="354" t="s">
        <v>2430</v>
      </c>
      <c r="Z98" s="166">
        <f t="shared" si="28"/>
        <v>1</v>
      </c>
      <c r="AA98" s="166">
        <f t="shared" si="29"/>
        <v>1</v>
      </c>
      <c r="AB98" s="166">
        <f t="shared" si="30"/>
        <v>1</v>
      </c>
      <c r="AC98" s="166">
        <f t="shared" si="31"/>
        <v>1</v>
      </c>
      <c r="AD98" s="166">
        <f t="shared" si="32"/>
        <v>1</v>
      </c>
      <c r="AE98" s="166">
        <f t="shared" si="33"/>
        <v>1</v>
      </c>
      <c r="AF98" s="166">
        <f t="shared" si="34"/>
        <v>1</v>
      </c>
      <c r="AG98" s="166">
        <f t="shared" si="35"/>
        <v>1</v>
      </c>
    </row>
    <row r="99" spans="1:33" ht="405.75" customHeight="1">
      <c r="A99" s="446" t="s">
        <v>19</v>
      </c>
      <c r="B99" s="447" t="s">
        <v>16</v>
      </c>
      <c r="C99" s="635"/>
      <c r="D99" s="635"/>
      <c r="E99" s="632"/>
      <c r="F99" s="632"/>
      <c r="G99" s="638"/>
      <c r="H99" s="344" t="s">
        <v>2431</v>
      </c>
      <c r="I99" s="472" t="s">
        <v>2432</v>
      </c>
      <c r="J99" s="35">
        <v>1</v>
      </c>
      <c r="K99" s="307">
        <v>45231</v>
      </c>
      <c r="L99" s="307">
        <v>45504</v>
      </c>
      <c r="M99" s="36">
        <f t="shared" si="36"/>
        <v>39</v>
      </c>
      <c r="N99" s="187">
        <v>1</v>
      </c>
      <c r="O99" s="483" t="s">
        <v>2433</v>
      </c>
      <c r="P99" s="449">
        <f t="shared" si="37"/>
        <v>1</v>
      </c>
      <c r="Q99" s="114" t="str">
        <f>IF(ISNUMBER(P99),IF(P99=100%,"CUMPLIDA",IF(AND(ISNUMBER(L99),ISNUMBER(OCI!$P$6)), IF(L99&lt;OCI!$P$6,"INCUMPLIDA","PROCESO"), "VERIFICAR FECHA")),"SIN VALOR AVANCE")</f>
        <v>CUMPLIDA</v>
      </c>
      <c r="R99" s="362" t="s">
        <v>2431</v>
      </c>
      <c r="S99" s="282" t="s">
        <v>2432</v>
      </c>
      <c r="T99" s="363">
        <v>1</v>
      </c>
      <c r="U99" s="359">
        <v>45231</v>
      </c>
      <c r="V99" s="359">
        <v>45504</v>
      </c>
      <c r="W99" s="36">
        <f t="shared" si="38"/>
        <v>39</v>
      </c>
      <c r="X99" s="187">
        <v>1</v>
      </c>
      <c r="Y99" s="354" t="s">
        <v>2433</v>
      </c>
      <c r="Z99" s="166">
        <f t="shared" si="28"/>
        <v>1</v>
      </c>
      <c r="AA99" s="166">
        <f t="shared" si="29"/>
        <v>1</v>
      </c>
      <c r="AB99" s="166">
        <f t="shared" si="30"/>
        <v>1</v>
      </c>
      <c r="AC99" s="166">
        <f t="shared" si="31"/>
        <v>1</v>
      </c>
      <c r="AD99" s="166">
        <f t="shared" si="32"/>
        <v>1</v>
      </c>
      <c r="AE99" s="166">
        <f t="shared" si="33"/>
        <v>1</v>
      </c>
      <c r="AF99" s="166">
        <f t="shared" si="34"/>
        <v>1</v>
      </c>
      <c r="AG99" s="166">
        <f t="shared" si="35"/>
        <v>1</v>
      </c>
    </row>
    <row r="100" spans="1:33" ht="225.75" customHeight="1">
      <c r="A100" s="446" t="s">
        <v>19</v>
      </c>
      <c r="B100" s="447" t="s">
        <v>16</v>
      </c>
      <c r="C100" s="635"/>
      <c r="D100" s="635"/>
      <c r="E100" s="632"/>
      <c r="F100" s="632"/>
      <c r="G100" s="34" t="s">
        <v>2434</v>
      </c>
      <c r="H100" s="34" t="s">
        <v>1614</v>
      </c>
      <c r="I100" s="472" t="s">
        <v>238</v>
      </c>
      <c r="J100" s="347">
        <v>1</v>
      </c>
      <c r="K100" s="189">
        <v>45323</v>
      </c>
      <c r="L100" s="189">
        <v>45747</v>
      </c>
      <c r="M100" s="36">
        <f t="shared" si="36"/>
        <v>60.571428571428569</v>
      </c>
      <c r="N100" s="187">
        <v>0</v>
      </c>
      <c r="O100" s="483" t="s">
        <v>1035</v>
      </c>
      <c r="P100" s="449">
        <f t="shared" si="37"/>
        <v>0</v>
      </c>
      <c r="Q100" s="114" t="str">
        <f>IF(ISNUMBER(P100),IF(P100=100%,"CUMPLIDA",IF(AND(ISNUMBER(L100),ISNUMBER(OCI!$P$6)), IF(L100&lt;OCI!$P$6,"INCUMPLIDA","PROCESO"), "VERIFICAR FECHA")),"SIN VALOR AVANCE")</f>
        <v>PROCESO</v>
      </c>
      <c r="R100" s="281" t="s">
        <v>1614</v>
      </c>
      <c r="S100" s="282" t="s">
        <v>238</v>
      </c>
      <c r="T100" s="301">
        <v>1</v>
      </c>
      <c r="U100" s="302">
        <v>45323</v>
      </c>
      <c r="V100" s="302">
        <v>45747</v>
      </c>
      <c r="W100" s="36">
        <f t="shared" si="38"/>
        <v>60.571428571428569</v>
      </c>
      <c r="X100" s="187">
        <v>0</v>
      </c>
      <c r="Y100" s="354" t="s">
        <v>1035</v>
      </c>
      <c r="Z100" s="166">
        <f t="shared" si="28"/>
        <v>1</v>
      </c>
      <c r="AA100" s="166">
        <f t="shared" si="29"/>
        <v>1</v>
      </c>
      <c r="AB100" s="166">
        <f t="shared" si="30"/>
        <v>1</v>
      </c>
      <c r="AC100" s="166">
        <f t="shared" si="31"/>
        <v>1</v>
      </c>
      <c r="AD100" s="166">
        <f t="shared" si="32"/>
        <v>1</v>
      </c>
      <c r="AE100" s="166">
        <f t="shared" si="33"/>
        <v>1</v>
      </c>
      <c r="AF100" s="166">
        <f t="shared" si="34"/>
        <v>1</v>
      </c>
      <c r="AG100" s="166">
        <f t="shared" si="35"/>
        <v>1</v>
      </c>
    </row>
    <row r="101" spans="1:33" ht="150.75">
      <c r="A101" s="446" t="s">
        <v>19</v>
      </c>
      <c r="B101" s="447" t="s">
        <v>16</v>
      </c>
      <c r="C101" s="635"/>
      <c r="D101" s="635"/>
      <c r="E101" s="632"/>
      <c r="F101" s="632"/>
      <c r="G101" s="34" t="s">
        <v>241</v>
      </c>
      <c r="H101" s="34" t="s">
        <v>241</v>
      </c>
      <c r="I101" s="472" t="s">
        <v>242</v>
      </c>
      <c r="J101" s="347">
        <v>1</v>
      </c>
      <c r="K101" s="189">
        <v>45323</v>
      </c>
      <c r="L101" s="189">
        <v>45747</v>
      </c>
      <c r="M101" s="36">
        <f t="shared" si="36"/>
        <v>60.571428571428569</v>
      </c>
      <c r="N101" s="187">
        <v>0</v>
      </c>
      <c r="O101" s="483" t="s">
        <v>2444</v>
      </c>
      <c r="P101" s="449">
        <f t="shared" si="37"/>
        <v>0</v>
      </c>
      <c r="Q101" s="114" t="str">
        <f>IF(ISNUMBER(P101),IF(P101=100%,"CUMPLIDA",IF(AND(ISNUMBER(L101),ISNUMBER(OCI!$P$6)), IF(L101&lt;OCI!$P$6,"INCUMPLIDA","PROCESO"), "VERIFICAR FECHA")),"SIN VALOR AVANCE")</f>
        <v>PROCESO</v>
      </c>
      <c r="R101" s="281" t="s">
        <v>241</v>
      </c>
      <c r="S101" s="282" t="s">
        <v>242</v>
      </c>
      <c r="T101" s="301">
        <v>1</v>
      </c>
      <c r="U101" s="302">
        <v>45323</v>
      </c>
      <c r="V101" s="302">
        <v>45747</v>
      </c>
      <c r="W101" s="36">
        <f t="shared" si="38"/>
        <v>60.571428571428569</v>
      </c>
      <c r="X101" s="187">
        <v>0</v>
      </c>
      <c r="Y101" s="354" t="s">
        <v>2444</v>
      </c>
      <c r="Z101" s="166">
        <f t="shared" si="28"/>
        <v>1</v>
      </c>
      <c r="AA101" s="166">
        <f t="shared" si="29"/>
        <v>1</v>
      </c>
      <c r="AB101" s="166">
        <f t="shared" si="30"/>
        <v>1</v>
      </c>
      <c r="AC101" s="166">
        <f t="shared" si="31"/>
        <v>1</v>
      </c>
      <c r="AD101" s="166">
        <f t="shared" si="32"/>
        <v>1</v>
      </c>
      <c r="AE101" s="166">
        <f t="shared" si="33"/>
        <v>1</v>
      </c>
      <c r="AF101" s="166">
        <f t="shared" si="34"/>
        <v>1</v>
      </c>
      <c r="AG101" s="166">
        <f t="shared" si="35"/>
        <v>1</v>
      </c>
    </row>
    <row r="102" spans="1:33" ht="150.75">
      <c r="A102" s="446" t="s">
        <v>19</v>
      </c>
      <c r="B102" s="447" t="s">
        <v>16</v>
      </c>
      <c r="C102" s="635"/>
      <c r="D102" s="635"/>
      <c r="E102" s="632"/>
      <c r="F102" s="632"/>
      <c r="G102" s="34" t="s">
        <v>1361</v>
      </c>
      <c r="H102" s="34" t="s">
        <v>245</v>
      </c>
      <c r="I102" s="472" t="s">
        <v>246</v>
      </c>
      <c r="J102" s="347">
        <v>1</v>
      </c>
      <c r="K102" s="189">
        <v>45231</v>
      </c>
      <c r="L102" s="189">
        <v>45747</v>
      </c>
      <c r="M102" s="36">
        <f t="shared" si="36"/>
        <v>73.714285714285708</v>
      </c>
      <c r="N102" s="187">
        <v>0</v>
      </c>
      <c r="O102" s="483" t="s">
        <v>2444</v>
      </c>
      <c r="P102" s="449">
        <f t="shared" si="37"/>
        <v>0</v>
      </c>
      <c r="Q102" s="114" t="str">
        <f>IF(ISNUMBER(P102),IF(P102=100%,"CUMPLIDA",IF(AND(ISNUMBER(L102),ISNUMBER(OCI!$P$6)), IF(L102&lt;OCI!$P$6,"INCUMPLIDA","PROCESO"), "VERIFICAR FECHA")),"SIN VALOR AVANCE")</f>
        <v>PROCESO</v>
      </c>
      <c r="R102" s="281" t="s">
        <v>245</v>
      </c>
      <c r="S102" s="282" t="s">
        <v>246</v>
      </c>
      <c r="T102" s="301">
        <v>1</v>
      </c>
      <c r="U102" s="302">
        <v>45231</v>
      </c>
      <c r="V102" s="302">
        <v>45747</v>
      </c>
      <c r="W102" s="36">
        <f t="shared" si="38"/>
        <v>73.714285714285708</v>
      </c>
      <c r="X102" s="187">
        <v>0</v>
      </c>
      <c r="Y102" s="354" t="s">
        <v>2444</v>
      </c>
      <c r="Z102" s="166">
        <f t="shared" si="28"/>
        <v>1</v>
      </c>
      <c r="AA102" s="166">
        <f t="shared" si="29"/>
        <v>1</v>
      </c>
      <c r="AB102" s="166">
        <f t="shared" si="30"/>
        <v>1</v>
      </c>
      <c r="AC102" s="166">
        <f t="shared" si="31"/>
        <v>1</v>
      </c>
      <c r="AD102" s="166">
        <f t="shared" si="32"/>
        <v>1</v>
      </c>
      <c r="AE102" s="166">
        <f t="shared" si="33"/>
        <v>1</v>
      </c>
      <c r="AF102" s="166">
        <f t="shared" si="34"/>
        <v>1</v>
      </c>
      <c r="AG102" s="166">
        <f t="shared" si="35"/>
        <v>1</v>
      </c>
    </row>
    <row r="103" spans="1:33" ht="225.75" customHeight="1">
      <c r="A103" s="446" t="s">
        <v>19</v>
      </c>
      <c r="B103" s="447" t="s">
        <v>16</v>
      </c>
      <c r="C103" s="635"/>
      <c r="D103" s="635"/>
      <c r="E103" s="632"/>
      <c r="F103" s="632"/>
      <c r="G103" s="34" t="s">
        <v>248</v>
      </c>
      <c r="H103" s="34" t="s">
        <v>248</v>
      </c>
      <c r="I103" s="472" t="s">
        <v>249</v>
      </c>
      <c r="J103" s="347">
        <v>1</v>
      </c>
      <c r="K103" s="189">
        <v>45323</v>
      </c>
      <c r="L103" s="189">
        <v>45747</v>
      </c>
      <c r="M103" s="36">
        <f t="shared" si="36"/>
        <v>60.571428571428569</v>
      </c>
      <c r="N103" s="187">
        <v>0</v>
      </c>
      <c r="O103" s="483" t="s">
        <v>1035</v>
      </c>
      <c r="P103" s="449">
        <f t="shared" si="37"/>
        <v>0</v>
      </c>
      <c r="Q103" s="114" t="str">
        <f>IF(ISNUMBER(P103),IF(P103=100%,"CUMPLIDA",IF(AND(ISNUMBER(L103),ISNUMBER(OCI!$P$6)), IF(L103&lt;OCI!$P$6,"INCUMPLIDA","PROCESO"), "VERIFICAR FECHA")),"SIN VALOR AVANCE")</f>
        <v>PROCESO</v>
      </c>
      <c r="R103" s="281" t="s">
        <v>248</v>
      </c>
      <c r="S103" s="282" t="s">
        <v>249</v>
      </c>
      <c r="T103" s="301">
        <v>1</v>
      </c>
      <c r="U103" s="302">
        <v>45323</v>
      </c>
      <c r="V103" s="302">
        <v>45747</v>
      </c>
      <c r="W103" s="36">
        <f t="shared" si="38"/>
        <v>60.571428571428569</v>
      </c>
      <c r="X103" s="187">
        <v>0</v>
      </c>
      <c r="Y103" s="354" t="s">
        <v>1035</v>
      </c>
      <c r="Z103" s="166">
        <f t="shared" si="28"/>
        <v>1</v>
      </c>
      <c r="AA103" s="166">
        <f t="shared" si="29"/>
        <v>1</v>
      </c>
      <c r="AB103" s="166">
        <f t="shared" si="30"/>
        <v>1</v>
      </c>
      <c r="AC103" s="166">
        <f t="shared" si="31"/>
        <v>1</v>
      </c>
      <c r="AD103" s="166">
        <f t="shared" si="32"/>
        <v>1</v>
      </c>
      <c r="AE103" s="166">
        <f t="shared" si="33"/>
        <v>1</v>
      </c>
      <c r="AF103" s="166">
        <f t="shared" si="34"/>
        <v>1</v>
      </c>
      <c r="AG103" s="166">
        <f t="shared" si="35"/>
        <v>1</v>
      </c>
    </row>
    <row r="104" spans="1:33" ht="150.75">
      <c r="A104" s="446" t="s">
        <v>19</v>
      </c>
      <c r="B104" s="447" t="s">
        <v>16</v>
      </c>
      <c r="C104" s="635"/>
      <c r="D104" s="635"/>
      <c r="E104" s="632"/>
      <c r="F104" s="632"/>
      <c r="G104" s="34" t="s">
        <v>251</v>
      </c>
      <c r="H104" s="34" t="s">
        <v>251</v>
      </c>
      <c r="I104" s="472" t="s">
        <v>252</v>
      </c>
      <c r="J104" s="347">
        <v>1</v>
      </c>
      <c r="K104" s="189">
        <v>45231</v>
      </c>
      <c r="L104" s="189">
        <v>45747</v>
      </c>
      <c r="M104" s="36">
        <f t="shared" si="36"/>
        <v>73.714285714285708</v>
      </c>
      <c r="N104" s="187">
        <v>0</v>
      </c>
      <c r="O104" s="483" t="s">
        <v>2444</v>
      </c>
      <c r="P104" s="449">
        <f t="shared" si="37"/>
        <v>0</v>
      </c>
      <c r="Q104" s="114" t="str">
        <f>IF(ISNUMBER(P104),IF(P104=100%,"CUMPLIDA",IF(AND(ISNUMBER(L104),ISNUMBER(OCI!$P$6)), IF(L104&lt;OCI!$P$6,"INCUMPLIDA","PROCESO"), "VERIFICAR FECHA")),"SIN VALOR AVANCE")</f>
        <v>PROCESO</v>
      </c>
      <c r="R104" s="281" t="s">
        <v>251</v>
      </c>
      <c r="S104" s="282" t="s">
        <v>252</v>
      </c>
      <c r="T104" s="301">
        <v>1</v>
      </c>
      <c r="U104" s="302">
        <v>45231</v>
      </c>
      <c r="V104" s="302">
        <v>45747</v>
      </c>
      <c r="W104" s="36">
        <f t="shared" si="38"/>
        <v>73.714285714285708</v>
      </c>
      <c r="X104" s="187">
        <v>0</v>
      </c>
      <c r="Y104" s="354" t="s">
        <v>2444</v>
      </c>
      <c r="Z104" s="166">
        <f t="shared" si="28"/>
        <v>1</v>
      </c>
      <c r="AA104" s="166">
        <f t="shared" si="29"/>
        <v>1</v>
      </c>
      <c r="AB104" s="166">
        <f t="shared" si="30"/>
        <v>1</v>
      </c>
      <c r="AC104" s="166">
        <f t="shared" si="31"/>
        <v>1</v>
      </c>
      <c r="AD104" s="166">
        <f t="shared" si="32"/>
        <v>1</v>
      </c>
      <c r="AE104" s="166">
        <f t="shared" si="33"/>
        <v>1</v>
      </c>
      <c r="AF104" s="166">
        <f t="shared" si="34"/>
        <v>1</v>
      </c>
      <c r="AG104" s="166">
        <f t="shared" si="35"/>
        <v>1</v>
      </c>
    </row>
    <row r="105" spans="1:33" ht="360.75" customHeight="1">
      <c r="A105" s="446" t="s">
        <v>19</v>
      </c>
      <c r="B105" s="447" t="s">
        <v>16</v>
      </c>
      <c r="C105" s="635"/>
      <c r="D105" s="635"/>
      <c r="E105" s="632"/>
      <c r="F105" s="632"/>
      <c r="G105" s="34" t="s">
        <v>254</v>
      </c>
      <c r="H105" s="34" t="s">
        <v>254</v>
      </c>
      <c r="I105" s="472" t="s">
        <v>255</v>
      </c>
      <c r="J105" s="347">
        <v>1</v>
      </c>
      <c r="K105" s="189">
        <v>45231</v>
      </c>
      <c r="L105" s="189">
        <v>45808</v>
      </c>
      <c r="M105" s="36">
        <f t="shared" si="36"/>
        <v>82.428571428571431</v>
      </c>
      <c r="N105" s="187">
        <v>0</v>
      </c>
      <c r="O105" s="483" t="s">
        <v>2436</v>
      </c>
      <c r="P105" s="449">
        <f t="shared" si="37"/>
        <v>0</v>
      </c>
      <c r="Q105" s="114" t="str">
        <f>IF(ISNUMBER(P105),IF(P105=100%,"CUMPLIDA",IF(AND(ISNUMBER(L105),ISNUMBER(OCI!$P$6)), IF(L105&lt;OCI!$P$6,"INCUMPLIDA","PROCESO"), "VERIFICAR FECHA")),"SIN VALOR AVANCE")</f>
        <v>PROCESO</v>
      </c>
      <c r="R105" s="281" t="s">
        <v>254</v>
      </c>
      <c r="S105" s="282" t="s">
        <v>255</v>
      </c>
      <c r="T105" s="301">
        <v>1</v>
      </c>
      <c r="U105" s="302">
        <v>45231</v>
      </c>
      <c r="V105" s="302">
        <v>45808</v>
      </c>
      <c r="W105" s="36">
        <f t="shared" si="38"/>
        <v>82.428571428571431</v>
      </c>
      <c r="X105" s="187">
        <v>0</v>
      </c>
      <c r="Y105" s="354" t="s">
        <v>2436</v>
      </c>
      <c r="Z105" s="166">
        <f t="shared" si="28"/>
        <v>1</v>
      </c>
      <c r="AA105" s="166">
        <f t="shared" si="29"/>
        <v>1</v>
      </c>
      <c r="AB105" s="166">
        <f t="shared" si="30"/>
        <v>1</v>
      </c>
      <c r="AC105" s="166">
        <f t="shared" si="31"/>
        <v>1</v>
      </c>
      <c r="AD105" s="166">
        <f t="shared" si="32"/>
        <v>1</v>
      </c>
      <c r="AE105" s="166">
        <f t="shared" si="33"/>
        <v>1</v>
      </c>
      <c r="AF105" s="166">
        <f t="shared" si="34"/>
        <v>1</v>
      </c>
      <c r="AG105" s="166">
        <f t="shared" si="35"/>
        <v>1</v>
      </c>
    </row>
    <row r="106" spans="1:33" ht="240.75">
      <c r="A106" s="446" t="s">
        <v>19</v>
      </c>
      <c r="B106" s="447" t="s">
        <v>16</v>
      </c>
      <c r="C106" s="635"/>
      <c r="D106" s="635"/>
      <c r="E106" s="632"/>
      <c r="F106" s="632"/>
      <c r="G106" s="34" t="s">
        <v>1363</v>
      </c>
      <c r="H106" s="34" t="s">
        <v>258</v>
      </c>
      <c r="I106" s="472" t="s">
        <v>259</v>
      </c>
      <c r="J106" s="347">
        <v>7</v>
      </c>
      <c r="K106" s="189">
        <v>46024</v>
      </c>
      <c r="L106" s="189">
        <v>46660</v>
      </c>
      <c r="M106" s="36">
        <f t="shared" si="36"/>
        <v>90.857142857142861</v>
      </c>
      <c r="N106" s="187">
        <v>0</v>
      </c>
      <c r="O106" s="483" t="s">
        <v>2437</v>
      </c>
      <c r="P106" s="449">
        <f t="shared" si="37"/>
        <v>0</v>
      </c>
      <c r="Q106" s="114" t="str">
        <f>IF(ISNUMBER(P106),IF(P106=100%,"CUMPLIDA",IF(AND(ISNUMBER(L106),ISNUMBER(OCI!$P$6)), IF(L106&lt;OCI!$P$6,"INCUMPLIDA","PROCESO"), "VERIFICAR FECHA")),"SIN VALOR AVANCE")</f>
        <v>PROCESO</v>
      </c>
      <c r="R106" s="281" t="s">
        <v>258</v>
      </c>
      <c r="S106" s="282" t="s">
        <v>259</v>
      </c>
      <c r="T106" s="301">
        <v>7</v>
      </c>
      <c r="U106" s="302">
        <v>46024</v>
      </c>
      <c r="V106" s="302">
        <v>46660</v>
      </c>
      <c r="W106" s="36">
        <f t="shared" si="38"/>
        <v>90.857142857142861</v>
      </c>
      <c r="X106" s="187">
        <v>0</v>
      </c>
      <c r="Y106" s="354" t="s">
        <v>2437</v>
      </c>
      <c r="Z106" s="166">
        <f t="shared" si="28"/>
        <v>1</v>
      </c>
      <c r="AA106" s="166">
        <f t="shared" si="29"/>
        <v>1</v>
      </c>
      <c r="AB106" s="166">
        <f t="shared" si="30"/>
        <v>1</v>
      </c>
      <c r="AC106" s="166">
        <f t="shared" si="31"/>
        <v>1</v>
      </c>
      <c r="AD106" s="166">
        <f t="shared" si="32"/>
        <v>1</v>
      </c>
      <c r="AE106" s="166">
        <f t="shared" si="33"/>
        <v>1</v>
      </c>
      <c r="AF106" s="166">
        <f t="shared" si="34"/>
        <v>1</v>
      </c>
      <c r="AG106" s="166">
        <f t="shared" si="35"/>
        <v>1</v>
      </c>
    </row>
    <row r="107" spans="1:33" ht="225.75" customHeight="1">
      <c r="A107" s="446" t="s">
        <v>19</v>
      </c>
      <c r="B107" s="447" t="s">
        <v>16</v>
      </c>
      <c r="C107" s="635"/>
      <c r="D107" s="635"/>
      <c r="E107" s="632"/>
      <c r="F107" s="632"/>
      <c r="G107" s="34" t="s">
        <v>1364</v>
      </c>
      <c r="H107" s="34" t="s">
        <v>261</v>
      </c>
      <c r="I107" s="472" t="s">
        <v>262</v>
      </c>
      <c r="J107" s="347">
        <v>1</v>
      </c>
      <c r="K107" s="189">
        <v>46024</v>
      </c>
      <c r="L107" s="189">
        <v>46660</v>
      </c>
      <c r="M107" s="36">
        <f t="shared" si="36"/>
        <v>90.857142857142861</v>
      </c>
      <c r="N107" s="187">
        <v>0</v>
      </c>
      <c r="O107" s="483" t="s">
        <v>1035</v>
      </c>
      <c r="P107" s="449">
        <f t="shared" si="37"/>
        <v>0</v>
      </c>
      <c r="Q107" s="114" t="str">
        <f>IF(ISNUMBER(P107),IF(P107=100%,"CUMPLIDA",IF(AND(ISNUMBER(L107),ISNUMBER(OCI!$P$6)), IF(L107&lt;OCI!$P$6,"INCUMPLIDA","PROCESO"), "VERIFICAR FECHA")),"SIN VALOR AVANCE")</f>
        <v>PROCESO</v>
      </c>
      <c r="R107" s="281" t="s">
        <v>261</v>
      </c>
      <c r="S107" s="282" t="s">
        <v>262</v>
      </c>
      <c r="T107" s="301">
        <v>1</v>
      </c>
      <c r="U107" s="302">
        <v>46024</v>
      </c>
      <c r="V107" s="302">
        <v>46660</v>
      </c>
      <c r="W107" s="36">
        <f t="shared" si="38"/>
        <v>90.857142857142861</v>
      </c>
      <c r="X107" s="187">
        <v>0</v>
      </c>
      <c r="Y107" s="354" t="s">
        <v>1035</v>
      </c>
      <c r="Z107" s="166">
        <f t="shared" si="28"/>
        <v>1</v>
      </c>
      <c r="AA107" s="166">
        <f t="shared" si="29"/>
        <v>1</v>
      </c>
      <c r="AB107" s="166">
        <f t="shared" si="30"/>
        <v>1</v>
      </c>
      <c r="AC107" s="166">
        <f t="shared" si="31"/>
        <v>1</v>
      </c>
      <c r="AD107" s="166">
        <f t="shared" si="32"/>
        <v>1</v>
      </c>
      <c r="AE107" s="166">
        <f t="shared" si="33"/>
        <v>1</v>
      </c>
      <c r="AF107" s="166">
        <f t="shared" si="34"/>
        <v>1</v>
      </c>
      <c r="AG107" s="166">
        <f t="shared" si="35"/>
        <v>1</v>
      </c>
    </row>
    <row r="108" spans="1:33" ht="270.75" customHeight="1">
      <c r="A108" s="446" t="s">
        <v>19</v>
      </c>
      <c r="B108" s="447" t="s">
        <v>16</v>
      </c>
      <c r="C108" s="635"/>
      <c r="D108" s="635"/>
      <c r="E108" s="632"/>
      <c r="F108" s="632"/>
      <c r="G108" s="34" t="s">
        <v>1365</v>
      </c>
      <c r="H108" s="34" t="s">
        <v>264</v>
      </c>
      <c r="I108" s="472" t="s">
        <v>265</v>
      </c>
      <c r="J108" s="347">
        <v>2</v>
      </c>
      <c r="K108" s="189">
        <v>46024</v>
      </c>
      <c r="L108" s="189">
        <v>46660</v>
      </c>
      <c r="M108" s="36">
        <f t="shared" si="36"/>
        <v>90.857142857142861</v>
      </c>
      <c r="N108" s="187">
        <v>0</v>
      </c>
      <c r="O108" s="483" t="s">
        <v>2438</v>
      </c>
      <c r="P108" s="449">
        <f t="shared" si="37"/>
        <v>0</v>
      </c>
      <c r="Q108" s="114" t="str">
        <f>IF(ISNUMBER(P108),IF(P108=100%,"CUMPLIDA",IF(AND(ISNUMBER(L108),ISNUMBER(OCI!$P$6)), IF(L108&lt;OCI!$P$6,"INCUMPLIDA","PROCESO"), "VERIFICAR FECHA")),"SIN VALOR AVANCE")</f>
        <v>PROCESO</v>
      </c>
      <c r="R108" s="281" t="s">
        <v>264</v>
      </c>
      <c r="S108" s="282" t="s">
        <v>265</v>
      </c>
      <c r="T108" s="301">
        <v>2</v>
      </c>
      <c r="U108" s="302">
        <v>46024</v>
      </c>
      <c r="V108" s="302">
        <v>46660</v>
      </c>
      <c r="W108" s="36">
        <f t="shared" si="38"/>
        <v>90.857142857142861</v>
      </c>
      <c r="X108" s="187">
        <v>0</v>
      </c>
      <c r="Y108" s="354" t="s">
        <v>2438</v>
      </c>
      <c r="Z108" s="166">
        <f t="shared" si="28"/>
        <v>1</v>
      </c>
      <c r="AA108" s="166">
        <f t="shared" si="29"/>
        <v>1</v>
      </c>
      <c r="AB108" s="166">
        <f t="shared" si="30"/>
        <v>1</v>
      </c>
      <c r="AC108" s="166">
        <f t="shared" si="31"/>
        <v>1</v>
      </c>
      <c r="AD108" s="166">
        <f t="shared" si="32"/>
        <v>1</v>
      </c>
      <c r="AE108" s="166">
        <f t="shared" si="33"/>
        <v>1</v>
      </c>
      <c r="AF108" s="166">
        <f t="shared" si="34"/>
        <v>1</v>
      </c>
      <c r="AG108" s="166">
        <f t="shared" si="35"/>
        <v>1</v>
      </c>
    </row>
    <row r="109" spans="1:33" ht="409.5">
      <c r="A109" s="446" t="s">
        <v>19</v>
      </c>
      <c r="B109" s="447" t="s">
        <v>16</v>
      </c>
      <c r="C109" s="631" t="s">
        <v>2459</v>
      </c>
      <c r="D109" s="631" t="s">
        <v>2460</v>
      </c>
      <c r="E109" s="632" t="s">
        <v>2461</v>
      </c>
      <c r="F109" s="632" t="s">
        <v>2462</v>
      </c>
      <c r="G109" s="305" t="s">
        <v>2463</v>
      </c>
      <c r="H109" s="34" t="s">
        <v>2464</v>
      </c>
      <c r="I109" s="475" t="s">
        <v>2465</v>
      </c>
      <c r="J109" s="35">
        <v>1</v>
      </c>
      <c r="K109" s="307">
        <v>42614</v>
      </c>
      <c r="L109" s="307">
        <v>42825</v>
      </c>
      <c r="M109" s="36">
        <f t="shared" si="36"/>
        <v>30.142857142857142</v>
      </c>
      <c r="N109" s="187">
        <v>1</v>
      </c>
      <c r="O109" s="472" t="s">
        <v>2466</v>
      </c>
      <c r="P109" s="348">
        <f t="shared" si="37"/>
        <v>1</v>
      </c>
      <c r="Q109" s="114" t="str">
        <f>IF(ISNUMBER(P109),IF(P109=100%,"CUMPLIDA",IF(AND(ISNUMBER(L109),ISNUMBER(OCI!$P$6)), IF(L109&lt;OCI!$P$6,"INCUMPLIDA","PROCESO"), "VERIFICAR FECHA")),"SIN VALOR AVANCE")</f>
        <v>CUMPLIDA</v>
      </c>
      <c r="R109" s="281" t="s">
        <v>2464</v>
      </c>
      <c r="S109" s="365" t="s">
        <v>2465</v>
      </c>
      <c r="T109" s="363">
        <v>1</v>
      </c>
      <c r="U109" s="359">
        <v>42614</v>
      </c>
      <c r="V109" s="359">
        <v>42825</v>
      </c>
      <c r="W109" s="36">
        <f t="shared" si="38"/>
        <v>30.142857142857142</v>
      </c>
      <c r="X109" s="187">
        <v>1</v>
      </c>
      <c r="Y109" s="355" t="s">
        <v>2466</v>
      </c>
      <c r="Z109" s="166">
        <f t="shared" si="28"/>
        <v>1</v>
      </c>
      <c r="AA109" s="166">
        <f t="shared" si="29"/>
        <v>1</v>
      </c>
      <c r="AB109" s="166">
        <f t="shared" si="30"/>
        <v>1</v>
      </c>
      <c r="AC109" s="166">
        <f t="shared" si="31"/>
        <v>1</v>
      </c>
      <c r="AD109" s="166">
        <f t="shared" si="32"/>
        <v>1</v>
      </c>
      <c r="AE109" s="166">
        <f t="shared" si="33"/>
        <v>1</v>
      </c>
      <c r="AF109" s="166">
        <f t="shared" si="34"/>
        <v>1</v>
      </c>
      <c r="AG109" s="166">
        <f t="shared" si="35"/>
        <v>1</v>
      </c>
    </row>
    <row r="110" spans="1:33" ht="409.5">
      <c r="A110" s="446" t="s">
        <v>19</v>
      </c>
      <c r="B110" s="447" t="s">
        <v>16</v>
      </c>
      <c r="C110" s="631"/>
      <c r="D110" s="631"/>
      <c r="E110" s="632"/>
      <c r="F110" s="632"/>
      <c r="G110" s="639" t="s">
        <v>2467</v>
      </c>
      <c r="H110" s="344" t="s">
        <v>2429</v>
      </c>
      <c r="I110" s="472" t="s">
        <v>969</v>
      </c>
      <c r="J110" s="35">
        <v>1</v>
      </c>
      <c r="K110" s="307">
        <v>45231</v>
      </c>
      <c r="L110" s="307">
        <v>45504</v>
      </c>
      <c r="M110" s="36">
        <f t="shared" si="36"/>
        <v>39</v>
      </c>
      <c r="N110" s="187">
        <v>1</v>
      </c>
      <c r="O110" s="483" t="s">
        <v>2430</v>
      </c>
      <c r="P110" s="449">
        <f t="shared" si="37"/>
        <v>1</v>
      </c>
      <c r="Q110" s="114" t="str">
        <f>IF(ISNUMBER(P110),IF(P110=100%,"CUMPLIDA",IF(AND(ISNUMBER(L110),ISNUMBER(OCI!$P$6)), IF(L110&lt;OCI!$P$6,"INCUMPLIDA","PROCESO"), "VERIFICAR FECHA")),"SIN VALOR AVANCE")</f>
        <v>CUMPLIDA</v>
      </c>
      <c r="R110" s="362" t="s">
        <v>2429</v>
      </c>
      <c r="S110" s="282" t="s">
        <v>969</v>
      </c>
      <c r="T110" s="363">
        <v>1</v>
      </c>
      <c r="U110" s="359">
        <v>45231</v>
      </c>
      <c r="V110" s="359">
        <v>45504</v>
      </c>
      <c r="W110" s="36">
        <f t="shared" si="38"/>
        <v>39</v>
      </c>
      <c r="X110" s="187">
        <v>1</v>
      </c>
      <c r="Y110" s="354" t="s">
        <v>2430</v>
      </c>
      <c r="Z110" s="166">
        <f t="shared" si="28"/>
        <v>1</v>
      </c>
      <c r="AA110" s="166">
        <f t="shared" si="29"/>
        <v>1</v>
      </c>
      <c r="AB110" s="166">
        <f t="shared" si="30"/>
        <v>1</v>
      </c>
      <c r="AC110" s="166">
        <f t="shared" si="31"/>
        <v>1</v>
      </c>
      <c r="AD110" s="166">
        <f t="shared" si="32"/>
        <v>1</v>
      </c>
      <c r="AE110" s="166">
        <f t="shared" si="33"/>
        <v>1</v>
      </c>
      <c r="AF110" s="166">
        <f t="shared" si="34"/>
        <v>1</v>
      </c>
      <c r="AG110" s="166">
        <f t="shared" si="35"/>
        <v>1</v>
      </c>
    </row>
    <row r="111" spans="1:33" ht="375.75" customHeight="1">
      <c r="A111" s="446" t="s">
        <v>19</v>
      </c>
      <c r="B111" s="447" t="s">
        <v>16</v>
      </c>
      <c r="C111" s="631"/>
      <c r="D111" s="631"/>
      <c r="E111" s="632"/>
      <c r="F111" s="632"/>
      <c r="G111" s="639"/>
      <c r="H111" s="344" t="s">
        <v>2431</v>
      </c>
      <c r="I111" s="472" t="s">
        <v>2432</v>
      </c>
      <c r="J111" s="35">
        <v>1</v>
      </c>
      <c r="K111" s="307">
        <v>45231</v>
      </c>
      <c r="L111" s="307">
        <v>45504</v>
      </c>
      <c r="M111" s="36">
        <f t="shared" si="36"/>
        <v>39</v>
      </c>
      <c r="N111" s="187">
        <v>1</v>
      </c>
      <c r="O111" s="483" t="s">
        <v>2468</v>
      </c>
      <c r="P111" s="449">
        <f t="shared" si="37"/>
        <v>1</v>
      </c>
      <c r="Q111" s="114" t="str">
        <f>IF(ISNUMBER(P111),IF(P111=100%,"CUMPLIDA",IF(AND(ISNUMBER(L111),ISNUMBER(OCI!$P$6)), IF(L111&lt;OCI!$P$6,"INCUMPLIDA","PROCESO"), "VERIFICAR FECHA")),"SIN VALOR AVANCE")</f>
        <v>CUMPLIDA</v>
      </c>
      <c r="R111" s="362" t="s">
        <v>2431</v>
      </c>
      <c r="S111" s="282" t="s">
        <v>2432</v>
      </c>
      <c r="T111" s="363">
        <v>1</v>
      </c>
      <c r="U111" s="359">
        <v>45231</v>
      </c>
      <c r="V111" s="359">
        <v>45504</v>
      </c>
      <c r="W111" s="36">
        <f t="shared" si="38"/>
        <v>39</v>
      </c>
      <c r="X111" s="187">
        <v>1</v>
      </c>
      <c r="Y111" s="354" t="s">
        <v>2468</v>
      </c>
      <c r="Z111" s="166">
        <f t="shared" si="28"/>
        <v>1</v>
      </c>
      <c r="AA111" s="166">
        <f t="shared" si="29"/>
        <v>1</v>
      </c>
      <c r="AB111" s="166">
        <f t="shared" si="30"/>
        <v>1</v>
      </c>
      <c r="AC111" s="166">
        <f t="shared" si="31"/>
        <v>1</v>
      </c>
      <c r="AD111" s="166">
        <f t="shared" si="32"/>
        <v>1</v>
      </c>
      <c r="AE111" s="166">
        <f t="shared" si="33"/>
        <v>1</v>
      </c>
      <c r="AF111" s="166">
        <f t="shared" si="34"/>
        <v>1</v>
      </c>
      <c r="AG111" s="166">
        <f t="shared" si="35"/>
        <v>1</v>
      </c>
    </row>
    <row r="112" spans="1:33" ht="270.75" customHeight="1">
      <c r="A112" s="446" t="s">
        <v>19</v>
      </c>
      <c r="B112" s="447" t="s">
        <v>16</v>
      </c>
      <c r="C112" s="631"/>
      <c r="D112" s="631"/>
      <c r="E112" s="632"/>
      <c r="F112" s="632"/>
      <c r="G112" s="34" t="s">
        <v>2434</v>
      </c>
      <c r="H112" s="34" t="s">
        <v>1614</v>
      </c>
      <c r="I112" s="472" t="s">
        <v>238</v>
      </c>
      <c r="J112" s="347">
        <v>1</v>
      </c>
      <c r="K112" s="189">
        <v>45323</v>
      </c>
      <c r="L112" s="189">
        <v>45747</v>
      </c>
      <c r="M112" s="36">
        <f t="shared" si="36"/>
        <v>60.571428571428569</v>
      </c>
      <c r="N112" s="187">
        <v>0</v>
      </c>
      <c r="O112" s="483" t="s">
        <v>2469</v>
      </c>
      <c r="P112" s="449">
        <f t="shared" si="37"/>
        <v>0</v>
      </c>
      <c r="Q112" s="114" t="str">
        <f>IF(ISNUMBER(P112),IF(P112=100%,"CUMPLIDA",IF(AND(ISNUMBER(L112),ISNUMBER(OCI!$P$6)), IF(L112&lt;OCI!$P$6,"INCUMPLIDA","PROCESO"), "VERIFICAR FECHA")),"SIN VALOR AVANCE")</f>
        <v>PROCESO</v>
      </c>
      <c r="R112" s="281" t="s">
        <v>1614</v>
      </c>
      <c r="S112" s="282" t="s">
        <v>238</v>
      </c>
      <c r="T112" s="301">
        <v>1</v>
      </c>
      <c r="U112" s="302">
        <v>45323</v>
      </c>
      <c r="V112" s="302">
        <v>45747</v>
      </c>
      <c r="W112" s="36">
        <f t="shared" si="38"/>
        <v>60.571428571428569</v>
      </c>
      <c r="X112" s="187">
        <v>0</v>
      </c>
      <c r="Y112" s="354" t="s">
        <v>2469</v>
      </c>
      <c r="Z112" s="166">
        <f t="shared" si="28"/>
        <v>1</v>
      </c>
      <c r="AA112" s="166">
        <f t="shared" si="29"/>
        <v>1</v>
      </c>
      <c r="AB112" s="166">
        <f t="shared" si="30"/>
        <v>1</v>
      </c>
      <c r="AC112" s="166">
        <f t="shared" si="31"/>
        <v>1</v>
      </c>
      <c r="AD112" s="166">
        <f t="shared" si="32"/>
        <v>1</v>
      </c>
      <c r="AE112" s="166">
        <f t="shared" si="33"/>
        <v>1</v>
      </c>
      <c r="AF112" s="166">
        <f t="shared" si="34"/>
        <v>1</v>
      </c>
      <c r="AG112" s="166">
        <f t="shared" si="35"/>
        <v>1</v>
      </c>
    </row>
    <row r="113" spans="1:33" ht="135.75">
      <c r="A113" s="446" t="s">
        <v>19</v>
      </c>
      <c r="B113" s="447" t="s">
        <v>16</v>
      </c>
      <c r="C113" s="631"/>
      <c r="D113" s="631"/>
      <c r="E113" s="632"/>
      <c r="F113" s="632"/>
      <c r="G113" s="34" t="s">
        <v>241</v>
      </c>
      <c r="H113" s="34" t="s">
        <v>241</v>
      </c>
      <c r="I113" s="472" t="s">
        <v>242</v>
      </c>
      <c r="J113" s="347">
        <v>1</v>
      </c>
      <c r="K113" s="189">
        <v>45323</v>
      </c>
      <c r="L113" s="189">
        <v>45747</v>
      </c>
      <c r="M113" s="36">
        <f t="shared" si="36"/>
        <v>60.571428571428569</v>
      </c>
      <c r="N113" s="187">
        <v>0</v>
      </c>
      <c r="O113" s="483" t="s">
        <v>2470</v>
      </c>
      <c r="P113" s="449">
        <f t="shared" si="37"/>
        <v>0</v>
      </c>
      <c r="Q113" s="114" t="str">
        <f>IF(ISNUMBER(P113),IF(P113=100%,"CUMPLIDA",IF(AND(ISNUMBER(L113),ISNUMBER(OCI!$P$6)), IF(L113&lt;OCI!$P$6,"INCUMPLIDA","PROCESO"), "VERIFICAR FECHA")),"SIN VALOR AVANCE")</f>
        <v>PROCESO</v>
      </c>
      <c r="R113" s="281" t="s">
        <v>241</v>
      </c>
      <c r="S113" s="282" t="s">
        <v>242</v>
      </c>
      <c r="T113" s="301">
        <v>1</v>
      </c>
      <c r="U113" s="302">
        <v>45323</v>
      </c>
      <c r="V113" s="302">
        <v>45747</v>
      </c>
      <c r="W113" s="36">
        <f t="shared" si="38"/>
        <v>60.571428571428569</v>
      </c>
      <c r="X113" s="187">
        <v>0</v>
      </c>
      <c r="Y113" s="354" t="s">
        <v>2470</v>
      </c>
      <c r="Z113" s="166">
        <f t="shared" si="28"/>
        <v>1</v>
      </c>
      <c r="AA113" s="166">
        <f t="shared" si="29"/>
        <v>1</v>
      </c>
      <c r="AB113" s="166">
        <f t="shared" si="30"/>
        <v>1</v>
      </c>
      <c r="AC113" s="166">
        <f t="shared" si="31"/>
        <v>1</v>
      </c>
      <c r="AD113" s="166">
        <f t="shared" si="32"/>
        <v>1</v>
      </c>
      <c r="AE113" s="166">
        <f t="shared" si="33"/>
        <v>1</v>
      </c>
      <c r="AF113" s="166">
        <f t="shared" si="34"/>
        <v>1</v>
      </c>
      <c r="AG113" s="166">
        <f t="shared" si="35"/>
        <v>1</v>
      </c>
    </row>
    <row r="114" spans="1:33" ht="150">
      <c r="A114" s="446" t="s">
        <v>19</v>
      </c>
      <c r="B114" s="447" t="s">
        <v>16</v>
      </c>
      <c r="C114" s="631"/>
      <c r="D114" s="631"/>
      <c r="E114" s="632"/>
      <c r="F114" s="632"/>
      <c r="G114" s="34" t="s">
        <v>1361</v>
      </c>
      <c r="H114" s="34" t="s">
        <v>245</v>
      </c>
      <c r="I114" s="472" t="s">
        <v>246</v>
      </c>
      <c r="J114" s="347">
        <v>1</v>
      </c>
      <c r="K114" s="189">
        <v>45231</v>
      </c>
      <c r="L114" s="189">
        <v>45747</v>
      </c>
      <c r="M114" s="36">
        <f t="shared" si="36"/>
        <v>73.714285714285708</v>
      </c>
      <c r="N114" s="187">
        <v>0</v>
      </c>
      <c r="O114" s="483" t="s">
        <v>2470</v>
      </c>
      <c r="P114" s="449">
        <f t="shared" si="37"/>
        <v>0</v>
      </c>
      <c r="Q114" s="114" t="str">
        <f>IF(ISNUMBER(P114),IF(P114=100%,"CUMPLIDA",IF(AND(ISNUMBER(L114),ISNUMBER(OCI!$P$6)), IF(L114&lt;OCI!$P$6,"INCUMPLIDA","PROCESO"), "VERIFICAR FECHA")),"SIN VALOR AVANCE")</f>
        <v>PROCESO</v>
      </c>
      <c r="R114" s="281" t="s">
        <v>245</v>
      </c>
      <c r="S114" s="282" t="s">
        <v>246</v>
      </c>
      <c r="T114" s="301">
        <v>1</v>
      </c>
      <c r="U114" s="302">
        <v>45231</v>
      </c>
      <c r="V114" s="302">
        <v>45747</v>
      </c>
      <c r="W114" s="36">
        <f t="shared" si="38"/>
        <v>73.714285714285708</v>
      </c>
      <c r="X114" s="187">
        <v>0</v>
      </c>
      <c r="Y114" s="354" t="s">
        <v>2470</v>
      </c>
      <c r="Z114" s="166">
        <f t="shared" si="28"/>
        <v>1</v>
      </c>
      <c r="AA114" s="166">
        <f t="shared" si="29"/>
        <v>1</v>
      </c>
      <c r="AB114" s="166">
        <f t="shared" si="30"/>
        <v>1</v>
      </c>
      <c r="AC114" s="166">
        <f t="shared" si="31"/>
        <v>1</v>
      </c>
      <c r="AD114" s="166">
        <f t="shared" si="32"/>
        <v>1</v>
      </c>
      <c r="AE114" s="166">
        <f t="shared" si="33"/>
        <v>1</v>
      </c>
      <c r="AF114" s="166">
        <f t="shared" si="34"/>
        <v>1</v>
      </c>
      <c r="AG114" s="166">
        <f t="shared" si="35"/>
        <v>1</v>
      </c>
    </row>
    <row r="115" spans="1:33" ht="270.75" customHeight="1">
      <c r="A115" s="446" t="s">
        <v>19</v>
      </c>
      <c r="B115" s="447" t="s">
        <v>16</v>
      </c>
      <c r="C115" s="631"/>
      <c r="D115" s="631"/>
      <c r="E115" s="632"/>
      <c r="F115" s="632"/>
      <c r="G115" s="34" t="s">
        <v>248</v>
      </c>
      <c r="H115" s="34" t="s">
        <v>248</v>
      </c>
      <c r="I115" s="472" t="s">
        <v>249</v>
      </c>
      <c r="J115" s="347">
        <v>1</v>
      </c>
      <c r="K115" s="189">
        <v>45323</v>
      </c>
      <c r="L115" s="189">
        <v>45747</v>
      </c>
      <c r="M115" s="36">
        <f t="shared" si="36"/>
        <v>60.571428571428569</v>
      </c>
      <c r="N115" s="187">
        <v>0</v>
      </c>
      <c r="O115" s="483" t="s">
        <v>2469</v>
      </c>
      <c r="P115" s="449">
        <f t="shared" si="37"/>
        <v>0</v>
      </c>
      <c r="Q115" s="114" t="str">
        <f>IF(ISNUMBER(P115),IF(P115=100%,"CUMPLIDA",IF(AND(ISNUMBER(L115),ISNUMBER(OCI!$P$6)), IF(L115&lt;OCI!$P$6,"INCUMPLIDA","PROCESO"), "VERIFICAR FECHA")),"SIN VALOR AVANCE")</f>
        <v>PROCESO</v>
      </c>
      <c r="R115" s="281" t="s">
        <v>248</v>
      </c>
      <c r="S115" s="282" t="s">
        <v>249</v>
      </c>
      <c r="T115" s="301">
        <v>1</v>
      </c>
      <c r="U115" s="302">
        <v>45323</v>
      </c>
      <c r="V115" s="302">
        <v>45747</v>
      </c>
      <c r="W115" s="36">
        <f t="shared" si="38"/>
        <v>60.571428571428569</v>
      </c>
      <c r="X115" s="187">
        <v>0</v>
      </c>
      <c r="Y115" s="354" t="s">
        <v>2469</v>
      </c>
      <c r="Z115" s="166">
        <f t="shared" si="28"/>
        <v>1</v>
      </c>
      <c r="AA115" s="166">
        <f t="shared" si="29"/>
        <v>1</v>
      </c>
      <c r="AB115" s="166">
        <f t="shared" si="30"/>
        <v>1</v>
      </c>
      <c r="AC115" s="166">
        <f t="shared" si="31"/>
        <v>1</v>
      </c>
      <c r="AD115" s="166">
        <f t="shared" si="32"/>
        <v>1</v>
      </c>
      <c r="AE115" s="166">
        <f t="shared" si="33"/>
        <v>1</v>
      </c>
      <c r="AF115" s="166">
        <f t="shared" si="34"/>
        <v>1</v>
      </c>
      <c r="AG115" s="166">
        <f t="shared" si="35"/>
        <v>1</v>
      </c>
    </row>
    <row r="116" spans="1:33" ht="135.75">
      <c r="A116" s="446" t="s">
        <v>19</v>
      </c>
      <c r="B116" s="447" t="s">
        <v>16</v>
      </c>
      <c r="C116" s="631"/>
      <c r="D116" s="631"/>
      <c r="E116" s="632"/>
      <c r="F116" s="632"/>
      <c r="G116" s="34" t="s">
        <v>251</v>
      </c>
      <c r="H116" s="34" t="s">
        <v>251</v>
      </c>
      <c r="I116" s="472" t="s">
        <v>252</v>
      </c>
      <c r="J116" s="347">
        <v>1</v>
      </c>
      <c r="K116" s="189">
        <v>45231</v>
      </c>
      <c r="L116" s="189">
        <v>45747</v>
      </c>
      <c r="M116" s="36">
        <f t="shared" si="36"/>
        <v>73.714285714285708</v>
      </c>
      <c r="N116" s="187">
        <v>0</v>
      </c>
      <c r="O116" s="483" t="s">
        <v>2470</v>
      </c>
      <c r="P116" s="449">
        <f t="shared" si="37"/>
        <v>0</v>
      </c>
      <c r="Q116" s="114" t="str">
        <f>IF(ISNUMBER(P116),IF(P116=100%,"CUMPLIDA",IF(AND(ISNUMBER(L116),ISNUMBER(OCI!$P$6)), IF(L116&lt;OCI!$P$6,"INCUMPLIDA","PROCESO"), "VERIFICAR FECHA")),"SIN VALOR AVANCE")</f>
        <v>PROCESO</v>
      </c>
      <c r="R116" s="281" t="s">
        <v>251</v>
      </c>
      <c r="S116" s="282" t="s">
        <v>252</v>
      </c>
      <c r="T116" s="301">
        <v>1</v>
      </c>
      <c r="U116" s="302">
        <v>45231</v>
      </c>
      <c r="V116" s="302">
        <v>45747</v>
      </c>
      <c r="W116" s="36">
        <f t="shared" si="38"/>
        <v>73.714285714285708</v>
      </c>
      <c r="X116" s="187">
        <v>0</v>
      </c>
      <c r="Y116" s="354" t="s">
        <v>2470</v>
      </c>
      <c r="Z116" s="166">
        <f t="shared" si="28"/>
        <v>1</v>
      </c>
      <c r="AA116" s="166">
        <f t="shared" si="29"/>
        <v>1</v>
      </c>
      <c r="AB116" s="166">
        <f t="shared" si="30"/>
        <v>1</v>
      </c>
      <c r="AC116" s="166">
        <f t="shared" si="31"/>
        <v>1</v>
      </c>
      <c r="AD116" s="166">
        <f t="shared" si="32"/>
        <v>1</v>
      </c>
      <c r="AE116" s="166">
        <f t="shared" si="33"/>
        <v>1</v>
      </c>
      <c r="AF116" s="166">
        <f t="shared" si="34"/>
        <v>1</v>
      </c>
      <c r="AG116" s="166">
        <f t="shared" si="35"/>
        <v>1</v>
      </c>
    </row>
    <row r="117" spans="1:33" ht="375.75" customHeight="1">
      <c r="A117" s="446" t="s">
        <v>19</v>
      </c>
      <c r="B117" s="447" t="s">
        <v>16</v>
      </c>
      <c r="C117" s="631"/>
      <c r="D117" s="631"/>
      <c r="E117" s="632"/>
      <c r="F117" s="632"/>
      <c r="G117" s="34" t="s">
        <v>254</v>
      </c>
      <c r="H117" s="34" t="s">
        <v>254</v>
      </c>
      <c r="I117" s="472" t="s">
        <v>255</v>
      </c>
      <c r="J117" s="347">
        <v>1</v>
      </c>
      <c r="K117" s="189">
        <v>45231</v>
      </c>
      <c r="L117" s="189">
        <v>45808</v>
      </c>
      <c r="M117" s="36">
        <f t="shared" si="36"/>
        <v>82.428571428571431</v>
      </c>
      <c r="N117" s="187">
        <v>0</v>
      </c>
      <c r="O117" s="483" t="s">
        <v>2468</v>
      </c>
      <c r="P117" s="449">
        <f t="shared" si="37"/>
        <v>0</v>
      </c>
      <c r="Q117" s="114" t="str">
        <f>IF(ISNUMBER(P117),IF(P117=100%,"CUMPLIDA",IF(AND(ISNUMBER(L117),ISNUMBER(OCI!$P$6)), IF(L117&lt;OCI!$P$6,"INCUMPLIDA","PROCESO"), "VERIFICAR FECHA")),"SIN VALOR AVANCE")</f>
        <v>PROCESO</v>
      </c>
      <c r="R117" s="281" t="s">
        <v>254</v>
      </c>
      <c r="S117" s="282" t="s">
        <v>255</v>
      </c>
      <c r="T117" s="301">
        <v>1</v>
      </c>
      <c r="U117" s="302">
        <v>45231</v>
      </c>
      <c r="V117" s="302">
        <v>45808</v>
      </c>
      <c r="W117" s="36">
        <f t="shared" si="38"/>
        <v>82.428571428571431</v>
      </c>
      <c r="X117" s="187">
        <v>0</v>
      </c>
      <c r="Y117" s="354" t="s">
        <v>2468</v>
      </c>
      <c r="Z117" s="166">
        <f t="shared" si="28"/>
        <v>1</v>
      </c>
      <c r="AA117" s="166">
        <f t="shared" si="29"/>
        <v>1</v>
      </c>
      <c r="AB117" s="166">
        <f t="shared" si="30"/>
        <v>1</v>
      </c>
      <c r="AC117" s="166">
        <f t="shared" si="31"/>
        <v>1</v>
      </c>
      <c r="AD117" s="166">
        <f t="shared" si="32"/>
        <v>1</v>
      </c>
      <c r="AE117" s="166">
        <f t="shared" si="33"/>
        <v>1</v>
      </c>
      <c r="AF117" s="166">
        <f t="shared" si="34"/>
        <v>1</v>
      </c>
      <c r="AG117" s="166">
        <f t="shared" si="35"/>
        <v>1</v>
      </c>
    </row>
    <row r="118" spans="1:33" ht="135.75">
      <c r="A118" s="446" t="s">
        <v>19</v>
      </c>
      <c r="B118" s="447" t="s">
        <v>16</v>
      </c>
      <c r="C118" s="631"/>
      <c r="D118" s="631"/>
      <c r="E118" s="632"/>
      <c r="F118" s="632"/>
      <c r="G118" s="34" t="s">
        <v>1363</v>
      </c>
      <c r="H118" s="34" t="s">
        <v>258</v>
      </c>
      <c r="I118" s="472" t="s">
        <v>259</v>
      </c>
      <c r="J118" s="347">
        <v>8</v>
      </c>
      <c r="K118" s="189">
        <v>45809</v>
      </c>
      <c r="L118" s="189">
        <v>46568</v>
      </c>
      <c r="M118" s="36">
        <f t="shared" si="36"/>
        <v>108.42857142857143</v>
      </c>
      <c r="N118" s="187">
        <v>0</v>
      </c>
      <c r="O118" s="483" t="s">
        <v>2470</v>
      </c>
      <c r="P118" s="449">
        <f t="shared" si="37"/>
        <v>0</v>
      </c>
      <c r="Q118" s="114" t="str">
        <f>IF(ISNUMBER(P118),IF(P118=100%,"CUMPLIDA",IF(AND(ISNUMBER(L118),ISNUMBER(OCI!$P$6)), IF(L118&lt;OCI!$P$6,"INCUMPLIDA","PROCESO"), "VERIFICAR FECHA")),"SIN VALOR AVANCE")</f>
        <v>PROCESO</v>
      </c>
      <c r="R118" s="281" t="s">
        <v>258</v>
      </c>
      <c r="S118" s="282" t="s">
        <v>259</v>
      </c>
      <c r="T118" s="301">
        <v>8</v>
      </c>
      <c r="U118" s="302">
        <v>45809</v>
      </c>
      <c r="V118" s="302">
        <v>46568</v>
      </c>
      <c r="W118" s="36">
        <f t="shared" si="38"/>
        <v>108.42857142857143</v>
      </c>
      <c r="X118" s="187">
        <v>0</v>
      </c>
      <c r="Y118" s="354" t="s">
        <v>2470</v>
      </c>
      <c r="Z118" s="166">
        <f t="shared" si="28"/>
        <v>1</v>
      </c>
      <c r="AA118" s="166">
        <f t="shared" si="29"/>
        <v>1</v>
      </c>
      <c r="AB118" s="166">
        <f t="shared" si="30"/>
        <v>1</v>
      </c>
      <c r="AC118" s="166">
        <f t="shared" si="31"/>
        <v>1</v>
      </c>
      <c r="AD118" s="166">
        <f t="shared" si="32"/>
        <v>1</v>
      </c>
      <c r="AE118" s="166">
        <f t="shared" si="33"/>
        <v>1</v>
      </c>
      <c r="AF118" s="166">
        <f t="shared" si="34"/>
        <v>1</v>
      </c>
      <c r="AG118" s="166">
        <f t="shared" si="35"/>
        <v>1</v>
      </c>
    </row>
    <row r="119" spans="1:33" ht="165.75" customHeight="1">
      <c r="A119" s="446" t="s">
        <v>19</v>
      </c>
      <c r="B119" s="447" t="s">
        <v>16</v>
      </c>
      <c r="C119" s="631"/>
      <c r="D119" s="631"/>
      <c r="E119" s="632"/>
      <c r="F119" s="632"/>
      <c r="G119" s="34" t="s">
        <v>1364</v>
      </c>
      <c r="H119" s="34" t="s">
        <v>261</v>
      </c>
      <c r="I119" s="472" t="s">
        <v>262</v>
      </c>
      <c r="J119" s="347">
        <v>1</v>
      </c>
      <c r="K119" s="189">
        <v>45809</v>
      </c>
      <c r="L119" s="189">
        <v>46568</v>
      </c>
      <c r="M119" s="36">
        <f t="shared" si="36"/>
        <v>108.42857142857143</v>
      </c>
      <c r="N119" s="187">
        <v>0</v>
      </c>
      <c r="O119" s="483" t="s">
        <v>2469</v>
      </c>
      <c r="P119" s="449">
        <f t="shared" si="37"/>
        <v>0</v>
      </c>
      <c r="Q119" s="114" t="str">
        <f>IF(ISNUMBER(P119),IF(P119=100%,"CUMPLIDA",IF(AND(ISNUMBER(L119),ISNUMBER(OCI!$P$6)), IF(L119&lt;OCI!$P$6,"INCUMPLIDA","PROCESO"), "VERIFICAR FECHA")),"SIN VALOR AVANCE")</f>
        <v>PROCESO</v>
      </c>
      <c r="R119" s="281" t="s">
        <v>261</v>
      </c>
      <c r="S119" s="282" t="s">
        <v>262</v>
      </c>
      <c r="T119" s="301">
        <v>1</v>
      </c>
      <c r="U119" s="302">
        <v>45809</v>
      </c>
      <c r="V119" s="302">
        <v>46568</v>
      </c>
      <c r="W119" s="36">
        <f t="shared" si="38"/>
        <v>108.42857142857143</v>
      </c>
      <c r="X119" s="187">
        <v>0</v>
      </c>
      <c r="Y119" s="354" t="s">
        <v>2469</v>
      </c>
      <c r="Z119" s="166">
        <f t="shared" si="28"/>
        <v>1</v>
      </c>
      <c r="AA119" s="166">
        <f t="shared" si="29"/>
        <v>1</v>
      </c>
      <c r="AB119" s="166">
        <f t="shared" si="30"/>
        <v>1</v>
      </c>
      <c r="AC119" s="166">
        <f t="shared" si="31"/>
        <v>1</v>
      </c>
      <c r="AD119" s="166">
        <f t="shared" si="32"/>
        <v>1</v>
      </c>
      <c r="AE119" s="166">
        <f t="shared" si="33"/>
        <v>1</v>
      </c>
      <c r="AF119" s="166">
        <f t="shared" si="34"/>
        <v>1</v>
      </c>
      <c r="AG119" s="166">
        <f t="shared" si="35"/>
        <v>1</v>
      </c>
    </row>
    <row r="120" spans="1:33" ht="409.5">
      <c r="A120" s="446" t="s">
        <v>19</v>
      </c>
      <c r="B120" s="447" t="s">
        <v>16</v>
      </c>
      <c r="C120" s="631"/>
      <c r="D120" s="631"/>
      <c r="E120" s="632"/>
      <c r="F120" s="632"/>
      <c r="G120" s="34" t="s">
        <v>1365</v>
      </c>
      <c r="H120" s="34" t="s">
        <v>264</v>
      </c>
      <c r="I120" s="472" t="s">
        <v>265</v>
      </c>
      <c r="J120" s="347">
        <v>2</v>
      </c>
      <c r="K120" s="189">
        <v>45809</v>
      </c>
      <c r="L120" s="189">
        <v>46568</v>
      </c>
      <c r="M120" s="36">
        <f t="shared" si="36"/>
        <v>108.42857142857143</v>
      </c>
      <c r="N120" s="187">
        <v>0</v>
      </c>
      <c r="O120" s="483" t="s">
        <v>2468</v>
      </c>
      <c r="P120" s="449">
        <f t="shared" si="37"/>
        <v>0</v>
      </c>
      <c r="Q120" s="114" t="str">
        <f>IF(ISNUMBER(P120),IF(P120=100%,"CUMPLIDA",IF(AND(ISNUMBER(L120),ISNUMBER(OCI!$P$6)), IF(L120&lt;OCI!$P$6,"INCUMPLIDA","PROCESO"), "VERIFICAR FECHA")),"SIN VALOR AVANCE")</f>
        <v>PROCESO</v>
      </c>
      <c r="R120" s="281" t="s">
        <v>264</v>
      </c>
      <c r="S120" s="282" t="s">
        <v>265</v>
      </c>
      <c r="T120" s="301">
        <v>2</v>
      </c>
      <c r="U120" s="302">
        <v>45809</v>
      </c>
      <c r="V120" s="302">
        <v>46568</v>
      </c>
      <c r="W120" s="36">
        <f t="shared" si="38"/>
        <v>108.42857142857143</v>
      </c>
      <c r="X120" s="187">
        <v>0</v>
      </c>
      <c r="Y120" s="354" t="s">
        <v>2468</v>
      </c>
      <c r="Z120" s="166">
        <f t="shared" si="28"/>
        <v>1</v>
      </c>
      <c r="AA120" s="166">
        <f t="shared" si="29"/>
        <v>1</v>
      </c>
      <c r="AB120" s="166">
        <f t="shared" si="30"/>
        <v>1</v>
      </c>
      <c r="AC120" s="166">
        <f t="shared" si="31"/>
        <v>1</v>
      </c>
      <c r="AD120" s="166">
        <f t="shared" si="32"/>
        <v>1</v>
      </c>
      <c r="AE120" s="166">
        <f t="shared" si="33"/>
        <v>1</v>
      </c>
      <c r="AF120" s="166">
        <f t="shared" si="34"/>
        <v>1</v>
      </c>
      <c r="AG120" s="166">
        <f t="shared" si="35"/>
        <v>1</v>
      </c>
    </row>
    <row r="121" spans="1:33" ht="345" customHeight="1">
      <c r="A121" s="446" t="s">
        <v>19</v>
      </c>
      <c r="B121" s="447" t="s">
        <v>16</v>
      </c>
      <c r="C121" s="631"/>
      <c r="D121" s="631"/>
      <c r="E121" s="632"/>
      <c r="F121" s="632"/>
      <c r="G121" s="305" t="s">
        <v>2471</v>
      </c>
      <c r="H121" s="305" t="s">
        <v>2471</v>
      </c>
      <c r="I121" s="475" t="s">
        <v>2472</v>
      </c>
      <c r="J121" s="35">
        <v>1</v>
      </c>
      <c r="K121" s="307">
        <v>42795</v>
      </c>
      <c r="L121" s="307">
        <v>42855</v>
      </c>
      <c r="M121" s="36">
        <f t="shared" si="36"/>
        <v>8.5714285714285712</v>
      </c>
      <c r="N121" s="187">
        <v>1</v>
      </c>
      <c r="O121" s="472" t="s">
        <v>2473</v>
      </c>
      <c r="P121" s="348">
        <f t="shared" si="37"/>
        <v>1</v>
      </c>
      <c r="Q121" s="114" t="str">
        <f>IF(ISNUMBER(P121),IF(P121=100%,"CUMPLIDA",IF(AND(ISNUMBER(L121),ISNUMBER(OCI!$P$6)), IF(L121&lt;OCI!$P$6,"INCUMPLIDA","PROCESO"), "VERIFICAR FECHA")),"SIN VALOR AVANCE")</f>
        <v>CUMPLIDA</v>
      </c>
      <c r="R121" s="364" t="s">
        <v>2471</v>
      </c>
      <c r="S121" s="365" t="s">
        <v>2472</v>
      </c>
      <c r="T121" s="363">
        <v>1</v>
      </c>
      <c r="U121" s="359">
        <v>42795</v>
      </c>
      <c r="V121" s="359">
        <v>42855</v>
      </c>
      <c r="W121" s="36">
        <f t="shared" si="38"/>
        <v>8.5714285714285712</v>
      </c>
      <c r="X121" s="187">
        <v>1</v>
      </c>
      <c r="Y121" s="355" t="s">
        <v>2473</v>
      </c>
      <c r="Z121" s="166">
        <f t="shared" si="28"/>
        <v>1</v>
      </c>
      <c r="AA121" s="166">
        <f t="shared" si="29"/>
        <v>1</v>
      </c>
      <c r="AB121" s="166">
        <f t="shared" si="30"/>
        <v>1</v>
      </c>
      <c r="AC121" s="166">
        <f t="shared" si="31"/>
        <v>1</v>
      </c>
      <c r="AD121" s="166">
        <f t="shared" si="32"/>
        <v>1</v>
      </c>
      <c r="AE121" s="166">
        <f t="shared" si="33"/>
        <v>1</v>
      </c>
      <c r="AF121" s="166">
        <f t="shared" si="34"/>
        <v>1</v>
      </c>
      <c r="AG121" s="166">
        <f t="shared" si="35"/>
        <v>1</v>
      </c>
    </row>
    <row r="122" spans="1:33" ht="210" customHeight="1">
      <c r="A122" s="446" t="s">
        <v>19</v>
      </c>
      <c r="B122" s="447" t="s">
        <v>16</v>
      </c>
      <c r="C122" s="631"/>
      <c r="D122" s="631"/>
      <c r="E122" s="632"/>
      <c r="F122" s="632"/>
      <c r="G122" s="305" t="s">
        <v>2474</v>
      </c>
      <c r="H122" s="305" t="s">
        <v>2474</v>
      </c>
      <c r="I122" s="475" t="s">
        <v>2475</v>
      </c>
      <c r="J122" s="35">
        <v>1</v>
      </c>
      <c r="K122" s="307">
        <v>42855</v>
      </c>
      <c r="L122" s="307">
        <v>42916</v>
      </c>
      <c r="M122" s="36">
        <f t="shared" si="36"/>
        <v>8.7142857142857135</v>
      </c>
      <c r="N122" s="187">
        <v>1</v>
      </c>
      <c r="O122" s="472" t="s">
        <v>2476</v>
      </c>
      <c r="P122" s="348">
        <f t="shared" si="37"/>
        <v>1</v>
      </c>
      <c r="Q122" s="114" t="str">
        <f>IF(ISNUMBER(P122),IF(P122=100%,"CUMPLIDA",IF(AND(ISNUMBER(L122),ISNUMBER(OCI!$P$6)), IF(L122&lt;OCI!$P$6,"INCUMPLIDA","PROCESO"), "VERIFICAR FECHA")),"SIN VALOR AVANCE")</f>
        <v>CUMPLIDA</v>
      </c>
      <c r="R122" s="364" t="s">
        <v>2474</v>
      </c>
      <c r="S122" s="365" t="s">
        <v>2475</v>
      </c>
      <c r="T122" s="363">
        <v>1</v>
      </c>
      <c r="U122" s="359">
        <v>42855</v>
      </c>
      <c r="V122" s="359">
        <v>42916</v>
      </c>
      <c r="W122" s="36">
        <f t="shared" si="38"/>
        <v>8.7142857142857135</v>
      </c>
      <c r="X122" s="187">
        <v>1</v>
      </c>
      <c r="Y122" s="355" t="s">
        <v>2476</v>
      </c>
      <c r="Z122" s="166">
        <f t="shared" si="28"/>
        <v>1</v>
      </c>
      <c r="AA122" s="166">
        <f t="shared" si="29"/>
        <v>1</v>
      </c>
      <c r="AB122" s="166">
        <f t="shared" si="30"/>
        <v>1</v>
      </c>
      <c r="AC122" s="166">
        <f t="shared" si="31"/>
        <v>1</v>
      </c>
      <c r="AD122" s="166">
        <f t="shared" si="32"/>
        <v>1</v>
      </c>
      <c r="AE122" s="166">
        <f t="shared" si="33"/>
        <v>1</v>
      </c>
      <c r="AF122" s="166">
        <f t="shared" si="34"/>
        <v>1</v>
      </c>
      <c r="AG122" s="166">
        <f t="shared" si="35"/>
        <v>1</v>
      </c>
    </row>
    <row r="123" spans="1:33" ht="409.5">
      <c r="A123" s="446" t="s">
        <v>19</v>
      </c>
      <c r="B123" s="447" t="s">
        <v>16</v>
      </c>
      <c r="C123" s="631" t="s">
        <v>2477</v>
      </c>
      <c r="D123" s="631" t="s">
        <v>2478</v>
      </c>
      <c r="E123" s="632" t="s">
        <v>2479</v>
      </c>
      <c r="F123" s="632" t="s">
        <v>2480</v>
      </c>
      <c r="G123" s="697" t="s">
        <v>2481</v>
      </c>
      <c r="H123" s="344" t="s">
        <v>2429</v>
      </c>
      <c r="I123" s="472" t="s">
        <v>969</v>
      </c>
      <c r="J123" s="35">
        <v>1</v>
      </c>
      <c r="K123" s="307">
        <v>45231</v>
      </c>
      <c r="L123" s="307">
        <v>45504</v>
      </c>
      <c r="M123" s="36">
        <f t="shared" si="36"/>
        <v>39</v>
      </c>
      <c r="N123" s="187">
        <v>1</v>
      </c>
      <c r="O123" s="483" t="s">
        <v>2430</v>
      </c>
      <c r="P123" s="449">
        <f t="shared" si="37"/>
        <v>1</v>
      </c>
      <c r="Q123" s="114" t="str">
        <f>IF(ISNUMBER(P123),IF(P123=100%,"CUMPLIDA",IF(AND(ISNUMBER(L123),ISNUMBER(OCI!$P$6)), IF(L123&lt;OCI!$P$6,"INCUMPLIDA","PROCESO"), "VERIFICAR FECHA")),"SIN VALOR AVANCE")</f>
        <v>CUMPLIDA</v>
      </c>
      <c r="R123" s="362" t="s">
        <v>2429</v>
      </c>
      <c r="S123" s="282" t="s">
        <v>969</v>
      </c>
      <c r="T123" s="363">
        <v>1</v>
      </c>
      <c r="U123" s="359">
        <v>45231</v>
      </c>
      <c r="V123" s="359">
        <v>45504</v>
      </c>
      <c r="W123" s="36">
        <f t="shared" si="38"/>
        <v>39</v>
      </c>
      <c r="X123" s="187">
        <v>1</v>
      </c>
      <c r="Y123" s="354" t="s">
        <v>2430</v>
      </c>
      <c r="Z123" s="166">
        <f t="shared" si="28"/>
        <v>1</v>
      </c>
      <c r="AA123" s="166">
        <f t="shared" si="29"/>
        <v>1</v>
      </c>
      <c r="AB123" s="166">
        <f t="shared" si="30"/>
        <v>1</v>
      </c>
      <c r="AC123" s="166">
        <f t="shared" si="31"/>
        <v>1</v>
      </c>
      <c r="AD123" s="166">
        <f t="shared" si="32"/>
        <v>1</v>
      </c>
      <c r="AE123" s="166">
        <f t="shared" si="33"/>
        <v>1</v>
      </c>
      <c r="AF123" s="166">
        <f t="shared" si="34"/>
        <v>1</v>
      </c>
      <c r="AG123" s="166">
        <f t="shared" si="35"/>
        <v>1</v>
      </c>
    </row>
    <row r="124" spans="1:33" ht="390.75" customHeight="1">
      <c r="A124" s="446" t="s">
        <v>19</v>
      </c>
      <c r="B124" s="447" t="s">
        <v>16</v>
      </c>
      <c r="C124" s="631"/>
      <c r="D124" s="631"/>
      <c r="E124" s="632"/>
      <c r="F124" s="632"/>
      <c r="G124" s="698"/>
      <c r="H124" s="344" t="s">
        <v>2431</v>
      </c>
      <c r="I124" s="472" t="s">
        <v>2432</v>
      </c>
      <c r="J124" s="35">
        <v>1</v>
      </c>
      <c r="K124" s="307">
        <v>45231</v>
      </c>
      <c r="L124" s="307">
        <v>45504</v>
      </c>
      <c r="M124" s="36">
        <f t="shared" si="36"/>
        <v>39</v>
      </c>
      <c r="N124" s="187">
        <v>1</v>
      </c>
      <c r="O124" s="483" t="s">
        <v>2482</v>
      </c>
      <c r="P124" s="449">
        <f t="shared" si="37"/>
        <v>1</v>
      </c>
      <c r="Q124" s="114" t="str">
        <f>IF(ISNUMBER(P124),IF(P124=100%,"CUMPLIDA",IF(AND(ISNUMBER(L124),ISNUMBER(OCI!$P$6)), IF(L124&lt;OCI!$P$6,"INCUMPLIDA","PROCESO"), "VERIFICAR FECHA")),"SIN VALOR AVANCE")</f>
        <v>CUMPLIDA</v>
      </c>
      <c r="R124" s="362" t="s">
        <v>2431</v>
      </c>
      <c r="S124" s="282" t="s">
        <v>2432</v>
      </c>
      <c r="T124" s="363">
        <v>1</v>
      </c>
      <c r="U124" s="359">
        <v>45231</v>
      </c>
      <c r="V124" s="359">
        <v>45504</v>
      </c>
      <c r="W124" s="36">
        <f t="shared" si="38"/>
        <v>39</v>
      </c>
      <c r="X124" s="187">
        <v>1</v>
      </c>
      <c r="Y124" s="354" t="s">
        <v>2482</v>
      </c>
      <c r="Z124" s="166">
        <f t="shared" si="28"/>
        <v>1</v>
      </c>
      <c r="AA124" s="166">
        <f t="shared" si="29"/>
        <v>1</v>
      </c>
      <c r="AB124" s="166">
        <f t="shared" si="30"/>
        <v>1</v>
      </c>
      <c r="AC124" s="166">
        <f t="shared" si="31"/>
        <v>1</v>
      </c>
      <c r="AD124" s="166">
        <f t="shared" si="32"/>
        <v>1</v>
      </c>
      <c r="AE124" s="166">
        <f t="shared" si="33"/>
        <v>1</v>
      </c>
      <c r="AF124" s="166">
        <f t="shared" si="34"/>
        <v>1</v>
      </c>
      <c r="AG124" s="166">
        <f t="shared" si="35"/>
        <v>1</v>
      </c>
    </row>
    <row r="125" spans="1:33" ht="285.75" customHeight="1">
      <c r="A125" s="446" t="s">
        <v>19</v>
      </c>
      <c r="B125" s="447" t="s">
        <v>16</v>
      </c>
      <c r="C125" s="631"/>
      <c r="D125" s="631"/>
      <c r="E125" s="632"/>
      <c r="F125" s="632"/>
      <c r="G125" s="34" t="s">
        <v>2434</v>
      </c>
      <c r="H125" s="34" t="s">
        <v>1614</v>
      </c>
      <c r="I125" s="472" t="s">
        <v>238</v>
      </c>
      <c r="J125" s="347">
        <v>1</v>
      </c>
      <c r="K125" s="189">
        <v>45323</v>
      </c>
      <c r="L125" s="189">
        <v>45747</v>
      </c>
      <c r="M125" s="36">
        <f t="shared" si="36"/>
        <v>60.571428571428569</v>
      </c>
      <c r="N125" s="187">
        <v>0</v>
      </c>
      <c r="O125" s="483" t="s">
        <v>2483</v>
      </c>
      <c r="P125" s="449">
        <f t="shared" si="37"/>
        <v>0</v>
      </c>
      <c r="Q125" s="114" t="str">
        <f>IF(ISNUMBER(P125),IF(P125=100%,"CUMPLIDA",IF(AND(ISNUMBER(L125),ISNUMBER(OCI!$P$6)), IF(L125&lt;OCI!$P$6,"INCUMPLIDA","PROCESO"), "VERIFICAR FECHA")),"SIN VALOR AVANCE")</f>
        <v>PROCESO</v>
      </c>
      <c r="R125" s="281" t="s">
        <v>1614</v>
      </c>
      <c r="S125" s="282" t="s">
        <v>238</v>
      </c>
      <c r="T125" s="301">
        <v>1</v>
      </c>
      <c r="U125" s="302">
        <v>45323</v>
      </c>
      <c r="V125" s="302">
        <v>45747</v>
      </c>
      <c r="W125" s="36">
        <f t="shared" si="38"/>
        <v>60.571428571428569</v>
      </c>
      <c r="X125" s="187">
        <v>0</v>
      </c>
      <c r="Y125" s="354" t="s">
        <v>2483</v>
      </c>
      <c r="Z125" s="166">
        <f t="shared" si="28"/>
        <v>1</v>
      </c>
      <c r="AA125" s="166">
        <f t="shared" si="29"/>
        <v>1</v>
      </c>
      <c r="AB125" s="166">
        <f t="shared" si="30"/>
        <v>1</v>
      </c>
      <c r="AC125" s="166">
        <f t="shared" si="31"/>
        <v>1</v>
      </c>
      <c r="AD125" s="166">
        <f t="shared" si="32"/>
        <v>1</v>
      </c>
      <c r="AE125" s="166">
        <f t="shared" si="33"/>
        <v>1</v>
      </c>
      <c r="AF125" s="166">
        <f t="shared" si="34"/>
        <v>1</v>
      </c>
      <c r="AG125" s="166">
        <f t="shared" si="35"/>
        <v>1</v>
      </c>
    </row>
    <row r="126" spans="1:33" ht="135.75">
      <c r="A126" s="446" t="s">
        <v>19</v>
      </c>
      <c r="B126" s="447" t="s">
        <v>16</v>
      </c>
      <c r="C126" s="631"/>
      <c r="D126" s="631"/>
      <c r="E126" s="632"/>
      <c r="F126" s="632"/>
      <c r="G126" s="34" t="s">
        <v>241</v>
      </c>
      <c r="H126" s="34" t="s">
        <v>241</v>
      </c>
      <c r="I126" s="472" t="s">
        <v>242</v>
      </c>
      <c r="J126" s="347">
        <v>1</v>
      </c>
      <c r="K126" s="189">
        <v>45323</v>
      </c>
      <c r="L126" s="189">
        <v>45747</v>
      </c>
      <c r="M126" s="36">
        <f t="shared" si="36"/>
        <v>60.571428571428569</v>
      </c>
      <c r="N126" s="187">
        <v>0</v>
      </c>
      <c r="O126" s="483" t="s">
        <v>2470</v>
      </c>
      <c r="P126" s="449">
        <f t="shared" si="37"/>
        <v>0</v>
      </c>
      <c r="Q126" s="114" t="str">
        <f>IF(ISNUMBER(P126),IF(P126=100%,"CUMPLIDA",IF(AND(ISNUMBER(L126),ISNUMBER(OCI!$P$6)), IF(L126&lt;OCI!$P$6,"INCUMPLIDA","PROCESO"), "VERIFICAR FECHA")),"SIN VALOR AVANCE")</f>
        <v>PROCESO</v>
      </c>
      <c r="R126" s="281" t="s">
        <v>241</v>
      </c>
      <c r="S126" s="282" t="s">
        <v>242</v>
      </c>
      <c r="T126" s="301">
        <v>1</v>
      </c>
      <c r="U126" s="302">
        <v>45323</v>
      </c>
      <c r="V126" s="302">
        <v>45747</v>
      </c>
      <c r="W126" s="36">
        <f t="shared" si="38"/>
        <v>60.571428571428569</v>
      </c>
      <c r="X126" s="187">
        <v>0</v>
      </c>
      <c r="Y126" s="354" t="s">
        <v>2470</v>
      </c>
      <c r="Z126" s="166">
        <f t="shared" si="28"/>
        <v>1</v>
      </c>
      <c r="AA126" s="166">
        <f t="shared" si="29"/>
        <v>1</v>
      </c>
      <c r="AB126" s="166">
        <f t="shared" si="30"/>
        <v>1</v>
      </c>
      <c r="AC126" s="166">
        <f t="shared" si="31"/>
        <v>1</v>
      </c>
      <c r="AD126" s="166">
        <f t="shared" si="32"/>
        <v>1</v>
      </c>
      <c r="AE126" s="166">
        <f t="shared" si="33"/>
        <v>1</v>
      </c>
      <c r="AF126" s="166">
        <f t="shared" si="34"/>
        <v>1</v>
      </c>
      <c r="AG126" s="166">
        <f t="shared" si="35"/>
        <v>1</v>
      </c>
    </row>
    <row r="127" spans="1:33" ht="150">
      <c r="A127" s="446" t="s">
        <v>19</v>
      </c>
      <c r="B127" s="447" t="s">
        <v>16</v>
      </c>
      <c r="C127" s="631"/>
      <c r="D127" s="631"/>
      <c r="E127" s="632"/>
      <c r="F127" s="632"/>
      <c r="G127" s="34" t="s">
        <v>1361</v>
      </c>
      <c r="H127" s="34" t="s">
        <v>245</v>
      </c>
      <c r="I127" s="472" t="s">
        <v>246</v>
      </c>
      <c r="J127" s="347">
        <v>1</v>
      </c>
      <c r="K127" s="189">
        <v>45231</v>
      </c>
      <c r="L127" s="189">
        <v>45747</v>
      </c>
      <c r="M127" s="36">
        <f t="shared" si="36"/>
        <v>73.714285714285708</v>
      </c>
      <c r="N127" s="187">
        <v>0</v>
      </c>
      <c r="O127" s="483" t="s">
        <v>2470</v>
      </c>
      <c r="P127" s="449">
        <f t="shared" si="37"/>
        <v>0</v>
      </c>
      <c r="Q127" s="114" t="str">
        <f>IF(ISNUMBER(P127),IF(P127=100%,"CUMPLIDA",IF(AND(ISNUMBER(L127),ISNUMBER(OCI!$P$6)), IF(L127&lt;OCI!$P$6,"INCUMPLIDA","PROCESO"), "VERIFICAR FECHA")),"SIN VALOR AVANCE")</f>
        <v>PROCESO</v>
      </c>
      <c r="R127" s="281" t="s">
        <v>245</v>
      </c>
      <c r="S127" s="282" t="s">
        <v>246</v>
      </c>
      <c r="T127" s="301">
        <v>1</v>
      </c>
      <c r="U127" s="302">
        <v>45231</v>
      </c>
      <c r="V127" s="302">
        <v>45747</v>
      </c>
      <c r="W127" s="36">
        <f t="shared" si="38"/>
        <v>73.714285714285708</v>
      </c>
      <c r="X127" s="187">
        <v>0</v>
      </c>
      <c r="Y127" s="354" t="s">
        <v>2470</v>
      </c>
      <c r="Z127" s="166">
        <f t="shared" si="28"/>
        <v>1</v>
      </c>
      <c r="AA127" s="166">
        <f t="shared" si="29"/>
        <v>1</v>
      </c>
      <c r="AB127" s="166">
        <f t="shared" si="30"/>
        <v>1</v>
      </c>
      <c r="AC127" s="166">
        <f t="shared" si="31"/>
        <v>1</v>
      </c>
      <c r="AD127" s="166">
        <f t="shared" si="32"/>
        <v>1</v>
      </c>
      <c r="AE127" s="166">
        <f t="shared" si="33"/>
        <v>1</v>
      </c>
      <c r="AF127" s="166">
        <f t="shared" si="34"/>
        <v>1</v>
      </c>
      <c r="AG127" s="166">
        <f t="shared" si="35"/>
        <v>1</v>
      </c>
    </row>
    <row r="128" spans="1:33" ht="285.75" customHeight="1">
      <c r="A128" s="446" t="s">
        <v>19</v>
      </c>
      <c r="B128" s="447" t="s">
        <v>16</v>
      </c>
      <c r="C128" s="631"/>
      <c r="D128" s="631"/>
      <c r="E128" s="632"/>
      <c r="F128" s="632"/>
      <c r="G128" s="34" t="s">
        <v>248</v>
      </c>
      <c r="H128" s="34" t="s">
        <v>248</v>
      </c>
      <c r="I128" s="472" t="s">
        <v>249</v>
      </c>
      <c r="J128" s="347">
        <v>1</v>
      </c>
      <c r="K128" s="189">
        <v>45323</v>
      </c>
      <c r="L128" s="189">
        <v>45747</v>
      </c>
      <c r="M128" s="36">
        <f t="shared" si="36"/>
        <v>60.571428571428569</v>
      </c>
      <c r="N128" s="187">
        <v>0</v>
      </c>
      <c r="O128" s="483" t="s">
        <v>2483</v>
      </c>
      <c r="P128" s="449">
        <f t="shared" si="37"/>
        <v>0</v>
      </c>
      <c r="Q128" s="114" t="str">
        <f>IF(ISNUMBER(P128),IF(P128=100%,"CUMPLIDA",IF(AND(ISNUMBER(L128),ISNUMBER(OCI!$P$6)), IF(L128&lt;OCI!$P$6,"INCUMPLIDA","PROCESO"), "VERIFICAR FECHA")),"SIN VALOR AVANCE")</f>
        <v>PROCESO</v>
      </c>
      <c r="R128" s="281" t="s">
        <v>248</v>
      </c>
      <c r="S128" s="282" t="s">
        <v>249</v>
      </c>
      <c r="T128" s="301">
        <v>1</v>
      </c>
      <c r="U128" s="302">
        <v>45323</v>
      </c>
      <c r="V128" s="302">
        <v>45747</v>
      </c>
      <c r="W128" s="36">
        <f t="shared" si="38"/>
        <v>60.571428571428569</v>
      </c>
      <c r="X128" s="187">
        <v>0</v>
      </c>
      <c r="Y128" s="354" t="s">
        <v>2483</v>
      </c>
      <c r="Z128" s="166">
        <f t="shared" ref="Z128:Z191" si="39">IF(R128=H128,1,0)</f>
        <v>1</v>
      </c>
      <c r="AA128" s="166">
        <f t="shared" ref="AA128:AA191" si="40">IF(S128=I128,1,0)</f>
        <v>1</v>
      </c>
      <c r="AB128" s="166">
        <f t="shared" ref="AB128:AB191" si="41">IF(T128=J128,1,0)</f>
        <v>1</v>
      </c>
      <c r="AC128" s="166">
        <f t="shared" ref="AC128:AC191" si="42">IF(U128=K128,1,0)</f>
        <v>1</v>
      </c>
      <c r="AD128" s="166">
        <f t="shared" ref="AD128:AD191" si="43">IF(V128=L128,1,0)</f>
        <v>1</v>
      </c>
      <c r="AE128" s="166">
        <f t="shared" ref="AE128:AE191" si="44">IF(W128=M128,1,0)</f>
        <v>1</v>
      </c>
      <c r="AF128" s="166">
        <f t="shared" ref="AF128:AF191" si="45">IF(X128=N128,1,0)</f>
        <v>1</v>
      </c>
      <c r="AG128" s="166">
        <f t="shared" ref="AG128:AG191" si="46">IF(Y128=O128,1,0)</f>
        <v>1</v>
      </c>
    </row>
    <row r="129" spans="1:33" ht="135.75">
      <c r="A129" s="446" t="s">
        <v>19</v>
      </c>
      <c r="B129" s="447" t="s">
        <v>16</v>
      </c>
      <c r="C129" s="631"/>
      <c r="D129" s="631"/>
      <c r="E129" s="632"/>
      <c r="F129" s="632"/>
      <c r="G129" s="34" t="s">
        <v>251</v>
      </c>
      <c r="H129" s="34" t="s">
        <v>251</v>
      </c>
      <c r="I129" s="472" t="s">
        <v>252</v>
      </c>
      <c r="J129" s="347">
        <v>1</v>
      </c>
      <c r="K129" s="189">
        <v>45231</v>
      </c>
      <c r="L129" s="189">
        <v>45747</v>
      </c>
      <c r="M129" s="36">
        <f t="shared" si="36"/>
        <v>73.714285714285708</v>
      </c>
      <c r="N129" s="187">
        <v>0</v>
      </c>
      <c r="O129" s="483" t="s">
        <v>2470</v>
      </c>
      <c r="P129" s="449">
        <f t="shared" si="37"/>
        <v>0</v>
      </c>
      <c r="Q129" s="114" t="str">
        <f>IF(ISNUMBER(P129),IF(P129=100%,"CUMPLIDA",IF(AND(ISNUMBER(L129),ISNUMBER(OCI!$P$6)), IF(L129&lt;OCI!$P$6,"INCUMPLIDA","PROCESO"), "VERIFICAR FECHA")),"SIN VALOR AVANCE")</f>
        <v>PROCESO</v>
      </c>
      <c r="R129" s="281" t="s">
        <v>251</v>
      </c>
      <c r="S129" s="282" t="s">
        <v>252</v>
      </c>
      <c r="T129" s="301">
        <v>1</v>
      </c>
      <c r="U129" s="302">
        <v>45231</v>
      </c>
      <c r="V129" s="302">
        <v>45747</v>
      </c>
      <c r="W129" s="36">
        <f t="shared" si="38"/>
        <v>73.714285714285708</v>
      </c>
      <c r="X129" s="187">
        <v>0</v>
      </c>
      <c r="Y129" s="354" t="s">
        <v>2470</v>
      </c>
      <c r="Z129" s="166">
        <f t="shared" si="39"/>
        <v>1</v>
      </c>
      <c r="AA129" s="166">
        <f t="shared" si="40"/>
        <v>1</v>
      </c>
      <c r="AB129" s="166">
        <f t="shared" si="41"/>
        <v>1</v>
      </c>
      <c r="AC129" s="166">
        <f t="shared" si="42"/>
        <v>1</v>
      </c>
      <c r="AD129" s="166">
        <f t="shared" si="43"/>
        <v>1</v>
      </c>
      <c r="AE129" s="166">
        <f t="shared" si="44"/>
        <v>1</v>
      </c>
      <c r="AF129" s="166">
        <f t="shared" si="45"/>
        <v>1</v>
      </c>
      <c r="AG129" s="166">
        <f t="shared" si="46"/>
        <v>1</v>
      </c>
    </row>
    <row r="130" spans="1:33" ht="390.75" customHeight="1">
      <c r="A130" s="446" t="s">
        <v>19</v>
      </c>
      <c r="B130" s="447" t="s">
        <v>16</v>
      </c>
      <c r="C130" s="631"/>
      <c r="D130" s="631"/>
      <c r="E130" s="632"/>
      <c r="F130" s="632"/>
      <c r="G130" s="34" t="s">
        <v>254</v>
      </c>
      <c r="H130" s="34" t="s">
        <v>254</v>
      </c>
      <c r="I130" s="472" t="s">
        <v>255</v>
      </c>
      <c r="J130" s="347">
        <v>1</v>
      </c>
      <c r="K130" s="189">
        <v>45231</v>
      </c>
      <c r="L130" s="189">
        <v>45808</v>
      </c>
      <c r="M130" s="36">
        <f t="shared" si="36"/>
        <v>82.428571428571431</v>
      </c>
      <c r="N130" s="187">
        <v>0</v>
      </c>
      <c r="O130" s="483" t="s">
        <v>2482</v>
      </c>
      <c r="P130" s="449">
        <f t="shared" si="37"/>
        <v>0</v>
      </c>
      <c r="Q130" s="114" t="str">
        <f>IF(ISNUMBER(P130),IF(P130=100%,"CUMPLIDA",IF(AND(ISNUMBER(L130),ISNUMBER(OCI!$P$6)), IF(L130&lt;OCI!$P$6,"INCUMPLIDA","PROCESO"), "VERIFICAR FECHA")),"SIN VALOR AVANCE")</f>
        <v>PROCESO</v>
      </c>
      <c r="R130" s="281" t="s">
        <v>254</v>
      </c>
      <c r="S130" s="282" t="s">
        <v>255</v>
      </c>
      <c r="T130" s="301">
        <v>1</v>
      </c>
      <c r="U130" s="302">
        <v>45231</v>
      </c>
      <c r="V130" s="302">
        <v>45808</v>
      </c>
      <c r="W130" s="36">
        <f t="shared" si="38"/>
        <v>82.428571428571431</v>
      </c>
      <c r="X130" s="187">
        <v>0</v>
      </c>
      <c r="Y130" s="354" t="s">
        <v>2482</v>
      </c>
      <c r="Z130" s="166">
        <f t="shared" si="39"/>
        <v>1</v>
      </c>
      <c r="AA130" s="166">
        <f t="shared" si="40"/>
        <v>1</v>
      </c>
      <c r="AB130" s="166">
        <f t="shared" si="41"/>
        <v>1</v>
      </c>
      <c r="AC130" s="166">
        <f t="shared" si="42"/>
        <v>1</v>
      </c>
      <c r="AD130" s="166">
        <f t="shared" si="43"/>
        <v>1</v>
      </c>
      <c r="AE130" s="166">
        <f t="shared" si="44"/>
        <v>1</v>
      </c>
      <c r="AF130" s="166">
        <f t="shared" si="45"/>
        <v>1</v>
      </c>
      <c r="AG130" s="166">
        <f t="shared" si="46"/>
        <v>1</v>
      </c>
    </row>
    <row r="131" spans="1:33" ht="135.75">
      <c r="A131" s="446" t="s">
        <v>19</v>
      </c>
      <c r="B131" s="447" t="s">
        <v>16</v>
      </c>
      <c r="C131" s="631"/>
      <c r="D131" s="631"/>
      <c r="E131" s="632"/>
      <c r="F131" s="632"/>
      <c r="G131" s="34" t="s">
        <v>1363</v>
      </c>
      <c r="H131" s="34" t="s">
        <v>258</v>
      </c>
      <c r="I131" s="472" t="s">
        <v>259</v>
      </c>
      <c r="J131" s="347">
        <v>8</v>
      </c>
      <c r="K131" s="189">
        <v>45809</v>
      </c>
      <c r="L131" s="189">
        <v>46568</v>
      </c>
      <c r="M131" s="36">
        <f t="shared" si="36"/>
        <v>108.42857142857143</v>
      </c>
      <c r="N131" s="187">
        <v>0</v>
      </c>
      <c r="O131" s="483" t="s">
        <v>2470</v>
      </c>
      <c r="P131" s="449">
        <f t="shared" si="37"/>
        <v>0</v>
      </c>
      <c r="Q131" s="114" t="str">
        <f>IF(ISNUMBER(P131),IF(P131=100%,"CUMPLIDA",IF(AND(ISNUMBER(L131),ISNUMBER(OCI!$P$6)), IF(L131&lt;OCI!$P$6,"INCUMPLIDA","PROCESO"), "VERIFICAR FECHA")),"SIN VALOR AVANCE")</f>
        <v>PROCESO</v>
      </c>
      <c r="R131" s="281" t="s">
        <v>258</v>
      </c>
      <c r="S131" s="282" t="s">
        <v>259</v>
      </c>
      <c r="T131" s="301">
        <v>8</v>
      </c>
      <c r="U131" s="302">
        <v>45809</v>
      </c>
      <c r="V131" s="302">
        <v>46568</v>
      </c>
      <c r="W131" s="36">
        <f t="shared" si="38"/>
        <v>108.42857142857143</v>
      </c>
      <c r="X131" s="187">
        <v>0</v>
      </c>
      <c r="Y131" s="354" t="s">
        <v>2470</v>
      </c>
      <c r="Z131" s="166">
        <f t="shared" si="39"/>
        <v>1</v>
      </c>
      <c r="AA131" s="166">
        <f t="shared" si="40"/>
        <v>1</v>
      </c>
      <c r="AB131" s="166">
        <f t="shared" si="41"/>
        <v>1</v>
      </c>
      <c r="AC131" s="166">
        <f t="shared" si="42"/>
        <v>1</v>
      </c>
      <c r="AD131" s="166">
        <f t="shared" si="43"/>
        <v>1</v>
      </c>
      <c r="AE131" s="166">
        <f t="shared" si="44"/>
        <v>1</v>
      </c>
      <c r="AF131" s="166">
        <f t="shared" si="45"/>
        <v>1</v>
      </c>
      <c r="AG131" s="166">
        <f t="shared" si="46"/>
        <v>1</v>
      </c>
    </row>
    <row r="132" spans="1:33" ht="285.75" customHeight="1">
      <c r="A132" s="446" t="s">
        <v>19</v>
      </c>
      <c r="B132" s="447" t="s">
        <v>16</v>
      </c>
      <c r="C132" s="631"/>
      <c r="D132" s="631"/>
      <c r="E132" s="632"/>
      <c r="F132" s="632"/>
      <c r="G132" s="34" t="s">
        <v>1364</v>
      </c>
      <c r="H132" s="34" t="s">
        <v>261</v>
      </c>
      <c r="I132" s="472" t="s">
        <v>262</v>
      </c>
      <c r="J132" s="347">
        <v>1</v>
      </c>
      <c r="K132" s="189">
        <v>45809</v>
      </c>
      <c r="L132" s="189">
        <v>46568</v>
      </c>
      <c r="M132" s="36">
        <f t="shared" si="36"/>
        <v>108.42857142857143</v>
      </c>
      <c r="N132" s="187">
        <v>0</v>
      </c>
      <c r="O132" s="483" t="s">
        <v>2483</v>
      </c>
      <c r="P132" s="449">
        <f t="shared" si="37"/>
        <v>0</v>
      </c>
      <c r="Q132" s="114" t="str">
        <f>IF(ISNUMBER(P132),IF(P132=100%,"CUMPLIDA",IF(AND(ISNUMBER(L132),ISNUMBER(OCI!$P$6)), IF(L132&lt;OCI!$P$6,"INCUMPLIDA","PROCESO"), "VERIFICAR FECHA")),"SIN VALOR AVANCE")</f>
        <v>PROCESO</v>
      </c>
      <c r="R132" s="281" t="s">
        <v>261</v>
      </c>
      <c r="S132" s="282" t="s">
        <v>262</v>
      </c>
      <c r="T132" s="301">
        <v>1</v>
      </c>
      <c r="U132" s="302">
        <v>45809</v>
      </c>
      <c r="V132" s="302">
        <v>46568</v>
      </c>
      <c r="W132" s="36">
        <f t="shared" si="38"/>
        <v>108.42857142857143</v>
      </c>
      <c r="X132" s="187">
        <v>0</v>
      </c>
      <c r="Y132" s="354" t="s">
        <v>2483</v>
      </c>
      <c r="Z132" s="166">
        <f t="shared" si="39"/>
        <v>1</v>
      </c>
      <c r="AA132" s="166">
        <f t="shared" si="40"/>
        <v>1</v>
      </c>
      <c r="AB132" s="166">
        <f t="shared" si="41"/>
        <v>1</v>
      </c>
      <c r="AC132" s="166">
        <f t="shared" si="42"/>
        <v>1</v>
      </c>
      <c r="AD132" s="166">
        <f t="shared" si="43"/>
        <v>1</v>
      </c>
      <c r="AE132" s="166">
        <f t="shared" si="44"/>
        <v>1</v>
      </c>
      <c r="AF132" s="166">
        <f t="shared" si="45"/>
        <v>1</v>
      </c>
      <c r="AG132" s="166">
        <f t="shared" si="46"/>
        <v>1</v>
      </c>
    </row>
    <row r="133" spans="1:33" ht="409.5">
      <c r="A133" s="446" t="s">
        <v>19</v>
      </c>
      <c r="B133" s="447" t="s">
        <v>16</v>
      </c>
      <c r="C133" s="631"/>
      <c r="D133" s="631"/>
      <c r="E133" s="632"/>
      <c r="F133" s="632"/>
      <c r="G133" s="34" t="s">
        <v>1365</v>
      </c>
      <c r="H133" s="34" t="s">
        <v>264</v>
      </c>
      <c r="I133" s="472" t="s">
        <v>265</v>
      </c>
      <c r="J133" s="347">
        <v>2</v>
      </c>
      <c r="K133" s="189">
        <v>45809</v>
      </c>
      <c r="L133" s="189">
        <v>46568</v>
      </c>
      <c r="M133" s="36">
        <f t="shared" si="36"/>
        <v>108.42857142857143</v>
      </c>
      <c r="N133" s="187">
        <v>0</v>
      </c>
      <c r="O133" s="483" t="s">
        <v>2482</v>
      </c>
      <c r="P133" s="449">
        <f t="shared" si="37"/>
        <v>0</v>
      </c>
      <c r="Q133" s="114" t="str">
        <f>IF(ISNUMBER(P133),IF(P133=100%,"CUMPLIDA",IF(AND(ISNUMBER(L133),ISNUMBER(OCI!$P$6)), IF(L133&lt;OCI!$P$6,"INCUMPLIDA","PROCESO"), "VERIFICAR FECHA")),"SIN VALOR AVANCE")</f>
        <v>PROCESO</v>
      </c>
      <c r="R133" s="281" t="s">
        <v>264</v>
      </c>
      <c r="S133" s="282" t="s">
        <v>265</v>
      </c>
      <c r="T133" s="301">
        <v>2</v>
      </c>
      <c r="U133" s="302">
        <v>45809</v>
      </c>
      <c r="V133" s="302">
        <v>46568</v>
      </c>
      <c r="W133" s="36">
        <f t="shared" si="38"/>
        <v>108.42857142857143</v>
      </c>
      <c r="X133" s="187">
        <v>0</v>
      </c>
      <c r="Y133" s="354" t="s">
        <v>2482</v>
      </c>
      <c r="Z133" s="166">
        <f t="shared" si="39"/>
        <v>1</v>
      </c>
      <c r="AA133" s="166">
        <f t="shared" si="40"/>
        <v>1</v>
      </c>
      <c r="AB133" s="166">
        <f t="shared" si="41"/>
        <v>1</v>
      </c>
      <c r="AC133" s="166">
        <f t="shared" si="42"/>
        <v>1</v>
      </c>
      <c r="AD133" s="166">
        <f t="shared" si="43"/>
        <v>1</v>
      </c>
      <c r="AE133" s="166">
        <f t="shared" si="44"/>
        <v>1</v>
      </c>
      <c r="AF133" s="166">
        <f t="shared" si="45"/>
        <v>1</v>
      </c>
      <c r="AG133" s="166">
        <f t="shared" si="46"/>
        <v>1</v>
      </c>
    </row>
    <row r="134" spans="1:33" ht="409.5">
      <c r="A134" s="446" t="s">
        <v>19</v>
      </c>
      <c r="B134" s="447" t="s">
        <v>16</v>
      </c>
      <c r="C134" s="631" t="s">
        <v>2484</v>
      </c>
      <c r="D134" s="631" t="s">
        <v>2485</v>
      </c>
      <c r="E134" s="632" t="s">
        <v>2486</v>
      </c>
      <c r="F134" s="632" t="s">
        <v>2487</v>
      </c>
      <c r="G134" s="33" t="s">
        <v>2488</v>
      </c>
      <c r="H134" s="33" t="s">
        <v>2488</v>
      </c>
      <c r="I134" s="476" t="s">
        <v>2489</v>
      </c>
      <c r="J134" s="35">
        <v>1</v>
      </c>
      <c r="K134" s="307">
        <v>45139</v>
      </c>
      <c r="L134" s="307">
        <v>45716</v>
      </c>
      <c r="M134" s="36">
        <f t="shared" si="36"/>
        <v>82.428571428571431</v>
      </c>
      <c r="N134" s="187">
        <v>0.4</v>
      </c>
      <c r="O134" s="477" t="s">
        <v>2490</v>
      </c>
      <c r="P134" s="348">
        <f t="shared" si="37"/>
        <v>0.4</v>
      </c>
      <c r="Q134" s="114" t="str">
        <f>IF(ISNUMBER(P134),IF(P134=100%,"CUMPLIDA",IF(AND(ISNUMBER(L134),ISNUMBER(OCI!$P$6)), IF(L134&lt;OCI!$P$6,"INCUMPLIDA","PROCESO"), "VERIFICAR FECHA")),"SIN VALOR AVANCE")</f>
        <v>PROCESO</v>
      </c>
      <c r="R134" s="366" t="s">
        <v>2488</v>
      </c>
      <c r="S134" s="367" t="s">
        <v>2489</v>
      </c>
      <c r="T134" s="363">
        <v>1</v>
      </c>
      <c r="U134" s="359">
        <v>45139</v>
      </c>
      <c r="V134" s="359">
        <v>45716</v>
      </c>
      <c r="W134" s="36">
        <f t="shared" si="38"/>
        <v>82.428571428571431</v>
      </c>
      <c r="X134" s="187">
        <v>0.4</v>
      </c>
      <c r="Y134" s="356" t="s">
        <v>2490</v>
      </c>
      <c r="Z134" s="166">
        <f t="shared" si="39"/>
        <v>1</v>
      </c>
      <c r="AA134" s="166">
        <f t="shared" si="40"/>
        <v>1</v>
      </c>
      <c r="AB134" s="166">
        <f t="shared" si="41"/>
        <v>1</v>
      </c>
      <c r="AC134" s="166">
        <f t="shared" si="42"/>
        <v>1</v>
      </c>
      <c r="AD134" s="166">
        <f t="shared" si="43"/>
        <v>1</v>
      </c>
      <c r="AE134" s="166">
        <f t="shared" si="44"/>
        <v>1</v>
      </c>
      <c r="AF134" s="166">
        <f t="shared" si="45"/>
        <v>1</v>
      </c>
      <c r="AG134" s="166">
        <f t="shared" si="46"/>
        <v>1</v>
      </c>
    </row>
    <row r="135" spans="1:33" ht="409.5">
      <c r="A135" s="446" t="s">
        <v>19</v>
      </c>
      <c r="B135" s="447" t="s">
        <v>16</v>
      </c>
      <c r="C135" s="631"/>
      <c r="D135" s="631"/>
      <c r="E135" s="632"/>
      <c r="F135" s="632"/>
      <c r="G135" s="33" t="s">
        <v>2491</v>
      </c>
      <c r="H135" s="33" t="s">
        <v>2491</v>
      </c>
      <c r="I135" s="477" t="s">
        <v>2492</v>
      </c>
      <c r="J135" s="35">
        <v>1</v>
      </c>
      <c r="K135" s="307">
        <v>45139</v>
      </c>
      <c r="L135" s="307">
        <v>45351</v>
      </c>
      <c r="M135" s="36">
        <f t="shared" si="36"/>
        <v>30.285714285714285</v>
      </c>
      <c r="N135" s="187">
        <v>1</v>
      </c>
      <c r="O135" s="477" t="s">
        <v>2493</v>
      </c>
      <c r="P135" s="348">
        <f t="shared" si="37"/>
        <v>1</v>
      </c>
      <c r="Q135" s="114" t="str">
        <f>IF(ISNUMBER(P135),IF(P135=100%,"CUMPLIDA",IF(AND(ISNUMBER(L135),ISNUMBER(OCI!$P$6)), IF(L135&lt;OCI!$P$6,"INCUMPLIDA","PROCESO"), "VERIFICAR FECHA")),"SIN VALOR AVANCE")</f>
        <v>CUMPLIDA</v>
      </c>
      <c r="R135" s="366" t="s">
        <v>2491</v>
      </c>
      <c r="S135" s="368" t="s">
        <v>2492</v>
      </c>
      <c r="T135" s="363">
        <v>1</v>
      </c>
      <c r="U135" s="359">
        <v>45139</v>
      </c>
      <c r="V135" s="359">
        <v>45351</v>
      </c>
      <c r="W135" s="36">
        <f t="shared" si="38"/>
        <v>30.285714285714285</v>
      </c>
      <c r="X135" s="187">
        <v>1</v>
      </c>
      <c r="Y135" s="356" t="s">
        <v>2493</v>
      </c>
      <c r="Z135" s="166">
        <f t="shared" si="39"/>
        <v>1</v>
      </c>
      <c r="AA135" s="166">
        <f t="shared" si="40"/>
        <v>1</v>
      </c>
      <c r="AB135" s="166">
        <f t="shared" si="41"/>
        <v>1</v>
      </c>
      <c r="AC135" s="166">
        <f t="shared" si="42"/>
        <v>1</v>
      </c>
      <c r="AD135" s="166">
        <f t="shared" si="43"/>
        <v>1</v>
      </c>
      <c r="AE135" s="166">
        <f t="shared" si="44"/>
        <v>1</v>
      </c>
      <c r="AF135" s="166">
        <f t="shared" si="45"/>
        <v>1</v>
      </c>
      <c r="AG135" s="166">
        <f t="shared" si="46"/>
        <v>1</v>
      </c>
    </row>
    <row r="136" spans="1:33" ht="285">
      <c r="A136" s="446" t="s">
        <v>19</v>
      </c>
      <c r="B136" s="447" t="s">
        <v>16</v>
      </c>
      <c r="C136" s="631"/>
      <c r="D136" s="631"/>
      <c r="E136" s="632"/>
      <c r="F136" s="632"/>
      <c r="G136" s="33" t="s">
        <v>2494</v>
      </c>
      <c r="H136" s="33" t="s">
        <v>2494</v>
      </c>
      <c r="I136" s="477" t="s">
        <v>2495</v>
      </c>
      <c r="J136" s="35">
        <v>6</v>
      </c>
      <c r="K136" s="307">
        <v>45139</v>
      </c>
      <c r="L136" s="307">
        <v>45351</v>
      </c>
      <c r="M136" s="36">
        <f t="shared" si="36"/>
        <v>30.285714285714285</v>
      </c>
      <c r="N136" s="187">
        <v>6</v>
      </c>
      <c r="O136" s="477" t="s">
        <v>2493</v>
      </c>
      <c r="P136" s="348">
        <f t="shared" si="37"/>
        <v>1</v>
      </c>
      <c r="Q136" s="114" t="str">
        <f>IF(ISNUMBER(P136),IF(P136=100%,"CUMPLIDA",IF(AND(ISNUMBER(L136),ISNUMBER(OCI!$P$6)), IF(L136&lt;OCI!$P$6,"INCUMPLIDA","PROCESO"), "VERIFICAR FECHA")),"SIN VALOR AVANCE")</f>
        <v>CUMPLIDA</v>
      </c>
      <c r="R136" s="366" t="s">
        <v>2494</v>
      </c>
      <c r="S136" s="368" t="s">
        <v>2495</v>
      </c>
      <c r="T136" s="363">
        <v>6</v>
      </c>
      <c r="U136" s="359">
        <v>45139</v>
      </c>
      <c r="V136" s="359">
        <v>45351</v>
      </c>
      <c r="W136" s="36">
        <f t="shared" si="38"/>
        <v>30.285714285714285</v>
      </c>
      <c r="X136" s="187">
        <v>6</v>
      </c>
      <c r="Y136" s="356" t="s">
        <v>2493</v>
      </c>
      <c r="Z136" s="166">
        <f t="shared" si="39"/>
        <v>1</v>
      </c>
      <c r="AA136" s="166">
        <f t="shared" si="40"/>
        <v>1</v>
      </c>
      <c r="AB136" s="166">
        <f t="shared" si="41"/>
        <v>1</v>
      </c>
      <c r="AC136" s="166">
        <f t="shared" si="42"/>
        <v>1</v>
      </c>
      <c r="AD136" s="166">
        <f t="shared" si="43"/>
        <v>1</v>
      </c>
      <c r="AE136" s="166">
        <f t="shared" si="44"/>
        <v>1</v>
      </c>
      <c r="AF136" s="166">
        <f t="shared" si="45"/>
        <v>1</v>
      </c>
      <c r="AG136" s="166">
        <f t="shared" si="46"/>
        <v>1</v>
      </c>
    </row>
    <row r="137" spans="1:33" ht="390.75" customHeight="1">
      <c r="A137" s="446" t="s">
        <v>19</v>
      </c>
      <c r="B137" s="447" t="s">
        <v>16</v>
      </c>
      <c r="C137" s="631"/>
      <c r="D137" s="631"/>
      <c r="E137" s="632"/>
      <c r="F137" s="632"/>
      <c r="G137" s="33" t="s">
        <v>2496</v>
      </c>
      <c r="H137" s="33" t="s">
        <v>2496</v>
      </c>
      <c r="I137" s="477" t="s">
        <v>2497</v>
      </c>
      <c r="J137" s="348">
        <v>1</v>
      </c>
      <c r="K137" s="307">
        <v>45139</v>
      </c>
      <c r="L137" s="307">
        <v>45351</v>
      </c>
      <c r="M137" s="36">
        <f t="shared" si="36"/>
        <v>30.285714285714285</v>
      </c>
      <c r="N137" s="349">
        <v>1</v>
      </c>
      <c r="O137" s="477" t="s">
        <v>2498</v>
      </c>
      <c r="P137" s="348">
        <f t="shared" si="37"/>
        <v>1</v>
      </c>
      <c r="Q137" s="114" t="str">
        <f>IF(ISNUMBER(P137),IF(P137=100%,"CUMPLIDA",IF(AND(ISNUMBER(L137),ISNUMBER(OCI!$P$6)), IF(L137&lt;OCI!$P$6,"INCUMPLIDA","PROCESO"), "VERIFICAR FECHA")),"SIN VALOR AVANCE")</f>
        <v>CUMPLIDA</v>
      </c>
      <c r="R137" s="366" t="s">
        <v>2496</v>
      </c>
      <c r="S137" s="368" t="s">
        <v>2497</v>
      </c>
      <c r="T137" s="304">
        <v>1</v>
      </c>
      <c r="U137" s="359">
        <v>45139</v>
      </c>
      <c r="V137" s="359">
        <v>45351</v>
      </c>
      <c r="W137" s="36">
        <f t="shared" si="38"/>
        <v>30.285714285714285</v>
      </c>
      <c r="X137" s="349">
        <v>1</v>
      </c>
      <c r="Y137" s="356" t="s">
        <v>2498</v>
      </c>
      <c r="Z137" s="166">
        <f t="shared" si="39"/>
        <v>1</v>
      </c>
      <c r="AA137" s="166">
        <f t="shared" si="40"/>
        <v>1</v>
      </c>
      <c r="AB137" s="166">
        <f t="shared" si="41"/>
        <v>1</v>
      </c>
      <c r="AC137" s="166">
        <f t="shared" si="42"/>
        <v>1</v>
      </c>
      <c r="AD137" s="166">
        <f t="shared" si="43"/>
        <v>1</v>
      </c>
      <c r="AE137" s="166">
        <f t="shared" si="44"/>
        <v>1</v>
      </c>
      <c r="AF137" s="166">
        <f t="shared" si="45"/>
        <v>1</v>
      </c>
      <c r="AG137" s="166">
        <f t="shared" si="46"/>
        <v>1</v>
      </c>
    </row>
    <row r="138" spans="1:33" ht="409.5">
      <c r="A138" s="446" t="s">
        <v>19</v>
      </c>
      <c r="B138" s="447" t="s">
        <v>16</v>
      </c>
      <c r="C138" s="631"/>
      <c r="D138" s="631"/>
      <c r="E138" s="632"/>
      <c r="F138" s="632"/>
      <c r="G138" s="33" t="s">
        <v>2499</v>
      </c>
      <c r="H138" s="33" t="s">
        <v>2499</v>
      </c>
      <c r="I138" s="477" t="s">
        <v>2500</v>
      </c>
      <c r="J138" s="35">
        <v>1</v>
      </c>
      <c r="K138" s="307">
        <v>45306</v>
      </c>
      <c r="L138" s="307">
        <v>45504</v>
      </c>
      <c r="M138" s="36">
        <f t="shared" si="36"/>
        <v>28.285714285714285</v>
      </c>
      <c r="N138" s="187">
        <v>1</v>
      </c>
      <c r="O138" s="477" t="s">
        <v>2501</v>
      </c>
      <c r="P138" s="348">
        <f t="shared" si="37"/>
        <v>1</v>
      </c>
      <c r="Q138" s="114" t="str">
        <f>IF(ISNUMBER(P138),IF(P138=100%,"CUMPLIDA",IF(AND(ISNUMBER(L138),ISNUMBER(OCI!$P$6)), IF(L138&lt;OCI!$P$6,"INCUMPLIDA","PROCESO"), "VERIFICAR FECHA")),"SIN VALOR AVANCE")</f>
        <v>CUMPLIDA</v>
      </c>
      <c r="R138" s="366" t="s">
        <v>2499</v>
      </c>
      <c r="S138" s="368" t="s">
        <v>2500</v>
      </c>
      <c r="T138" s="363">
        <v>1</v>
      </c>
      <c r="U138" s="359">
        <v>45306</v>
      </c>
      <c r="V138" s="359">
        <v>45504</v>
      </c>
      <c r="W138" s="36">
        <f t="shared" si="38"/>
        <v>28.285714285714285</v>
      </c>
      <c r="X138" s="187">
        <v>1</v>
      </c>
      <c r="Y138" s="356" t="s">
        <v>2501</v>
      </c>
      <c r="Z138" s="166">
        <f t="shared" si="39"/>
        <v>1</v>
      </c>
      <c r="AA138" s="166">
        <f t="shared" si="40"/>
        <v>1</v>
      </c>
      <c r="AB138" s="166">
        <f t="shared" si="41"/>
        <v>1</v>
      </c>
      <c r="AC138" s="166">
        <f t="shared" si="42"/>
        <v>1</v>
      </c>
      <c r="AD138" s="166">
        <f t="shared" si="43"/>
        <v>1</v>
      </c>
      <c r="AE138" s="166">
        <f t="shared" si="44"/>
        <v>1</v>
      </c>
      <c r="AF138" s="166">
        <f t="shared" si="45"/>
        <v>1</v>
      </c>
      <c r="AG138" s="166">
        <f t="shared" si="46"/>
        <v>1</v>
      </c>
    </row>
    <row r="139" spans="1:33" ht="409.5">
      <c r="A139" s="446" t="s">
        <v>19</v>
      </c>
      <c r="B139" s="447" t="s">
        <v>16</v>
      </c>
      <c r="C139" s="631"/>
      <c r="D139" s="631"/>
      <c r="E139" s="632"/>
      <c r="F139" s="632"/>
      <c r="G139" s="33" t="s">
        <v>2502</v>
      </c>
      <c r="H139" s="33" t="s">
        <v>2502</v>
      </c>
      <c r="I139" s="477" t="s">
        <v>2503</v>
      </c>
      <c r="J139" s="35">
        <v>1</v>
      </c>
      <c r="K139" s="307">
        <v>45505</v>
      </c>
      <c r="L139" s="307">
        <v>45596</v>
      </c>
      <c r="M139" s="36">
        <f t="shared" ref="M139:M202" si="47">(L139-K139)/7</f>
        <v>13</v>
      </c>
      <c r="N139" s="187">
        <v>1</v>
      </c>
      <c r="O139" s="477" t="s">
        <v>2504</v>
      </c>
      <c r="P139" s="348">
        <f t="shared" ref="P139:P202" si="48">N139/J139</f>
        <v>1</v>
      </c>
      <c r="Q139" s="114" t="str">
        <f>IF(ISNUMBER(P139),IF(P139=100%,"CUMPLIDA",IF(AND(ISNUMBER(L139),ISNUMBER(OCI!$P$6)), IF(L139&lt;OCI!$P$6,"INCUMPLIDA","PROCESO"), "VERIFICAR FECHA")),"SIN VALOR AVANCE")</f>
        <v>CUMPLIDA</v>
      </c>
      <c r="R139" s="366" t="s">
        <v>2502</v>
      </c>
      <c r="S139" s="368" t="s">
        <v>2503</v>
      </c>
      <c r="T139" s="363">
        <v>1</v>
      </c>
      <c r="U139" s="359">
        <v>45505</v>
      </c>
      <c r="V139" s="359">
        <v>45596</v>
      </c>
      <c r="W139" s="36">
        <f t="shared" ref="W139:W202" si="49">(V139-U139)/7</f>
        <v>13</v>
      </c>
      <c r="X139" s="187">
        <v>1</v>
      </c>
      <c r="Y139" s="356" t="s">
        <v>2504</v>
      </c>
      <c r="Z139" s="166">
        <f t="shared" si="39"/>
        <v>1</v>
      </c>
      <c r="AA139" s="166">
        <f t="shared" si="40"/>
        <v>1</v>
      </c>
      <c r="AB139" s="166">
        <f t="shared" si="41"/>
        <v>1</v>
      </c>
      <c r="AC139" s="166">
        <f t="shared" si="42"/>
        <v>1</v>
      </c>
      <c r="AD139" s="166">
        <f t="shared" si="43"/>
        <v>1</v>
      </c>
      <c r="AE139" s="166">
        <f t="shared" si="44"/>
        <v>1</v>
      </c>
      <c r="AF139" s="166">
        <f t="shared" si="45"/>
        <v>1</v>
      </c>
      <c r="AG139" s="166">
        <f t="shared" si="46"/>
        <v>1</v>
      </c>
    </row>
    <row r="140" spans="1:33" ht="330.75">
      <c r="A140" s="446" t="s">
        <v>19</v>
      </c>
      <c r="B140" s="447" t="s">
        <v>16</v>
      </c>
      <c r="C140" s="631"/>
      <c r="D140" s="631"/>
      <c r="E140" s="632"/>
      <c r="F140" s="632"/>
      <c r="G140" s="33" t="s">
        <v>2505</v>
      </c>
      <c r="H140" s="33" t="s">
        <v>2505</v>
      </c>
      <c r="I140" s="477" t="s">
        <v>2506</v>
      </c>
      <c r="J140" s="35">
        <v>1</v>
      </c>
      <c r="K140" s="307">
        <v>45597</v>
      </c>
      <c r="L140" s="307">
        <v>45869</v>
      </c>
      <c r="M140" s="36">
        <f t="shared" si="47"/>
        <v>38.857142857142854</v>
      </c>
      <c r="N140" s="187">
        <v>0</v>
      </c>
      <c r="O140" s="477" t="s">
        <v>2507</v>
      </c>
      <c r="P140" s="348">
        <f t="shared" si="48"/>
        <v>0</v>
      </c>
      <c r="Q140" s="114" t="str">
        <f>IF(ISNUMBER(P140),IF(P140=100%,"CUMPLIDA",IF(AND(ISNUMBER(L140),ISNUMBER(OCI!$P$6)), IF(L140&lt;OCI!$P$6,"INCUMPLIDA","PROCESO"), "VERIFICAR FECHA")),"SIN VALOR AVANCE")</f>
        <v>PROCESO</v>
      </c>
      <c r="R140" s="366" t="s">
        <v>2505</v>
      </c>
      <c r="S140" s="368" t="s">
        <v>2506</v>
      </c>
      <c r="T140" s="363">
        <v>1</v>
      </c>
      <c r="U140" s="359">
        <v>45597</v>
      </c>
      <c r="V140" s="359">
        <v>45869</v>
      </c>
      <c r="W140" s="36">
        <f t="shared" si="49"/>
        <v>38.857142857142854</v>
      </c>
      <c r="X140" s="187">
        <v>0</v>
      </c>
      <c r="Y140" s="356" t="s">
        <v>2507</v>
      </c>
      <c r="Z140" s="166">
        <f t="shared" si="39"/>
        <v>1</v>
      </c>
      <c r="AA140" s="166">
        <f t="shared" si="40"/>
        <v>1</v>
      </c>
      <c r="AB140" s="166">
        <f t="shared" si="41"/>
        <v>1</v>
      </c>
      <c r="AC140" s="166">
        <f t="shared" si="42"/>
        <v>1</v>
      </c>
      <c r="AD140" s="166">
        <f t="shared" si="43"/>
        <v>1</v>
      </c>
      <c r="AE140" s="166">
        <f t="shared" si="44"/>
        <v>1</v>
      </c>
      <c r="AF140" s="166">
        <f t="shared" si="45"/>
        <v>1</v>
      </c>
      <c r="AG140" s="166">
        <f t="shared" si="46"/>
        <v>1</v>
      </c>
    </row>
    <row r="141" spans="1:33" ht="330.75">
      <c r="A141" s="446" t="s">
        <v>19</v>
      </c>
      <c r="B141" s="447" t="s">
        <v>16</v>
      </c>
      <c r="C141" s="631"/>
      <c r="D141" s="631"/>
      <c r="E141" s="632"/>
      <c r="F141" s="632"/>
      <c r="G141" s="33" t="s">
        <v>2508</v>
      </c>
      <c r="H141" s="33" t="s">
        <v>2508</v>
      </c>
      <c r="I141" s="477" t="s">
        <v>2509</v>
      </c>
      <c r="J141" s="348">
        <v>1</v>
      </c>
      <c r="K141" s="307">
        <v>45870</v>
      </c>
      <c r="L141" s="307">
        <v>46112</v>
      </c>
      <c r="M141" s="36">
        <f t="shared" si="47"/>
        <v>34.571428571428569</v>
      </c>
      <c r="N141" s="349">
        <v>0</v>
      </c>
      <c r="O141" s="477" t="s">
        <v>2510</v>
      </c>
      <c r="P141" s="348">
        <f t="shared" si="48"/>
        <v>0</v>
      </c>
      <c r="Q141" s="114" t="str">
        <f>IF(ISNUMBER(P141),IF(P141=100%,"CUMPLIDA",IF(AND(ISNUMBER(L141),ISNUMBER(OCI!$P$6)), IF(L141&lt;OCI!$P$6,"INCUMPLIDA","PROCESO"), "VERIFICAR FECHA")),"SIN VALOR AVANCE")</f>
        <v>PROCESO</v>
      </c>
      <c r="R141" s="366" t="s">
        <v>2508</v>
      </c>
      <c r="S141" s="368" t="s">
        <v>2509</v>
      </c>
      <c r="T141" s="304">
        <v>1</v>
      </c>
      <c r="U141" s="359">
        <v>45870</v>
      </c>
      <c r="V141" s="359">
        <v>46112</v>
      </c>
      <c r="W141" s="36">
        <f t="shared" si="49"/>
        <v>34.571428571428569</v>
      </c>
      <c r="X141" s="349">
        <v>0</v>
      </c>
      <c r="Y141" s="356" t="s">
        <v>2510</v>
      </c>
      <c r="Z141" s="166">
        <f t="shared" si="39"/>
        <v>1</v>
      </c>
      <c r="AA141" s="166">
        <f t="shared" si="40"/>
        <v>1</v>
      </c>
      <c r="AB141" s="166">
        <f t="shared" si="41"/>
        <v>1</v>
      </c>
      <c r="AC141" s="166">
        <f t="shared" si="42"/>
        <v>1</v>
      </c>
      <c r="AD141" s="166">
        <f t="shared" si="43"/>
        <v>1</v>
      </c>
      <c r="AE141" s="166">
        <f t="shared" si="44"/>
        <v>1</v>
      </c>
      <c r="AF141" s="166">
        <f t="shared" si="45"/>
        <v>1</v>
      </c>
      <c r="AG141" s="166">
        <f t="shared" si="46"/>
        <v>1</v>
      </c>
    </row>
    <row r="142" spans="1:33" ht="409.5">
      <c r="A142" s="446" t="s">
        <v>19</v>
      </c>
      <c r="B142" s="447" t="s">
        <v>16</v>
      </c>
      <c r="C142" s="631"/>
      <c r="D142" s="631"/>
      <c r="E142" s="632"/>
      <c r="F142" s="632"/>
      <c r="G142" s="34" t="s">
        <v>2481</v>
      </c>
      <c r="H142" s="344" t="s">
        <v>2429</v>
      </c>
      <c r="I142" s="472" t="s">
        <v>969</v>
      </c>
      <c r="J142" s="35">
        <v>1</v>
      </c>
      <c r="K142" s="307">
        <v>45231</v>
      </c>
      <c r="L142" s="307">
        <v>45504</v>
      </c>
      <c r="M142" s="36">
        <f t="shared" si="47"/>
        <v>39</v>
      </c>
      <c r="N142" s="187">
        <v>1</v>
      </c>
      <c r="O142" s="483" t="s">
        <v>2511</v>
      </c>
      <c r="P142" s="449">
        <f t="shared" si="48"/>
        <v>1</v>
      </c>
      <c r="Q142" s="114" t="str">
        <f>IF(ISNUMBER(P142),IF(P142=100%,"CUMPLIDA",IF(AND(ISNUMBER(L142),ISNUMBER(OCI!$P$6)), IF(L142&lt;OCI!$P$6,"INCUMPLIDA","PROCESO"), "VERIFICAR FECHA")),"SIN VALOR AVANCE")</f>
        <v>CUMPLIDA</v>
      </c>
      <c r="R142" s="362" t="s">
        <v>2429</v>
      </c>
      <c r="S142" s="282" t="s">
        <v>969</v>
      </c>
      <c r="T142" s="363">
        <v>1</v>
      </c>
      <c r="U142" s="359">
        <v>45231</v>
      </c>
      <c r="V142" s="359">
        <v>45504</v>
      </c>
      <c r="W142" s="36">
        <f t="shared" si="49"/>
        <v>39</v>
      </c>
      <c r="X142" s="187">
        <v>1</v>
      </c>
      <c r="Y142" s="354" t="s">
        <v>2511</v>
      </c>
      <c r="Z142" s="166">
        <f t="shared" si="39"/>
        <v>1</v>
      </c>
      <c r="AA142" s="166">
        <f t="shared" si="40"/>
        <v>1</v>
      </c>
      <c r="AB142" s="166">
        <f t="shared" si="41"/>
        <v>1</v>
      </c>
      <c r="AC142" s="166">
        <f t="shared" si="42"/>
        <v>1</v>
      </c>
      <c r="AD142" s="166">
        <f t="shared" si="43"/>
        <v>1</v>
      </c>
      <c r="AE142" s="166">
        <f t="shared" si="44"/>
        <v>1</v>
      </c>
      <c r="AF142" s="166">
        <f t="shared" si="45"/>
        <v>1</v>
      </c>
      <c r="AG142" s="166">
        <f t="shared" si="46"/>
        <v>1</v>
      </c>
    </row>
    <row r="143" spans="1:33" ht="390.75" customHeight="1">
      <c r="A143" s="446" t="s">
        <v>19</v>
      </c>
      <c r="B143" s="447" t="s">
        <v>16</v>
      </c>
      <c r="C143" s="631"/>
      <c r="D143" s="631"/>
      <c r="E143" s="632"/>
      <c r="F143" s="632"/>
      <c r="G143" s="34" t="s">
        <v>2481</v>
      </c>
      <c r="H143" s="344" t="s">
        <v>2431</v>
      </c>
      <c r="I143" s="472" t="s">
        <v>2432</v>
      </c>
      <c r="J143" s="35">
        <v>1</v>
      </c>
      <c r="K143" s="307">
        <v>45231</v>
      </c>
      <c r="L143" s="307">
        <v>45504</v>
      </c>
      <c r="M143" s="36">
        <f t="shared" si="47"/>
        <v>39</v>
      </c>
      <c r="N143" s="187">
        <v>1</v>
      </c>
      <c r="O143" s="483" t="s">
        <v>2482</v>
      </c>
      <c r="P143" s="449">
        <f t="shared" si="48"/>
        <v>1</v>
      </c>
      <c r="Q143" s="114" t="str">
        <f>IF(ISNUMBER(P143),IF(P143=100%,"CUMPLIDA",IF(AND(ISNUMBER(L143),ISNUMBER(OCI!$P$6)), IF(L143&lt;OCI!$P$6,"INCUMPLIDA","PROCESO"), "VERIFICAR FECHA")),"SIN VALOR AVANCE")</f>
        <v>CUMPLIDA</v>
      </c>
      <c r="R143" s="362" t="s">
        <v>2431</v>
      </c>
      <c r="S143" s="282" t="s">
        <v>2432</v>
      </c>
      <c r="T143" s="363">
        <v>1</v>
      </c>
      <c r="U143" s="359">
        <v>45231</v>
      </c>
      <c r="V143" s="359">
        <v>45504</v>
      </c>
      <c r="W143" s="36">
        <f t="shared" si="49"/>
        <v>39</v>
      </c>
      <c r="X143" s="187">
        <v>1</v>
      </c>
      <c r="Y143" s="354" t="s">
        <v>2482</v>
      </c>
      <c r="Z143" s="166">
        <f t="shared" si="39"/>
        <v>1</v>
      </c>
      <c r="AA143" s="166">
        <f t="shared" si="40"/>
        <v>1</v>
      </c>
      <c r="AB143" s="166">
        <f t="shared" si="41"/>
        <v>1</v>
      </c>
      <c r="AC143" s="166">
        <f t="shared" si="42"/>
        <v>1</v>
      </c>
      <c r="AD143" s="166">
        <f t="shared" si="43"/>
        <v>1</v>
      </c>
      <c r="AE143" s="166">
        <f t="shared" si="44"/>
        <v>1</v>
      </c>
      <c r="AF143" s="166">
        <f t="shared" si="45"/>
        <v>1</v>
      </c>
      <c r="AG143" s="166">
        <f t="shared" si="46"/>
        <v>1</v>
      </c>
    </row>
    <row r="144" spans="1:33" ht="285.75" customHeight="1">
      <c r="A144" s="446" t="s">
        <v>19</v>
      </c>
      <c r="B144" s="447" t="s">
        <v>16</v>
      </c>
      <c r="C144" s="631"/>
      <c r="D144" s="631"/>
      <c r="E144" s="632"/>
      <c r="F144" s="632"/>
      <c r="G144" s="34" t="s">
        <v>2434</v>
      </c>
      <c r="H144" s="34" t="s">
        <v>1614</v>
      </c>
      <c r="I144" s="472" t="s">
        <v>238</v>
      </c>
      <c r="J144" s="347">
        <v>1</v>
      </c>
      <c r="K144" s="189">
        <v>45323</v>
      </c>
      <c r="L144" s="189">
        <v>45747</v>
      </c>
      <c r="M144" s="36">
        <f t="shared" si="47"/>
        <v>60.571428571428569</v>
      </c>
      <c r="N144" s="187">
        <v>0</v>
      </c>
      <c r="O144" s="483" t="s">
        <v>2483</v>
      </c>
      <c r="P144" s="449">
        <f t="shared" si="48"/>
        <v>0</v>
      </c>
      <c r="Q144" s="114" t="str">
        <f>IF(ISNUMBER(P144),IF(P144=100%,"CUMPLIDA",IF(AND(ISNUMBER(L144),ISNUMBER(OCI!$P$6)), IF(L144&lt;OCI!$P$6,"INCUMPLIDA","PROCESO"), "VERIFICAR FECHA")),"SIN VALOR AVANCE")</f>
        <v>PROCESO</v>
      </c>
      <c r="R144" s="281" t="s">
        <v>1614</v>
      </c>
      <c r="S144" s="282" t="s">
        <v>238</v>
      </c>
      <c r="T144" s="301">
        <v>1</v>
      </c>
      <c r="U144" s="302">
        <v>45323</v>
      </c>
      <c r="V144" s="302">
        <v>45747</v>
      </c>
      <c r="W144" s="36">
        <f t="shared" si="49"/>
        <v>60.571428571428569</v>
      </c>
      <c r="X144" s="187">
        <v>0</v>
      </c>
      <c r="Y144" s="354" t="s">
        <v>2483</v>
      </c>
      <c r="Z144" s="166">
        <f t="shared" si="39"/>
        <v>1</v>
      </c>
      <c r="AA144" s="166">
        <f t="shared" si="40"/>
        <v>1</v>
      </c>
      <c r="AB144" s="166">
        <f t="shared" si="41"/>
        <v>1</v>
      </c>
      <c r="AC144" s="166">
        <f t="shared" si="42"/>
        <v>1</v>
      </c>
      <c r="AD144" s="166">
        <f t="shared" si="43"/>
        <v>1</v>
      </c>
      <c r="AE144" s="166">
        <f t="shared" si="44"/>
        <v>1</v>
      </c>
      <c r="AF144" s="166">
        <f t="shared" si="45"/>
        <v>1</v>
      </c>
      <c r="AG144" s="166">
        <f t="shared" si="46"/>
        <v>1</v>
      </c>
    </row>
    <row r="145" spans="1:33" ht="135.75">
      <c r="A145" s="446" t="s">
        <v>19</v>
      </c>
      <c r="B145" s="447" t="s">
        <v>16</v>
      </c>
      <c r="C145" s="631"/>
      <c r="D145" s="631"/>
      <c r="E145" s="632"/>
      <c r="F145" s="632"/>
      <c r="G145" s="34" t="s">
        <v>241</v>
      </c>
      <c r="H145" s="34" t="s">
        <v>241</v>
      </c>
      <c r="I145" s="472" t="s">
        <v>242</v>
      </c>
      <c r="J145" s="347">
        <v>1</v>
      </c>
      <c r="K145" s="189">
        <v>45323</v>
      </c>
      <c r="L145" s="189">
        <v>45747</v>
      </c>
      <c r="M145" s="36">
        <f t="shared" si="47"/>
        <v>60.571428571428569</v>
      </c>
      <c r="N145" s="187">
        <v>0</v>
      </c>
      <c r="O145" s="483" t="s">
        <v>2470</v>
      </c>
      <c r="P145" s="449">
        <f t="shared" si="48"/>
        <v>0</v>
      </c>
      <c r="Q145" s="114" t="str">
        <f>IF(ISNUMBER(P145),IF(P145=100%,"CUMPLIDA",IF(AND(ISNUMBER(L145),ISNUMBER(OCI!$P$6)), IF(L145&lt;OCI!$P$6,"INCUMPLIDA","PROCESO"), "VERIFICAR FECHA")),"SIN VALOR AVANCE")</f>
        <v>PROCESO</v>
      </c>
      <c r="R145" s="281" t="s">
        <v>241</v>
      </c>
      <c r="S145" s="282" t="s">
        <v>242</v>
      </c>
      <c r="T145" s="301">
        <v>1</v>
      </c>
      <c r="U145" s="302">
        <v>45323</v>
      </c>
      <c r="V145" s="302">
        <v>45747</v>
      </c>
      <c r="W145" s="36">
        <f t="shared" si="49"/>
        <v>60.571428571428569</v>
      </c>
      <c r="X145" s="187">
        <v>0</v>
      </c>
      <c r="Y145" s="354" t="s">
        <v>2470</v>
      </c>
      <c r="Z145" s="166">
        <f t="shared" si="39"/>
        <v>1</v>
      </c>
      <c r="AA145" s="166">
        <f t="shared" si="40"/>
        <v>1</v>
      </c>
      <c r="AB145" s="166">
        <f t="shared" si="41"/>
        <v>1</v>
      </c>
      <c r="AC145" s="166">
        <f t="shared" si="42"/>
        <v>1</v>
      </c>
      <c r="AD145" s="166">
        <f t="shared" si="43"/>
        <v>1</v>
      </c>
      <c r="AE145" s="166">
        <f t="shared" si="44"/>
        <v>1</v>
      </c>
      <c r="AF145" s="166">
        <f t="shared" si="45"/>
        <v>1</v>
      </c>
      <c r="AG145" s="166">
        <f t="shared" si="46"/>
        <v>1</v>
      </c>
    </row>
    <row r="146" spans="1:33" ht="270.75" customHeight="1">
      <c r="A146" s="446" t="s">
        <v>19</v>
      </c>
      <c r="B146" s="447" t="s">
        <v>16</v>
      </c>
      <c r="C146" s="631"/>
      <c r="D146" s="631"/>
      <c r="E146" s="632"/>
      <c r="F146" s="632"/>
      <c r="G146" s="34" t="s">
        <v>1361</v>
      </c>
      <c r="H146" s="34" t="s">
        <v>245</v>
      </c>
      <c r="I146" s="472" t="s">
        <v>246</v>
      </c>
      <c r="J146" s="347">
        <v>1</v>
      </c>
      <c r="K146" s="189">
        <v>45231</v>
      </c>
      <c r="L146" s="189">
        <v>45747</v>
      </c>
      <c r="M146" s="36">
        <f t="shared" si="47"/>
        <v>73.714285714285708</v>
      </c>
      <c r="N146" s="187">
        <v>0</v>
      </c>
      <c r="O146" s="483" t="s">
        <v>2470</v>
      </c>
      <c r="P146" s="449">
        <f t="shared" si="48"/>
        <v>0</v>
      </c>
      <c r="Q146" s="114" t="str">
        <f>IF(ISNUMBER(P146),IF(P146=100%,"CUMPLIDA",IF(AND(ISNUMBER(L146),ISNUMBER(OCI!$P$6)), IF(L146&lt;OCI!$P$6,"INCUMPLIDA","PROCESO"), "VERIFICAR FECHA")),"SIN VALOR AVANCE")</f>
        <v>PROCESO</v>
      </c>
      <c r="R146" s="281" t="s">
        <v>245</v>
      </c>
      <c r="S146" s="282" t="s">
        <v>246</v>
      </c>
      <c r="T146" s="301">
        <v>1</v>
      </c>
      <c r="U146" s="302">
        <v>45231</v>
      </c>
      <c r="V146" s="302">
        <v>45747</v>
      </c>
      <c r="W146" s="36">
        <f t="shared" si="49"/>
        <v>73.714285714285708</v>
      </c>
      <c r="X146" s="187">
        <v>0</v>
      </c>
      <c r="Y146" s="354" t="s">
        <v>2470</v>
      </c>
      <c r="Z146" s="166">
        <f t="shared" si="39"/>
        <v>1</v>
      </c>
      <c r="AA146" s="166">
        <f t="shared" si="40"/>
        <v>1</v>
      </c>
      <c r="AB146" s="166">
        <f t="shared" si="41"/>
        <v>1</v>
      </c>
      <c r="AC146" s="166">
        <f t="shared" si="42"/>
        <v>1</v>
      </c>
      <c r="AD146" s="166">
        <f t="shared" si="43"/>
        <v>1</v>
      </c>
      <c r="AE146" s="166">
        <f t="shared" si="44"/>
        <v>1</v>
      </c>
      <c r="AF146" s="166">
        <f t="shared" si="45"/>
        <v>1</v>
      </c>
      <c r="AG146" s="166">
        <f t="shared" si="46"/>
        <v>1</v>
      </c>
    </row>
    <row r="147" spans="1:33" ht="285.75" customHeight="1">
      <c r="A147" s="446" t="s">
        <v>19</v>
      </c>
      <c r="B147" s="447" t="s">
        <v>16</v>
      </c>
      <c r="C147" s="631"/>
      <c r="D147" s="631"/>
      <c r="E147" s="632"/>
      <c r="F147" s="632"/>
      <c r="G147" s="34" t="s">
        <v>248</v>
      </c>
      <c r="H147" s="34" t="s">
        <v>248</v>
      </c>
      <c r="I147" s="472" t="s">
        <v>249</v>
      </c>
      <c r="J147" s="347">
        <v>1</v>
      </c>
      <c r="K147" s="189">
        <v>45323</v>
      </c>
      <c r="L147" s="189">
        <v>45747</v>
      </c>
      <c r="M147" s="36">
        <f t="shared" si="47"/>
        <v>60.571428571428569</v>
      </c>
      <c r="N147" s="187">
        <v>0</v>
      </c>
      <c r="O147" s="483" t="s">
        <v>2483</v>
      </c>
      <c r="P147" s="449">
        <f t="shared" si="48"/>
        <v>0</v>
      </c>
      <c r="Q147" s="114" t="str">
        <f>IF(ISNUMBER(P147),IF(P147=100%,"CUMPLIDA",IF(AND(ISNUMBER(L147),ISNUMBER(OCI!$P$6)), IF(L147&lt;OCI!$P$6,"INCUMPLIDA","PROCESO"), "VERIFICAR FECHA")),"SIN VALOR AVANCE")</f>
        <v>PROCESO</v>
      </c>
      <c r="R147" s="281" t="s">
        <v>248</v>
      </c>
      <c r="S147" s="282" t="s">
        <v>249</v>
      </c>
      <c r="T147" s="301">
        <v>1</v>
      </c>
      <c r="U147" s="302">
        <v>45323</v>
      </c>
      <c r="V147" s="302">
        <v>45747</v>
      </c>
      <c r="W147" s="36">
        <f t="shared" si="49"/>
        <v>60.571428571428569</v>
      </c>
      <c r="X147" s="187">
        <v>0</v>
      </c>
      <c r="Y147" s="354" t="s">
        <v>2483</v>
      </c>
      <c r="Z147" s="166">
        <f t="shared" si="39"/>
        <v>1</v>
      </c>
      <c r="AA147" s="166">
        <f t="shared" si="40"/>
        <v>1</v>
      </c>
      <c r="AB147" s="166">
        <f t="shared" si="41"/>
        <v>1</v>
      </c>
      <c r="AC147" s="166">
        <f t="shared" si="42"/>
        <v>1</v>
      </c>
      <c r="AD147" s="166">
        <f t="shared" si="43"/>
        <v>1</v>
      </c>
      <c r="AE147" s="166">
        <f t="shared" si="44"/>
        <v>1</v>
      </c>
      <c r="AF147" s="166">
        <f t="shared" si="45"/>
        <v>1</v>
      </c>
      <c r="AG147" s="166">
        <f t="shared" si="46"/>
        <v>1</v>
      </c>
    </row>
    <row r="148" spans="1:33" ht="135.75">
      <c r="A148" s="446" t="s">
        <v>19</v>
      </c>
      <c r="B148" s="447" t="s">
        <v>16</v>
      </c>
      <c r="C148" s="631"/>
      <c r="D148" s="631"/>
      <c r="E148" s="632"/>
      <c r="F148" s="632"/>
      <c r="G148" s="34" t="s">
        <v>251</v>
      </c>
      <c r="H148" s="34" t="s">
        <v>251</v>
      </c>
      <c r="I148" s="472" t="s">
        <v>252</v>
      </c>
      <c r="J148" s="347">
        <v>1</v>
      </c>
      <c r="K148" s="189">
        <v>45231</v>
      </c>
      <c r="L148" s="189">
        <v>45747</v>
      </c>
      <c r="M148" s="36">
        <f t="shared" si="47"/>
        <v>73.714285714285708</v>
      </c>
      <c r="N148" s="187">
        <v>0</v>
      </c>
      <c r="O148" s="483" t="s">
        <v>2470</v>
      </c>
      <c r="P148" s="449">
        <f t="shared" si="48"/>
        <v>0</v>
      </c>
      <c r="Q148" s="114" t="str">
        <f>IF(ISNUMBER(P148),IF(P148=100%,"CUMPLIDA",IF(AND(ISNUMBER(L148),ISNUMBER(OCI!$P$6)), IF(L148&lt;OCI!$P$6,"INCUMPLIDA","PROCESO"), "VERIFICAR FECHA")),"SIN VALOR AVANCE")</f>
        <v>PROCESO</v>
      </c>
      <c r="R148" s="281" t="s">
        <v>251</v>
      </c>
      <c r="S148" s="282" t="s">
        <v>252</v>
      </c>
      <c r="T148" s="301">
        <v>1</v>
      </c>
      <c r="U148" s="302">
        <v>45231</v>
      </c>
      <c r="V148" s="302">
        <v>45747</v>
      </c>
      <c r="W148" s="36">
        <f t="shared" si="49"/>
        <v>73.714285714285708</v>
      </c>
      <c r="X148" s="187">
        <v>0</v>
      </c>
      <c r="Y148" s="354" t="s">
        <v>2470</v>
      </c>
      <c r="Z148" s="166">
        <f t="shared" si="39"/>
        <v>1</v>
      </c>
      <c r="AA148" s="166">
        <f t="shared" si="40"/>
        <v>1</v>
      </c>
      <c r="AB148" s="166">
        <f t="shared" si="41"/>
        <v>1</v>
      </c>
      <c r="AC148" s="166">
        <f t="shared" si="42"/>
        <v>1</v>
      </c>
      <c r="AD148" s="166">
        <f t="shared" si="43"/>
        <v>1</v>
      </c>
      <c r="AE148" s="166">
        <f t="shared" si="44"/>
        <v>1</v>
      </c>
      <c r="AF148" s="166">
        <f t="shared" si="45"/>
        <v>1</v>
      </c>
      <c r="AG148" s="166">
        <f t="shared" si="46"/>
        <v>1</v>
      </c>
    </row>
    <row r="149" spans="1:33" ht="390.75" customHeight="1">
      <c r="A149" s="446" t="s">
        <v>19</v>
      </c>
      <c r="B149" s="447" t="s">
        <v>16</v>
      </c>
      <c r="C149" s="631"/>
      <c r="D149" s="631"/>
      <c r="E149" s="632"/>
      <c r="F149" s="632"/>
      <c r="G149" s="34" t="s">
        <v>254</v>
      </c>
      <c r="H149" s="34" t="s">
        <v>254</v>
      </c>
      <c r="I149" s="472" t="s">
        <v>255</v>
      </c>
      <c r="J149" s="347">
        <v>1</v>
      </c>
      <c r="K149" s="189">
        <v>45231</v>
      </c>
      <c r="L149" s="189">
        <v>45808</v>
      </c>
      <c r="M149" s="36">
        <f t="shared" si="47"/>
        <v>82.428571428571431</v>
      </c>
      <c r="N149" s="187">
        <v>0</v>
      </c>
      <c r="O149" s="483" t="s">
        <v>2482</v>
      </c>
      <c r="P149" s="449">
        <f t="shared" si="48"/>
        <v>0</v>
      </c>
      <c r="Q149" s="114" t="str">
        <f>IF(ISNUMBER(P149),IF(P149=100%,"CUMPLIDA",IF(AND(ISNUMBER(L149),ISNUMBER(OCI!$P$6)), IF(L149&lt;OCI!$P$6,"INCUMPLIDA","PROCESO"), "VERIFICAR FECHA")),"SIN VALOR AVANCE")</f>
        <v>PROCESO</v>
      </c>
      <c r="R149" s="281" t="s">
        <v>254</v>
      </c>
      <c r="S149" s="282" t="s">
        <v>255</v>
      </c>
      <c r="T149" s="301">
        <v>1</v>
      </c>
      <c r="U149" s="302">
        <v>45231</v>
      </c>
      <c r="V149" s="302">
        <v>45808</v>
      </c>
      <c r="W149" s="36">
        <f t="shared" si="49"/>
        <v>82.428571428571431</v>
      </c>
      <c r="X149" s="187">
        <v>0</v>
      </c>
      <c r="Y149" s="354" t="s">
        <v>2482</v>
      </c>
      <c r="Z149" s="166">
        <f t="shared" si="39"/>
        <v>1</v>
      </c>
      <c r="AA149" s="166">
        <f t="shared" si="40"/>
        <v>1</v>
      </c>
      <c r="AB149" s="166">
        <f t="shared" si="41"/>
        <v>1</v>
      </c>
      <c r="AC149" s="166">
        <f t="shared" si="42"/>
        <v>1</v>
      </c>
      <c r="AD149" s="166">
        <f t="shared" si="43"/>
        <v>1</v>
      </c>
      <c r="AE149" s="166">
        <f t="shared" si="44"/>
        <v>1</v>
      </c>
      <c r="AF149" s="166">
        <f t="shared" si="45"/>
        <v>1</v>
      </c>
      <c r="AG149" s="166">
        <f t="shared" si="46"/>
        <v>1</v>
      </c>
    </row>
    <row r="150" spans="1:33" ht="135.75">
      <c r="A150" s="446" t="s">
        <v>19</v>
      </c>
      <c r="B150" s="447" t="s">
        <v>16</v>
      </c>
      <c r="C150" s="631"/>
      <c r="D150" s="631"/>
      <c r="E150" s="632"/>
      <c r="F150" s="632"/>
      <c r="G150" s="34" t="s">
        <v>1363</v>
      </c>
      <c r="H150" s="34" t="s">
        <v>258</v>
      </c>
      <c r="I150" s="472" t="s">
        <v>259</v>
      </c>
      <c r="J150" s="347">
        <v>7</v>
      </c>
      <c r="K150" s="189">
        <v>46024</v>
      </c>
      <c r="L150" s="189">
        <v>46660</v>
      </c>
      <c r="M150" s="36">
        <f t="shared" si="47"/>
        <v>90.857142857142861</v>
      </c>
      <c r="N150" s="187">
        <v>0</v>
      </c>
      <c r="O150" s="483" t="s">
        <v>2470</v>
      </c>
      <c r="P150" s="449">
        <f t="shared" si="48"/>
        <v>0</v>
      </c>
      <c r="Q150" s="114" t="str">
        <f>IF(ISNUMBER(P150),IF(P150=100%,"CUMPLIDA",IF(AND(ISNUMBER(L150),ISNUMBER(OCI!$P$6)), IF(L150&lt;OCI!$P$6,"INCUMPLIDA","PROCESO"), "VERIFICAR FECHA")),"SIN VALOR AVANCE")</f>
        <v>PROCESO</v>
      </c>
      <c r="R150" s="281" t="s">
        <v>258</v>
      </c>
      <c r="S150" s="282" t="s">
        <v>259</v>
      </c>
      <c r="T150" s="301">
        <v>7</v>
      </c>
      <c r="U150" s="302">
        <v>46024</v>
      </c>
      <c r="V150" s="302">
        <v>46660</v>
      </c>
      <c r="W150" s="36">
        <f t="shared" si="49"/>
        <v>90.857142857142861</v>
      </c>
      <c r="X150" s="187">
        <v>0</v>
      </c>
      <c r="Y150" s="354" t="s">
        <v>2470</v>
      </c>
      <c r="Z150" s="166">
        <f t="shared" si="39"/>
        <v>1</v>
      </c>
      <c r="AA150" s="166">
        <f t="shared" si="40"/>
        <v>1</v>
      </c>
      <c r="AB150" s="166">
        <f t="shared" si="41"/>
        <v>1</v>
      </c>
      <c r="AC150" s="166">
        <f t="shared" si="42"/>
        <v>1</v>
      </c>
      <c r="AD150" s="166">
        <f t="shared" si="43"/>
        <v>1</v>
      </c>
      <c r="AE150" s="166">
        <f t="shared" si="44"/>
        <v>1</v>
      </c>
      <c r="AF150" s="166">
        <f t="shared" si="45"/>
        <v>1</v>
      </c>
      <c r="AG150" s="166">
        <f t="shared" si="46"/>
        <v>1</v>
      </c>
    </row>
    <row r="151" spans="1:33" ht="285.75" customHeight="1">
      <c r="A151" s="446" t="s">
        <v>19</v>
      </c>
      <c r="B151" s="447" t="s">
        <v>16</v>
      </c>
      <c r="C151" s="631"/>
      <c r="D151" s="631"/>
      <c r="E151" s="632"/>
      <c r="F151" s="632"/>
      <c r="G151" s="34" t="s">
        <v>1364</v>
      </c>
      <c r="H151" s="34" t="s">
        <v>261</v>
      </c>
      <c r="I151" s="472" t="s">
        <v>262</v>
      </c>
      <c r="J151" s="347">
        <v>1</v>
      </c>
      <c r="K151" s="189">
        <v>46024</v>
      </c>
      <c r="L151" s="189">
        <v>46660</v>
      </c>
      <c r="M151" s="36">
        <f t="shared" si="47"/>
        <v>90.857142857142861</v>
      </c>
      <c r="N151" s="187">
        <v>0</v>
      </c>
      <c r="O151" s="483" t="s">
        <v>2483</v>
      </c>
      <c r="P151" s="449">
        <f t="shared" si="48"/>
        <v>0</v>
      </c>
      <c r="Q151" s="114" t="str">
        <f>IF(ISNUMBER(P151),IF(P151=100%,"CUMPLIDA",IF(AND(ISNUMBER(L151),ISNUMBER(OCI!$P$6)), IF(L151&lt;OCI!$P$6,"INCUMPLIDA","PROCESO"), "VERIFICAR FECHA")),"SIN VALOR AVANCE")</f>
        <v>PROCESO</v>
      </c>
      <c r="R151" s="281" t="s">
        <v>261</v>
      </c>
      <c r="S151" s="282" t="s">
        <v>262</v>
      </c>
      <c r="T151" s="301">
        <v>1</v>
      </c>
      <c r="U151" s="302">
        <v>46024</v>
      </c>
      <c r="V151" s="302">
        <v>46660</v>
      </c>
      <c r="W151" s="36">
        <f t="shared" si="49"/>
        <v>90.857142857142861</v>
      </c>
      <c r="X151" s="187">
        <v>0</v>
      </c>
      <c r="Y151" s="354" t="s">
        <v>2483</v>
      </c>
      <c r="Z151" s="166">
        <f t="shared" si="39"/>
        <v>1</v>
      </c>
      <c r="AA151" s="166">
        <f t="shared" si="40"/>
        <v>1</v>
      </c>
      <c r="AB151" s="166">
        <f t="shared" si="41"/>
        <v>1</v>
      </c>
      <c r="AC151" s="166">
        <f t="shared" si="42"/>
        <v>1</v>
      </c>
      <c r="AD151" s="166">
        <f t="shared" si="43"/>
        <v>1</v>
      </c>
      <c r="AE151" s="166">
        <f t="shared" si="44"/>
        <v>1</v>
      </c>
      <c r="AF151" s="166">
        <f t="shared" si="45"/>
        <v>1</v>
      </c>
      <c r="AG151" s="166">
        <f t="shared" si="46"/>
        <v>1</v>
      </c>
    </row>
    <row r="152" spans="1:33" ht="409.5">
      <c r="A152" s="446" t="s">
        <v>19</v>
      </c>
      <c r="B152" s="447" t="s">
        <v>16</v>
      </c>
      <c r="C152" s="631"/>
      <c r="D152" s="631"/>
      <c r="E152" s="632"/>
      <c r="F152" s="632"/>
      <c r="G152" s="34" t="s">
        <v>1365</v>
      </c>
      <c r="H152" s="34" t="s">
        <v>264</v>
      </c>
      <c r="I152" s="472" t="s">
        <v>265</v>
      </c>
      <c r="J152" s="347">
        <v>2</v>
      </c>
      <c r="K152" s="189">
        <v>46024</v>
      </c>
      <c r="L152" s="189">
        <v>46660</v>
      </c>
      <c r="M152" s="36">
        <f t="shared" si="47"/>
        <v>90.857142857142861</v>
      </c>
      <c r="N152" s="187">
        <v>0</v>
      </c>
      <c r="O152" s="483" t="s">
        <v>2482</v>
      </c>
      <c r="P152" s="449">
        <f t="shared" si="48"/>
        <v>0</v>
      </c>
      <c r="Q152" s="114" t="str">
        <f>IF(ISNUMBER(P152),IF(P152=100%,"CUMPLIDA",IF(AND(ISNUMBER(L152),ISNUMBER(OCI!$P$6)), IF(L152&lt;OCI!$P$6,"INCUMPLIDA","PROCESO"), "VERIFICAR FECHA")),"SIN VALOR AVANCE")</f>
        <v>PROCESO</v>
      </c>
      <c r="R152" s="281" t="s">
        <v>264</v>
      </c>
      <c r="S152" s="282" t="s">
        <v>265</v>
      </c>
      <c r="T152" s="301">
        <v>2</v>
      </c>
      <c r="U152" s="302">
        <v>46024</v>
      </c>
      <c r="V152" s="302">
        <v>46660</v>
      </c>
      <c r="W152" s="36">
        <f t="shared" si="49"/>
        <v>90.857142857142861</v>
      </c>
      <c r="X152" s="187">
        <v>0</v>
      </c>
      <c r="Y152" s="354" t="s">
        <v>2482</v>
      </c>
      <c r="Z152" s="166">
        <f t="shared" si="39"/>
        <v>1</v>
      </c>
      <c r="AA152" s="166">
        <f t="shared" si="40"/>
        <v>1</v>
      </c>
      <c r="AB152" s="166">
        <f t="shared" si="41"/>
        <v>1</v>
      </c>
      <c r="AC152" s="166">
        <f t="shared" si="42"/>
        <v>1</v>
      </c>
      <c r="AD152" s="166">
        <f t="shared" si="43"/>
        <v>1</v>
      </c>
      <c r="AE152" s="166">
        <f t="shared" si="44"/>
        <v>1</v>
      </c>
      <c r="AF152" s="166">
        <f t="shared" si="45"/>
        <v>1</v>
      </c>
      <c r="AG152" s="166">
        <f t="shared" si="46"/>
        <v>1</v>
      </c>
    </row>
    <row r="153" spans="1:33" ht="360.75" customHeight="1">
      <c r="A153" s="446" t="s">
        <v>19</v>
      </c>
      <c r="B153" s="447" t="s">
        <v>16</v>
      </c>
      <c r="C153" s="631" t="s">
        <v>2512</v>
      </c>
      <c r="D153" s="631" t="s">
        <v>2485</v>
      </c>
      <c r="E153" s="632" t="s">
        <v>2513</v>
      </c>
      <c r="F153" s="632" t="s">
        <v>2514</v>
      </c>
      <c r="G153" s="33" t="s">
        <v>2515</v>
      </c>
      <c r="H153" s="33" t="s">
        <v>2515</v>
      </c>
      <c r="I153" s="477" t="s">
        <v>2516</v>
      </c>
      <c r="J153" s="348">
        <v>1</v>
      </c>
      <c r="K153" s="307">
        <v>45139</v>
      </c>
      <c r="L153" s="307" t="s">
        <v>4247</v>
      </c>
      <c r="M153" s="36">
        <f t="shared" si="47"/>
        <v>134.57142857142858</v>
      </c>
      <c r="N153" s="349">
        <v>0.4</v>
      </c>
      <c r="O153" s="483" t="s">
        <v>2517</v>
      </c>
      <c r="P153" s="348">
        <f t="shared" si="48"/>
        <v>0.4</v>
      </c>
      <c r="Q153" s="114" t="str">
        <f>IF(ISNUMBER(P153),IF(P153=100%,"CUMPLIDA",IF(AND(ISNUMBER(L153),ISNUMBER(OCI!$P$6)), IF(L153&lt;OCI!$P$6,"INCUMPLIDA","PROCESO"), "VERIFICAR FECHA")),"SIN VALOR AVANCE")</f>
        <v>VERIFICAR FECHA</v>
      </c>
      <c r="R153" s="366" t="s">
        <v>2515</v>
      </c>
      <c r="S153" s="368" t="s">
        <v>2516</v>
      </c>
      <c r="T153" s="304">
        <v>1</v>
      </c>
      <c r="U153" s="359">
        <v>45139</v>
      </c>
      <c r="V153" s="359" t="s">
        <v>4247</v>
      </c>
      <c r="W153" s="36">
        <f t="shared" si="49"/>
        <v>134.57142857142858</v>
      </c>
      <c r="X153" s="339">
        <v>0.4</v>
      </c>
      <c r="Y153" s="354" t="s">
        <v>2517</v>
      </c>
      <c r="Z153" s="166">
        <f t="shared" si="39"/>
        <v>1</v>
      </c>
      <c r="AA153" s="166">
        <f t="shared" si="40"/>
        <v>1</v>
      </c>
      <c r="AB153" s="166">
        <f t="shared" si="41"/>
        <v>1</v>
      </c>
      <c r="AC153" s="166">
        <f t="shared" si="42"/>
        <v>1</v>
      </c>
      <c r="AD153" s="166">
        <f t="shared" si="43"/>
        <v>1</v>
      </c>
      <c r="AE153" s="166">
        <f t="shared" si="44"/>
        <v>1</v>
      </c>
      <c r="AF153" s="166">
        <f t="shared" si="45"/>
        <v>1</v>
      </c>
      <c r="AG153" s="166">
        <f t="shared" si="46"/>
        <v>1</v>
      </c>
    </row>
    <row r="154" spans="1:33" ht="409.5">
      <c r="A154" s="446" t="s">
        <v>19</v>
      </c>
      <c r="B154" s="447" t="s">
        <v>16</v>
      </c>
      <c r="C154" s="631"/>
      <c r="D154" s="631"/>
      <c r="E154" s="632"/>
      <c r="F154" s="632"/>
      <c r="G154" s="33" t="s">
        <v>2518</v>
      </c>
      <c r="H154" s="33" t="s">
        <v>2518</v>
      </c>
      <c r="I154" s="477" t="s">
        <v>2519</v>
      </c>
      <c r="J154" s="35">
        <v>1</v>
      </c>
      <c r="K154" s="307">
        <v>45139</v>
      </c>
      <c r="L154" s="307">
        <v>45230</v>
      </c>
      <c r="M154" s="36">
        <f t="shared" si="47"/>
        <v>13</v>
      </c>
      <c r="N154" s="187">
        <v>1</v>
      </c>
      <c r="O154" s="477" t="s">
        <v>2520</v>
      </c>
      <c r="P154" s="348">
        <f t="shared" si="48"/>
        <v>1</v>
      </c>
      <c r="Q154" s="114" t="str">
        <f>IF(ISNUMBER(P154),IF(P154=100%,"CUMPLIDA",IF(AND(ISNUMBER(L154),ISNUMBER(OCI!$P$6)), IF(L154&lt;OCI!$P$6,"INCUMPLIDA","PROCESO"), "VERIFICAR FECHA")),"SIN VALOR AVANCE")</f>
        <v>CUMPLIDA</v>
      </c>
      <c r="R154" s="366" t="s">
        <v>2518</v>
      </c>
      <c r="S154" s="368" t="s">
        <v>2519</v>
      </c>
      <c r="T154" s="363">
        <v>1</v>
      </c>
      <c r="U154" s="359">
        <v>45139</v>
      </c>
      <c r="V154" s="359">
        <v>45230</v>
      </c>
      <c r="W154" s="36">
        <f t="shared" si="49"/>
        <v>13</v>
      </c>
      <c r="X154" s="187">
        <v>1</v>
      </c>
      <c r="Y154" s="356" t="s">
        <v>2520</v>
      </c>
      <c r="Z154" s="166">
        <f t="shared" si="39"/>
        <v>1</v>
      </c>
      <c r="AA154" s="166">
        <f t="shared" si="40"/>
        <v>1</v>
      </c>
      <c r="AB154" s="166">
        <f t="shared" si="41"/>
        <v>1</v>
      </c>
      <c r="AC154" s="166">
        <f t="shared" si="42"/>
        <v>1</v>
      </c>
      <c r="AD154" s="166">
        <f t="shared" si="43"/>
        <v>1</v>
      </c>
      <c r="AE154" s="166">
        <f t="shared" si="44"/>
        <v>1</v>
      </c>
      <c r="AF154" s="166">
        <f t="shared" si="45"/>
        <v>1</v>
      </c>
      <c r="AG154" s="166">
        <f t="shared" si="46"/>
        <v>1</v>
      </c>
    </row>
    <row r="155" spans="1:33" ht="225.75">
      <c r="A155" s="446" t="s">
        <v>19</v>
      </c>
      <c r="B155" s="447" t="s">
        <v>16</v>
      </c>
      <c r="C155" s="631"/>
      <c r="D155" s="631"/>
      <c r="E155" s="632"/>
      <c r="F155" s="632"/>
      <c r="G155" s="33" t="s">
        <v>2521</v>
      </c>
      <c r="H155" s="33" t="s">
        <v>2521</v>
      </c>
      <c r="I155" s="477" t="s">
        <v>2522</v>
      </c>
      <c r="J155" s="35">
        <v>2</v>
      </c>
      <c r="K155" s="307">
        <v>45139</v>
      </c>
      <c r="L155" s="307">
        <v>45230</v>
      </c>
      <c r="M155" s="36">
        <f t="shared" si="47"/>
        <v>13</v>
      </c>
      <c r="N155" s="187">
        <v>2</v>
      </c>
      <c r="O155" s="472" t="s">
        <v>2523</v>
      </c>
      <c r="P155" s="348">
        <f t="shared" si="48"/>
        <v>1</v>
      </c>
      <c r="Q155" s="114" t="str">
        <f>IF(ISNUMBER(P155),IF(P155=100%,"CUMPLIDA",IF(AND(ISNUMBER(L155),ISNUMBER(OCI!$P$6)), IF(L155&lt;OCI!$P$6,"INCUMPLIDA","PROCESO"), "VERIFICAR FECHA")),"SIN VALOR AVANCE")</f>
        <v>CUMPLIDA</v>
      </c>
      <c r="R155" s="366" t="s">
        <v>2521</v>
      </c>
      <c r="S155" s="368" t="s">
        <v>2522</v>
      </c>
      <c r="T155" s="363">
        <v>2</v>
      </c>
      <c r="U155" s="359">
        <v>45139</v>
      </c>
      <c r="V155" s="359">
        <v>45230</v>
      </c>
      <c r="W155" s="36">
        <f t="shared" si="49"/>
        <v>13</v>
      </c>
      <c r="X155" s="187">
        <v>2</v>
      </c>
      <c r="Y155" s="355" t="s">
        <v>2523</v>
      </c>
      <c r="Z155" s="166">
        <f t="shared" si="39"/>
        <v>1</v>
      </c>
      <c r="AA155" s="166">
        <f t="shared" si="40"/>
        <v>1</v>
      </c>
      <c r="AB155" s="166">
        <f t="shared" si="41"/>
        <v>1</v>
      </c>
      <c r="AC155" s="166">
        <f t="shared" si="42"/>
        <v>1</v>
      </c>
      <c r="AD155" s="166">
        <f t="shared" si="43"/>
        <v>1</v>
      </c>
      <c r="AE155" s="166">
        <f t="shared" si="44"/>
        <v>1</v>
      </c>
      <c r="AF155" s="166">
        <f t="shared" si="45"/>
        <v>1</v>
      </c>
      <c r="AG155" s="166">
        <f t="shared" si="46"/>
        <v>1</v>
      </c>
    </row>
    <row r="156" spans="1:33" ht="225.75">
      <c r="A156" s="446" t="s">
        <v>19</v>
      </c>
      <c r="B156" s="447" t="s">
        <v>16</v>
      </c>
      <c r="C156" s="631"/>
      <c r="D156" s="631"/>
      <c r="E156" s="632"/>
      <c r="F156" s="632"/>
      <c r="G156" s="33" t="s">
        <v>2524</v>
      </c>
      <c r="H156" s="33" t="s">
        <v>2524</v>
      </c>
      <c r="I156" s="477" t="s">
        <v>2525</v>
      </c>
      <c r="J156" s="348">
        <v>1</v>
      </c>
      <c r="K156" s="307">
        <v>45139</v>
      </c>
      <c r="L156" s="307">
        <v>45230</v>
      </c>
      <c r="M156" s="36">
        <f t="shared" si="47"/>
        <v>13</v>
      </c>
      <c r="N156" s="349">
        <v>1</v>
      </c>
      <c r="O156" s="472" t="s">
        <v>2523</v>
      </c>
      <c r="P156" s="348">
        <f t="shared" si="48"/>
        <v>1</v>
      </c>
      <c r="Q156" s="114" t="str">
        <f>IF(ISNUMBER(P156),IF(P156=100%,"CUMPLIDA",IF(AND(ISNUMBER(L156),ISNUMBER(OCI!$P$6)), IF(L156&lt;OCI!$P$6,"INCUMPLIDA","PROCESO"), "VERIFICAR FECHA")),"SIN VALOR AVANCE")</f>
        <v>CUMPLIDA</v>
      </c>
      <c r="R156" s="366" t="s">
        <v>2524</v>
      </c>
      <c r="S156" s="368" t="s">
        <v>2525</v>
      </c>
      <c r="T156" s="304">
        <v>1</v>
      </c>
      <c r="U156" s="359">
        <v>45139</v>
      </c>
      <c r="V156" s="359">
        <v>45230</v>
      </c>
      <c r="W156" s="36">
        <f t="shared" si="49"/>
        <v>13</v>
      </c>
      <c r="X156" s="349">
        <v>1</v>
      </c>
      <c r="Y156" s="355" t="s">
        <v>2523</v>
      </c>
      <c r="Z156" s="166">
        <f t="shared" si="39"/>
        <v>1</v>
      </c>
      <c r="AA156" s="166">
        <f t="shared" si="40"/>
        <v>1</v>
      </c>
      <c r="AB156" s="166">
        <f t="shared" si="41"/>
        <v>1</v>
      </c>
      <c r="AC156" s="166">
        <f t="shared" si="42"/>
        <v>1</v>
      </c>
      <c r="AD156" s="166">
        <f t="shared" si="43"/>
        <v>1</v>
      </c>
      <c r="AE156" s="166">
        <f t="shared" si="44"/>
        <v>1</v>
      </c>
      <c r="AF156" s="166">
        <f t="shared" si="45"/>
        <v>1</v>
      </c>
      <c r="AG156" s="166">
        <f t="shared" si="46"/>
        <v>1</v>
      </c>
    </row>
    <row r="157" spans="1:33" ht="286.5" customHeight="1">
      <c r="A157" s="446" t="s">
        <v>19</v>
      </c>
      <c r="B157" s="447" t="s">
        <v>16</v>
      </c>
      <c r="C157" s="631" t="s">
        <v>2526</v>
      </c>
      <c r="D157" s="631" t="s">
        <v>2485</v>
      </c>
      <c r="E157" s="632" t="s">
        <v>2527</v>
      </c>
      <c r="F157" s="633" t="s">
        <v>2528</v>
      </c>
      <c r="G157" s="33" t="s">
        <v>2515</v>
      </c>
      <c r="H157" s="33" t="s">
        <v>2515</v>
      </c>
      <c r="I157" s="477" t="s">
        <v>2516</v>
      </c>
      <c r="J157" s="348">
        <v>1</v>
      </c>
      <c r="K157" s="307">
        <v>45139</v>
      </c>
      <c r="L157" s="307" t="s">
        <v>4247</v>
      </c>
      <c r="M157" s="36">
        <f t="shared" si="47"/>
        <v>134.57142857142858</v>
      </c>
      <c r="N157" s="349">
        <v>0.4</v>
      </c>
      <c r="O157" s="477" t="s">
        <v>2529</v>
      </c>
      <c r="P157" s="348">
        <f t="shared" si="48"/>
        <v>0.4</v>
      </c>
      <c r="Q157" s="114" t="str">
        <f>IF(ISNUMBER(P157),IF(P157=100%,"CUMPLIDA",IF(AND(ISNUMBER(L157),ISNUMBER(OCI!$P$6)), IF(L157&lt;OCI!$P$6,"INCUMPLIDA","PROCESO"), "VERIFICAR FECHA")),"SIN VALOR AVANCE")</f>
        <v>VERIFICAR FECHA</v>
      </c>
      <c r="R157" s="366" t="s">
        <v>2515</v>
      </c>
      <c r="S157" s="368" t="s">
        <v>2516</v>
      </c>
      <c r="T157" s="304">
        <v>1</v>
      </c>
      <c r="U157" s="359">
        <v>45139</v>
      </c>
      <c r="V157" s="359" t="s">
        <v>4247</v>
      </c>
      <c r="W157" s="36">
        <f t="shared" si="49"/>
        <v>134.57142857142858</v>
      </c>
      <c r="X157" s="339">
        <v>0.4</v>
      </c>
      <c r="Y157" s="356" t="s">
        <v>2529</v>
      </c>
      <c r="Z157" s="166">
        <f t="shared" si="39"/>
        <v>1</v>
      </c>
      <c r="AA157" s="166">
        <f t="shared" si="40"/>
        <v>1</v>
      </c>
      <c r="AB157" s="166">
        <f t="shared" si="41"/>
        <v>1</v>
      </c>
      <c r="AC157" s="166">
        <f t="shared" si="42"/>
        <v>1</v>
      </c>
      <c r="AD157" s="166">
        <f t="shared" si="43"/>
        <v>1</v>
      </c>
      <c r="AE157" s="166">
        <f t="shared" si="44"/>
        <v>1</v>
      </c>
      <c r="AF157" s="166">
        <f t="shared" si="45"/>
        <v>1</v>
      </c>
      <c r="AG157" s="166">
        <f t="shared" si="46"/>
        <v>1</v>
      </c>
    </row>
    <row r="158" spans="1:33" ht="409.5">
      <c r="A158" s="446" t="s">
        <v>19</v>
      </c>
      <c r="B158" s="447" t="s">
        <v>16</v>
      </c>
      <c r="C158" s="631"/>
      <c r="D158" s="631"/>
      <c r="E158" s="632"/>
      <c r="F158" s="633"/>
      <c r="G158" s="33" t="s">
        <v>2499</v>
      </c>
      <c r="H158" s="33" t="s">
        <v>2499</v>
      </c>
      <c r="I158" s="477" t="s">
        <v>2500</v>
      </c>
      <c r="J158" s="35">
        <v>1</v>
      </c>
      <c r="K158" s="307">
        <v>45306</v>
      </c>
      <c r="L158" s="307">
        <v>45504</v>
      </c>
      <c r="M158" s="36">
        <f t="shared" si="47"/>
        <v>28.285714285714285</v>
      </c>
      <c r="N158" s="187">
        <v>1</v>
      </c>
      <c r="O158" s="477" t="s">
        <v>2530</v>
      </c>
      <c r="P158" s="348">
        <f t="shared" si="48"/>
        <v>1</v>
      </c>
      <c r="Q158" s="114" t="str">
        <f>IF(ISNUMBER(P158),IF(P158=100%,"CUMPLIDA",IF(AND(ISNUMBER(L158),ISNUMBER(OCI!$P$6)), IF(L158&lt;OCI!$P$6,"INCUMPLIDA","PROCESO"), "VERIFICAR FECHA")),"SIN VALOR AVANCE")</f>
        <v>CUMPLIDA</v>
      </c>
      <c r="R158" s="366" t="s">
        <v>2499</v>
      </c>
      <c r="S158" s="368" t="s">
        <v>2500</v>
      </c>
      <c r="T158" s="363">
        <v>1</v>
      </c>
      <c r="U158" s="359">
        <v>45306</v>
      </c>
      <c r="V158" s="359">
        <v>45504</v>
      </c>
      <c r="W158" s="36">
        <f t="shared" si="49"/>
        <v>28.285714285714285</v>
      </c>
      <c r="X158" s="187">
        <v>1</v>
      </c>
      <c r="Y158" s="356" t="s">
        <v>2530</v>
      </c>
      <c r="Z158" s="166">
        <f t="shared" si="39"/>
        <v>1</v>
      </c>
      <c r="AA158" s="166">
        <f t="shared" si="40"/>
        <v>1</v>
      </c>
      <c r="AB158" s="166">
        <f t="shared" si="41"/>
        <v>1</v>
      </c>
      <c r="AC158" s="166">
        <f t="shared" si="42"/>
        <v>1</v>
      </c>
      <c r="AD158" s="166">
        <f t="shared" si="43"/>
        <v>1</v>
      </c>
      <c r="AE158" s="166">
        <f t="shared" si="44"/>
        <v>1</v>
      </c>
      <c r="AF158" s="166">
        <f t="shared" si="45"/>
        <v>1</v>
      </c>
      <c r="AG158" s="166">
        <f t="shared" si="46"/>
        <v>1</v>
      </c>
    </row>
    <row r="159" spans="1:33" ht="409.5">
      <c r="A159" s="446" t="s">
        <v>19</v>
      </c>
      <c r="B159" s="447" t="s">
        <v>16</v>
      </c>
      <c r="C159" s="631"/>
      <c r="D159" s="631"/>
      <c r="E159" s="632"/>
      <c r="F159" s="633"/>
      <c r="G159" s="33" t="s">
        <v>2531</v>
      </c>
      <c r="H159" s="33" t="s">
        <v>2531</v>
      </c>
      <c r="I159" s="477" t="s">
        <v>2503</v>
      </c>
      <c r="J159" s="35">
        <v>1</v>
      </c>
      <c r="K159" s="307">
        <v>45505</v>
      </c>
      <c r="L159" s="307">
        <v>45596</v>
      </c>
      <c r="M159" s="36">
        <f t="shared" si="47"/>
        <v>13</v>
      </c>
      <c r="N159" s="187">
        <v>1</v>
      </c>
      <c r="O159" s="477" t="s">
        <v>2532</v>
      </c>
      <c r="P159" s="348">
        <f t="shared" si="48"/>
        <v>1</v>
      </c>
      <c r="Q159" s="114" t="str">
        <f>IF(ISNUMBER(P159),IF(P159=100%,"CUMPLIDA",IF(AND(ISNUMBER(L159),ISNUMBER(OCI!$P$6)), IF(L159&lt;OCI!$P$6,"INCUMPLIDA","PROCESO"), "VERIFICAR FECHA")),"SIN VALOR AVANCE")</f>
        <v>CUMPLIDA</v>
      </c>
      <c r="R159" s="366" t="s">
        <v>2531</v>
      </c>
      <c r="S159" s="368" t="s">
        <v>2503</v>
      </c>
      <c r="T159" s="363">
        <v>1</v>
      </c>
      <c r="U159" s="359">
        <v>45505</v>
      </c>
      <c r="V159" s="359">
        <v>45596</v>
      </c>
      <c r="W159" s="36">
        <f t="shared" si="49"/>
        <v>13</v>
      </c>
      <c r="X159" s="187">
        <v>1</v>
      </c>
      <c r="Y159" s="356" t="s">
        <v>2532</v>
      </c>
      <c r="Z159" s="166">
        <f t="shared" si="39"/>
        <v>1</v>
      </c>
      <c r="AA159" s="166">
        <f t="shared" si="40"/>
        <v>1</v>
      </c>
      <c r="AB159" s="166">
        <f t="shared" si="41"/>
        <v>1</v>
      </c>
      <c r="AC159" s="166">
        <f t="shared" si="42"/>
        <v>1</v>
      </c>
      <c r="AD159" s="166">
        <f t="shared" si="43"/>
        <v>1</v>
      </c>
      <c r="AE159" s="166">
        <f t="shared" si="44"/>
        <v>1</v>
      </c>
      <c r="AF159" s="166">
        <f t="shared" si="45"/>
        <v>1</v>
      </c>
      <c r="AG159" s="166">
        <f t="shared" si="46"/>
        <v>1</v>
      </c>
    </row>
    <row r="160" spans="1:33" ht="345.75">
      <c r="A160" s="446" t="s">
        <v>19</v>
      </c>
      <c r="B160" s="447" t="s">
        <v>16</v>
      </c>
      <c r="C160" s="631"/>
      <c r="D160" s="631"/>
      <c r="E160" s="632"/>
      <c r="F160" s="633"/>
      <c r="G160" s="33" t="s">
        <v>2505</v>
      </c>
      <c r="H160" s="33" t="s">
        <v>2505</v>
      </c>
      <c r="I160" s="477" t="s">
        <v>2506</v>
      </c>
      <c r="J160" s="35">
        <v>1</v>
      </c>
      <c r="K160" s="307">
        <v>45597</v>
      </c>
      <c r="L160" s="307">
        <v>45869</v>
      </c>
      <c r="M160" s="36">
        <f t="shared" si="47"/>
        <v>38.857142857142854</v>
      </c>
      <c r="N160" s="187">
        <v>0</v>
      </c>
      <c r="O160" s="477" t="s">
        <v>2533</v>
      </c>
      <c r="P160" s="348">
        <f t="shared" si="48"/>
        <v>0</v>
      </c>
      <c r="Q160" s="114" t="str">
        <f>IF(ISNUMBER(P160),IF(P160=100%,"CUMPLIDA",IF(AND(ISNUMBER(L160),ISNUMBER(OCI!$P$6)), IF(L160&lt;OCI!$P$6,"INCUMPLIDA","PROCESO"), "VERIFICAR FECHA")),"SIN VALOR AVANCE")</f>
        <v>PROCESO</v>
      </c>
      <c r="R160" s="366" t="s">
        <v>2505</v>
      </c>
      <c r="S160" s="368" t="s">
        <v>2506</v>
      </c>
      <c r="T160" s="363">
        <v>1</v>
      </c>
      <c r="U160" s="359">
        <v>45597</v>
      </c>
      <c r="V160" s="359">
        <v>45869</v>
      </c>
      <c r="W160" s="36">
        <f t="shared" si="49"/>
        <v>38.857142857142854</v>
      </c>
      <c r="X160" s="187">
        <v>0</v>
      </c>
      <c r="Y160" s="356" t="s">
        <v>2533</v>
      </c>
      <c r="Z160" s="166">
        <f t="shared" si="39"/>
        <v>1</v>
      </c>
      <c r="AA160" s="166">
        <f t="shared" si="40"/>
        <v>1</v>
      </c>
      <c r="AB160" s="166">
        <f t="shared" si="41"/>
        <v>1</v>
      </c>
      <c r="AC160" s="166">
        <f t="shared" si="42"/>
        <v>1</v>
      </c>
      <c r="AD160" s="166">
        <f t="shared" si="43"/>
        <v>1</v>
      </c>
      <c r="AE160" s="166">
        <f t="shared" si="44"/>
        <v>1</v>
      </c>
      <c r="AF160" s="166">
        <f t="shared" si="45"/>
        <v>1</v>
      </c>
      <c r="AG160" s="166">
        <f t="shared" si="46"/>
        <v>1</v>
      </c>
    </row>
    <row r="161" spans="1:33" ht="330.75">
      <c r="A161" s="446" t="s">
        <v>19</v>
      </c>
      <c r="B161" s="447" t="s">
        <v>16</v>
      </c>
      <c r="C161" s="631"/>
      <c r="D161" s="631"/>
      <c r="E161" s="632"/>
      <c r="F161" s="633"/>
      <c r="G161" s="33" t="s">
        <v>2508</v>
      </c>
      <c r="H161" s="33" t="s">
        <v>2508</v>
      </c>
      <c r="I161" s="477" t="s">
        <v>2509</v>
      </c>
      <c r="J161" s="348">
        <v>1</v>
      </c>
      <c r="K161" s="307">
        <v>45870</v>
      </c>
      <c r="L161" s="307">
        <v>46112</v>
      </c>
      <c r="M161" s="36">
        <f t="shared" si="47"/>
        <v>34.571428571428569</v>
      </c>
      <c r="N161" s="349">
        <v>0</v>
      </c>
      <c r="O161" s="477" t="s">
        <v>2534</v>
      </c>
      <c r="P161" s="348">
        <f t="shared" si="48"/>
        <v>0</v>
      </c>
      <c r="Q161" s="114" t="str">
        <f>IF(ISNUMBER(P161),IF(P161=100%,"CUMPLIDA",IF(AND(ISNUMBER(L161),ISNUMBER(OCI!$P$6)), IF(L161&lt;OCI!$P$6,"INCUMPLIDA","PROCESO"), "VERIFICAR FECHA")),"SIN VALOR AVANCE")</f>
        <v>PROCESO</v>
      </c>
      <c r="R161" s="366" t="s">
        <v>2508</v>
      </c>
      <c r="S161" s="368" t="s">
        <v>2509</v>
      </c>
      <c r="T161" s="304">
        <v>1</v>
      </c>
      <c r="U161" s="359">
        <v>45870</v>
      </c>
      <c r="V161" s="359">
        <v>46112</v>
      </c>
      <c r="W161" s="36">
        <f t="shared" si="49"/>
        <v>34.571428571428569</v>
      </c>
      <c r="X161" s="349">
        <v>0</v>
      </c>
      <c r="Y161" s="356" t="s">
        <v>2534</v>
      </c>
      <c r="Z161" s="166">
        <f t="shared" si="39"/>
        <v>1</v>
      </c>
      <c r="AA161" s="166">
        <f t="shared" si="40"/>
        <v>1</v>
      </c>
      <c r="AB161" s="166">
        <f t="shared" si="41"/>
        <v>1</v>
      </c>
      <c r="AC161" s="166">
        <f t="shared" si="42"/>
        <v>1</v>
      </c>
      <c r="AD161" s="166">
        <f t="shared" si="43"/>
        <v>1</v>
      </c>
      <c r="AE161" s="166">
        <f t="shared" si="44"/>
        <v>1</v>
      </c>
      <c r="AF161" s="166">
        <f t="shared" si="45"/>
        <v>1</v>
      </c>
      <c r="AG161" s="166">
        <f t="shared" si="46"/>
        <v>1</v>
      </c>
    </row>
    <row r="162" spans="1:33" ht="409.5">
      <c r="A162" s="446" t="s">
        <v>19</v>
      </c>
      <c r="B162" s="447" t="s">
        <v>16</v>
      </c>
      <c r="C162" s="631"/>
      <c r="D162" s="631"/>
      <c r="E162" s="632"/>
      <c r="F162" s="633"/>
      <c r="G162" s="633" t="s">
        <v>2481</v>
      </c>
      <c r="H162" s="344" t="s">
        <v>2429</v>
      </c>
      <c r="I162" s="472" t="s">
        <v>969</v>
      </c>
      <c r="J162" s="35">
        <v>1</v>
      </c>
      <c r="K162" s="307">
        <v>45231</v>
      </c>
      <c r="L162" s="307">
        <v>45504</v>
      </c>
      <c r="M162" s="36">
        <f t="shared" si="47"/>
        <v>39</v>
      </c>
      <c r="N162" s="187">
        <v>1</v>
      </c>
      <c r="O162" s="483" t="s">
        <v>2511</v>
      </c>
      <c r="P162" s="449">
        <f t="shared" si="48"/>
        <v>1</v>
      </c>
      <c r="Q162" s="114" t="str">
        <f>IF(ISNUMBER(P162),IF(P162=100%,"CUMPLIDA",IF(AND(ISNUMBER(L162),ISNUMBER(OCI!$P$6)), IF(L162&lt;OCI!$P$6,"INCUMPLIDA","PROCESO"), "VERIFICAR FECHA")),"SIN VALOR AVANCE")</f>
        <v>CUMPLIDA</v>
      </c>
      <c r="R162" s="362" t="s">
        <v>2429</v>
      </c>
      <c r="S162" s="282" t="s">
        <v>969</v>
      </c>
      <c r="T162" s="363">
        <v>1</v>
      </c>
      <c r="U162" s="359">
        <v>45231</v>
      </c>
      <c r="V162" s="359">
        <v>45504</v>
      </c>
      <c r="W162" s="36">
        <f t="shared" si="49"/>
        <v>39</v>
      </c>
      <c r="X162" s="187">
        <v>1</v>
      </c>
      <c r="Y162" s="354" t="s">
        <v>2511</v>
      </c>
      <c r="Z162" s="166">
        <f t="shared" si="39"/>
        <v>1</v>
      </c>
      <c r="AA162" s="166">
        <f t="shared" si="40"/>
        <v>1</v>
      </c>
      <c r="AB162" s="166">
        <f t="shared" si="41"/>
        <v>1</v>
      </c>
      <c r="AC162" s="166">
        <f t="shared" si="42"/>
        <v>1</v>
      </c>
      <c r="AD162" s="166">
        <f t="shared" si="43"/>
        <v>1</v>
      </c>
      <c r="AE162" s="166">
        <f t="shared" si="44"/>
        <v>1</v>
      </c>
      <c r="AF162" s="166">
        <f t="shared" si="45"/>
        <v>1</v>
      </c>
      <c r="AG162" s="166">
        <f t="shared" si="46"/>
        <v>1</v>
      </c>
    </row>
    <row r="163" spans="1:33" ht="390.75" customHeight="1">
      <c r="A163" s="446" t="s">
        <v>19</v>
      </c>
      <c r="B163" s="447" t="s">
        <v>16</v>
      </c>
      <c r="C163" s="631"/>
      <c r="D163" s="631"/>
      <c r="E163" s="632"/>
      <c r="F163" s="633"/>
      <c r="G163" s="633"/>
      <c r="H163" s="344" t="s">
        <v>2431</v>
      </c>
      <c r="I163" s="472" t="s">
        <v>2432</v>
      </c>
      <c r="J163" s="35">
        <v>1</v>
      </c>
      <c r="K163" s="307">
        <v>45231</v>
      </c>
      <c r="L163" s="307">
        <v>45504</v>
      </c>
      <c r="M163" s="36">
        <f t="shared" si="47"/>
        <v>39</v>
      </c>
      <c r="N163" s="187">
        <v>1</v>
      </c>
      <c r="O163" s="483" t="s">
        <v>2482</v>
      </c>
      <c r="P163" s="449">
        <f t="shared" si="48"/>
        <v>1</v>
      </c>
      <c r="Q163" s="114" t="str">
        <f>IF(ISNUMBER(P163),IF(P163=100%,"CUMPLIDA",IF(AND(ISNUMBER(L163),ISNUMBER(OCI!$P$6)), IF(L163&lt;OCI!$P$6,"INCUMPLIDA","PROCESO"), "VERIFICAR FECHA")),"SIN VALOR AVANCE")</f>
        <v>CUMPLIDA</v>
      </c>
      <c r="R163" s="362" t="s">
        <v>2431</v>
      </c>
      <c r="S163" s="282" t="s">
        <v>2432</v>
      </c>
      <c r="T163" s="363">
        <v>1</v>
      </c>
      <c r="U163" s="359">
        <v>45231</v>
      </c>
      <c r="V163" s="359">
        <v>45504</v>
      </c>
      <c r="W163" s="36">
        <f t="shared" si="49"/>
        <v>39</v>
      </c>
      <c r="X163" s="187">
        <v>1</v>
      </c>
      <c r="Y163" s="354" t="s">
        <v>2482</v>
      </c>
      <c r="Z163" s="166">
        <f t="shared" si="39"/>
        <v>1</v>
      </c>
      <c r="AA163" s="166">
        <f t="shared" si="40"/>
        <v>1</v>
      </c>
      <c r="AB163" s="166">
        <f t="shared" si="41"/>
        <v>1</v>
      </c>
      <c r="AC163" s="166">
        <f t="shared" si="42"/>
        <v>1</v>
      </c>
      <c r="AD163" s="166">
        <f t="shared" si="43"/>
        <v>1</v>
      </c>
      <c r="AE163" s="166">
        <f t="shared" si="44"/>
        <v>1</v>
      </c>
      <c r="AF163" s="166">
        <f t="shared" si="45"/>
        <v>1</v>
      </c>
      <c r="AG163" s="166">
        <f t="shared" si="46"/>
        <v>1</v>
      </c>
    </row>
    <row r="164" spans="1:33" ht="285.75" customHeight="1">
      <c r="A164" s="446" t="s">
        <v>19</v>
      </c>
      <c r="B164" s="447" t="s">
        <v>16</v>
      </c>
      <c r="C164" s="631"/>
      <c r="D164" s="631"/>
      <c r="E164" s="632"/>
      <c r="F164" s="633"/>
      <c r="G164" s="34" t="s">
        <v>2434</v>
      </c>
      <c r="H164" s="34" t="s">
        <v>1614</v>
      </c>
      <c r="I164" s="472" t="s">
        <v>238</v>
      </c>
      <c r="J164" s="347">
        <v>1</v>
      </c>
      <c r="K164" s="189">
        <v>45323</v>
      </c>
      <c r="L164" s="189">
        <v>45747</v>
      </c>
      <c r="M164" s="36">
        <f t="shared" si="47"/>
        <v>60.571428571428569</v>
      </c>
      <c r="N164" s="187">
        <v>0</v>
      </c>
      <c r="O164" s="483" t="s">
        <v>2483</v>
      </c>
      <c r="P164" s="449">
        <f t="shared" si="48"/>
        <v>0</v>
      </c>
      <c r="Q164" s="114" t="str">
        <f>IF(ISNUMBER(P164),IF(P164=100%,"CUMPLIDA",IF(AND(ISNUMBER(L164),ISNUMBER(OCI!$P$6)), IF(L164&lt;OCI!$P$6,"INCUMPLIDA","PROCESO"), "VERIFICAR FECHA")),"SIN VALOR AVANCE")</f>
        <v>PROCESO</v>
      </c>
      <c r="R164" s="281" t="s">
        <v>1614</v>
      </c>
      <c r="S164" s="282" t="s">
        <v>238</v>
      </c>
      <c r="T164" s="301">
        <v>1</v>
      </c>
      <c r="U164" s="302">
        <v>45323</v>
      </c>
      <c r="V164" s="302">
        <v>45747</v>
      </c>
      <c r="W164" s="36">
        <f t="shared" si="49"/>
        <v>60.571428571428569</v>
      </c>
      <c r="X164" s="187">
        <v>0</v>
      </c>
      <c r="Y164" s="354" t="s">
        <v>2483</v>
      </c>
      <c r="Z164" s="166">
        <f t="shared" si="39"/>
        <v>1</v>
      </c>
      <c r="AA164" s="166">
        <f t="shared" si="40"/>
        <v>1</v>
      </c>
      <c r="AB164" s="166">
        <f t="shared" si="41"/>
        <v>1</v>
      </c>
      <c r="AC164" s="166">
        <f t="shared" si="42"/>
        <v>1</v>
      </c>
      <c r="AD164" s="166">
        <f t="shared" si="43"/>
        <v>1</v>
      </c>
      <c r="AE164" s="166">
        <f t="shared" si="44"/>
        <v>1</v>
      </c>
      <c r="AF164" s="166">
        <f t="shared" si="45"/>
        <v>1</v>
      </c>
      <c r="AG164" s="166">
        <f t="shared" si="46"/>
        <v>1</v>
      </c>
    </row>
    <row r="165" spans="1:33" ht="135.75">
      <c r="A165" s="446" t="s">
        <v>19</v>
      </c>
      <c r="B165" s="447" t="s">
        <v>16</v>
      </c>
      <c r="C165" s="631"/>
      <c r="D165" s="631"/>
      <c r="E165" s="632"/>
      <c r="F165" s="633"/>
      <c r="G165" s="34" t="s">
        <v>241</v>
      </c>
      <c r="H165" s="34" t="s">
        <v>241</v>
      </c>
      <c r="I165" s="472" t="s">
        <v>242</v>
      </c>
      <c r="J165" s="347">
        <v>1</v>
      </c>
      <c r="K165" s="189">
        <v>45323</v>
      </c>
      <c r="L165" s="189">
        <v>45747</v>
      </c>
      <c r="M165" s="36">
        <f t="shared" si="47"/>
        <v>60.571428571428569</v>
      </c>
      <c r="N165" s="187">
        <v>0</v>
      </c>
      <c r="O165" s="483" t="s">
        <v>2470</v>
      </c>
      <c r="P165" s="449">
        <f t="shared" si="48"/>
        <v>0</v>
      </c>
      <c r="Q165" s="114" t="str">
        <f>IF(ISNUMBER(P165),IF(P165=100%,"CUMPLIDA",IF(AND(ISNUMBER(L165),ISNUMBER(OCI!$P$6)), IF(L165&lt;OCI!$P$6,"INCUMPLIDA","PROCESO"), "VERIFICAR FECHA")),"SIN VALOR AVANCE")</f>
        <v>PROCESO</v>
      </c>
      <c r="R165" s="281" t="s">
        <v>241</v>
      </c>
      <c r="S165" s="282" t="s">
        <v>242</v>
      </c>
      <c r="T165" s="301">
        <v>1</v>
      </c>
      <c r="U165" s="302">
        <v>45323</v>
      </c>
      <c r="V165" s="302">
        <v>45747</v>
      </c>
      <c r="W165" s="36">
        <f t="shared" si="49"/>
        <v>60.571428571428569</v>
      </c>
      <c r="X165" s="187">
        <v>0</v>
      </c>
      <c r="Y165" s="354" t="s">
        <v>2470</v>
      </c>
      <c r="Z165" s="166">
        <f t="shared" si="39"/>
        <v>1</v>
      </c>
      <c r="AA165" s="166">
        <f t="shared" si="40"/>
        <v>1</v>
      </c>
      <c r="AB165" s="166">
        <f t="shared" si="41"/>
        <v>1</v>
      </c>
      <c r="AC165" s="166">
        <f t="shared" si="42"/>
        <v>1</v>
      </c>
      <c r="AD165" s="166">
        <f t="shared" si="43"/>
        <v>1</v>
      </c>
      <c r="AE165" s="166">
        <f t="shared" si="44"/>
        <v>1</v>
      </c>
      <c r="AF165" s="166">
        <f t="shared" si="45"/>
        <v>1</v>
      </c>
      <c r="AG165" s="166">
        <f t="shared" si="46"/>
        <v>1</v>
      </c>
    </row>
    <row r="166" spans="1:33" ht="150">
      <c r="A166" s="446" t="s">
        <v>19</v>
      </c>
      <c r="B166" s="447" t="s">
        <v>16</v>
      </c>
      <c r="C166" s="631"/>
      <c r="D166" s="631"/>
      <c r="E166" s="632"/>
      <c r="F166" s="633"/>
      <c r="G166" s="34" t="s">
        <v>1361</v>
      </c>
      <c r="H166" s="34" t="s">
        <v>245</v>
      </c>
      <c r="I166" s="472" t="s">
        <v>246</v>
      </c>
      <c r="J166" s="347">
        <v>1</v>
      </c>
      <c r="K166" s="189">
        <v>45231</v>
      </c>
      <c r="L166" s="189">
        <v>45747</v>
      </c>
      <c r="M166" s="36">
        <f t="shared" si="47"/>
        <v>73.714285714285708</v>
      </c>
      <c r="N166" s="187">
        <v>0</v>
      </c>
      <c r="O166" s="483" t="s">
        <v>2470</v>
      </c>
      <c r="P166" s="449">
        <f t="shared" si="48"/>
        <v>0</v>
      </c>
      <c r="Q166" s="114" t="str">
        <f>IF(ISNUMBER(P166),IF(P166=100%,"CUMPLIDA",IF(AND(ISNUMBER(L166),ISNUMBER(OCI!$P$6)), IF(L166&lt;OCI!$P$6,"INCUMPLIDA","PROCESO"), "VERIFICAR FECHA")),"SIN VALOR AVANCE")</f>
        <v>PROCESO</v>
      </c>
      <c r="R166" s="281" t="s">
        <v>245</v>
      </c>
      <c r="S166" s="282" t="s">
        <v>246</v>
      </c>
      <c r="T166" s="301">
        <v>1</v>
      </c>
      <c r="U166" s="302">
        <v>45231</v>
      </c>
      <c r="V166" s="302">
        <v>45747</v>
      </c>
      <c r="W166" s="36">
        <f t="shared" si="49"/>
        <v>73.714285714285708</v>
      </c>
      <c r="X166" s="187">
        <v>0</v>
      </c>
      <c r="Y166" s="354" t="s">
        <v>2470</v>
      </c>
      <c r="Z166" s="166">
        <f t="shared" si="39"/>
        <v>1</v>
      </c>
      <c r="AA166" s="166">
        <f t="shared" si="40"/>
        <v>1</v>
      </c>
      <c r="AB166" s="166">
        <f t="shared" si="41"/>
        <v>1</v>
      </c>
      <c r="AC166" s="166">
        <f t="shared" si="42"/>
        <v>1</v>
      </c>
      <c r="AD166" s="166">
        <f t="shared" si="43"/>
        <v>1</v>
      </c>
      <c r="AE166" s="166">
        <f t="shared" si="44"/>
        <v>1</v>
      </c>
      <c r="AF166" s="166">
        <f t="shared" si="45"/>
        <v>1</v>
      </c>
      <c r="AG166" s="166">
        <f t="shared" si="46"/>
        <v>1</v>
      </c>
    </row>
    <row r="167" spans="1:33" ht="285.75" customHeight="1">
      <c r="A167" s="446" t="s">
        <v>19</v>
      </c>
      <c r="B167" s="447" t="s">
        <v>16</v>
      </c>
      <c r="C167" s="631"/>
      <c r="D167" s="631"/>
      <c r="E167" s="632"/>
      <c r="F167" s="633"/>
      <c r="G167" s="34" t="s">
        <v>248</v>
      </c>
      <c r="H167" s="34" t="s">
        <v>248</v>
      </c>
      <c r="I167" s="472" t="s">
        <v>249</v>
      </c>
      <c r="J167" s="347">
        <v>1</v>
      </c>
      <c r="K167" s="189">
        <v>45323</v>
      </c>
      <c r="L167" s="189">
        <v>45747</v>
      </c>
      <c r="M167" s="36">
        <f t="shared" si="47"/>
        <v>60.571428571428569</v>
      </c>
      <c r="N167" s="187">
        <v>0</v>
      </c>
      <c r="O167" s="483" t="s">
        <v>2483</v>
      </c>
      <c r="P167" s="449">
        <f t="shared" si="48"/>
        <v>0</v>
      </c>
      <c r="Q167" s="114" t="str">
        <f>IF(ISNUMBER(P167),IF(P167=100%,"CUMPLIDA",IF(AND(ISNUMBER(L167),ISNUMBER(OCI!$P$6)), IF(L167&lt;OCI!$P$6,"INCUMPLIDA","PROCESO"), "VERIFICAR FECHA")),"SIN VALOR AVANCE")</f>
        <v>PROCESO</v>
      </c>
      <c r="R167" s="281" t="s">
        <v>248</v>
      </c>
      <c r="S167" s="282" t="s">
        <v>249</v>
      </c>
      <c r="T167" s="301">
        <v>1</v>
      </c>
      <c r="U167" s="302">
        <v>45323</v>
      </c>
      <c r="V167" s="302">
        <v>45747</v>
      </c>
      <c r="W167" s="36">
        <f t="shared" si="49"/>
        <v>60.571428571428569</v>
      </c>
      <c r="X167" s="187">
        <v>0</v>
      </c>
      <c r="Y167" s="354" t="s">
        <v>2483</v>
      </c>
      <c r="Z167" s="166">
        <f t="shared" si="39"/>
        <v>1</v>
      </c>
      <c r="AA167" s="166">
        <f t="shared" si="40"/>
        <v>1</v>
      </c>
      <c r="AB167" s="166">
        <f t="shared" si="41"/>
        <v>1</v>
      </c>
      <c r="AC167" s="166">
        <f t="shared" si="42"/>
        <v>1</v>
      </c>
      <c r="AD167" s="166">
        <f t="shared" si="43"/>
        <v>1</v>
      </c>
      <c r="AE167" s="166">
        <f t="shared" si="44"/>
        <v>1</v>
      </c>
      <c r="AF167" s="166">
        <f t="shared" si="45"/>
        <v>1</v>
      </c>
      <c r="AG167" s="166">
        <f t="shared" si="46"/>
        <v>1</v>
      </c>
    </row>
    <row r="168" spans="1:33" ht="135.75">
      <c r="A168" s="446" t="s">
        <v>19</v>
      </c>
      <c r="B168" s="447" t="s">
        <v>16</v>
      </c>
      <c r="C168" s="631"/>
      <c r="D168" s="631"/>
      <c r="E168" s="632"/>
      <c r="F168" s="633"/>
      <c r="G168" s="34" t="s">
        <v>251</v>
      </c>
      <c r="H168" s="34" t="s">
        <v>251</v>
      </c>
      <c r="I168" s="472" t="s">
        <v>252</v>
      </c>
      <c r="J168" s="347">
        <v>1</v>
      </c>
      <c r="K168" s="189">
        <v>45231</v>
      </c>
      <c r="L168" s="189">
        <v>45747</v>
      </c>
      <c r="M168" s="36">
        <f t="shared" si="47"/>
        <v>73.714285714285708</v>
      </c>
      <c r="N168" s="187">
        <v>0</v>
      </c>
      <c r="O168" s="483" t="s">
        <v>2470</v>
      </c>
      <c r="P168" s="449">
        <f t="shared" si="48"/>
        <v>0</v>
      </c>
      <c r="Q168" s="114" t="str">
        <f>IF(ISNUMBER(P168),IF(P168=100%,"CUMPLIDA",IF(AND(ISNUMBER(L168),ISNUMBER(OCI!$P$6)), IF(L168&lt;OCI!$P$6,"INCUMPLIDA","PROCESO"), "VERIFICAR FECHA")),"SIN VALOR AVANCE")</f>
        <v>PROCESO</v>
      </c>
      <c r="R168" s="281" t="s">
        <v>251</v>
      </c>
      <c r="S168" s="282" t="s">
        <v>252</v>
      </c>
      <c r="T168" s="301">
        <v>1</v>
      </c>
      <c r="U168" s="302">
        <v>45231</v>
      </c>
      <c r="V168" s="302">
        <v>45747</v>
      </c>
      <c r="W168" s="36">
        <f t="shared" si="49"/>
        <v>73.714285714285708</v>
      </c>
      <c r="X168" s="187">
        <v>0</v>
      </c>
      <c r="Y168" s="354" t="s">
        <v>2470</v>
      </c>
      <c r="Z168" s="166">
        <f t="shared" si="39"/>
        <v>1</v>
      </c>
      <c r="AA168" s="166">
        <f t="shared" si="40"/>
        <v>1</v>
      </c>
      <c r="AB168" s="166">
        <f t="shared" si="41"/>
        <v>1</v>
      </c>
      <c r="AC168" s="166">
        <f t="shared" si="42"/>
        <v>1</v>
      </c>
      <c r="AD168" s="166">
        <f t="shared" si="43"/>
        <v>1</v>
      </c>
      <c r="AE168" s="166">
        <f t="shared" si="44"/>
        <v>1</v>
      </c>
      <c r="AF168" s="166">
        <f t="shared" si="45"/>
        <v>1</v>
      </c>
      <c r="AG168" s="166">
        <f t="shared" si="46"/>
        <v>1</v>
      </c>
    </row>
    <row r="169" spans="1:33" ht="390.75" customHeight="1">
      <c r="A169" s="446" t="s">
        <v>19</v>
      </c>
      <c r="B169" s="447" t="s">
        <v>16</v>
      </c>
      <c r="C169" s="631"/>
      <c r="D169" s="631"/>
      <c r="E169" s="632"/>
      <c r="F169" s="633"/>
      <c r="G169" s="34" t="s">
        <v>254</v>
      </c>
      <c r="H169" s="34" t="s">
        <v>254</v>
      </c>
      <c r="I169" s="472" t="s">
        <v>255</v>
      </c>
      <c r="J169" s="347">
        <v>1</v>
      </c>
      <c r="K169" s="189">
        <v>45231</v>
      </c>
      <c r="L169" s="189">
        <v>45808</v>
      </c>
      <c r="M169" s="36">
        <f t="shared" si="47"/>
        <v>82.428571428571431</v>
      </c>
      <c r="N169" s="187">
        <v>0</v>
      </c>
      <c r="O169" s="483" t="s">
        <v>2482</v>
      </c>
      <c r="P169" s="449">
        <f t="shared" si="48"/>
        <v>0</v>
      </c>
      <c r="Q169" s="114" t="str">
        <f>IF(ISNUMBER(P169),IF(P169=100%,"CUMPLIDA",IF(AND(ISNUMBER(L169),ISNUMBER(OCI!$P$6)), IF(L169&lt;OCI!$P$6,"INCUMPLIDA","PROCESO"), "VERIFICAR FECHA")),"SIN VALOR AVANCE")</f>
        <v>PROCESO</v>
      </c>
      <c r="R169" s="281" t="s">
        <v>254</v>
      </c>
      <c r="S169" s="282" t="s">
        <v>255</v>
      </c>
      <c r="T169" s="301">
        <v>1</v>
      </c>
      <c r="U169" s="302">
        <v>45231</v>
      </c>
      <c r="V169" s="302">
        <v>45808</v>
      </c>
      <c r="W169" s="36">
        <f t="shared" si="49"/>
        <v>82.428571428571431</v>
      </c>
      <c r="X169" s="187">
        <v>0</v>
      </c>
      <c r="Y169" s="354" t="s">
        <v>2482</v>
      </c>
      <c r="Z169" s="166">
        <f t="shared" si="39"/>
        <v>1</v>
      </c>
      <c r="AA169" s="166">
        <f t="shared" si="40"/>
        <v>1</v>
      </c>
      <c r="AB169" s="166">
        <f t="shared" si="41"/>
        <v>1</v>
      </c>
      <c r="AC169" s="166">
        <f t="shared" si="42"/>
        <v>1</v>
      </c>
      <c r="AD169" s="166">
        <f t="shared" si="43"/>
        <v>1</v>
      </c>
      <c r="AE169" s="166">
        <f t="shared" si="44"/>
        <v>1</v>
      </c>
      <c r="AF169" s="166">
        <f t="shared" si="45"/>
        <v>1</v>
      </c>
      <c r="AG169" s="166">
        <f t="shared" si="46"/>
        <v>1</v>
      </c>
    </row>
    <row r="170" spans="1:33" ht="135.75">
      <c r="A170" s="446" t="s">
        <v>19</v>
      </c>
      <c r="B170" s="447" t="s">
        <v>16</v>
      </c>
      <c r="C170" s="631"/>
      <c r="D170" s="631"/>
      <c r="E170" s="632"/>
      <c r="F170" s="633"/>
      <c r="G170" s="34" t="s">
        <v>1363</v>
      </c>
      <c r="H170" s="34" t="s">
        <v>258</v>
      </c>
      <c r="I170" s="472" t="s">
        <v>259</v>
      </c>
      <c r="J170" s="347">
        <v>8</v>
      </c>
      <c r="K170" s="189">
        <v>45809</v>
      </c>
      <c r="L170" s="189">
        <v>46568</v>
      </c>
      <c r="M170" s="36">
        <f t="shared" si="47"/>
        <v>108.42857142857143</v>
      </c>
      <c r="N170" s="187">
        <v>0</v>
      </c>
      <c r="O170" s="483" t="s">
        <v>2470</v>
      </c>
      <c r="P170" s="449">
        <f t="shared" si="48"/>
        <v>0</v>
      </c>
      <c r="Q170" s="114" t="str">
        <f>IF(ISNUMBER(P170),IF(P170=100%,"CUMPLIDA",IF(AND(ISNUMBER(L170),ISNUMBER(OCI!$P$6)), IF(L170&lt;OCI!$P$6,"INCUMPLIDA","PROCESO"), "VERIFICAR FECHA")),"SIN VALOR AVANCE")</f>
        <v>PROCESO</v>
      </c>
      <c r="R170" s="281" t="s">
        <v>258</v>
      </c>
      <c r="S170" s="282" t="s">
        <v>259</v>
      </c>
      <c r="T170" s="301">
        <v>8</v>
      </c>
      <c r="U170" s="302">
        <v>45809</v>
      </c>
      <c r="V170" s="302">
        <v>46568</v>
      </c>
      <c r="W170" s="36">
        <f t="shared" si="49"/>
        <v>108.42857142857143</v>
      </c>
      <c r="X170" s="187">
        <v>0</v>
      </c>
      <c r="Y170" s="354" t="s">
        <v>2470</v>
      </c>
      <c r="Z170" s="166">
        <f t="shared" si="39"/>
        <v>1</v>
      </c>
      <c r="AA170" s="166">
        <f t="shared" si="40"/>
        <v>1</v>
      </c>
      <c r="AB170" s="166">
        <f t="shared" si="41"/>
        <v>1</v>
      </c>
      <c r="AC170" s="166">
        <f t="shared" si="42"/>
        <v>1</v>
      </c>
      <c r="AD170" s="166">
        <f t="shared" si="43"/>
        <v>1</v>
      </c>
      <c r="AE170" s="166">
        <f t="shared" si="44"/>
        <v>1</v>
      </c>
      <c r="AF170" s="166">
        <f t="shared" si="45"/>
        <v>1</v>
      </c>
      <c r="AG170" s="166">
        <f t="shared" si="46"/>
        <v>1</v>
      </c>
    </row>
    <row r="171" spans="1:33" ht="285.75" customHeight="1">
      <c r="A171" s="446" t="s">
        <v>19</v>
      </c>
      <c r="B171" s="447" t="s">
        <v>16</v>
      </c>
      <c r="C171" s="631"/>
      <c r="D171" s="631"/>
      <c r="E171" s="632"/>
      <c r="F171" s="633"/>
      <c r="G171" s="34" t="s">
        <v>1364</v>
      </c>
      <c r="H171" s="34" t="s">
        <v>261</v>
      </c>
      <c r="I171" s="472" t="s">
        <v>262</v>
      </c>
      <c r="J171" s="347">
        <v>1</v>
      </c>
      <c r="K171" s="189">
        <v>45809</v>
      </c>
      <c r="L171" s="189">
        <v>46568</v>
      </c>
      <c r="M171" s="36">
        <f t="shared" si="47"/>
        <v>108.42857142857143</v>
      </c>
      <c r="N171" s="187">
        <v>0</v>
      </c>
      <c r="O171" s="483" t="s">
        <v>2483</v>
      </c>
      <c r="P171" s="449">
        <f t="shared" si="48"/>
        <v>0</v>
      </c>
      <c r="Q171" s="114" t="str">
        <f>IF(ISNUMBER(P171),IF(P171=100%,"CUMPLIDA",IF(AND(ISNUMBER(L171),ISNUMBER(OCI!$P$6)), IF(L171&lt;OCI!$P$6,"INCUMPLIDA","PROCESO"), "VERIFICAR FECHA")),"SIN VALOR AVANCE")</f>
        <v>PROCESO</v>
      </c>
      <c r="R171" s="281" t="s">
        <v>261</v>
      </c>
      <c r="S171" s="282" t="s">
        <v>262</v>
      </c>
      <c r="T171" s="301">
        <v>1</v>
      </c>
      <c r="U171" s="302">
        <v>45809</v>
      </c>
      <c r="V171" s="302">
        <v>46568</v>
      </c>
      <c r="W171" s="36">
        <f t="shared" si="49"/>
        <v>108.42857142857143</v>
      </c>
      <c r="X171" s="187">
        <v>0</v>
      </c>
      <c r="Y171" s="354" t="s">
        <v>2483</v>
      </c>
      <c r="Z171" s="166">
        <f t="shared" si="39"/>
        <v>1</v>
      </c>
      <c r="AA171" s="166">
        <f t="shared" si="40"/>
        <v>1</v>
      </c>
      <c r="AB171" s="166">
        <f t="shared" si="41"/>
        <v>1</v>
      </c>
      <c r="AC171" s="166">
        <f t="shared" si="42"/>
        <v>1</v>
      </c>
      <c r="AD171" s="166">
        <f t="shared" si="43"/>
        <v>1</v>
      </c>
      <c r="AE171" s="166">
        <f t="shared" si="44"/>
        <v>1</v>
      </c>
      <c r="AF171" s="166">
        <f t="shared" si="45"/>
        <v>1</v>
      </c>
      <c r="AG171" s="166">
        <f t="shared" si="46"/>
        <v>1</v>
      </c>
    </row>
    <row r="172" spans="1:33" ht="409.5">
      <c r="A172" s="446" t="s">
        <v>19</v>
      </c>
      <c r="B172" s="447" t="s">
        <v>16</v>
      </c>
      <c r="C172" s="631"/>
      <c r="D172" s="631"/>
      <c r="E172" s="632"/>
      <c r="F172" s="633"/>
      <c r="G172" s="34" t="s">
        <v>1365</v>
      </c>
      <c r="H172" s="34" t="s">
        <v>264</v>
      </c>
      <c r="I172" s="472" t="s">
        <v>265</v>
      </c>
      <c r="J172" s="347">
        <v>2</v>
      </c>
      <c r="K172" s="189">
        <v>45809</v>
      </c>
      <c r="L172" s="189">
        <v>46568</v>
      </c>
      <c r="M172" s="36">
        <f t="shared" si="47"/>
        <v>108.42857142857143</v>
      </c>
      <c r="N172" s="187">
        <v>0</v>
      </c>
      <c r="O172" s="483" t="s">
        <v>2482</v>
      </c>
      <c r="P172" s="449">
        <f t="shared" si="48"/>
        <v>0</v>
      </c>
      <c r="Q172" s="114" t="str">
        <f>IF(ISNUMBER(P172),IF(P172=100%,"CUMPLIDA",IF(AND(ISNUMBER(L172),ISNUMBER(OCI!$P$6)), IF(L172&lt;OCI!$P$6,"INCUMPLIDA","PROCESO"), "VERIFICAR FECHA")),"SIN VALOR AVANCE")</f>
        <v>PROCESO</v>
      </c>
      <c r="R172" s="281" t="s">
        <v>264</v>
      </c>
      <c r="S172" s="282" t="s">
        <v>265</v>
      </c>
      <c r="T172" s="301">
        <v>2</v>
      </c>
      <c r="U172" s="302">
        <v>45809</v>
      </c>
      <c r="V172" s="302">
        <v>46568</v>
      </c>
      <c r="W172" s="36">
        <f t="shared" si="49"/>
        <v>108.42857142857143</v>
      </c>
      <c r="X172" s="187">
        <v>0</v>
      </c>
      <c r="Y172" s="354" t="s">
        <v>2482</v>
      </c>
      <c r="Z172" s="166">
        <f t="shared" si="39"/>
        <v>1</v>
      </c>
      <c r="AA172" s="166">
        <f t="shared" si="40"/>
        <v>1</v>
      </c>
      <c r="AB172" s="166">
        <f t="shared" si="41"/>
        <v>1</v>
      </c>
      <c r="AC172" s="166">
        <f t="shared" si="42"/>
        <v>1</v>
      </c>
      <c r="AD172" s="166">
        <f t="shared" si="43"/>
        <v>1</v>
      </c>
      <c r="AE172" s="166">
        <f t="shared" si="44"/>
        <v>1</v>
      </c>
      <c r="AF172" s="166">
        <f t="shared" si="45"/>
        <v>1</v>
      </c>
      <c r="AG172" s="166">
        <f t="shared" si="46"/>
        <v>1</v>
      </c>
    </row>
    <row r="173" spans="1:33" ht="360.75" customHeight="1">
      <c r="A173" s="446" t="s">
        <v>19</v>
      </c>
      <c r="B173" s="447" t="s">
        <v>16</v>
      </c>
      <c r="C173" s="631" t="s">
        <v>2535</v>
      </c>
      <c r="D173" s="631" t="s">
        <v>2485</v>
      </c>
      <c r="E173" s="632" t="s">
        <v>2536</v>
      </c>
      <c r="F173" s="633" t="s">
        <v>2537</v>
      </c>
      <c r="G173" s="33" t="s">
        <v>2538</v>
      </c>
      <c r="H173" s="33" t="s">
        <v>2538</v>
      </c>
      <c r="I173" s="477" t="s">
        <v>2539</v>
      </c>
      <c r="J173" s="348">
        <v>1</v>
      </c>
      <c r="K173" s="307">
        <v>45139</v>
      </c>
      <c r="L173" s="307" t="s">
        <v>4247</v>
      </c>
      <c r="M173" s="36">
        <f t="shared" si="47"/>
        <v>134.57142857142858</v>
      </c>
      <c r="N173" s="349">
        <v>0.4</v>
      </c>
      <c r="O173" s="483" t="s">
        <v>2540</v>
      </c>
      <c r="P173" s="348">
        <f t="shared" si="48"/>
        <v>0.4</v>
      </c>
      <c r="Q173" s="114" t="str">
        <f>IF(ISNUMBER(P173),IF(P173=100%,"CUMPLIDA",IF(AND(ISNUMBER(L173),ISNUMBER(OCI!$P$6)), IF(L173&lt;OCI!$P$6,"INCUMPLIDA","PROCESO"), "VERIFICAR FECHA")),"SIN VALOR AVANCE")</f>
        <v>VERIFICAR FECHA</v>
      </c>
      <c r="R173" s="366" t="s">
        <v>2538</v>
      </c>
      <c r="S173" s="368" t="s">
        <v>2539</v>
      </c>
      <c r="T173" s="304">
        <v>1</v>
      </c>
      <c r="U173" s="359">
        <v>45139</v>
      </c>
      <c r="V173" s="359" t="s">
        <v>4247</v>
      </c>
      <c r="W173" s="36">
        <f t="shared" si="49"/>
        <v>134.57142857142858</v>
      </c>
      <c r="X173" s="339">
        <v>0.4</v>
      </c>
      <c r="Y173" s="354" t="s">
        <v>2540</v>
      </c>
      <c r="Z173" s="166">
        <f t="shared" si="39"/>
        <v>1</v>
      </c>
      <c r="AA173" s="166">
        <f t="shared" si="40"/>
        <v>1</v>
      </c>
      <c r="AB173" s="166">
        <f t="shared" si="41"/>
        <v>1</v>
      </c>
      <c r="AC173" s="166">
        <f t="shared" si="42"/>
        <v>1</v>
      </c>
      <c r="AD173" s="166">
        <f t="shared" si="43"/>
        <v>1</v>
      </c>
      <c r="AE173" s="166">
        <f t="shared" si="44"/>
        <v>1</v>
      </c>
      <c r="AF173" s="166">
        <f t="shared" si="45"/>
        <v>1</v>
      </c>
      <c r="AG173" s="166">
        <f t="shared" si="46"/>
        <v>1</v>
      </c>
    </row>
    <row r="174" spans="1:33" ht="225.75">
      <c r="A174" s="446" t="s">
        <v>19</v>
      </c>
      <c r="B174" s="447" t="s">
        <v>16</v>
      </c>
      <c r="C174" s="631"/>
      <c r="D174" s="631"/>
      <c r="E174" s="632"/>
      <c r="F174" s="633"/>
      <c r="G174" s="33" t="s">
        <v>2541</v>
      </c>
      <c r="H174" s="33" t="s">
        <v>2541</v>
      </c>
      <c r="I174" s="477" t="s">
        <v>2542</v>
      </c>
      <c r="J174" s="348">
        <v>1</v>
      </c>
      <c r="K174" s="307">
        <v>45139</v>
      </c>
      <c r="L174" s="307">
        <v>45230</v>
      </c>
      <c r="M174" s="36">
        <f t="shared" si="47"/>
        <v>13</v>
      </c>
      <c r="N174" s="349">
        <v>1</v>
      </c>
      <c r="O174" s="477" t="s">
        <v>2523</v>
      </c>
      <c r="P174" s="348">
        <f t="shared" si="48"/>
        <v>1</v>
      </c>
      <c r="Q174" s="114" t="str">
        <f>IF(ISNUMBER(P174),IF(P174=100%,"CUMPLIDA",IF(AND(ISNUMBER(L174),ISNUMBER(OCI!$P$6)), IF(L174&lt;OCI!$P$6,"INCUMPLIDA","PROCESO"), "VERIFICAR FECHA")),"SIN VALOR AVANCE")</f>
        <v>CUMPLIDA</v>
      </c>
      <c r="R174" s="366" t="s">
        <v>2541</v>
      </c>
      <c r="S174" s="368" t="s">
        <v>2542</v>
      </c>
      <c r="T174" s="304">
        <v>1</v>
      </c>
      <c r="U174" s="359">
        <v>45139</v>
      </c>
      <c r="V174" s="359">
        <v>45230</v>
      </c>
      <c r="W174" s="36">
        <f t="shared" si="49"/>
        <v>13</v>
      </c>
      <c r="X174" s="349">
        <v>1</v>
      </c>
      <c r="Y174" s="356" t="s">
        <v>2523</v>
      </c>
      <c r="Z174" s="166">
        <f t="shared" si="39"/>
        <v>1</v>
      </c>
      <c r="AA174" s="166">
        <f t="shared" si="40"/>
        <v>1</v>
      </c>
      <c r="AB174" s="166">
        <f t="shared" si="41"/>
        <v>1</v>
      </c>
      <c r="AC174" s="166">
        <f t="shared" si="42"/>
        <v>1</v>
      </c>
      <c r="AD174" s="166">
        <f t="shared" si="43"/>
        <v>1</v>
      </c>
      <c r="AE174" s="166">
        <f t="shared" si="44"/>
        <v>1</v>
      </c>
      <c r="AF174" s="166">
        <f t="shared" si="45"/>
        <v>1</v>
      </c>
      <c r="AG174" s="166">
        <f t="shared" si="46"/>
        <v>1</v>
      </c>
    </row>
    <row r="175" spans="1:33" ht="409.5">
      <c r="A175" s="446" t="s">
        <v>19</v>
      </c>
      <c r="B175" s="447" t="s">
        <v>16</v>
      </c>
      <c r="C175" s="631"/>
      <c r="D175" s="631"/>
      <c r="E175" s="632"/>
      <c r="F175" s="633"/>
      <c r="G175" s="33" t="s">
        <v>2543</v>
      </c>
      <c r="H175" s="33" t="s">
        <v>2544</v>
      </c>
      <c r="I175" s="472" t="s">
        <v>2545</v>
      </c>
      <c r="J175" s="348">
        <v>1</v>
      </c>
      <c r="K175" s="307">
        <v>45664</v>
      </c>
      <c r="L175" s="307" t="s">
        <v>4247</v>
      </c>
      <c r="M175" s="36">
        <f t="shared" si="47"/>
        <v>59.571428571428569</v>
      </c>
      <c r="N175" s="349">
        <v>0</v>
      </c>
      <c r="O175" s="477" t="s">
        <v>2546</v>
      </c>
      <c r="P175" s="348">
        <f t="shared" si="48"/>
        <v>0</v>
      </c>
      <c r="Q175" s="114" t="str">
        <f>IF(ISNUMBER(P175),IF(P175=100%,"CUMPLIDA",IF(AND(ISNUMBER(L175),ISNUMBER(OCI!$P$6)), IF(L175&lt;OCI!$P$6,"INCUMPLIDA","PROCESO"), "VERIFICAR FECHA")),"SIN VALOR AVANCE")</f>
        <v>VERIFICAR FECHA</v>
      </c>
      <c r="R175" s="366" t="s">
        <v>2544</v>
      </c>
      <c r="S175" s="282" t="s">
        <v>2545</v>
      </c>
      <c r="T175" s="304">
        <v>1</v>
      </c>
      <c r="U175" s="359">
        <v>45664</v>
      </c>
      <c r="V175" s="359" t="s">
        <v>4247</v>
      </c>
      <c r="W175" s="36">
        <f t="shared" si="49"/>
        <v>59.571428571428569</v>
      </c>
      <c r="X175" s="339">
        <v>0</v>
      </c>
      <c r="Y175" s="356" t="s">
        <v>2546</v>
      </c>
      <c r="Z175" s="166">
        <f t="shared" si="39"/>
        <v>1</v>
      </c>
      <c r="AA175" s="166">
        <f t="shared" si="40"/>
        <v>1</v>
      </c>
      <c r="AB175" s="166">
        <f t="shared" si="41"/>
        <v>1</v>
      </c>
      <c r="AC175" s="166">
        <f t="shared" si="42"/>
        <v>1</v>
      </c>
      <c r="AD175" s="166">
        <f t="shared" si="43"/>
        <v>1</v>
      </c>
      <c r="AE175" s="166">
        <f t="shared" si="44"/>
        <v>1</v>
      </c>
      <c r="AF175" s="166">
        <f t="shared" si="45"/>
        <v>1</v>
      </c>
      <c r="AG175" s="166">
        <f t="shared" si="46"/>
        <v>1</v>
      </c>
    </row>
    <row r="176" spans="1:33" ht="225.75" customHeight="1">
      <c r="A176" s="446" t="s">
        <v>19</v>
      </c>
      <c r="B176" s="447" t="s">
        <v>16</v>
      </c>
      <c r="C176" s="631"/>
      <c r="D176" s="631"/>
      <c r="E176" s="632"/>
      <c r="F176" s="633"/>
      <c r="G176" s="33" t="s">
        <v>2547</v>
      </c>
      <c r="H176" s="33" t="s">
        <v>2547</v>
      </c>
      <c r="I176" s="477" t="s">
        <v>2548</v>
      </c>
      <c r="J176" s="348">
        <v>1</v>
      </c>
      <c r="K176" s="307">
        <v>45139</v>
      </c>
      <c r="L176" s="307" t="s">
        <v>4247</v>
      </c>
      <c r="M176" s="36">
        <f t="shared" si="47"/>
        <v>134.57142857142858</v>
      </c>
      <c r="N176" s="349">
        <v>0.6</v>
      </c>
      <c r="O176" s="477" t="s">
        <v>2549</v>
      </c>
      <c r="P176" s="348">
        <f t="shared" si="48"/>
        <v>0.6</v>
      </c>
      <c r="Q176" s="114" t="str">
        <f>IF(ISNUMBER(P176),IF(P176=100%,"CUMPLIDA",IF(AND(ISNUMBER(L176),ISNUMBER(OCI!$P$6)), IF(L176&lt;OCI!$P$6,"INCUMPLIDA","PROCESO"), "VERIFICAR FECHA")),"SIN VALOR AVANCE")</f>
        <v>VERIFICAR FECHA</v>
      </c>
      <c r="R176" s="366" t="s">
        <v>2547</v>
      </c>
      <c r="S176" s="368" t="s">
        <v>2548</v>
      </c>
      <c r="T176" s="304">
        <v>1</v>
      </c>
      <c r="U176" s="359">
        <v>45139</v>
      </c>
      <c r="V176" s="359" t="s">
        <v>4247</v>
      </c>
      <c r="W176" s="36">
        <f t="shared" si="49"/>
        <v>134.57142857142858</v>
      </c>
      <c r="X176" s="339">
        <v>0.6</v>
      </c>
      <c r="Y176" s="356" t="s">
        <v>2549</v>
      </c>
      <c r="Z176" s="166">
        <f t="shared" si="39"/>
        <v>1</v>
      </c>
      <c r="AA176" s="166">
        <f t="shared" si="40"/>
        <v>1</v>
      </c>
      <c r="AB176" s="166">
        <f t="shared" si="41"/>
        <v>1</v>
      </c>
      <c r="AC176" s="166">
        <f t="shared" si="42"/>
        <v>1</v>
      </c>
      <c r="AD176" s="166">
        <f t="shared" si="43"/>
        <v>1</v>
      </c>
      <c r="AE176" s="166">
        <f t="shared" si="44"/>
        <v>1</v>
      </c>
      <c r="AF176" s="166">
        <f t="shared" si="45"/>
        <v>1</v>
      </c>
      <c r="AG176" s="166">
        <f t="shared" si="46"/>
        <v>1</v>
      </c>
    </row>
    <row r="177" spans="1:33" ht="409.5">
      <c r="A177" s="446" t="s">
        <v>19</v>
      </c>
      <c r="B177" s="447" t="s">
        <v>16</v>
      </c>
      <c r="C177" s="631" t="s">
        <v>2550</v>
      </c>
      <c r="D177" s="631" t="s">
        <v>2485</v>
      </c>
      <c r="E177" s="632" t="s">
        <v>2551</v>
      </c>
      <c r="F177" s="633" t="s">
        <v>2552</v>
      </c>
      <c r="G177" s="33" t="s">
        <v>2499</v>
      </c>
      <c r="H177" s="33" t="s">
        <v>2499</v>
      </c>
      <c r="I177" s="477" t="s">
        <v>2500</v>
      </c>
      <c r="J177" s="35">
        <v>1</v>
      </c>
      <c r="K177" s="307">
        <v>45306</v>
      </c>
      <c r="L177" s="307">
        <v>45504</v>
      </c>
      <c r="M177" s="36">
        <f t="shared" si="47"/>
        <v>28.285714285714285</v>
      </c>
      <c r="N177" s="187">
        <v>1</v>
      </c>
      <c r="O177" s="477" t="s">
        <v>2530</v>
      </c>
      <c r="P177" s="348">
        <f t="shared" si="48"/>
        <v>1</v>
      </c>
      <c r="Q177" s="114" t="str">
        <f>IF(ISNUMBER(P177),IF(P177=100%,"CUMPLIDA",IF(AND(ISNUMBER(L177),ISNUMBER(OCI!$P$6)), IF(L177&lt;OCI!$P$6,"INCUMPLIDA","PROCESO"), "VERIFICAR FECHA")),"SIN VALOR AVANCE")</f>
        <v>CUMPLIDA</v>
      </c>
      <c r="R177" s="366" t="s">
        <v>2499</v>
      </c>
      <c r="S177" s="368" t="s">
        <v>2500</v>
      </c>
      <c r="T177" s="363">
        <v>1</v>
      </c>
      <c r="U177" s="359">
        <v>45306</v>
      </c>
      <c r="V177" s="359">
        <v>45504</v>
      </c>
      <c r="W177" s="36">
        <f t="shared" si="49"/>
        <v>28.285714285714285</v>
      </c>
      <c r="X177" s="187">
        <v>1</v>
      </c>
      <c r="Y177" s="356" t="s">
        <v>2530</v>
      </c>
      <c r="Z177" s="166">
        <f t="shared" si="39"/>
        <v>1</v>
      </c>
      <c r="AA177" s="166">
        <f t="shared" si="40"/>
        <v>1</v>
      </c>
      <c r="AB177" s="166">
        <f t="shared" si="41"/>
        <v>1</v>
      </c>
      <c r="AC177" s="166">
        <f t="shared" si="42"/>
        <v>1</v>
      </c>
      <c r="AD177" s="166">
        <f t="shared" si="43"/>
        <v>1</v>
      </c>
      <c r="AE177" s="166">
        <f t="shared" si="44"/>
        <v>1</v>
      </c>
      <c r="AF177" s="166">
        <f t="shared" si="45"/>
        <v>1</v>
      </c>
      <c r="AG177" s="166">
        <f t="shared" si="46"/>
        <v>1</v>
      </c>
    </row>
    <row r="178" spans="1:33" ht="409.5">
      <c r="A178" s="446" t="s">
        <v>19</v>
      </c>
      <c r="B178" s="447" t="s">
        <v>16</v>
      </c>
      <c r="C178" s="631"/>
      <c r="D178" s="631"/>
      <c r="E178" s="632"/>
      <c r="F178" s="633"/>
      <c r="G178" s="33" t="s">
        <v>2502</v>
      </c>
      <c r="H178" s="33" t="s">
        <v>2502</v>
      </c>
      <c r="I178" s="477" t="s">
        <v>2503</v>
      </c>
      <c r="J178" s="35">
        <v>1</v>
      </c>
      <c r="K178" s="307">
        <v>45505</v>
      </c>
      <c r="L178" s="307">
        <v>45596</v>
      </c>
      <c r="M178" s="36">
        <f t="shared" si="47"/>
        <v>13</v>
      </c>
      <c r="N178" s="187">
        <v>1</v>
      </c>
      <c r="O178" s="477" t="s">
        <v>2553</v>
      </c>
      <c r="P178" s="348">
        <f t="shared" si="48"/>
        <v>1</v>
      </c>
      <c r="Q178" s="114" t="str">
        <f>IF(ISNUMBER(P178),IF(P178=100%,"CUMPLIDA",IF(AND(ISNUMBER(L178),ISNUMBER(OCI!$P$6)), IF(L178&lt;OCI!$P$6,"INCUMPLIDA","PROCESO"), "VERIFICAR FECHA")),"SIN VALOR AVANCE")</f>
        <v>CUMPLIDA</v>
      </c>
      <c r="R178" s="366" t="s">
        <v>2502</v>
      </c>
      <c r="S178" s="368" t="s">
        <v>2503</v>
      </c>
      <c r="T178" s="363">
        <v>1</v>
      </c>
      <c r="U178" s="359">
        <v>45505</v>
      </c>
      <c r="V178" s="359">
        <v>45596</v>
      </c>
      <c r="W178" s="36">
        <f t="shared" si="49"/>
        <v>13</v>
      </c>
      <c r="X178" s="187">
        <v>1</v>
      </c>
      <c r="Y178" s="356" t="s">
        <v>2553</v>
      </c>
      <c r="Z178" s="166">
        <f t="shared" si="39"/>
        <v>1</v>
      </c>
      <c r="AA178" s="166">
        <f t="shared" si="40"/>
        <v>1</v>
      </c>
      <c r="AB178" s="166">
        <f t="shared" si="41"/>
        <v>1</v>
      </c>
      <c r="AC178" s="166">
        <f t="shared" si="42"/>
        <v>1</v>
      </c>
      <c r="AD178" s="166">
        <f t="shared" si="43"/>
        <v>1</v>
      </c>
      <c r="AE178" s="166">
        <f t="shared" si="44"/>
        <v>1</v>
      </c>
      <c r="AF178" s="166">
        <f t="shared" si="45"/>
        <v>1</v>
      </c>
      <c r="AG178" s="166">
        <f t="shared" si="46"/>
        <v>1</v>
      </c>
    </row>
    <row r="179" spans="1:33" ht="330.75" customHeight="1">
      <c r="A179" s="446" t="s">
        <v>19</v>
      </c>
      <c r="B179" s="447" t="s">
        <v>16</v>
      </c>
      <c r="C179" s="631"/>
      <c r="D179" s="631"/>
      <c r="E179" s="632"/>
      <c r="F179" s="633"/>
      <c r="G179" s="33" t="s">
        <v>2505</v>
      </c>
      <c r="H179" s="33" t="s">
        <v>2505</v>
      </c>
      <c r="I179" s="477" t="s">
        <v>2506</v>
      </c>
      <c r="J179" s="35">
        <v>1</v>
      </c>
      <c r="K179" s="307">
        <v>45597</v>
      </c>
      <c r="L179" s="307">
        <v>45869</v>
      </c>
      <c r="M179" s="36">
        <f t="shared" si="47"/>
        <v>38.857142857142854</v>
      </c>
      <c r="N179" s="187">
        <v>0</v>
      </c>
      <c r="O179" s="477" t="s">
        <v>2554</v>
      </c>
      <c r="P179" s="348">
        <f t="shared" si="48"/>
        <v>0</v>
      </c>
      <c r="Q179" s="114" t="str">
        <f>IF(ISNUMBER(P179),IF(P179=100%,"CUMPLIDA",IF(AND(ISNUMBER(L179),ISNUMBER(OCI!$P$6)), IF(L179&lt;OCI!$P$6,"INCUMPLIDA","PROCESO"), "VERIFICAR FECHA")),"SIN VALOR AVANCE")</f>
        <v>PROCESO</v>
      </c>
      <c r="R179" s="366" t="s">
        <v>2505</v>
      </c>
      <c r="S179" s="368" t="s">
        <v>2506</v>
      </c>
      <c r="T179" s="363">
        <v>1</v>
      </c>
      <c r="U179" s="359">
        <v>45597</v>
      </c>
      <c r="V179" s="359">
        <v>45869</v>
      </c>
      <c r="W179" s="36">
        <f t="shared" si="49"/>
        <v>38.857142857142854</v>
      </c>
      <c r="X179" s="187">
        <v>0</v>
      </c>
      <c r="Y179" s="356" t="s">
        <v>2554</v>
      </c>
      <c r="Z179" s="166">
        <f t="shared" si="39"/>
        <v>1</v>
      </c>
      <c r="AA179" s="166">
        <f t="shared" si="40"/>
        <v>1</v>
      </c>
      <c r="AB179" s="166">
        <f t="shared" si="41"/>
        <v>1</v>
      </c>
      <c r="AC179" s="166">
        <f t="shared" si="42"/>
        <v>1</v>
      </c>
      <c r="AD179" s="166">
        <f t="shared" si="43"/>
        <v>1</v>
      </c>
      <c r="AE179" s="166">
        <f t="shared" si="44"/>
        <v>1</v>
      </c>
      <c r="AF179" s="166">
        <f t="shared" si="45"/>
        <v>1</v>
      </c>
      <c r="AG179" s="166">
        <f t="shared" si="46"/>
        <v>1</v>
      </c>
    </row>
    <row r="180" spans="1:33" ht="225.75" customHeight="1">
      <c r="A180" s="446" t="s">
        <v>19</v>
      </c>
      <c r="B180" s="447" t="s">
        <v>16</v>
      </c>
      <c r="C180" s="631"/>
      <c r="D180" s="631"/>
      <c r="E180" s="632"/>
      <c r="F180" s="633"/>
      <c r="G180" s="33" t="s">
        <v>2508</v>
      </c>
      <c r="H180" s="33" t="s">
        <v>2508</v>
      </c>
      <c r="I180" s="477" t="s">
        <v>2509</v>
      </c>
      <c r="J180" s="348">
        <v>1</v>
      </c>
      <c r="K180" s="307">
        <v>45870</v>
      </c>
      <c r="L180" s="307">
        <v>46112</v>
      </c>
      <c r="M180" s="36">
        <f t="shared" si="47"/>
        <v>34.571428571428569</v>
      </c>
      <c r="N180" s="349">
        <v>0</v>
      </c>
      <c r="O180" s="477" t="s">
        <v>2555</v>
      </c>
      <c r="P180" s="348">
        <f t="shared" si="48"/>
        <v>0</v>
      </c>
      <c r="Q180" s="114" t="str">
        <f>IF(ISNUMBER(P180),IF(P180=100%,"CUMPLIDA",IF(AND(ISNUMBER(L180),ISNUMBER(OCI!$P$6)), IF(L180&lt;OCI!$P$6,"INCUMPLIDA","PROCESO"), "VERIFICAR FECHA")),"SIN VALOR AVANCE")</f>
        <v>PROCESO</v>
      </c>
      <c r="R180" s="366" t="s">
        <v>2508</v>
      </c>
      <c r="S180" s="368" t="s">
        <v>2509</v>
      </c>
      <c r="T180" s="304">
        <v>1</v>
      </c>
      <c r="U180" s="359">
        <v>45870</v>
      </c>
      <c r="V180" s="359">
        <v>46112</v>
      </c>
      <c r="W180" s="36">
        <f t="shared" si="49"/>
        <v>34.571428571428569</v>
      </c>
      <c r="X180" s="349">
        <v>0</v>
      </c>
      <c r="Y180" s="356" t="s">
        <v>2555</v>
      </c>
      <c r="Z180" s="166">
        <f t="shared" si="39"/>
        <v>1</v>
      </c>
      <c r="AA180" s="166">
        <f t="shared" si="40"/>
        <v>1</v>
      </c>
      <c r="AB180" s="166">
        <f t="shared" si="41"/>
        <v>1</v>
      </c>
      <c r="AC180" s="166">
        <f t="shared" si="42"/>
        <v>1</v>
      </c>
      <c r="AD180" s="166">
        <f t="shared" si="43"/>
        <v>1</v>
      </c>
      <c r="AE180" s="166">
        <f t="shared" si="44"/>
        <v>1</v>
      </c>
      <c r="AF180" s="166">
        <f t="shared" si="45"/>
        <v>1</v>
      </c>
      <c r="AG180" s="166">
        <f t="shared" si="46"/>
        <v>1</v>
      </c>
    </row>
    <row r="181" spans="1:33" ht="409.5">
      <c r="A181" s="446" t="s">
        <v>19</v>
      </c>
      <c r="B181" s="447" t="s">
        <v>16</v>
      </c>
      <c r="C181" s="631"/>
      <c r="D181" s="631"/>
      <c r="E181" s="632"/>
      <c r="F181" s="633"/>
      <c r="G181" s="633" t="s">
        <v>2481</v>
      </c>
      <c r="H181" s="344" t="s">
        <v>2429</v>
      </c>
      <c r="I181" s="472" t="s">
        <v>969</v>
      </c>
      <c r="J181" s="35">
        <v>1</v>
      </c>
      <c r="K181" s="307">
        <v>45231</v>
      </c>
      <c r="L181" s="307">
        <v>45504</v>
      </c>
      <c r="M181" s="36">
        <f t="shared" si="47"/>
        <v>39</v>
      </c>
      <c r="N181" s="187">
        <v>1</v>
      </c>
      <c r="O181" s="483" t="s">
        <v>2511</v>
      </c>
      <c r="P181" s="449">
        <f t="shared" si="48"/>
        <v>1</v>
      </c>
      <c r="Q181" s="114" t="str">
        <f>IF(ISNUMBER(P181),IF(P181=100%,"CUMPLIDA",IF(AND(ISNUMBER(L181),ISNUMBER(OCI!$P$6)), IF(L181&lt;OCI!$P$6,"INCUMPLIDA","PROCESO"), "VERIFICAR FECHA")),"SIN VALOR AVANCE")</f>
        <v>CUMPLIDA</v>
      </c>
      <c r="R181" s="362" t="s">
        <v>2429</v>
      </c>
      <c r="S181" s="282" t="s">
        <v>969</v>
      </c>
      <c r="T181" s="363">
        <v>1</v>
      </c>
      <c r="U181" s="359">
        <v>45231</v>
      </c>
      <c r="V181" s="359">
        <v>45504</v>
      </c>
      <c r="W181" s="36">
        <f t="shared" si="49"/>
        <v>39</v>
      </c>
      <c r="X181" s="187">
        <v>1</v>
      </c>
      <c r="Y181" s="354" t="s">
        <v>2511</v>
      </c>
      <c r="Z181" s="166">
        <f t="shared" si="39"/>
        <v>1</v>
      </c>
      <c r="AA181" s="166">
        <f t="shared" si="40"/>
        <v>1</v>
      </c>
      <c r="AB181" s="166">
        <f t="shared" si="41"/>
        <v>1</v>
      </c>
      <c r="AC181" s="166">
        <f t="shared" si="42"/>
        <v>1</v>
      </c>
      <c r="AD181" s="166">
        <f t="shared" si="43"/>
        <v>1</v>
      </c>
      <c r="AE181" s="166">
        <f t="shared" si="44"/>
        <v>1</v>
      </c>
      <c r="AF181" s="166">
        <f t="shared" si="45"/>
        <v>1</v>
      </c>
      <c r="AG181" s="166">
        <f t="shared" si="46"/>
        <v>1</v>
      </c>
    </row>
    <row r="182" spans="1:33" ht="390.75" customHeight="1">
      <c r="A182" s="446" t="s">
        <v>19</v>
      </c>
      <c r="B182" s="447" t="s">
        <v>16</v>
      </c>
      <c r="C182" s="631"/>
      <c r="D182" s="631"/>
      <c r="E182" s="632"/>
      <c r="F182" s="633"/>
      <c r="G182" s="633"/>
      <c r="H182" s="344" t="s">
        <v>2431</v>
      </c>
      <c r="I182" s="472" t="s">
        <v>2432</v>
      </c>
      <c r="J182" s="35">
        <v>1</v>
      </c>
      <c r="K182" s="307">
        <v>45231</v>
      </c>
      <c r="L182" s="307">
        <v>45504</v>
      </c>
      <c r="M182" s="36">
        <f t="shared" si="47"/>
        <v>39</v>
      </c>
      <c r="N182" s="187">
        <v>1</v>
      </c>
      <c r="O182" s="483" t="s">
        <v>2482</v>
      </c>
      <c r="P182" s="449">
        <f t="shared" si="48"/>
        <v>1</v>
      </c>
      <c r="Q182" s="114" t="str">
        <f>IF(ISNUMBER(P182),IF(P182=100%,"CUMPLIDA",IF(AND(ISNUMBER(L182),ISNUMBER(OCI!$P$6)), IF(L182&lt;OCI!$P$6,"INCUMPLIDA","PROCESO"), "VERIFICAR FECHA")),"SIN VALOR AVANCE")</f>
        <v>CUMPLIDA</v>
      </c>
      <c r="R182" s="362" t="s">
        <v>2431</v>
      </c>
      <c r="S182" s="282" t="s">
        <v>2432</v>
      </c>
      <c r="T182" s="363">
        <v>1</v>
      </c>
      <c r="U182" s="359">
        <v>45231</v>
      </c>
      <c r="V182" s="359">
        <v>45504</v>
      </c>
      <c r="W182" s="36">
        <f t="shared" si="49"/>
        <v>39</v>
      </c>
      <c r="X182" s="187">
        <v>1</v>
      </c>
      <c r="Y182" s="354" t="s">
        <v>2482</v>
      </c>
      <c r="Z182" s="166">
        <f t="shared" si="39"/>
        <v>1</v>
      </c>
      <c r="AA182" s="166">
        <f t="shared" si="40"/>
        <v>1</v>
      </c>
      <c r="AB182" s="166">
        <f t="shared" si="41"/>
        <v>1</v>
      </c>
      <c r="AC182" s="166">
        <f t="shared" si="42"/>
        <v>1</v>
      </c>
      <c r="AD182" s="166">
        <f t="shared" si="43"/>
        <v>1</v>
      </c>
      <c r="AE182" s="166">
        <f t="shared" si="44"/>
        <v>1</v>
      </c>
      <c r="AF182" s="166">
        <f t="shared" si="45"/>
        <v>1</v>
      </c>
      <c r="AG182" s="166">
        <f t="shared" si="46"/>
        <v>1</v>
      </c>
    </row>
    <row r="183" spans="1:33" ht="285.75" customHeight="1">
      <c r="A183" s="446" t="s">
        <v>19</v>
      </c>
      <c r="B183" s="447" t="s">
        <v>16</v>
      </c>
      <c r="C183" s="631"/>
      <c r="D183" s="631"/>
      <c r="E183" s="632"/>
      <c r="F183" s="633"/>
      <c r="G183" s="34" t="s">
        <v>2434</v>
      </c>
      <c r="H183" s="34" t="s">
        <v>1614</v>
      </c>
      <c r="I183" s="472" t="s">
        <v>238</v>
      </c>
      <c r="J183" s="347">
        <v>1</v>
      </c>
      <c r="K183" s="189">
        <v>45323</v>
      </c>
      <c r="L183" s="189">
        <v>45747</v>
      </c>
      <c r="M183" s="36">
        <f t="shared" si="47"/>
        <v>60.571428571428569</v>
      </c>
      <c r="N183" s="187">
        <v>0</v>
      </c>
      <c r="O183" s="483" t="s">
        <v>2483</v>
      </c>
      <c r="P183" s="449">
        <f t="shared" si="48"/>
        <v>0</v>
      </c>
      <c r="Q183" s="114" t="str">
        <f>IF(ISNUMBER(P183),IF(P183=100%,"CUMPLIDA",IF(AND(ISNUMBER(L183),ISNUMBER(OCI!$P$6)), IF(L183&lt;OCI!$P$6,"INCUMPLIDA","PROCESO"), "VERIFICAR FECHA")),"SIN VALOR AVANCE")</f>
        <v>PROCESO</v>
      </c>
      <c r="R183" s="281" t="s">
        <v>1614</v>
      </c>
      <c r="S183" s="282" t="s">
        <v>238</v>
      </c>
      <c r="T183" s="301">
        <v>1</v>
      </c>
      <c r="U183" s="302">
        <v>45323</v>
      </c>
      <c r="V183" s="302">
        <v>45747</v>
      </c>
      <c r="W183" s="36">
        <f t="shared" si="49"/>
        <v>60.571428571428569</v>
      </c>
      <c r="X183" s="187">
        <v>0</v>
      </c>
      <c r="Y183" s="354" t="s">
        <v>2483</v>
      </c>
      <c r="Z183" s="166">
        <f t="shared" si="39"/>
        <v>1</v>
      </c>
      <c r="AA183" s="166">
        <f t="shared" si="40"/>
        <v>1</v>
      </c>
      <c r="AB183" s="166">
        <f t="shared" si="41"/>
        <v>1</v>
      </c>
      <c r="AC183" s="166">
        <f t="shared" si="42"/>
        <v>1</v>
      </c>
      <c r="AD183" s="166">
        <f t="shared" si="43"/>
        <v>1</v>
      </c>
      <c r="AE183" s="166">
        <f t="shared" si="44"/>
        <v>1</v>
      </c>
      <c r="AF183" s="166">
        <f t="shared" si="45"/>
        <v>1</v>
      </c>
      <c r="AG183" s="166">
        <f t="shared" si="46"/>
        <v>1</v>
      </c>
    </row>
    <row r="184" spans="1:33" ht="135.75">
      <c r="A184" s="446" t="s">
        <v>19</v>
      </c>
      <c r="B184" s="447" t="s">
        <v>16</v>
      </c>
      <c r="C184" s="631"/>
      <c r="D184" s="631"/>
      <c r="E184" s="632"/>
      <c r="F184" s="633"/>
      <c r="G184" s="34" t="s">
        <v>241</v>
      </c>
      <c r="H184" s="34" t="s">
        <v>241</v>
      </c>
      <c r="I184" s="472" t="s">
        <v>242</v>
      </c>
      <c r="J184" s="347">
        <v>1</v>
      </c>
      <c r="K184" s="189">
        <v>45323</v>
      </c>
      <c r="L184" s="189">
        <v>45747</v>
      </c>
      <c r="M184" s="36">
        <f t="shared" si="47"/>
        <v>60.571428571428569</v>
      </c>
      <c r="N184" s="187">
        <v>0</v>
      </c>
      <c r="O184" s="483" t="s">
        <v>2470</v>
      </c>
      <c r="P184" s="449">
        <f t="shared" si="48"/>
        <v>0</v>
      </c>
      <c r="Q184" s="114" t="str">
        <f>IF(ISNUMBER(P184),IF(P184=100%,"CUMPLIDA",IF(AND(ISNUMBER(L184),ISNUMBER(OCI!$P$6)), IF(L184&lt;OCI!$P$6,"INCUMPLIDA","PROCESO"), "VERIFICAR FECHA")),"SIN VALOR AVANCE")</f>
        <v>PROCESO</v>
      </c>
      <c r="R184" s="281" t="s">
        <v>241</v>
      </c>
      <c r="S184" s="282" t="s">
        <v>242</v>
      </c>
      <c r="T184" s="301">
        <v>1</v>
      </c>
      <c r="U184" s="302">
        <v>45323</v>
      </c>
      <c r="V184" s="302">
        <v>45747</v>
      </c>
      <c r="W184" s="36">
        <f t="shared" si="49"/>
        <v>60.571428571428569</v>
      </c>
      <c r="X184" s="187">
        <v>0</v>
      </c>
      <c r="Y184" s="354" t="s">
        <v>2470</v>
      </c>
      <c r="Z184" s="166">
        <f t="shared" si="39"/>
        <v>1</v>
      </c>
      <c r="AA184" s="166">
        <f t="shared" si="40"/>
        <v>1</v>
      </c>
      <c r="AB184" s="166">
        <f t="shared" si="41"/>
        <v>1</v>
      </c>
      <c r="AC184" s="166">
        <f t="shared" si="42"/>
        <v>1</v>
      </c>
      <c r="AD184" s="166">
        <f t="shared" si="43"/>
        <v>1</v>
      </c>
      <c r="AE184" s="166">
        <f t="shared" si="44"/>
        <v>1</v>
      </c>
      <c r="AF184" s="166">
        <f t="shared" si="45"/>
        <v>1</v>
      </c>
      <c r="AG184" s="166">
        <f t="shared" si="46"/>
        <v>1</v>
      </c>
    </row>
    <row r="185" spans="1:33" ht="150">
      <c r="A185" s="446" t="s">
        <v>19</v>
      </c>
      <c r="B185" s="447" t="s">
        <v>16</v>
      </c>
      <c r="C185" s="631"/>
      <c r="D185" s="631"/>
      <c r="E185" s="632"/>
      <c r="F185" s="633"/>
      <c r="G185" s="34" t="s">
        <v>1361</v>
      </c>
      <c r="H185" s="34" t="s">
        <v>245</v>
      </c>
      <c r="I185" s="472" t="s">
        <v>246</v>
      </c>
      <c r="J185" s="347">
        <v>1</v>
      </c>
      <c r="K185" s="189">
        <v>45231</v>
      </c>
      <c r="L185" s="189">
        <v>45747</v>
      </c>
      <c r="M185" s="36">
        <f t="shared" si="47"/>
        <v>73.714285714285708</v>
      </c>
      <c r="N185" s="187">
        <v>0</v>
      </c>
      <c r="O185" s="483" t="s">
        <v>2470</v>
      </c>
      <c r="P185" s="449">
        <f t="shared" si="48"/>
        <v>0</v>
      </c>
      <c r="Q185" s="114" t="str">
        <f>IF(ISNUMBER(P185),IF(P185=100%,"CUMPLIDA",IF(AND(ISNUMBER(L185),ISNUMBER(OCI!$P$6)), IF(L185&lt;OCI!$P$6,"INCUMPLIDA","PROCESO"), "VERIFICAR FECHA")),"SIN VALOR AVANCE")</f>
        <v>PROCESO</v>
      </c>
      <c r="R185" s="281" t="s">
        <v>245</v>
      </c>
      <c r="S185" s="282" t="s">
        <v>246</v>
      </c>
      <c r="T185" s="301">
        <v>1</v>
      </c>
      <c r="U185" s="302">
        <v>45231</v>
      </c>
      <c r="V185" s="302">
        <v>45747</v>
      </c>
      <c r="W185" s="36">
        <f t="shared" si="49"/>
        <v>73.714285714285708</v>
      </c>
      <c r="X185" s="187">
        <v>0</v>
      </c>
      <c r="Y185" s="354" t="s">
        <v>2470</v>
      </c>
      <c r="Z185" s="166">
        <f t="shared" si="39"/>
        <v>1</v>
      </c>
      <c r="AA185" s="166">
        <f t="shared" si="40"/>
        <v>1</v>
      </c>
      <c r="AB185" s="166">
        <f t="shared" si="41"/>
        <v>1</v>
      </c>
      <c r="AC185" s="166">
        <f t="shared" si="42"/>
        <v>1</v>
      </c>
      <c r="AD185" s="166">
        <f t="shared" si="43"/>
        <v>1</v>
      </c>
      <c r="AE185" s="166">
        <f t="shared" si="44"/>
        <v>1</v>
      </c>
      <c r="AF185" s="166">
        <f t="shared" si="45"/>
        <v>1</v>
      </c>
      <c r="AG185" s="166">
        <f t="shared" si="46"/>
        <v>1</v>
      </c>
    </row>
    <row r="186" spans="1:33" ht="285.75" customHeight="1">
      <c r="A186" s="446" t="s">
        <v>19</v>
      </c>
      <c r="B186" s="447" t="s">
        <v>16</v>
      </c>
      <c r="C186" s="631"/>
      <c r="D186" s="631"/>
      <c r="E186" s="632"/>
      <c r="F186" s="633"/>
      <c r="G186" s="34" t="s">
        <v>248</v>
      </c>
      <c r="H186" s="34" t="s">
        <v>248</v>
      </c>
      <c r="I186" s="472" t="s">
        <v>249</v>
      </c>
      <c r="J186" s="347">
        <v>1</v>
      </c>
      <c r="K186" s="189">
        <v>45323</v>
      </c>
      <c r="L186" s="189">
        <v>45747</v>
      </c>
      <c r="M186" s="36">
        <f t="shared" si="47"/>
        <v>60.571428571428569</v>
      </c>
      <c r="N186" s="187">
        <v>0</v>
      </c>
      <c r="O186" s="483" t="s">
        <v>2483</v>
      </c>
      <c r="P186" s="449">
        <f t="shared" si="48"/>
        <v>0</v>
      </c>
      <c r="Q186" s="114" t="str">
        <f>IF(ISNUMBER(P186),IF(P186=100%,"CUMPLIDA",IF(AND(ISNUMBER(L186),ISNUMBER(OCI!$P$6)), IF(L186&lt;OCI!$P$6,"INCUMPLIDA","PROCESO"), "VERIFICAR FECHA")),"SIN VALOR AVANCE")</f>
        <v>PROCESO</v>
      </c>
      <c r="R186" s="281" t="s">
        <v>248</v>
      </c>
      <c r="S186" s="282" t="s">
        <v>249</v>
      </c>
      <c r="T186" s="301">
        <v>1</v>
      </c>
      <c r="U186" s="302">
        <v>45323</v>
      </c>
      <c r="V186" s="302">
        <v>45747</v>
      </c>
      <c r="W186" s="36">
        <f t="shared" si="49"/>
        <v>60.571428571428569</v>
      </c>
      <c r="X186" s="187">
        <v>0</v>
      </c>
      <c r="Y186" s="354" t="s">
        <v>2483</v>
      </c>
      <c r="Z186" s="166">
        <f t="shared" si="39"/>
        <v>1</v>
      </c>
      <c r="AA186" s="166">
        <f t="shared" si="40"/>
        <v>1</v>
      </c>
      <c r="AB186" s="166">
        <f t="shared" si="41"/>
        <v>1</v>
      </c>
      <c r="AC186" s="166">
        <f t="shared" si="42"/>
        <v>1</v>
      </c>
      <c r="AD186" s="166">
        <f t="shared" si="43"/>
        <v>1</v>
      </c>
      <c r="AE186" s="166">
        <f t="shared" si="44"/>
        <v>1</v>
      </c>
      <c r="AF186" s="166">
        <f t="shared" si="45"/>
        <v>1</v>
      </c>
      <c r="AG186" s="166">
        <f t="shared" si="46"/>
        <v>1</v>
      </c>
    </row>
    <row r="187" spans="1:33" ht="135.75">
      <c r="A187" s="446" t="s">
        <v>19</v>
      </c>
      <c r="B187" s="447" t="s">
        <v>16</v>
      </c>
      <c r="C187" s="631"/>
      <c r="D187" s="631"/>
      <c r="E187" s="632"/>
      <c r="F187" s="633"/>
      <c r="G187" s="34" t="s">
        <v>251</v>
      </c>
      <c r="H187" s="34" t="s">
        <v>251</v>
      </c>
      <c r="I187" s="472" t="s">
        <v>252</v>
      </c>
      <c r="J187" s="347">
        <v>1</v>
      </c>
      <c r="K187" s="189">
        <v>45231</v>
      </c>
      <c r="L187" s="189">
        <v>45747</v>
      </c>
      <c r="M187" s="36">
        <f t="shared" si="47"/>
        <v>73.714285714285708</v>
      </c>
      <c r="N187" s="187">
        <v>0</v>
      </c>
      <c r="O187" s="483" t="s">
        <v>2470</v>
      </c>
      <c r="P187" s="449">
        <f t="shared" si="48"/>
        <v>0</v>
      </c>
      <c r="Q187" s="114" t="str">
        <f>IF(ISNUMBER(P187),IF(P187=100%,"CUMPLIDA",IF(AND(ISNUMBER(L187),ISNUMBER(OCI!$P$6)), IF(L187&lt;OCI!$P$6,"INCUMPLIDA","PROCESO"), "VERIFICAR FECHA")),"SIN VALOR AVANCE")</f>
        <v>PROCESO</v>
      </c>
      <c r="R187" s="281" t="s">
        <v>251</v>
      </c>
      <c r="S187" s="282" t="s">
        <v>252</v>
      </c>
      <c r="T187" s="301">
        <v>1</v>
      </c>
      <c r="U187" s="302">
        <v>45231</v>
      </c>
      <c r="V187" s="302">
        <v>45747</v>
      </c>
      <c r="W187" s="36">
        <f t="shared" si="49"/>
        <v>73.714285714285708</v>
      </c>
      <c r="X187" s="187">
        <v>0</v>
      </c>
      <c r="Y187" s="354" t="s">
        <v>2470</v>
      </c>
      <c r="Z187" s="166">
        <f t="shared" si="39"/>
        <v>1</v>
      </c>
      <c r="AA187" s="166">
        <f t="shared" si="40"/>
        <v>1</v>
      </c>
      <c r="AB187" s="166">
        <f t="shared" si="41"/>
        <v>1</v>
      </c>
      <c r="AC187" s="166">
        <f t="shared" si="42"/>
        <v>1</v>
      </c>
      <c r="AD187" s="166">
        <f t="shared" si="43"/>
        <v>1</v>
      </c>
      <c r="AE187" s="166">
        <f t="shared" si="44"/>
        <v>1</v>
      </c>
      <c r="AF187" s="166">
        <f t="shared" si="45"/>
        <v>1</v>
      </c>
      <c r="AG187" s="166">
        <f t="shared" si="46"/>
        <v>1</v>
      </c>
    </row>
    <row r="188" spans="1:33" ht="390.75" customHeight="1">
      <c r="A188" s="446" t="s">
        <v>19</v>
      </c>
      <c r="B188" s="447" t="s">
        <v>16</v>
      </c>
      <c r="C188" s="631"/>
      <c r="D188" s="631"/>
      <c r="E188" s="632"/>
      <c r="F188" s="633"/>
      <c r="G188" s="34" t="s">
        <v>254</v>
      </c>
      <c r="H188" s="34" t="s">
        <v>254</v>
      </c>
      <c r="I188" s="472" t="s">
        <v>2556</v>
      </c>
      <c r="J188" s="347">
        <v>1</v>
      </c>
      <c r="K188" s="189">
        <v>45231</v>
      </c>
      <c r="L188" s="189">
        <v>45808</v>
      </c>
      <c r="M188" s="36">
        <f t="shared" si="47"/>
        <v>82.428571428571431</v>
      </c>
      <c r="N188" s="187">
        <v>0</v>
      </c>
      <c r="O188" s="483" t="s">
        <v>2482</v>
      </c>
      <c r="P188" s="449">
        <f t="shared" si="48"/>
        <v>0</v>
      </c>
      <c r="Q188" s="114" t="str">
        <f>IF(ISNUMBER(P188),IF(P188=100%,"CUMPLIDA",IF(AND(ISNUMBER(L188),ISNUMBER(OCI!$P$6)), IF(L188&lt;OCI!$P$6,"INCUMPLIDA","PROCESO"), "VERIFICAR FECHA")),"SIN VALOR AVANCE")</f>
        <v>PROCESO</v>
      </c>
      <c r="R188" s="281" t="s">
        <v>254</v>
      </c>
      <c r="S188" s="282" t="s">
        <v>2556</v>
      </c>
      <c r="T188" s="301">
        <v>1</v>
      </c>
      <c r="U188" s="302">
        <v>45231</v>
      </c>
      <c r="V188" s="302">
        <v>45808</v>
      </c>
      <c r="W188" s="36">
        <f t="shared" si="49"/>
        <v>82.428571428571431</v>
      </c>
      <c r="X188" s="187">
        <v>0</v>
      </c>
      <c r="Y188" s="354" t="s">
        <v>2482</v>
      </c>
      <c r="Z188" s="166">
        <f t="shared" si="39"/>
        <v>1</v>
      </c>
      <c r="AA188" s="166">
        <f t="shared" si="40"/>
        <v>1</v>
      </c>
      <c r="AB188" s="166">
        <f t="shared" si="41"/>
        <v>1</v>
      </c>
      <c r="AC188" s="166">
        <f t="shared" si="42"/>
        <v>1</v>
      </c>
      <c r="AD188" s="166">
        <f t="shared" si="43"/>
        <v>1</v>
      </c>
      <c r="AE188" s="166">
        <f t="shared" si="44"/>
        <v>1</v>
      </c>
      <c r="AF188" s="166">
        <f t="shared" si="45"/>
        <v>1</v>
      </c>
      <c r="AG188" s="166">
        <f t="shared" si="46"/>
        <v>1</v>
      </c>
    </row>
    <row r="189" spans="1:33" ht="135.75">
      <c r="A189" s="446" t="s">
        <v>19</v>
      </c>
      <c r="B189" s="447" t="s">
        <v>16</v>
      </c>
      <c r="C189" s="631"/>
      <c r="D189" s="631"/>
      <c r="E189" s="632"/>
      <c r="F189" s="633"/>
      <c r="G189" s="34" t="s">
        <v>1363</v>
      </c>
      <c r="H189" s="34" t="s">
        <v>258</v>
      </c>
      <c r="I189" s="472" t="s">
        <v>259</v>
      </c>
      <c r="J189" s="347">
        <v>8</v>
      </c>
      <c r="K189" s="189">
        <v>45809</v>
      </c>
      <c r="L189" s="189">
        <v>46568</v>
      </c>
      <c r="M189" s="36">
        <f t="shared" si="47"/>
        <v>108.42857142857143</v>
      </c>
      <c r="N189" s="187">
        <v>0</v>
      </c>
      <c r="O189" s="483" t="s">
        <v>2470</v>
      </c>
      <c r="P189" s="449">
        <f t="shared" si="48"/>
        <v>0</v>
      </c>
      <c r="Q189" s="114" t="str">
        <f>IF(ISNUMBER(P189),IF(P189=100%,"CUMPLIDA",IF(AND(ISNUMBER(L189),ISNUMBER(OCI!$P$6)), IF(L189&lt;OCI!$P$6,"INCUMPLIDA","PROCESO"), "VERIFICAR FECHA")),"SIN VALOR AVANCE")</f>
        <v>PROCESO</v>
      </c>
      <c r="R189" s="281" t="s">
        <v>258</v>
      </c>
      <c r="S189" s="282" t="s">
        <v>259</v>
      </c>
      <c r="T189" s="301">
        <v>8</v>
      </c>
      <c r="U189" s="302">
        <v>45809</v>
      </c>
      <c r="V189" s="302">
        <v>46568</v>
      </c>
      <c r="W189" s="36">
        <f t="shared" si="49"/>
        <v>108.42857142857143</v>
      </c>
      <c r="X189" s="187">
        <v>0</v>
      </c>
      <c r="Y189" s="354" t="s">
        <v>2470</v>
      </c>
      <c r="Z189" s="166">
        <f t="shared" si="39"/>
        <v>1</v>
      </c>
      <c r="AA189" s="166">
        <f t="shared" si="40"/>
        <v>1</v>
      </c>
      <c r="AB189" s="166">
        <f t="shared" si="41"/>
        <v>1</v>
      </c>
      <c r="AC189" s="166">
        <f t="shared" si="42"/>
        <v>1</v>
      </c>
      <c r="AD189" s="166">
        <f t="shared" si="43"/>
        <v>1</v>
      </c>
      <c r="AE189" s="166">
        <f t="shared" si="44"/>
        <v>1</v>
      </c>
      <c r="AF189" s="166">
        <f t="shared" si="45"/>
        <v>1</v>
      </c>
      <c r="AG189" s="166">
        <f t="shared" si="46"/>
        <v>1</v>
      </c>
    </row>
    <row r="190" spans="1:33" ht="270.75" customHeight="1">
      <c r="A190" s="446" t="s">
        <v>19</v>
      </c>
      <c r="B190" s="447" t="s">
        <v>16</v>
      </c>
      <c r="C190" s="631"/>
      <c r="D190" s="631"/>
      <c r="E190" s="632"/>
      <c r="F190" s="633"/>
      <c r="G190" s="34" t="s">
        <v>1364</v>
      </c>
      <c r="H190" s="34" t="s">
        <v>261</v>
      </c>
      <c r="I190" s="472" t="s">
        <v>262</v>
      </c>
      <c r="J190" s="347">
        <v>1</v>
      </c>
      <c r="K190" s="189">
        <v>45809</v>
      </c>
      <c r="L190" s="189">
        <v>46568</v>
      </c>
      <c r="M190" s="36">
        <f t="shared" si="47"/>
        <v>108.42857142857143</v>
      </c>
      <c r="N190" s="187">
        <v>0</v>
      </c>
      <c r="O190" s="483" t="s">
        <v>2557</v>
      </c>
      <c r="P190" s="449">
        <f t="shared" si="48"/>
        <v>0</v>
      </c>
      <c r="Q190" s="114" t="str">
        <f>IF(ISNUMBER(P190),IF(P190=100%,"CUMPLIDA",IF(AND(ISNUMBER(L190),ISNUMBER(OCI!$P$6)), IF(L190&lt;OCI!$P$6,"INCUMPLIDA","PROCESO"), "VERIFICAR FECHA")),"SIN VALOR AVANCE")</f>
        <v>PROCESO</v>
      </c>
      <c r="R190" s="281" t="s">
        <v>261</v>
      </c>
      <c r="S190" s="282" t="s">
        <v>262</v>
      </c>
      <c r="T190" s="301">
        <v>1</v>
      </c>
      <c r="U190" s="302">
        <v>45809</v>
      </c>
      <c r="V190" s="302">
        <v>46568</v>
      </c>
      <c r="W190" s="36">
        <f t="shared" si="49"/>
        <v>108.42857142857143</v>
      </c>
      <c r="X190" s="187">
        <v>0</v>
      </c>
      <c r="Y190" s="354" t="s">
        <v>2557</v>
      </c>
      <c r="Z190" s="166">
        <f t="shared" si="39"/>
        <v>1</v>
      </c>
      <c r="AA190" s="166">
        <f t="shared" si="40"/>
        <v>1</v>
      </c>
      <c r="AB190" s="166">
        <f t="shared" si="41"/>
        <v>1</v>
      </c>
      <c r="AC190" s="166">
        <f t="shared" si="42"/>
        <v>1</v>
      </c>
      <c r="AD190" s="166">
        <f t="shared" si="43"/>
        <v>1</v>
      </c>
      <c r="AE190" s="166">
        <f t="shared" si="44"/>
        <v>1</v>
      </c>
      <c r="AF190" s="166">
        <f t="shared" si="45"/>
        <v>1</v>
      </c>
      <c r="AG190" s="166">
        <f t="shared" si="46"/>
        <v>1</v>
      </c>
    </row>
    <row r="191" spans="1:33" ht="409.5">
      <c r="A191" s="446" t="s">
        <v>19</v>
      </c>
      <c r="B191" s="447" t="s">
        <v>16</v>
      </c>
      <c r="C191" s="631"/>
      <c r="D191" s="631"/>
      <c r="E191" s="632"/>
      <c r="F191" s="633"/>
      <c r="G191" s="34" t="s">
        <v>1365</v>
      </c>
      <c r="H191" s="34" t="s">
        <v>264</v>
      </c>
      <c r="I191" s="472" t="s">
        <v>265</v>
      </c>
      <c r="J191" s="347">
        <v>2</v>
      </c>
      <c r="K191" s="189">
        <v>45809</v>
      </c>
      <c r="L191" s="189">
        <v>46568</v>
      </c>
      <c r="M191" s="36">
        <f t="shared" si="47"/>
        <v>108.42857142857143</v>
      </c>
      <c r="N191" s="187">
        <v>0</v>
      </c>
      <c r="O191" s="483" t="s">
        <v>2482</v>
      </c>
      <c r="P191" s="449">
        <f t="shared" si="48"/>
        <v>0</v>
      </c>
      <c r="Q191" s="114" t="str">
        <f>IF(ISNUMBER(P191),IF(P191=100%,"CUMPLIDA",IF(AND(ISNUMBER(L191),ISNUMBER(OCI!$P$6)), IF(L191&lt;OCI!$P$6,"INCUMPLIDA","PROCESO"), "VERIFICAR FECHA")),"SIN VALOR AVANCE")</f>
        <v>PROCESO</v>
      </c>
      <c r="R191" s="281" t="s">
        <v>264</v>
      </c>
      <c r="S191" s="282" t="s">
        <v>265</v>
      </c>
      <c r="T191" s="301">
        <v>2</v>
      </c>
      <c r="U191" s="302">
        <v>45809</v>
      </c>
      <c r="V191" s="302">
        <v>46568</v>
      </c>
      <c r="W191" s="36">
        <f t="shared" si="49"/>
        <v>108.42857142857143</v>
      </c>
      <c r="X191" s="187">
        <v>0</v>
      </c>
      <c r="Y191" s="354" t="s">
        <v>2482</v>
      </c>
      <c r="Z191" s="166">
        <f t="shared" si="39"/>
        <v>1</v>
      </c>
      <c r="AA191" s="166">
        <f t="shared" si="40"/>
        <v>1</v>
      </c>
      <c r="AB191" s="166">
        <f t="shared" si="41"/>
        <v>1</v>
      </c>
      <c r="AC191" s="166">
        <f t="shared" si="42"/>
        <v>1</v>
      </c>
      <c r="AD191" s="166">
        <f t="shared" si="43"/>
        <v>1</v>
      </c>
      <c r="AE191" s="166">
        <f t="shared" si="44"/>
        <v>1</v>
      </c>
      <c r="AF191" s="166">
        <f t="shared" si="45"/>
        <v>1</v>
      </c>
      <c r="AG191" s="166">
        <f t="shared" si="46"/>
        <v>1</v>
      </c>
    </row>
    <row r="192" spans="1:33" ht="409.5">
      <c r="A192" s="446" t="s">
        <v>19</v>
      </c>
      <c r="B192" s="447" t="s">
        <v>16</v>
      </c>
      <c r="C192" s="631"/>
      <c r="D192" s="631"/>
      <c r="E192" s="632"/>
      <c r="F192" s="633"/>
      <c r="G192" s="33" t="s">
        <v>2515</v>
      </c>
      <c r="H192" s="33" t="s">
        <v>2515</v>
      </c>
      <c r="I192" s="477" t="s">
        <v>2516</v>
      </c>
      <c r="J192" s="348">
        <v>1</v>
      </c>
      <c r="K192" s="307">
        <v>45139</v>
      </c>
      <c r="L192" s="307" t="s">
        <v>4247</v>
      </c>
      <c r="M192" s="36">
        <f t="shared" si="47"/>
        <v>134.57142857142858</v>
      </c>
      <c r="N192" s="349">
        <v>0.4</v>
      </c>
      <c r="O192" s="477" t="s">
        <v>2558</v>
      </c>
      <c r="P192" s="348">
        <f t="shared" si="48"/>
        <v>0.4</v>
      </c>
      <c r="Q192" s="114" t="str">
        <f>IF(ISNUMBER(P192),IF(P192=100%,"CUMPLIDA",IF(AND(ISNUMBER(L192),ISNUMBER(OCI!$P$6)), IF(L192&lt;OCI!$P$6,"INCUMPLIDA","PROCESO"), "VERIFICAR FECHA")),"SIN VALOR AVANCE")</f>
        <v>VERIFICAR FECHA</v>
      </c>
      <c r="R192" s="366" t="s">
        <v>2515</v>
      </c>
      <c r="S192" s="368" t="s">
        <v>2516</v>
      </c>
      <c r="T192" s="304">
        <v>1</v>
      </c>
      <c r="U192" s="359">
        <v>45139</v>
      </c>
      <c r="V192" s="359" t="s">
        <v>4247</v>
      </c>
      <c r="W192" s="36">
        <f t="shared" si="49"/>
        <v>134.57142857142858</v>
      </c>
      <c r="X192" s="339">
        <v>0.4</v>
      </c>
      <c r="Y192" s="356" t="s">
        <v>2558</v>
      </c>
      <c r="Z192" s="166">
        <f t="shared" ref="Z192:Z255" si="50">IF(R192=H192,1,0)</f>
        <v>1</v>
      </c>
      <c r="AA192" s="166">
        <f t="shared" ref="AA192:AA255" si="51">IF(S192=I192,1,0)</f>
        <v>1</v>
      </c>
      <c r="AB192" s="166">
        <f t="shared" ref="AB192:AB255" si="52">IF(T192=J192,1,0)</f>
        <v>1</v>
      </c>
      <c r="AC192" s="166">
        <f t="shared" ref="AC192:AC255" si="53">IF(U192=K192,1,0)</f>
        <v>1</v>
      </c>
      <c r="AD192" s="166">
        <f t="shared" ref="AD192:AD255" si="54">IF(V192=L192,1,0)</f>
        <v>1</v>
      </c>
      <c r="AE192" s="166">
        <f t="shared" ref="AE192:AE255" si="55">IF(W192=M192,1,0)</f>
        <v>1</v>
      </c>
      <c r="AF192" s="166">
        <f t="shared" ref="AF192:AF255" si="56">IF(X192=N192,1,0)</f>
        <v>1</v>
      </c>
      <c r="AG192" s="166">
        <f t="shared" ref="AG192:AG255" si="57">IF(Y192=O192,1,0)</f>
        <v>1</v>
      </c>
    </row>
    <row r="193" spans="1:33" ht="195.75" customHeight="1">
      <c r="A193" s="446" t="s">
        <v>19</v>
      </c>
      <c r="B193" s="447" t="s">
        <v>16</v>
      </c>
      <c r="C193" s="631" t="s">
        <v>2559</v>
      </c>
      <c r="D193" s="631" t="s">
        <v>2485</v>
      </c>
      <c r="E193" s="632" t="s">
        <v>2560</v>
      </c>
      <c r="F193" s="632" t="s">
        <v>2561</v>
      </c>
      <c r="G193" s="33" t="s">
        <v>2562</v>
      </c>
      <c r="H193" s="33" t="s">
        <v>2563</v>
      </c>
      <c r="I193" s="477" t="s">
        <v>2564</v>
      </c>
      <c r="J193" s="35">
        <v>1</v>
      </c>
      <c r="K193" s="307">
        <v>45444</v>
      </c>
      <c r="L193" s="307">
        <v>45504</v>
      </c>
      <c r="M193" s="36">
        <f t="shared" si="47"/>
        <v>8.5714285714285712</v>
      </c>
      <c r="N193" s="187">
        <v>1</v>
      </c>
      <c r="O193" s="477" t="s">
        <v>2565</v>
      </c>
      <c r="P193" s="348">
        <f t="shared" si="48"/>
        <v>1</v>
      </c>
      <c r="Q193" s="114" t="str">
        <f>IF(ISNUMBER(P193),IF(P193=100%,"CUMPLIDA",IF(AND(ISNUMBER(L193),ISNUMBER(OCI!$P$6)), IF(L193&lt;OCI!$P$6,"INCUMPLIDA","PROCESO"), "VERIFICAR FECHA")),"SIN VALOR AVANCE")</f>
        <v>CUMPLIDA</v>
      </c>
      <c r="R193" s="366" t="s">
        <v>2563</v>
      </c>
      <c r="S193" s="368" t="s">
        <v>2564</v>
      </c>
      <c r="T193" s="363">
        <v>1</v>
      </c>
      <c r="U193" s="359">
        <v>45444</v>
      </c>
      <c r="V193" s="359">
        <v>45504</v>
      </c>
      <c r="W193" s="36">
        <f t="shared" si="49"/>
        <v>8.5714285714285712</v>
      </c>
      <c r="X193" s="187">
        <v>1</v>
      </c>
      <c r="Y193" s="356" t="s">
        <v>2565</v>
      </c>
      <c r="Z193" s="166">
        <f t="shared" si="50"/>
        <v>1</v>
      </c>
      <c r="AA193" s="166">
        <f t="shared" si="51"/>
        <v>1</v>
      </c>
      <c r="AB193" s="166">
        <f t="shared" si="52"/>
        <v>1</v>
      </c>
      <c r="AC193" s="166">
        <f t="shared" si="53"/>
        <v>1</v>
      </c>
      <c r="AD193" s="166">
        <f t="shared" si="54"/>
        <v>1</v>
      </c>
      <c r="AE193" s="166">
        <f t="shared" si="55"/>
        <v>1</v>
      </c>
      <c r="AF193" s="166">
        <f t="shared" si="56"/>
        <v>1</v>
      </c>
      <c r="AG193" s="166">
        <f t="shared" si="57"/>
        <v>1</v>
      </c>
    </row>
    <row r="194" spans="1:33" ht="409.5">
      <c r="A194" s="446" t="s">
        <v>19</v>
      </c>
      <c r="B194" s="447" t="s">
        <v>16</v>
      </c>
      <c r="C194" s="631"/>
      <c r="D194" s="631"/>
      <c r="E194" s="632"/>
      <c r="F194" s="632"/>
      <c r="G194" s="33" t="s">
        <v>2566</v>
      </c>
      <c r="H194" s="33" t="s">
        <v>2566</v>
      </c>
      <c r="I194" s="477" t="s">
        <v>2567</v>
      </c>
      <c r="J194" s="35">
        <v>6</v>
      </c>
      <c r="K194" s="307">
        <v>45504</v>
      </c>
      <c r="L194" s="307">
        <v>45869</v>
      </c>
      <c r="M194" s="36">
        <f t="shared" si="47"/>
        <v>52.142857142857146</v>
      </c>
      <c r="N194" s="187">
        <v>0</v>
      </c>
      <c r="O194" s="477" t="s">
        <v>2568</v>
      </c>
      <c r="P194" s="348">
        <f t="shared" si="48"/>
        <v>0</v>
      </c>
      <c r="Q194" s="114" t="str">
        <f>IF(ISNUMBER(P194),IF(P194=100%,"CUMPLIDA",IF(AND(ISNUMBER(L194),ISNUMBER(OCI!$P$6)), IF(L194&lt;OCI!$P$6,"INCUMPLIDA","PROCESO"), "VERIFICAR FECHA")),"SIN VALOR AVANCE")</f>
        <v>PROCESO</v>
      </c>
      <c r="R194" s="366" t="s">
        <v>2566</v>
      </c>
      <c r="S194" s="368" t="s">
        <v>2567</v>
      </c>
      <c r="T194" s="363">
        <v>6</v>
      </c>
      <c r="U194" s="359">
        <v>45504</v>
      </c>
      <c r="V194" s="359">
        <v>45869</v>
      </c>
      <c r="W194" s="36">
        <f t="shared" si="49"/>
        <v>52.142857142857146</v>
      </c>
      <c r="X194" s="187">
        <v>0</v>
      </c>
      <c r="Y194" s="356" t="s">
        <v>2568</v>
      </c>
      <c r="Z194" s="166">
        <f t="shared" si="50"/>
        <v>1</v>
      </c>
      <c r="AA194" s="166">
        <f t="shared" si="51"/>
        <v>1</v>
      </c>
      <c r="AB194" s="166">
        <f t="shared" si="52"/>
        <v>1</v>
      </c>
      <c r="AC194" s="166">
        <f t="shared" si="53"/>
        <v>1</v>
      </c>
      <c r="AD194" s="166">
        <f t="shared" si="54"/>
        <v>1</v>
      </c>
      <c r="AE194" s="166">
        <f t="shared" si="55"/>
        <v>1</v>
      </c>
      <c r="AF194" s="166">
        <f t="shared" si="56"/>
        <v>1</v>
      </c>
      <c r="AG194" s="166">
        <f t="shared" si="57"/>
        <v>1</v>
      </c>
    </row>
    <row r="195" spans="1:33" ht="409.5">
      <c r="A195" s="446" t="s">
        <v>19</v>
      </c>
      <c r="B195" s="447" t="s">
        <v>16</v>
      </c>
      <c r="C195" s="631"/>
      <c r="D195" s="631"/>
      <c r="E195" s="632"/>
      <c r="F195" s="632"/>
      <c r="G195" s="33" t="s">
        <v>2569</v>
      </c>
      <c r="H195" s="33" t="s">
        <v>2570</v>
      </c>
      <c r="I195" s="477" t="s">
        <v>2571</v>
      </c>
      <c r="J195" s="35">
        <v>12</v>
      </c>
      <c r="K195" s="307">
        <v>45474</v>
      </c>
      <c r="L195" s="307">
        <v>45869</v>
      </c>
      <c r="M195" s="36">
        <f t="shared" si="47"/>
        <v>56.428571428571431</v>
      </c>
      <c r="N195" s="187">
        <v>0</v>
      </c>
      <c r="O195" s="477" t="s">
        <v>2572</v>
      </c>
      <c r="P195" s="348">
        <f t="shared" si="48"/>
        <v>0</v>
      </c>
      <c r="Q195" s="114" t="str">
        <f>IF(ISNUMBER(P195),IF(P195=100%,"CUMPLIDA",IF(AND(ISNUMBER(L195),ISNUMBER(OCI!$P$6)), IF(L195&lt;OCI!$P$6,"INCUMPLIDA","PROCESO"), "VERIFICAR FECHA")),"SIN VALOR AVANCE")</f>
        <v>PROCESO</v>
      </c>
      <c r="R195" s="366" t="s">
        <v>2570</v>
      </c>
      <c r="S195" s="368" t="s">
        <v>2571</v>
      </c>
      <c r="T195" s="363">
        <v>12</v>
      </c>
      <c r="U195" s="359">
        <v>45474</v>
      </c>
      <c r="V195" s="359">
        <v>45869</v>
      </c>
      <c r="W195" s="36">
        <f t="shared" si="49"/>
        <v>56.428571428571431</v>
      </c>
      <c r="X195" s="187">
        <v>0</v>
      </c>
      <c r="Y195" s="356" t="s">
        <v>2572</v>
      </c>
      <c r="Z195" s="166">
        <f t="shared" si="50"/>
        <v>1</v>
      </c>
      <c r="AA195" s="166">
        <f t="shared" si="51"/>
        <v>1</v>
      </c>
      <c r="AB195" s="166">
        <f t="shared" si="52"/>
        <v>1</v>
      </c>
      <c r="AC195" s="166">
        <f t="shared" si="53"/>
        <v>1</v>
      </c>
      <c r="AD195" s="166">
        <f t="shared" si="54"/>
        <v>1</v>
      </c>
      <c r="AE195" s="166">
        <f t="shared" si="55"/>
        <v>1</v>
      </c>
      <c r="AF195" s="166">
        <f t="shared" si="56"/>
        <v>1</v>
      </c>
      <c r="AG195" s="166">
        <f t="shared" si="57"/>
        <v>1</v>
      </c>
    </row>
    <row r="196" spans="1:33" ht="225.75" customHeight="1">
      <c r="A196" s="446" t="s">
        <v>19</v>
      </c>
      <c r="B196" s="447" t="s">
        <v>16</v>
      </c>
      <c r="C196" s="631"/>
      <c r="D196" s="631"/>
      <c r="E196" s="632"/>
      <c r="F196" s="632"/>
      <c r="G196" s="33" t="s">
        <v>2573</v>
      </c>
      <c r="H196" s="33" t="s">
        <v>2573</v>
      </c>
      <c r="I196" s="477" t="s">
        <v>2574</v>
      </c>
      <c r="J196" s="35">
        <v>12</v>
      </c>
      <c r="K196" s="307">
        <v>45474</v>
      </c>
      <c r="L196" s="307">
        <v>45869</v>
      </c>
      <c r="M196" s="36">
        <f t="shared" si="47"/>
        <v>56.428571428571431</v>
      </c>
      <c r="N196" s="187">
        <v>0</v>
      </c>
      <c r="O196" s="477" t="s">
        <v>2575</v>
      </c>
      <c r="P196" s="348">
        <f t="shared" si="48"/>
        <v>0</v>
      </c>
      <c r="Q196" s="114" t="str">
        <f>IF(ISNUMBER(P196),IF(P196=100%,"CUMPLIDA",IF(AND(ISNUMBER(L196),ISNUMBER(OCI!$P$6)), IF(L196&lt;OCI!$P$6,"INCUMPLIDA","PROCESO"), "VERIFICAR FECHA")),"SIN VALOR AVANCE")</f>
        <v>PROCESO</v>
      </c>
      <c r="R196" s="366" t="s">
        <v>2573</v>
      </c>
      <c r="S196" s="368" t="s">
        <v>2574</v>
      </c>
      <c r="T196" s="363">
        <v>12</v>
      </c>
      <c r="U196" s="359">
        <v>45474</v>
      </c>
      <c r="V196" s="359">
        <v>45869</v>
      </c>
      <c r="W196" s="36">
        <f t="shared" si="49"/>
        <v>56.428571428571431</v>
      </c>
      <c r="X196" s="187">
        <v>0</v>
      </c>
      <c r="Y196" s="356" t="s">
        <v>2575</v>
      </c>
      <c r="Z196" s="166">
        <f t="shared" si="50"/>
        <v>1</v>
      </c>
      <c r="AA196" s="166">
        <f t="shared" si="51"/>
        <v>1</v>
      </c>
      <c r="AB196" s="166">
        <f t="shared" si="52"/>
        <v>1</v>
      </c>
      <c r="AC196" s="166">
        <f t="shared" si="53"/>
        <v>1</v>
      </c>
      <c r="AD196" s="166">
        <f t="shared" si="54"/>
        <v>1</v>
      </c>
      <c r="AE196" s="166">
        <f t="shared" si="55"/>
        <v>1</v>
      </c>
      <c r="AF196" s="166">
        <f t="shared" si="56"/>
        <v>1</v>
      </c>
      <c r="AG196" s="166">
        <f t="shared" si="57"/>
        <v>1</v>
      </c>
    </row>
    <row r="197" spans="1:33" ht="180.75" customHeight="1">
      <c r="A197" s="446" t="s">
        <v>19</v>
      </c>
      <c r="B197" s="447" t="s">
        <v>16</v>
      </c>
      <c r="C197" s="631" t="s">
        <v>2576</v>
      </c>
      <c r="D197" s="631" t="s">
        <v>2577</v>
      </c>
      <c r="E197" s="632" t="s">
        <v>2578</v>
      </c>
      <c r="F197" s="632" t="s">
        <v>2579</v>
      </c>
      <c r="G197" s="342" t="s">
        <v>2580</v>
      </c>
      <c r="H197" s="342" t="s">
        <v>2581</v>
      </c>
      <c r="I197" s="478" t="s">
        <v>2582</v>
      </c>
      <c r="J197" s="35">
        <v>1</v>
      </c>
      <c r="K197" s="307">
        <v>45518</v>
      </c>
      <c r="L197" s="307">
        <v>45565</v>
      </c>
      <c r="M197" s="36">
        <f t="shared" si="47"/>
        <v>6.7142857142857144</v>
      </c>
      <c r="N197" s="187">
        <v>1</v>
      </c>
      <c r="O197" s="475" t="s">
        <v>2583</v>
      </c>
      <c r="P197" s="348">
        <f t="shared" si="48"/>
        <v>1</v>
      </c>
      <c r="Q197" s="114" t="str">
        <f>IF(ISNUMBER(P197),IF(P197=100%,"CUMPLIDA",IF(AND(ISNUMBER(L197),ISNUMBER(OCI!$P$6)), IF(L197&lt;OCI!$P$6,"INCUMPLIDA","PROCESO"), "VERIFICAR FECHA")),"SIN VALOR AVANCE")</f>
        <v>CUMPLIDA</v>
      </c>
      <c r="R197" s="369" t="s">
        <v>2581</v>
      </c>
      <c r="S197" s="370" t="s">
        <v>2582</v>
      </c>
      <c r="T197" s="363">
        <v>1</v>
      </c>
      <c r="U197" s="359">
        <v>45518</v>
      </c>
      <c r="V197" s="359">
        <v>45565</v>
      </c>
      <c r="W197" s="36">
        <f t="shared" si="49"/>
        <v>6.7142857142857144</v>
      </c>
      <c r="X197" s="187">
        <v>1</v>
      </c>
      <c r="Y197" s="357" t="s">
        <v>2583</v>
      </c>
      <c r="Z197" s="166">
        <f t="shared" si="50"/>
        <v>1</v>
      </c>
      <c r="AA197" s="166">
        <f t="shared" si="51"/>
        <v>1</v>
      </c>
      <c r="AB197" s="166">
        <f t="shared" si="52"/>
        <v>1</v>
      </c>
      <c r="AC197" s="166">
        <f t="shared" si="53"/>
        <v>1</v>
      </c>
      <c r="AD197" s="166">
        <f t="shared" si="54"/>
        <v>1</v>
      </c>
      <c r="AE197" s="166">
        <f t="shared" si="55"/>
        <v>1</v>
      </c>
      <c r="AF197" s="166">
        <f t="shared" si="56"/>
        <v>1</v>
      </c>
      <c r="AG197" s="166">
        <f t="shared" si="57"/>
        <v>1</v>
      </c>
    </row>
    <row r="198" spans="1:33" ht="270">
      <c r="A198" s="446" t="s">
        <v>19</v>
      </c>
      <c r="B198" s="447" t="s">
        <v>16</v>
      </c>
      <c r="C198" s="631"/>
      <c r="D198" s="631"/>
      <c r="E198" s="632"/>
      <c r="F198" s="632"/>
      <c r="G198" s="305" t="s">
        <v>2584</v>
      </c>
      <c r="H198" s="34" t="s">
        <v>2585</v>
      </c>
      <c r="I198" s="475" t="s">
        <v>2586</v>
      </c>
      <c r="J198" s="35">
        <v>1</v>
      </c>
      <c r="K198" s="307">
        <v>45519</v>
      </c>
      <c r="L198" s="307">
        <v>46021</v>
      </c>
      <c r="M198" s="36">
        <f t="shared" si="47"/>
        <v>71.714285714285708</v>
      </c>
      <c r="N198" s="187">
        <v>0</v>
      </c>
      <c r="O198" s="475" t="s">
        <v>2583</v>
      </c>
      <c r="P198" s="348">
        <f t="shared" si="48"/>
        <v>0</v>
      </c>
      <c r="Q198" s="114" t="str">
        <f>IF(ISNUMBER(P198),IF(P198=100%,"CUMPLIDA",IF(AND(ISNUMBER(L198),ISNUMBER(OCI!$P$6)), IF(L198&lt;OCI!$P$6,"INCUMPLIDA","PROCESO"), "VERIFICAR FECHA")),"SIN VALOR AVANCE")</f>
        <v>PROCESO</v>
      </c>
      <c r="R198" s="281" t="s">
        <v>2585</v>
      </c>
      <c r="S198" s="365" t="s">
        <v>2586</v>
      </c>
      <c r="T198" s="363">
        <v>1</v>
      </c>
      <c r="U198" s="359">
        <v>45519</v>
      </c>
      <c r="V198" s="359">
        <v>46021</v>
      </c>
      <c r="W198" s="36">
        <f t="shared" si="49"/>
        <v>71.714285714285708</v>
      </c>
      <c r="X198" s="287">
        <v>0</v>
      </c>
      <c r="Y198" s="357" t="s">
        <v>2583</v>
      </c>
      <c r="Z198" s="166">
        <f t="shared" si="50"/>
        <v>1</v>
      </c>
      <c r="AA198" s="166">
        <f t="shared" si="51"/>
        <v>1</v>
      </c>
      <c r="AB198" s="166">
        <f t="shared" si="52"/>
        <v>1</v>
      </c>
      <c r="AC198" s="166">
        <f t="shared" si="53"/>
        <v>1</v>
      </c>
      <c r="AD198" s="166">
        <f t="shared" si="54"/>
        <v>1</v>
      </c>
      <c r="AE198" s="166">
        <f t="shared" si="55"/>
        <v>1</v>
      </c>
      <c r="AF198" s="166">
        <f t="shared" si="56"/>
        <v>1</v>
      </c>
      <c r="AG198" s="166">
        <f t="shared" si="57"/>
        <v>1</v>
      </c>
    </row>
    <row r="199" spans="1:33" ht="240" customHeight="1">
      <c r="A199" s="446" t="s">
        <v>19</v>
      </c>
      <c r="B199" s="447" t="s">
        <v>16</v>
      </c>
      <c r="C199" s="631"/>
      <c r="D199" s="631"/>
      <c r="E199" s="632"/>
      <c r="F199" s="632"/>
      <c r="G199" s="342" t="s">
        <v>2587</v>
      </c>
      <c r="H199" s="342" t="s">
        <v>2588</v>
      </c>
      <c r="I199" s="478" t="s">
        <v>2582</v>
      </c>
      <c r="J199" s="35">
        <v>1</v>
      </c>
      <c r="K199" s="307">
        <v>45518</v>
      </c>
      <c r="L199" s="307">
        <v>45565</v>
      </c>
      <c r="M199" s="36">
        <f t="shared" si="47"/>
        <v>6.7142857142857144</v>
      </c>
      <c r="N199" s="187">
        <v>1</v>
      </c>
      <c r="O199" s="475" t="s">
        <v>2583</v>
      </c>
      <c r="P199" s="348">
        <f t="shared" si="48"/>
        <v>1</v>
      </c>
      <c r="Q199" s="114" t="str">
        <f>IF(ISNUMBER(P199),IF(P199=100%,"CUMPLIDA",IF(AND(ISNUMBER(L199),ISNUMBER(OCI!$P$6)), IF(L199&lt;OCI!$P$6,"INCUMPLIDA","PROCESO"), "VERIFICAR FECHA")),"SIN VALOR AVANCE")</f>
        <v>CUMPLIDA</v>
      </c>
      <c r="R199" s="369" t="s">
        <v>2588</v>
      </c>
      <c r="S199" s="370" t="s">
        <v>2582</v>
      </c>
      <c r="T199" s="363">
        <v>1</v>
      </c>
      <c r="U199" s="359">
        <v>45518</v>
      </c>
      <c r="V199" s="359">
        <v>45565</v>
      </c>
      <c r="W199" s="36">
        <f t="shared" si="49"/>
        <v>6.7142857142857144</v>
      </c>
      <c r="X199" s="187">
        <v>1</v>
      </c>
      <c r="Y199" s="357" t="s">
        <v>2583</v>
      </c>
      <c r="Z199" s="166">
        <f t="shared" si="50"/>
        <v>1</v>
      </c>
      <c r="AA199" s="166">
        <f t="shared" si="51"/>
        <v>1</v>
      </c>
      <c r="AB199" s="166">
        <f t="shared" si="52"/>
        <v>1</v>
      </c>
      <c r="AC199" s="166">
        <f t="shared" si="53"/>
        <v>1</v>
      </c>
      <c r="AD199" s="166">
        <f t="shared" si="54"/>
        <v>1</v>
      </c>
      <c r="AE199" s="166">
        <f t="shared" si="55"/>
        <v>1</v>
      </c>
      <c r="AF199" s="166">
        <f t="shared" si="56"/>
        <v>1</v>
      </c>
      <c r="AG199" s="166">
        <f t="shared" si="57"/>
        <v>1</v>
      </c>
    </row>
    <row r="200" spans="1:33" ht="270.75" customHeight="1">
      <c r="A200" s="446" t="s">
        <v>19</v>
      </c>
      <c r="B200" s="447" t="s">
        <v>16</v>
      </c>
      <c r="C200" s="631"/>
      <c r="D200" s="631"/>
      <c r="E200" s="632"/>
      <c r="F200" s="632"/>
      <c r="G200" s="305" t="s">
        <v>2589</v>
      </c>
      <c r="H200" s="34" t="s">
        <v>2590</v>
      </c>
      <c r="I200" s="475" t="s">
        <v>2591</v>
      </c>
      <c r="J200" s="35">
        <v>1</v>
      </c>
      <c r="K200" s="307">
        <v>45520</v>
      </c>
      <c r="L200" s="307">
        <v>46021</v>
      </c>
      <c r="M200" s="36">
        <f t="shared" si="47"/>
        <v>71.571428571428569</v>
      </c>
      <c r="N200" s="187">
        <v>0</v>
      </c>
      <c r="O200" s="475" t="s">
        <v>2583</v>
      </c>
      <c r="P200" s="348">
        <f t="shared" si="48"/>
        <v>0</v>
      </c>
      <c r="Q200" s="114" t="str">
        <f>IF(ISNUMBER(P200),IF(P200=100%,"CUMPLIDA",IF(AND(ISNUMBER(L200),ISNUMBER(OCI!$P$6)), IF(L200&lt;OCI!$P$6,"INCUMPLIDA","PROCESO"), "VERIFICAR FECHA")),"SIN VALOR AVANCE")</f>
        <v>PROCESO</v>
      </c>
      <c r="R200" s="281" t="s">
        <v>2590</v>
      </c>
      <c r="S200" s="365" t="s">
        <v>2591</v>
      </c>
      <c r="T200" s="363">
        <v>1</v>
      </c>
      <c r="U200" s="359">
        <v>45520</v>
      </c>
      <c r="V200" s="359">
        <v>46021</v>
      </c>
      <c r="W200" s="36">
        <f t="shared" si="49"/>
        <v>71.571428571428569</v>
      </c>
      <c r="X200" s="287">
        <v>0</v>
      </c>
      <c r="Y200" s="357" t="s">
        <v>2583</v>
      </c>
      <c r="Z200" s="166">
        <f t="shared" si="50"/>
        <v>1</v>
      </c>
      <c r="AA200" s="166">
        <f t="shared" si="51"/>
        <v>1</v>
      </c>
      <c r="AB200" s="166">
        <f t="shared" si="52"/>
        <v>1</v>
      </c>
      <c r="AC200" s="166">
        <f t="shared" si="53"/>
        <v>1</v>
      </c>
      <c r="AD200" s="166">
        <f t="shared" si="54"/>
        <v>1</v>
      </c>
      <c r="AE200" s="166">
        <f t="shared" si="55"/>
        <v>1</v>
      </c>
      <c r="AF200" s="166">
        <f t="shared" si="56"/>
        <v>1</v>
      </c>
      <c r="AG200" s="166">
        <f t="shared" si="57"/>
        <v>1</v>
      </c>
    </row>
    <row r="201" spans="1:33" ht="240" customHeight="1">
      <c r="A201" s="446" t="s">
        <v>19</v>
      </c>
      <c r="B201" s="447" t="s">
        <v>16</v>
      </c>
      <c r="C201" s="631"/>
      <c r="D201" s="631"/>
      <c r="E201" s="632"/>
      <c r="F201" s="632"/>
      <c r="G201" s="342" t="s">
        <v>2587</v>
      </c>
      <c r="H201" s="342" t="s">
        <v>2588</v>
      </c>
      <c r="I201" s="478" t="s">
        <v>2582</v>
      </c>
      <c r="J201" s="35">
        <v>1</v>
      </c>
      <c r="K201" s="307">
        <v>45518</v>
      </c>
      <c r="L201" s="307">
        <v>45565</v>
      </c>
      <c r="M201" s="36">
        <f t="shared" si="47"/>
        <v>6.7142857142857144</v>
      </c>
      <c r="N201" s="187">
        <v>1</v>
      </c>
      <c r="O201" s="475" t="s">
        <v>2583</v>
      </c>
      <c r="P201" s="348">
        <f t="shared" si="48"/>
        <v>1</v>
      </c>
      <c r="Q201" s="114" t="str">
        <f>IF(ISNUMBER(P201),IF(P201=100%,"CUMPLIDA",IF(AND(ISNUMBER(L201),ISNUMBER(OCI!$P$6)), IF(L201&lt;OCI!$P$6,"INCUMPLIDA","PROCESO"), "VERIFICAR FECHA")),"SIN VALOR AVANCE")</f>
        <v>CUMPLIDA</v>
      </c>
      <c r="R201" s="369" t="s">
        <v>2588</v>
      </c>
      <c r="S201" s="370" t="s">
        <v>2582</v>
      </c>
      <c r="T201" s="363">
        <v>1</v>
      </c>
      <c r="U201" s="359">
        <v>45518</v>
      </c>
      <c r="V201" s="359">
        <v>45565</v>
      </c>
      <c r="W201" s="36">
        <f t="shared" si="49"/>
        <v>6.7142857142857144</v>
      </c>
      <c r="X201" s="187">
        <v>1</v>
      </c>
      <c r="Y201" s="357" t="s">
        <v>2583</v>
      </c>
      <c r="Z201" s="166">
        <f t="shared" si="50"/>
        <v>1</v>
      </c>
      <c r="AA201" s="166">
        <f t="shared" si="51"/>
        <v>1</v>
      </c>
      <c r="AB201" s="166">
        <f t="shared" si="52"/>
        <v>1</v>
      </c>
      <c r="AC201" s="166">
        <f t="shared" si="53"/>
        <v>1</v>
      </c>
      <c r="AD201" s="166">
        <f t="shared" si="54"/>
        <v>1</v>
      </c>
      <c r="AE201" s="166">
        <f t="shared" si="55"/>
        <v>1</v>
      </c>
      <c r="AF201" s="166">
        <f t="shared" si="56"/>
        <v>1</v>
      </c>
      <c r="AG201" s="166">
        <f t="shared" si="57"/>
        <v>1</v>
      </c>
    </row>
    <row r="202" spans="1:33" ht="390" customHeight="1">
      <c r="A202" s="446" t="s">
        <v>19</v>
      </c>
      <c r="B202" s="447" t="s">
        <v>16</v>
      </c>
      <c r="C202" s="631"/>
      <c r="D202" s="631"/>
      <c r="E202" s="632"/>
      <c r="F202" s="632"/>
      <c r="G202" s="305" t="s">
        <v>2592</v>
      </c>
      <c r="H202" s="305" t="s">
        <v>2593</v>
      </c>
      <c r="I202" s="475" t="s">
        <v>2591</v>
      </c>
      <c r="J202" s="35">
        <v>1</v>
      </c>
      <c r="K202" s="307">
        <v>45519</v>
      </c>
      <c r="L202" s="307">
        <v>46021</v>
      </c>
      <c r="M202" s="36">
        <f t="shared" si="47"/>
        <v>71.714285714285708</v>
      </c>
      <c r="N202" s="187">
        <v>0</v>
      </c>
      <c r="O202" s="475" t="s">
        <v>2583</v>
      </c>
      <c r="P202" s="348">
        <f t="shared" si="48"/>
        <v>0</v>
      </c>
      <c r="Q202" s="114" t="str">
        <f>IF(ISNUMBER(P202),IF(P202=100%,"CUMPLIDA",IF(AND(ISNUMBER(L202),ISNUMBER(OCI!$P$6)), IF(L202&lt;OCI!$P$6,"INCUMPLIDA","PROCESO"), "VERIFICAR FECHA")),"SIN VALOR AVANCE")</f>
        <v>PROCESO</v>
      </c>
      <c r="R202" s="364" t="s">
        <v>2593</v>
      </c>
      <c r="S202" s="365" t="s">
        <v>2591</v>
      </c>
      <c r="T202" s="363">
        <v>1</v>
      </c>
      <c r="U202" s="371">
        <v>45519</v>
      </c>
      <c r="V202" s="359">
        <v>46021</v>
      </c>
      <c r="W202" s="36">
        <f t="shared" si="49"/>
        <v>71.714285714285708</v>
      </c>
      <c r="X202" s="287">
        <v>0</v>
      </c>
      <c r="Y202" s="357" t="s">
        <v>2583</v>
      </c>
      <c r="Z202" s="166">
        <f t="shared" si="50"/>
        <v>1</v>
      </c>
      <c r="AA202" s="166">
        <f t="shared" si="51"/>
        <v>1</v>
      </c>
      <c r="AB202" s="166">
        <f t="shared" si="52"/>
        <v>1</v>
      </c>
      <c r="AC202" s="166">
        <f t="shared" si="53"/>
        <v>1</v>
      </c>
      <c r="AD202" s="166">
        <f t="shared" si="54"/>
        <v>1</v>
      </c>
      <c r="AE202" s="166">
        <f t="shared" si="55"/>
        <v>1</v>
      </c>
      <c r="AF202" s="166">
        <f t="shared" si="56"/>
        <v>1</v>
      </c>
      <c r="AG202" s="166">
        <f t="shared" si="57"/>
        <v>1</v>
      </c>
    </row>
    <row r="203" spans="1:33" ht="240" customHeight="1">
      <c r="A203" s="446" t="s">
        <v>19</v>
      </c>
      <c r="B203" s="447" t="s">
        <v>16</v>
      </c>
      <c r="C203" s="631"/>
      <c r="D203" s="631"/>
      <c r="E203" s="632"/>
      <c r="F203" s="632"/>
      <c r="G203" s="342" t="s">
        <v>2587</v>
      </c>
      <c r="H203" s="342" t="s">
        <v>2588</v>
      </c>
      <c r="I203" s="478" t="s">
        <v>2582</v>
      </c>
      <c r="J203" s="35">
        <v>1</v>
      </c>
      <c r="K203" s="307">
        <v>45518</v>
      </c>
      <c r="L203" s="307">
        <v>45565</v>
      </c>
      <c r="M203" s="36">
        <f t="shared" ref="M203:M266" si="58">(L203-K203)/7</f>
        <v>6.7142857142857144</v>
      </c>
      <c r="N203" s="187">
        <v>1</v>
      </c>
      <c r="O203" s="475" t="s">
        <v>2594</v>
      </c>
      <c r="P203" s="348">
        <f t="shared" ref="P203:P266" si="59">N203/J203</f>
        <v>1</v>
      </c>
      <c r="Q203" s="114" t="str">
        <f>IF(ISNUMBER(P203),IF(P203=100%,"CUMPLIDA",IF(AND(ISNUMBER(L203),ISNUMBER(OCI!$P$6)), IF(L203&lt;OCI!$P$6,"INCUMPLIDA","PROCESO"), "VERIFICAR FECHA")),"SIN VALOR AVANCE")</f>
        <v>CUMPLIDA</v>
      </c>
      <c r="R203" s="369" t="s">
        <v>2588</v>
      </c>
      <c r="S203" s="370" t="s">
        <v>2582</v>
      </c>
      <c r="T203" s="363">
        <v>1</v>
      </c>
      <c r="U203" s="371">
        <v>45518</v>
      </c>
      <c r="V203" s="371">
        <v>45565</v>
      </c>
      <c r="W203" s="36">
        <f t="shared" ref="W203:W266" si="60">(V203-U203)/7</f>
        <v>6.7142857142857144</v>
      </c>
      <c r="X203" s="187">
        <v>1</v>
      </c>
      <c r="Y203" s="357" t="s">
        <v>2594</v>
      </c>
      <c r="Z203" s="166">
        <f t="shared" si="50"/>
        <v>1</v>
      </c>
      <c r="AA203" s="166">
        <f t="shared" si="51"/>
        <v>1</v>
      </c>
      <c r="AB203" s="166">
        <f t="shared" si="52"/>
        <v>1</v>
      </c>
      <c r="AC203" s="166">
        <f t="shared" si="53"/>
        <v>1</v>
      </c>
      <c r="AD203" s="166">
        <f t="shared" si="54"/>
        <v>1</v>
      </c>
      <c r="AE203" s="166">
        <f t="shared" si="55"/>
        <v>1</v>
      </c>
      <c r="AF203" s="166">
        <f t="shared" si="56"/>
        <v>1</v>
      </c>
      <c r="AG203" s="166">
        <f t="shared" si="57"/>
        <v>1</v>
      </c>
    </row>
    <row r="204" spans="1:33" ht="330">
      <c r="A204" s="446" t="s">
        <v>19</v>
      </c>
      <c r="B204" s="447" t="s">
        <v>16</v>
      </c>
      <c r="C204" s="631"/>
      <c r="D204" s="631"/>
      <c r="E204" s="632"/>
      <c r="F204" s="632"/>
      <c r="G204" s="305" t="s">
        <v>2595</v>
      </c>
      <c r="H204" s="34" t="s">
        <v>2596</v>
      </c>
      <c r="I204" s="475" t="s">
        <v>2591</v>
      </c>
      <c r="J204" s="35">
        <v>1</v>
      </c>
      <c r="K204" s="307">
        <v>45519</v>
      </c>
      <c r="L204" s="307">
        <v>46021</v>
      </c>
      <c r="M204" s="36">
        <f t="shared" si="58"/>
        <v>71.714285714285708</v>
      </c>
      <c r="N204" s="187">
        <v>0</v>
      </c>
      <c r="O204" s="475" t="s">
        <v>2583</v>
      </c>
      <c r="P204" s="348">
        <f t="shared" si="59"/>
        <v>0</v>
      </c>
      <c r="Q204" s="114" t="str">
        <f>IF(ISNUMBER(P204),IF(P204=100%,"CUMPLIDA",IF(AND(ISNUMBER(L204),ISNUMBER(OCI!$P$6)), IF(L204&lt;OCI!$P$6,"INCUMPLIDA","PROCESO"), "VERIFICAR FECHA")),"SIN VALOR AVANCE")</f>
        <v>PROCESO</v>
      </c>
      <c r="R204" s="281" t="s">
        <v>2596</v>
      </c>
      <c r="S204" s="365" t="s">
        <v>2591</v>
      </c>
      <c r="T204" s="363">
        <v>1</v>
      </c>
      <c r="U204" s="371">
        <v>45519</v>
      </c>
      <c r="V204" s="359">
        <v>46021</v>
      </c>
      <c r="W204" s="36">
        <f t="shared" si="60"/>
        <v>71.714285714285708</v>
      </c>
      <c r="X204" s="287">
        <v>0</v>
      </c>
      <c r="Y204" s="357" t="s">
        <v>2583</v>
      </c>
      <c r="Z204" s="166">
        <f t="shared" si="50"/>
        <v>1</v>
      </c>
      <c r="AA204" s="166">
        <f t="shared" si="51"/>
        <v>1</v>
      </c>
      <c r="AB204" s="166">
        <f t="shared" si="52"/>
        <v>1</v>
      </c>
      <c r="AC204" s="166">
        <f t="shared" si="53"/>
        <v>1</v>
      </c>
      <c r="AD204" s="166">
        <f t="shared" si="54"/>
        <v>1</v>
      </c>
      <c r="AE204" s="166">
        <f t="shared" si="55"/>
        <v>1</v>
      </c>
      <c r="AF204" s="166">
        <f t="shared" si="56"/>
        <v>1</v>
      </c>
      <c r="AG204" s="166">
        <f t="shared" si="57"/>
        <v>1</v>
      </c>
    </row>
    <row r="205" spans="1:33" ht="345">
      <c r="A205" s="446" t="s">
        <v>19</v>
      </c>
      <c r="B205" s="447" t="s">
        <v>16</v>
      </c>
      <c r="C205" s="631"/>
      <c r="D205" s="631"/>
      <c r="E205" s="632"/>
      <c r="F205" s="632"/>
      <c r="G205" s="305" t="s">
        <v>2597</v>
      </c>
      <c r="H205" s="34" t="s">
        <v>2598</v>
      </c>
      <c r="I205" s="475" t="s">
        <v>2599</v>
      </c>
      <c r="J205" s="35">
        <v>1</v>
      </c>
      <c r="K205" s="307">
        <v>45519</v>
      </c>
      <c r="L205" s="307">
        <v>45657</v>
      </c>
      <c r="M205" s="36">
        <f t="shared" si="58"/>
        <v>19.714285714285715</v>
      </c>
      <c r="N205" s="187">
        <v>1</v>
      </c>
      <c r="O205" s="475" t="s">
        <v>2600</v>
      </c>
      <c r="P205" s="348">
        <f t="shared" si="59"/>
        <v>1</v>
      </c>
      <c r="Q205" s="114" t="str">
        <f>IF(ISNUMBER(P205),IF(P205=100%,"CUMPLIDA",IF(AND(ISNUMBER(L205),ISNUMBER(OCI!$P$6)), IF(L205&lt;OCI!$P$6,"INCUMPLIDA","PROCESO"), "VERIFICAR FECHA")),"SIN VALOR AVANCE")</f>
        <v>CUMPLIDA</v>
      </c>
      <c r="R205" s="281" t="s">
        <v>2598</v>
      </c>
      <c r="S205" s="365" t="s">
        <v>2599</v>
      </c>
      <c r="T205" s="363">
        <v>1</v>
      </c>
      <c r="U205" s="359">
        <v>45519</v>
      </c>
      <c r="V205" s="359">
        <v>45657</v>
      </c>
      <c r="W205" s="36">
        <f t="shared" si="60"/>
        <v>19.714285714285715</v>
      </c>
      <c r="X205" s="187">
        <v>1</v>
      </c>
      <c r="Y205" s="357" t="s">
        <v>2600</v>
      </c>
      <c r="Z205" s="166">
        <f t="shared" si="50"/>
        <v>1</v>
      </c>
      <c r="AA205" s="166">
        <f t="shared" si="51"/>
        <v>1</v>
      </c>
      <c r="AB205" s="166">
        <f t="shared" si="52"/>
        <v>1</v>
      </c>
      <c r="AC205" s="166">
        <f t="shared" si="53"/>
        <v>1</v>
      </c>
      <c r="AD205" s="166">
        <f t="shared" si="54"/>
        <v>1</v>
      </c>
      <c r="AE205" s="166">
        <f t="shared" si="55"/>
        <v>1</v>
      </c>
      <c r="AF205" s="166">
        <f t="shared" si="56"/>
        <v>1</v>
      </c>
      <c r="AG205" s="166">
        <f t="shared" si="57"/>
        <v>1</v>
      </c>
    </row>
    <row r="206" spans="1:33" ht="409.5">
      <c r="A206" s="446" t="s">
        <v>19</v>
      </c>
      <c r="B206" s="447" t="s">
        <v>16</v>
      </c>
      <c r="C206" s="631"/>
      <c r="D206" s="631"/>
      <c r="E206" s="632"/>
      <c r="F206" s="632"/>
      <c r="G206" s="305" t="s">
        <v>2601</v>
      </c>
      <c r="H206" s="305" t="s">
        <v>2601</v>
      </c>
      <c r="I206" s="475" t="s">
        <v>2602</v>
      </c>
      <c r="J206" s="35">
        <v>1</v>
      </c>
      <c r="K206" s="307">
        <v>45519</v>
      </c>
      <c r="L206" s="307">
        <v>45657</v>
      </c>
      <c r="M206" s="36">
        <f t="shared" si="58"/>
        <v>19.714285714285715</v>
      </c>
      <c r="N206" s="187">
        <v>1</v>
      </c>
      <c r="O206" s="475" t="s">
        <v>2603</v>
      </c>
      <c r="P206" s="348">
        <f t="shared" si="59"/>
        <v>1</v>
      </c>
      <c r="Q206" s="114" t="str">
        <f>IF(ISNUMBER(P206),IF(P206=100%,"CUMPLIDA",IF(AND(ISNUMBER(L206),ISNUMBER(OCI!$P$6)), IF(L206&lt;OCI!$P$6,"INCUMPLIDA","PROCESO"), "VERIFICAR FECHA")),"SIN VALOR AVANCE")</f>
        <v>CUMPLIDA</v>
      </c>
      <c r="R206" s="364" t="s">
        <v>2601</v>
      </c>
      <c r="S206" s="365" t="s">
        <v>2602</v>
      </c>
      <c r="T206" s="363">
        <v>1</v>
      </c>
      <c r="U206" s="359">
        <v>45519</v>
      </c>
      <c r="V206" s="359">
        <v>45657</v>
      </c>
      <c r="W206" s="36">
        <f t="shared" si="60"/>
        <v>19.714285714285715</v>
      </c>
      <c r="X206" s="187">
        <v>1</v>
      </c>
      <c r="Y206" s="357" t="s">
        <v>2603</v>
      </c>
      <c r="Z206" s="166">
        <f t="shared" si="50"/>
        <v>1</v>
      </c>
      <c r="AA206" s="166">
        <f t="shared" si="51"/>
        <v>1</v>
      </c>
      <c r="AB206" s="166">
        <f t="shared" si="52"/>
        <v>1</v>
      </c>
      <c r="AC206" s="166">
        <f t="shared" si="53"/>
        <v>1</v>
      </c>
      <c r="AD206" s="166">
        <f t="shared" si="54"/>
        <v>1</v>
      </c>
      <c r="AE206" s="166">
        <f t="shared" si="55"/>
        <v>1</v>
      </c>
      <c r="AF206" s="166">
        <f t="shared" si="56"/>
        <v>1</v>
      </c>
      <c r="AG206" s="166">
        <f t="shared" si="57"/>
        <v>1</v>
      </c>
    </row>
    <row r="207" spans="1:33" ht="409.5">
      <c r="A207" s="446" t="s">
        <v>19</v>
      </c>
      <c r="B207" s="447" t="s">
        <v>16</v>
      </c>
      <c r="C207" s="631"/>
      <c r="D207" s="631"/>
      <c r="E207" s="632"/>
      <c r="F207" s="632"/>
      <c r="G207" s="305" t="s">
        <v>2601</v>
      </c>
      <c r="H207" s="305" t="s">
        <v>2601</v>
      </c>
      <c r="I207" s="475" t="s">
        <v>2602</v>
      </c>
      <c r="J207" s="35">
        <v>1</v>
      </c>
      <c r="K207" s="307">
        <v>45519</v>
      </c>
      <c r="L207" s="307">
        <v>45657</v>
      </c>
      <c r="M207" s="36">
        <f t="shared" si="58"/>
        <v>19.714285714285715</v>
      </c>
      <c r="N207" s="187">
        <v>1</v>
      </c>
      <c r="O207" s="475" t="s">
        <v>2603</v>
      </c>
      <c r="P207" s="348">
        <f t="shared" si="59"/>
        <v>1</v>
      </c>
      <c r="Q207" s="114" t="str">
        <f>IF(ISNUMBER(P207),IF(P207=100%,"CUMPLIDA",IF(AND(ISNUMBER(L207),ISNUMBER(OCI!$P$6)), IF(L207&lt;OCI!$P$6,"INCUMPLIDA","PROCESO"), "VERIFICAR FECHA")),"SIN VALOR AVANCE")</f>
        <v>CUMPLIDA</v>
      </c>
      <c r="R207" s="364" t="s">
        <v>2601</v>
      </c>
      <c r="S207" s="365" t="s">
        <v>2602</v>
      </c>
      <c r="T207" s="363">
        <v>1</v>
      </c>
      <c r="U207" s="359">
        <v>45519</v>
      </c>
      <c r="V207" s="359">
        <v>45657</v>
      </c>
      <c r="W207" s="36">
        <f t="shared" si="60"/>
        <v>19.714285714285715</v>
      </c>
      <c r="X207" s="187">
        <v>1</v>
      </c>
      <c r="Y207" s="357" t="s">
        <v>2603</v>
      </c>
      <c r="Z207" s="166">
        <f t="shared" si="50"/>
        <v>1</v>
      </c>
      <c r="AA207" s="166">
        <f t="shared" si="51"/>
        <v>1</v>
      </c>
      <c r="AB207" s="166">
        <f t="shared" si="52"/>
        <v>1</v>
      </c>
      <c r="AC207" s="166">
        <f t="shared" si="53"/>
        <v>1</v>
      </c>
      <c r="AD207" s="166">
        <f t="shared" si="54"/>
        <v>1</v>
      </c>
      <c r="AE207" s="166">
        <f t="shared" si="55"/>
        <v>1</v>
      </c>
      <c r="AF207" s="166">
        <f t="shared" si="56"/>
        <v>1</v>
      </c>
      <c r="AG207" s="166">
        <f t="shared" si="57"/>
        <v>1</v>
      </c>
    </row>
    <row r="208" spans="1:33" ht="409.5">
      <c r="A208" s="446" t="s">
        <v>19</v>
      </c>
      <c r="B208" s="447" t="s">
        <v>16</v>
      </c>
      <c r="C208" s="631"/>
      <c r="D208" s="631"/>
      <c r="E208" s="632"/>
      <c r="F208" s="632"/>
      <c r="G208" s="305" t="s">
        <v>2601</v>
      </c>
      <c r="H208" s="305" t="s">
        <v>2601</v>
      </c>
      <c r="I208" s="475" t="s">
        <v>2602</v>
      </c>
      <c r="J208" s="35">
        <v>1</v>
      </c>
      <c r="K208" s="307">
        <v>45519</v>
      </c>
      <c r="L208" s="307">
        <v>45657</v>
      </c>
      <c r="M208" s="36">
        <f t="shared" si="58"/>
        <v>19.714285714285715</v>
      </c>
      <c r="N208" s="187">
        <v>1</v>
      </c>
      <c r="O208" s="475" t="s">
        <v>2603</v>
      </c>
      <c r="P208" s="348">
        <f t="shared" si="59"/>
        <v>1</v>
      </c>
      <c r="Q208" s="114" t="str">
        <f>IF(ISNUMBER(P208),IF(P208=100%,"CUMPLIDA",IF(AND(ISNUMBER(L208),ISNUMBER(OCI!$P$6)), IF(L208&lt;OCI!$P$6,"INCUMPLIDA","PROCESO"), "VERIFICAR FECHA")),"SIN VALOR AVANCE")</f>
        <v>CUMPLIDA</v>
      </c>
      <c r="R208" s="364" t="s">
        <v>2601</v>
      </c>
      <c r="S208" s="365" t="s">
        <v>2602</v>
      </c>
      <c r="T208" s="363">
        <v>1</v>
      </c>
      <c r="U208" s="359">
        <v>45519</v>
      </c>
      <c r="V208" s="359">
        <v>45657</v>
      </c>
      <c r="W208" s="36">
        <f t="shared" si="60"/>
        <v>19.714285714285715</v>
      </c>
      <c r="X208" s="187">
        <v>1</v>
      </c>
      <c r="Y208" s="357" t="s">
        <v>2603</v>
      </c>
      <c r="Z208" s="166">
        <f t="shared" si="50"/>
        <v>1</v>
      </c>
      <c r="AA208" s="166">
        <f t="shared" si="51"/>
        <v>1</v>
      </c>
      <c r="AB208" s="166">
        <f t="shared" si="52"/>
        <v>1</v>
      </c>
      <c r="AC208" s="166">
        <f t="shared" si="53"/>
        <v>1</v>
      </c>
      <c r="AD208" s="166">
        <f t="shared" si="54"/>
        <v>1</v>
      </c>
      <c r="AE208" s="166">
        <f t="shared" si="55"/>
        <v>1</v>
      </c>
      <c r="AF208" s="166">
        <f t="shared" si="56"/>
        <v>1</v>
      </c>
      <c r="AG208" s="166">
        <f t="shared" si="57"/>
        <v>1</v>
      </c>
    </row>
    <row r="209" spans="1:33" ht="409.5">
      <c r="A209" s="446" t="s">
        <v>19</v>
      </c>
      <c r="B209" s="447" t="s">
        <v>16</v>
      </c>
      <c r="C209" s="631"/>
      <c r="D209" s="631"/>
      <c r="E209" s="632"/>
      <c r="F209" s="632"/>
      <c r="G209" s="305" t="s">
        <v>2601</v>
      </c>
      <c r="H209" s="305" t="s">
        <v>2601</v>
      </c>
      <c r="I209" s="475" t="s">
        <v>2602</v>
      </c>
      <c r="J209" s="35">
        <v>1</v>
      </c>
      <c r="K209" s="307">
        <v>45520</v>
      </c>
      <c r="L209" s="307">
        <v>45658</v>
      </c>
      <c r="M209" s="36">
        <f t="shared" si="58"/>
        <v>19.714285714285715</v>
      </c>
      <c r="N209" s="187">
        <v>1</v>
      </c>
      <c r="O209" s="475" t="s">
        <v>2603</v>
      </c>
      <c r="P209" s="348">
        <f t="shared" si="59"/>
        <v>1</v>
      </c>
      <c r="Q209" s="114" t="str">
        <f>IF(ISNUMBER(P209),IF(P209=100%,"CUMPLIDA",IF(AND(ISNUMBER(L209),ISNUMBER(OCI!$P$6)), IF(L209&lt;OCI!$P$6,"INCUMPLIDA","PROCESO"), "VERIFICAR FECHA")),"SIN VALOR AVANCE")</f>
        <v>CUMPLIDA</v>
      </c>
      <c r="R209" s="364" t="s">
        <v>2601</v>
      </c>
      <c r="S209" s="365" t="s">
        <v>2602</v>
      </c>
      <c r="T209" s="363">
        <v>1</v>
      </c>
      <c r="U209" s="359">
        <v>45520</v>
      </c>
      <c r="V209" s="359">
        <v>45658</v>
      </c>
      <c r="W209" s="36">
        <f t="shared" si="60"/>
        <v>19.714285714285715</v>
      </c>
      <c r="X209" s="187">
        <v>1</v>
      </c>
      <c r="Y209" s="357" t="s">
        <v>2603</v>
      </c>
      <c r="Z209" s="166">
        <f t="shared" si="50"/>
        <v>1</v>
      </c>
      <c r="AA209" s="166">
        <f t="shared" si="51"/>
        <v>1</v>
      </c>
      <c r="AB209" s="166">
        <f t="shared" si="52"/>
        <v>1</v>
      </c>
      <c r="AC209" s="166">
        <f t="shared" si="53"/>
        <v>1</v>
      </c>
      <c r="AD209" s="166">
        <f t="shared" si="54"/>
        <v>1</v>
      </c>
      <c r="AE209" s="166">
        <f t="shared" si="55"/>
        <v>1</v>
      </c>
      <c r="AF209" s="166">
        <f t="shared" si="56"/>
        <v>1</v>
      </c>
      <c r="AG209" s="166">
        <f t="shared" si="57"/>
        <v>1</v>
      </c>
    </row>
    <row r="210" spans="1:33" ht="345">
      <c r="A210" s="446" t="s">
        <v>19</v>
      </c>
      <c r="B210" s="447" t="s">
        <v>16</v>
      </c>
      <c r="C210" s="631"/>
      <c r="D210" s="631"/>
      <c r="E210" s="632"/>
      <c r="F210" s="632"/>
      <c r="G210" s="305" t="s">
        <v>2597</v>
      </c>
      <c r="H210" s="34" t="s">
        <v>2598</v>
      </c>
      <c r="I210" s="475" t="s">
        <v>2599</v>
      </c>
      <c r="J210" s="35">
        <v>1</v>
      </c>
      <c r="K210" s="307">
        <v>45519</v>
      </c>
      <c r="L210" s="307">
        <v>45657</v>
      </c>
      <c r="M210" s="36">
        <f t="shared" si="58"/>
        <v>19.714285714285715</v>
      </c>
      <c r="N210" s="187">
        <v>1</v>
      </c>
      <c r="O210" s="475" t="s">
        <v>2604</v>
      </c>
      <c r="P210" s="348">
        <f t="shared" si="59"/>
        <v>1</v>
      </c>
      <c r="Q210" s="114" t="str">
        <f>IF(ISNUMBER(P210),IF(P210=100%,"CUMPLIDA",IF(AND(ISNUMBER(L210),ISNUMBER(OCI!$P$6)), IF(L210&lt;OCI!$P$6,"INCUMPLIDA","PROCESO"), "VERIFICAR FECHA")),"SIN VALOR AVANCE")</f>
        <v>CUMPLIDA</v>
      </c>
      <c r="R210" s="281" t="s">
        <v>2598</v>
      </c>
      <c r="S210" s="365" t="s">
        <v>2599</v>
      </c>
      <c r="T210" s="363">
        <v>1</v>
      </c>
      <c r="U210" s="359">
        <v>45519</v>
      </c>
      <c r="V210" s="359">
        <v>45657</v>
      </c>
      <c r="W210" s="36">
        <f t="shared" si="60"/>
        <v>19.714285714285715</v>
      </c>
      <c r="X210" s="187">
        <v>1</v>
      </c>
      <c r="Y210" s="357" t="s">
        <v>2604</v>
      </c>
      <c r="Z210" s="166">
        <f t="shared" si="50"/>
        <v>1</v>
      </c>
      <c r="AA210" s="166">
        <f t="shared" si="51"/>
        <v>1</v>
      </c>
      <c r="AB210" s="166">
        <f t="shared" si="52"/>
        <v>1</v>
      </c>
      <c r="AC210" s="166">
        <f t="shared" si="53"/>
        <v>1</v>
      </c>
      <c r="AD210" s="166">
        <f t="shared" si="54"/>
        <v>1</v>
      </c>
      <c r="AE210" s="166">
        <f t="shared" si="55"/>
        <v>1</v>
      </c>
      <c r="AF210" s="166">
        <f t="shared" si="56"/>
        <v>1</v>
      </c>
      <c r="AG210" s="166">
        <f t="shared" si="57"/>
        <v>1</v>
      </c>
    </row>
    <row r="211" spans="1:33" ht="240" customHeight="1">
      <c r="A211" s="446" t="s">
        <v>19</v>
      </c>
      <c r="B211" s="447" t="s">
        <v>16</v>
      </c>
      <c r="C211" s="631"/>
      <c r="D211" s="631"/>
      <c r="E211" s="632"/>
      <c r="F211" s="632"/>
      <c r="G211" s="305" t="s">
        <v>2605</v>
      </c>
      <c r="H211" s="34" t="s">
        <v>2588</v>
      </c>
      <c r="I211" s="478" t="s">
        <v>2582</v>
      </c>
      <c r="J211" s="347">
        <v>1</v>
      </c>
      <c r="K211" s="189">
        <v>45518</v>
      </c>
      <c r="L211" s="189">
        <v>45565</v>
      </c>
      <c r="M211" s="36">
        <f t="shared" si="58"/>
        <v>6.7142857142857144</v>
      </c>
      <c r="N211" s="187">
        <v>1</v>
      </c>
      <c r="O211" s="475" t="s">
        <v>2583</v>
      </c>
      <c r="P211" s="348">
        <f t="shared" si="59"/>
        <v>1</v>
      </c>
      <c r="Q211" s="114" t="str">
        <f>IF(ISNUMBER(P211),IF(P211=100%,"CUMPLIDA",IF(AND(ISNUMBER(L211),ISNUMBER(OCI!$P$6)), IF(L211&lt;OCI!$P$6,"INCUMPLIDA","PROCESO"), "VERIFICAR FECHA")),"SIN VALOR AVANCE")</f>
        <v>CUMPLIDA</v>
      </c>
      <c r="R211" s="281" t="s">
        <v>2588</v>
      </c>
      <c r="S211" s="370" t="s">
        <v>2582</v>
      </c>
      <c r="T211" s="301">
        <v>1</v>
      </c>
      <c r="U211" s="302">
        <v>45518</v>
      </c>
      <c r="V211" s="302">
        <v>45565</v>
      </c>
      <c r="W211" s="36">
        <f t="shared" si="60"/>
        <v>6.7142857142857144</v>
      </c>
      <c r="X211" s="187">
        <v>1</v>
      </c>
      <c r="Y211" s="357" t="s">
        <v>2583</v>
      </c>
      <c r="Z211" s="166">
        <f t="shared" si="50"/>
        <v>1</v>
      </c>
      <c r="AA211" s="166">
        <f t="shared" si="51"/>
        <v>1</v>
      </c>
      <c r="AB211" s="166">
        <f t="shared" si="52"/>
        <v>1</v>
      </c>
      <c r="AC211" s="166">
        <f t="shared" si="53"/>
        <v>1</v>
      </c>
      <c r="AD211" s="166">
        <f t="shared" si="54"/>
        <v>1</v>
      </c>
      <c r="AE211" s="166">
        <f t="shared" si="55"/>
        <v>1</v>
      </c>
      <c r="AF211" s="166">
        <f t="shared" si="56"/>
        <v>1</v>
      </c>
      <c r="AG211" s="166">
        <f t="shared" si="57"/>
        <v>1</v>
      </c>
    </row>
    <row r="212" spans="1:33" ht="409.5">
      <c r="A212" s="446" t="s">
        <v>19</v>
      </c>
      <c r="B212" s="447" t="s">
        <v>16</v>
      </c>
      <c r="C212" s="631"/>
      <c r="D212" s="631"/>
      <c r="E212" s="632"/>
      <c r="F212" s="632"/>
      <c r="G212" s="305" t="s">
        <v>2589</v>
      </c>
      <c r="H212" s="34" t="s">
        <v>2606</v>
      </c>
      <c r="I212" s="475" t="s">
        <v>2591</v>
      </c>
      <c r="J212" s="35">
        <v>1</v>
      </c>
      <c r="K212" s="307">
        <v>45519</v>
      </c>
      <c r="L212" s="307">
        <v>46021</v>
      </c>
      <c r="M212" s="36">
        <f t="shared" si="58"/>
        <v>71.714285714285708</v>
      </c>
      <c r="N212" s="187">
        <v>0</v>
      </c>
      <c r="O212" s="475" t="s">
        <v>2607</v>
      </c>
      <c r="P212" s="348">
        <f t="shared" si="59"/>
        <v>0</v>
      </c>
      <c r="Q212" s="114" t="str">
        <f>IF(ISNUMBER(P212),IF(P212=100%,"CUMPLIDA",IF(AND(ISNUMBER(L212),ISNUMBER(OCI!$P$6)), IF(L212&lt;OCI!$P$6,"INCUMPLIDA","PROCESO"), "VERIFICAR FECHA")),"SIN VALOR AVANCE")</f>
        <v>PROCESO</v>
      </c>
      <c r="R212" s="281" t="s">
        <v>2606</v>
      </c>
      <c r="S212" s="365" t="s">
        <v>2591</v>
      </c>
      <c r="T212" s="363">
        <v>1</v>
      </c>
      <c r="U212" s="359">
        <v>45519</v>
      </c>
      <c r="V212" s="359">
        <v>46021</v>
      </c>
      <c r="W212" s="36">
        <f t="shared" si="60"/>
        <v>71.714285714285708</v>
      </c>
      <c r="X212" s="287">
        <v>0</v>
      </c>
      <c r="Y212" s="357" t="s">
        <v>2607</v>
      </c>
      <c r="Z212" s="166">
        <f t="shared" si="50"/>
        <v>1</v>
      </c>
      <c r="AA212" s="166">
        <f t="shared" si="51"/>
        <v>1</v>
      </c>
      <c r="AB212" s="166">
        <f t="shared" si="52"/>
        <v>1</v>
      </c>
      <c r="AC212" s="166">
        <f t="shared" si="53"/>
        <v>1</v>
      </c>
      <c r="AD212" s="166">
        <f t="shared" si="54"/>
        <v>1</v>
      </c>
      <c r="AE212" s="166">
        <f t="shared" si="55"/>
        <v>1</v>
      </c>
      <c r="AF212" s="166">
        <f t="shared" si="56"/>
        <v>1</v>
      </c>
      <c r="AG212" s="166">
        <f t="shared" si="57"/>
        <v>1</v>
      </c>
    </row>
    <row r="213" spans="1:33" ht="180.75" customHeight="1">
      <c r="A213" s="446" t="s">
        <v>19</v>
      </c>
      <c r="B213" s="447" t="s">
        <v>16</v>
      </c>
      <c r="C213" s="631" t="s">
        <v>2576</v>
      </c>
      <c r="D213" s="631" t="s">
        <v>2608</v>
      </c>
      <c r="E213" s="632" t="s">
        <v>2609</v>
      </c>
      <c r="F213" s="632" t="s">
        <v>2610</v>
      </c>
      <c r="G213" s="305" t="s">
        <v>2587</v>
      </c>
      <c r="H213" s="34" t="s">
        <v>2588</v>
      </c>
      <c r="I213" s="478" t="s">
        <v>2582</v>
      </c>
      <c r="J213" s="347">
        <v>1</v>
      </c>
      <c r="K213" s="189">
        <v>45518</v>
      </c>
      <c r="L213" s="189">
        <v>45565</v>
      </c>
      <c r="M213" s="36">
        <f t="shared" si="58"/>
        <v>6.7142857142857144</v>
      </c>
      <c r="N213" s="187">
        <v>1</v>
      </c>
      <c r="O213" s="475" t="s">
        <v>2583</v>
      </c>
      <c r="P213" s="348">
        <f t="shared" si="59"/>
        <v>1</v>
      </c>
      <c r="Q213" s="114" t="str">
        <f>IF(ISNUMBER(P213),IF(P213=100%,"CUMPLIDA",IF(AND(ISNUMBER(L213),ISNUMBER(OCI!$P$6)), IF(L213&lt;OCI!$P$6,"INCUMPLIDA","PROCESO"), "VERIFICAR FECHA")),"SIN VALOR AVANCE")</f>
        <v>CUMPLIDA</v>
      </c>
      <c r="R213" s="281" t="s">
        <v>2588</v>
      </c>
      <c r="S213" s="370" t="s">
        <v>2582</v>
      </c>
      <c r="T213" s="301">
        <v>1</v>
      </c>
      <c r="U213" s="302">
        <v>45518</v>
      </c>
      <c r="V213" s="302">
        <v>45565</v>
      </c>
      <c r="W213" s="36">
        <f t="shared" si="60"/>
        <v>6.7142857142857144</v>
      </c>
      <c r="X213" s="187">
        <v>1</v>
      </c>
      <c r="Y213" s="357" t="s">
        <v>2583</v>
      </c>
      <c r="Z213" s="166">
        <f t="shared" si="50"/>
        <v>1</v>
      </c>
      <c r="AA213" s="166">
        <f t="shared" si="51"/>
        <v>1</v>
      </c>
      <c r="AB213" s="166">
        <f t="shared" si="52"/>
        <v>1</v>
      </c>
      <c r="AC213" s="166">
        <f t="shared" si="53"/>
        <v>1</v>
      </c>
      <c r="AD213" s="166">
        <f t="shared" si="54"/>
        <v>1</v>
      </c>
      <c r="AE213" s="166">
        <f t="shared" si="55"/>
        <v>1</v>
      </c>
      <c r="AF213" s="166">
        <f t="shared" si="56"/>
        <v>1</v>
      </c>
      <c r="AG213" s="166">
        <f t="shared" si="57"/>
        <v>1</v>
      </c>
    </row>
    <row r="214" spans="1:33" ht="409.5">
      <c r="A214" s="446" t="s">
        <v>19</v>
      </c>
      <c r="B214" s="447" t="s">
        <v>16</v>
      </c>
      <c r="C214" s="631"/>
      <c r="D214" s="631"/>
      <c r="E214" s="632"/>
      <c r="F214" s="632"/>
      <c r="G214" s="305" t="s">
        <v>2589</v>
      </c>
      <c r="H214" s="34" t="s">
        <v>2611</v>
      </c>
      <c r="I214" s="475" t="s">
        <v>2591</v>
      </c>
      <c r="J214" s="347">
        <v>1</v>
      </c>
      <c r="K214" s="189">
        <v>45519</v>
      </c>
      <c r="L214" s="307">
        <v>46021</v>
      </c>
      <c r="M214" s="36">
        <f t="shared" si="58"/>
        <v>71.714285714285708</v>
      </c>
      <c r="N214" s="187">
        <v>0</v>
      </c>
      <c r="O214" s="475" t="s">
        <v>2583</v>
      </c>
      <c r="P214" s="348">
        <f t="shared" si="59"/>
        <v>0</v>
      </c>
      <c r="Q214" s="114" t="str">
        <f>IF(ISNUMBER(P214),IF(P214=100%,"CUMPLIDA",IF(AND(ISNUMBER(L214),ISNUMBER(OCI!$P$6)), IF(L214&lt;OCI!$P$6,"INCUMPLIDA","PROCESO"), "VERIFICAR FECHA")),"SIN VALOR AVANCE")</f>
        <v>PROCESO</v>
      </c>
      <c r="R214" s="281" t="s">
        <v>2611</v>
      </c>
      <c r="S214" s="365" t="s">
        <v>2591</v>
      </c>
      <c r="T214" s="301">
        <v>1</v>
      </c>
      <c r="U214" s="302">
        <v>45519</v>
      </c>
      <c r="V214" s="359">
        <v>46021</v>
      </c>
      <c r="W214" s="36">
        <f t="shared" si="60"/>
        <v>71.714285714285708</v>
      </c>
      <c r="X214" s="287">
        <v>0</v>
      </c>
      <c r="Y214" s="357" t="s">
        <v>2583</v>
      </c>
      <c r="Z214" s="166">
        <f t="shared" si="50"/>
        <v>1</v>
      </c>
      <c r="AA214" s="166">
        <f t="shared" si="51"/>
        <v>1</v>
      </c>
      <c r="AB214" s="166">
        <f t="shared" si="52"/>
        <v>1</v>
      </c>
      <c r="AC214" s="166">
        <f t="shared" si="53"/>
        <v>1</v>
      </c>
      <c r="AD214" s="166">
        <f t="shared" si="54"/>
        <v>1</v>
      </c>
      <c r="AE214" s="166">
        <f t="shared" si="55"/>
        <v>1</v>
      </c>
      <c r="AF214" s="166">
        <f t="shared" si="56"/>
        <v>1</v>
      </c>
      <c r="AG214" s="166">
        <f t="shared" si="57"/>
        <v>1</v>
      </c>
    </row>
    <row r="215" spans="1:33" ht="210" customHeight="1">
      <c r="A215" s="446" t="s">
        <v>19</v>
      </c>
      <c r="B215" s="447" t="s">
        <v>16</v>
      </c>
      <c r="C215" s="631"/>
      <c r="D215" s="631"/>
      <c r="E215" s="632"/>
      <c r="F215" s="632"/>
      <c r="G215" s="305" t="s">
        <v>2612</v>
      </c>
      <c r="H215" s="34" t="s">
        <v>2613</v>
      </c>
      <c r="I215" s="475" t="s">
        <v>2614</v>
      </c>
      <c r="J215" s="347">
        <v>1</v>
      </c>
      <c r="K215" s="189">
        <v>45505</v>
      </c>
      <c r="L215" s="189">
        <v>45870</v>
      </c>
      <c r="M215" s="36">
        <f t="shared" si="58"/>
        <v>52.142857142857146</v>
      </c>
      <c r="N215" s="187">
        <v>0</v>
      </c>
      <c r="O215" s="475" t="s">
        <v>2615</v>
      </c>
      <c r="P215" s="348">
        <f t="shared" si="59"/>
        <v>0</v>
      </c>
      <c r="Q215" s="114" t="str">
        <f>IF(ISNUMBER(P215),IF(P215=100%,"CUMPLIDA",IF(AND(ISNUMBER(L215),ISNUMBER(OCI!$P$6)), IF(L215&lt;OCI!$P$6,"INCUMPLIDA","PROCESO"), "VERIFICAR FECHA")),"SIN VALOR AVANCE")</f>
        <v>PROCESO</v>
      </c>
      <c r="R215" s="281" t="s">
        <v>2613</v>
      </c>
      <c r="S215" s="365" t="s">
        <v>2614</v>
      </c>
      <c r="T215" s="301">
        <v>1</v>
      </c>
      <c r="U215" s="302">
        <v>45505</v>
      </c>
      <c r="V215" s="302">
        <v>45870</v>
      </c>
      <c r="W215" s="36">
        <f t="shared" si="60"/>
        <v>52.142857142857146</v>
      </c>
      <c r="X215" s="287">
        <v>0</v>
      </c>
      <c r="Y215" s="357" t="s">
        <v>2615</v>
      </c>
      <c r="Z215" s="166">
        <f t="shared" si="50"/>
        <v>1</v>
      </c>
      <c r="AA215" s="166">
        <f t="shared" si="51"/>
        <v>1</v>
      </c>
      <c r="AB215" s="166">
        <f t="shared" si="52"/>
        <v>1</v>
      </c>
      <c r="AC215" s="166">
        <f t="shared" si="53"/>
        <v>1</v>
      </c>
      <c r="AD215" s="166">
        <f t="shared" si="54"/>
        <v>1</v>
      </c>
      <c r="AE215" s="166">
        <f t="shared" si="55"/>
        <v>1</v>
      </c>
      <c r="AF215" s="166">
        <f t="shared" si="56"/>
        <v>1</v>
      </c>
      <c r="AG215" s="166">
        <f t="shared" si="57"/>
        <v>1</v>
      </c>
    </row>
    <row r="216" spans="1:33" ht="165" customHeight="1">
      <c r="A216" s="446" t="s">
        <v>19</v>
      </c>
      <c r="B216" s="447" t="s">
        <v>16</v>
      </c>
      <c r="C216" s="631"/>
      <c r="D216" s="631"/>
      <c r="E216" s="632"/>
      <c r="F216" s="632"/>
      <c r="G216" s="305" t="s">
        <v>2616</v>
      </c>
      <c r="H216" s="34" t="s">
        <v>2617</v>
      </c>
      <c r="I216" s="472" t="s">
        <v>2618</v>
      </c>
      <c r="J216" s="347">
        <v>1</v>
      </c>
      <c r="K216" s="189">
        <v>45519</v>
      </c>
      <c r="L216" s="189">
        <v>45885</v>
      </c>
      <c r="M216" s="36">
        <f t="shared" si="58"/>
        <v>52.285714285714285</v>
      </c>
      <c r="N216" s="187">
        <v>0</v>
      </c>
      <c r="O216" s="475" t="s">
        <v>2619</v>
      </c>
      <c r="P216" s="348">
        <f t="shared" si="59"/>
        <v>0</v>
      </c>
      <c r="Q216" s="114" t="str">
        <f>IF(ISNUMBER(P216),IF(P216=100%,"CUMPLIDA",IF(AND(ISNUMBER(L216),ISNUMBER(OCI!$P$6)), IF(L216&lt;OCI!$P$6,"INCUMPLIDA","PROCESO"), "VERIFICAR FECHA")),"SIN VALOR AVANCE")</f>
        <v>PROCESO</v>
      </c>
      <c r="R216" s="281" t="s">
        <v>2617</v>
      </c>
      <c r="S216" s="282" t="s">
        <v>2618</v>
      </c>
      <c r="T216" s="301">
        <v>1</v>
      </c>
      <c r="U216" s="302">
        <v>45519</v>
      </c>
      <c r="V216" s="302">
        <v>45885</v>
      </c>
      <c r="W216" s="36">
        <f t="shared" si="60"/>
        <v>52.285714285714285</v>
      </c>
      <c r="X216" s="187">
        <v>0</v>
      </c>
      <c r="Y216" s="357" t="s">
        <v>2619</v>
      </c>
      <c r="Z216" s="166">
        <f t="shared" si="50"/>
        <v>1</v>
      </c>
      <c r="AA216" s="166">
        <f t="shared" si="51"/>
        <v>1</v>
      </c>
      <c r="AB216" s="166">
        <f t="shared" si="52"/>
        <v>1</v>
      </c>
      <c r="AC216" s="166">
        <f t="shared" si="53"/>
        <v>1</v>
      </c>
      <c r="AD216" s="166">
        <f t="shared" si="54"/>
        <v>1</v>
      </c>
      <c r="AE216" s="166">
        <f t="shared" si="55"/>
        <v>1</v>
      </c>
      <c r="AF216" s="166">
        <f t="shared" si="56"/>
        <v>1</v>
      </c>
      <c r="AG216" s="166">
        <f t="shared" si="57"/>
        <v>1</v>
      </c>
    </row>
    <row r="217" spans="1:33" ht="240" customHeight="1">
      <c r="A217" s="446" t="s">
        <v>19</v>
      </c>
      <c r="B217" s="447" t="s">
        <v>16</v>
      </c>
      <c r="C217" s="631"/>
      <c r="D217" s="631"/>
      <c r="E217" s="632"/>
      <c r="F217" s="632"/>
      <c r="G217" s="305" t="s">
        <v>2587</v>
      </c>
      <c r="H217" s="34" t="s">
        <v>2588</v>
      </c>
      <c r="I217" s="478" t="s">
        <v>2582</v>
      </c>
      <c r="J217" s="347">
        <v>1</v>
      </c>
      <c r="K217" s="189">
        <v>45518</v>
      </c>
      <c r="L217" s="189">
        <v>45565</v>
      </c>
      <c r="M217" s="36">
        <f t="shared" si="58"/>
        <v>6.7142857142857144</v>
      </c>
      <c r="N217" s="187">
        <v>1</v>
      </c>
      <c r="O217" s="475" t="s">
        <v>2583</v>
      </c>
      <c r="P217" s="348">
        <f t="shared" si="59"/>
        <v>1</v>
      </c>
      <c r="Q217" s="114" t="str">
        <f>IF(ISNUMBER(P217),IF(P217=100%,"CUMPLIDA",IF(AND(ISNUMBER(L217),ISNUMBER(OCI!$P$6)), IF(L217&lt;OCI!$P$6,"INCUMPLIDA","PROCESO"), "VERIFICAR FECHA")),"SIN VALOR AVANCE")</f>
        <v>CUMPLIDA</v>
      </c>
      <c r="R217" s="281" t="s">
        <v>2588</v>
      </c>
      <c r="S217" s="370" t="s">
        <v>2582</v>
      </c>
      <c r="T217" s="301">
        <v>1</v>
      </c>
      <c r="U217" s="302">
        <v>45518</v>
      </c>
      <c r="V217" s="302">
        <v>45565</v>
      </c>
      <c r="W217" s="36">
        <f t="shared" si="60"/>
        <v>6.7142857142857144</v>
      </c>
      <c r="X217" s="187">
        <v>1</v>
      </c>
      <c r="Y217" s="357" t="s">
        <v>2583</v>
      </c>
      <c r="Z217" s="166">
        <f t="shared" si="50"/>
        <v>1</v>
      </c>
      <c r="AA217" s="166">
        <f t="shared" si="51"/>
        <v>1</v>
      </c>
      <c r="AB217" s="166">
        <f t="shared" si="52"/>
        <v>1</v>
      </c>
      <c r="AC217" s="166">
        <f t="shared" si="53"/>
        <v>1</v>
      </c>
      <c r="AD217" s="166">
        <f t="shared" si="54"/>
        <v>1</v>
      </c>
      <c r="AE217" s="166">
        <f t="shared" si="55"/>
        <v>1</v>
      </c>
      <c r="AF217" s="166">
        <f t="shared" si="56"/>
        <v>1</v>
      </c>
      <c r="AG217" s="166">
        <f t="shared" si="57"/>
        <v>1</v>
      </c>
    </row>
    <row r="218" spans="1:33" ht="409.5">
      <c r="A218" s="446" t="s">
        <v>19</v>
      </c>
      <c r="B218" s="447" t="s">
        <v>16</v>
      </c>
      <c r="C218" s="631"/>
      <c r="D218" s="631"/>
      <c r="E218" s="632"/>
      <c r="F218" s="632"/>
      <c r="G218" s="305" t="s">
        <v>2620</v>
      </c>
      <c r="H218" s="34" t="s">
        <v>2621</v>
      </c>
      <c r="I218" s="475" t="s">
        <v>2591</v>
      </c>
      <c r="J218" s="347">
        <v>1</v>
      </c>
      <c r="K218" s="189">
        <v>45519</v>
      </c>
      <c r="L218" s="307">
        <v>46021</v>
      </c>
      <c r="M218" s="36">
        <f t="shared" si="58"/>
        <v>71.714285714285708</v>
      </c>
      <c r="N218" s="187">
        <v>0</v>
      </c>
      <c r="O218" s="475" t="s">
        <v>2583</v>
      </c>
      <c r="P218" s="348">
        <f t="shared" si="59"/>
        <v>0</v>
      </c>
      <c r="Q218" s="114" t="str">
        <f>IF(ISNUMBER(P218),IF(P218=100%,"CUMPLIDA",IF(AND(ISNUMBER(L218),ISNUMBER(OCI!$P$6)), IF(L218&lt;OCI!$P$6,"INCUMPLIDA","PROCESO"), "VERIFICAR FECHA")),"SIN VALOR AVANCE")</f>
        <v>PROCESO</v>
      </c>
      <c r="R218" s="281" t="s">
        <v>2621</v>
      </c>
      <c r="S218" s="365" t="s">
        <v>2591</v>
      </c>
      <c r="T218" s="301">
        <v>1</v>
      </c>
      <c r="U218" s="302">
        <v>45519</v>
      </c>
      <c r="V218" s="359">
        <v>46021</v>
      </c>
      <c r="W218" s="36">
        <f t="shared" si="60"/>
        <v>71.714285714285708</v>
      </c>
      <c r="X218" s="287">
        <v>0</v>
      </c>
      <c r="Y218" s="357" t="s">
        <v>2583</v>
      </c>
      <c r="Z218" s="166">
        <f t="shared" si="50"/>
        <v>1</v>
      </c>
      <c r="AA218" s="166">
        <f t="shared" si="51"/>
        <v>1</v>
      </c>
      <c r="AB218" s="166">
        <f t="shared" si="52"/>
        <v>1</v>
      </c>
      <c r="AC218" s="166">
        <f t="shared" si="53"/>
        <v>1</v>
      </c>
      <c r="AD218" s="166">
        <f t="shared" si="54"/>
        <v>1</v>
      </c>
      <c r="AE218" s="166">
        <f t="shared" si="55"/>
        <v>1</v>
      </c>
      <c r="AF218" s="166">
        <f t="shared" si="56"/>
        <v>1</v>
      </c>
      <c r="AG218" s="166">
        <f t="shared" si="57"/>
        <v>1</v>
      </c>
    </row>
    <row r="219" spans="1:33" ht="330">
      <c r="A219" s="446" t="s">
        <v>19</v>
      </c>
      <c r="B219" s="447" t="s">
        <v>16</v>
      </c>
      <c r="C219" s="631"/>
      <c r="D219" s="631"/>
      <c r="E219" s="632"/>
      <c r="F219" s="632"/>
      <c r="G219" s="305" t="s">
        <v>2616</v>
      </c>
      <c r="H219" s="34" t="s">
        <v>2622</v>
      </c>
      <c r="I219" s="472" t="s">
        <v>2618</v>
      </c>
      <c r="J219" s="347">
        <v>1</v>
      </c>
      <c r="K219" s="189">
        <v>45519</v>
      </c>
      <c r="L219" s="189">
        <v>45885</v>
      </c>
      <c r="M219" s="36">
        <f t="shared" si="58"/>
        <v>52.285714285714285</v>
      </c>
      <c r="N219" s="187">
        <v>0</v>
      </c>
      <c r="O219" s="475" t="s">
        <v>2619</v>
      </c>
      <c r="P219" s="348">
        <f t="shared" si="59"/>
        <v>0</v>
      </c>
      <c r="Q219" s="114" t="str">
        <f>IF(ISNUMBER(P219),IF(P219=100%,"CUMPLIDA",IF(AND(ISNUMBER(L219),ISNUMBER(OCI!$P$6)), IF(L219&lt;OCI!$P$6,"INCUMPLIDA","PROCESO"), "VERIFICAR FECHA")),"SIN VALOR AVANCE")</f>
        <v>PROCESO</v>
      </c>
      <c r="R219" s="281" t="s">
        <v>2622</v>
      </c>
      <c r="S219" s="282" t="s">
        <v>2618</v>
      </c>
      <c r="T219" s="301">
        <v>1</v>
      </c>
      <c r="U219" s="302">
        <v>45519</v>
      </c>
      <c r="V219" s="302">
        <v>45885</v>
      </c>
      <c r="W219" s="36">
        <f t="shared" si="60"/>
        <v>52.285714285714285</v>
      </c>
      <c r="X219" s="187">
        <v>0</v>
      </c>
      <c r="Y219" s="357" t="s">
        <v>2619</v>
      </c>
      <c r="Z219" s="166">
        <f t="shared" si="50"/>
        <v>1</v>
      </c>
      <c r="AA219" s="166">
        <f t="shared" si="51"/>
        <v>1</v>
      </c>
      <c r="AB219" s="166">
        <f t="shared" si="52"/>
        <v>1</v>
      </c>
      <c r="AC219" s="166">
        <f t="shared" si="53"/>
        <v>1</v>
      </c>
      <c r="AD219" s="166">
        <f t="shared" si="54"/>
        <v>1</v>
      </c>
      <c r="AE219" s="166">
        <f t="shared" si="55"/>
        <v>1</v>
      </c>
      <c r="AF219" s="166">
        <f t="shared" si="56"/>
        <v>1</v>
      </c>
      <c r="AG219" s="166">
        <f t="shared" si="57"/>
        <v>1</v>
      </c>
    </row>
    <row r="220" spans="1:33" ht="105" customHeight="1">
      <c r="A220" s="446" t="s">
        <v>19</v>
      </c>
      <c r="B220" s="447" t="s">
        <v>16</v>
      </c>
      <c r="C220" s="631"/>
      <c r="D220" s="631"/>
      <c r="E220" s="632"/>
      <c r="F220" s="632"/>
      <c r="G220" s="305" t="s">
        <v>2612</v>
      </c>
      <c r="H220" s="34" t="s">
        <v>2623</v>
      </c>
      <c r="I220" s="475" t="s">
        <v>2614</v>
      </c>
      <c r="J220" s="347">
        <v>1</v>
      </c>
      <c r="K220" s="189">
        <v>45505</v>
      </c>
      <c r="L220" s="189">
        <v>45870</v>
      </c>
      <c r="M220" s="36">
        <f t="shared" si="58"/>
        <v>52.142857142857146</v>
      </c>
      <c r="N220" s="187">
        <v>0</v>
      </c>
      <c r="O220" s="475" t="s">
        <v>2624</v>
      </c>
      <c r="P220" s="348">
        <f t="shared" si="59"/>
        <v>0</v>
      </c>
      <c r="Q220" s="114" t="str">
        <f>IF(ISNUMBER(P220),IF(P220=100%,"CUMPLIDA",IF(AND(ISNUMBER(L220),ISNUMBER(OCI!$P$6)), IF(L220&lt;OCI!$P$6,"INCUMPLIDA","PROCESO"), "VERIFICAR FECHA")),"SIN VALOR AVANCE")</f>
        <v>PROCESO</v>
      </c>
      <c r="R220" s="281" t="s">
        <v>2623</v>
      </c>
      <c r="S220" s="365" t="s">
        <v>2614</v>
      </c>
      <c r="T220" s="301">
        <v>1</v>
      </c>
      <c r="U220" s="302">
        <v>45505</v>
      </c>
      <c r="V220" s="302">
        <v>45870</v>
      </c>
      <c r="W220" s="36">
        <f t="shared" si="60"/>
        <v>52.142857142857146</v>
      </c>
      <c r="X220" s="287">
        <v>0</v>
      </c>
      <c r="Y220" s="357" t="s">
        <v>2624</v>
      </c>
      <c r="Z220" s="166">
        <f t="shared" si="50"/>
        <v>1</v>
      </c>
      <c r="AA220" s="166">
        <f t="shared" si="51"/>
        <v>1</v>
      </c>
      <c r="AB220" s="166">
        <f t="shared" si="52"/>
        <v>1</v>
      </c>
      <c r="AC220" s="166">
        <f t="shared" si="53"/>
        <v>1</v>
      </c>
      <c r="AD220" s="166">
        <f t="shared" si="54"/>
        <v>1</v>
      </c>
      <c r="AE220" s="166">
        <f t="shared" si="55"/>
        <v>1</v>
      </c>
      <c r="AF220" s="166">
        <f t="shared" si="56"/>
        <v>1</v>
      </c>
      <c r="AG220" s="166">
        <f t="shared" si="57"/>
        <v>1</v>
      </c>
    </row>
    <row r="221" spans="1:33" ht="225" customHeight="1">
      <c r="A221" s="446" t="s">
        <v>19</v>
      </c>
      <c r="B221" s="447" t="s">
        <v>16</v>
      </c>
      <c r="C221" s="631"/>
      <c r="D221" s="631"/>
      <c r="E221" s="632"/>
      <c r="F221" s="632"/>
      <c r="G221" s="305" t="s">
        <v>2612</v>
      </c>
      <c r="H221" s="34" t="s">
        <v>2625</v>
      </c>
      <c r="I221" s="475" t="s">
        <v>2614</v>
      </c>
      <c r="J221" s="347">
        <v>1</v>
      </c>
      <c r="K221" s="189">
        <v>45505</v>
      </c>
      <c r="L221" s="189">
        <v>45870</v>
      </c>
      <c r="M221" s="36">
        <f t="shared" si="58"/>
        <v>52.142857142857146</v>
      </c>
      <c r="N221" s="187">
        <v>0</v>
      </c>
      <c r="O221" s="475" t="s">
        <v>2626</v>
      </c>
      <c r="P221" s="348">
        <f t="shared" si="59"/>
        <v>0</v>
      </c>
      <c r="Q221" s="114" t="str">
        <f>IF(ISNUMBER(P221),IF(P221=100%,"CUMPLIDA",IF(AND(ISNUMBER(L221),ISNUMBER(OCI!$P$6)), IF(L221&lt;OCI!$P$6,"INCUMPLIDA","PROCESO"), "VERIFICAR FECHA")),"SIN VALOR AVANCE")</f>
        <v>PROCESO</v>
      </c>
      <c r="R221" s="281" t="s">
        <v>2625</v>
      </c>
      <c r="S221" s="365" t="s">
        <v>2614</v>
      </c>
      <c r="T221" s="301">
        <v>1</v>
      </c>
      <c r="U221" s="302">
        <v>45505</v>
      </c>
      <c r="V221" s="302">
        <v>45870</v>
      </c>
      <c r="W221" s="36">
        <f t="shared" si="60"/>
        <v>52.142857142857146</v>
      </c>
      <c r="X221" s="287">
        <v>0</v>
      </c>
      <c r="Y221" s="357" t="s">
        <v>2626</v>
      </c>
      <c r="Z221" s="166">
        <f t="shared" si="50"/>
        <v>1</v>
      </c>
      <c r="AA221" s="166">
        <f t="shared" si="51"/>
        <v>1</v>
      </c>
      <c r="AB221" s="166">
        <f t="shared" si="52"/>
        <v>1</v>
      </c>
      <c r="AC221" s="166">
        <f t="shared" si="53"/>
        <v>1</v>
      </c>
      <c r="AD221" s="166">
        <f t="shared" si="54"/>
        <v>1</v>
      </c>
      <c r="AE221" s="166">
        <f t="shared" si="55"/>
        <v>1</v>
      </c>
      <c r="AF221" s="166">
        <f t="shared" si="56"/>
        <v>1</v>
      </c>
      <c r="AG221" s="166">
        <f t="shared" si="57"/>
        <v>1</v>
      </c>
    </row>
    <row r="222" spans="1:33" ht="405" customHeight="1">
      <c r="A222" s="446" t="s">
        <v>19</v>
      </c>
      <c r="B222" s="447" t="s">
        <v>16</v>
      </c>
      <c r="C222" s="631"/>
      <c r="D222" s="631"/>
      <c r="E222" s="632"/>
      <c r="F222" s="632"/>
      <c r="G222" s="305" t="s">
        <v>2627</v>
      </c>
      <c r="H222" s="34" t="s">
        <v>2628</v>
      </c>
      <c r="I222" s="472" t="s">
        <v>2629</v>
      </c>
      <c r="J222" s="347">
        <v>1</v>
      </c>
      <c r="K222" s="189">
        <v>45519</v>
      </c>
      <c r="L222" s="189">
        <v>45657</v>
      </c>
      <c r="M222" s="36">
        <f t="shared" si="58"/>
        <v>19.714285714285715</v>
      </c>
      <c r="N222" s="187">
        <v>1</v>
      </c>
      <c r="O222" s="475" t="s">
        <v>2630</v>
      </c>
      <c r="P222" s="348">
        <f t="shared" si="59"/>
        <v>1</v>
      </c>
      <c r="Q222" s="114" t="str">
        <f>IF(ISNUMBER(P222),IF(P222=100%,"CUMPLIDA",IF(AND(ISNUMBER(L222),ISNUMBER(OCI!$P$6)), IF(L222&lt;OCI!$P$6,"INCUMPLIDA","PROCESO"), "VERIFICAR FECHA")),"SIN VALOR AVANCE")</f>
        <v>CUMPLIDA</v>
      </c>
      <c r="R222" s="281" t="s">
        <v>2628</v>
      </c>
      <c r="S222" s="282" t="s">
        <v>2629</v>
      </c>
      <c r="T222" s="301">
        <v>1</v>
      </c>
      <c r="U222" s="302">
        <v>45519</v>
      </c>
      <c r="V222" s="302">
        <v>45657</v>
      </c>
      <c r="W222" s="36">
        <f t="shared" si="60"/>
        <v>19.714285714285715</v>
      </c>
      <c r="X222" s="187">
        <v>1</v>
      </c>
      <c r="Y222" s="357" t="s">
        <v>2630</v>
      </c>
      <c r="Z222" s="166">
        <f t="shared" si="50"/>
        <v>1</v>
      </c>
      <c r="AA222" s="166">
        <f t="shared" si="51"/>
        <v>1</v>
      </c>
      <c r="AB222" s="166">
        <f t="shared" si="52"/>
        <v>1</v>
      </c>
      <c r="AC222" s="166">
        <f t="shared" si="53"/>
        <v>1</v>
      </c>
      <c r="AD222" s="166">
        <f t="shared" si="54"/>
        <v>1</v>
      </c>
      <c r="AE222" s="166">
        <f t="shared" si="55"/>
        <v>1</v>
      </c>
      <c r="AF222" s="166">
        <f t="shared" si="56"/>
        <v>1</v>
      </c>
      <c r="AG222" s="166">
        <f t="shared" si="57"/>
        <v>1</v>
      </c>
    </row>
    <row r="223" spans="1:33" ht="409.5">
      <c r="A223" s="446" t="s">
        <v>19</v>
      </c>
      <c r="B223" s="447" t="s">
        <v>16</v>
      </c>
      <c r="C223" s="631"/>
      <c r="D223" s="631"/>
      <c r="E223" s="632"/>
      <c r="F223" s="632"/>
      <c r="G223" s="305" t="s">
        <v>2631</v>
      </c>
      <c r="H223" s="34" t="s">
        <v>2632</v>
      </c>
      <c r="I223" s="475" t="s">
        <v>2633</v>
      </c>
      <c r="J223" s="347">
        <v>1</v>
      </c>
      <c r="K223" s="189">
        <v>45536</v>
      </c>
      <c r="L223" s="189">
        <v>45747</v>
      </c>
      <c r="M223" s="36">
        <f t="shared" si="58"/>
        <v>30.142857142857142</v>
      </c>
      <c r="N223" s="187">
        <v>0</v>
      </c>
      <c r="O223" s="475" t="s">
        <v>2634</v>
      </c>
      <c r="P223" s="348">
        <f t="shared" si="59"/>
        <v>0</v>
      </c>
      <c r="Q223" s="114" t="str">
        <f>IF(ISNUMBER(P223),IF(P223=100%,"CUMPLIDA",IF(AND(ISNUMBER(L223),ISNUMBER(OCI!$P$6)), IF(L223&lt;OCI!$P$6,"INCUMPLIDA","PROCESO"), "VERIFICAR FECHA")),"SIN VALOR AVANCE")</f>
        <v>PROCESO</v>
      </c>
      <c r="R223" s="281" t="s">
        <v>2632</v>
      </c>
      <c r="S223" s="365" t="s">
        <v>2633</v>
      </c>
      <c r="T223" s="301">
        <v>1</v>
      </c>
      <c r="U223" s="302">
        <v>45536</v>
      </c>
      <c r="V223" s="302">
        <v>45747</v>
      </c>
      <c r="W223" s="36">
        <f t="shared" si="60"/>
        <v>30.142857142857142</v>
      </c>
      <c r="X223" s="187">
        <v>0</v>
      </c>
      <c r="Y223" s="357" t="s">
        <v>2634</v>
      </c>
      <c r="Z223" s="166">
        <f t="shared" si="50"/>
        <v>1</v>
      </c>
      <c r="AA223" s="166">
        <f t="shared" si="51"/>
        <v>1</v>
      </c>
      <c r="AB223" s="166">
        <f t="shared" si="52"/>
        <v>1</v>
      </c>
      <c r="AC223" s="166">
        <f t="shared" si="53"/>
        <v>1</v>
      </c>
      <c r="AD223" s="166">
        <f t="shared" si="54"/>
        <v>1</v>
      </c>
      <c r="AE223" s="166">
        <f t="shared" si="55"/>
        <v>1</v>
      </c>
      <c r="AF223" s="166">
        <f t="shared" si="56"/>
        <v>1</v>
      </c>
      <c r="AG223" s="166">
        <f t="shared" si="57"/>
        <v>1</v>
      </c>
    </row>
    <row r="224" spans="1:33" ht="409.5">
      <c r="A224" s="446" t="s">
        <v>19</v>
      </c>
      <c r="B224" s="447" t="s">
        <v>16</v>
      </c>
      <c r="C224" s="631"/>
      <c r="D224" s="631"/>
      <c r="E224" s="632"/>
      <c r="F224" s="632"/>
      <c r="G224" s="305" t="s">
        <v>2635</v>
      </c>
      <c r="H224" s="34" t="s">
        <v>2636</v>
      </c>
      <c r="I224" s="475" t="s">
        <v>2637</v>
      </c>
      <c r="J224" s="347">
        <v>3</v>
      </c>
      <c r="K224" s="189">
        <v>45748</v>
      </c>
      <c r="L224" s="189">
        <v>46022</v>
      </c>
      <c r="M224" s="36">
        <f t="shared" si="58"/>
        <v>39.142857142857146</v>
      </c>
      <c r="N224" s="187">
        <v>0</v>
      </c>
      <c r="O224" s="475" t="s">
        <v>2634</v>
      </c>
      <c r="P224" s="348">
        <f t="shared" si="59"/>
        <v>0</v>
      </c>
      <c r="Q224" s="114" t="str">
        <f>IF(ISNUMBER(P224),IF(P224=100%,"CUMPLIDA",IF(AND(ISNUMBER(L224),ISNUMBER(OCI!$P$6)), IF(L224&lt;OCI!$P$6,"INCUMPLIDA","PROCESO"), "VERIFICAR FECHA")),"SIN VALOR AVANCE")</f>
        <v>PROCESO</v>
      </c>
      <c r="R224" s="281" t="s">
        <v>2636</v>
      </c>
      <c r="S224" s="365" t="s">
        <v>2637</v>
      </c>
      <c r="T224" s="301">
        <v>3</v>
      </c>
      <c r="U224" s="302">
        <v>45748</v>
      </c>
      <c r="V224" s="302">
        <v>46022</v>
      </c>
      <c r="W224" s="36">
        <f t="shared" si="60"/>
        <v>39.142857142857146</v>
      </c>
      <c r="X224" s="187">
        <v>0</v>
      </c>
      <c r="Y224" s="357" t="s">
        <v>2634</v>
      </c>
      <c r="Z224" s="166">
        <f t="shared" si="50"/>
        <v>1</v>
      </c>
      <c r="AA224" s="166">
        <f t="shared" si="51"/>
        <v>1</v>
      </c>
      <c r="AB224" s="166">
        <f t="shared" si="52"/>
        <v>1</v>
      </c>
      <c r="AC224" s="166">
        <f t="shared" si="53"/>
        <v>1</v>
      </c>
      <c r="AD224" s="166">
        <f t="shared" si="54"/>
        <v>1</v>
      </c>
      <c r="AE224" s="166">
        <f t="shared" si="55"/>
        <v>1</v>
      </c>
      <c r="AF224" s="166">
        <f t="shared" si="56"/>
        <v>1</v>
      </c>
      <c r="AG224" s="166">
        <f t="shared" si="57"/>
        <v>1</v>
      </c>
    </row>
    <row r="225" spans="1:33" ht="240" customHeight="1">
      <c r="A225" s="446" t="s">
        <v>19</v>
      </c>
      <c r="B225" s="447" t="s">
        <v>16</v>
      </c>
      <c r="C225" s="631"/>
      <c r="D225" s="631"/>
      <c r="E225" s="632"/>
      <c r="F225" s="632"/>
      <c r="G225" s="305" t="s">
        <v>2587</v>
      </c>
      <c r="H225" s="34" t="s">
        <v>2588</v>
      </c>
      <c r="I225" s="478" t="s">
        <v>2582</v>
      </c>
      <c r="J225" s="347">
        <v>1</v>
      </c>
      <c r="K225" s="189">
        <v>45518</v>
      </c>
      <c r="L225" s="189">
        <v>45565</v>
      </c>
      <c r="M225" s="36">
        <f t="shared" si="58"/>
        <v>6.7142857142857144</v>
      </c>
      <c r="N225" s="187">
        <v>1</v>
      </c>
      <c r="O225" s="475" t="s">
        <v>2594</v>
      </c>
      <c r="P225" s="348">
        <f t="shared" si="59"/>
        <v>1</v>
      </c>
      <c r="Q225" s="114" t="str">
        <f>IF(ISNUMBER(P225),IF(P225=100%,"CUMPLIDA",IF(AND(ISNUMBER(L225),ISNUMBER(OCI!$P$6)), IF(L225&lt;OCI!$P$6,"INCUMPLIDA","PROCESO"), "VERIFICAR FECHA")),"SIN VALOR AVANCE")</f>
        <v>CUMPLIDA</v>
      </c>
      <c r="R225" s="281" t="s">
        <v>2588</v>
      </c>
      <c r="S225" s="370" t="s">
        <v>2582</v>
      </c>
      <c r="T225" s="301">
        <v>1</v>
      </c>
      <c r="U225" s="302">
        <v>45518</v>
      </c>
      <c r="V225" s="302">
        <v>45565</v>
      </c>
      <c r="W225" s="36">
        <f t="shared" si="60"/>
        <v>6.7142857142857144</v>
      </c>
      <c r="X225" s="187">
        <v>1</v>
      </c>
      <c r="Y225" s="357" t="s">
        <v>2594</v>
      </c>
      <c r="Z225" s="166">
        <f t="shared" si="50"/>
        <v>1</v>
      </c>
      <c r="AA225" s="166">
        <f t="shared" si="51"/>
        <v>1</v>
      </c>
      <c r="AB225" s="166">
        <f t="shared" si="52"/>
        <v>1</v>
      </c>
      <c r="AC225" s="166">
        <f t="shared" si="53"/>
        <v>1</v>
      </c>
      <c r="AD225" s="166">
        <f t="shared" si="54"/>
        <v>1</v>
      </c>
      <c r="AE225" s="166">
        <f t="shared" si="55"/>
        <v>1</v>
      </c>
      <c r="AF225" s="166">
        <f t="shared" si="56"/>
        <v>1</v>
      </c>
      <c r="AG225" s="166">
        <f t="shared" si="57"/>
        <v>1</v>
      </c>
    </row>
    <row r="226" spans="1:33" ht="409.5">
      <c r="A226" s="446" t="s">
        <v>19</v>
      </c>
      <c r="B226" s="447" t="s">
        <v>16</v>
      </c>
      <c r="C226" s="631"/>
      <c r="D226" s="631"/>
      <c r="E226" s="632"/>
      <c r="F226" s="632"/>
      <c r="G226" s="305" t="s">
        <v>2638</v>
      </c>
      <c r="H226" s="34" t="s">
        <v>2639</v>
      </c>
      <c r="I226" s="475" t="s">
        <v>2586</v>
      </c>
      <c r="J226" s="347">
        <v>1</v>
      </c>
      <c r="K226" s="189">
        <v>45519</v>
      </c>
      <c r="L226" s="307">
        <v>46021</v>
      </c>
      <c r="M226" s="36">
        <f t="shared" si="58"/>
        <v>71.714285714285708</v>
      </c>
      <c r="N226" s="187">
        <v>0</v>
      </c>
      <c r="O226" s="475" t="s">
        <v>2619</v>
      </c>
      <c r="P226" s="348">
        <f t="shared" si="59"/>
        <v>0</v>
      </c>
      <c r="Q226" s="114" t="str">
        <f>IF(ISNUMBER(P226),IF(P226=100%,"CUMPLIDA",IF(AND(ISNUMBER(L226),ISNUMBER(OCI!$P$6)), IF(L226&lt;OCI!$P$6,"INCUMPLIDA","PROCESO"), "VERIFICAR FECHA")),"SIN VALOR AVANCE")</f>
        <v>PROCESO</v>
      </c>
      <c r="R226" s="281" t="s">
        <v>2639</v>
      </c>
      <c r="S226" s="365" t="s">
        <v>2586</v>
      </c>
      <c r="T226" s="301">
        <v>1</v>
      </c>
      <c r="U226" s="302">
        <v>45519</v>
      </c>
      <c r="V226" s="359">
        <v>46021</v>
      </c>
      <c r="W226" s="36">
        <f t="shared" si="60"/>
        <v>71.714285714285708</v>
      </c>
      <c r="X226" s="287">
        <v>0</v>
      </c>
      <c r="Y226" s="357" t="s">
        <v>2619</v>
      </c>
      <c r="Z226" s="166">
        <f t="shared" si="50"/>
        <v>1</v>
      </c>
      <c r="AA226" s="166">
        <f t="shared" si="51"/>
        <v>1</v>
      </c>
      <c r="AB226" s="166">
        <f t="shared" si="52"/>
        <v>1</v>
      </c>
      <c r="AC226" s="166">
        <f t="shared" si="53"/>
        <v>1</v>
      </c>
      <c r="AD226" s="166">
        <f t="shared" si="54"/>
        <v>1</v>
      </c>
      <c r="AE226" s="166">
        <f t="shared" si="55"/>
        <v>1</v>
      </c>
      <c r="AF226" s="166">
        <f t="shared" si="56"/>
        <v>1</v>
      </c>
      <c r="AG226" s="166">
        <f t="shared" si="57"/>
        <v>1</v>
      </c>
    </row>
    <row r="227" spans="1:33" ht="345" customHeight="1">
      <c r="A227" s="446" t="s">
        <v>19</v>
      </c>
      <c r="B227" s="447" t="s">
        <v>16</v>
      </c>
      <c r="C227" s="631"/>
      <c r="D227" s="631"/>
      <c r="E227" s="632"/>
      <c r="F227" s="632"/>
      <c r="G227" s="305" t="s">
        <v>2640</v>
      </c>
      <c r="H227" s="34" t="s">
        <v>2641</v>
      </c>
      <c r="I227" s="475" t="s">
        <v>2642</v>
      </c>
      <c r="J227" s="347">
        <v>1</v>
      </c>
      <c r="K227" s="189">
        <v>45519</v>
      </c>
      <c r="L227" s="189">
        <v>45657</v>
      </c>
      <c r="M227" s="36">
        <f t="shared" si="58"/>
        <v>19.714285714285715</v>
      </c>
      <c r="N227" s="187">
        <v>1</v>
      </c>
      <c r="O227" s="475" t="s">
        <v>2643</v>
      </c>
      <c r="P227" s="348">
        <f t="shared" si="59"/>
        <v>1</v>
      </c>
      <c r="Q227" s="114" t="str">
        <f>IF(ISNUMBER(P227),IF(P227=100%,"CUMPLIDA",IF(AND(ISNUMBER(L227),ISNUMBER(OCI!$P$6)), IF(L227&lt;OCI!$P$6,"INCUMPLIDA","PROCESO"), "VERIFICAR FECHA")),"SIN VALOR AVANCE")</f>
        <v>CUMPLIDA</v>
      </c>
      <c r="R227" s="281" t="s">
        <v>2641</v>
      </c>
      <c r="S227" s="365" t="s">
        <v>2642</v>
      </c>
      <c r="T227" s="301">
        <v>1</v>
      </c>
      <c r="U227" s="302">
        <v>45519</v>
      </c>
      <c r="V227" s="302">
        <v>45657</v>
      </c>
      <c r="W227" s="36">
        <f t="shared" si="60"/>
        <v>19.714285714285715</v>
      </c>
      <c r="X227" s="187">
        <v>1</v>
      </c>
      <c r="Y227" s="357" t="s">
        <v>2643</v>
      </c>
      <c r="Z227" s="166">
        <f t="shared" si="50"/>
        <v>1</v>
      </c>
      <c r="AA227" s="166">
        <f t="shared" si="51"/>
        <v>1</v>
      </c>
      <c r="AB227" s="166">
        <f t="shared" si="52"/>
        <v>1</v>
      </c>
      <c r="AC227" s="166">
        <f t="shared" si="53"/>
        <v>1</v>
      </c>
      <c r="AD227" s="166">
        <f t="shared" si="54"/>
        <v>1</v>
      </c>
      <c r="AE227" s="166">
        <f t="shared" si="55"/>
        <v>1</v>
      </c>
      <c r="AF227" s="166">
        <f t="shared" si="56"/>
        <v>1</v>
      </c>
      <c r="AG227" s="166">
        <f t="shared" si="57"/>
        <v>1</v>
      </c>
    </row>
    <row r="228" spans="1:33" ht="240.75">
      <c r="A228" s="446" t="s">
        <v>19</v>
      </c>
      <c r="B228" s="447" t="s">
        <v>16</v>
      </c>
      <c r="C228" s="631"/>
      <c r="D228" s="631"/>
      <c r="E228" s="632"/>
      <c r="F228" s="632"/>
      <c r="G228" s="305" t="s">
        <v>2644</v>
      </c>
      <c r="H228" s="305" t="s">
        <v>2645</v>
      </c>
      <c r="I228" s="472" t="s">
        <v>156</v>
      </c>
      <c r="J228" s="347">
        <v>1</v>
      </c>
      <c r="K228" s="189">
        <v>45505</v>
      </c>
      <c r="L228" s="189">
        <v>45565</v>
      </c>
      <c r="M228" s="36">
        <f t="shared" si="58"/>
        <v>8.5714285714285712</v>
      </c>
      <c r="N228" s="187">
        <v>1</v>
      </c>
      <c r="O228" s="475" t="s">
        <v>2646</v>
      </c>
      <c r="P228" s="348">
        <f t="shared" si="59"/>
        <v>1</v>
      </c>
      <c r="Q228" s="114" t="str">
        <f>IF(ISNUMBER(P228),IF(P228=100%,"CUMPLIDA",IF(AND(ISNUMBER(L228),ISNUMBER(OCI!$P$6)), IF(L228&lt;OCI!$P$6,"INCUMPLIDA","PROCESO"), "VERIFICAR FECHA")),"SIN VALOR AVANCE")</f>
        <v>CUMPLIDA</v>
      </c>
      <c r="R228" s="364" t="s">
        <v>2645</v>
      </c>
      <c r="S228" s="282" t="s">
        <v>156</v>
      </c>
      <c r="T228" s="301">
        <v>1</v>
      </c>
      <c r="U228" s="302">
        <v>45505</v>
      </c>
      <c r="V228" s="302">
        <v>45565</v>
      </c>
      <c r="W228" s="36">
        <f t="shared" si="60"/>
        <v>8.5714285714285712</v>
      </c>
      <c r="X228" s="187">
        <v>1</v>
      </c>
      <c r="Y228" s="357" t="s">
        <v>2646</v>
      </c>
      <c r="Z228" s="166">
        <f t="shared" si="50"/>
        <v>1</v>
      </c>
      <c r="AA228" s="166">
        <f t="shared" si="51"/>
        <v>1</v>
      </c>
      <c r="AB228" s="166">
        <f t="shared" si="52"/>
        <v>1</v>
      </c>
      <c r="AC228" s="166">
        <f t="shared" si="53"/>
        <v>1</v>
      </c>
      <c r="AD228" s="166">
        <f t="shared" si="54"/>
        <v>1</v>
      </c>
      <c r="AE228" s="166">
        <f t="shared" si="55"/>
        <v>1</v>
      </c>
      <c r="AF228" s="166">
        <f t="shared" si="56"/>
        <v>1</v>
      </c>
      <c r="AG228" s="166">
        <f t="shared" si="57"/>
        <v>1</v>
      </c>
    </row>
    <row r="229" spans="1:33" ht="270.75">
      <c r="A229" s="446" t="s">
        <v>19</v>
      </c>
      <c r="B229" s="447" t="s">
        <v>16</v>
      </c>
      <c r="C229" s="631"/>
      <c r="D229" s="631"/>
      <c r="E229" s="632"/>
      <c r="F229" s="632"/>
      <c r="G229" s="305" t="s">
        <v>2647</v>
      </c>
      <c r="H229" s="305" t="s">
        <v>2647</v>
      </c>
      <c r="I229" s="472" t="s">
        <v>2648</v>
      </c>
      <c r="J229" s="347">
        <v>1</v>
      </c>
      <c r="K229" s="189">
        <v>45566</v>
      </c>
      <c r="L229" s="189">
        <v>45747</v>
      </c>
      <c r="M229" s="36">
        <f t="shared" si="58"/>
        <v>25.857142857142858</v>
      </c>
      <c r="N229" s="187">
        <v>0.77</v>
      </c>
      <c r="O229" s="475" t="s">
        <v>2649</v>
      </c>
      <c r="P229" s="348">
        <f t="shared" si="59"/>
        <v>0.77</v>
      </c>
      <c r="Q229" s="114" t="str">
        <f>IF(ISNUMBER(P229),IF(P229=100%,"CUMPLIDA",IF(AND(ISNUMBER(L229),ISNUMBER(OCI!$P$6)), IF(L229&lt;OCI!$P$6,"INCUMPLIDA","PROCESO"), "VERIFICAR FECHA")),"SIN VALOR AVANCE")</f>
        <v>PROCESO</v>
      </c>
      <c r="R229" s="364" t="s">
        <v>2647</v>
      </c>
      <c r="S229" s="282" t="s">
        <v>2648</v>
      </c>
      <c r="T229" s="301">
        <v>1</v>
      </c>
      <c r="U229" s="302">
        <v>45566</v>
      </c>
      <c r="V229" s="302">
        <v>45747</v>
      </c>
      <c r="W229" s="36">
        <f t="shared" si="60"/>
        <v>25.857142857142858</v>
      </c>
      <c r="X229" s="187">
        <v>0.77</v>
      </c>
      <c r="Y229" s="357" t="s">
        <v>2649</v>
      </c>
      <c r="Z229" s="166">
        <f t="shared" si="50"/>
        <v>1</v>
      </c>
      <c r="AA229" s="166">
        <f t="shared" si="51"/>
        <v>1</v>
      </c>
      <c r="AB229" s="166">
        <f t="shared" si="52"/>
        <v>1</v>
      </c>
      <c r="AC229" s="166">
        <f t="shared" si="53"/>
        <v>1</v>
      </c>
      <c r="AD229" s="166">
        <f t="shared" si="54"/>
        <v>1</v>
      </c>
      <c r="AE229" s="166">
        <f t="shared" si="55"/>
        <v>1</v>
      </c>
      <c r="AF229" s="166">
        <f t="shared" si="56"/>
        <v>1</v>
      </c>
      <c r="AG229" s="166">
        <f t="shared" si="57"/>
        <v>1</v>
      </c>
    </row>
    <row r="230" spans="1:33" ht="195" customHeight="1">
      <c r="A230" s="446" t="s">
        <v>19</v>
      </c>
      <c r="B230" s="447" t="s">
        <v>16</v>
      </c>
      <c r="C230" s="631"/>
      <c r="D230" s="631"/>
      <c r="E230" s="632"/>
      <c r="F230" s="632"/>
      <c r="G230" s="305" t="s">
        <v>2612</v>
      </c>
      <c r="H230" s="34" t="s">
        <v>2650</v>
      </c>
      <c r="I230" s="475" t="s">
        <v>2614</v>
      </c>
      <c r="J230" s="347">
        <v>1</v>
      </c>
      <c r="K230" s="189">
        <v>45505</v>
      </c>
      <c r="L230" s="189">
        <v>45870</v>
      </c>
      <c r="M230" s="36">
        <f t="shared" si="58"/>
        <v>52.142857142857146</v>
      </c>
      <c r="N230" s="187">
        <v>0</v>
      </c>
      <c r="O230" s="475" t="s">
        <v>2615</v>
      </c>
      <c r="P230" s="348">
        <f t="shared" si="59"/>
        <v>0</v>
      </c>
      <c r="Q230" s="114" t="str">
        <f>IF(ISNUMBER(P230),IF(P230=100%,"CUMPLIDA",IF(AND(ISNUMBER(L230),ISNUMBER(OCI!$P$6)), IF(L230&lt;OCI!$P$6,"INCUMPLIDA","PROCESO"), "VERIFICAR FECHA")),"SIN VALOR AVANCE")</f>
        <v>PROCESO</v>
      </c>
      <c r="R230" s="281" t="s">
        <v>2650</v>
      </c>
      <c r="S230" s="365" t="s">
        <v>2614</v>
      </c>
      <c r="T230" s="301">
        <v>1</v>
      </c>
      <c r="U230" s="302">
        <v>45505</v>
      </c>
      <c r="V230" s="302">
        <v>45870</v>
      </c>
      <c r="W230" s="36">
        <f t="shared" si="60"/>
        <v>52.142857142857146</v>
      </c>
      <c r="X230" s="287">
        <v>0</v>
      </c>
      <c r="Y230" s="357" t="s">
        <v>2615</v>
      </c>
      <c r="Z230" s="166">
        <f t="shared" si="50"/>
        <v>1</v>
      </c>
      <c r="AA230" s="166">
        <f t="shared" si="51"/>
        <v>1</v>
      </c>
      <c r="AB230" s="166">
        <f t="shared" si="52"/>
        <v>1</v>
      </c>
      <c r="AC230" s="166">
        <f t="shared" si="53"/>
        <v>1</v>
      </c>
      <c r="AD230" s="166">
        <f t="shared" si="54"/>
        <v>1</v>
      </c>
      <c r="AE230" s="166">
        <f t="shared" si="55"/>
        <v>1</v>
      </c>
      <c r="AF230" s="166">
        <f t="shared" si="56"/>
        <v>1</v>
      </c>
      <c r="AG230" s="166">
        <f t="shared" si="57"/>
        <v>1</v>
      </c>
    </row>
    <row r="231" spans="1:33" ht="210">
      <c r="A231" s="446" t="s">
        <v>19</v>
      </c>
      <c r="B231" s="447" t="s">
        <v>16</v>
      </c>
      <c r="C231" s="631"/>
      <c r="D231" s="631"/>
      <c r="E231" s="632"/>
      <c r="F231" s="632"/>
      <c r="G231" s="305" t="s">
        <v>2651</v>
      </c>
      <c r="H231" s="34" t="s">
        <v>2652</v>
      </c>
      <c r="I231" s="472" t="s">
        <v>2618</v>
      </c>
      <c r="J231" s="347">
        <v>1</v>
      </c>
      <c r="K231" s="189">
        <v>45519</v>
      </c>
      <c r="L231" s="189">
        <v>45885</v>
      </c>
      <c r="M231" s="36">
        <f t="shared" si="58"/>
        <v>52.285714285714285</v>
      </c>
      <c r="N231" s="187">
        <v>0</v>
      </c>
      <c r="O231" s="475" t="s">
        <v>2583</v>
      </c>
      <c r="P231" s="348">
        <f t="shared" si="59"/>
        <v>0</v>
      </c>
      <c r="Q231" s="114" t="str">
        <f>IF(ISNUMBER(P231),IF(P231=100%,"CUMPLIDA",IF(AND(ISNUMBER(L231),ISNUMBER(OCI!$P$6)), IF(L231&lt;OCI!$P$6,"INCUMPLIDA","PROCESO"), "VERIFICAR FECHA")),"SIN VALOR AVANCE")</f>
        <v>PROCESO</v>
      </c>
      <c r="R231" s="281" t="s">
        <v>2652</v>
      </c>
      <c r="S231" s="282" t="s">
        <v>2618</v>
      </c>
      <c r="T231" s="301">
        <v>1</v>
      </c>
      <c r="U231" s="302">
        <v>45519</v>
      </c>
      <c r="V231" s="302">
        <v>45885</v>
      </c>
      <c r="W231" s="36">
        <f t="shared" si="60"/>
        <v>52.285714285714285</v>
      </c>
      <c r="X231" s="187">
        <v>0</v>
      </c>
      <c r="Y231" s="357" t="s">
        <v>2583</v>
      </c>
      <c r="Z231" s="166">
        <f t="shared" si="50"/>
        <v>1</v>
      </c>
      <c r="AA231" s="166">
        <f t="shared" si="51"/>
        <v>1</v>
      </c>
      <c r="AB231" s="166">
        <f t="shared" si="52"/>
        <v>1</v>
      </c>
      <c r="AC231" s="166">
        <f t="shared" si="53"/>
        <v>1</v>
      </c>
      <c r="AD231" s="166">
        <f t="shared" si="54"/>
        <v>1</v>
      </c>
      <c r="AE231" s="166">
        <f t="shared" si="55"/>
        <v>1</v>
      </c>
      <c r="AF231" s="166">
        <f t="shared" si="56"/>
        <v>1</v>
      </c>
      <c r="AG231" s="166">
        <f t="shared" si="57"/>
        <v>1</v>
      </c>
    </row>
    <row r="232" spans="1:33" ht="195.75" customHeight="1">
      <c r="A232" s="446" t="s">
        <v>19</v>
      </c>
      <c r="B232" s="447" t="s">
        <v>16</v>
      </c>
      <c r="C232" s="631" t="s">
        <v>2576</v>
      </c>
      <c r="D232" s="631" t="s">
        <v>2653</v>
      </c>
      <c r="E232" s="632" t="s">
        <v>2654</v>
      </c>
      <c r="F232" s="632" t="s">
        <v>2655</v>
      </c>
      <c r="G232" s="305" t="s">
        <v>2656</v>
      </c>
      <c r="H232" s="34" t="s">
        <v>2657</v>
      </c>
      <c r="I232" s="472" t="s">
        <v>2658</v>
      </c>
      <c r="J232" s="347">
        <v>1</v>
      </c>
      <c r="K232" s="189">
        <v>45536</v>
      </c>
      <c r="L232" s="189">
        <v>45657</v>
      </c>
      <c r="M232" s="36">
        <f t="shared" si="58"/>
        <v>17.285714285714285</v>
      </c>
      <c r="N232" s="187">
        <v>1</v>
      </c>
      <c r="O232" s="475" t="s">
        <v>2619</v>
      </c>
      <c r="P232" s="348">
        <f t="shared" si="59"/>
        <v>1</v>
      </c>
      <c r="Q232" s="114" t="str">
        <f>IF(ISNUMBER(P232),IF(P232=100%,"CUMPLIDA",IF(AND(ISNUMBER(L232),ISNUMBER(OCI!$P$6)), IF(L232&lt;OCI!$P$6,"INCUMPLIDA","PROCESO"), "VERIFICAR FECHA")),"SIN VALOR AVANCE")</f>
        <v>CUMPLIDA</v>
      </c>
      <c r="R232" s="281" t="s">
        <v>2657</v>
      </c>
      <c r="S232" s="282" t="s">
        <v>2658</v>
      </c>
      <c r="T232" s="301">
        <v>1</v>
      </c>
      <c r="U232" s="302">
        <v>45536</v>
      </c>
      <c r="V232" s="302">
        <v>45657</v>
      </c>
      <c r="W232" s="36">
        <f t="shared" si="60"/>
        <v>17.285714285714285</v>
      </c>
      <c r="X232" s="187">
        <v>1</v>
      </c>
      <c r="Y232" s="357" t="s">
        <v>2619</v>
      </c>
      <c r="Z232" s="166">
        <f t="shared" si="50"/>
        <v>1</v>
      </c>
      <c r="AA232" s="166">
        <f t="shared" si="51"/>
        <v>1</v>
      </c>
      <c r="AB232" s="166">
        <f t="shared" si="52"/>
        <v>1</v>
      </c>
      <c r="AC232" s="166">
        <f t="shared" si="53"/>
        <v>1</v>
      </c>
      <c r="AD232" s="166">
        <f t="shared" si="54"/>
        <v>1</v>
      </c>
      <c r="AE232" s="166">
        <f t="shared" si="55"/>
        <v>1</v>
      </c>
      <c r="AF232" s="166">
        <f t="shared" si="56"/>
        <v>1</v>
      </c>
      <c r="AG232" s="166">
        <f t="shared" si="57"/>
        <v>1</v>
      </c>
    </row>
    <row r="233" spans="1:33" ht="390">
      <c r="A233" s="446" t="s">
        <v>19</v>
      </c>
      <c r="B233" s="447" t="s">
        <v>16</v>
      </c>
      <c r="C233" s="631"/>
      <c r="D233" s="631"/>
      <c r="E233" s="632"/>
      <c r="F233" s="632"/>
      <c r="G233" s="305" t="s">
        <v>2659</v>
      </c>
      <c r="H233" s="34" t="s">
        <v>2660</v>
      </c>
      <c r="I233" s="475" t="s">
        <v>2661</v>
      </c>
      <c r="J233" s="347">
        <v>1</v>
      </c>
      <c r="K233" s="189">
        <v>45505</v>
      </c>
      <c r="L233" s="189">
        <v>45566</v>
      </c>
      <c r="M233" s="36">
        <f t="shared" si="58"/>
        <v>8.7142857142857135</v>
      </c>
      <c r="N233" s="187">
        <v>1</v>
      </c>
      <c r="O233" s="475" t="s">
        <v>2594</v>
      </c>
      <c r="P233" s="348">
        <f t="shared" si="59"/>
        <v>1</v>
      </c>
      <c r="Q233" s="114" t="str">
        <f>IF(ISNUMBER(P233),IF(P233=100%,"CUMPLIDA",IF(AND(ISNUMBER(L233),ISNUMBER(OCI!$P$6)), IF(L233&lt;OCI!$P$6,"INCUMPLIDA","PROCESO"), "VERIFICAR FECHA")),"SIN VALOR AVANCE")</f>
        <v>CUMPLIDA</v>
      </c>
      <c r="R233" s="281" t="s">
        <v>2660</v>
      </c>
      <c r="S233" s="365" t="s">
        <v>2661</v>
      </c>
      <c r="T233" s="301">
        <v>1</v>
      </c>
      <c r="U233" s="302">
        <v>45505</v>
      </c>
      <c r="V233" s="302">
        <v>45566</v>
      </c>
      <c r="W233" s="36">
        <f t="shared" si="60"/>
        <v>8.7142857142857135</v>
      </c>
      <c r="X233" s="187">
        <v>1</v>
      </c>
      <c r="Y233" s="357" t="s">
        <v>2594</v>
      </c>
      <c r="Z233" s="166">
        <f t="shared" si="50"/>
        <v>1</v>
      </c>
      <c r="AA233" s="166">
        <f t="shared" si="51"/>
        <v>1</v>
      </c>
      <c r="AB233" s="166">
        <f t="shared" si="52"/>
        <v>1</v>
      </c>
      <c r="AC233" s="166">
        <f t="shared" si="53"/>
        <v>1</v>
      </c>
      <c r="AD233" s="166">
        <f t="shared" si="54"/>
        <v>1</v>
      </c>
      <c r="AE233" s="166">
        <f t="shared" si="55"/>
        <v>1</v>
      </c>
      <c r="AF233" s="166">
        <f t="shared" si="56"/>
        <v>1</v>
      </c>
      <c r="AG233" s="166">
        <f t="shared" si="57"/>
        <v>1</v>
      </c>
    </row>
    <row r="234" spans="1:33" ht="315">
      <c r="A234" s="446" t="s">
        <v>19</v>
      </c>
      <c r="B234" s="447" t="s">
        <v>16</v>
      </c>
      <c r="C234" s="631"/>
      <c r="D234" s="631"/>
      <c r="E234" s="632"/>
      <c r="F234" s="632"/>
      <c r="G234" s="305" t="s">
        <v>2656</v>
      </c>
      <c r="H234" s="34" t="s">
        <v>2657</v>
      </c>
      <c r="I234" s="472" t="s">
        <v>2658</v>
      </c>
      <c r="J234" s="347">
        <v>1</v>
      </c>
      <c r="K234" s="189">
        <v>45566</v>
      </c>
      <c r="L234" s="189">
        <v>45657</v>
      </c>
      <c r="M234" s="36">
        <f t="shared" si="58"/>
        <v>13</v>
      </c>
      <c r="N234" s="187">
        <v>1</v>
      </c>
      <c r="O234" s="475" t="s">
        <v>2619</v>
      </c>
      <c r="P234" s="348">
        <f t="shared" si="59"/>
        <v>1</v>
      </c>
      <c r="Q234" s="114" t="str">
        <f>IF(ISNUMBER(P234),IF(P234=100%,"CUMPLIDA",IF(AND(ISNUMBER(L234),ISNUMBER(OCI!$P$6)), IF(L234&lt;OCI!$P$6,"INCUMPLIDA","PROCESO"), "VERIFICAR FECHA")),"SIN VALOR AVANCE")</f>
        <v>CUMPLIDA</v>
      </c>
      <c r="R234" s="281" t="s">
        <v>2657</v>
      </c>
      <c r="S234" s="282" t="s">
        <v>2658</v>
      </c>
      <c r="T234" s="301">
        <v>1</v>
      </c>
      <c r="U234" s="302">
        <v>45566</v>
      </c>
      <c r="V234" s="302">
        <v>45657</v>
      </c>
      <c r="W234" s="36">
        <f t="shared" si="60"/>
        <v>13</v>
      </c>
      <c r="X234" s="187">
        <v>1</v>
      </c>
      <c r="Y234" s="357" t="s">
        <v>2619</v>
      </c>
      <c r="Z234" s="166">
        <f t="shared" si="50"/>
        <v>1</v>
      </c>
      <c r="AA234" s="166">
        <f t="shared" si="51"/>
        <v>1</v>
      </c>
      <c r="AB234" s="166">
        <f t="shared" si="52"/>
        <v>1</v>
      </c>
      <c r="AC234" s="166">
        <f t="shared" si="53"/>
        <v>1</v>
      </c>
      <c r="AD234" s="166">
        <f t="shared" si="54"/>
        <v>1</v>
      </c>
      <c r="AE234" s="166">
        <f t="shared" si="55"/>
        <v>1</v>
      </c>
      <c r="AF234" s="166">
        <f t="shared" si="56"/>
        <v>1</v>
      </c>
      <c r="AG234" s="166">
        <f t="shared" si="57"/>
        <v>1</v>
      </c>
    </row>
    <row r="235" spans="1:33" ht="375">
      <c r="A235" s="446" t="s">
        <v>19</v>
      </c>
      <c r="B235" s="447" t="s">
        <v>16</v>
      </c>
      <c r="C235" s="631"/>
      <c r="D235" s="631"/>
      <c r="E235" s="632"/>
      <c r="F235" s="632"/>
      <c r="G235" s="305" t="s">
        <v>2662</v>
      </c>
      <c r="H235" s="34" t="s">
        <v>2663</v>
      </c>
      <c r="I235" s="475" t="s">
        <v>2664</v>
      </c>
      <c r="J235" s="347">
        <v>1</v>
      </c>
      <c r="K235" s="189">
        <v>45519</v>
      </c>
      <c r="L235" s="189">
        <v>45883</v>
      </c>
      <c r="M235" s="36">
        <f t="shared" si="58"/>
        <v>52</v>
      </c>
      <c r="N235" s="187">
        <v>0</v>
      </c>
      <c r="O235" s="475" t="s">
        <v>2594</v>
      </c>
      <c r="P235" s="348">
        <f t="shared" si="59"/>
        <v>0</v>
      </c>
      <c r="Q235" s="114" t="str">
        <f>IF(ISNUMBER(P235),IF(P235=100%,"CUMPLIDA",IF(AND(ISNUMBER(L235),ISNUMBER(OCI!$P$6)), IF(L235&lt;OCI!$P$6,"INCUMPLIDA","PROCESO"), "VERIFICAR FECHA")),"SIN VALOR AVANCE")</f>
        <v>PROCESO</v>
      </c>
      <c r="R235" s="281" t="s">
        <v>2663</v>
      </c>
      <c r="S235" s="365" t="s">
        <v>2664</v>
      </c>
      <c r="T235" s="301">
        <v>1</v>
      </c>
      <c r="U235" s="302">
        <v>45519</v>
      </c>
      <c r="V235" s="302">
        <v>45883</v>
      </c>
      <c r="W235" s="36">
        <f t="shared" si="60"/>
        <v>52</v>
      </c>
      <c r="X235" s="187">
        <v>0</v>
      </c>
      <c r="Y235" s="357" t="s">
        <v>2594</v>
      </c>
      <c r="Z235" s="166">
        <f t="shared" si="50"/>
        <v>1</v>
      </c>
      <c r="AA235" s="166">
        <f t="shared" si="51"/>
        <v>1</v>
      </c>
      <c r="AB235" s="166">
        <f t="shared" si="52"/>
        <v>1</v>
      </c>
      <c r="AC235" s="166">
        <f t="shared" si="53"/>
        <v>1</v>
      </c>
      <c r="AD235" s="166">
        <f t="shared" si="54"/>
        <v>1</v>
      </c>
      <c r="AE235" s="166">
        <f t="shared" si="55"/>
        <v>1</v>
      </c>
      <c r="AF235" s="166">
        <f t="shared" si="56"/>
        <v>1</v>
      </c>
      <c r="AG235" s="166">
        <f t="shared" si="57"/>
        <v>1</v>
      </c>
    </row>
    <row r="236" spans="1:33" ht="90.75" customHeight="1">
      <c r="A236" s="446" t="s">
        <v>19</v>
      </c>
      <c r="B236" s="447" t="s">
        <v>16</v>
      </c>
      <c r="C236" s="631"/>
      <c r="D236" s="631"/>
      <c r="E236" s="632"/>
      <c r="F236" s="632"/>
      <c r="G236" s="305" t="s">
        <v>2656</v>
      </c>
      <c r="H236" s="34" t="s">
        <v>2657</v>
      </c>
      <c r="I236" s="472" t="s">
        <v>2658</v>
      </c>
      <c r="J236" s="347">
        <v>1</v>
      </c>
      <c r="K236" s="189">
        <v>45566</v>
      </c>
      <c r="L236" s="189">
        <v>45657</v>
      </c>
      <c r="M236" s="36">
        <f t="shared" si="58"/>
        <v>13</v>
      </c>
      <c r="N236" s="187">
        <v>1</v>
      </c>
      <c r="O236" s="475" t="s">
        <v>2619</v>
      </c>
      <c r="P236" s="348">
        <f t="shared" si="59"/>
        <v>1</v>
      </c>
      <c r="Q236" s="114" t="str">
        <f>IF(ISNUMBER(P236),IF(P236=100%,"CUMPLIDA",IF(AND(ISNUMBER(L236),ISNUMBER(OCI!$P$6)), IF(L236&lt;OCI!$P$6,"INCUMPLIDA","PROCESO"), "VERIFICAR FECHA")),"SIN VALOR AVANCE")</f>
        <v>CUMPLIDA</v>
      </c>
      <c r="R236" s="281" t="s">
        <v>2657</v>
      </c>
      <c r="S236" s="282" t="s">
        <v>2658</v>
      </c>
      <c r="T236" s="301">
        <v>1</v>
      </c>
      <c r="U236" s="302">
        <v>45566</v>
      </c>
      <c r="V236" s="302">
        <v>45657</v>
      </c>
      <c r="W236" s="36">
        <f t="shared" si="60"/>
        <v>13</v>
      </c>
      <c r="X236" s="187">
        <v>1</v>
      </c>
      <c r="Y236" s="357" t="s">
        <v>2619</v>
      </c>
      <c r="Z236" s="166">
        <f t="shared" si="50"/>
        <v>1</v>
      </c>
      <c r="AA236" s="166">
        <f t="shared" si="51"/>
        <v>1</v>
      </c>
      <c r="AB236" s="166">
        <f t="shared" si="52"/>
        <v>1</v>
      </c>
      <c r="AC236" s="166">
        <f t="shared" si="53"/>
        <v>1</v>
      </c>
      <c r="AD236" s="166">
        <f t="shared" si="54"/>
        <v>1</v>
      </c>
      <c r="AE236" s="166">
        <f t="shared" si="55"/>
        <v>1</v>
      </c>
      <c r="AF236" s="166">
        <f t="shared" si="56"/>
        <v>1</v>
      </c>
      <c r="AG236" s="166">
        <f t="shared" si="57"/>
        <v>1</v>
      </c>
    </row>
    <row r="237" spans="1:33" ht="240" customHeight="1">
      <c r="A237" s="446" t="s">
        <v>19</v>
      </c>
      <c r="B237" s="447" t="s">
        <v>16</v>
      </c>
      <c r="C237" s="631"/>
      <c r="D237" s="631"/>
      <c r="E237" s="632"/>
      <c r="F237" s="632"/>
      <c r="G237" s="305" t="s">
        <v>2587</v>
      </c>
      <c r="H237" s="34" t="s">
        <v>2588</v>
      </c>
      <c r="I237" s="478" t="s">
        <v>2582</v>
      </c>
      <c r="J237" s="347">
        <v>1</v>
      </c>
      <c r="K237" s="189">
        <v>45518</v>
      </c>
      <c r="L237" s="189">
        <v>45565</v>
      </c>
      <c r="M237" s="36">
        <f t="shared" si="58"/>
        <v>6.7142857142857144</v>
      </c>
      <c r="N237" s="187">
        <v>1</v>
      </c>
      <c r="O237" s="475" t="s">
        <v>2583</v>
      </c>
      <c r="P237" s="348">
        <f t="shared" si="59"/>
        <v>1</v>
      </c>
      <c r="Q237" s="114" t="str">
        <f>IF(ISNUMBER(P237),IF(P237=100%,"CUMPLIDA",IF(AND(ISNUMBER(L237),ISNUMBER(OCI!$P$6)), IF(L237&lt;OCI!$P$6,"INCUMPLIDA","PROCESO"), "VERIFICAR FECHA")),"SIN VALOR AVANCE")</f>
        <v>CUMPLIDA</v>
      </c>
      <c r="R237" s="281" t="s">
        <v>2588</v>
      </c>
      <c r="S237" s="370" t="s">
        <v>2582</v>
      </c>
      <c r="T237" s="301">
        <v>1</v>
      </c>
      <c r="U237" s="302">
        <v>45518</v>
      </c>
      <c r="V237" s="302">
        <v>45565</v>
      </c>
      <c r="W237" s="36">
        <f t="shared" si="60"/>
        <v>6.7142857142857144</v>
      </c>
      <c r="X237" s="187">
        <v>1</v>
      </c>
      <c r="Y237" s="357" t="s">
        <v>2583</v>
      </c>
      <c r="Z237" s="166">
        <f t="shared" si="50"/>
        <v>1</v>
      </c>
      <c r="AA237" s="166">
        <f t="shared" si="51"/>
        <v>1</v>
      </c>
      <c r="AB237" s="166">
        <f t="shared" si="52"/>
        <v>1</v>
      </c>
      <c r="AC237" s="166">
        <f t="shared" si="53"/>
        <v>1</v>
      </c>
      <c r="AD237" s="166">
        <f t="shared" si="54"/>
        <v>1</v>
      </c>
      <c r="AE237" s="166">
        <f t="shared" si="55"/>
        <v>1</v>
      </c>
      <c r="AF237" s="166">
        <f t="shared" si="56"/>
        <v>1</v>
      </c>
      <c r="AG237" s="166">
        <f t="shared" si="57"/>
        <v>1</v>
      </c>
    </row>
    <row r="238" spans="1:33" ht="285" customHeight="1">
      <c r="A238" s="446" t="s">
        <v>19</v>
      </c>
      <c r="B238" s="447" t="s">
        <v>16</v>
      </c>
      <c r="C238" s="631"/>
      <c r="D238" s="631"/>
      <c r="E238" s="632"/>
      <c r="F238" s="632"/>
      <c r="G238" s="305" t="s">
        <v>2665</v>
      </c>
      <c r="H238" s="34" t="s">
        <v>2666</v>
      </c>
      <c r="I238" s="475" t="s">
        <v>2591</v>
      </c>
      <c r="J238" s="347">
        <v>1</v>
      </c>
      <c r="K238" s="189">
        <v>45519</v>
      </c>
      <c r="L238" s="307">
        <v>46021</v>
      </c>
      <c r="M238" s="36">
        <f t="shared" si="58"/>
        <v>71.714285714285708</v>
      </c>
      <c r="N238" s="187">
        <v>0</v>
      </c>
      <c r="O238" s="475" t="s">
        <v>2583</v>
      </c>
      <c r="P238" s="348">
        <f t="shared" si="59"/>
        <v>0</v>
      </c>
      <c r="Q238" s="114" t="str">
        <f>IF(ISNUMBER(P238),IF(P238=100%,"CUMPLIDA",IF(AND(ISNUMBER(L238),ISNUMBER(OCI!$P$6)), IF(L238&lt;OCI!$P$6,"INCUMPLIDA","PROCESO"), "VERIFICAR FECHA")),"SIN VALOR AVANCE")</f>
        <v>PROCESO</v>
      </c>
      <c r="R238" s="281" t="s">
        <v>2666</v>
      </c>
      <c r="S238" s="365" t="s">
        <v>2591</v>
      </c>
      <c r="T238" s="301">
        <v>1</v>
      </c>
      <c r="U238" s="302">
        <v>45519</v>
      </c>
      <c r="V238" s="359">
        <v>46021</v>
      </c>
      <c r="W238" s="36">
        <f t="shared" si="60"/>
        <v>71.714285714285708</v>
      </c>
      <c r="X238" s="287">
        <v>0</v>
      </c>
      <c r="Y238" s="357" t="s">
        <v>2583</v>
      </c>
      <c r="Z238" s="166">
        <f t="shared" si="50"/>
        <v>1</v>
      </c>
      <c r="AA238" s="166">
        <f t="shared" si="51"/>
        <v>1</v>
      </c>
      <c r="AB238" s="166">
        <f t="shared" si="52"/>
        <v>1</v>
      </c>
      <c r="AC238" s="166">
        <f t="shared" si="53"/>
        <v>1</v>
      </c>
      <c r="AD238" s="166">
        <f t="shared" si="54"/>
        <v>1</v>
      </c>
      <c r="AE238" s="166">
        <f t="shared" si="55"/>
        <v>1</v>
      </c>
      <c r="AF238" s="166">
        <f t="shared" si="56"/>
        <v>1</v>
      </c>
      <c r="AG238" s="166">
        <f t="shared" si="57"/>
        <v>1</v>
      </c>
    </row>
    <row r="239" spans="1:33" ht="270.75" customHeight="1">
      <c r="A239" s="446" t="s">
        <v>19</v>
      </c>
      <c r="B239" s="447" t="s">
        <v>16</v>
      </c>
      <c r="C239" s="631" t="s">
        <v>2576</v>
      </c>
      <c r="D239" s="631" t="s">
        <v>2667</v>
      </c>
      <c r="E239" s="632" t="s">
        <v>2668</v>
      </c>
      <c r="F239" s="632" t="s">
        <v>2669</v>
      </c>
      <c r="G239" s="305" t="s">
        <v>2631</v>
      </c>
      <c r="H239" s="34" t="s">
        <v>2636</v>
      </c>
      <c r="I239" s="475" t="s">
        <v>2633</v>
      </c>
      <c r="J239" s="347">
        <v>1</v>
      </c>
      <c r="K239" s="189">
        <v>45536</v>
      </c>
      <c r="L239" s="189">
        <v>45747</v>
      </c>
      <c r="M239" s="36">
        <f t="shared" si="58"/>
        <v>30.142857142857142</v>
      </c>
      <c r="N239" s="187">
        <v>0</v>
      </c>
      <c r="O239" s="475" t="s">
        <v>2670</v>
      </c>
      <c r="P239" s="348">
        <f t="shared" si="59"/>
        <v>0</v>
      </c>
      <c r="Q239" s="114" t="str">
        <f>IF(ISNUMBER(P239),IF(P239=100%,"CUMPLIDA",IF(AND(ISNUMBER(L239),ISNUMBER(OCI!$P$6)), IF(L239&lt;OCI!$P$6,"INCUMPLIDA","PROCESO"), "VERIFICAR FECHA")),"SIN VALOR AVANCE")</f>
        <v>PROCESO</v>
      </c>
      <c r="R239" s="281" t="s">
        <v>2636</v>
      </c>
      <c r="S239" s="365" t="s">
        <v>2633</v>
      </c>
      <c r="T239" s="301">
        <v>1</v>
      </c>
      <c r="U239" s="302">
        <v>45536</v>
      </c>
      <c r="V239" s="302">
        <v>45747</v>
      </c>
      <c r="W239" s="36">
        <f t="shared" si="60"/>
        <v>30.142857142857142</v>
      </c>
      <c r="X239" s="187">
        <v>0</v>
      </c>
      <c r="Y239" s="357" t="s">
        <v>2670</v>
      </c>
      <c r="Z239" s="166">
        <f t="shared" si="50"/>
        <v>1</v>
      </c>
      <c r="AA239" s="166">
        <f t="shared" si="51"/>
        <v>1</v>
      </c>
      <c r="AB239" s="166">
        <f t="shared" si="52"/>
        <v>1</v>
      </c>
      <c r="AC239" s="166">
        <f t="shared" si="53"/>
        <v>1</v>
      </c>
      <c r="AD239" s="166">
        <f t="shared" si="54"/>
        <v>1</v>
      </c>
      <c r="AE239" s="166">
        <f t="shared" si="55"/>
        <v>1</v>
      </c>
      <c r="AF239" s="166">
        <f t="shared" si="56"/>
        <v>1</v>
      </c>
      <c r="AG239" s="166">
        <f t="shared" si="57"/>
        <v>1</v>
      </c>
    </row>
    <row r="240" spans="1:33" ht="409.5">
      <c r="A240" s="446" t="s">
        <v>19</v>
      </c>
      <c r="B240" s="447" t="s">
        <v>16</v>
      </c>
      <c r="C240" s="631"/>
      <c r="D240" s="631"/>
      <c r="E240" s="632"/>
      <c r="F240" s="632"/>
      <c r="G240" s="305" t="s">
        <v>2635</v>
      </c>
      <c r="H240" s="34" t="s">
        <v>2636</v>
      </c>
      <c r="I240" s="475" t="s">
        <v>2637</v>
      </c>
      <c r="J240" s="347">
        <v>3</v>
      </c>
      <c r="K240" s="189">
        <v>45748</v>
      </c>
      <c r="L240" s="189">
        <v>46022</v>
      </c>
      <c r="M240" s="36">
        <f t="shared" si="58"/>
        <v>39.142857142857146</v>
      </c>
      <c r="N240" s="187">
        <v>0</v>
      </c>
      <c r="O240" s="475" t="s">
        <v>2670</v>
      </c>
      <c r="P240" s="348">
        <f t="shared" si="59"/>
        <v>0</v>
      </c>
      <c r="Q240" s="114" t="str">
        <f>IF(ISNUMBER(P240),IF(P240=100%,"CUMPLIDA",IF(AND(ISNUMBER(L240),ISNUMBER(OCI!$P$6)), IF(L240&lt;OCI!$P$6,"INCUMPLIDA","PROCESO"), "VERIFICAR FECHA")),"SIN VALOR AVANCE")</f>
        <v>PROCESO</v>
      </c>
      <c r="R240" s="281" t="s">
        <v>2636</v>
      </c>
      <c r="S240" s="365" t="s">
        <v>2637</v>
      </c>
      <c r="T240" s="301">
        <v>3</v>
      </c>
      <c r="U240" s="302">
        <v>45748</v>
      </c>
      <c r="V240" s="302">
        <v>46022</v>
      </c>
      <c r="W240" s="36">
        <f t="shared" si="60"/>
        <v>39.142857142857146</v>
      </c>
      <c r="X240" s="187">
        <v>0</v>
      </c>
      <c r="Y240" s="357" t="s">
        <v>2670</v>
      </c>
      <c r="Z240" s="166">
        <f t="shared" si="50"/>
        <v>1</v>
      </c>
      <c r="AA240" s="166">
        <f t="shared" si="51"/>
        <v>1</v>
      </c>
      <c r="AB240" s="166">
        <f t="shared" si="52"/>
        <v>1</v>
      </c>
      <c r="AC240" s="166">
        <f t="shared" si="53"/>
        <v>1</v>
      </c>
      <c r="AD240" s="166">
        <f t="shared" si="54"/>
        <v>1</v>
      </c>
      <c r="AE240" s="166">
        <f t="shared" si="55"/>
        <v>1</v>
      </c>
      <c r="AF240" s="166">
        <f t="shared" si="56"/>
        <v>1</v>
      </c>
      <c r="AG240" s="166">
        <f t="shared" si="57"/>
        <v>1</v>
      </c>
    </row>
    <row r="241" spans="1:33" ht="405">
      <c r="A241" s="446" t="s">
        <v>19</v>
      </c>
      <c r="B241" s="447" t="s">
        <v>16</v>
      </c>
      <c r="C241" s="631"/>
      <c r="D241" s="631"/>
      <c r="E241" s="632"/>
      <c r="F241" s="632"/>
      <c r="G241" s="305" t="s">
        <v>2671</v>
      </c>
      <c r="H241" s="34" t="s">
        <v>2672</v>
      </c>
      <c r="I241" s="475" t="s">
        <v>2673</v>
      </c>
      <c r="J241" s="347">
        <v>1</v>
      </c>
      <c r="K241" s="189">
        <v>45523</v>
      </c>
      <c r="L241" s="189">
        <v>45688</v>
      </c>
      <c r="M241" s="36">
        <f t="shared" si="58"/>
        <v>23.571428571428573</v>
      </c>
      <c r="N241" s="187">
        <v>0</v>
      </c>
      <c r="O241" s="475" t="s">
        <v>2670</v>
      </c>
      <c r="P241" s="348">
        <f t="shared" si="59"/>
        <v>0</v>
      </c>
      <c r="Q241" s="114" t="str">
        <f>IF(ISNUMBER(P241),IF(P241=100%,"CUMPLIDA",IF(AND(ISNUMBER(L241),ISNUMBER(OCI!$P$6)), IF(L241&lt;OCI!$P$6,"INCUMPLIDA","PROCESO"), "VERIFICAR FECHA")),"SIN VALOR AVANCE")</f>
        <v>PROCESO</v>
      </c>
      <c r="R241" s="281" t="s">
        <v>2672</v>
      </c>
      <c r="S241" s="365" t="s">
        <v>2673</v>
      </c>
      <c r="T241" s="301">
        <v>1</v>
      </c>
      <c r="U241" s="302">
        <v>45523</v>
      </c>
      <c r="V241" s="302">
        <v>45688</v>
      </c>
      <c r="W241" s="36">
        <f t="shared" si="60"/>
        <v>23.571428571428573</v>
      </c>
      <c r="X241" s="187">
        <v>0</v>
      </c>
      <c r="Y241" s="357" t="s">
        <v>2670</v>
      </c>
      <c r="Z241" s="166">
        <f t="shared" si="50"/>
        <v>1</v>
      </c>
      <c r="AA241" s="166">
        <f t="shared" si="51"/>
        <v>1</v>
      </c>
      <c r="AB241" s="166">
        <f t="shared" si="52"/>
        <v>1</v>
      </c>
      <c r="AC241" s="166">
        <f t="shared" si="53"/>
        <v>1</v>
      </c>
      <c r="AD241" s="166">
        <f t="shared" si="54"/>
        <v>1</v>
      </c>
      <c r="AE241" s="166">
        <f t="shared" si="55"/>
        <v>1</v>
      </c>
      <c r="AF241" s="166">
        <f t="shared" si="56"/>
        <v>1</v>
      </c>
      <c r="AG241" s="166">
        <f t="shared" si="57"/>
        <v>1</v>
      </c>
    </row>
    <row r="242" spans="1:33" ht="409.5">
      <c r="A242" s="446" t="s">
        <v>19</v>
      </c>
      <c r="B242" s="447" t="s">
        <v>16</v>
      </c>
      <c r="C242" s="631"/>
      <c r="D242" s="631"/>
      <c r="E242" s="632"/>
      <c r="F242" s="632"/>
      <c r="G242" s="34" t="s">
        <v>2674</v>
      </c>
      <c r="H242" s="34" t="s">
        <v>2675</v>
      </c>
      <c r="I242" s="475" t="s">
        <v>2673</v>
      </c>
      <c r="J242" s="347">
        <v>1</v>
      </c>
      <c r="K242" s="189">
        <v>45505</v>
      </c>
      <c r="L242" s="189">
        <v>45547</v>
      </c>
      <c r="M242" s="36">
        <f t="shared" si="58"/>
        <v>6</v>
      </c>
      <c r="N242" s="187">
        <v>1</v>
      </c>
      <c r="O242" s="475" t="s">
        <v>2676</v>
      </c>
      <c r="P242" s="348">
        <f t="shared" si="59"/>
        <v>1</v>
      </c>
      <c r="Q242" s="114" t="str">
        <f>IF(ISNUMBER(P242),IF(P242=100%,"CUMPLIDA",IF(AND(ISNUMBER(L242),ISNUMBER(OCI!$P$6)), IF(L242&lt;OCI!$P$6,"INCUMPLIDA","PROCESO"), "VERIFICAR FECHA")),"SIN VALOR AVANCE")</f>
        <v>CUMPLIDA</v>
      </c>
      <c r="R242" s="281" t="s">
        <v>2675</v>
      </c>
      <c r="S242" s="365" t="s">
        <v>2673</v>
      </c>
      <c r="T242" s="301">
        <v>1</v>
      </c>
      <c r="U242" s="302">
        <v>45505</v>
      </c>
      <c r="V242" s="302">
        <v>45547</v>
      </c>
      <c r="W242" s="36">
        <f t="shared" si="60"/>
        <v>6</v>
      </c>
      <c r="X242" s="187">
        <v>1</v>
      </c>
      <c r="Y242" s="357" t="s">
        <v>2676</v>
      </c>
      <c r="Z242" s="166">
        <f t="shared" si="50"/>
        <v>1</v>
      </c>
      <c r="AA242" s="166">
        <f t="shared" si="51"/>
        <v>1</v>
      </c>
      <c r="AB242" s="166">
        <f t="shared" si="52"/>
        <v>1</v>
      </c>
      <c r="AC242" s="166">
        <f t="shared" si="53"/>
        <v>1</v>
      </c>
      <c r="AD242" s="166">
        <f t="shared" si="54"/>
        <v>1</v>
      </c>
      <c r="AE242" s="166">
        <f t="shared" si="55"/>
        <v>1</v>
      </c>
      <c r="AF242" s="166">
        <f t="shared" si="56"/>
        <v>1</v>
      </c>
      <c r="AG242" s="166">
        <f t="shared" si="57"/>
        <v>1</v>
      </c>
    </row>
    <row r="243" spans="1:33" ht="409.5">
      <c r="A243" s="446" t="s">
        <v>19</v>
      </c>
      <c r="B243" s="447" t="s">
        <v>16</v>
      </c>
      <c r="C243" s="631"/>
      <c r="D243" s="631"/>
      <c r="E243" s="632"/>
      <c r="F243" s="632"/>
      <c r="G243" s="34" t="s">
        <v>2677</v>
      </c>
      <c r="H243" s="34" t="s">
        <v>2678</v>
      </c>
      <c r="I243" s="475" t="s">
        <v>2673</v>
      </c>
      <c r="J243" s="347">
        <v>1</v>
      </c>
      <c r="K243" s="189">
        <v>45505</v>
      </c>
      <c r="L243" s="189">
        <v>45547</v>
      </c>
      <c r="M243" s="36">
        <f t="shared" si="58"/>
        <v>6</v>
      </c>
      <c r="N243" s="187">
        <v>1</v>
      </c>
      <c r="O243" s="475" t="s">
        <v>2676</v>
      </c>
      <c r="P243" s="348">
        <f t="shared" si="59"/>
        <v>1</v>
      </c>
      <c r="Q243" s="114" t="str">
        <f>IF(ISNUMBER(P243),IF(P243=100%,"CUMPLIDA",IF(AND(ISNUMBER(L243),ISNUMBER(OCI!$P$6)), IF(L243&lt;OCI!$P$6,"INCUMPLIDA","PROCESO"), "VERIFICAR FECHA")),"SIN VALOR AVANCE")</f>
        <v>CUMPLIDA</v>
      </c>
      <c r="R243" s="281" t="s">
        <v>2678</v>
      </c>
      <c r="S243" s="365" t="s">
        <v>2673</v>
      </c>
      <c r="T243" s="301">
        <v>1</v>
      </c>
      <c r="U243" s="302">
        <v>45505</v>
      </c>
      <c r="V243" s="302">
        <v>45547</v>
      </c>
      <c r="W243" s="36">
        <f t="shared" si="60"/>
        <v>6</v>
      </c>
      <c r="X243" s="187">
        <v>1</v>
      </c>
      <c r="Y243" s="357" t="s">
        <v>2676</v>
      </c>
      <c r="Z243" s="166">
        <f t="shared" si="50"/>
        <v>1</v>
      </c>
      <c r="AA243" s="166">
        <f t="shared" si="51"/>
        <v>1</v>
      </c>
      <c r="AB243" s="166">
        <f t="shared" si="52"/>
        <v>1</v>
      </c>
      <c r="AC243" s="166">
        <f t="shared" si="53"/>
        <v>1</v>
      </c>
      <c r="AD243" s="166">
        <f t="shared" si="54"/>
        <v>1</v>
      </c>
      <c r="AE243" s="166">
        <f t="shared" si="55"/>
        <v>1</v>
      </c>
      <c r="AF243" s="166">
        <f t="shared" si="56"/>
        <v>1</v>
      </c>
      <c r="AG243" s="166">
        <f t="shared" si="57"/>
        <v>1</v>
      </c>
    </row>
    <row r="244" spans="1:33" ht="405">
      <c r="A244" s="446" t="s">
        <v>19</v>
      </c>
      <c r="B244" s="447" t="s">
        <v>16</v>
      </c>
      <c r="C244" s="631"/>
      <c r="D244" s="631"/>
      <c r="E244" s="632"/>
      <c r="F244" s="632"/>
      <c r="G244" s="305" t="s">
        <v>2679</v>
      </c>
      <c r="H244" s="34" t="s">
        <v>2680</v>
      </c>
      <c r="I244" s="475" t="s">
        <v>2673</v>
      </c>
      <c r="J244" s="347">
        <v>1</v>
      </c>
      <c r="K244" s="189">
        <v>45523</v>
      </c>
      <c r="L244" s="189">
        <v>45688</v>
      </c>
      <c r="M244" s="36">
        <f t="shared" si="58"/>
        <v>23.571428571428573</v>
      </c>
      <c r="N244" s="187">
        <v>0</v>
      </c>
      <c r="O244" s="475" t="s">
        <v>2670</v>
      </c>
      <c r="P244" s="348">
        <f t="shared" si="59"/>
        <v>0</v>
      </c>
      <c r="Q244" s="114" t="str">
        <f>IF(ISNUMBER(P244),IF(P244=100%,"CUMPLIDA",IF(AND(ISNUMBER(L244),ISNUMBER(OCI!$P$6)), IF(L244&lt;OCI!$P$6,"INCUMPLIDA","PROCESO"), "VERIFICAR FECHA")),"SIN VALOR AVANCE")</f>
        <v>PROCESO</v>
      </c>
      <c r="R244" s="281" t="s">
        <v>2680</v>
      </c>
      <c r="S244" s="365" t="s">
        <v>2673</v>
      </c>
      <c r="T244" s="301">
        <v>1</v>
      </c>
      <c r="U244" s="302">
        <v>45523</v>
      </c>
      <c r="V244" s="302">
        <v>45688</v>
      </c>
      <c r="W244" s="36">
        <f t="shared" si="60"/>
        <v>23.571428571428573</v>
      </c>
      <c r="X244" s="187">
        <v>0</v>
      </c>
      <c r="Y244" s="357" t="s">
        <v>2670</v>
      </c>
      <c r="Z244" s="166">
        <f t="shared" si="50"/>
        <v>1</v>
      </c>
      <c r="AA244" s="166">
        <f t="shared" si="51"/>
        <v>1</v>
      </c>
      <c r="AB244" s="166">
        <f t="shared" si="52"/>
        <v>1</v>
      </c>
      <c r="AC244" s="166">
        <f t="shared" si="53"/>
        <v>1</v>
      </c>
      <c r="AD244" s="166">
        <f t="shared" si="54"/>
        <v>1</v>
      </c>
      <c r="AE244" s="166">
        <f t="shared" si="55"/>
        <v>1</v>
      </c>
      <c r="AF244" s="166">
        <f t="shared" si="56"/>
        <v>1</v>
      </c>
      <c r="AG244" s="166">
        <f t="shared" si="57"/>
        <v>1</v>
      </c>
    </row>
    <row r="245" spans="1:33" ht="375">
      <c r="A245" s="446" t="s">
        <v>19</v>
      </c>
      <c r="B245" s="447" t="s">
        <v>16</v>
      </c>
      <c r="C245" s="631"/>
      <c r="D245" s="631"/>
      <c r="E245" s="632"/>
      <c r="F245" s="632"/>
      <c r="G245" s="305" t="s">
        <v>2681</v>
      </c>
      <c r="H245" s="34" t="s">
        <v>2682</v>
      </c>
      <c r="I245" s="475" t="s">
        <v>2683</v>
      </c>
      <c r="J245" s="347">
        <v>3</v>
      </c>
      <c r="K245" s="189">
        <v>45516</v>
      </c>
      <c r="L245" s="189">
        <v>45747</v>
      </c>
      <c r="M245" s="36">
        <f t="shared" si="58"/>
        <v>33</v>
      </c>
      <c r="N245" s="187">
        <v>1</v>
      </c>
      <c r="O245" s="475" t="s">
        <v>2670</v>
      </c>
      <c r="P245" s="348">
        <f t="shared" si="59"/>
        <v>0.33333333333333331</v>
      </c>
      <c r="Q245" s="114" t="str">
        <f>IF(ISNUMBER(P245),IF(P245=100%,"CUMPLIDA",IF(AND(ISNUMBER(L245),ISNUMBER(OCI!$P$6)), IF(L245&lt;OCI!$P$6,"INCUMPLIDA","PROCESO"), "VERIFICAR FECHA")),"SIN VALOR AVANCE")</f>
        <v>PROCESO</v>
      </c>
      <c r="R245" s="281" t="s">
        <v>2682</v>
      </c>
      <c r="S245" s="365" t="s">
        <v>2683</v>
      </c>
      <c r="T245" s="301">
        <v>3</v>
      </c>
      <c r="U245" s="302">
        <v>45516</v>
      </c>
      <c r="V245" s="302">
        <v>45747</v>
      </c>
      <c r="W245" s="36">
        <f t="shared" si="60"/>
        <v>33</v>
      </c>
      <c r="X245" s="187">
        <v>1</v>
      </c>
      <c r="Y245" s="357" t="s">
        <v>2670</v>
      </c>
      <c r="Z245" s="166">
        <f t="shared" si="50"/>
        <v>1</v>
      </c>
      <c r="AA245" s="166">
        <f t="shared" si="51"/>
        <v>1</v>
      </c>
      <c r="AB245" s="166">
        <f t="shared" si="52"/>
        <v>1</v>
      </c>
      <c r="AC245" s="166">
        <f t="shared" si="53"/>
        <v>1</v>
      </c>
      <c r="AD245" s="166">
        <f t="shared" si="54"/>
        <v>1</v>
      </c>
      <c r="AE245" s="166">
        <f t="shared" si="55"/>
        <v>1</v>
      </c>
      <c r="AF245" s="166">
        <f t="shared" si="56"/>
        <v>1</v>
      </c>
      <c r="AG245" s="166">
        <f t="shared" si="57"/>
        <v>1</v>
      </c>
    </row>
    <row r="246" spans="1:33" ht="195.75" customHeight="1">
      <c r="A246" s="446" t="s">
        <v>19</v>
      </c>
      <c r="B246" s="447" t="s">
        <v>16</v>
      </c>
      <c r="C246" s="631" t="s">
        <v>2576</v>
      </c>
      <c r="D246" s="631" t="s">
        <v>2684</v>
      </c>
      <c r="E246" s="632" t="s">
        <v>2685</v>
      </c>
      <c r="F246" s="632" t="s">
        <v>2686</v>
      </c>
      <c r="G246" s="305" t="s">
        <v>2687</v>
      </c>
      <c r="H246" s="34" t="s">
        <v>2688</v>
      </c>
      <c r="I246" s="475" t="s">
        <v>2642</v>
      </c>
      <c r="J246" s="347">
        <v>1</v>
      </c>
      <c r="K246" s="189">
        <v>45519</v>
      </c>
      <c r="L246" s="189">
        <v>45657</v>
      </c>
      <c r="M246" s="36">
        <f t="shared" si="58"/>
        <v>19.714285714285715</v>
      </c>
      <c r="N246" s="187">
        <v>1</v>
      </c>
      <c r="O246" s="475" t="s">
        <v>2689</v>
      </c>
      <c r="P246" s="348">
        <f t="shared" si="59"/>
        <v>1</v>
      </c>
      <c r="Q246" s="114" t="str">
        <f>IF(ISNUMBER(P246),IF(P246=100%,"CUMPLIDA",IF(AND(ISNUMBER(L246),ISNUMBER(OCI!$P$6)), IF(L246&lt;OCI!$P$6,"INCUMPLIDA","PROCESO"), "VERIFICAR FECHA")),"SIN VALOR AVANCE")</f>
        <v>CUMPLIDA</v>
      </c>
      <c r="R246" s="281" t="s">
        <v>2688</v>
      </c>
      <c r="S246" s="365" t="s">
        <v>2642</v>
      </c>
      <c r="T246" s="301">
        <v>1</v>
      </c>
      <c r="U246" s="302">
        <v>45519</v>
      </c>
      <c r="V246" s="302">
        <v>45657</v>
      </c>
      <c r="W246" s="36">
        <f t="shared" si="60"/>
        <v>19.714285714285715</v>
      </c>
      <c r="X246" s="187">
        <v>1</v>
      </c>
      <c r="Y246" s="357" t="s">
        <v>2689</v>
      </c>
      <c r="Z246" s="166">
        <f t="shared" si="50"/>
        <v>1</v>
      </c>
      <c r="AA246" s="166">
        <f t="shared" si="51"/>
        <v>1</v>
      </c>
      <c r="AB246" s="166">
        <f t="shared" si="52"/>
        <v>1</v>
      </c>
      <c r="AC246" s="166">
        <f t="shared" si="53"/>
        <v>1</v>
      </c>
      <c r="AD246" s="166">
        <f t="shared" si="54"/>
        <v>1</v>
      </c>
      <c r="AE246" s="166">
        <f t="shared" si="55"/>
        <v>1</v>
      </c>
      <c r="AF246" s="166">
        <f t="shared" si="56"/>
        <v>1</v>
      </c>
      <c r="AG246" s="166">
        <f t="shared" si="57"/>
        <v>1</v>
      </c>
    </row>
    <row r="247" spans="1:33" ht="120">
      <c r="A247" s="446" t="s">
        <v>19</v>
      </c>
      <c r="B247" s="447" t="s">
        <v>16</v>
      </c>
      <c r="C247" s="631"/>
      <c r="D247" s="631"/>
      <c r="E247" s="632"/>
      <c r="F247" s="632"/>
      <c r="G247" s="305" t="s">
        <v>2644</v>
      </c>
      <c r="H247" s="305" t="s">
        <v>2690</v>
      </c>
      <c r="I247" s="472" t="s">
        <v>156</v>
      </c>
      <c r="J247" s="347">
        <v>1</v>
      </c>
      <c r="K247" s="189">
        <v>45505</v>
      </c>
      <c r="L247" s="189">
        <v>45565</v>
      </c>
      <c r="M247" s="36">
        <f t="shared" si="58"/>
        <v>8.5714285714285712</v>
      </c>
      <c r="N247" s="187">
        <v>1</v>
      </c>
      <c r="O247" s="475" t="s">
        <v>2691</v>
      </c>
      <c r="P247" s="348">
        <f t="shared" si="59"/>
        <v>1</v>
      </c>
      <c r="Q247" s="114" t="str">
        <f>IF(ISNUMBER(P247),IF(P247=100%,"CUMPLIDA",IF(AND(ISNUMBER(L247),ISNUMBER(OCI!$P$6)), IF(L247&lt;OCI!$P$6,"INCUMPLIDA","PROCESO"), "VERIFICAR FECHA")),"SIN VALOR AVANCE")</f>
        <v>CUMPLIDA</v>
      </c>
      <c r="R247" s="364" t="s">
        <v>2690</v>
      </c>
      <c r="S247" s="282" t="s">
        <v>156</v>
      </c>
      <c r="T247" s="301">
        <v>1</v>
      </c>
      <c r="U247" s="302">
        <v>45505</v>
      </c>
      <c r="V247" s="302">
        <v>45565</v>
      </c>
      <c r="W247" s="36">
        <f t="shared" si="60"/>
        <v>8.5714285714285712</v>
      </c>
      <c r="X247" s="187">
        <v>1</v>
      </c>
      <c r="Y247" s="357" t="s">
        <v>2691</v>
      </c>
      <c r="Z247" s="166">
        <f t="shared" si="50"/>
        <v>1</v>
      </c>
      <c r="AA247" s="166">
        <f t="shared" si="51"/>
        <v>1</v>
      </c>
      <c r="AB247" s="166">
        <f t="shared" si="52"/>
        <v>1</v>
      </c>
      <c r="AC247" s="166">
        <f t="shared" si="53"/>
        <v>1</v>
      </c>
      <c r="AD247" s="166">
        <f t="shared" si="54"/>
        <v>1</v>
      </c>
      <c r="AE247" s="166">
        <f t="shared" si="55"/>
        <v>1</v>
      </c>
      <c r="AF247" s="166">
        <f t="shared" si="56"/>
        <v>1</v>
      </c>
      <c r="AG247" s="166">
        <f t="shared" si="57"/>
        <v>1</v>
      </c>
    </row>
    <row r="248" spans="1:33" ht="210.75">
      <c r="A248" s="446" t="s">
        <v>19</v>
      </c>
      <c r="B248" s="447" t="s">
        <v>16</v>
      </c>
      <c r="C248" s="631"/>
      <c r="D248" s="631"/>
      <c r="E248" s="632"/>
      <c r="F248" s="632"/>
      <c r="G248" s="305" t="s">
        <v>2647</v>
      </c>
      <c r="H248" s="305" t="s">
        <v>2647</v>
      </c>
      <c r="I248" s="472" t="s">
        <v>2692</v>
      </c>
      <c r="J248" s="347">
        <v>1</v>
      </c>
      <c r="K248" s="189">
        <v>45566</v>
      </c>
      <c r="L248" s="189">
        <v>45747</v>
      </c>
      <c r="M248" s="36">
        <f t="shared" si="58"/>
        <v>25.857142857142858</v>
      </c>
      <c r="N248" s="187">
        <v>0.77</v>
      </c>
      <c r="O248" s="475" t="s">
        <v>2693</v>
      </c>
      <c r="P248" s="348">
        <f t="shared" si="59"/>
        <v>0.77</v>
      </c>
      <c r="Q248" s="114" t="str">
        <f>IF(ISNUMBER(P248),IF(P248=100%,"CUMPLIDA",IF(AND(ISNUMBER(L248),ISNUMBER(OCI!$P$6)), IF(L248&lt;OCI!$P$6,"INCUMPLIDA","PROCESO"), "VERIFICAR FECHA")),"SIN VALOR AVANCE")</f>
        <v>PROCESO</v>
      </c>
      <c r="R248" s="364" t="s">
        <v>2647</v>
      </c>
      <c r="S248" s="282" t="s">
        <v>2692</v>
      </c>
      <c r="T248" s="301">
        <v>1</v>
      </c>
      <c r="U248" s="302">
        <v>45566</v>
      </c>
      <c r="V248" s="302">
        <v>45747</v>
      </c>
      <c r="W248" s="36">
        <f t="shared" si="60"/>
        <v>25.857142857142858</v>
      </c>
      <c r="X248" s="187">
        <v>0.77</v>
      </c>
      <c r="Y248" s="357" t="s">
        <v>2693</v>
      </c>
      <c r="Z248" s="166">
        <f t="shared" si="50"/>
        <v>1</v>
      </c>
      <c r="AA248" s="166">
        <f t="shared" si="51"/>
        <v>1</v>
      </c>
      <c r="AB248" s="166">
        <f t="shared" si="52"/>
        <v>1</v>
      </c>
      <c r="AC248" s="166">
        <f t="shared" si="53"/>
        <v>1</v>
      </c>
      <c r="AD248" s="166">
        <f t="shared" si="54"/>
        <v>1</v>
      </c>
      <c r="AE248" s="166">
        <f t="shared" si="55"/>
        <v>1</v>
      </c>
      <c r="AF248" s="166">
        <f t="shared" si="56"/>
        <v>1</v>
      </c>
      <c r="AG248" s="166">
        <f t="shared" si="57"/>
        <v>1</v>
      </c>
    </row>
    <row r="249" spans="1:33" ht="225.75" customHeight="1">
      <c r="A249" s="446" t="s">
        <v>19</v>
      </c>
      <c r="B249" s="447" t="s">
        <v>16</v>
      </c>
      <c r="C249" s="631" t="s">
        <v>2694</v>
      </c>
      <c r="D249" s="631" t="s">
        <v>2695</v>
      </c>
      <c r="E249" s="632" t="s">
        <v>2696</v>
      </c>
      <c r="F249" s="632" t="s">
        <v>2697</v>
      </c>
      <c r="G249" s="305" t="s">
        <v>2698</v>
      </c>
      <c r="H249" s="34" t="s">
        <v>2699</v>
      </c>
      <c r="I249" s="475" t="s">
        <v>2700</v>
      </c>
      <c r="J249" s="347">
        <v>1</v>
      </c>
      <c r="K249" s="189">
        <v>45505</v>
      </c>
      <c r="L249" s="189">
        <v>45535</v>
      </c>
      <c r="M249" s="36">
        <f t="shared" si="58"/>
        <v>4.2857142857142856</v>
      </c>
      <c r="N249" s="187">
        <v>1</v>
      </c>
      <c r="O249" s="484" t="s">
        <v>2701</v>
      </c>
      <c r="P249" s="348">
        <f t="shared" si="59"/>
        <v>1</v>
      </c>
      <c r="Q249" s="114" t="str">
        <f>IF(ISNUMBER(P249),IF(P249=100%,"CUMPLIDA",IF(AND(ISNUMBER(L249),ISNUMBER(OCI!$P$6)), IF(L249&lt;OCI!$P$6,"INCUMPLIDA","PROCESO"), "VERIFICAR FECHA")),"SIN VALOR AVANCE")</f>
        <v>CUMPLIDA</v>
      </c>
      <c r="R249" s="281" t="s">
        <v>2699</v>
      </c>
      <c r="S249" s="365" t="s">
        <v>2700</v>
      </c>
      <c r="T249" s="301">
        <v>1</v>
      </c>
      <c r="U249" s="302">
        <v>45505</v>
      </c>
      <c r="V249" s="302">
        <v>45535</v>
      </c>
      <c r="W249" s="36">
        <f t="shared" si="60"/>
        <v>4.2857142857142856</v>
      </c>
      <c r="X249" s="187">
        <v>1</v>
      </c>
      <c r="Y249" s="358" t="s">
        <v>2701</v>
      </c>
      <c r="Z249" s="166">
        <f t="shared" si="50"/>
        <v>1</v>
      </c>
      <c r="AA249" s="166">
        <f t="shared" si="51"/>
        <v>1</v>
      </c>
      <c r="AB249" s="166">
        <f t="shared" si="52"/>
        <v>1</v>
      </c>
      <c r="AC249" s="166">
        <f t="shared" si="53"/>
        <v>1</v>
      </c>
      <c r="AD249" s="166">
        <f t="shared" si="54"/>
        <v>1</v>
      </c>
      <c r="AE249" s="166">
        <f t="shared" si="55"/>
        <v>1</v>
      </c>
      <c r="AF249" s="166">
        <f t="shared" si="56"/>
        <v>1</v>
      </c>
      <c r="AG249" s="166">
        <f t="shared" si="57"/>
        <v>1</v>
      </c>
    </row>
    <row r="250" spans="1:33" ht="409.5">
      <c r="A250" s="446" t="s">
        <v>19</v>
      </c>
      <c r="B250" s="447" t="s">
        <v>16</v>
      </c>
      <c r="C250" s="631"/>
      <c r="D250" s="631"/>
      <c r="E250" s="632"/>
      <c r="F250" s="632"/>
      <c r="G250" s="305" t="s">
        <v>2702</v>
      </c>
      <c r="H250" s="34" t="s">
        <v>2703</v>
      </c>
      <c r="I250" s="475" t="s">
        <v>2704</v>
      </c>
      <c r="J250" s="347">
        <v>1</v>
      </c>
      <c r="K250" s="189">
        <v>45505</v>
      </c>
      <c r="L250" s="189">
        <v>45535</v>
      </c>
      <c r="M250" s="36">
        <f t="shared" si="58"/>
        <v>4.2857142857142856</v>
      </c>
      <c r="N250" s="187">
        <v>1</v>
      </c>
      <c r="O250" s="484" t="s">
        <v>2705</v>
      </c>
      <c r="P250" s="348">
        <f t="shared" si="59"/>
        <v>1</v>
      </c>
      <c r="Q250" s="114" t="str">
        <f>IF(ISNUMBER(P250),IF(P250=100%,"CUMPLIDA",IF(AND(ISNUMBER(L250),ISNUMBER(OCI!$P$6)), IF(L250&lt;OCI!$P$6,"INCUMPLIDA","PROCESO"), "VERIFICAR FECHA")),"SIN VALOR AVANCE")</f>
        <v>CUMPLIDA</v>
      </c>
      <c r="R250" s="281" t="s">
        <v>2703</v>
      </c>
      <c r="S250" s="365" t="s">
        <v>2704</v>
      </c>
      <c r="T250" s="301">
        <v>1</v>
      </c>
      <c r="U250" s="302">
        <v>45505</v>
      </c>
      <c r="V250" s="302">
        <v>45535</v>
      </c>
      <c r="W250" s="36">
        <f t="shared" si="60"/>
        <v>4.2857142857142856</v>
      </c>
      <c r="X250" s="187">
        <v>1</v>
      </c>
      <c r="Y250" s="358" t="s">
        <v>2705</v>
      </c>
      <c r="Z250" s="166">
        <f t="shared" si="50"/>
        <v>1</v>
      </c>
      <c r="AA250" s="166">
        <f t="shared" si="51"/>
        <v>1</v>
      </c>
      <c r="AB250" s="166">
        <f t="shared" si="52"/>
        <v>1</v>
      </c>
      <c r="AC250" s="166">
        <f t="shared" si="53"/>
        <v>1</v>
      </c>
      <c r="AD250" s="166">
        <f t="shared" si="54"/>
        <v>1</v>
      </c>
      <c r="AE250" s="166">
        <f t="shared" si="55"/>
        <v>1</v>
      </c>
      <c r="AF250" s="166">
        <f t="shared" si="56"/>
        <v>1</v>
      </c>
      <c r="AG250" s="166">
        <f t="shared" si="57"/>
        <v>1</v>
      </c>
    </row>
    <row r="251" spans="1:33" ht="180" customHeight="1">
      <c r="A251" s="446" t="s">
        <v>19</v>
      </c>
      <c r="B251" s="447" t="s">
        <v>16</v>
      </c>
      <c r="C251" s="631"/>
      <c r="D251" s="631"/>
      <c r="E251" s="632"/>
      <c r="F251" s="632"/>
      <c r="G251" s="305" t="s">
        <v>2612</v>
      </c>
      <c r="H251" s="34" t="s">
        <v>2706</v>
      </c>
      <c r="I251" s="475" t="s">
        <v>2614</v>
      </c>
      <c r="J251" s="347">
        <v>1</v>
      </c>
      <c r="K251" s="189">
        <v>45505</v>
      </c>
      <c r="L251" s="189">
        <v>45870</v>
      </c>
      <c r="M251" s="36">
        <f t="shared" si="58"/>
        <v>52.142857142857146</v>
      </c>
      <c r="N251" s="187">
        <v>0</v>
      </c>
      <c r="O251" s="475" t="s">
        <v>2707</v>
      </c>
      <c r="P251" s="348">
        <f t="shared" si="59"/>
        <v>0</v>
      </c>
      <c r="Q251" s="114" t="str">
        <f>IF(ISNUMBER(P251),IF(P251=100%,"CUMPLIDA",IF(AND(ISNUMBER(L251),ISNUMBER(OCI!$P$6)), IF(L251&lt;OCI!$P$6,"INCUMPLIDA","PROCESO"), "VERIFICAR FECHA")),"SIN VALOR AVANCE")</f>
        <v>PROCESO</v>
      </c>
      <c r="R251" s="281" t="s">
        <v>2706</v>
      </c>
      <c r="S251" s="365" t="s">
        <v>2614</v>
      </c>
      <c r="T251" s="301">
        <v>1</v>
      </c>
      <c r="U251" s="302">
        <v>45505</v>
      </c>
      <c r="V251" s="302">
        <v>45870</v>
      </c>
      <c r="W251" s="36">
        <f t="shared" si="60"/>
        <v>52.142857142857146</v>
      </c>
      <c r="X251" s="287">
        <v>0</v>
      </c>
      <c r="Y251" s="357" t="s">
        <v>2707</v>
      </c>
      <c r="Z251" s="166">
        <f t="shared" si="50"/>
        <v>1</v>
      </c>
      <c r="AA251" s="166">
        <f t="shared" si="51"/>
        <v>1</v>
      </c>
      <c r="AB251" s="166">
        <f t="shared" si="52"/>
        <v>1</v>
      </c>
      <c r="AC251" s="166">
        <f t="shared" si="53"/>
        <v>1</v>
      </c>
      <c r="AD251" s="166">
        <f t="shared" si="54"/>
        <v>1</v>
      </c>
      <c r="AE251" s="166">
        <f t="shared" si="55"/>
        <v>1</v>
      </c>
      <c r="AF251" s="166">
        <f t="shared" si="56"/>
        <v>1</v>
      </c>
      <c r="AG251" s="166">
        <f t="shared" si="57"/>
        <v>1</v>
      </c>
    </row>
    <row r="252" spans="1:33" ht="360">
      <c r="A252" s="446" t="s">
        <v>19</v>
      </c>
      <c r="B252" s="447" t="s">
        <v>16</v>
      </c>
      <c r="C252" s="631"/>
      <c r="D252" s="631"/>
      <c r="E252" s="632"/>
      <c r="F252" s="632"/>
      <c r="G252" s="305" t="s">
        <v>2708</v>
      </c>
      <c r="H252" s="34" t="s">
        <v>2709</v>
      </c>
      <c r="I252" s="472" t="s">
        <v>2710</v>
      </c>
      <c r="J252" s="347">
        <v>1</v>
      </c>
      <c r="K252" s="189">
        <v>45519</v>
      </c>
      <c r="L252" s="189">
        <v>45657</v>
      </c>
      <c r="M252" s="36">
        <f t="shared" si="58"/>
        <v>19.714285714285715</v>
      </c>
      <c r="N252" s="187">
        <v>1</v>
      </c>
      <c r="O252" s="475" t="s">
        <v>2711</v>
      </c>
      <c r="P252" s="348">
        <f t="shared" si="59"/>
        <v>1</v>
      </c>
      <c r="Q252" s="114" t="str">
        <f>IF(ISNUMBER(P252),IF(P252=100%,"CUMPLIDA",IF(AND(ISNUMBER(L252),ISNUMBER(OCI!$P$6)), IF(L252&lt;OCI!$P$6,"INCUMPLIDA","PROCESO"), "VERIFICAR FECHA")),"SIN VALOR AVANCE")</f>
        <v>CUMPLIDA</v>
      </c>
      <c r="R252" s="281" t="s">
        <v>2709</v>
      </c>
      <c r="S252" s="282" t="s">
        <v>2710</v>
      </c>
      <c r="T252" s="301">
        <v>1</v>
      </c>
      <c r="U252" s="302">
        <v>45519</v>
      </c>
      <c r="V252" s="302">
        <v>45657</v>
      </c>
      <c r="W252" s="36">
        <f t="shared" si="60"/>
        <v>19.714285714285715</v>
      </c>
      <c r="X252" s="187">
        <v>1</v>
      </c>
      <c r="Y252" s="357" t="s">
        <v>2711</v>
      </c>
      <c r="Z252" s="166">
        <f t="shared" si="50"/>
        <v>1</v>
      </c>
      <c r="AA252" s="166">
        <f t="shared" si="51"/>
        <v>1</v>
      </c>
      <c r="AB252" s="166">
        <f t="shared" si="52"/>
        <v>1</v>
      </c>
      <c r="AC252" s="166">
        <f t="shared" si="53"/>
        <v>1</v>
      </c>
      <c r="AD252" s="166">
        <f t="shared" si="54"/>
        <v>1</v>
      </c>
      <c r="AE252" s="166">
        <f t="shared" si="55"/>
        <v>1</v>
      </c>
      <c r="AF252" s="166">
        <f t="shared" si="56"/>
        <v>1</v>
      </c>
      <c r="AG252" s="166">
        <f t="shared" si="57"/>
        <v>1</v>
      </c>
    </row>
    <row r="253" spans="1:33" ht="210.75" customHeight="1">
      <c r="A253" s="446" t="s">
        <v>19</v>
      </c>
      <c r="B253" s="447" t="s">
        <v>16</v>
      </c>
      <c r="C253" s="631" t="s">
        <v>2712</v>
      </c>
      <c r="D253" s="631" t="s">
        <v>2713</v>
      </c>
      <c r="E253" s="632" t="s">
        <v>2714</v>
      </c>
      <c r="F253" s="632" t="s">
        <v>2715</v>
      </c>
      <c r="G253" s="342" t="s">
        <v>2716</v>
      </c>
      <c r="H253" s="342" t="s">
        <v>2717</v>
      </c>
      <c r="I253" s="472" t="s">
        <v>2718</v>
      </c>
      <c r="J253" s="347">
        <v>6</v>
      </c>
      <c r="K253" s="351">
        <v>45611</v>
      </c>
      <c r="L253" s="351">
        <v>45807</v>
      </c>
      <c r="M253" s="36">
        <f t="shared" si="58"/>
        <v>28</v>
      </c>
      <c r="N253" s="187">
        <v>0</v>
      </c>
      <c r="O253" s="472" t="s">
        <v>2719</v>
      </c>
      <c r="P253" s="348">
        <f t="shared" si="59"/>
        <v>0</v>
      </c>
      <c r="Q253" s="114" t="str">
        <f>IF(ISNUMBER(P253),IF(P253=100%,"CUMPLIDA",IF(AND(ISNUMBER(L253),ISNUMBER(OCI!$P$6)), IF(L253&lt;OCI!$P$6,"INCUMPLIDA","PROCESO"), "VERIFICAR FECHA")),"SIN VALOR AVANCE")</f>
        <v>PROCESO</v>
      </c>
      <c r="R253" s="369" t="s">
        <v>2717</v>
      </c>
      <c r="S253" s="282" t="s">
        <v>2718</v>
      </c>
      <c r="T253" s="301">
        <v>6</v>
      </c>
      <c r="U253" s="372">
        <v>45611</v>
      </c>
      <c r="V253" s="372">
        <v>45807</v>
      </c>
      <c r="W253" s="36">
        <f t="shared" si="60"/>
        <v>28</v>
      </c>
      <c r="X253" s="187">
        <v>0</v>
      </c>
      <c r="Y253" s="355" t="s">
        <v>2719</v>
      </c>
      <c r="Z253" s="166">
        <f t="shared" si="50"/>
        <v>1</v>
      </c>
      <c r="AA253" s="166">
        <f t="shared" si="51"/>
        <v>1</v>
      </c>
      <c r="AB253" s="166">
        <f t="shared" si="52"/>
        <v>1</v>
      </c>
      <c r="AC253" s="166">
        <f t="shared" si="53"/>
        <v>1</v>
      </c>
      <c r="AD253" s="166">
        <f t="shared" si="54"/>
        <v>1</v>
      </c>
      <c r="AE253" s="166">
        <f t="shared" si="55"/>
        <v>1</v>
      </c>
      <c r="AF253" s="166">
        <f t="shared" si="56"/>
        <v>1</v>
      </c>
      <c r="AG253" s="166">
        <f t="shared" si="57"/>
        <v>1</v>
      </c>
    </row>
    <row r="254" spans="1:33" ht="225">
      <c r="A254" s="446" t="s">
        <v>19</v>
      </c>
      <c r="B254" s="447" t="s">
        <v>16</v>
      </c>
      <c r="C254" s="631"/>
      <c r="D254" s="631"/>
      <c r="E254" s="632"/>
      <c r="F254" s="632"/>
      <c r="G254" s="342" t="s">
        <v>2720</v>
      </c>
      <c r="H254" s="342" t="s">
        <v>2721</v>
      </c>
      <c r="I254" s="472" t="s">
        <v>2722</v>
      </c>
      <c r="J254" s="347">
        <v>3</v>
      </c>
      <c r="K254" s="351">
        <v>45611</v>
      </c>
      <c r="L254" s="351">
        <v>45703</v>
      </c>
      <c r="M254" s="36">
        <f t="shared" si="58"/>
        <v>13.142857142857142</v>
      </c>
      <c r="N254" s="187">
        <v>0</v>
      </c>
      <c r="O254" s="475" t="s">
        <v>2723</v>
      </c>
      <c r="P254" s="348">
        <f t="shared" si="59"/>
        <v>0</v>
      </c>
      <c r="Q254" s="114" t="str">
        <f>IF(ISNUMBER(P254),IF(P254=100%,"CUMPLIDA",IF(AND(ISNUMBER(L254),ISNUMBER(OCI!$P$6)), IF(L254&lt;OCI!$P$6,"INCUMPLIDA","PROCESO"), "VERIFICAR FECHA")),"SIN VALOR AVANCE")</f>
        <v>PROCESO</v>
      </c>
      <c r="R254" s="369" t="s">
        <v>2721</v>
      </c>
      <c r="S254" s="282" t="s">
        <v>2722</v>
      </c>
      <c r="T254" s="301">
        <v>3</v>
      </c>
      <c r="U254" s="372">
        <v>45611</v>
      </c>
      <c r="V254" s="372">
        <v>45703</v>
      </c>
      <c r="W254" s="36">
        <f t="shared" si="60"/>
        <v>13.142857142857142</v>
      </c>
      <c r="X254" s="187">
        <v>0</v>
      </c>
      <c r="Y254" s="357" t="s">
        <v>2723</v>
      </c>
      <c r="Z254" s="166">
        <f t="shared" si="50"/>
        <v>1</v>
      </c>
      <c r="AA254" s="166">
        <f t="shared" si="51"/>
        <v>1</v>
      </c>
      <c r="AB254" s="166">
        <f t="shared" si="52"/>
        <v>1</v>
      </c>
      <c r="AC254" s="166">
        <f t="shared" si="53"/>
        <v>1</v>
      </c>
      <c r="AD254" s="166">
        <f t="shared" si="54"/>
        <v>1</v>
      </c>
      <c r="AE254" s="166">
        <f t="shared" si="55"/>
        <v>1</v>
      </c>
      <c r="AF254" s="166">
        <f t="shared" si="56"/>
        <v>1</v>
      </c>
      <c r="AG254" s="166">
        <f t="shared" si="57"/>
        <v>1</v>
      </c>
    </row>
    <row r="255" spans="1:33" ht="105.75" customHeight="1">
      <c r="A255" s="446" t="s">
        <v>19</v>
      </c>
      <c r="B255" s="447" t="s">
        <v>16</v>
      </c>
      <c r="C255" s="631"/>
      <c r="D255" s="631"/>
      <c r="E255" s="632"/>
      <c r="F255" s="632"/>
      <c r="G255" s="34" t="s">
        <v>2724</v>
      </c>
      <c r="H255" s="34" t="s">
        <v>2725</v>
      </c>
      <c r="I255" s="472" t="s">
        <v>2726</v>
      </c>
      <c r="J255" s="347">
        <v>36</v>
      </c>
      <c r="K255" s="307">
        <v>45597</v>
      </c>
      <c r="L255" s="307">
        <v>45961</v>
      </c>
      <c r="M255" s="36">
        <f t="shared" si="58"/>
        <v>52</v>
      </c>
      <c r="N255" s="187">
        <v>0</v>
      </c>
      <c r="O255" s="475" t="s">
        <v>2723</v>
      </c>
      <c r="P255" s="348">
        <f t="shared" si="59"/>
        <v>0</v>
      </c>
      <c r="Q255" s="114" t="str">
        <f>IF(ISNUMBER(P255),IF(P255=100%,"CUMPLIDA",IF(AND(ISNUMBER(L255),ISNUMBER(OCI!$P$6)), IF(L255&lt;OCI!$P$6,"INCUMPLIDA","PROCESO"), "VERIFICAR FECHA")),"SIN VALOR AVANCE")</f>
        <v>PROCESO</v>
      </c>
      <c r="R255" s="281" t="s">
        <v>2725</v>
      </c>
      <c r="S255" s="282" t="s">
        <v>2726</v>
      </c>
      <c r="T255" s="301">
        <v>36</v>
      </c>
      <c r="U255" s="359">
        <v>45597</v>
      </c>
      <c r="V255" s="359">
        <v>45961</v>
      </c>
      <c r="W255" s="36">
        <f t="shared" si="60"/>
        <v>52</v>
      </c>
      <c r="X255" s="187">
        <v>0</v>
      </c>
      <c r="Y255" s="357" t="s">
        <v>2723</v>
      </c>
      <c r="Z255" s="166">
        <f t="shared" si="50"/>
        <v>1</v>
      </c>
      <c r="AA255" s="166">
        <f t="shared" si="51"/>
        <v>1</v>
      </c>
      <c r="AB255" s="166">
        <f t="shared" si="52"/>
        <v>1</v>
      </c>
      <c r="AC255" s="166">
        <f t="shared" si="53"/>
        <v>1</v>
      </c>
      <c r="AD255" s="166">
        <f t="shared" si="54"/>
        <v>1</v>
      </c>
      <c r="AE255" s="166">
        <f t="shared" si="55"/>
        <v>1</v>
      </c>
      <c r="AF255" s="166">
        <f t="shared" si="56"/>
        <v>1</v>
      </c>
      <c r="AG255" s="166">
        <f t="shared" si="57"/>
        <v>1</v>
      </c>
    </row>
    <row r="256" spans="1:33" ht="225">
      <c r="A256" s="446" t="s">
        <v>19</v>
      </c>
      <c r="B256" s="447" t="s">
        <v>16</v>
      </c>
      <c r="C256" s="631"/>
      <c r="D256" s="631"/>
      <c r="E256" s="632"/>
      <c r="F256" s="632"/>
      <c r="G256" s="34" t="s">
        <v>2727</v>
      </c>
      <c r="H256" s="34" t="s">
        <v>2728</v>
      </c>
      <c r="I256" s="472" t="s">
        <v>2729</v>
      </c>
      <c r="J256" s="347">
        <v>12</v>
      </c>
      <c r="K256" s="307">
        <v>45641</v>
      </c>
      <c r="L256" s="307">
        <v>46006</v>
      </c>
      <c r="M256" s="36">
        <f t="shared" si="58"/>
        <v>52.142857142857146</v>
      </c>
      <c r="N256" s="187">
        <v>0</v>
      </c>
      <c r="O256" s="475" t="s">
        <v>2730</v>
      </c>
      <c r="P256" s="348">
        <f t="shared" si="59"/>
        <v>0</v>
      </c>
      <c r="Q256" s="114" t="str">
        <f>IF(ISNUMBER(P256),IF(P256=100%,"CUMPLIDA",IF(AND(ISNUMBER(L256),ISNUMBER(OCI!$P$6)), IF(L256&lt;OCI!$P$6,"INCUMPLIDA","PROCESO"), "VERIFICAR FECHA")),"SIN VALOR AVANCE")</f>
        <v>PROCESO</v>
      </c>
      <c r="R256" s="281" t="s">
        <v>2728</v>
      </c>
      <c r="S256" s="282" t="s">
        <v>2729</v>
      </c>
      <c r="T256" s="301">
        <v>12</v>
      </c>
      <c r="U256" s="359">
        <v>45641</v>
      </c>
      <c r="V256" s="359">
        <v>46006</v>
      </c>
      <c r="W256" s="36">
        <f t="shared" si="60"/>
        <v>52.142857142857146</v>
      </c>
      <c r="X256" s="187">
        <v>0</v>
      </c>
      <c r="Y256" s="357" t="s">
        <v>2730</v>
      </c>
      <c r="Z256" s="166">
        <f t="shared" ref="Z256:Z319" si="61">IF(R256=H256,1,0)</f>
        <v>1</v>
      </c>
      <c r="AA256" s="166">
        <f t="shared" ref="AA256:AA319" si="62">IF(S256=I256,1,0)</f>
        <v>1</v>
      </c>
      <c r="AB256" s="166">
        <f t="shared" ref="AB256:AB319" si="63">IF(T256=J256,1,0)</f>
        <v>1</v>
      </c>
      <c r="AC256" s="166">
        <f t="shared" ref="AC256:AC319" si="64">IF(U256=K256,1,0)</f>
        <v>1</v>
      </c>
      <c r="AD256" s="166">
        <f t="shared" ref="AD256:AD319" si="65">IF(V256=L256,1,0)</f>
        <v>1</v>
      </c>
      <c r="AE256" s="166">
        <f t="shared" ref="AE256:AE319" si="66">IF(W256=M256,1,0)</f>
        <v>1</v>
      </c>
      <c r="AF256" s="166">
        <f t="shared" ref="AF256:AF319" si="67">IF(X256=N256,1,0)</f>
        <v>1</v>
      </c>
      <c r="AG256" s="166">
        <f t="shared" ref="AG256:AG319" si="68">IF(Y256=O256,1,0)</f>
        <v>1</v>
      </c>
    </row>
    <row r="257" spans="1:33" ht="210.75" customHeight="1">
      <c r="A257" s="446" t="s">
        <v>19</v>
      </c>
      <c r="B257" s="447" t="s">
        <v>16</v>
      </c>
      <c r="C257" s="631"/>
      <c r="D257" s="631" t="s">
        <v>2731</v>
      </c>
      <c r="E257" s="632" t="s">
        <v>2732</v>
      </c>
      <c r="F257" s="632" t="s">
        <v>2733</v>
      </c>
      <c r="G257" s="342" t="s">
        <v>2734</v>
      </c>
      <c r="H257" s="342" t="s">
        <v>2735</v>
      </c>
      <c r="I257" s="472" t="s">
        <v>2718</v>
      </c>
      <c r="J257" s="347">
        <v>6</v>
      </c>
      <c r="K257" s="307">
        <v>45597</v>
      </c>
      <c r="L257" s="307">
        <v>45777</v>
      </c>
      <c r="M257" s="36">
        <f t="shared" si="58"/>
        <v>25.714285714285715</v>
      </c>
      <c r="N257" s="187">
        <v>0</v>
      </c>
      <c r="O257" s="472" t="s">
        <v>2719</v>
      </c>
      <c r="P257" s="348">
        <f t="shared" si="59"/>
        <v>0</v>
      </c>
      <c r="Q257" s="114" t="str">
        <f>IF(ISNUMBER(P257),IF(P257=100%,"CUMPLIDA",IF(AND(ISNUMBER(L257),ISNUMBER(OCI!$P$6)), IF(L257&lt;OCI!$P$6,"INCUMPLIDA","PROCESO"), "VERIFICAR FECHA")),"SIN VALOR AVANCE")</f>
        <v>PROCESO</v>
      </c>
      <c r="R257" s="369" t="s">
        <v>2735</v>
      </c>
      <c r="S257" s="282" t="s">
        <v>2718</v>
      </c>
      <c r="T257" s="301">
        <v>6</v>
      </c>
      <c r="U257" s="359">
        <v>45597</v>
      </c>
      <c r="V257" s="359">
        <v>45777</v>
      </c>
      <c r="W257" s="36">
        <f t="shared" si="60"/>
        <v>25.714285714285715</v>
      </c>
      <c r="X257" s="187">
        <v>0</v>
      </c>
      <c r="Y257" s="355" t="s">
        <v>2719</v>
      </c>
      <c r="Z257" s="166">
        <f t="shared" si="61"/>
        <v>1</v>
      </c>
      <c r="AA257" s="166">
        <f t="shared" si="62"/>
        <v>1</v>
      </c>
      <c r="AB257" s="166">
        <f t="shared" si="63"/>
        <v>1</v>
      </c>
      <c r="AC257" s="166">
        <f t="shared" si="64"/>
        <v>1</v>
      </c>
      <c r="AD257" s="166">
        <f t="shared" si="65"/>
        <v>1</v>
      </c>
      <c r="AE257" s="166">
        <f t="shared" si="66"/>
        <v>1</v>
      </c>
      <c r="AF257" s="166">
        <f t="shared" si="67"/>
        <v>1</v>
      </c>
      <c r="AG257" s="166">
        <f t="shared" si="68"/>
        <v>1</v>
      </c>
    </row>
    <row r="258" spans="1:33" ht="225">
      <c r="A258" s="446" t="s">
        <v>19</v>
      </c>
      <c r="B258" s="447" t="s">
        <v>16</v>
      </c>
      <c r="C258" s="631"/>
      <c r="D258" s="631"/>
      <c r="E258" s="632"/>
      <c r="F258" s="632"/>
      <c r="G258" s="342" t="s">
        <v>2720</v>
      </c>
      <c r="H258" s="342" t="s">
        <v>2721</v>
      </c>
      <c r="I258" s="472" t="s">
        <v>2722</v>
      </c>
      <c r="J258" s="347">
        <v>3</v>
      </c>
      <c r="K258" s="307">
        <v>45611</v>
      </c>
      <c r="L258" s="307">
        <v>45703</v>
      </c>
      <c r="M258" s="36">
        <f t="shared" si="58"/>
        <v>13.142857142857142</v>
      </c>
      <c r="N258" s="187">
        <v>0</v>
      </c>
      <c r="O258" s="475" t="s">
        <v>2723</v>
      </c>
      <c r="P258" s="348">
        <f t="shared" si="59"/>
        <v>0</v>
      </c>
      <c r="Q258" s="114" t="str">
        <f>IF(ISNUMBER(P258),IF(P258=100%,"CUMPLIDA",IF(AND(ISNUMBER(L258),ISNUMBER(OCI!$P$6)), IF(L258&lt;OCI!$P$6,"INCUMPLIDA","PROCESO"), "VERIFICAR FECHA")),"SIN VALOR AVANCE")</f>
        <v>PROCESO</v>
      </c>
      <c r="R258" s="369" t="s">
        <v>2721</v>
      </c>
      <c r="S258" s="282" t="s">
        <v>2722</v>
      </c>
      <c r="T258" s="301">
        <v>3</v>
      </c>
      <c r="U258" s="359">
        <v>45611</v>
      </c>
      <c r="V258" s="359">
        <v>45703</v>
      </c>
      <c r="W258" s="36">
        <f t="shared" si="60"/>
        <v>13.142857142857142</v>
      </c>
      <c r="X258" s="187">
        <v>0</v>
      </c>
      <c r="Y258" s="357" t="s">
        <v>2723</v>
      </c>
      <c r="Z258" s="166">
        <f t="shared" si="61"/>
        <v>1</v>
      </c>
      <c r="AA258" s="166">
        <f t="shared" si="62"/>
        <v>1</v>
      </c>
      <c r="AB258" s="166">
        <f t="shared" si="63"/>
        <v>1</v>
      </c>
      <c r="AC258" s="166">
        <f t="shared" si="64"/>
        <v>1</v>
      </c>
      <c r="AD258" s="166">
        <f t="shared" si="65"/>
        <v>1</v>
      </c>
      <c r="AE258" s="166">
        <f t="shared" si="66"/>
        <v>1</v>
      </c>
      <c r="AF258" s="166">
        <f t="shared" si="67"/>
        <v>1</v>
      </c>
      <c r="AG258" s="166">
        <f t="shared" si="68"/>
        <v>1</v>
      </c>
    </row>
    <row r="259" spans="1:33" ht="315" customHeight="1">
      <c r="A259" s="446" t="s">
        <v>19</v>
      </c>
      <c r="B259" s="447" t="s">
        <v>16</v>
      </c>
      <c r="C259" s="631"/>
      <c r="D259" s="631"/>
      <c r="E259" s="632"/>
      <c r="F259" s="632"/>
      <c r="G259" s="34" t="s">
        <v>2736</v>
      </c>
      <c r="H259" s="34" t="s">
        <v>2737</v>
      </c>
      <c r="I259" s="472" t="s">
        <v>2738</v>
      </c>
      <c r="J259" s="347">
        <v>36</v>
      </c>
      <c r="K259" s="307">
        <v>45597</v>
      </c>
      <c r="L259" s="307">
        <v>45961</v>
      </c>
      <c r="M259" s="36">
        <f t="shared" si="58"/>
        <v>52</v>
      </c>
      <c r="N259" s="187">
        <v>0</v>
      </c>
      <c r="O259" s="477" t="s">
        <v>2739</v>
      </c>
      <c r="P259" s="348">
        <f t="shared" si="59"/>
        <v>0</v>
      </c>
      <c r="Q259" s="114" t="str">
        <f>IF(ISNUMBER(P259),IF(P259=100%,"CUMPLIDA",IF(AND(ISNUMBER(L259),ISNUMBER(OCI!$P$6)), IF(L259&lt;OCI!$P$6,"INCUMPLIDA","PROCESO"), "VERIFICAR FECHA")),"SIN VALOR AVANCE")</f>
        <v>PROCESO</v>
      </c>
      <c r="R259" s="281" t="s">
        <v>2737</v>
      </c>
      <c r="S259" s="282" t="s">
        <v>2738</v>
      </c>
      <c r="T259" s="301">
        <v>36</v>
      </c>
      <c r="U259" s="359">
        <v>45597</v>
      </c>
      <c r="V259" s="359">
        <v>45961</v>
      </c>
      <c r="W259" s="36">
        <f t="shared" si="60"/>
        <v>52</v>
      </c>
      <c r="X259" s="187">
        <v>0</v>
      </c>
      <c r="Y259" s="356" t="s">
        <v>2739</v>
      </c>
      <c r="Z259" s="166">
        <f t="shared" si="61"/>
        <v>1</v>
      </c>
      <c r="AA259" s="166">
        <f t="shared" si="62"/>
        <v>1</v>
      </c>
      <c r="AB259" s="166">
        <f t="shared" si="63"/>
        <v>1</v>
      </c>
      <c r="AC259" s="166">
        <f t="shared" si="64"/>
        <v>1</v>
      </c>
      <c r="AD259" s="166">
        <f t="shared" si="65"/>
        <v>1</v>
      </c>
      <c r="AE259" s="166">
        <f t="shared" si="66"/>
        <v>1</v>
      </c>
      <c r="AF259" s="166">
        <f t="shared" si="67"/>
        <v>1</v>
      </c>
      <c r="AG259" s="166">
        <f t="shared" si="68"/>
        <v>1</v>
      </c>
    </row>
    <row r="260" spans="1:33" ht="390" customHeight="1">
      <c r="A260" s="446" t="s">
        <v>19</v>
      </c>
      <c r="B260" s="447" t="s">
        <v>16</v>
      </c>
      <c r="C260" s="631"/>
      <c r="D260" s="631"/>
      <c r="E260" s="632"/>
      <c r="F260" s="632"/>
      <c r="G260" s="34" t="s">
        <v>2740</v>
      </c>
      <c r="H260" s="34" t="s">
        <v>2741</v>
      </c>
      <c r="I260" s="472" t="s">
        <v>2742</v>
      </c>
      <c r="J260" s="347">
        <v>12</v>
      </c>
      <c r="K260" s="307">
        <v>45641</v>
      </c>
      <c r="L260" s="307">
        <v>46006</v>
      </c>
      <c r="M260" s="36">
        <f t="shared" si="58"/>
        <v>52.142857142857146</v>
      </c>
      <c r="N260" s="187">
        <v>0</v>
      </c>
      <c r="O260" s="477" t="s">
        <v>2743</v>
      </c>
      <c r="P260" s="348">
        <f t="shared" si="59"/>
        <v>0</v>
      </c>
      <c r="Q260" s="114" t="str">
        <f>IF(ISNUMBER(P260),IF(P260=100%,"CUMPLIDA",IF(AND(ISNUMBER(L260),ISNUMBER(OCI!$P$6)), IF(L260&lt;OCI!$P$6,"INCUMPLIDA","PROCESO"), "VERIFICAR FECHA")),"SIN VALOR AVANCE")</f>
        <v>PROCESO</v>
      </c>
      <c r="R260" s="281" t="s">
        <v>2741</v>
      </c>
      <c r="S260" s="282" t="s">
        <v>2742</v>
      </c>
      <c r="T260" s="301">
        <v>12</v>
      </c>
      <c r="U260" s="359">
        <v>45641</v>
      </c>
      <c r="V260" s="359">
        <v>46006</v>
      </c>
      <c r="W260" s="36">
        <f t="shared" si="60"/>
        <v>52.142857142857146</v>
      </c>
      <c r="X260" s="187">
        <v>0</v>
      </c>
      <c r="Y260" s="356" t="s">
        <v>2743</v>
      </c>
      <c r="Z260" s="166">
        <f t="shared" si="61"/>
        <v>1</v>
      </c>
      <c r="AA260" s="166">
        <f t="shared" si="62"/>
        <v>1</v>
      </c>
      <c r="AB260" s="166">
        <f t="shared" si="63"/>
        <v>1</v>
      </c>
      <c r="AC260" s="166">
        <f t="shared" si="64"/>
        <v>1</v>
      </c>
      <c r="AD260" s="166">
        <f t="shared" si="65"/>
        <v>1</v>
      </c>
      <c r="AE260" s="166">
        <f t="shared" si="66"/>
        <v>1</v>
      </c>
      <c r="AF260" s="166">
        <f t="shared" si="67"/>
        <v>1</v>
      </c>
      <c r="AG260" s="166">
        <f t="shared" si="68"/>
        <v>1</v>
      </c>
    </row>
    <row r="261" spans="1:33" ht="195" customHeight="1">
      <c r="A261" s="446" t="s">
        <v>19</v>
      </c>
      <c r="B261" s="447" t="s">
        <v>16</v>
      </c>
      <c r="C261" s="631"/>
      <c r="D261" s="631" t="s">
        <v>2744</v>
      </c>
      <c r="E261" s="633" t="s">
        <v>2745</v>
      </c>
      <c r="F261" s="633" t="s">
        <v>2746</v>
      </c>
      <c r="G261" s="352" t="s">
        <v>2747</v>
      </c>
      <c r="H261" s="352" t="s">
        <v>2748</v>
      </c>
      <c r="I261" s="472" t="s">
        <v>2749</v>
      </c>
      <c r="J261" s="353">
        <v>1</v>
      </c>
      <c r="K261" s="307">
        <v>45606</v>
      </c>
      <c r="L261" s="307">
        <v>45884</v>
      </c>
      <c r="M261" s="36">
        <f t="shared" si="58"/>
        <v>39.714285714285715</v>
      </c>
      <c r="N261" s="450">
        <v>0</v>
      </c>
      <c r="O261" s="477" t="s">
        <v>2739</v>
      </c>
      <c r="P261" s="348">
        <f t="shared" si="59"/>
        <v>0</v>
      </c>
      <c r="Q261" s="114" t="str">
        <f>IF(ISNUMBER(P261),IF(P261=100%,"CUMPLIDA",IF(AND(ISNUMBER(L261),ISNUMBER(OCI!$P$6)), IF(L261&lt;OCI!$P$6,"INCUMPLIDA","PROCESO"), "VERIFICAR FECHA")),"SIN VALOR AVANCE")</f>
        <v>PROCESO</v>
      </c>
      <c r="R261" s="373" t="s">
        <v>2748</v>
      </c>
      <c r="S261" s="282" t="s">
        <v>2749</v>
      </c>
      <c r="T261" s="374">
        <v>1</v>
      </c>
      <c r="U261" s="359">
        <v>45606</v>
      </c>
      <c r="V261" s="359">
        <v>45884</v>
      </c>
      <c r="W261" s="36">
        <f t="shared" si="60"/>
        <v>39.714285714285715</v>
      </c>
      <c r="X261" s="375">
        <v>0</v>
      </c>
      <c r="Y261" s="356" t="s">
        <v>2739</v>
      </c>
      <c r="Z261" s="166">
        <f t="shared" si="61"/>
        <v>1</v>
      </c>
      <c r="AA261" s="166">
        <f t="shared" si="62"/>
        <v>1</v>
      </c>
      <c r="AB261" s="166">
        <f t="shared" si="63"/>
        <v>1</v>
      </c>
      <c r="AC261" s="166">
        <f t="shared" si="64"/>
        <v>1</v>
      </c>
      <c r="AD261" s="166">
        <f t="shared" si="65"/>
        <v>1</v>
      </c>
      <c r="AE261" s="166">
        <f t="shared" si="66"/>
        <v>1</v>
      </c>
      <c r="AF261" s="166">
        <f t="shared" si="67"/>
        <v>1</v>
      </c>
      <c r="AG261" s="166">
        <f t="shared" si="68"/>
        <v>1</v>
      </c>
    </row>
    <row r="262" spans="1:33" ht="180" customHeight="1">
      <c r="A262" s="446" t="s">
        <v>19</v>
      </c>
      <c r="B262" s="447" t="s">
        <v>16</v>
      </c>
      <c r="C262" s="631"/>
      <c r="D262" s="631"/>
      <c r="E262" s="633"/>
      <c r="F262" s="633"/>
      <c r="G262" s="34" t="s">
        <v>2750</v>
      </c>
      <c r="H262" s="34" t="s">
        <v>2751</v>
      </c>
      <c r="I262" s="472" t="s">
        <v>2752</v>
      </c>
      <c r="J262" s="347">
        <v>36</v>
      </c>
      <c r="K262" s="307">
        <v>45597</v>
      </c>
      <c r="L262" s="307">
        <v>45991</v>
      </c>
      <c r="M262" s="36">
        <f t="shared" si="58"/>
        <v>56.285714285714285</v>
      </c>
      <c r="N262" s="187">
        <v>0</v>
      </c>
      <c r="O262" s="477" t="s">
        <v>2743</v>
      </c>
      <c r="P262" s="348">
        <f t="shared" si="59"/>
        <v>0</v>
      </c>
      <c r="Q262" s="114" t="str">
        <f>IF(ISNUMBER(P262),IF(P262=100%,"CUMPLIDA",IF(AND(ISNUMBER(L262),ISNUMBER(OCI!$P$6)), IF(L262&lt;OCI!$P$6,"INCUMPLIDA","PROCESO"), "VERIFICAR FECHA")),"SIN VALOR AVANCE")</f>
        <v>PROCESO</v>
      </c>
      <c r="R262" s="281" t="s">
        <v>2751</v>
      </c>
      <c r="S262" s="282" t="s">
        <v>2752</v>
      </c>
      <c r="T262" s="301">
        <v>36</v>
      </c>
      <c r="U262" s="359">
        <v>45597</v>
      </c>
      <c r="V262" s="359">
        <v>45991</v>
      </c>
      <c r="W262" s="36">
        <f t="shared" si="60"/>
        <v>56.285714285714285</v>
      </c>
      <c r="X262" s="287">
        <v>0</v>
      </c>
      <c r="Y262" s="356" t="s">
        <v>2743</v>
      </c>
      <c r="Z262" s="166">
        <f t="shared" si="61"/>
        <v>1</v>
      </c>
      <c r="AA262" s="166">
        <f t="shared" si="62"/>
        <v>1</v>
      </c>
      <c r="AB262" s="166">
        <f t="shared" si="63"/>
        <v>1</v>
      </c>
      <c r="AC262" s="166">
        <f t="shared" si="64"/>
        <v>1</v>
      </c>
      <c r="AD262" s="166">
        <f t="shared" si="65"/>
        <v>1</v>
      </c>
      <c r="AE262" s="166">
        <f t="shared" si="66"/>
        <v>1</v>
      </c>
      <c r="AF262" s="166">
        <f t="shared" si="67"/>
        <v>1</v>
      </c>
      <c r="AG262" s="166">
        <f t="shared" si="68"/>
        <v>1</v>
      </c>
    </row>
    <row r="263" spans="1:33" ht="120.75" customHeight="1">
      <c r="A263" s="446" t="s">
        <v>19</v>
      </c>
      <c r="B263" s="447" t="s">
        <v>16</v>
      </c>
      <c r="C263" s="631"/>
      <c r="D263" s="631"/>
      <c r="E263" s="633"/>
      <c r="F263" s="633" t="s">
        <v>2746</v>
      </c>
      <c r="G263" s="34" t="s">
        <v>2753</v>
      </c>
      <c r="H263" s="34" t="s">
        <v>2754</v>
      </c>
      <c r="I263" s="472" t="s">
        <v>2755</v>
      </c>
      <c r="J263" s="347">
        <v>12</v>
      </c>
      <c r="K263" s="307">
        <v>45641</v>
      </c>
      <c r="L263" s="307">
        <v>46006</v>
      </c>
      <c r="M263" s="36">
        <f t="shared" si="58"/>
        <v>52.142857142857146</v>
      </c>
      <c r="N263" s="187">
        <v>0</v>
      </c>
      <c r="O263" s="477" t="s">
        <v>2739</v>
      </c>
      <c r="P263" s="348">
        <f t="shared" si="59"/>
        <v>0</v>
      </c>
      <c r="Q263" s="114" t="str">
        <f>IF(ISNUMBER(P263),IF(P263=100%,"CUMPLIDA",IF(AND(ISNUMBER(L263),ISNUMBER(OCI!$P$6)), IF(L263&lt;OCI!$P$6,"INCUMPLIDA","PROCESO"), "VERIFICAR FECHA")),"SIN VALOR AVANCE")</f>
        <v>PROCESO</v>
      </c>
      <c r="R263" s="281" t="s">
        <v>2754</v>
      </c>
      <c r="S263" s="282" t="s">
        <v>2755</v>
      </c>
      <c r="T263" s="301">
        <v>12</v>
      </c>
      <c r="U263" s="359">
        <v>45641</v>
      </c>
      <c r="V263" s="359">
        <v>46006</v>
      </c>
      <c r="W263" s="36">
        <f t="shared" si="60"/>
        <v>52.142857142857146</v>
      </c>
      <c r="X263" s="187">
        <v>0</v>
      </c>
      <c r="Y263" s="356" t="s">
        <v>2739</v>
      </c>
      <c r="Z263" s="166">
        <f t="shared" si="61"/>
        <v>1</v>
      </c>
      <c r="AA263" s="166">
        <f t="shared" si="62"/>
        <v>1</v>
      </c>
      <c r="AB263" s="166">
        <f t="shared" si="63"/>
        <v>1</v>
      </c>
      <c r="AC263" s="166">
        <f t="shared" si="64"/>
        <v>1</v>
      </c>
      <c r="AD263" s="166">
        <f t="shared" si="65"/>
        <v>1</v>
      </c>
      <c r="AE263" s="166">
        <f t="shared" si="66"/>
        <v>1</v>
      </c>
      <c r="AF263" s="166">
        <f t="shared" si="67"/>
        <v>1</v>
      </c>
      <c r="AG263" s="166">
        <f t="shared" si="68"/>
        <v>1</v>
      </c>
    </row>
    <row r="264" spans="1:33" ht="120.75" customHeight="1">
      <c r="A264" s="446" t="s">
        <v>19</v>
      </c>
      <c r="B264" s="447" t="s">
        <v>16</v>
      </c>
      <c r="C264" s="631"/>
      <c r="D264" s="631" t="s">
        <v>2756</v>
      </c>
      <c r="E264" s="633" t="s">
        <v>2757</v>
      </c>
      <c r="F264" s="633" t="s">
        <v>2758</v>
      </c>
      <c r="G264" s="342" t="s">
        <v>2720</v>
      </c>
      <c r="H264" s="342" t="s">
        <v>2721</v>
      </c>
      <c r="I264" s="472" t="s">
        <v>2722</v>
      </c>
      <c r="J264" s="347">
        <v>3</v>
      </c>
      <c r="K264" s="351">
        <v>45611</v>
      </c>
      <c r="L264" s="351">
        <v>45731</v>
      </c>
      <c r="M264" s="451">
        <f t="shared" si="58"/>
        <v>17.142857142857142</v>
      </c>
      <c r="N264" s="376">
        <v>0</v>
      </c>
      <c r="O264" s="475" t="s">
        <v>2723</v>
      </c>
      <c r="P264" s="348">
        <f t="shared" si="59"/>
        <v>0</v>
      </c>
      <c r="Q264" s="114" t="str">
        <f>IF(ISNUMBER(P264),IF(P264=100%,"CUMPLIDA",IF(AND(ISNUMBER(L264),ISNUMBER(OCI!$P$6)), IF(L264&lt;OCI!$P$6,"INCUMPLIDA","PROCESO"), "VERIFICAR FECHA")),"SIN VALOR AVANCE")</f>
        <v>PROCESO</v>
      </c>
      <c r="R264" s="369" t="s">
        <v>2721</v>
      </c>
      <c r="S264" s="282" t="s">
        <v>2722</v>
      </c>
      <c r="T264" s="301">
        <v>3</v>
      </c>
      <c r="U264" s="372">
        <v>45611</v>
      </c>
      <c r="V264" s="372">
        <v>45731</v>
      </c>
      <c r="W264" s="36">
        <f t="shared" si="60"/>
        <v>17.142857142857142</v>
      </c>
      <c r="X264" s="376">
        <v>0</v>
      </c>
      <c r="Y264" s="357" t="s">
        <v>2723</v>
      </c>
      <c r="Z264" s="166">
        <f t="shared" si="61"/>
        <v>1</v>
      </c>
      <c r="AA264" s="166">
        <f t="shared" si="62"/>
        <v>1</v>
      </c>
      <c r="AB264" s="166">
        <f t="shared" si="63"/>
        <v>1</v>
      </c>
      <c r="AC264" s="166">
        <f t="shared" si="64"/>
        <v>1</v>
      </c>
      <c r="AD264" s="166">
        <f t="shared" si="65"/>
        <v>1</v>
      </c>
      <c r="AE264" s="166">
        <f t="shared" si="66"/>
        <v>1</v>
      </c>
      <c r="AF264" s="166">
        <f t="shared" si="67"/>
        <v>1</v>
      </c>
      <c r="AG264" s="166">
        <f t="shared" si="68"/>
        <v>1</v>
      </c>
    </row>
    <row r="265" spans="1:33" ht="330">
      <c r="A265" s="446" t="s">
        <v>19</v>
      </c>
      <c r="B265" s="447" t="s">
        <v>16</v>
      </c>
      <c r="C265" s="631"/>
      <c r="D265" s="631"/>
      <c r="E265" s="633"/>
      <c r="F265" s="633"/>
      <c r="G265" s="34" t="s">
        <v>2759</v>
      </c>
      <c r="H265" s="342" t="s">
        <v>2760</v>
      </c>
      <c r="I265" s="478" t="s">
        <v>2761</v>
      </c>
      <c r="J265" s="347">
        <v>12</v>
      </c>
      <c r="K265" s="351">
        <v>45611</v>
      </c>
      <c r="L265" s="351">
        <v>45975</v>
      </c>
      <c r="M265" s="36">
        <f t="shared" si="58"/>
        <v>52</v>
      </c>
      <c r="N265" s="187">
        <v>0</v>
      </c>
      <c r="O265" s="477" t="s">
        <v>2762</v>
      </c>
      <c r="P265" s="348">
        <f t="shared" si="59"/>
        <v>0</v>
      </c>
      <c r="Q265" s="114" t="str">
        <f>IF(ISNUMBER(P265),IF(P265=100%,"CUMPLIDA",IF(AND(ISNUMBER(L265),ISNUMBER(OCI!$P$6)), IF(L265&lt;OCI!$P$6,"INCUMPLIDA","PROCESO"), "VERIFICAR FECHA")),"SIN VALOR AVANCE")</f>
        <v>PROCESO</v>
      </c>
      <c r="R265" s="369" t="s">
        <v>2760</v>
      </c>
      <c r="S265" s="370" t="s">
        <v>2761</v>
      </c>
      <c r="T265" s="301">
        <v>12</v>
      </c>
      <c r="U265" s="372">
        <v>45611</v>
      </c>
      <c r="V265" s="372">
        <v>45975</v>
      </c>
      <c r="W265" s="36">
        <f t="shared" si="60"/>
        <v>52</v>
      </c>
      <c r="X265" s="187">
        <v>0</v>
      </c>
      <c r="Y265" s="356" t="s">
        <v>2762</v>
      </c>
      <c r="Z265" s="166">
        <f t="shared" si="61"/>
        <v>1</v>
      </c>
      <c r="AA265" s="166">
        <f t="shared" si="62"/>
        <v>1</v>
      </c>
      <c r="AB265" s="166">
        <f t="shared" si="63"/>
        <v>1</v>
      </c>
      <c r="AC265" s="166">
        <f t="shared" si="64"/>
        <v>1</v>
      </c>
      <c r="AD265" s="166">
        <f t="shared" si="65"/>
        <v>1</v>
      </c>
      <c r="AE265" s="166">
        <f t="shared" si="66"/>
        <v>1</v>
      </c>
      <c r="AF265" s="166">
        <f t="shared" si="67"/>
        <v>1</v>
      </c>
      <c r="AG265" s="166">
        <f t="shared" si="68"/>
        <v>1</v>
      </c>
    </row>
    <row r="266" spans="1:33" ht="330">
      <c r="A266" s="446" t="s">
        <v>19</v>
      </c>
      <c r="B266" s="447" t="s">
        <v>16</v>
      </c>
      <c r="C266" s="631"/>
      <c r="D266" s="631"/>
      <c r="E266" s="633"/>
      <c r="F266" s="633"/>
      <c r="G266" s="342" t="s">
        <v>2763</v>
      </c>
      <c r="H266" s="342" t="s">
        <v>2764</v>
      </c>
      <c r="I266" s="472" t="s">
        <v>2765</v>
      </c>
      <c r="J266" s="347">
        <v>12</v>
      </c>
      <c r="K266" s="351">
        <v>45611</v>
      </c>
      <c r="L266" s="351">
        <v>45975</v>
      </c>
      <c r="M266" s="36">
        <f t="shared" si="58"/>
        <v>52</v>
      </c>
      <c r="N266" s="187">
        <v>0</v>
      </c>
      <c r="O266" s="477" t="s">
        <v>2766</v>
      </c>
      <c r="P266" s="348">
        <f t="shared" si="59"/>
        <v>0</v>
      </c>
      <c r="Q266" s="114" t="str">
        <f>IF(ISNUMBER(P266),IF(P266=100%,"CUMPLIDA",IF(AND(ISNUMBER(L266),ISNUMBER(OCI!$P$6)), IF(L266&lt;OCI!$P$6,"INCUMPLIDA","PROCESO"), "VERIFICAR FECHA")),"SIN VALOR AVANCE")</f>
        <v>PROCESO</v>
      </c>
      <c r="R266" s="369" t="s">
        <v>2764</v>
      </c>
      <c r="S266" s="282" t="s">
        <v>2765</v>
      </c>
      <c r="T266" s="301">
        <v>12</v>
      </c>
      <c r="U266" s="372">
        <v>45611</v>
      </c>
      <c r="V266" s="372">
        <v>45975</v>
      </c>
      <c r="W266" s="36">
        <f t="shared" si="60"/>
        <v>52</v>
      </c>
      <c r="X266" s="187">
        <v>0</v>
      </c>
      <c r="Y266" s="356" t="s">
        <v>2766</v>
      </c>
      <c r="Z266" s="166">
        <f t="shared" si="61"/>
        <v>1</v>
      </c>
      <c r="AA266" s="166">
        <f t="shared" si="62"/>
        <v>1</v>
      </c>
      <c r="AB266" s="166">
        <f t="shared" si="63"/>
        <v>1</v>
      </c>
      <c r="AC266" s="166">
        <f t="shared" si="64"/>
        <v>1</v>
      </c>
      <c r="AD266" s="166">
        <f t="shared" si="65"/>
        <v>1</v>
      </c>
      <c r="AE266" s="166">
        <f t="shared" si="66"/>
        <v>1</v>
      </c>
      <c r="AF266" s="166">
        <f t="shared" si="67"/>
        <v>1</v>
      </c>
      <c r="AG266" s="166">
        <f t="shared" si="68"/>
        <v>1</v>
      </c>
    </row>
    <row r="267" spans="1:33" ht="409.5">
      <c r="A267" s="446" t="s">
        <v>19</v>
      </c>
      <c r="B267" s="447" t="s">
        <v>16</v>
      </c>
      <c r="C267" s="631"/>
      <c r="D267" s="631"/>
      <c r="E267" s="633"/>
      <c r="F267" s="633"/>
      <c r="G267" s="342" t="s">
        <v>2767</v>
      </c>
      <c r="H267" s="342" t="s">
        <v>2768</v>
      </c>
      <c r="I267" s="472" t="s">
        <v>2769</v>
      </c>
      <c r="J267" s="347">
        <v>12</v>
      </c>
      <c r="K267" s="351">
        <v>45611</v>
      </c>
      <c r="L267" s="351">
        <v>45975</v>
      </c>
      <c r="M267" s="36">
        <f t="shared" ref="M267:M326" si="69">(L267-K267)/7</f>
        <v>52</v>
      </c>
      <c r="N267" s="187">
        <v>0</v>
      </c>
      <c r="O267" s="477" t="s">
        <v>2770</v>
      </c>
      <c r="P267" s="348">
        <f t="shared" ref="P267:P303" si="70">N267/J267</f>
        <v>0</v>
      </c>
      <c r="Q267" s="114" t="str">
        <f>IF(ISNUMBER(P267),IF(P267=100%,"CUMPLIDA",IF(AND(ISNUMBER(L267),ISNUMBER(OCI!$P$6)), IF(L267&lt;OCI!$P$6,"INCUMPLIDA","PROCESO"), "VERIFICAR FECHA")),"SIN VALOR AVANCE")</f>
        <v>PROCESO</v>
      </c>
      <c r="R267" s="369" t="s">
        <v>2768</v>
      </c>
      <c r="S267" s="282" t="s">
        <v>2769</v>
      </c>
      <c r="T267" s="301">
        <v>12</v>
      </c>
      <c r="U267" s="372">
        <v>45611</v>
      </c>
      <c r="V267" s="372">
        <v>45975</v>
      </c>
      <c r="W267" s="36">
        <f t="shared" ref="W267:W326" si="71">(V267-U267)/7</f>
        <v>52</v>
      </c>
      <c r="X267" s="187">
        <v>0</v>
      </c>
      <c r="Y267" s="356" t="s">
        <v>2770</v>
      </c>
      <c r="Z267" s="166">
        <f t="shared" si="61"/>
        <v>1</v>
      </c>
      <c r="AA267" s="166">
        <f t="shared" si="62"/>
        <v>1</v>
      </c>
      <c r="AB267" s="166">
        <f t="shared" si="63"/>
        <v>1</v>
      </c>
      <c r="AC267" s="166">
        <f t="shared" si="64"/>
        <v>1</v>
      </c>
      <c r="AD267" s="166">
        <f t="shared" si="65"/>
        <v>1</v>
      </c>
      <c r="AE267" s="166">
        <f t="shared" si="66"/>
        <v>1</v>
      </c>
      <c r="AF267" s="166">
        <f t="shared" si="67"/>
        <v>1</v>
      </c>
      <c r="AG267" s="166">
        <f t="shared" si="68"/>
        <v>1</v>
      </c>
    </row>
    <row r="268" spans="1:33" ht="330">
      <c r="A268" s="446" t="s">
        <v>19</v>
      </c>
      <c r="B268" s="447" t="s">
        <v>16</v>
      </c>
      <c r="C268" s="631"/>
      <c r="D268" s="631"/>
      <c r="E268" s="633"/>
      <c r="F268" s="633"/>
      <c r="G268" s="342" t="s">
        <v>2771</v>
      </c>
      <c r="H268" s="342" t="s">
        <v>2772</v>
      </c>
      <c r="I268" s="472" t="s">
        <v>2773</v>
      </c>
      <c r="J268" s="347">
        <v>12</v>
      </c>
      <c r="K268" s="351">
        <v>45611</v>
      </c>
      <c r="L268" s="351">
        <v>45975</v>
      </c>
      <c r="M268" s="36">
        <f t="shared" si="69"/>
        <v>52</v>
      </c>
      <c r="N268" s="187">
        <v>0</v>
      </c>
      <c r="O268" s="477" t="s">
        <v>2774</v>
      </c>
      <c r="P268" s="348">
        <f t="shared" si="70"/>
        <v>0</v>
      </c>
      <c r="Q268" s="114" t="str">
        <f>IF(ISNUMBER(P268),IF(P268=100%,"CUMPLIDA",IF(AND(ISNUMBER(L268),ISNUMBER(OCI!$P$6)), IF(L268&lt;OCI!$P$6,"INCUMPLIDA","PROCESO"), "VERIFICAR FECHA")),"SIN VALOR AVANCE")</f>
        <v>PROCESO</v>
      </c>
      <c r="R268" s="369" t="s">
        <v>2772</v>
      </c>
      <c r="S268" s="282" t="s">
        <v>2773</v>
      </c>
      <c r="T268" s="301">
        <v>12</v>
      </c>
      <c r="U268" s="372">
        <v>45611</v>
      </c>
      <c r="V268" s="372">
        <v>45975</v>
      </c>
      <c r="W268" s="36">
        <f t="shared" si="71"/>
        <v>52</v>
      </c>
      <c r="X268" s="187">
        <v>0</v>
      </c>
      <c r="Y268" s="356" t="s">
        <v>2774</v>
      </c>
      <c r="Z268" s="166">
        <f t="shared" si="61"/>
        <v>1</v>
      </c>
      <c r="AA268" s="166">
        <f t="shared" si="62"/>
        <v>1</v>
      </c>
      <c r="AB268" s="166">
        <f t="shared" si="63"/>
        <v>1</v>
      </c>
      <c r="AC268" s="166">
        <f t="shared" si="64"/>
        <v>1</v>
      </c>
      <c r="AD268" s="166">
        <f t="shared" si="65"/>
        <v>1</v>
      </c>
      <c r="AE268" s="166">
        <f t="shared" si="66"/>
        <v>1</v>
      </c>
      <c r="AF268" s="166">
        <f t="shared" si="67"/>
        <v>1</v>
      </c>
      <c r="AG268" s="166">
        <f t="shared" si="68"/>
        <v>1</v>
      </c>
    </row>
    <row r="269" spans="1:33" ht="90.75" customHeight="1">
      <c r="A269" s="446" t="s">
        <v>19</v>
      </c>
      <c r="B269" s="447" t="s">
        <v>16</v>
      </c>
      <c r="C269" s="631"/>
      <c r="D269" s="631" t="s">
        <v>2775</v>
      </c>
      <c r="E269" s="633" t="s">
        <v>2776</v>
      </c>
      <c r="F269" s="633" t="s">
        <v>2777</v>
      </c>
      <c r="G269" s="342" t="s">
        <v>2778</v>
      </c>
      <c r="H269" s="342" t="s">
        <v>2779</v>
      </c>
      <c r="I269" s="472" t="s">
        <v>2780</v>
      </c>
      <c r="J269" s="347">
        <v>3</v>
      </c>
      <c r="K269" s="351">
        <v>45611</v>
      </c>
      <c r="L269" s="351">
        <v>46006</v>
      </c>
      <c r="M269" s="36">
        <f t="shared" si="69"/>
        <v>56.428571428571431</v>
      </c>
      <c r="N269" s="187">
        <v>0</v>
      </c>
      <c r="O269" s="477" t="s">
        <v>2739</v>
      </c>
      <c r="P269" s="348">
        <f t="shared" si="70"/>
        <v>0</v>
      </c>
      <c r="Q269" s="114" t="str">
        <f>IF(ISNUMBER(P269),IF(P269=100%,"CUMPLIDA",IF(AND(ISNUMBER(L269),ISNUMBER(OCI!$P$6)), IF(L269&lt;OCI!$P$6,"INCUMPLIDA","PROCESO"), "VERIFICAR FECHA")),"SIN VALOR AVANCE")</f>
        <v>PROCESO</v>
      </c>
      <c r="R269" s="369" t="s">
        <v>2779</v>
      </c>
      <c r="S269" s="282" t="s">
        <v>2780</v>
      </c>
      <c r="T269" s="301">
        <v>3</v>
      </c>
      <c r="U269" s="372">
        <v>45611</v>
      </c>
      <c r="V269" s="372">
        <v>46006</v>
      </c>
      <c r="W269" s="36">
        <f t="shared" si="71"/>
        <v>56.428571428571431</v>
      </c>
      <c r="X269" s="287">
        <v>0</v>
      </c>
      <c r="Y269" s="356" t="s">
        <v>2739</v>
      </c>
      <c r="Z269" s="166">
        <f t="shared" si="61"/>
        <v>1</v>
      </c>
      <c r="AA269" s="166">
        <f t="shared" si="62"/>
        <v>1</v>
      </c>
      <c r="AB269" s="166">
        <f t="shared" si="63"/>
        <v>1</v>
      </c>
      <c r="AC269" s="166">
        <f t="shared" si="64"/>
        <v>1</v>
      </c>
      <c r="AD269" s="166">
        <f t="shared" si="65"/>
        <v>1</v>
      </c>
      <c r="AE269" s="166">
        <f t="shared" si="66"/>
        <v>1</v>
      </c>
      <c r="AF269" s="166">
        <f t="shared" si="67"/>
        <v>1</v>
      </c>
      <c r="AG269" s="166">
        <f t="shared" si="68"/>
        <v>1</v>
      </c>
    </row>
    <row r="270" spans="1:33" ht="409.5">
      <c r="A270" s="446" t="s">
        <v>19</v>
      </c>
      <c r="B270" s="447" t="s">
        <v>16</v>
      </c>
      <c r="C270" s="631"/>
      <c r="D270" s="631"/>
      <c r="E270" s="633"/>
      <c r="F270" s="633"/>
      <c r="G270" s="34" t="s">
        <v>2781</v>
      </c>
      <c r="H270" s="34" t="s">
        <v>2782</v>
      </c>
      <c r="I270" s="472" t="s">
        <v>2783</v>
      </c>
      <c r="J270" s="347">
        <v>2</v>
      </c>
      <c r="K270" s="351">
        <v>45611</v>
      </c>
      <c r="L270" s="351">
        <v>45762</v>
      </c>
      <c r="M270" s="36">
        <f t="shared" si="69"/>
        <v>21.571428571428573</v>
      </c>
      <c r="N270" s="187">
        <v>0</v>
      </c>
      <c r="O270" s="472" t="s">
        <v>2784</v>
      </c>
      <c r="P270" s="348">
        <f t="shared" si="70"/>
        <v>0</v>
      </c>
      <c r="Q270" s="114" t="str">
        <f>IF(ISNUMBER(P270),IF(P270=100%,"CUMPLIDA",IF(AND(ISNUMBER(L270),ISNUMBER(OCI!$P$6)), IF(L270&lt;OCI!$P$6,"INCUMPLIDA","PROCESO"), "VERIFICAR FECHA")),"SIN VALOR AVANCE")</f>
        <v>PROCESO</v>
      </c>
      <c r="R270" s="281" t="s">
        <v>2782</v>
      </c>
      <c r="S270" s="282" t="s">
        <v>2783</v>
      </c>
      <c r="T270" s="301">
        <v>2</v>
      </c>
      <c r="U270" s="372">
        <v>45611</v>
      </c>
      <c r="V270" s="372">
        <v>45762</v>
      </c>
      <c r="W270" s="36">
        <f t="shared" si="71"/>
        <v>21.571428571428573</v>
      </c>
      <c r="X270" s="187">
        <v>0</v>
      </c>
      <c r="Y270" s="355" t="s">
        <v>2784</v>
      </c>
      <c r="Z270" s="166">
        <f t="shared" si="61"/>
        <v>1</v>
      </c>
      <c r="AA270" s="166">
        <f t="shared" si="62"/>
        <v>1</v>
      </c>
      <c r="AB270" s="166">
        <f t="shared" si="63"/>
        <v>1</v>
      </c>
      <c r="AC270" s="166">
        <f t="shared" si="64"/>
        <v>1</v>
      </c>
      <c r="AD270" s="166">
        <f t="shared" si="65"/>
        <v>1</v>
      </c>
      <c r="AE270" s="166">
        <f t="shared" si="66"/>
        <v>1</v>
      </c>
      <c r="AF270" s="166">
        <f t="shared" si="67"/>
        <v>1</v>
      </c>
      <c r="AG270" s="166">
        <f t="shared" si="68"/>
        <v>1</v>
      </c>
    </row>
    <row r="271" spans="1:33" ht="255.75" customHeight="1">
      <c r="A271" s="446" t="s">
        <v>19</v>
      </c>
      <c r="B271" s="447" t="s">
        <v>16</v>
      </c>
      <c r="C271" s="631"/>
      <c r="D271" s="631"/>
      <c r="E271" s="633"/>
      <c r="F271" s="633"/>
      <c r="G271" s="34" t="s">
        <v>2785</v>
      </c>
      <c r="H271" s="34" t="s">
        <v>2786</v>
      </c>
      <c r="I271" s="472" t="s">
        <v>2787</v>
      </c>
      <c r="J271" s="347">
        <v>1</v>
      </c>
      <c r="K271" s="351">
        <v>45762</v>
      </c>
      <c r="L271" s="351">
        <v>45900</v>
      </c>
      <c r="M271" s="36">
        <f t="shared" si="69"/>
        <v>19.714285714285715</v>
      </c>
      <c r="N271" s="187">
        <v>0</v>
      </c>
      <c r="O271" s="472" t="s">
        <v>2788</v>
      </c>
      <c r="P271" s="348">
        <f t="shared" si="70"/>
        <v>0</v>
      </c>
      <c r="Q271" s="114" t="str">
        <f>IF(ISNUMBER(P271),IF(P271=100%,"CUMPLIDA",IF(AND(ISNUMBER(L271),ISNUMBER(OCI!$P$6)), IF(L271&lt;OCI!$P$6,"INCUMPLIDA","PROCESO"), "VERIFICAR FECHA")),"SIN VALOR AVANCE")</f>
        <v>PROCESO</v>
      </c>
      <c r="R271" s="281" t="s">
        <v>2786</v>
      </c>
      <c r="S271" s="282" t="s">
        <v>2787</v>
      </c>
      <c r="T271" s="301">
        <v>1</v>
      </c>
      <c r="U271" s="372">
        <v>45762</v>
      </c>
      <c r="V271" s="372">
        <v>45900</v>
      </c>
      <c r="W271" s="36">
        <f t="shared" si="71"/>
        <v>19.714285714285715</v>
      </c>
      <c r="X271" s="187">
        <v>0</v>
      </c>
      <c r="Y271" s="355" t="s">
        <v>2788</v>
      </c>
      <c r="Z271" s="166">
        <f t="shared" si="61"/>
        <v>1</v>
      </c>
      <c r="AA271" s="166">
        <f t="shared" si="62"/>
        <v>1</v>
      </c>
      <c r="AB271" s="166">
        <f t="shared" si="63"/>
        <v>1</v>
      </c>
      <c r="AC271" s="166">
        <f t="shared" si="64"/>
        <v>1</v>
      </c>
      <c r="AD271" s="166">
        <f t="shared" si="65"/>
        <v>1</v>
      </c>
      <c r="AE271" s="166">
        <f t="shared" si="66"/>
        <v>1</v>
      </c>
      <c r="AF271" s="166">
        <f t="shared" si="67"/>
        <v>1</v>
      </c>
      <c r="AG271" s="166">
        <f t="shared" si="68"/>
        <v>1</v>
      </c>
    </row>
    <row r="272" spans="1:33" ht="135" customHeight="1">
      <c r="A272" s="446" t="s">
        <v>19</v>
      </c>
      <c r="B272" s="447" t="s">
        <v>16</v>
      </c>
      <c r="C272" s="631"/>
      <c r="D272" s="631" t="s">
        <v>2789</v>
      </c>
      <c r="E272" s="633" t="s">
        <v>2790</v>
      </c>
      <c r="F272" s="633" t="s">
        <v>2791</v>
      </c>
      <c r="G272" s="34" t="s">
        <v>2792</v>
      </c>
      <c r="H272" s="344" t="s">
        <v>2793</v>
      </c>
      <c r="I272" s="472" t="s">
        <v>2794</v>
      </c>
      <c r="J272" s="35">
        <v>1</v>
      </c>
      <c r="K272" s="351">
        <v>45611</v>
      </c>
      <c r="L272" s="351">
        <v>45731</v>
      </c>
      <c r="M272" s="36">
        <f t="shared" si="69"/>
        <v>17.142857142857142</v>
      </c>
      <c r="N272" s="187">
        <v>0</v>
      </c>
      <c r="O272" s="472" t="s">
        <v>2795</v>
      </c>
      <c r="P272" s="348">
        <f t="shared" si="70"/>
        <v>0</v>
      </c>
      <c r="Q272" s="114" t="str">
        <f>IF(ISNUMBER(P272),IF(P272=100%,"CUMPLIDA",IF(AND(ISNUMBER(L272),ISNUMBER(OCI!$P$6)), IF(L272&lt;OCI!$P$6,"INCUMPLIDA","PROCESO"), "VERIFICAR FECHA")),"SIN VALOR AVANCE")</f>
        <v>PROCESO</v>
      </c>
      <c r="R272" s="362" t="s">
        <v>2793</v>
      </c>
      <c r="S272" s="282" t="s">
        <v>2794</v>
      </c>
      <c r="T272" s="363">
        <v>1</v>
      </c>
      <c r="U272" s="372">
        <v>45611</v>
      </c>
      <c r="V272" s="372">
        <v>45731</v>
      </c>
      <c r="W272" s="36">
        <f t="shared" si="71"/>
        <v>17.142857142857142</v>
      </c>
      <c r="X272" s="187">
        <v>0</v>
      </c>
      <c r="Y272" s="355" t="s">
        <v>2795</v>
      </c>
      <c r="Z272" s="166">
        <f t="shared" si="61"/>
        <v>1</v>
      </c>
      <c r="AA272" s="166">
        <f t="shared" si="62"/>
        <v>1</v>
      </c>
      <c r="AB272" s="166">
        <f t="shared" si="63"/>
        <v>1</v>
      </c>
      <c r="AC272" s="166">
        <f t="shared" si="64"/>
        <v>1</v>
      </c>
      <c r="AD272" s="166">
        <f t="shared" si="65"/>
        <v>1</v>
      </c>
      <c r="AE272" s="166">
        <f t="shared" si="66"/>
        <v>1</v>
      </c>
      <c r="AF272" s="166">
        <f t="shared" si="67"/>
        <v>1</v>
      </c>
      <c r="AG272" s="166">
        <f t="shared" si="68"/>
        <v>1</v>
      </c>
    </row>
    <row r="273" spans="1:33" ht="315">
      <c r="A273" s="446" t="s">
        <v>19</v>
      </c>
      <c r="B273" s="447" t="s">
        <v>16</v>
      </c>
      <c r="C273" s="631"/>
      <c r="D273" s="631"/>
      <c r="E273" s="633"/>
      <c r="F273" s="633"/>
      <c r="G273" s="34" t="s">
        <v>2796</v>
      </c>
      <c r="H273" s="344" t="s">
        <v>2797</v>
      </c>
      <c r="I273" s="472" t="s">
        <v>2798</v>
      </c>
      <c r="J273" s="347">
        <v>1</v>
      </c>
      <c r="K273" s="351">
        <v>45731</v>
      </c>
      <c r="L273" s="351">
        <v>45853</v>
      </c>
      <c r="M273" s="452">
        <f t="shared" si="69"/>
        <v>17.428571428571427</v>
      </c>
      <c r="N273" s="377">
        <v>0</v>
      </c>
      <c r="O273" s="472" t="s">
        <v>2795</v>
      </c>
      <c r="P273" s="348">
        <f t="shared" si="70"/>
        <v>0</v>
      </c>
      <c r="Q273" s="114" t="str">
        <f>IF(ISNUMBER(P273),IF(P273=100%,"CUMPLIDA",IF(AND(ISNUMBER(L273),ISNUMBER(OCI!$P$6)), IF(L273&lt;OCI!$P$6,"INCUMPLIDA","PROCESO"), "VERIFICAR FECHA")),"SIN VALOR AVANCE")</f>
        <v>PROCESO</v>
      </c>
      <c r="R273" s="362" t="s">
        <v>2797</v>
      </c>
      <c r="S273" s="282" t="s">
        <v>2798</v>
      </c>
      <c r="T273" s="301">
        <v>1</v>
      </c>
      <c r="U273" s="372">
        <v>45731</v>
      </c>
      <c r="V273" s="372">
        <v>45853</v>
      </c>
      <c r="W273" s="36">
        <f t="shared" si="71"/>
        <v>17.428571428571427</v>
      </c>
      <c r="X273" s="377">
        <v>0</v>
      </c>
      <c r="Y273" s="355" t="s">
        <v>2795</v>
      </c>
      <c r="Z273" s="166">
        <f t="shared" si="61"/>
        <v>1</v>
      </c>
      <c r="AA273" s="166">
        <f t="shared" si="62"/>
        <v>1</v>
      </c>
      <c r="AB273" s="166">
        <f t="shared" si="63"/>
        <v>1</v>
      </c>
      <c r="AC273" s="166">
        <f t="shared" si="64"/>
        <v>1</v>
      </c>
      <c r="AD273" s="166">
        <f t="shared" si="65"/>
        <v>1</v>
      </c>
      <c r="AE273" s="166">
        <f t="shared" si="66"/>
        <v>1</v>
      </c>
      <c r="AF273" s="166">
        <f t="shared" si="67"/>
        <v>1</v>
      </c>
      <c r="AG273" s="166">
        <f t="shared" si="68"/>
        <v>1</v>
      </c>
    </row>
    <row r="274" spans="1:33" ht="225.75" customHeight="1">
      <c r="A274" s="446" t="s">
        <v>19</v>
      </c>
      <c r="B274" s="447" t="s">
        <v>16</v>
      </c>
      <c r="C274" s="631"/>
      <c r="D274" s="631" t="s">
        <v>2799</v>
      </c>
      <c r="E274" s="633" t="s">
        <v>2800</v>
      </c>
      <c r="F274" s="633" t="s">
        <v>2801</v>
      </c>
      <c r="G274" s="34" t="s">
        <v>1358</v>
      </c>
      <c r="H274" s="34" t="s">
        <v>237</v>
      </c>
      <c r="I274" s="472" t="s">
        <v>2802</v>
      </c>
      <c r="J274" s="347">
        <v>1</v>
      </c>
      <c r="K274" s="351">
        <v>45323</v>
      </c>
      <c r="L274" s="351">
        <v>45747</v>
      </c>
      <c r="M274" s="452">
        <f t="shared" si="69"/>
        <v>60.571428571428569</v>
      </c>
      <c r="N274" s="187">
        <v>0</v>
      </c>
      <c r="O274" s="472" t="s">
        <v>2803</v>
      </c>
      <c r="P274" s="348">
        <f t="shared" si="70"/>
        <v>0</v>
      </c>
      <c r="Q274" s="114" t="str">
        <f>IF(ISNUMBER(P274),IF(P274=100%,"CUMPLIDA",IF(AND(ISNUMBER(L274),ISNUMBER(OCI!$P$6)), IF(L274&lt;OCI!$P$6,"INCUMPLIDA","PROCESO"), "VERIFICAR FECHA")),"SIN VALOR AVANCE")</f>
        <v>PROCESO</v>
      </c>
      <c r="R274" s="281" t="s">
        <v>237</v>
      </c>
      <c r="S274" s="282" t="s">
        <v>2802</v>
      </c>
      <c r="T274" s="301">
        <v>1</v>
      </c>
      <c r="U274" s="372">
        <v>45323</v>
      </c>
      <c r="V274" s="372">
        <v>45747</v>
      </c>
      <c r="W274" s="36">
        <f t="shared" si="71"/>
        <v>60.571428571428569</v>
      </c>
      <c r="X274" s="187">
        <v>0</v>
      </c>
      <c r="Y274" s="355" t="s">
        <v>2803</v>
      </c>
      <c r="Z274" s="166">
        <f t="shared" si="61"/>
        <v>1</v>
      </c>
      <c r="AA274" s="166">
        <f t="shared" si="62"/>
        <v>1</v>
      </c>
      <c r="AB274" s="166">
        <f t="shared" si="63"/>
        <v>1</v>
      </c>
      <c r="AC274" s="166">
        <f t="shared" si="64"/>
        <v>1</v>
      </c>
      <c r="AD274" s="166">
        <f t="shared" si="65"/>
        <v>1</v>
      </c>
      <c r="AE274" s="166">
        <f t="shared" si="66"/>
        <v>1</v>
      </c>
      <c r="AF274" s="166">
        <f t="shared" si="67"/>
        <v>1</v>
      </c>
      <c r="AG274" s="166">
        <f t="shared" si="68"/>
        <v>1</v>
      </c>
    </row>
    <row r="275" spans="1:33" ht="135.75">
      <c r="A275" s="446" t="s">
        <v>19</v>
      </c>
      <c r="B275" s="447" t="s">
        <v>16</v>
      </c>
      <c r="C275" s="631"/>
      <c r="D275" s="631"/>
      <c r="E275" s="633"/>
      <c r="F275" s="633"/>
      <c r="G275" s="34" t="s">
        <v>241</v>
      </c>
      <c r="H275" s="34" t="s">
        <v>241</v>
      </c>
      <c r="I275" s="472" t="s">
        <v>242</v>
      </c>
      <c r="J275" s="347">
        <v>1</v>
      </c>
      <c r="K275" s="351">
        <v>45323</v>
      </c>
      <c r="L275" s="351">
        <v>45747</v>
      </c>
      <c r="M275" s="452">
        <f t="shared" si="69"/>
        <v>60.571428571428569</v>
      </c>
      <c r="N275" s="187">
        <v>0</v>
      </c>
      <c r="O275" s="472" t="s">
        <v>2804</v>
      </c>
      <c r="P275" s="348">
        <f t="shared" si="70"/>
        <v>0</v>
      </c>
      <c r="Q275" s="114" t="str">
        <f>IF(ISNUMBER(P275),IF(P275=100%,"CUMPLIDA",IF(AND(ISNUMBER(L275),ISNUMBER(OCI!$P$6)), IF(L275&lt;OCI!$P$6,"INCUMPLIDA","PROCESO"), "VERIFICAR FECHA")),"SIN VALOR AVANCE")</f>
        <v>PROCESO</v>
      </c>
      <c r="R275" s="281" t="s">
        <v>241</v>
      </c>
      <c r="S275" s="282" t="s">
        <v>242</v>
      </c>
      <c r="T275" s="301">
        <v>1</v>
      </c>
      <c r="U275" s="372">
        <v>45323</v>
      </c>
      <c r="V275" s="372">
        <v>45747</v>
      </c>
      <c r="W275" s="36">
        <f t="shared" si="71"/>
        <v>60.571428571428569</v>
      </c>
      <c r="X275" s="187">
        <v>0</v>
      </c>
      <c r="Y275" s="355" t="s">
        <v>2804</v>
      </c>
      <c r="Z275" s="166">
        <f t="shared" si="61"/>
        <v>1</v>
      </c>
      <c r="AA275" s="166">
        <f t="shared" si="62"/>
        <v>1</v>
      </c>
      <c r="AB275" s="166">
        <f t="shared" si="63"/>
        <v>1</v>
      </c>
      <c r="AC275" s="166">
        <f t="shared" si="64"/>
        <v>1</v>
      </c>
      <c r="AD275" s="166">
        <f t="shared" si="65"/>
        <v>1</v>
      </c>
      <c r="AE275" s="166">
        <f t="shared" si="66"/>
        <v>1</v>
      </c>
      <c r="AF275" s="166">
        <f t="shared" si="67"/>
        <v>1</v>
      </c>
      <c r="AG275" s="166">
        <f t="shared" si="68"/>
        <v>1</v>
      </c>
    </row>
    <row r="276" spans="1:33" ht="165.75" customHeight="1">
      <c r="A276" s="446" t="s">
        <v>19</v>
      </c>
      <c r="B276" s="447" t="s">
        <v>16</v>
      </c>
      <c r="C276" s="631"/>
      <c r="D276" s="631"/>
      <c r="E276" s="633"/>
      <c r="F276" s="633"/>
      <c r="G276" s="34" t="s">
        <v>1361</v>
      </c>
      <c r="H276" s="34" t="s">
        <v>245</v>
      </c>
      <c r="I276" s="472" t="s">
        <v>246</v>
      </c>
      <c r="J276" s="347">
        <v>1</v>
      </c>
      <c r="K276" s="351">
        <v>45231</v>
      </c>
      <c r="L276" s="351">
        <v>45747</v>
      </c>
      <c r="M276" s="452">
        <f t="shared" si="69"/>
        <v>73.714285714285708</v>
      </c>
      <c r="N276" s="187">
        <v>0</v>
      </c>
      <c r="O276" s="472" t="s">
        <v>2804</v>
      </c>
      <c r="P276" s="348">
        <f t="shared" si="70"/>
        <v>0</v>
      </c>
      <c r="Q276" s="114" t="str">
        <f>IF(ISNUMBER(P276),IF(P276=100%,"CUMPLIDA",IF(AND(ISNUMBER(L276),ISNUMBER(OCI!$P$6)), IF(L276&lt;OCI!$P$6,"INCUMPLIDA","PROCESO"), "VERIFICAR FECHA")),"SIN VALOR AVANCE")</f>
        <v>PROCESO</v>
      </c>
      <c r="R276" s="281" t="s">
        <v>245</v>
      </c>
      <c r="S276" s="282" t="s">
        <v>246</v>
      </c>
      <c r="T276" s="301">
        <v>1</v>
      </c>
      <c r="U276" s="372">
        <v>45231</v>
      </c>
      <c r="V276" s="372">
        <v>45747</v>
      </c>
      <c r="W276" s="36">
        <f t="shared" si="71"/>
        <v>73.714285714285708</v>
      </c>
      <c r="X276" s="187">
        <v>0</v>
      </c>
      <c r="Y276" s="355" t="s">
        <v>2804</v>
      </c>
      <c r="Z276" s="166">
        <f t="shared" si="61"/>
        <v>1</v>
      </c>
      <c r="AA276" s="166">
        <f t="shared" si="62"/>
        <v>1</v>
      </c>
      <c r="AB276" s="166">
        <f t="shared" si="63"/>
        <v>1</v>
      </c>
      <c r="AC276" s="166">
        <f t="shared" si="64"/>
        <v>1</v>
      </c>
      <c r="AD276" s="166">
        <f t="shared" si="65"/>
        <v>1</v>
      </c>
      <c r="AE276" s="166">
        <f t="shared" si="66"/>
        <v>1</v>
      </c>
      <c r="AF276" s="166">
        <f t="shared" si="67"/>
        <v>1</v>
      </c>
      <c r="AG276" s="166">
        <f t="shared" si="68"/>
        <v>1</v>
      </c>
    </row>
    <row r="277" spans="1:33" ht="210.75" customHeight="1">
      <c r="A277" s="446" t="s">
        <v>19</v>
      </c>
      <c r="B277" s="447" t="s">
        <v>16</v>
      </c>
      <c r="C277" s="631"/>
      <c r="D277" s="631"/>
      <c r="E277" s="633"/>
      <c r="F277" s="633"/>
      <c r="G277" s="34" t="s">
        <v>248</v>
      </c>
      <c r="H277" s="34" t="s">
        <v>248</v>
      </c>
      <c r="I277" s="472" t="s">
        <v>2805</v>
      </c>
      <c r="J277" s="347">
        <v>1</v>
      </c>
      <c r="K277" s="351">
        <v>45323</v>
      </c>
      <c r="L277" s="351">
        <v>45747</v>
      </c>
      <c r="M277" s="452">
        <f t="shared" si="69"/>
        <v>60.571428571428569</v>
      </c>
      <c r="N277" s="187">
        <v>0</v>
      </c>
      <c r="O277" s="472" t="s">
        <v>2806</v>
      </c>
      <c r="P277" s="348">
        <f t="shared" si="70"/>
        <v>0</v>
      </c>
      <c r="Q277" s="114" t="str">
        <f>IF(ISNUMBER(P277),IF(P277=100%,"CUMPLIDA",IF(AND(ISNUMBER(L277),ISNUMBER(OCI!$P$6)), IF(L277&lt;OCI!$P$6,"INCUMPLIDA","PROCESO"), "VERIFICAR FECHA")),"SIN VALOR AVANCE")</f>
        <v>PROCESO</v>
      </c>
      <c r="R277" s="281" t="s">
        <v>248</v>
      </c>
      <c r="S277" s="282" t="s">
        <v>2805</v>
      </c>
      <c r="T277" s="301">
        <v>1</v>
      </c>
      <c r="U277" s="372">
        <v>45323</v>
      </c>
      <c r="V277" s="372">
        <v>45747</v>
      </c>
      <c r="W277" s="36">
        <f t="shared" si="71"/>
        <v>60.571428571428569</v>
      </c>
      <c r="X277" s="187">
        <v>0</v>
      </c>
      <c r="Y277" s="355" t="s">
        <v>2806</v>
      </c>
      <c r="Z277" s="166">
        <f t="shared" si="61"/>
        <v>1</v>
      </c>
      <c r="AA277" s="166">
        <f t="shared" si="62"/>
        <v>1</v>
      </c>
      <c r="AB277" s="166">
        <f t="shared" si="63"/>
        <v>1</v>
      </c>
      <c r="AC277" s="166">
        <f t="shared" si="64"/>
        <v>1</v>
      </c>
      <c r="AD277" s="166">
        <f t="shared" si="65"/>
        <v>1</v>
      </c>
      <c r="AE277" s="166">
        <f t="shared" si="66"/>
        <v>1</v>
      </c>
      <c r="AF277" s="166">
        <f t="shared" si="67"/>
        <v>1</v>
      </c>
      <c r="AG277" s="166">
        <f t="shared" si="68"/>
        <v>1</v>
      </c>
    </row>
    <row r="278" spans="1:33" ht="120">
      <c r="A278" s="446" t="s">
        <v>19</v>
      </c>
      <c r="B278" s="447" t="s">
        <v>16</v>
      </c>
      <c r="C278" s="631"/>
      <c r="D278" s="631"/>
      <c r="E278" s="633"/>
      <c r="F278" s="633"/>
      <c r="G278" s="34" t="s">
        <v>251</v>
      </c>
      <c r="H278" s="34" t="s">
        <v>251</v>
      </c>
      <c r="I278" s="472" t="s">
        <v>1420</v>
      </c>
      <c r="J278" s="347">
        <v>1</v>
      </c>
      <c r="K278" s="351">
        <v>45231</v>
      </c>
      <c r="L278" s="351">
        <v>45747</v>
      </c>
      <c r="M278" s="452">
        <f t="shared" si="69"/>
        <v>73.714285714285708</v>
      </c>
      <c r="N278" s="187">
        <v>0</v>
      </c>
      <c r="O278" s="472" t="s">
        <v>2807</v>
      </c>
      <c r="P278" s="348">
        <f t="shared" si="70"/>
        <v>0</v>
      </c>
      <c r="Q278" s="114" t="str">
        <f>IF(ISNUMBER(P278),IF(P278=100%,"CUMPLIDA",IF(AND(ISNUMBER(L278),ISNUMBER(OCI!$P$6)), IF(L278&lt;OCI!$P$6,"INCUMPLIDA","PROCESO"), "VERIFICAR FECHA")),"SIN VALOR AVANCE")</f>
        <v>PROCESO</v>
      </c>
      <c r="R278" s="281" t="s">
        <v>251</v>
      </c>
      <c r="S278" s="282" t="s">
        <v>1420</v>
      </c>
      <c r="T278" s="301">
        <v>1</v>
      </c>
      <c r="U278" s="372">
        <v>45231</v>
      </c>
      <c r="V278" s="372">
        <v>45747</v>
      </c>
      <c r="W278" s="36">
        <f t="shared" si="71"/>
        <v>73.714285714285708</v>
      </c>
      <c r="X278" s="187">
        <v>0</v>
      </c>
      <c r="Y278" s="355" t="s">
        <v>2807</v>
      </c>
      <c r="Z278" s="166">
        <f t="shared" si="61"/>
        <v>1</v>
      </c>
      <c r="AA278" s="166">
        <f t="shared" si="62"/>
        <v>1</v>
      </c>
      <c r="AB278" s="166">
        <f t="shared" si="63"/>
        <v>1</v>
      </c>
      <c r="AC278" s="166">
        <f t="shared" si="64"/>
        <v>1</v>
      </c>
      <c r="AD278" s="166">
        <f t="shared" si="65"/>
        <v>1</v>
      </c>
      <c r="AE278" s="166">
        <f t="shared" si="66"/>
        <v>1</v>
      </c>
      <c r="AF278" s="166">
        <f t="shared" si="67"/>
        <v>1</v>
      </c>
      <c r="AG278" s="166">
        <f t="shared" si="68"/>
        <v>1</v>
      </c>
    </row>
    <row r="279" spans="1:33" ht="255.75" customHeight="1">
      <c r="A279" s="446" t="s">
        <v>19</v>
      </c>
      <c r="B279" s="447" t="s">
        <v>16</v>
      </c>
      <c r="C279" s="631"/>
      <c r="D279" s="631"/>
      <c r="E279" s="633"/>
      <c r="F279" s="633"/>
      <c r="G279" s="34" t="s">
        <v>254</v>
      </c>
      <c r="H279" s="34" t="s">
        <v>254</v>
      </c>
      <c r="I279" s="472" t="s">
        <v>2808</v>
      </c>
      <c r="J279" s="347">
        <v>1</v>
      </c>
      <c r="K279" s="351">
        <v>45231</v>
      </c>
      <c r="L279" s="351">
        <v>45808</v>
      </c>
      <c r="M279" s="452">
        <f t="shared" si="69"/>
        <v>82.428571428571431</v>
      </c>
      <c r="N279" s="187">
        <v>0</v>
      </c>
      <c r="O279" s="472" t="s">
        <v>2809</v>
      </c>
      <c r="P279" s="348">
        <f t="shared" si="70"/>
        <v>0</v>
      </c>
      <c r="Q279" s="114" t="str">
        <f>IF(ISNUMBER(P279),IF(P279=100%,"CUMPLIDA",IF(AND(ISNUMBER(L279),ISNUMBER(OCI!$P$6)), IF(L279&lt;OCI!$P$6,"INCUMPLIDA","PROCESO"), "VERIFICAR FECHA")),"SIN VALOR AVANCE")</f>
        <v>PROCESO</v>
      </c>
      <c r="R279" s="281" t="s">
        <v>254</v>
      </c>
      <c r="S279" s="282" t="s">
        <v>2808</v>
      </c>
      <c r="T279" s="301">
        <v>1</v>
      </c>
      <c r="U279" s="372">
        <v>45231</v>
      </c>
      <c r="V279" s="372">
        <v>45808</v>
      </c>
      <c r="W279" s="36">
        <f t="shared" si="71"/>
        <v>82.428571428571431</v>
      </c>
      <c r="X279" s="187">
        <v>0</v>
      </c>
      <c r="Y279" s="355" t="s">
        <v>2809</v>
      </c>
      <c r="Z279" s="166">
        <f t="shared" si="61"/>
        <v>1</v>
      </c>
      <c r="AA279" s="166">
        <f t="shared" si="62"/>
        <v>1</v>
      </c>
      <c r="AB279" s="166">
        <f t="shared" si="63"/>
        <v>1</v>
      </c>
      <c r="AC279" s="166">
        <f t="shared" si="64"/>
        <v>1</v>
      </c>
      <c r="AD279" s="166">
        <f t="shared" si="65"/>
        <v>1</v>
      </c>
      <c r="AE279" s="166">
        <f t="shared" si="66"/>
        <v>1</v>
      </c>
      <c r="AF279" s="166">
        <f t="shared" si="67"/>
        <v>1</v>
      </c>
      <c r="AG279" s="166">
        <f t="shared" si="68"/>
        <v>1</v>
      </c>
    </row>
    <row r="280" spans="1:33" ht="165.75" customHeight="1">
      <c r="A280" s="446" t="s">
        <v>19</v>
      </c>
      <c r="B280" s="447" t="s">
        <v>16</v>
      </c>
      <c r="C280" s="631"/>
      <c r="D280" s="631"/>
      <c r="E280" s="633"/>
      <c r="F280" s="633"/>
      <c r="G280" s="34" t="s">
        <v>1363</v>
      </c>
      <c r="H280" s="34" t="s">
        <v>258</v>
      </c>
      <c r="I280" s="472" t="s">
        <v>259</v>
      </c>
      <c r="J280" s="347">
        <v>7</v>
      </c>
      <c r="K280" s="351">
        <v>46024</v>
      </c>
      <c r="L280" s="351">
        <v>46660</v>
      </c>
      <c r="M280" s="452">
        <f t="shared" si="69"/>
        <v>90.857142857142861</v>
      </c>
      <c r="N280" s="187">
        <v>0</v>
      </c>
      <c r="O280" s="472" t="s">
        <v>2807</v>
      </c>
      <c r="P280" s="348">
        <f t="shared" si="70"/>
        <v>0</v>
      </c>
      <c r="Q280" s="114" t="str">
        <f>IF(ISNUMBER(P280),IF(P280=100%,"CUMPLIDA",IF(AND(ISNUMBER(L280),ISNUMBER(OCI!$P$6)), IF(L280&lt;OCI!$P$6,"INCUMPLIDA","PROCESO"), "VERIFICAR FECHA")),"SIN VALOR AVANCE")</f>
        <v>PROCESO</v>
      </c>
      <c r="R280" s="281" t="s">
        <v>258</v>
      </c>
      <c r="S280" s="282" t="s">
        <v>259</v>
      </c>
      <c r="T280" s="301">
        <v>7</v>
      </c>
      <c r="U280" s="372">
        <v>46024</v>
      </c>
      <c r="V280" s="372">
        <v>46660</v>
      </c>
      <c r="W280" s="36">
        <f t="shared" si="71"/>
        <v>90.857142857142861</v>
      </c>
      <c r="X280" s="187">
        <v>0</v>
      </c>
      <c r="Y280" s="355" t="s">
        <v>2807</v>
      </c>
      <c r="Z280" s="166">
        <f t="shared" si="61"/>
        <v>1</v>
      </c>
      <c r="AA280" s="166">
        <f t="shared" si="62"/>
        <v>1</v>
      </c>
      <c r="AB280" s="166">
        <f t="shared" si="63"/>
        <v>1</v>
      </c>
      <c r="AC280" s="166">
        <f t="shared" si="64"/>
        <v>1</v>
      </c>
      <c r="AD280" s="166">
        <f t="shared" si="65"/>
        <v>1</v>
      </c>
      <c r="AE280" s="166">
        <f t="shared" si="66"/>
        <v>1</v>
      </c>
      <c r="AF280" s="166">
        <f t="shared" si="67"/>
        <v>1</v>
      </c>
      <c r="AG280" s="166">
        <f t="shared" si="68"/>
        <v>1</v>
      </c>
    </row>
    <row r="281" spans="1:33" ht="195.75" customHeight="1">
      <c r="A281" s="446" t="s">
        <v>19</v>
      </c>
      <c r="B281" s="447" t="s">
        <v>16</v>
      </c>
      <c r="C281" s="631"/>
      <c r="D281" s="631"/>
      <c r="E281" s="633"/>
      <c r="F281" s="633"/>
      <c r="G281" s="34" t="s">
        <v>1364</v>
      </c>
      <c r="H281" s="34" t="s">
        <v>261</v>
      </c>
      <c r="I281" s="472" t="s">
        <v>262</v>
      </c>
      <c r="J281" s="347">
        <v>1</v>
      </c>
      <c r="K281" s="351">
        <v>46024</v>
      </c>
      <c r="L281" s="351">
        <v>46660</v>
      </c>
      <c r="M281" s="452">
        <f t="shared" si="69"/>
        <v>90.857142857142861</v>
      </c>
      <c r="N281" s="187">
        <v>0</v>
      </c>
      <c r="O281" s="472" t="s">
        <v>2810</v>
      </c>
      <c r="P281" s="348">
        <f t="shared" si="70"/>
        <v>0</v>
      </c>
      <c r="Q281" s="114" t="str">
        <f>IF(ISNUMBER(P281),IF(P281=100%,"CUMPLIDA",IF(AND(ISNUMBER(L281),ISNUMBER(OCI!$P$6)), IF(L281&lt;OCI!$P$6,"INCUMPLIDA","PROCESO"), "VERIFICAR FECHA")),"SIN VALOR AVANCE")</f>
        <v>PROCESO</v>
      </c>
      <c r="R281" s="281" t="s">
        <v>261</v>
      </c>
      <c r="S281" s="282" t="s">
        <v>262</v>
      </c>
      <c r="T281" s="301">
        <v>1</v>
      </c>
      <c r="U281" s="372">
        <v>46024</v>
      </c>
      <c r="V281" s="372">
        <v>46660</v>
      </c>
      <c r="W281" s="36">
        <f t="shared" si="71"/>
        <v>90.857142857142861</v>
      </c>
      <c r="X281" s="187">
        <v>0</v>
      </c>
      <c r="Y281" s="355" t="s">
        <v>2810</v>
      </c>
      <c r="Z281" s="166">
        <f t="shared" si="61"/>
        <v>1</v>
      </c>
      <c r="AA281" s="166">
        <f t="shared" si="62"/>
        <v>1</v>
      </c>
      <c r="AB281" s="166">
        <f t="shared" si="63"/>
        <v>1</v>
      </c>
      <c r="AC281" s="166">
        <f t="shared" si="64"/>
        <v>1</v>
      </c>
      <c r="AD281" s="166">
        <f t="shared" si="65"/>
        <v>1</v>
      </c>
      <c r="AE281" s="166">
        <f t="shared" si="66"/>
        <v>1</v>
      </c>
      <c r="AF281" s="166">
        <f t="shared" si="67"/>
        <v>1</v>
      </c>
      <c r="AG281" s="166">
        <f t="shared" si="68"/>
        <v>1</v>
      </c>
    </row>
    <row r="282" spans="1:33" ht="409.5">
      <c r="A282" s="446" t="s">
        <v>19</v>
      </c>
      <c r="B282" s="447" t="s">
        <v>16</v>
      </c>
      <c r="C282" s="631"/>
      <c r="D282" s="631"/>
      <c r="E282" s="633"/>
      <c r="F282" s="633"/>
      <c r="G282" s="34" t="s">
        <v>1365</v>
      </c>
      <c r="H282" s="34" t="s">
        <v>264</v>
      </c>
      <c r="I282" s="472" t="s">
        <v>265</v>
      </c>
      <c r="J282" s="347">
        <v>2</v>
      </c>
      <c r="K282" s="351">
        <v>46024</v>
      </c>
      <c r="L282" s="351">
        <v>46660</v>
      </c>
      <c r="M282" s="452">
        <f t="shared" si="69"/>
        <v>90.857142857142861</v>
      </c>
      <c r="N282" s="187">
        <v>0</v>
      </c>
      <c r="O282" s="472" t="s">
        <v>2809</v>
      </c>
      <c r="P282" s="348">
        <f t="shared" si="70"/>
        <v>0</v>
      </c>
      <c r="Q282" s="114" t="str">
        <f>IF(ISNUMBER(P282),IF(P282=100%,"CUMPLIDA",IF(AND(ISNUMBER(L282),ISNUMBER(OCI!$P$6)), IF(L282&lt;OCI!$P$6,"INCUMPLIDA","PROCESO"), "VERIFICAR FECHA")),"SIN VALOR AVANCE")</f>
        <v>PROCESO</v>
      </c>
      <c r="R282" s="281" t="s">
        <v>264</v>
      </c>
      <c r="S282" s="282" t="s">
        <v>265</v>
      </c>
      <c r="T282" s="301">
        <v>2</v>
      </c>
      <c r="U282" s="372">
        <v>46024</v>
      </c>
      <c r="V282" s="372">
        <v>46660</v>
      </c>
      <c r="W282" s="36">
        <f t="shared" si="71"/>
        <v>90.857142857142861</v>
      </c>
      <c r="X282" s="187">
        <v>0</v>
      </c>
      <c r="Y282" s="355" t="s">
        <v>2809</v>
      </c>
      <c r="Z282" s="166">
        <f t="shared" si="61"/>
        <v>1</v>
      </c>
      <c r="AA282" s="166">
        <f t="shared" si="62"/>
        <v>1</v>
      </c>
      <c r="AB282" s="166">
        <f t="shared" si="63"/>
        <v>1</v>
      </c>
      <c r="AC282" s="166">
        <f t="shared" si="64"/>
        <v>1</v>
      </c>
      <c r="AD282" s="166">
        <f t="shared" si="65"/>
        <v>1</v>
      </c>
      <c r="AE282" s="166">
        <f t="shared" si="66"/>
        <v>1</v>
      </c>
      <c r="AF282" s="166">
        <f t="shared" si="67"/>
        <v>1</v>
      </c>
      <c r="AG282" s="166">
        <f t="shared" si="68"/>
        <v>1</v>
      </c>
    </row>
    <row r="283" spans="1:33" ht="75" customHeight="1">
      <c r="A283" s="446" t="s">
        <v>19</v>
      </c>
      <c r="B283" s="447" t="s">
        <v>16</v>
      </c>
      <c r="C283" s="631" t="s">
        <v>2811</v>
      </c>
      <c r="D283" s="674" t="s">
        <v>2812</v>
      </c>
      <c r="E283" s="633" t="s">
        <v>2813</v>
      </c>
      <c r="F283" s="633" t="s">
        <v>2814</v>
      </c>
      <c r="G283" s="34" t="s">
        <v>2815</v>
      </c>
      <c r="H283" s="34" t="s">
        <v>2816</v>
      </c>
      <c r="I283" s="472" t="s">
        <v>2816</v>
      </c>
      <c r="J283" s="347">
        <v>1</v>
      </c>
      <c r="K283" s="351">
        <v>45628</v>
      </c>
      <c r="L283" s="351">
        <v>45838</v>
      </c>
      <c r="M283" s="452">
        <f t="shared" si="69"/>
        <v>30</v>
      </c>
      <c r="N283" s="187">
        <v>0</v>
      </c>
      <c r="O283" s="472" t="s">
        <v>2817</v>
      </c>
      <c r="P283" s="348">
        <f t="shared" si="70"/>
        <v>0</v>
      </c>
      <c r="Q283" s="114" t="str">
        <f>IF(ISNUMBER(P283),IF(P283=100%,"CUMPLIDA",IF(AND(ISNUMBER(L283),ISNUMBER(OCI!$P$6)), IF(L283&lt;OCI!$P$6,"INCUMPLIDA","PROCESO"), "VERIFICAR FECHA")),"SIN VALOR AVANCE")</f>
        <v>PROCESO</v>
      </c>
      <c r="R283" s="281" t="s">
        <v>2816</v>
      </c>
      <c r="S283" s="282" t="s">
        <v>2816</v>
      </c>
      <c r="T283" s="301">
        <v>1</v>
      </c>
      <c r="U283" s="372">
        <v>45628</v>
      </c>
      <c r="V283" s="372">
        <v>45838</v>
      </c>
      <c r="W283" s="36">
        <f t="shared" si="71"/>
        <v>30</v>
      </c>
      <c r="X283" s="187">
        <v>0</v>
      </c>
      <c r="Y283" s="355" t="s">
        <v>2817</v>
      </c>
      <c r="Z283" s="166">
        <f t="shared" si="61"/>
        <v>1</v>
      </c>
      <c r="AA283" s="166">
        <f t="shared" si="62"/>
        <v>1</v>
      </c>
      <c r="AB283" s="166">
        <f t="shared" si="63"/>
        <v>1</v>
      </c>
      <c r="AC283" s="166">
        <f t="shared" si="64"/>
        <v>1</v>
      </c>
      <c r="AD283" s="166">
        <f t="shared" si="65"/>
        <v>1</v>
      </c>
      <c r="AE283" s="166">
        <f t="shared" si="66"/>
        <v>1</v>
      </c>
      <c r="AF283" s="166">
        <f t="shared" si="67"/>
        <v>1</v>
      </c>
      <c r="AG283" s="166">
        <f t="shared" si="68"/>
        <v>1</v>
      </c>
    </row>
    <row r="284" spans="1:33" ht="195" customHeight="1">
      <c r="A284" s="446" t="s">
        <v>19</v>
      </c>
      <c r="B284" s="447" t="s">
        <v>16</v>
      </c>
      <c r="C284" s="631"/>
      <c r="D284" s="675"/>
      <c r="E284" s="633"/>
      <c r="F284" s="633"/>
      <c r="G284" s="34" t="s">
        <v>2818</v>
      </c>
      <c r="H284" s="34" t="s">
        <v>2819</v>
      </c>
      <c r="I284" s="472" t="s">
        <v>2819</v>
      </c>
      <c r="J284" s="347">
        <v>1</v>
      </c>
      <c r="K284" s="351">
        <v>45628</v>
      </c>
      <c r="L284" s="351">
        <v>45838</v>
      </c>
      <c r="M284" s="452">
        <f t="shared" si="69"/>
        <v>30</v>
      </c>
      <c r="N284" s="187">
        <v>0</v>
      </c>
      <c r="O284" s="472" t="s">
        <v>2817</v>
      </c>
      <c r="P284" s="348">
        <f t="shared" si="70"/>
        <v>0</v>
      </c>
      <c r="Q284" s="114" t="str">
        <f>IF(ISNUMBER(P284),IF(P284=100%,"CUMPLIDA",IF(AND(ISNUMBER(L284),ISNUMBER(OCI!$P$6)), IF(L284&lt;OCI!$P$6,"INCUMPLIDA","PROCESO"), "VERIFICAR FECHA")),"SIN VALOR AVANCE")</f>
        <v>PROCESO</v>
      </c>
      <c r="R284" s="281" t="s">
        <v>2819</v>
      </c>
      <c r="S284" s="282" t="s">
        <v>2819</v>
      </c>
      <c r="T284" s="301">
        <v>1</v>
      </c>
      <c r="U284" s="372">
        <v>45628</v>
      </c>
      <c r="V284" s="372">
        <v>45838</v>
      </c>
      <c r="W284" s="36">
        <f t="shared" si="71"/>
        <v>30</v>
      </c>
      <c r="X284" s="187">
        <v>0</v>
      </c>
      <c r="Y284" s="355" t="s">
        <v>2817</v>
      </c>
      <c r="Z284" s="166">
        <f t="shared" si="61"/>
        <v>1</v>
      </c>
      <c r="AA284" s="166">
        <f t="shared" si="62"/>
        <v>1</v>
      </c>
      <c r="AB284" s="166">
        <f t="shared" si="63"/>
        <v>1</v>
      </c>
      <c r="AC284" s="166">
        <f t="shared" si="64"/>
        <v>1</v>
      </c>
      <c r="AD284" s="166">
        <f t="shared" si="65"/>
        <v>1</v>
      </c>
      <c r="AE284" s="166">
        <f t="shared" si="66"/>
        <v>1</v>
      </c>
      <c r="AF284" s="166">
        <f t="shared" si="67"/>
        <v>1</v>
      </c>
      <c r="AG284" s="166">
        <f t="shared" si="68"/>
        <v>1</v>
      </c>
    </row>
    <row r="285" spans="1:33" ht="135">
      <c r="A285" s="446" t="s">
        <v>19</v>
      </c>
      <c r="B285" s="447" t="s">
        <v>16</v>
      </c>
      <c r="C285" s="631"/>
      <c r="D285" s="676"/>
      <c r="E285" s="633"/>
      <c r="F285" s="633"/>
      <c r="G285" s="34" t="s">
        <v>2820</v>
      </c>
      <c r="H285" s="34" t="s">
        <v>2819</v>
      </c>
      <c r="I285" s="472" t="s">
        <v>2819</v>
      </c>
      <c r="J285" s="347">
        <v>1</v>
      </c>
      <c r="K285" s="351">
        <v>45628</v>
      </c>
      <c r="L285" s="351">
        <v>45838</v>
      </c>
      <c r="M285" s="452">
        <f t="shared" si="69"/>
        <v>30</v>
      </c>
      <c r="N285" s="187">
        <v>0</v>
      </c>
      <c r="O285" s="472" t="s">
        <v>2817</v>
      </c>
      <c r="P285" s="348">
        <f t="shared" si="70"/>
        <v>0</v>
      </c>
      <c r="Q285" s="114" t="str">
        <f>IF(ISNUMBER(P285),IF(P285=100%,"CUMPLIDA",IF(AND(ISNUMBER(L285),ISNUMBER(OCI!$P$6)), IF(L285&lt;OCI!$P$6,"INCUMPLIDA","PROCESO"), "VERIFICAR FECHA")),"SIN VALOR AVANCE")</f>
        <v>PROCESO</v>
      </c>
      <c r="R285" s="281" t="s">
        <v>2819</v>
      </c>
      <c r="S285" s="282" t="s">
        <v>2819</v>
      </c>
      <c r="T285" s="301">
        <v>1</v>
      </c>
      <c r="U285" s="372">
        <v>45628</v>
      </c>
      <c r="V285" s="372">
        <v>45838</v>
      </c>
      <c r="W285" s="36">
        <f t="shared" si="71"/>
        <v>30</v>
      </c>
      <c r="X285" s="187">
        <v>0</v>
      </c>
      <c r="Y285" s="355" t="s">
        <v>2817</v>
      </c>
      <c r="Z285" s="166">
        <f t="shared" si="61"/>
        <v>1</v>
      </c>
      <c r="AA285" s="166">
        <f t="shared" si="62"/>
        <v>1</v>
      </c>
      <c r="AB285" s="166">
        <f t="shared" si="63"/>
        <v>1</v>
      </c>
      <c r="AC285" s="166">
        <f t="shared" si="64"/>
        <v>1</v>
      </c>
      <c r="AD285" s="166">
        <f t="shared" si="65"/>
        <v>1</v>
      </c>
      <c r="AE285" s="166">
        <f t="shared" si="66"/>
        <v>1</v>
      </c>
      <c r="AF285" s="166">
        <f t="shared" si="67"/>
        <v>1</v>
      </c>
      <c r="AG285" s="166">
        <f t="shared" si="68"/>
        <v>1</v>
      </c>
    </row>
    <row r="286" spans="1:33" ht="90" customHeight="1">
      <c r="A286" s="446" t="s">
        <v>19</v>
      </c>
      <c r="B286" s="447" t="s">
        <v>16</v>
      </c>
      <c r="C286" s="631"/>
      <c r="D286" s="674" t="s">
        <v>2812</v>
      </c>
      <c r="E286" s="633" t="s">
        <v>2821</v>
      </c>
      <c r="F286" s="633" t="s">
        <v>2822</v>
      </c>
      <c r="G286" s="34" t="s">
        <v>2823</v>
      </c>
      <c r="H286" s="34" t="s">
        <v>2824</v>
      </c>
      <c r="I286" s="472" t="s">
        <v>2824</v>
      </c>
      <c r="J286" s="347">
        <v>1</v>
      </c>
      <c r="K286" s="351">
        <v>45689</v>
      </c>
      <c r="L286" s="351">
        <v>45747</v>
      </c>
      <c r="M286" s="452">
        <f t="shared" si="69"/>
        <v>8.2857142857142865</v>
      </c>
      <c r="N286" s="187">
        <v>0</v>
      </c>
      <c r="O286" s="472" t="s">
        <v>2817</v>
      </c>
      <c r="P286" s="348">
        <f t="shared" si="70"/>
        <v>0</v>
      </c>
      <c r="Q286" s="114" t="str">
        <f>IF(ISNUMBER(P286),IF(P286=100%,"CUMPLIDA",IF(AND(ISNUMBER(L286),ISNUMBER(OCI!$P$6)), IF(L286&lt;OCI!$P$6,"INCUMPLIDA","PROCESO"), "VERIFICAR FECHA")),"SIN VALOR AVANCE")</f>
        <v>PROCESO</v>
      </c>
      <c r="R286" s="281" t="s">
        <v>2824</v>
      </c>
      <c r="S286" s="282" t="s">
        <v>2824</v>
      </c>
      <c r="T286" s="301">
        <v>1</v>
      </c>
      <c r="U286" s="372">
        <v>45689</v>
      </c>
      <c r="V286" s="372">
        <v>45747</v>
      </c>
      <c r="W286" s="36">
        <f t="shared" si="71"/>
        <v>8.2857142857142865</v>
      </c>
      <c r="X286" s="187">
        <v>0</v>
      </c>
      <c r="Y286" s="355" t="s">
        <v>2817</v>
      </c>
      <c r="Z286" s="166">
        <f t="shared" si="61"/>
        <v>1</v>
      </c>
      <c r="AA286" s="166">
        <f t="shared" si="62"/>
        <v>1</v>
      </c>
      <c r="AB286" s="166">
        <f t="shared" si="63"/>
        <v>1</v>
      </c>
      <c r="AC286" s="166">
        <f t="shared" si="64"/>
        <v>1</v>
      </c>
      <c r="AD286" s="166">
        <f t="shared" si="65"/>
        <v>1</v>
      </c>
      <c r="AE286" s="166">
        <f t="shared" si="66"/>
        <v>1</v>
      </c>
      <c r="AF286" s="166">
        <f t="shared" si="67"/>
        <v>1</v>
      </c>
      <c r="AG286" s="166">
        <f t="shared" si="68"/>
        <v>1</v>
      </c>
    </row>
    <row r="287" spans="1:33" ht="75" customHeight="1">
      <c r="A287" s="446" t="s">
        <v>19</v>
      </c>
      <c r="B287" s="447" t="s">
        <v>16</v>
      </c>
      <c r="C287" s="631"/>
      <c r="D287" s="675"/>
      <c r="E287" s="633"/>
      <c r="F287" s="633"/>
      <c r="G287" s="34" t="s">
        <v>2825</v>
      </c>
      <c r="H287" s="34" t="s">
        <v>2826</v>
      </c>
      <c r="I287" s="472" t="s">
        <v>2826</v>
      </c>
      <c r="J287" s="347">
        <v>1</v>
      </c>
      <c r="K287" s="351">
        <v>45658</v>
      </c>
      <c r="L287" s="351">
        <v>45716</v>
      </c>
      <c r="M287" s="452">
        <f t="shared" si="69"/>
        <v>8.2857142857142865</v>
      </c>
      <c r="N287" s="187">
        <v>0</v>
      </c>
      <c r="O287" s="472" t="s">
        <v>2817</v>
      </c>
      <c r="P287" s="348">
        <f t="shared" si="70"/>
        <v>0</v>
      </c>
      <c r="Q287" s="114" t="str">
        <f>IF(ISNUMBER(P287),IF(P287=100%,"CUMPLIDA",IF(AND(ISNUMBER(L287),ISNUMBER(OCI!$P$6)), IF(L287&lt;OCI!$P$6,"INCUMPLIDA","PROCESO"), "VERIFICAR FECHA")),"SIN VALOR AVANCE")</f>
        <v>PROCESO</v>
      </c>
      <c r="R287" s="281" t="s">
        <v>2826</v>
      </c>
      <c r="S287" s="282" t="s">
        <v>2826</v>
      </c>
      <c r="T287" s="301">
        <v>1</v>
      </c>
      <c r="U287" s="372">
        <v>45658</v>
      </c>
      <c r="V287" s="372">
        <v>45716</v>
      </c>
      <c r="W287" s="36">
        <f t="shared" si="71"/>
        <v>8.2857142857142865</v>
      </c>
      <c r="X287" s="187">
        <v>0</v>
      </c>
      <c r="Y287" s="355" t="s">
        <v>2817</v>
      </c>
      <c r="Z287" s="166">
        <f t="shared" si="61"/>
        <v>1</v>
      </c>
      <c r="AA287" s="166">
        <f t="shared" si="62"/>
        <v>1</v>
      </c>
      <c r="AB287" s="166">
        <f t="shared" si="63"/>
        <v>1</v>
      </c>
      <c r="AC287" s="166">
        <f t="shared" si="64"/>
        <v>1</v>
      </c>
      <c r="AD287" s="166">
        <f t="shared" si="65"/>
        <v>1</v>
      </c>
      <c r="AE287" s="166">
        <f t="shared" si="66"/>
        <v>1</v>
      </c>
      <c r="AF287" s="166">
        <f t="shared" si="67"/>
        <v>1</v>
      </c>
      <c r="AG287" s="166">
        <f t="shared" si="68"/>
        <v>1</v>
      </c>
    </row>
    <row r="288" spans="1:33" ht="390">
      <c r="A288" s="446" t="s">
        <v>19</v>
      </c>
      <c r="B288" s="447" t="s">
        <v>16</v>
      </c>
      <c r="C288" s="631"/>
      <c r="D288" s="676"/>
      <c r="E288" s="633"/>
      <c r="F288" s="633"/>
      <c r="G288" s="34" t="s">
        <v>2827</v>
      </c>
      <c r="H288" s="34" t="s">
        <v>2828</v>
      </c>
      <c r="I288" s="472" t="s">
        <v>2828</v>
      </c>
      <c r="J288" s="347">
        <v>2</v>
      </c>
      <c r="K288" s="351">
        <v>45628</v>
      </c>
      <c r="L288" s="351">
        <v>45838</v>
      </c>
      <c r="M288" s="452">
        <f t="shared" si="69"/>
        <v>30</v>
      </c>
      <c r="N288" s="187">
        <v>0</v>
      </c>
      <c r="O288" s="472" t="s">
        <v>2817</v>
      </c>
      <c r="P288" s="348">
        <f t="shared" si="70"/>
        <v>0</v>
      </c>
      <c r="Q288" s="114" t="str">
        <f>IF(ISNUMBER(P288),IF(P288=100%,"CUMPLIDA",IF(AND(ISNUMBER(L288),ISNUMBER(OCI!$P$6)), IF(L288&lt;OCI!$P$6,"INCUMPLIDA","PROCESO"), "VERIFICAR FECHA")),"SIN VALOR AVANCE")</f>
        <v>PROCESO</v>
      </c>
      <c r="R288" s="281" t="s">
        <v>2828</v>
      </c>
      <c r="S288" s="282" t="s">
        <v>2828</v>
      </c>
      <c r="T288" s="301">
        <v>2</v>
      </c>
      <c r="U288" s="372">
        <v>45628</v>
      </c>
      <c r="V288" s="372">
        <v>45838</v>
      </c>
      <c r="W288" s="36">
        <f t="shared" si="71"/>
        <v>30</v>
      </c>
      <c r="X288" s="187">
        <v>0</v>
      </c>
      <c r="Y288" s="355" t="s">
        <v>2817</v>
      </c>
      <c r="Z288" s="166">
        <f t="shared" si="61"/>
        <v>1</v>
      </c>
      <c r="AA288" s="166">
        <f t="shared" si="62"/>
        <v>1</v>
      </c>
      <c r="AB288" s="166">
        <f t="shared" si="63"/>
        <v>1</v>
      </c>
      <c r="AC288" s="166">
        <f t="shared" si="64"/>
        <v>1</v>
      </c>
      <c r="AD288" s="166">
        <f t="shared" si="65"/>
        <v>1</v>
      </c>
      <c r="AE288" s="166">
        <f t="shared" si="66"/>
        <v>1</v>
      </c>
      <c r="AF288" s="166">
        <f t="shared" si="67"/>
        <v>1</v>
      </c>
      <c r="AG288" s="166">
        <f t="shared" si="68"/>
        <v>1</v>
      </c>
    </row>
    <row r="289" spans="1:33" ht="165" customHeight="1">
      <c r="A289" s="446" t="s">
        <v>19</v>
      </c>
      <c r="B289" s="447" t="s">
        <v>16</v>
      </c>
      <c r="C289" s="631"/>
      <c r="D289" s="674" t="s">
        <v>2812</v>
      </c>
      <c r="E289" s="633" t="s">
        <v>2829</v>
      </c>
      <c r="F289" s="633" t="s">
        <v>2830</v>
      </c>
      <c r="G289" s="34" t="s">
        <v>2831</v>
      </c>
      <c r="H289" s="34" t="s">
        <v>2832</v>
      </c>
      <c r="I289" s="472" t="s">
        <v>2832</v>
      </c>
      <c r="J289" s="347">
        <v>1</v>
      </c>
      <c r="K289" s="351">
        <v>45628</v>
      </c>
      <c r="L289" s="351">
        <v>45869</v>
      </c>
      <c r="M289" s="452">
        <f t="shared" si="69"/>
        <v>34.428571428571431</v>
      </c>
      <c r="N289" s="187">
        <v>0</v>
      </c>
      <c r="O289" s="472" t="s">
        <v>2833</v>
      </c>
      <c r="P289" s="348">
        <f t="shared" si="70"/>
        <v>0</v>
      </c>
      <c r="Q289" s="114" t="str">
        <f>IF(ISNUMBER(P289),IF(P289=100%,"CUMPLIDA",IF(AND(ISNUMBER(L289),ISNUMBER(OCI!$P$6)), IF(L289&lt;OCI!$P$6,"INCUMPLIDA","PROCESO"), "VERIFICAR FECHA")),"SIN VALOR AVANCE")</f>
        <v>PROCESO</v>
      </c>
      <c r="R289" s="281" t="s">
        <v>2832</v>
      </c>
      <c r="S289" s="282" t="s">
        <v>2832</v>
      </c>
      <c r="T289" s="301">
        <v>1</v>
      </c>
      <c r="U289" s="372">
        <v>45628</v>
      </c>
      <c r="V289" s="372">
        <v>45869</v>
      </c>
      <c r="W289" s="36">
        <f t="shared" si="71"/>
        <v>34.428571428571431</v>
      </c>
      <c r="X289" s="187">
        <v>0</v>
      </c>
      <c r="Y289" s="355" t="s">
        <v>2833</v>
      </c>
      <c r="Z289" s="166">
        <f t="shared" si="61"/>
        <v>1</v>
      </c>
      <c r="AA289" s="166">
        <f t="shared" si="62"/>
        <v>1</v>
      </c>
      <c r="AB289" s="166">
        <f t="shared" si="63"/>
        <v>1</v>
      </c>
      <c r="AC289" s="166">
        <f t="shared" si="64"/>
        <v>1</v>
      </c>
      <c r="AD289" s="166">
        <f t="shared" si="65"/>
        <v>1</v>
      </c>
      <c r="AE289" s="166">
        <f t="shared" si="66"/>
        <v>1</v>
      </c>
      <c r="AF289" s="166">
        <f t="shared" si="67"/>
        <v>1</v>
      </c>
      <c r="AG289" s="166">
        <f t="shared" si="68"/>
        <v>1</v>
      </c>
    </row>
    <row r="290" spans="1:33" ht="195">
      <c r="A290" s="446" t="s">
        <v>19</v>
      </c>
      <c r="B290" s="447" t="s">
        <v>16</v>
      </c>
      <c r="C290" s="631"/>
      <c r="D290" s="676"/>
      <c r="E290" s="633"/>
      <c r="F290" s="633"/>
      <c r="G290" s="34" t="s">
        <v>2834</v>
      </c>
      <c r="H290" s="34" t="s">
        <v>2835</v>
      </c>
      <c r="I290" s="472" t="s">
        <v>2835</v>
      </c>
      <c r="J290" s="347">
        <v>1</v>
      </c>
      <c r="K290" s="351">
        <v>45628</v>
      </c>
      <c r="L290" s="351">
        <v>45716</v>
      </c>
      <c r="M290" s="452">
        <f t="shared" si="69"/>
        <v>12.571428571428571</v>
      </c>
      <c r="N290" s="187">
        <v>0</v>
      </c>
      <c r="O290" s="472" t="s">
        <v>2836</v>
      </c>
      <c r="P290" s="348">
        <f t="shared" si="70"/>
        <v>0</v>
      </c>
      <c r="Q290" s="114" t="str">
        <f>IF(ISNUMBER(P290),IF(P290=100%,"CUMPLIDA",IF(AND(ISNUMBER(L290),ISNUMBER(OCI!$P$6)), IF(L290&lt;OCI!$P$6,"INCUMPLIDA","PROCESO"), "VERIFICAR FECHA")),"SIN VALOR AVANCE")</f>
        <v>PROCESO</v>
      </c>
      <c r="R290" s="281" t="s">
        <v>2835</v>
      </c>
      <c r="S290" s="282" t="s">
        <v>2835</v>
      </c>
      <c r="T290" s="301">
        <v>1</v>
      </c>
      <c r="U290" s="372">
        <v>45628</v>
      </c>
      <c r="V290" s="372">
        <v>45716</v>
      </c>
      <c r="W290" s="36">
        <f t="shared" si="71"/>
        <v>12.571428571428571</v>
      </c>
      <c r="X290" s="187">
        <v>0</v>
      </c>
      <c r="Y290" s="355" t="s">
        <v>2836</v>
      </c>
      <c r="Z290" s="166">
        <f t="shared" si="61"/>
        <v>1</v>
      </c>
      <c r="AA290" s="166">
        <f t="shared" si="62"/>
        <v>1</v>
      </c>
      <c r="AB290" s="166">
        <f t="shared" si="63"/>
        <v>1</v>
      </c>
      <c r="AC290" s="166">
        <f t="shared" si="64"/>
        <v>1</v>
      </c>
      <c r="AD290" s="166">
        <f t="shared" si="65"/>
        <v>1</v>
      </c>
      <c r="AE290" s="166">
        <f t="shared" si="66"/>
        <v>1</v>
      </c>
      <c r="AF290" s="166">
        <f t="shared" si="67"/>
        <v>1</v>
      </c>
      <c r="AG290" s="166">
        <f t="shared" si="68"/>
        <v>1</v>
      </c>
    </row>
    <row r="291" spans="1:33" ht="409.5">
      <c r="A291" s="446" t="s">
        <v>19</v>
      </c>
      <c r="B291" s="447" t="s">
        <v>16</v>
      </c>
      <c r="C291" s="631"/>
      <c r="D291" s="32" t="s">
        <v>2812</v>
      </c>
      <c r="E291" s="34" t="s">
        <v>2837</v>
      </c>
      <c r="F291" s="34" t="s">
        <v>2838</v>
      </c>
      <c r="G291" s="34" t="s">
        <v>2831</v>
      </c>
      <c r="H291" s="34" t="s">
        <v>2839</v>
      </c>
      <c r="I291" s="472" t="s">
        <v>2839</v>
      </c>
      <c r="J291" s="347">
        <v>1</v>
      </c>
      <c r="K291" s="351">
        <v>45628</v>
      </c>
      <c r="L291" s="351">
        <v>45869</v>
      </c>
      <c r="M291" s="452">
        <f t="shared" si="69"/>
        <v>34.428571428571431</v>
      </c>
      <c r="N291" s="187">
        <v>0</v>
      </c>
      <c r="O291" s="472" t="s">
        <v>2840</v>
      </c>
      <c r="P291" s="348">
        <f t="shared" si="70"/>
        <v>0</v>
      </c>
      <c r="Q291" s="114" t="str">
        <f>IF(ISNUMBER(P291),IF(P291=100%,"CUMPLIDA",IF(AND(ISNUMBER(L291),ISNUMBER(OCI!$P$6)), IF(L291&lt;OCI!$P$6,"INCUMPLIDA","PROCESO"), "VERIFICAR FECHA")),"SIN VALOR AVANCE")</f>
        <v>PROCESO</v>
      </c>
      <c r="R291" s="281" t="s">
        <v>2839</v>
      </c>
      <c r="S291" s="282" t="s">
        <v>2839</v>
      </c>
      <c r="T291" s="301">
        <v>1</v>
      </c>
      <c r="U291" s="372">
        <v>45628</v>
      </c>
      <c r="V291" s="372">
        <v>45869</v>
      </c>
      <c r="W291" s="36">
        <f t="shared" si="71"/>
        <v>34.428571428571431</v>
      </c>
      <c r="X291" s="187">
        <v>0</v>
      </c>
      <c r="Y291" s="355" t="s">
        <v>2840</v>
      </c>
      <c r="Z291" s="166">
        <f t="shared" si="61"/>
        <v>1</v>
      </c>
      <c r="AA291" s="166">
        <f t="shared" si="62"/>
        <v>1</v>
      </c>
      <c r="AB291" s="166">
        <f t="shared" si="63"/>
        <v>1</v>
      </c>
      <c r="AC291" s="166">
        <f t="shared" si="64"/>
        <v>1</v>
      </c>
      <c r="AD291" s="166">
        <f t="shared" si="65"/>
        <v>1</v>
      </c>
      <c r="AE291" s="166">
        <f t="shared" si="66"/>
        <v>1</v>
      </c>
      <c r="AF291" s="166">
        <f t="shared" si="67"/>
        <v>1</v>
      </c>
      <c r="AG291" s="166">
        <f t="shared" si="68"/>
        <v>1</v>
      </c>
    </row>
    <row r="292" spans="1:33" ht="180" customHeight="1">
      <c r="A292" s="446" t="s">
        <v>19</v>
      </c>
      <c r="B292" s="447" t="s">
        <v>16</v>
      </c>
      <c r="C292" s="631"/>
      <c r="D292" s="674" t="s">
        <v>2812</v>
      </c>
      <c r="E292" s="633" t="s">
        <v>2841</v>
      </c>
      <c r="F292" s="633" t="s">
        <v>2842</v>
      </c>
      <c r="G292" s="34" t="s">
        <v>2843</v>
      </c>
      <c r="H292" s="34" t="s">
        <v>2844</v>
      </c>
      <c r="I292" s="472" t="s">
        <v>2844</v>
      </c>
      <c r="J292" s="347">
        <v>1</v>
      </c>
      <c r="K292" s="351">
        <v>45672</v>
      </c>
      <c r="L292" s="351">
        <v>45838</v>
      </c>
      <c r="M292" s="452">
        <f t="shared" si="69"/>
        <v>23.714285714285715</v>
      </c>
      <c r="N292" s="187">
        <v>0</v>
      </c>
      <c r="O292" s="477" t="s">
        <v>2845</v>
      </c>
      <c r="P292" s="348">
        <f t="shared" si="70"/>
        <v>0</v>
      </c>
      <c r="Q292" s="114" t="str">
        <f>IF(ISNUMBER(P292),IF(P292=100%,"CUMPLIDA",IF(AND(ISNUMBER(L292),ISNUMBER(OCI!$P$6)), IF(L292&lt;OCI!$P$6,"INCUMPLIDA","PROCESO"), "VERIFICAR FECHA")),"SIN VALOR AVANCE")</f>
        <v>PROCESO</v>
      </c>
      <c r="R292" s="281" t="s">
        <v>2844</v>
      </c>
      <c r="S292" s="282" t="s">
        <v>2844</v>
      </c>
      <c r="T292" s="301">
        <v>1</v>
      </c>
      <c r="U292" s="372">
        <v>45672</v>
      </c>
      <c r="V292" s="372">
        <v>45838</v>
      </c>
      <c r="W292" s="36">
        <f t="shared" si="71"/>
        <v>23.714285714285715</v>
      </c>
      <c r="X292" s="187">
        <v>0</v>
      </c>
      <c r="Y292" s="356" t="s">
        <v>2845</v>
      </c>
      <c r="Z292" s="166">
        <f t="shared" si="61"/>
        <v>1</v>
      </c>
      <c r="AA292" s="166">
        <f t="shared" si="62"/>
        <v>1</v>
      </c>
      <c r="AB292" s="166">
        <f t="shared" si="63"/>
        <v>1</v>
      </c>
      <c r="AC292" s="166">
        <f t="shared" si="64"/>
        <v>1</v>
      </c>
      <c r="AD292" s="166">
        <f t="shared" si="65"/>
        <v>1</v>
      </c>
      <c r="AE292" s="166">
        <f t="shared" si="66"/>
        <v>1</v>
      </c>
      <c r="AF292" s="166">
        <f t="shared" si="67"/>
        <v>1</v>
      </c>
      <c r="AG292" s="166">
        <f t="shared" si="68"/>
        <v>1</v>
      </c>
    </row>
    <row r="293" spans="1:33" ht="285" customHeight="1">
      <c r="A293" s="446" t="s">
        <v>19</v>
      </c>
      <c r="B293" s="447" t="s">
        <v>16</v>
      </c>
      <c r="C293" s="631"/>
      <c r="D293" s="675"/>
      <c r="E293" s="633"/>
      <c r="F293" s="633"/>
      <c r="G293" s="34" t="s">
        <v>2846</v>
      </c>
      <c r="H293" s="34" t="s">
        <v>2847</v>
      </c>
      <c r="I293" s="472" t="s">
        <v>2847</v>
      </c>
      <c r="J293" s="347">
        <v>1</v>
      </c>
      <c r="K293" s="351">
        <v>45628</v>
      </c>
      <c r="L293" s="351">
        <v>45746</v>
      </c>
      <c r="M293" s="452">
        <f t="shared" si="69"/>
        <v>16.857142857142858</v>
      </c>
      <c r="N293" s="187">
        <v>0</v>
      </c>
      <c r="O293" s="477" t="s">
        <v>2817</v>
      </c>
      <c r="P293" s="348">
        <f t="shared" si="70"/>
        <v>0</v>
      </c>
      <c r="Q293" s="114" t="str">
        <f>IF(ISNUMBER(P293),IF(P293=100%,"CUMPLIDA",IF(AND(ISNUMBER(L293),ISNUMBER(OCI!$P$6)), IF(L293&lt;OCI!$P$6,"INCUMPLIDA","PROCESO"), "VERIFICAR FECHA")),"SIN VALOR AVANCE")</f>
        <v>PROCESO</v>
      </c>
      <c r="R293" s="281" t="s">
        <v>2847</v>
      </c>
      <c r="S293" s="282" t="s">
        <v>2847</v>
      </c>
      <c r="T293" s="301">
        <v>1</v>
      </c>
      <c r="U293" s="372">
        <v>45628</v>
      </c>
      <c r="V293" s="372">
        <v>45746</v>
      </c>
      <c r="W293" s="36">
        <f t="shared" si="71"/>
        <v>16.857142857142858</v>
      </c>
      <c r="X293" s="187">
        <v>0</v>
      </c>
      <c r="Y293" s="356" t="s">
        <v>2817</v>
      </c>
      <c r="Z293" s="166">
        <f t="shared" si="61"/>
        <v>1</v>
      </c>
      <c r="AA293" s="166">
        <f t="shared" si="62"/>
        <v>1</v>
      </c>
      <c r="AB293" s="166">
        <f t="shared" si="63"/>
        <v>1</v>
      </c>
      <c r="AC293" s="166">
        <f t="shared" si="64"/>
        <v>1</v>
      </c>
      <c r="AD293" s="166">
        <f t="shared" si="65"/>
        <v>1</v>
      </c>
      <c r="AE293" s="166">
        <f t="shared" si="66"/>
        <v>1</v>
      </c>
      <c r="AF293" s="166">
        <f t="shared" si="67"/>
        <v>1</v>
      </c>
      <c r="AG293" s="166">
        <f t="shared" si="68"/>
        <v>1</v>
      </c>
    </row>
    <row r="294" spans="1:33" ht="150.75" customHeight="1">
      <c r="A294" s="446" t="s">
        <v>19</v>
      </c>
      <c r="B294" s="447" t="s">
        <v>16</v>
      </c>
      <c r="C294" s="631"/>
      <c r="D294" s="675"/>
      <c r="E294" s="633"/>
      <c r="F294" s="633"/>
      <c r="G294" s="34" t="s">
        <v>2848</v>
      </c>
      <c r="H294" s="34" t="s">
        <v>2849</v>
      </c>
      <c r="I294" s="472" t="s">
        <v>2849</v>
      </c>
      <c r="J294" s="347">
        <v>13</v>
      </c>
      <c r="K294" s="351">
        <v>45628</v>
      </c>
      <c r="L294" s="351">
        <v>46022</v>
      </c>
      <c r="M294" s="452">
        <f t="shared" si="69"/>
        <v>56.285714285714285</v>
      </c>
      <c r="N294" s="187">
        <v>1</v>
      </c>
      <c r="O294" s="477" t="s">
        <v>2817</v>
      </c>
      <c r="P294" s="348">
        <f t="shared" si="70"/>
        <v>7.6923076923076927E-2</v>
      </c>
      <c r="Q294" s="114" t="str">
        <f>IF(ISNUMBER(P294),IF(P294=100%,"CUMPLIDA",IF(AND(ISNUMBER(L294),ISNUMBER(OCI!$P$6)), IF(L294&lt;OCI!$P$6,"INCUMPLIDA","PROCESO"), "VERIFICAR FECHA")),"SIN VALOR AVANCE")</f>
        <v>PROCESO</v>
      </c>
      <c r="R294" s="281" t="s">
        <v>2849</v>
      </c>
      <c r="S294" s="282" t="s">
        <v>2849</v>
      </c>
      <c r="T294" s="301">
        <v>13</v>
      </c>
      <c r="U294" s="372">
        <v>45628</v>
      </c>
      <c r="V294" s="372">
        <v>46022</v>
      </c>
      <c r="W294" s="36">
        <f t="shared" si="71"/>
        <v>56.285714285714285</v>
      </c>
      <c r="X294" s="187">
        <v>1</v>
      </c>
      <c r="Y294" s="356" t="s">
        <v>2817</v>
      </c>
      <c r="Z294" s="166">
        <f t="shared" si="61"/>
        <v>1</v>
      </c>
      <c r="AA294" s="166">
        <f t="shared" si="62"/>
        <v>1</v>
      </c>
      <c r="AB294" s="166">
        <f t="shared" si="63"/>
        <v>1</v>
      </c>
      <c r="AC294" s="166">
        <f t="shared" si="64"/>
        <v>1</v>
      </c>
      <c r="AD294" s="166">
        <f t="shared" si="65"/>
        <v>1</v>
      </c>
      <c r="AE294" s="166">
        <f t="shared" si="66"/>
        <v>1</v>
      </c>
      <c r="AF294" s="166">
        <f t="shared" si="67"/>
        <v>1</v>
      </c>
      <c r="AG294" s="166">
        <f t="shared" si="68"/>
        <v>1</v>
      </c>
    </row>
    <row r="295" spans="1:33" ht="195">
      <c r="A295" s="446" t="s">
        <v>19</v>
      </c>
      <c r="B295" s="447" t="s">
        <v>16</v>
      </c>
      <c r="C295" s="631"/>
      <c r="D295" s="675"/>
      <c r="E295" s="633"/>
      <c r="F295" s="633"/>
      <c r="G295" s="34" t="s">
        <v>2850</v>
      </c>
      <c r="H295" s="34" t="s">
        <v>2851</v>
      </c>
      <c r="I295" s="472" t="s">
        <v>2851</v>
      </c>
      <c r="J295" s="347">
        <v>1</v>
      </c>
      <c r="K295" s="351">
        <v>45672</v>
      </c>
      <c r="L295" s="351">
        <v>45716</v>
      </c>
      <c r="M295" s="452">
        <f t="shared" si="69"/>
        <v>6.2857142857142856</v>
      </c>
      <c r="N295" s="187">
        <v>0</v>
      </c>
      <c r="O295" s="477" t="s">
        <v>2852</v>
      </c>
      <c r="P295" s="348">
        <f t="shared" si="70"/>
        <v>0</v>
      </c>
      <c r="Q295" s="114" t="str">
        <f>IF(ISNUMBER(P295),IF(P295=100%,"CUMPLIDA",IF(AND(ISNUMBER(L295),ISNUMBER(OCI!$P$6)), IF(L295&lt;OCI!$P$6,"INCUMPLIDA","PROCESO"), "VERIFICAR FECHA")),"SIN VALOR AVANCE")</f>
        <v>PROCESO</v>
      </c>
      <c r="R295" s="281" t="s">
        <v>2851</v>
      </c>
      <c r="S295" s="282" t="s">
        <v>2851</v>
      </c>
      <c r="T295" s="301">
        <v>1</v>
      </c>
      <c r="U295" s="372">
        <v>45672</v>
      </c>
      <c r="V295" s="372">
        <v>45716</v>
      </c>
      <c r="W295" s="36">
        <f t="shared" si="71"/>
        <v>6.2857142857142856</v>
      </c>
      <c r="X295" s="187">
        <v>0</v>
      </c>
      <c r="Y295" s="356" t="s">
        <v>2852</v>
      </c>
      <c r="Z295" s="166">
        <f t="shared" si="61"/>
        <v>1</v>
      </c>
      <c r="AA295" s="166">
        <f t="shared" si="62"/>
        <v>1</v>
      </c>
      <c r="AB295" s="166">
        <f t="shared" si="63"/>
        <v>1</v>
      </c>
      <c r="AC295" s="166">
        <f t="shared" si="64"/>
        <v>1</v>
      </c>
      <c r="AD295" s="166">
        <f t="shared" si="65"/>
        <v>1</v>
      </c>
      <c r="AE295" s="166">
        <f t="shared" si="66"/>
        <v>1</v>
      </c>
      <c r="AF295" s="166">
        <f t="shared" si="67"/>
        <v>1</v>
      </c>
      <c r="AG295" s="166">
        <f t="shared" si="68"/>
        <v>1</v>
      </c>
    </row>
    <row r="296" spans="1:33" ht="120.75">
      <c r="A296" s="446" t="s">
        <v>19</v>
      </c>
      <c r="B296" s="447" t="s">
        <v>16</v>
      </c>
      <c r="C296" s="631"/>
      <c r="D296" s="675"/>
      <c r="E296" s="633"/>
      <c r="F296" s="633"/>
      <c r="G296" s="34" t="s">
        <v>2853</v>
      </c>
      <c r="H296" s="34" t="s">
        <v>2854</v>
      </c>
      <c r="I296" s="472" t="s">
        <v>2854</v>
      </c>
      <c r="J296" s="347">
        <v>1</v>
      </c>
      <c r="K296" s="351">
        <v>45717</v>
      </c>
      <c r="L296" s="351">
        <v>45777</v>
      </c>
      <c r="M296" s="452">
        <f t="shared" si="69"/>
        <v>8.5714285714285712</v>
      </c>
      <c r="N296" s="187">
        <v>0</v>
      </c>
      <c r="O296" s="477" t="s">
        <v>2855</v>
      </c>
      <c r="P296" s="348">
        <f t="shared" si="70"/>
        <v>0</v>
      </c>
      <c r="Q296" s="114" t="str">
        <f>IF(ISNUMBER(P296),IF(P296=100%,"CUMPLIDA",IF(AND(ISNUMBER(L296),ISNUMBER(OCI!$P$6)), IF(L296&lt;OCI!$P$6,"INCUMPLIDA","PROCESO"), "VERIFICAR FECHA")),"SIN VALOR AVANCE")</f>
        <v>PROCESO</v>
      </c>
      <c r="R296" s="281" t="s">
        <v>2854</v>
      </c>
      <c r="S296" s="282" t="s">
        <v>2854</v>
      </c>
      <c r="T296" s="301">
        <v>1</v>
      </c>
      <c r="U296" s="372">
        <v>45717</v>
      </c>
      <c r="V296" s="372">
        <v>45777</v>
      </c>
      <c r="W296" s="36">
        <f t="shared" si="71"/>
        <v>8.5714285714285712</v>
      </c>
      <c r="X296" s="187">
        <v>0</v>
      </c>
      <c r="Y296" s="356" t="s">
        <v>2855</v>
      </c>
      <c r="Z296" s="166">
        <f t="shared" si="61"/>
        <v>1</v>
      </c>
      <c r="AA296" s="166">
        <f t="shared" si="62"/>
        <v>1</v>
      </c>
      <c r="AB296" s="166">
        <f t="shared" si="63"/>
        <v>1</v>
      </c>
      <c r="AC296" s="166">
        <f t="shared" si="64"/>
        <v>1</v>
      </c>
      <c r="AD296" s="166">
        <f t="shared" si="65"/>
        <v>1</v>
      </c>
      <c r="AE296" s="166">
        <f t="shared" si="66"/>
        <v>1</v>
      </c>
      <c r="AF296" s="166">
        <f t="shared" si="67"/>
        <v>1</v>
      </c>
      <c r="AG296" s="166">
        <f t="shared" si="68"/>
        <v>1</v>
      </c>
    </row>
    <row r="297" spans="1:33" ht="105.75">
      <c r="A297" s="446" t="s">
        <v>19</v>
      </c>
      <c r="B297" s="447" t="s">
        <v>16</v>
      </c>
      <c r="C297" s="631"/>
      <c r="D297" s="675"/>
      <c r="E297" s="633"/>
      <c r="F297" s="633"/>
      <c r="G297" s="34" t="s">
        <v>2856</v>
      </c>
      <c r="H297" s="34" t="s">
        <v>2857</v>
      </c>
      <c r="I297" s="472" t="s">
        <v>2857</v>
      </c>
      <c r="J297" s="347">
        <v>1</v>
      </c>
      <c r="K297" s="351">
        <v>45628</v>
      </c>
      <c r="L297" s="351">
        <v>45688</v>
      </c>
      <c r="M297" s="452">
        <f t="shared" si="69"/>
        <v>8.5714285714285712</v>
      </c>
      <c r="N297" s="187">
        <v>0</v>
      </c>
      <c r="O297" s="477" t="s">
        <v>2858</v>
      </c>
      <c r="P297" s="348">
        <f t="shared" si="70"/>
        <v>0</v>
      </c>
      <c r="Q297" s="114" t="str">
        <f>IF(ISNUMBER(P297),IF(P297=100%,"CUMPLIDA",IF(AND(ISNUMBER(L297),ISNUMBER(OCI!$P$6)), IF(L297&lt;OCI!$P$6,"INCUMPLIDA","PROCESO"), "VERIFICAR FECHA")),"SIN VALOR AVANCE")</f>
        <v>PROCESO</v>
      </c>
      <c r="R297" s="281" t="s">
        <v>2857</v>
      </c>
      <c r="S297" s="282" t="s">
        <v>2857</v>
      </c>
      <c r="T297" s="301">
        <v>1</v>
      </c>
      <c r="U297" s="372">
        <v>45628</v>
      </c>
      <c r="V297" s="372">
        <v>45688</v>
      </c>
      <c r="W297" s="36">
        <f t="shared" si="71"/>
        <v>8.5714285714285712</v>
      </c>
      <c r="X297" s="187">
        <v>0</v>
      </c>
      <c r="Y297" s="356" t="s">
        <v>2858</v>
      </c>
      <c r="Z297" s="166">
        <f t="shared" si="61"/>
        <v>1</v>
      </c>
      <c r="AA297" s="166">
        <f t="shared" si="62"/>
        <v>1</v>
      </c>
      <c r="AB297" s="166">
        <f t="shared" si="63"/>
        <v>1</v>
      </c>
      <c r="AC297" s="166">
        <f t="shared" si="64"/>
        <v>1</v>
      </c>
      <c r="AD297" s="166">
        <f t="shared" si="65"/>
        <v>1</v>
      </c>
      <c r="AE297" s="166">
        <f t="shared" si="66"/>
        <v>1</v>
      </c>
      <c r="AF297" s="166">
        <f t="shared" si="67"/>
        <v>1</v>
      </c>
      <c r="AG297" s="166">
        <f t="shared" si="68"/>
        <v>1</v>
      </c>
    </row>
    <row r="298" spans="1:33" ht="135">
      <c r="A298" s="446" t="s">
        <v>19</v>
      </c>
      <c r="B298" s="447" t="s">
        <v>16</v>
      </c>
      <c r="C298" s="631"/>
      <c r="D298" s="675"/>
      <c r="E298" s="633"/>
      <c r="F298" s="633"/>
      <c r="G298" s="34" t="s">
        <v>2859</v>
      </c>
      <c r="H298" s="34" t="s">
        <v>2860</v>
      </c>
      <c r="I298" s="472" t="s">
        <v>2860</v>
      </c>
      <c r="J298" s="347">
        <v>1</v>
      </c>
      <c r="K298" s="351">
        <v>45689</v>
      </c>
      <c r="L298" s="351" t="s">
        <v>4250</v>
      </c>
      <c r="M298" s="452">
        <f t="shared" si="69"/>
        <v>25.571428571428573</v>
      </c>
      <c r="N298" s="187">
        <v>0</v>
      </c>
      <c r="O298" s="477" t="s">
        <v>2861</v>
      </c>
      <c r="P298" s="348">
        <f t="shared" si="70"/>
        <v>0</v>
      </c>
      <c r="Q298" s="114" t="str">
        <f>IF(ISNUMBER(P298),IF(P298=100%,"CUMPLIDA",IF(AND(ISNUMBER(L298),ISNUMBER(OCI!$P$6)), IF(L298&lt;OCI!$P$6,"INCUMPLIDA","PROCESO"), "VERIFICAR FECHA")),"SIN VALOR AVANCE")</f>
        <v>VERIFICAR FECHA</v>
      </c>
      <c r="R298" s="281" t="s">
        <v>2860</v>
      </c>
      <c r="S298" s="282" t="s">
        <v>2860</v>
      </c>
      <c r="T298" s="301">
        <v>1</v>
      </c>
      <c r="U298" s="372">
        <v>45689</v>
      </c>
      <c r="V298" s="372" t="s">
        <v>4250</v>
      </c>
      <c r="W298" s="36">
        <f t="shared" si="71"/>
        <v>25.571428571428573</v>
      </c>
      <c r="X298" s="287">
        <v>0</v>
      </c>
      <c r="Y298" s="356" t="s">
        <v>2861</v>
      </c>
      <c r="Z298" s="166">
        <f t="shared" si="61"/>
        <v>1</v>
      </c>
      <c r="AA298" s="166">
        <f t="shared" si="62"/>
        <v>1</v>
      </c>
      <c r="AB298" s="166">
        <f t="shared" si="63"/>
        <v>1</v>
      </c>
      <c r="AC298" s="166">
        <f t="shared" si="64"/>
        <v>1</v>
      </c>
      <c r="AD298" s="166">
        <f t="shared" si="65"/>
        <v>1</v>
      </c>
      <c r="AE298" s="166">
        <f t="shared" si="66"/>
        <v>1</v>
      </c>
      <c r="AF298" s="166">
        <f t="shared" si="67"/>
        <v>1</v>
      </c>
      <c r="AG298" s="166">
        <f t="shared" si="68"/>
        <v>1</v>
      </c>
    </row>
    <row r="299" spans="1:33" ht="360" customHeight="1">
      <c r="A299" s="446" t="s">
        <v>19</v>
      </c>
      <c r="B299" s="447" t="s">
        <v>16</v>
      </c>
      <c r="C299" s="631"/>
      <c r="D299" s="676"/>
      <c r="E299" s="633"/>
      <c r="F299" s="633"/>
      <c r="G299" s="34" t="s">
        <v>2862</v>
      </c>
      <c r="H299" s="34" t="s">
        <v>2863</v>
      </c>
      <c r="I299" s="472" t="s">
        <v>2863</v>
      </c>
      <c r="J299" s="347">
        <v>1</v>
      </c>
      <c r="K299" s="351">
        <v>45870</v>
      </c>
      <c r="L299" s="351">
        <v>46022</v>
      </c>
      <c r="M299" s="452">
        <f t="shared" si="69"/>
        <v>21.714285714285715</v>
      </c>
      <c r="N299" s="187">
        <v>0</v>
      </c>
      <c r="O299" s="477" t="s">
        <v>2858</v>
      </c>
      <c r="P299" s="348">
        <f t="shared" si="70"/>
        <v>0</v>
      </c>
      <c r="Q299" s="114" t="str">
        <f>IF(ISNUMBER(P299),IF(P299=100%,"CUMPLIDA",IF(AND(ISNUMBER(L299),ISNUMBER(OCI!$P$6)), IF(L299&lt;OCI!$P$6,"INCUMPLIDA","PROCESO"), "VERIFICAR FECHA")),"SIN VALOR AVANCE")</f>
        <v>PROCESO</v>
      </c>
      <c r="R299" s="281" t="s">
        <v>2863</v>
      </c>
      <c r="S299" s="282" t="s">
        <v>2863</v>
      </c>
      <c r="T299" s="301">
        <v>1</v>
      </c>
      <c r="U299" s="372">
        <v>45870</v>
      </c>
      <c r="V299" s="372">
        <v>46022</v>
      </c>
      <c r="W299" s="36">
        <f t="shared" si="71"/>
        <v>21.714285714285715</v>
      </c>
      <c r="X299" s="187">
        <v>0</v>
      </c>
      <c r="Y299" s="356" t="s">
        <v>2858</v>
      </c>
      <c r="Z299" s="166">
        <f t="shared" si="61"/>
        <v>1</v>
      </c>
      <c r="AA299" s="166">
        <f t="shared" si="62"/>
        <v>1</v>
      </c>
      <c r="AB299" s="166">
        <f t="shared" si="63"/>
        <v>1</v>
      </c>
      <c r="AC299" s="166">
        <f t="shared" si="64"/>
        <v>1</v>
      </c>
      <c r="AD299" s="166">
        <f t="shared" si="65"/>
        <v>1</v>
      </c>
      <c r="AE299" s="166">
        <f t="shared" si="66"/>
        <v>1</v>
      </c>
      <c r="AF299" s="166">
        <f t="shared" si="67"/>
        <v>1</v>
      </c>
      <c r="AG299" s="166">
        <f t="shared" si="68"/>
        <v>1</v>
      </c>
    </row>
    <row r="300" spans="1:33" ht="165" customHeight="1">
      <c r="A300" s="446" t="s">
        <v>19</v>
      </c>
      <c r="B300" s="447" t="s">
        <v>16</v>
      </c>
      <c r="C300" s="631"/>
      <c r="D300" s="674" t="s">
        <v>2812</v>
      </c>
      <c r="E300" s="633" t="s">
        <v>2864</v>
      </c>
      <c r="F300" s="633" t="s">
        <v>2865</v>
      </c>
      <c r="G300" s="34" t="s">
        <v>2866</v>
      </c>
      <c r="H300" s="34" t="s">
        <v>2844</v>
      </c>
      <c r="I300" s="472" t="s">
        <v>2844</v>
      </c>
      <c r="J300" s="347">
        <v>1</v>
      </c>
      <c r="K300" s="351">
        <v>45672</v>
      </c>
      <c r="L300" s="351">
        <v>45838</v>
      </c>
      <c r="M300" s="452">
        <f t="shared" si="69"/>
        <v>23.714285714285715</v>
      </c>
      <c r="N300" s="187">
        <v>0</v>
      </c>
      <c r="O300" s="477" t="s">
        <v>2845</v>
      </c>
      <c r="P300" s="348">
        <f t="shared" si="70"/>
        <v>0</v>
      </c>
      <c r="Q300" s="114" t="str">
        <f>IF(ISNUMBER(P300),IF(P300=100%,"CUMPLIDA",IF(AND(ISNUMBER(L300),ISNUMBER(OCI!$P$6)), IF(L300&lt;OCI!$P$6,"INCUMPLIDA","PROCESO"), "VERIFICAR FECHA")),"SIN VALOR AVANCE")</f>
        <v>PROCESO</v>
      </c>
      <c r="R300" s="281" t="s">
        <v>2844</v>
      </c>
      <c r="S300" s="282" t="s">
        <v>2844</v>
      </c>
      <c r="T300" s="301">
        <v>1</v>
      </c>
      <c r="U300" s="372">
        <v>45672</v>
      </c>
      <c r="V300" s="372">
        <v>45838</v>
      </c>
      <c r="W300" s="36">
        <f t="shared" si="71"/>
        <v>23.714285714285715</v>
      </c>
      <c r="X300" s="187">
        <v>0</v>
      </c>
      <c r="Y300" s="356" t="s">
        <v>2845</v>
      </c>
      <c r="Z300" s="166">
        <f t="shared" si="61"/>
        <v>1</v>
      </c>
      <c r="AA300" s="166">
        <f t="shared" si="62"/>
        <v>1</v>
      </c>
      <c r="AB300" s="166">
        <f t="shared" si="63"/>
        <v>1</v>
      </c>
      <c r="AC300" s="166">
        <f t="shared" si="64"/>
        <v>1</v>
      </c>
      <c r="AD300" s="166">
        <f t="shared" si="65"/>
        <v>1</v>
      </c>
      <c r="AE300" s="166">
        <f t="shared" si="66"/>
        <v>1</v>
      </c>
      <c r="AF300" s="166">
        <f t="shared" si="67"/>
        <v>1</v>
      </c>
      <c r="AG300" s="166">
        <f t="shared" si="68"/>
        <v>1</v>
      </c>
    </row>
    <row r="301" spans="1:33" ht="165.75">
      <c r="A301" s="446" t="s">
        <v>19</v>
      </c>
      <c r="B301" s="447" t="s">
        <v>16</v>
      </c>
      <c r="C301" s="631"/>
      <c r="D301" s="676"/>
      <c r="E301" s="633"/>
      <c r="F301" s="633"/>
      <c r="G301" s="34" t="s">
        <v>2867</v>
      </c>
      <c r="H301" s="34" t="s">
        <v>2868</v>
      </c>
      <c r="I301" s="472" t="s">
        <v>2868</v>
      </c>
      <c r="J301" s="347">
        <v>3</v>
      </c>
      <c r="K301" s="351">
        <v>45672</v>
      </c>
      <c r="L301" s="351">
        <v>45930</v>
      </c>
      <c r="M301" s="452">
        <f t="shared" si="69"/>
        <v>36.857142857142854</v>
      </c>
      <c r="N301" s="187">
        <v>0</v>
      </c>
      <c r="O301" s="477" t="s">
        <v>2869</v>
      </c>
      <c r="P301" s="348">
        <f t="shared" si="70"/>
        <v>0</v>
      </c>
      <c r="Q301" s="114" t="str">
        <f>IF(ISNUMBER(P301),IF(P301=100%,"CUMPLIDA",IF(AND(ISNUMBER(L301),ISNUMBER(OCI!$P$6)), IF(L301&lt;OCI!$P$6,"INCUMPLIDA","PROCESO"), "VERIFICAR FECHA")),"SIN VALOR AVANCE")</f>
        <v>PROCESO</v>
      </c>
      <c r="R301" s="281" t="s">
        <v>2868</v>
      </c>
      <c r="S301" s="282" t="s">
        <v>2868</v>
      </c>
      <c r="T301" s="301">
        <v>3</v>
      </c>
      <c r="U301" s="372">
        <v>45672</v>
      </c>
      <c r="V301" s="372">
        <v>45930</v>
      </c>
      <c r="W301" s="36">
        <f t="shared" si="71"/>
        <v>36.857142857142854</v>
      </c>
      <c r="X301" s="187">
        <v>0</v>
      </c>
      <c r="Y301" s="356" t="s">
        <v>2869</v>
      </c>
      <c r="Z301" s="166">
        <f t="shared" si="61"/>
        <v>1</v>
      </c>
      <c r="AA301" s="166">
        <f t="shared" si="62"/>
        <v>1</v>
      </c>
      <c r="AB301" s="166">
        <f t="shared" si="63"/>
        <v>1</v>
      </c>
      <c r="AC301" s="166">
        <f t="shared" si="64"/>
        <v>1</v>
      </c>
      <c r="AD301" s="166">
        <f t="shared" si="65"/>
        <v>1</v>
      </c>
      <c r="AE301" s="166">
        <f t="shared" si="66"/>
        <v>1</v>
      </c>
      <c r="AF301" s="166">
        <f t="shared" si="67"/>
        <v>1</v>
      </c>
      <c r="AG301" s="166">
        <f t="shared" si="68"/>
        <v>1</v>
      </c>
    </row>
    <row r="302" spans="1:33" ht="195" customHeight="1">
      <c r="A302" s="446" t="s">
        <v>19</v>
      </c>
      <c r="B302" s="447" t="s">
        <v>16</v>
      </c>
      <c r="C302" s="631"/>
      <c r="D302" s="674" t="s">
        <v>2812</v>
      </c>
      <c r="E302" s="633" t="s">
        <v>2870</v>
      </c>
      <c r="F302" s="633" t="s">
        <v>2871</v>
      </c>
      <c r="G302" s="34" t="s">
        <v>2872</v>
      </c>
      <c r="H302" s="34" t="s">
        <v>2873</v>
      </c>
      <c r="I302" s="472" t="s">
        <v>2873</v>
      </c>
      <c r="J302" s="347">
        <v>1</v>
      </c>
      <c r="K302" s="351">
        <v>45628</v>
      </c>
      <c r="L302" s="351">
        <v>45657</v>
      </c>
      <c r="M302" s="452">
        <f t="shared" si="69"/>
        <v>4.1428571428571432</v>
      </c>
      <c r="N302" s="187">
        <v>1</v>
      </c>
      <c r="O302" s="477" t="s">
        <v>2874</v>
      </c>
      <c r="P302" s="348">
        <f t="shared" si="70"/>
        <v>1</v>
      </c>
      <c r="Q302" s="114" t="str">
        <f>IF(ISNUMBER(P302),IF(P302=100%,"CUMPLIDA",IF(AND(ISNUMBER(L302),ISNUMBER(OCI!$P$6)), IF(L302&lt;OCI!$P$6,"INCUMPLIDA","PROCESO"), "VERIFICAR FECHA")),"SIN VALOR AVANCE")</f>
        <v>CUMPLIDA</v>
      </c>
      <c r="R302" s="281" t="s">
        <v>2873</v>
      </c>
      <c r="S302" s="282" t="s">
        <v>2873</v>
      </c>
      <c r="T302" s="301">
        <v>1</v>
      </c>
      <c r="U302" s="372">
        <v>45628</v>
      </c>
      <c r="V302" s="372">
        <v>45657</v>
      </c>
      <c r="W302" s="36">
        <f t="shared" si="71"/>
        <v>4.1428571428571432</v>
      </c>
      <c r="X302" s="187">
        <v>1</v>
      </c>
      <c r="Y302" s="356" t="s">
        <v>2874</v>
      </c>
      <c r="Z302" s="166">
        <f t="shared" si="61"/>
        <v>1</v>
      </c>
      <c r="AA302" s="166">
        <f t="shared" si="62"/>
        <v>1</v>
      </c>
      <c r="AB302" s="166">
        <f t="shared" si="63"/>
        <v>1</v>
      </c>
      <c r="AC302" s="166">
        <f t="shared" si="64"/>
        <v>1</v>
      </c>
      <c r="AD302" s="166">
        <f t="shared" si="65"/>
        <v>1</v>
      </c>
      <c r="AE302" s="166">
        <f t="shared" si="66"/>
        <v>1</v>
      </c>
      <c r="AF302" s="166">
        <f t="shared" si="67"/>
        <v>1</v>
      </c>
      <c r="AG302" s="166">
        <f t="shared" si="68"/>
        <v>1</v>
      </c>
    </row>
    <row r="303" spans="1:33" ht="75" customHeight="1">
      <c r="A303" s="446" t="s">
        <v>19</v>
      </c>
      <c r="B303" s="447" t="s">
        <v>16</v>
      </c>
      <c r="C303" s="631"/>
      <c r="D303" s="676"/>
      <c r="E303" s="633"/>
      <c r="F303" s="633"/>
      <c r="G303" s="34" t="s">
        <v>2875</v>
      </c>
      <c r="H303" s="34" t="s">
        <v>2876</v>
      </c>
      <c r="I303" s="472" t="s">
        <v>2876</v>
      </c>
      <c r="J303" s="347">
        <v>25</v>
      </c>
      <c r="K303" s="351">
        <v>45672</v>
      </c>
      <c r="L303" s="351">
        <v>45823</v>
      </c>
      <c r="M303" s="452">
        <f t="shared" si="69"/>
        <v>21.571428571428573</v>
      </c>
      <c r="N303" s="187">
        <v>0</v>
      </c>
      <c r="O303" s="477" t="s">
        <v>2877</v>
      </c>
      <c r="P303" s="348">
        <f t="shared" si="70"/>
        <v>0</v>
      </c>
      <c r="Q303" s="114" t="str">
        <f>IF(ISNUMBER(P303),IF(P303=100%,"CUMPLIDA",IF(AND(ISNUMBER(L303),ISNUMBER(OCI!$P$6)), IF(L303&lt;OCI!$P$6,"INCUMPLIDA","PROCESO"), "VERIFICAR FECHA")),"SIN VALOR AVANCE")</f>
        <v>PROCESO</v>
      </c>
      <c r="R303" s="281" t="s">
        <v>2876</v>
      </c>
      <c r="S303" s="282" t="s">
        <v>2876</v>
      </c>
      <c r="T303" s="301">
        <v>25</v>
      </c>
      <c r="U303" s="372">
        <v>45672</v>
      </c>
      <c r="V303" s="372">
        <v>45823</v>
      </c>
      <c r="W303" s="36">
        <f t="shared" si="71"/>
        <v>21.571428571428573</v>
      </c>
      <c r="X303" s="187">
        <v>0</v>
      </c>
      <c r="Y303" s="356" t="s">
        <v>2877</v>
      </c>
      <c r="Z303" s="166">
        <f t="shared" si="61"/>
        <v>1</v>
      </c>
      <c r="AA303" s="166">
        <f t="shared" si="62"/>
        <v>1</v>
      </c>
      <c r="AB303" s="166">
        <f t="shared" si="63"/>
        <v>1</v>
      </c>
      <c r="AC303" s="166">
        <f t="shared" si="64"/>
        <v>1</v>
      </c>
      <c r="AD303" s="166">
        <f t="shared" si="65"/>
        <v>1</v>
      </c>
      <c r="AE303" s="166">
        <f t="shared" si="66"/>
        <v>1</v>
      </c>
      <c r="AF303" s="166">
        <f t="shared" si="67"/>
        <v>1</v>
      </c>
      <c r="AG303" s="166">
        <f t="shared" si="68"/>
        <v>1</v>
      </c>
    </row>
    <row r="304" spans="1:33" ht="150.75" customHeight="1">
      <c r="A304" s="446" t="s">
        <v>20</v>
      </c>
      <c r="B304" s="32" t="s">
        <v>16</v>
      </c>
      <c r="C304" s="635" t="s">
        <v>2878</v>
      </c>
      <c r="D304" s="635" t="s">
        <v>2879</v>
      </c>
      <c r="E304" s="632" t="s">
        <v>2880</v>
      </c>
      <c r="F304" s="632" t="s">
        <v>2881</v>
      </c>
      <c r="G304" s="34" t="s">
        <v>2882</v>
      </c>
      <c r="H304" s="310" t="s">
        <v>2883</v>
      </c>
      <c r="I304" s="472" t="s">
        <v>1512</v>
      </c>
      <c r="J304" s="35">
        <v>1</v>
      </c>
      <c r="K304" s="307">
        <v>45231</v>
      </c>
      <c r="L304" s="307">
        <v>45504</v>
      </c>
      <c r="M304" s="36">
        <f t="shared" si="69"/>
        <v>39</v>
      </c>
      <c r="N304" s="187">
        <v>1</v>
      </c>
      <c r="O304" s="472" t="s">
        <v>2884</v>
      </c>
      <c r="P304" s="449">
        <f>N304/J304</f>
        <v>1</v>
      </c>
      <c r="Q304" s="114" t="str">
        <f>IF(ISNUMBER(P304),IF(P304=100%,"CUMPLIDA",IF(AND(ISNUMBER(L304),ISNUMBER(OCI!$P$6)), IF(L304&lt;OCI!$P$6,"INCUMPLIDA","PROCESO"), "VERIFICAR FECHA")),"SIN VALOR AVANCE")</f>
        <v>CUMPLIDA</v>
      </c>
      <c r="R304" s="140" t="s">
        <v>2883</v>
      </c>
      <c r="S304" s="136" t="s">
        <v>1512</v>
      </c>
      <c r="T304" s="137">
        <v>1</v>
      </c>
      <c r="U304" s="143">
        <v>45231</v>
      </c>
      <c r="V304" s="143">
        <v>45504</v>
      </c>
      <c r="W304" s="139">
        <f t="shared" si="71"/>
        <v>39</v>
      </c>
      <c r="X304" s="186">
        <v>1</v>
      </c>
      <c r="Y304" s="136" t="s">
        <v>4251</v>
      </c>
      <c r="Z304" s="166">
        <f t="shared" si="61"/>
        <v>1</v>
      </c>
      <c r="AA304" s="166">
        <f t="shared" si="62"/>
        <v>1</v>
      </c>
      <c r="AB304" s="166">
        <f t="shared" si="63"/>
        <v>1</v>
      </c>
      <c r="AC304" s="166">
        <f t="shared" si="64"/>
        <v>1</v>
      </c>
      <c r="AD304" s="166">
        <f t="shared" si="65"/>
        <v>1</v>
      </c>
      <c r="AE304" s="166">
        <f t="shared" si="66"/>
        <v>1</v>
      </c>
      <c r="AF304" s="166">
        <f t="shared" si="67"/>
        <v>1</v>
      </c>
      <c r="AG304" s="166">
        <f t="shared" si="68"/>
        <v>1</v>
      </c>
    </row>
    <row r="305" spans="1:33" ht="195.75">
      <c r="A305" s="446" t="s">
        <v>20</v>
      </c>
      <c r="B305" s="32" t="s">
        <v>16</v>
      </c>
      <c r="C305" s="635"/>
      <c r="D305" s="635"/>
      <c r="E305" s="632"/>
      <c r="F305" s="632"/>
      <c r="G305" s="34" t="s">
        <v>2885</v>
      </c>
      <c r="H305" s="310" t="s">
        <v>2886</v>
      </c>
      <c r="I305" s="476" t="s">
        <v>2887</v>
      </c>
      <c r="J305" s="35">
        <v>1</v>
      </c>
      <c r="K305" s="307">
        <v>45231</v>
      </c>
      <c r="L305" s="307">
        <v>45504</v>
      </c>
      <c r="M305" s="36">
        <f t="shared" si="69"/>
        <v>39</v>
      </c>
      <c r="N305" s="187">
        <v>1</v>
      </c>
      <c r="O305" s="472" t="s">
        <v>2888</v>
      </c>
      <c r="P305" s="449">
        <f>N305/J305</f>
        <v>1</v>
      </c>
      <c r="Q305" s="114" t="str">
        <f>IF(ISNUMBER(P305),IF(P305=100%,"CUMPLIDA",IF(AND(ISNUMBER(L305),ISNUMBER(OCI!$P$6)), IF(L305&lt;OCI!$P$6,"INCUMPLIDA","PROCESO"), "VERIFICAR FECHA")),"SIN VALOR AVANCE")</f>
        <v>CUMPLIDA</v>
      </c>
      <c r="R305" s="140" t="s">
        <v>2886</v>
      </c>
      <c r="S305" s="142" t="s">
        <v>2887</v>
      </c>
      <c r="T305" s="137">
        <v>1</v>
      </c>
      <c r="U305" s="143">
        <v>45231</v>
      </c>
      <c r="V305" s="143">
        <v>45504</v>
      </c>
      <c r="W305" s="139">
        <f t="shared" si="71"/>
        <v>39</v>
      </c>
      <c r="X305" s="186">
        <v>1</v>
      </c>
      <c r="Y305" s="136" t="s">
        <v>4252</v>
      </c>
      <c r="Z305" s="166">
        <f t="shared" si="61"/>
        <v>1</v>
      </c>
      <c r="AA305" s="166">
        <f t="shared" si="62"/>
        <v>1</v>
      </c>
      <c r="AB305" s="166">
        <f t="shared" si="63"/>
        <v>1</v>
      </c>
      <c r="AC305" s="166">
        <f t="shared" si="64"/>
        <v>1</v>
      </c>
      <c r="AD305" s="166">
        <f t="shared" si="65"/>
        <v>1</v>
      </c>
      <c r="AE305" s="166">
        <f t="shared" si="66"/>
        <v>1</v>
      </c>
      <c r="AF305" s="166">
        <f t="shared" si="67"/>
        <v>1</v>
      </c>
      <c r="AG305" s="166">
        <f t="shared" si="68"/>
        <v>1</v>
      </c>
    </row>
    <row r="306" spans="1:33" ht="315" customHeight="1">
      <c r="A306" s="446" t="s">
        <v>20</v>
      </c>
      <c r="B306" s="32" t="s">
        <v>16</v>
      </c>
      <c r="C306" s="635"/>
      <c r="D306" s="635"/>
      <c r="E306" s="632"/>
      <c r="F306" s="632"/>
      <c r="G306" s="448" t="s">
        <v>1358</v>
      </c>
      <c r="H306" s="448" t="s">
        <v>1614</v>
      </c>
      <c r="I306" s="479" t="s">
        <v>238</v>
      </c>
      <c r="J306" s="347">
        <v>1</v>
      </c>
      <c r="K306" s="453">
        <v>45323</v>
      </c>
      <c r="L306" s="453">
        <v>45747</v>
      </c>
      <c r="M306" s="36">
        <f t="shared" si="69"/>
        <v>60.571428571428569</v>
      </c>
      <c r="N306" s="454">
        <v>0</v>
      </c>
      <c r="O306" s="485" t="s">
        <v>2889</v>
      </c>
      <c r="P306" s="455">
        <v>0</v>
      </c>
      <c r="Q306" s="114" t="str">
        <f>IF(ISNUMBER(P306),IF(P306=100%,"CUMPLIDA",IF(AND(ISNUMBER(L306),ISNUMBER(OCI!$P$6)), IF(L306&lt;OCI!$P$6,"INCUMPLIDA","PROCESO"), "VERIFICAR FECHA")),"SIN VALOR AVANCE")</f>
        <v>PROCESO</v>
      </c>
      <c r="R306" s="144" t="s">
        <v>1614</v>
      </c>
      <c r="S306" s="160" t="s">
        <v>238</v>
      </c>
      <c r="T306" s="138">
        <v>1</v>
      </c>
      <c r="U306" s="161">
        <v>45323</v>
      </c>
      <c r="V306" s="161">
        <v>45747</v>
      </c>
      <c r="W306" s="139">
        <f t="shared" si="71"/>
        <v>60.571428571428569</v>
      </c>
      <c r="X306" s="188">
        <v>0</v>
      </c>
      <c r="Y306" s="162" t="s">
        <v>4253</v>
      </c>
      <c r="Z306" s="166">
        <f t="shared" si="61"/>
        <v>1</v>
      </c>
      <c r="AA306" s="166">
        <f t="shared" si="62"/>
        <v>1</v>
      </c>
      <c r="AB306" s="166">
        <f t="shared" si="63"/>
        <v>1</v>
      </c>
      <c r="AC306" s="166">
        <f t="shared" si="64"/>
        <v>1</v>
      </c>
      <c r="AD306" s="166">
        <f t="shared" si="65"/>
        <v>1</v>
      </c>
      <c r="AE306" s="166">
        <f t="shared" si="66"/>
        <v>1</v>
      </c>
      <c r="AF306" s="166">
        <f t="shared" si="67"/>
        <v>1</v>
      </c>
      <c r="AG306" s="166">
        <f t="shared" si="68"/>
        <v>1</v>
      </c>
    </row>
    <row r="307" spans="1:33" ht="135.75">
      <c r="A307" s="446" t="s">
        <v>20</v>
      </c>
      <c r="B307" s="32" t="s">
        <v>16</v>
      </c>
      <c r="C307" s="635"/>
      <c r="D307" s="635"/>
      <c r="E307" s="632"/>
      <c r="F307" s="632"/>
      <c r="G307" s="448" t="s">
        <v>2890</v>
      </c>
      <c r="H307" s="448" t="s">
        <v>2890</v>
      </c>
      <c r="I307" s="479" t="s">
        <v>2891</v>
      </c>
      <c r="J307" s="347">
        <v>1</v>
      </c>
      <c r="K307" s="453">
        <v>45323</v>
      </c>
      <c r="L307" s="453">
        <v>45747</v>
      </c>
      <c r="M307" s="36">
        <f t="shared" si="69"/>
        <v>60.571428571428569</v>
      </c>
      <c r="N307" s="454">
        <v>0</v>
      </c>
      <c r="O307" s="485" t="s">
        <v>2892</v>
      </c>
      <c r="P307" s="455">
        <v>0</v>
      </c>
      <c r="Q307" s="114" t="str">
        <f>IF(ISNUMBER(P307),IF(P307=100%,"CUMPLIDA",IF(AND(ISNUMBER(L307),ISNUMBER(OCI!$P$6)), IF(L307&lt;OCI!$P$6,"INCUMPLIDA","PROCESO"), "VERIFICAR FECHA")),"SIN VALOR AVANCE")</f>
        <v>PROCESO</v>
      </c>
      <c r="R307" s="144" t="s">
        <v>2890</v>
      </c>
      <c r="S307" s="160" t="s">
        <v>2891</v>
      </c>
      <c r="T307" s="138">
        <v>1</v>
      </c>
      <c r="U307" s="161">
        <v>45323</v>
      </c>
      <c r="V307" s="161">
        <v>45747</v>
      </c>
      <c r="W307" s="139">
        <f t="shared" si="71"/>
        <v>60.571428571428569</v>
      </c>
      <c r="X307" s="188">
        <v>0</v>
      </c>
      <c r="Y307" s="162" t="s">
        <v>4254</v>
      </c>
      <c r="Z307" s="166">
        <f t="shared" si="61"/>
        <v>1</v>
      </c>
      <c r="AA307" s="166">
        <f t="shared" si="62"/>
        <v>1</v>
      </c>
      <c r="AB307" s="166">
        <f t="shared" si="63"/>
        <v>1</v>
      </c>
      <c r="AC307" s="166">
        <f t="shared" si="64"/>
        <v>1</v>
      </c>
      <c r="AD307" s="166">
        <f t="shared" si="65"/>
        <v>1</v>
      </c>
      <c r="AE307" s="166">
        <f t="shared" si="66"/>
        <v>1</v>
      </c>
      <c r="AF307" s="166">
        <f t="shared" si="67"/>
        <v>1</v>
      </c>
      <c r="AG307" s="166">
        <f t="shared" si="68"/>
        <v>1</v>
      </c>
    </row>
    <row r="308" spans="1:33" ht="150">
      <c r="A308" s="446" t="s">
        <v>20</v>
      </c>
      <c r="B308" s="32" t="s">
        <v>16</v>
      </c>
      <c r="C308" s="635"/>
      <c r="D308" s="635"/>
      <c r="E308" s="632"/>
      <c r="F308" s="632"/>
      <c r="G308" s="448" t="s">
        <v>1361</v>
      </c>
      <c r="H308" s="448" t="s">
        <v>245</v>
      </c>
      <c r="I308" s="479" t="s">
        <v>246</v>
      </c>
      <c r="J308" s="347">
        <v>1</v>
      </c>
      <c r="K308" s="453">
        <v>45231</v>
      </c>
      <c r="L308" s="453">
        <v>45747</v>
      </c>
      <c r="M308" s="36">
        <f t="shared" si="69"/>
        <v>73.714285714285708</v>
      </c>
      <c r="N308" s="454">
        <v>0</v>
      </c>
      <c r="O308" s="485" t="s">
        <v>2892</v>
      </c>
      <c r="P308" s="455">
        <v>0</v>
      </c>
      <c r="Q308" s="114" t="str">
        <f>IF(ISNUMBER(P308),IF(P308=100%,"CUMPLIDA",IF(AND(ISNUMBER(L308),ISNUMBER(OCI!$P$6)), IF(L308&lt;OCI!$P$6,"INCUMPLIDA","PROCESO"), "VERIFICAR FECHA")),"SIN VALOR AVANCE")</f>
        <v>PROCESO</v>
      </c>
      <c r="R308" s="144" t="s">
        <v>245</v>
      </c>
      <c r="S308" s="160" t="s">
        <v>246</v>
      </c>
      <c r="T308" s="138">
        <v>1</v>
      </c>
      <c r="U308" s="161">
        <v>45231</v>
      </c>
      <c r="V308" s="161">
        <v>45747</v>
      </c>
      <c r="W308" s="139">
        <f t="shared" si="71"/>
        <v>73.714285714285708</v>
      </c>
      <c r="X308" s="188">
        <v>0</v>
      </c>
      <c r="Y308" s="162" t="s">
        <v>4254</v>
      </c>
      <c r="Z308" s="166">
        <f t="shared" si="61"/>
        <v>1</v>
      </c>
      <c r="AA308" s="166">
        <f t="shared" si="62"/>
        <v>1</v>
      </c>
      <c r="AB308" s="166">
        <f t="shared" si="63"/>
        <v>1</v>
      </c>
      <c r="AC308" s="166">
        <f t="shared" si="64"/>
        <v>1</v>
      </c>
      <c r="AD308" s="166">
        <f t="shared" si="65"/>
        <v>1</v>
      </c>
      <c r="AE308" s="166">
        <f t="shared" si="66"/>
        <v>1</v>
      </c>
      <c r="AF308" s="166">
        <f t="shared" si="67"/>
        <v>1</v>
      </c>
      <c r="AG308" s="166">
        <f t="shared" si="68"/>
        <v>1</v>
      </c>
    </row>
    <row r="309" spans="1:33" ht="165" customHeight="1">
      <c r="A309" s="446" t="s">
        <v>20</v>
      </c>
      <c r="B309" s="32" t="s">
        <v>16</v>
      </c>
      <c r="C309" s="635"/>
      <c r="D309" s="635"/>
      <c r="E309" s="632"/>
      <c r="F309" s="632"/>
      <c r="G309" s="448" t="s">
        <v>248</v>
      </c>
      <c r="H309" s="448" t="s">
        <v>248</v>
      </c>
      <c r="I309" s="479" t="s">
        <v>249</v>
      </c>
      <c r="J309" s="347">
        <v>1</v>
      </c>
      <c r="K309" s="453">
        <v>45323</v>
      </c>
      <c r="L309" s="453">
        <v>45747</v>
      </c>
      <c r="M309" s="36">
        <f t="shared" si="69"/>
        <v>60.571428571428569</v>
      </c>
      <c r="N309" s="454">
        <v>0</v>
      </c>
      <c r="O309" s="485" t="s">
        <v>2889</v>
      </c>
      <c r="P309" s="455">
        <v>0</v>
      </c>
      <c r="Q309" s="114" t="str">
        <f>IF(ISNUMBER(P309),IF(P309=100%,"CUMPLIDA",IF(AND(ISNUMBER(L309),ISNUMBER(OCI!$P$6)), IF(L309&lt;OCI!$P$6,"INCUMPLIDA","PROCESO"), "VERIFICAR FECHA")),"SIN VALOR AVANCE")</f>
        <v>PROCESO</v>
      </c>
      <c r="R309" s="144" t="s">
        <v>248</v>
      </c>
      <c r="S309" s="160" t="s">
        <v>249</v>
      </c>
      <c r="T309" s="138">
        <v>1</v>
      </c>
      <c r="U309" s="161">
        <v>45323</v>
      </c>
      <c r="V309" s="161">
        <v>45747</v>
      </c>
      <c r="W309" s="139">
        <f t="shared" si="71"/>
        <v>60.571428571428569</v>
      </c>
      <c r="X309" s="188">
        <v>0</v>
      </c>
      <c r="Y309" s="162" t="s">
        <v>4253</v>
      </c>
      <c r="Z309" s="166">
        <f t="shared" si="61"/>
        <v>1</v>
      </c>
      <c r="AA309" s="166">
        <f t="shared" si="62"/>
        <v>1</v>
      </c>
      <c r="AB309" s="166">
        <f t="shared" si="63"/>
        <v>1</v>
      </c>
      <c r="AC309" s="166">
        <f t="shared" si="64"/>
        <v>1</v>
      </c>
      <c r="AD309" s="166">
        <f t="shared" si="65"/>
        <v>1</v>
      </c>
      <c r="AE309" s="166">
        <f t="shared" si="66"/>
        <v>1</v>
      </c>
      <c r="AF309" s="166">
        <f t="shared" si="67"/>
        <v>1</v>
      </c>
      <c r="AG309" s="166">
        <f t="shared" si="68"/>
        <v>1</v>
      </c>
    </row>
    <row r="310" spans="1:33" ht="135.75">
      <c r="A310" s="446" t="s">
        <v>20</v>
      </c>
      <c r="B310" s="32" t="s">
        <v>16</v>
      </c>
      <c r="C310" s="635"/>
      <c r="D310" s="635"/>
      <c r="E310" s="632"/>
      <c r="F310" s="632"/>
      <c r="G310" s="448" t="s">
        <v>251</v>
      </c>
      <c r="H310" s="448" t="s">
        <v>251</v>
      </c>
      <c r="I310" s="479" t="s">
        <v>252</v>
      </c>
      <c r="J310" s="347">
        <v>1</v>
      </c>
      <c r="K310" s="453">
        <v>45231</v>
      </c>
      <c r="L310" s="453">
        <v>45747</v>
      </c>
      <c r="M310" s="36">
        <f t="shared" si="69"/>
        <v>73.714285714285708</v>
      </c>
      <c r="N310" s="454">
        <v>0</v>
      </c>
      <c r="O310" s="485" t="s">
        <v>2892</v>
      </c>
      <c r="P310" s="455">
        <v>0</v>
      </c>
      <c r="Q310" s="114" t="str">
        <f>IF(ISNUMBER(P310),IF(P310=100%,"CUMPLIDA",IF(AND(ISNUMBER(L310),ISNUMBER(OCI!$P$6)), IF(L310&lt;OCI!$P$6,"INCUMPLIDA","PROCESO"), "VERIFICAR FECHA")),"SIN VALOR AVANCE")</f>
        <v>PROCESO</v>
      </c>
      <c r="R310" s="144" t="s">
        <v>251</v>
      </c>
      <c r="S310" s="160" t="s">
        <v>252</v>
      </c>
      <c r="T310" s="138">
        <v>1</v>
      </c>
      <c r="U310" s="161">
        <v>45231</v>
      </c>
      <c r="V310" s="161">
        <v>45747</v>
      </c>
      <c r="W310" s="139">
        <f t="shared" si="71"/>
        <v>73.714285714285708</v>
      </c>
      <c r="X310" s="188">
        <v>0</v>
      </c>
      <c r="Y310" s="162" t="s">
        <v>4254</v>
      </c>
      <c r="Z310" s="166">
        <f t="shared" si="61"/>
        <v>1</v>
      </c>
      <c r="AA310" s="166">
        <f t="shared" si="62"/>
        <v>1</v>
      </c>
      <c r="AB310" s="166">
        <f t="shared" si="63"/>
        <v>1</v>
      </c>
      <c r="AC310" s="166">
        <f t="shared" si="64"/>
        <v>1</v>
      </c>
      <c r="AD310" s="166">
        <f t="shared" si="65"/>
        <v>1</v>
      </c>
      <c r="AE310" s="166">
        <f t="shared" si="66"/>
        <v>1</v>
      </c>
      <c r="AF310" s="166">
        <f t="shared" si="67"/>
        <v>1</v>
      </c>
      <c r="AG310" s="166">
        <f t="shared" si="68"/>
        <v>1</v>
      </c>
    </row>
    <row r="311" spans="1:33" ht="240.75">
      <c r="A311" s="446" t="s">
        <v>20</v>
      </c>
      <c r="B311" s="32" t="s">
        <v>16</v>
      </c>
      <c r="C311" s="635"/>
      <c r="D311" s="635"/>
      <c r="E311" s="632"/>
      <c r="F311" s="632"/>
      <c r="G311" s="448" t="s">
        <v>254</v>
      </c>
      <c r="H311" s="448" t="s">
        <v>254</v>
      </c>
      <c r="I311" s="479" t="s">
        <v>255</v>
      </c>
      <c r="J311" s="347">
        <v>1</v>
      </c>
      <c r="K311" s="453">
        <v>45231</v>
      </c>
      <c r="L311" s="453">
        <v>45808</v>
      </c>
      <c r="M311" s="36">
        <f t="shared" si="69"/>
        <v>82.428571428571431</v>
      </c>
      <c r="N311" s="454">
        <v>0</v>
      </c>
      <c r="O311" s="485" t="s">
        <v>2893</v>
      </c>
      <c r="P311" s="455">
        <v>0</v>
      </c>
      <c r="Q311" s="114" t="str">
        <f>IF(ISNUMBER(P311),IF(P311=100%,"CUMPLIDA",IF(AND(ISNUMBER(L311),ISNUMBER(OCI!$P$6)), IF(L311&lt;OCI!$P$6,"INCUMPLIDA","PROCESO"), "VERIFICAR FECHA")),"SIN VALOR AVANCE")</f>
        <v>PROCESO</v>
      </c>
      <c r="R311" s="144" t="s">
        <v>254</v>
      </c>
      <c r="S311" s="160" t="s">
        <v>255</v>
      </c>
      <c r="T311" s="138">
        <v>1</v>
      </c>
      <c r="U311" s="161">
        <v>45231</v>
      </c>
      <c r="V311" s="161">
        <v>45808</v>
      </c>
      <c r="W311" s="139">
        <f t="shared" si="71"/>
        <v>82.428571428571431</v>
      </c>
      <c r="X311" s="188">
        <v>0</v>
      </c>
      <c r="Y311" s="162" t="s">
        <v>4255</v>
      </c>
      <c r="Z311" s="166">
        <f t="shared" si="61"/>
        <v>1</v>
      </c>
      <c r="AA311" s="166">
        <f t="shared" si="62"/>
        <v>1</v>
      </c>
      <c r="AB311" s="166">
        <f t="shared" si="63"/>
        <v>1</v>
      </c>
      <c r="AC311" s="166">
        <f t="shared" si="64"/>
        <v>1</v>
      </c>
      <c r="AD311" s="166">
        <f t="shared" si="65"/>
        <v>1</v>
      </c>
      <c r="AE311" s="166">
        <f t="shared" si="66"/>
        <v>1</v>
      </c>
      <c r="AF311" s="166">
        <f t="shared" si="67"/>
        <v>1</v>
      </c>
      <c r="AG311" s="166">
        <f t="shared" si="68"/>
        <v>1</v>
      </c>
    </row>
    <row r="312" spans="1:33" ht="90" customHeight="1">
      <c r="A312" s="446" t="s">
        <v>20</v>
      </c>
      <c r="B312" s="32" t="s">
        <v>16</v>
      </c>
      <c r="C312" s="635"/>
      <c r="D312" s="635"/>
      <c r="E312" s="632"/>
      <c r="F312" s="632"/>
      <c r="G312" s="448" t="s">
        <v>1363</v>
      </c>
      <c r="H312" s="448" t="s">
        <v>258</v>
      </c>
      <c r="I312" s="479" t="s">
        <v>259</v>
      </c>
      <c r="J312" s="347">
        <v>12</v>
      </c>
      <c r="K312" s="453">
        <v>45809</v>
      </c>
      <c r="L312" s="453">
        <v>46660</v>
      </c>
      <c r="M312" s="36">
        <f t="shared" si="69"/>
        <v>121.57142857142857</v>
      </c>
      <c r="N312" s="454">
        <v>0</v>
      </c>
      <c r="O312" s="485" t="s">
        <v>2894</v>
      </c>
      <c r="P312" s="455">
        <v>0</v>
      </c>
      <c r="Q312" s="114" t="str">
        <f>IF(ISNUMBER(P312),IF(P312=100%,"CUMPLIDA",IF(AND(ISNUMBER(L312),ISNUMBER(OCI!$P$6)), IF(L312&lt;OCI!$P$6,"INCUMPLIDA","PROCESO"), "VERIFICAR FECHA")),"SIN VALOR AVANCE")</f>
        <v>PROCESO</v>
      </c>
      <c r="R312" s="144" t="s">
        <v>258</v>
      </c>
      <c r="S312" s="160" t="s">
        <v>259</v>
      </c>
      <c r="T312" s="138">
        <v>12</v>
      </c>
      <c r="U312" s="161">
        <v>45809</v>
      </c>
      <c r="V312" s="161">
        <v>46660</v>
      </c>
      <c r="W312" s="139">
        <f t="shared" si="71"/>
        <v>121.57142857142857</v>
      </c>
      <c r="X312" s="188">
        <v>0</v>
      </c>
      <c r="Y312" s="162" t="s">
        <v>4256</v>
      </c>
      <c r="Z312" s="166">
        <f t="shared" si="61"/>
        <v>1</v>
      </c>
      <c r="AA312" s="166">
        <f t="shared" si="62"/>
        <v>1</v>
      </c>
      <c r="AB312" s="166">
        <f t="shared" si="63"/>
        <v>1</v>
      </c>
      <c r="AC312" s="166">
        <f t="shared" si="64"/>
        <v>1</v>
      </c>
      <c r="AD312" s="166">
        <f t="shared" si="65"/>
        <v>1</v>
      </c>
      <c r="AE312" s="166">
        <f t="shared" si="66"/>
        <v>1</v>
      </c>
      <c r="AF312" s="166">
        <f t="shared" si="67"/>
        <v>1</v>
      </c>
      <c r="AG312" s="166">
        <f t="shared" si="68"/>
        <v>1</v>
      </c>
    </row>
    <row r="313" spans="1:33" ht="180">
      <c r="A313" s="446" t="s">
        <v>20</v>
      </c>
      <c r="B313" s="32" t="s">
        <v>16</v>
      </c>
      <c r="C313" s="635"/>
      <c r="D313" s="635"/>
      <c r="E313" s="632"/>
      <c r="F313" s="632"/>
      <c r="G313" s="448" t="s">
        <v>1364</v>
      </c>
      <c r="H313" s="448" t="s">
        <v>261</v>
      </c>
      <c r="I313" s="479" t="s">
        <v>262</v>
      </c>
      <c r="J313" s="347">
        <v>1</v>
      </c>
      <c r="K313" s="453">
        <v>45809</v>
      </c>
      <c r="L313" s="453">
        <v>46660</v>
      </c>
      <c r="M313" s="36">
        <f t="shared" si="69"/>
        <v>121.57142857142857</v>
      </c>
      <c r="N313" s="454">
        <v>0</v>
      </c>
      <c r="O313" s="485" t="s">
        <v>2889</v>
      </c>
      <c r="P313" s="455">
        <v>0</v>
      </c>
      <c r="Q313" s="114" t="str">
        <f>IF(ISNUMBER(P313),IF(P313=100%,"CUMPLIDA",IF(AND(ISNUMBER(L313),ISNUMBER(OCI!$P$6)), IF(L313&lt;OCI!$P$6,"INCUMPLIDA","PROCESO"), "VERIFICAR FECHA")),"SIN VALOR AVANCE")</f>
        <v>PROCESO</v>
      </c>
      <c r="R313" s="144" t="s">
        <v>261</v>
      </c>
      <c r="S313" s="160" t="s">
        <v>262</v>
      </c>
      <c r="T313" s="138">
        <v>1</v>
      </c>
      <c r="U313" s="161">
        <v>45809</v>
      </c>
      <c r="V313" s="161">
        <v>46660</v>
      </c>
      <c r="W313" s="139">
        <f t="shared" si="71"/>
        <v>121.57142857142857</v>
      </c>
      <c r="X313" s="188">
        <v>0</v>
      </c>
      <c r="Y313" s="162" t="s">
        <v>4253</v>
      </c>
      <c r="Z313" s="166">
        <f t="shared" si="61"/>
        <v>1</v>
      </c>
      <c r="AA313" s="166">
        <f t="shared" si="62"/>
        <v>1</v>
      </c>
      <c r="AB313" s="166">
        <f t="shared" si="63"/>
        <v>1</v>
      </c>
      <c r="AC313" s="166">
        <f t="shared" si="64"/>
        <v>1</v>
      </c>
      <c r="AD313" s="166">
        <f t="shared" si="65"/>
        <v>1</v>
      </c>
      <c r="AE313" s="166">
        <f t="shared" si="66"/>
        <v>1</v>
      </c>
      <c r="AF313" s="166">
        <f t="shared" si="67"/>
        <v>1</v>
      </c>
      <c r="AG313" s="166">
        <f t="shared" si="68"/>
        <v>1</v>
      </c>
    </row>
    <row r="314" spans="1:33" ht="409.5">
      <c r="A314" s="446" t="s">
        <v>20</v>
      </c>
      <c r="B314" s="32" t="s">
        <v>16</v>
      </c>
      <c r="C314" s="635"/>
      <c r="D314" s="635"/>
      <c r="E314" s="632"/>
      <c r="F314" s="632"/>
      <c r="G314" s="448" t="s">
        <v>1365</v>
      </c>
      <c r="H314" s="448" t="s">
        <v>264</v>
      </c>
      <c r="I314" s="479" t="s">
        <v>2895</v>
      </c>
      <c r="J314" s="347">
        <v>2</v>
      </c>
      <c r="K314" s="453">
        <v>45809</v>
      </c>
      <c r="L314" s="453">
        <v>46660</v>
      </c>
      <c r="M314" s="36">
        <f t="shared" si="69"/>
        <v>121.57142857142857</v>
      </c>
      <c r="N314" s="454">
        <v>0</v>
      </c>
      <c r="O314" s="485" t="s">
        <v>2896</v>
      </c>
      <c r="P314" s="455">
        <v>0</v>
      </c>
      <c r="Q314" s="114" t="str">
        <f>IF(ISNUMBER(P314),IF(P314=100%,"CUMPLIDA",IF(AND(ISNUMBER(L314),ISNUMBER(OCI!$P$6)), IF(L314&lt;OCI!$P$6,"INCUMPLIDA","PROCESO"), "VERIFICAR FECHA")),"SIN VALOR AVANCE")</f>
        <v>PROCESO</v>
      </c>
      <c r="R314" s="144" t="s">
        <v>264</v>
      </c>
      <c r="S314" s="160" t="s">
        <v>2895</v>
      </c>
      <c r="T314" s="138">
        <v>2</v>
      </c>
      <c r="U314" s="161">
        <v>45809</v>
      </c>
      <c r="V314" s="161">
        <v>46660</v>
      </c>
      <c r="W314" s="139">
        <f t="shared" si="71"/>
        <v>121.57142857142857</v>
      </c>
      <c r="X314" s="188">
        <v>0</v>
      </c>
      <c r="Y314" s="162" t="s">
        <v>4257</v>
      </c>
      <c r="Z314" s="166">
        <f t="shared" si="61"/>
        <v>1</v>
      </c>
      <c r="AA314" s="166">
        <f t="shared" si="62"/>
        <v>1</v>
      </c>
      <c r="AB314" s="166">
        <f t="shared" si="63"/>
        <v>1</v>
      </c>
      <c r="AC314" s="166">
        <f t="shared" si="64"/>
        <v>1</v>
      </c>
      <c r="AD314" s="166">
        <f t="shared" si="65"/>
        <v>1</v>
      </c>
      <c r="AE314" s="166">
        <f t="shared" si="66"/>
        <v>1</v>
      </c>
      <c r="AF314" s="166">
        <f t="shared" si="67"/>
        <v>1</v>
      </c>
      <c r="AG314" s="166">
        <f t="shared" si="68"/>
        <v>1</v>
      </c>
    </row>
    <row r="315" spans="1:33" ht="165" customHeight="1">
      <c r="A315" s="446" t="s">
        <v>20</v>
      </c>
      <c r="B315" s="32" t="s">
        <v>16</v>
      </c>
      <c r="C315" s="635" t="s">
        <v>2897</v>
      </c>
      <c r="D315" s="635" t="s">
        <v>2898</v>
      </c>
      <c r="E315" s="632" t="s">
        <v>2899</v>
      </c>
      <c r="F315" s="632" t="s">
        <v>2900</v>
      </c>
      <c r="G315" s="34" t="s">
        <v>2901</v>
      </c>
      <c r="H315" s="34" t="s">
        <v>2902</v>
      </c>
      <c r="I315" s="476" t="s">
        <v>2903</v>
      </c>
      <c r="J315" s="35">
        <v>13</v>
      </c>
      <c r="K315" s="307">
        <v>44835</v>
      </c>
      <c r="L315" s="307">
        <v>46022</v>
      </c>
      <c r="M315" s="36">
        <f t="shared" si="69"/>
        <v>169.57142857142858</v>
      </c>
      <c r="N315" s="187">
        <v>3</v>
      </c>
      <c r="O315" s="472" t="s">
        <v>2904</v>
      </c>
      <c r="P315" s="348">
        <f t="shared" ref="P315:P326" si="72">N315/J315</f>
        <v>0.23076923076923078</v>
      </c>
      <c r="Q315" s="114" t="str">
        <f>IF(ISNUMBER(P315),IF(P315=100%,"CUMPLIDA",IF(AND(ISNUMBER(L315),ISNUMBER(OCI!$P$6)), IF(L315&lt;OCI!$P$6,"INCUMPLIDA","PROCESO"), "VERIFICAR FECHA")),"SIN VALOR AVANCE")</f>
        <v>PROCESO</v>
      </c>
      <c r="R315" s="135" t="s">
        <v>2902</v>
      </c>
      <c r="S315" s="142" t="s">
        <v>2903</v>
      </c>
      <c r="T315" s="137">
        <v>13</v>
      </c>
      <c r="U315" s="143">
        <v>44835</v>
      </c>
      <c r="V315" s="143">
        <v>46022</v>
      </c>
      <c r="W315" s="139">
        <f t="shared" si="71"/>
        <v>169.57142857142858</v>
      </c>
      <c r="X315" s="186">
        <v>3</v>
      </c>
      <c r="Y315" s="136" t="s">
        <v>4258</v>
      </c>
      <c r="Z315" s="166">
        <f t="shared" si="61"/>
        <v>1</v>
      </c>
      <c r="AA315" s="166">
        <f t="shared" si="62"/>
        <v>1</v>
      </c>
      <c r="AB315" s="166">
        <f t="shared" si="63"/>
        <v>1</v>
      </c>
      <c r="AC315" s="166">
        <f t="shared" si="64"/>
        <v>1</v>
      </c>
      <c r="AD315" s="166">
        <f t="shared" si="65"/>
        <v>1</v>
      </c>
      <c r="AE315" s="166">
        <f t="shared" si="66"/>
        <v>1</v>
      </c>
      <c r="AF315" s="166">
        <f t="shared" si="67"/>
        <v>1</v>
      </c>
      <c r="AG315" s="166">
        <f t="shared" si="68"/>
        <v>1</v>
      </c>
    </row>
    <row r="316" spans="1:33" ht="375">
      <c r="A316" s="446" t="s">
        <v>20</v>
      </c>
      <c r="B316" s="32" t="s">
        <v>16</v>
      </c>
      <c r="C316" s="635"/>
      <c r="D316" s="635"/>
      <c r="E316" s="632"/>
      <c r="F316" s="632"/>
      <c r="G316" s="34" t="s">
        <v>2905</v>
      </c>
      <c r="H316" s="34" t="s">
        <v>2906</v>
      </c>
      <c r="I316" s="476" t="s">
        <v>2907</v>
      </c>
      <c r="J316" s="35">
        <v>34</v>
      </c>
      <c r="K316" s="307">
        <v>44835</v>
      </c>
      <c r="L316" s="307">
        <v>46022</v>
      </c>
      <c r="M316" s="36">
        <f t="shared" si="69"/>
        <v>169.57142857142858</v>
      </c>
      <c r="N316" s="187">
        <v>19.72</v>
      </c>
      <c r="O316" s="472" t="s">
        <v>2908</v>
      </c>
      <c r="P316" s="348">
        <f t="shared" si="72"/>
        <v>0.57999999999999996</v>
      </c>
      <c r="Q316" s="114" t="str">
        <f>IF(ISNUMBER(P316),IF(P316=100%,"CUMPLIDA",IF(AND(ISNUMBER(L316),ISNUMBER(OCI!$P$6)), IF(L316&lt;OCI!$P$6,"INCUMPLIDA","PROCESO"), "VERIFICAR FECHA")),"SIN VALOR AVANCE")</f>
        <v>PROCESO</v>
      </c>
      <c r="R316" s="135" t="s">
        <v>2906</v>
      </c>
      <c r="S316" s="142" t="s">
        <v>2907</v>
      </c>
      <c r="T316" s="137">
        <v>34</v>
      </c>
      <c r="U316" s="143">
        <v>44835</v>
      </c>
      <c r="V316" s="143">
        <v>46022</v>
      </c>
      <c r="W316" s="139">
        <f t="shared" si="71"/>
        <v>169.57142857142858</v>
      </c>
      <c r="X316" s="186">
        <v>19.72</v>
      </c>
      <c r="Y316" s="136" t="s">
        <v>4259</v>
      </c>
      <c r="Z316" s="166">
        <f t="shared" si="61"/>
        <v>1</v>
      </c>
      <c r="AA316" s="166">
        <f t="shared" si="62"/>
        <v>1</v>
      </c>
      <c r="AB316" s="166">
        <f t="shared" si="63"/>
        <v>1</v>
      </c>
      <c r="AC316" s="166">
        <f t="shared" si="64"/>
        <v>1</v>
      </c>
      <c r="AD316" s="166">
        <f t="shared" si="65"/>
        <v>1</v>
      </c>
      <c r="AE316" s="166">
        <f t="shared" si="66"/>
        <v>1</v>
      </c>
      <c r="AF316" s="166">
        <f t="shared" si="67"/>
        <v>1</v>
      </c>
      <c r="AG316" s="166">
        <f t="shared" si="68"/>
        <v>1</v>
      </c>
    </row>
    <row r="317" spans="1:33" ht="225.75" customHeight="1">
      <c r="A317" s="446" t="s">
        <v>20</v>
      </c>
      <c r="B317" s="32" t="s">
        <v>16</v>
      </c>
      <c r="C317" s="635" t="s">
        <v>2712</v>
      </c>
      <c r="D317" s="635" t="s">
        <v>2909</v>
      </c>
      <c r="E317" s="633" t="s">
        <v>2910</v>
      </c>
      <c r="F317" s="633" t="s">
        <v>2911</v>
      </c>
      <c r="G317" s="34" t="s">
        <v>1358</v>
      </c>
      <c r="H317" s="34" t="s">
        <v>237</v>
      </c>
      <c r="I317" s="472" t="s">
        <v>2802</v>
      </c>
      <c r="J317" s="35">
        <v>1</v>
      </c>
      <c r="K317" s="307">
        <v>45323</v>
      </c>
      <c r="L317" s="307">
        <v>45747</v>
      </c>
      <c r="M317" s="36">
        <f t="shared" si="69"/>
        <v>60.571428571428569</v>
      </c>
      <c r="N317" s="187">
        <v>0</v>
      </c>
      <c r="O317" s="472" t="s">
        <v>2912</v>
      </c>
      <c r="P317" s="348">
        <f t="shared" si="72"/>
        <v>0</v>
      </c>
      <c r="Q317" s="114" t="str">
        <f>IF(ISNUMBER(P317),IF(P317=100%,"CUMPLIDA",IF(AND(ISNUMBER(L317),ISNUMBER(OCI!$P$6)), IF(L317&lt;OCI!$P$6,"INCUMPLIDA","PROCESO"), "VERIFICAR FECHA")),"SIN VALOR AVANCE")</f>
        <v>PROCESO</v>
      </c>
      <c r="R317" s="135" t="s">
        <v>237</v>
      </c>
      <c r="S317" s="136" t="s">
        <v>2802</v>
      </c>
      <c r="T317" s="137">
        <v>1</v>
      </c>
      <c r="U317" s="143">
        <v>45323</v>
      </c>
      <c r="V317" s="143">
        <v>45747</v>
      </c>
      <c r="W317" s="139">
        <f t="shared" si="71"/>
        <v>60.571428571428569</v>
      </c>
      <c r="X317" s="186">
        <v>0</v>
      </c>
      <c r="Y317" s="136" t="s">
        <v>4260</v>
      </c>
      <c r="Z317" s="166">
        <f t="shared" si="61"/>
        <v>1</v>
      </c>
      <c r="AA317" s="166">
        <f t="shared" si="62"/>
        <v>1</v>
      </c>
      <c r="AB317" s="166">
        <f t="shared" si="63"/>
        <v>1</v>
      </c>
      <c r="AC317" s="166">
        <f t="shared" si="64"/>
        <v>1</v>
      </c>
      <c r="AD317" s="166">
        <f t="shared" si="65"/>
        <v>1</v>
      </c>
      <c r="AE317" s="166">
        <f t="shared" si="66"/>
        <v>1</v>
      </c>
      <c r="AF317" s="166">
        <f t="shared" si="67"/>
        <v>1</v>
      </c>
      <c r="AG317" s="166">
        <f t="shared" si="68"/>
        <v>1</v>
      </c>
    </row>
    <row r="318" spans="1:33" ht="135.75">
      <c r="A318" s="446" t="s">
        <v>20</v>
      </c>
      <c r="B318" s="32" t="s">
        <v>16</v>
      </c>
      <c r="C318" s="635"/>
      <c r="D318" s="635"/>
      <c r="E318" s="633"/>
      <c r="F318" s="633"/>
      <c r="G318" s="34" t="s">
        <v>241</v>
      </c>
      <c r="H318" s="34" t="s">
        <v>241</v>
      </c>
      <c r="I318" s="472" t="s">
        <v>242</v>
      </c>
      <c r="J318" s="35">
        <v>1</v>
      </c>
      <c r="K318" s="307">
        <v>45323</v>
      </c>
      <c r="L318" s="307">
        <v>45747</v>
      </c>
      <c r="M318" s="36">
        <f t="shared" si="69"/>
        <v>60.571428571428569</v>
      </c>
      <c r="N318" s="187">
        <v>0</v>
      </c>
      <c r="O318" s="472" t="s">
        <v>2913</v>
      </c>
      <c r="P318" s="348">
        <f t="shared" si="72"/>
        <v>0</v>
      </c>
      <c r="Q318" s="114" t="str">
        <f>IF(ISNUMBER(P318),IF(P318=100%,"CUMPLIDA",IF(AND(ISNUMBER(L318),ISNUMBER(OCI!$P$6)), IF(L318&lt;OCI!$P$6,"INCUMPLIDA","PROCESO"), "VERIFICAR FECHA")),"SIN VALOR AVANCE")</f>
        <v>PROCESO</v>
      </c>
      <c r="R318" s="135" t="s">
        <v>241</v>
      </c>
      <c r="S318" s="136" t="s">
        <v>242</v>
      </c>
      <c r="T318" s="137">
        <v>1</v>
      </c>
      <c r="U318" s="143">
        <v>45323</v>
      </c>
      <c r="V318" s="143">
        <v>45747</v>
      </c>
      <c r="W318" s="139">
        <f t="shared" si="71"/>
        <v>60.571428571428569</v>
      </c>
      <c r="X318" s="186">
        <v>0</v>
      </c>
      <c r="Y318" s="136" t="s">
        <v>4261</v>
      </c>
      <c r="Z318" s="166">
        <f t="shared" si="61"/>
        <v>1</v>
      </c>
      <c r="AA318" s="166">
        <f t="shared" si="62"/>
        <v>1</v>
      </c>
      <c r="AB318" s="166">
        <f t="shared" si="63"/>
        <v>1</v>
      </c>
      <c r="AC318" s="166">
        <f t="shared" si="64"/>
        <v>1</v>
      </c>
      <c r="AD318" s="166">
        <f t="shared" si="65"/>
        <v>1</v>
      </c>
      <c r="AE318" s="166">
        <f t="shared" si="66"/>
        <v>1</v>
      </c>
      <c r="AF318" s="166">
        <f t="shared" si="67"/>
        <v>1</v>
      </c>
      <c r="AG318" s="166">
        <f t="shared" si="68"/>
        <v>1</v>
      </c>
    </row>
    <row r="319" spans="1:33" ht="84" customHeight="1">
      <c r="A319" s="446" t="s">
        <v>20</v>
      </c>
      <c r="B319" s="32" t="s">
        <v>16</v>
      </c>
      <c r="C319" s="635"/>
      <c r="D319" s="635"/>
      <c r="E319" s="633"/>
      <c r="F319" s="633"/>
      <c r="G319" s="34" t="s">
        <v>1361</v>
      </c>
      <c r="H319" s="34" t="s">
        <v>245</v>
      </c>
      <c r="I319" s="472" t="s">
        <v>246</v>
      </c>
      <c r="J319" s="35">
        <v>1</v>
      </c>
      <c r="K319" s="307">
        <v>45231</v>
      </c>
      <c r="L319" s="307">
        <v>45747</v>
      </c>
      <c r="M319" s="36">
        <f t="shared" si="69"/>
        <v>73.714285714285708</v>
      </c>
      <c r="N319" s="187">
        <v>0</v>
      </c>
      <c r="O319" s="472" t="s">
        <v>2913</v>
      </c>
      <c r="P319" s="348">
        <f t="shared" si="72"/>
        <v>0</v>
      </c>
      <c r="Q319" s="114" t="str">
        <f>IF(ISNUMBER(P319),IF(P319=100%,"CUMPLIDA",IF(AND(ISNUMBER(L319),ISNUMBER(OCI!$P$6)), IF(L319&lt;OCI!$P$6,"INCUMPLIDA","PROCESO"), "VERIFICAR FECHA")),"SIN VALOR AVANCE")</f>
        <v>PROCESO</v>
      </c>
      <c r="R319" s="135" t="s">
        <v>245</v>
      </c>
      <c r="S319" s="136" t="s">
        <v>246</v>
      </c>
      <c r="T319" s="137">
        <v>1</v>
      </c>
      <c r="U319" s="143">
        <v>45231</v>
      </c>
      <c r="V319" s="143">
        <v>45747</v>
      </c>
      <c r="W319" s="139">
        <f t="shared" si="71"/>
        <v>73.714285714285708</v>
      </c>
      <c r="X319" s="186">
        <v>0</v>
      </c>
      <c r="Y319" s="136" t="s">
        <v>4261</v>
      </c>
      <c r="Z319" s="166">
        <f t="shared" si="61"/>
        <v>1</v>
      </c>
      <c r="AA319" s="166">
        <f t="shared" si="62"/>
        <v>1</v>
      </c>
      <c r="AB319" s="166">
        <f t="shared" si="63"/>
        <v>1</v>
      </c>
      <c r="AC319" s="166">
        <f t="shared" si="64"/>
        <v>1</v>
      </c>
      <c r="AD319" s="166">
        <f t="shared" si="65"/>
        <v>1</v>
      </c>
      <c r="AE319" s="166">
        <f t="shared" si="66"/>
        <v>1</v>
      </c>
      <c r="AF319" s="166">
        <f t="shared" si="67"/>
        <v>1</v>
      </c>
      <c r="AG319" s="166">
        <f t="shared" si="68"/>
        <v>1</v>
      </c>
    </row>
    <row r="320" spans="1:33" ht="240.75">
      <c r="A320" s="446" t="s">
        <v>20</v>
      </c>
      <c r="B320" s="32" t="s">
        <v>16</v>
      </c>
      <c r="C320" s="635"/>
      <c r="D320" s="635"/>
      <c r="E320" s="633"/>
      <c r="F320" s="633"/>
      <c r="G320" s="34" t="s">
        <v>248</v>
      </c>
      <c r="H320" s="34" t="s">
        <v>248</v>
      </c>
      <c r="I320" s="472" t="s">
        <v>2805</v>
      </c>
      <c r="J320" s="35">
        <v>1</v>
      </c>
      <c r="K320" s="307">
        <v>45323</v>
      </c>
      <c r="L320" s="307">
        <v>45747</v>
      </c>
      <c r="M320" s="36">
        <f t="shared" si="69"/>
        <v>60.571428571428569</v>
      </c>
      <c r="N320" s="187">
        <v>0</v>
      </c>
      <c r="O320" s="472" t="s">
        <v>2914</v>
      </c>
      <c r="P320" s="348">
        <f t="shared" si="72"/>
        <v>0</v>
      </c>
      <c r="Q320" s="114" t="str">
        <f>IF(ISNUMBER(P320),IF(P320=100%,"CUMPLIDA",IF(AND(ISNUMBER(L320),ISNUMBER(OCI!$P$6)), IF(L320&lt;OCI!$P$6,"INCUMPLIDA","PROCESO"), "VERIFICAR FECHA")),"SIN VALOR AVANCE")</f>
        <v>PROCESO</v>
      </c>
      <c r="R320" s="135" t="s">
        <v>248</v>
      </c>
      <c r="S320" s="136" t="s">
        <v>2805</v>
      </c>
      <c r="T320" s="137">
        <v>1</v>
      </c>
      <c r="U320" s="143">
        <v>45323</v>
      </c>
      <c r="V320" s="143">
        <v>45747</v>
      </c>
      <c r="W320" s="139">
        <f t="shared" si="71"/>
        <v>60.571428571428569</v>
      </c>
      <c r="X320" s="186">
        <v>0</v>
      </c>
      <c r="Y320" s="136" t="s">
        <v>4262</v>
      </c>
      <c r="Z320" s="166">
        <f t="shared" ref="Z320:AG326" si="73">IF(R320=H320,1,0)</f>
        <v>1</v>
      </c>
      <c r="AA320" s="166">
        <f t="shared" si="73"/>
        <v>1</v>
      </c>
      <c r="AB320" s="166">
        <f t="shared" si="73"/>
        <v>1</v>
      </c>
      <c r="AC320" s="166">
        <f t="shared" si="73"/>
        <v>1</v>
      </c>
      <c r="AD320" s="166">
        <f t="shared" si="73"/>
        <v>1</v>
      </c>
      <c r="AE320" s="166">
        <f t="shared" si="73"/>
        <v>1</v>
      </c>
      <c r="AF320" s="166">
        <f t="shared" si="73"/>
        <v>1</v>
      </c>
      <c r="AG320" s="166">
        <f t="shared" si="73"/>
        <v>1</v>
      </c>
    </row>
    <row r="321" spans="1:33" ht="120">
      <c r="A321" s="446" t="s">
        <v>20</v>
      </c>
      <c r="B321" s="32" t="s">
        <v>16</v>
      </c>
      <c r="C321" s="635"/>
      <c r="D321" s="635"/>
      <c r="E321" s="633"/>
      <c r="F321" s="633"/>
      <c r="G321" s="34" t="s">
        <v>251</v>
      </c>
      <c r="H321" s="34" t="s">
        <v>251</v>
      </c>
      <c r="I321" s="472" t="s">
        <v>252</v>
      </c>
      <c r="J321" s="35">
        <v>1</v>
      </c>
      <c r="K321" s="307">
        <v>45231</v>
      </c>
      <c r="L321" s="307">
        <v>45747</v>
      </c>
      <c r="M321" s="36">
        <f t="shared" si="69"/>
        <v>73.714285714285708</v>
      </c>
      <c r="N321" s="187">
        <v>0</v>
      </c>
      <c r="O321" s="472" t="s">
        <v>2915</v>
      </c>
      <c r="P321" s="348">
        <f t="shared" si="72"/>
        <v>0</v>
      </c>
      <c r="Q321" s="114" t="str">
        <f>IF(ISNUMBER(P321),IF(P321=100%,"CUMPLIDA",IF(AND(ISNUMBER(L321),ISNUMBER(OCI!$P$6)), IF(L321&lt;OCI!$P$6,"INCUMPLIDA","PROCESO"), "VERIFICAR FECHA")),"SIN VALOR AVANCE")</f>
        <v>PROCESO</v>
      </c>
      <c r="R321" s="135" t="s">
        <v>251</v>
      </c>
      <c r="S321" s="136" t="s">
        <v>252</v>
      </c>
      <c r="T321" s="137">
        <v>1</v>
      </c>
      <c r="U321" s="143">
        <v>45231</v>
      </c>
      <c r="V321" s="143">
        <v>45747</v>
      </c>
      <c r="W321" s="139">
        <f t="shared" si="71"/>
        <v>73.714285714285708</v>
      </c>
      <c r="X321" s="186">
        <v>0</v>
      </c>
      <c r="Y321" s="136" t="s">
        <v>4263</v>
      </c>
      <c r="Z321" s="166">
        <f t="shared" si="73"/>
        <v>1</v>
      </c>
      <c r="AA321" s="166">
        <f t="shared" si="73"/>
        <v>1</v>
      </c>
      <c r="AB321" s="166">
        <f t="shared" si="73"/>
        <v>1</v>
      </c>
      <c r="AC321" s="166">
        <f t="shared" si="73"/>
        <v>1</v>
      </c>
      <c r="AD321" s="166">
        <f t="shared" si="73"/>
        <v>1</v>
      </c>
      <c r="AE321" s="166">
        <f t="shared" si="73"/>
        <v>1</v>
      </c>
      <c r="AF321" s="166">
        <f t="shared" si="73"/>
        <v>1</v>
      </c>
      <c r="AG321" s="166">
        <f t="shared" si="73"/>
        <v>1</v>
      </c>
    </row>
    <row r="322" spans="1:33" ht="285.75">
      <c r="A322" s="446" t="s">
        <v>20</v>
      </c>
      <c r="B322" s="32" t="s">
        <v>16</v>
      </c>
      <c r="C322" s="635"/>
      <c r="D322" s="635"/>
      <c r="E322" s="633"/>
      <c r="F322" s="633"/>
      <c r="G322" s="34" t="s">
        <v>254</v>
      </c>
      <c r="H322" s="34" t="s">
        <v>254</v>
      </c>
      <c r="I322" s="472" t="s">
        <v>2916</v>
      </c>
      <c r="J322" s="35">
        <v>1</v>
      </c>
      <c r="K322" s="307">
        <v>45232</v>
      </c>
      <c r="L322" s="307">
        <v>45808</v>
      </c>
      <c r="M322" s="36">
        <f t="shared" si="69"/>
        <v>82.285714285714292</v>
      </c>
      <c r="N322" s="187">
        <v>0</v>
      </c>
      <c r="O322" s="472" t="s">
        <v>2917</v>
      </c>
      <c r="P322" s="348">
        <f t="shared" si="72"/>
        <v>0</v>
      </c>
      <c r="Q322" s="114" t="str">
        <f>IF(ISNUMBER(P322),IF(P322=100%,"CUMPLIDA",IF(AND(ISNUMBER(L322),ISNUMBER(OCI!$P$6)), IF(L322&lt;OCI!$P$6,"INCUMPLIDA","PROCESO"), "VERIFICAR FECHA")),"SIN VALOR AVANCE")</f>
        <v>PROCESO</v>
      </c>
      <c r="R322" s="135" t="s">
        <v>254</v>
      </c>
      <c r="S322" s="136" t="s">
        <v>2916</v>
      </c>
      <c r="T322" s="137">
        <v>1</v>
      </c>
      <c r="U322" s="143">
        <v>45232</v>
      </c>
      <c r="V322" s="143">
        <v>45808</v>
      </c>
      <c r="W322" s="139">
        <f t="shared" si="71"/>
        <v>82.285714285714292</v>
      </c>
      <c r="X322" s="186">
        <v>0</v>
      </c>
      <c r="Y322" s="136" t="s">
        <v>4264</v>
      </c>
      <c r="Z322" s="166">
        <f t="shared" si="73"/>
        <v>1</v>
      </c>
      <c r="AA322" s="166">
        <f t="shared" si="73"/>
        <v>1</v>
      </c>
      <c r="AB322" s="166">
        <f t="shared" si="73"/>
        <v>1</v>
      </c>
      <c r="AC322" s="166">
        <f t="shared" si="73"/>
        <v>1</v>
      </c>
      <c r="AD322" s="166">
        <f t="shared" si="73"/>
        <v>1</v>
      </c>
      <c r="AE322" s="166">
        <f t="shared" si="73"/>
        <v>1</v>
      </c>
      <c r="AF322" s="166">
        <f t="shared" si="73"/>
        <v>1</v>
      </c>
      <c r="AG322" s="166">
        <f t="shared" si="73"/>
        <v>1</v>
      </c>
    </row>
    <row r="323" spans="1:33" ht="165" customHeight="1">
      <c r="A323" s="446" t="s">
        <v>20</v>
      </c>
      <c r="B323" s="32" t="s">
        <v>16</v>
      </c>
      <c r="C323" s="635"/>
      <c r="D323" s="635"/>
      <c r="E323" s="633"/>
      <c r="F323" s="633"/>
      <c r="G323" s="34" t="s">
        <v>1363</v>
      </c>
      <c r="H323" s="34" t="s">
        <v>258</v>
      </c>
      <c r="I323" s="472" t="s">
        <v>259</v>
      </c>
      <c r="J323" s="35">
        <v>7</v>
      </c>
      <c r="K323" s="307">
        <v>46024</v>
      </c>
      <c r="L323" s="307">
        <v>46660</v>
      </c>
      <c r="M323" s="36">
        <f t="shared" si="69"/>
        <v>90.857142857142861</v>
      </c>
      <c r="N323" s="187">
        <v>0</v>
      </c>
      <c r="O323" s="472" t="s">
        <v>2915</v>
      </c>
      <c r="P323" s="348">
        <f t="shared" si="72"/>
        <v>0</v>
      </c>
      <c r="Q323" s="114" t="str">
        <f>IF(ISNUMBER(P323),IF(P323=100%,"CUMPLIDA",IF(AND(ISNUMBER(L323),ISNUMBER(OCI!$P$6)), IF(L323&lt;OCI!$P$6,"INCUMPLIDA","PROCESO"), "VERIFICAR FECHA")),"SIN VALOR AVANCE")</f>
        <v>PROCESO</v>
      </c>
      <c r="R323" s="135" t="s">
        <v>258</v>
      </c>
      <c r="S323" s="136" t="s">
        <v>259</v>
      </c>
      <c r="T323" s="137">
        <v>7</v>
      </c>
      <c r="U323" s="143">
        <v>46024</v>
      </c>
      <c r="V323" s="143">
        <v>46660</v>
      </c>
      <c r="W323" s="139">
        <f t="shared" si="71"/>
        <v>90.857142857142861</v>
      </c>
      <c r="X323" s="186">
        <v>0</v>
      </c>
      <c r="Y323" s="136" t="s">
        <v>4263</v>
      </c>
      <c r="Z323" s="166">
        <f t="shared" si="73"/>
        <v>1</v>
      </c>
      <c r="AA323" s="166">
        <f t="shared" si="73"/>
        <v>1</v>
      </c>
      <c r="AB323" s="166">
        <f t="shared" si="73"/>
        <v>1</v>
      </c>
      <c r="AC323" s="166">
        <f t="shared" si="73"/>
        <v>1</v>
      </c>
      <c r="AD323" s="166">
        <f t="shared" si="73"/>
        <v>1</v>
      </c>
      <c r="AE323" s="166">
        <f t="shared" si="73"/>
        <v>1</v>
      </c>
      <c r="AF323" s="166">
        <f t="shared" si="73"/>
        <v>1</v>
      </c>
      <c r="AG323" s="166">
        <f t="shared" si="73"/>
        <v>1</v>
      </c>
    </row>
    <row r="324" spans="1:33" ht="225.75">
      <c r="A324" s="446" t="s">
        <v>20</v>
      </c>
      <c r="B324" s="32" t="s">
        <v>16</v>
      </c>
      <c r="C324" s="635"/>
      <c r="D324" s="635"/>
      <c r="E324" s="633"/>
      <c r="F324" s="633"/>
      <c r="G324" s="34" t="s">
        <v>1364</v>
      </c>
      <c r="H324" s="34" t="s">
        <v>261</v>
      </c>
      <c r="I324" s="472" t="s">
        <v>262</v>
      </c>
      <c r="J324" s="35">
        <v>1</v>
      </c>
      <c r="K324" s="307">
        <v>46024</v>
      </c>
      <c r="L324" s="307">
        <v>46660</v>
      </c>
      <c r="M324" s="36">
        <f t="shared" si="69"/>
        <v>90.857142857142861</v>
      </c>
      <c r="N324" s="187">
        <v>0</v>
      </c>
      <c r="O324" s="472" t="s">
        <v>2918</v>
      </c>
      <c r="P324" s="348">
        <f t="shared" si="72"/>
        <v>0</v>
      </c>
      <c r="Q324" s="114" t="str">
        <f>IF(ISNUMBER(P324),IF(P324=100%,"CUMPLIDA",IF(AND(ISNUMBER(L324),ISNUMBER(OCI!$P$6)), IF(L324&lt;OCI!$P$6,"INCUMPLIDA","PROCESO"), "VERIFICAR FECHA")),"SIN VALOR AVANCE")</f>
        <v>PROCESO</v>
      </c>
      <c r="R324" s="135" t="s">
        <v>261</v>
      </c>
      <c r="S324" s="136" t="s">
        <v>262</v>
      </c>
      <c r="T324" s="137">
        <v>1</v>
      </c>
      <c r="U324" s="143">
        <v>46024</v>
      </c>
      <c r="V324" s="143">
        <v>46660</v>
      </c>
      <c r="W324" s="139">
        <f t="shared" si="71"/>
        <v>90.857142857142861</v>
      </c>
      <c r="X324" s="186">
        <v>0</v>
      </c>
      <c r="Y324" s="136" t="s">
        <v>4265</v>
      </c>
      <c r="Z324" s="166">
        <f t="shared" si="73"/>
        <v>1</v>
      </c>
      <c r="AA324" s="166">
        <f t="shared" si="73"/>
        <v>1</v>
      </c>
      <c r="AB324" s="166">
        <f t="shared" si="73"/>
        <v>1</v>
      </c>
      <c r="AC324" s="166">
        <f t="shared" si="73"/>
        <v>1</v>
      </c>
      <c r="AD324" s="166">
        <f t="shared" si="73"/>
        <v>1</v>
      </c>
      <c r="AE324" s="166">
        <f t="shared" si="73"/>
        <v>1</v>
      </c>
      <c r="AF324" s="166">
        <f t="shared" si="73"/>
        <v>1</v>
      </c>
      <c r="AG324" s="166">
        <f t="shared" si="73"/>
        <v>1</v>
      </c>
    </row>
    <row r="325" spans="1:33" ht="195" customHeight="1">
      <c r="A325" s="446" t="s">
        <v>20</v>
      </c>
      <c r="B325" s="32" t="s">
        <v>16</v>
      </c>
      <c r="C325" s="635"/>
      <c r="D325" s="635"/>
      <c r="E325" s="633"/>
      <c r="F325" s="633"/>
      <c r="G325" s="34" t="s">
        <v>1365</v>
      </c>
      <c r="H325" s="34" t="s">
        <v>264</v>
      </c>
      <c r="I325" s="472" t="s">
        <v>265</v>
      </c>
      <c r="J325" s="35">
        <v>2</v>
      </c>
      <c r="K325" s="307">
        <v>46024</v>
      </c>
      <c r="L325" s="307">
        <v>46660</v>
      </c>
      <c r="M325" s="36">
        <f t="shared" si="69"/>
        <v>90.857142857142861</v>
      </c>
      <c r="N325" s="187">
        <v>0</v>
      </c>
      <c r="O325" s="472" t="s">
        <v>2917</v>
      </c>
      <c r="P325" s="348">
        <f t="shared" si="72"/>
        <v>0</v>
      </c>
      <c r="Q325" s="114" t="str">
        <f>IF(ISNUMBER(P325),IF(P325=100%,"CUMPLIDA",IF(AND(ISNUMBER(L325),ISNUMBER(OCI!$P$6)), IF(L325&lt;OCI!$P$6,"INCUMPLIDA","PROCESO"), "VERIFICAR FECHA")),"SIN VALOR AVANCE")</f>
        <v>PROCESO</v>
      </c>
      <c r="R325" s="135" t="s">
        <v>264</v>
      </c>
      <c r="S325" s="136" t="s">
        <v>265</v>
      </c>
      <c r="T325" s="137">
        <v>2</v>
      </c>
      <c r="U325" s="143">
        <v>46024</v>
      </c>
      <c r="V325" s="143">
        <v>46660</v>
      </c>
      <c r="W325" s="139">
        <f t="shared" si="71"/>
        <v>90.857142857142861</v>
      </c>
      <c r="X325" s="186">
        <v>0</v>
      </c>
      <c r="Y325" s="136" t="s">
        <v>4264</v>
      </c>
      <c r="Z325" s="166">
        <f t="shared" si="73"/>
        <v>1</v>
      </c>
      <c r="AA325" s="166">
        <f t="shared" si="73"/>
        <v>1</v>
      </c>
      <c r="AB325" s="166">
        <f t="shared" si="73"/>
        <v>1</v>
      </c>
      <c r="AC325" s="166">
        <f t="shared" si="73"/>
        <v>1</v>
      </c>
      <c r="AD325" s="166">
        <f t="shared" si="73"/>
        <v>1</v>
      </c>
      <c r="AE325" s="166">
        <f t="shared" si="73"/>
        <v>1</v>
      </c>
      <c r="AF325" s="166">
        <f t="shared" si="73"/>
        <v>1</v>
      </c>
      <c r="AG325" s="166">
        <f t="shared" si="73"/>
        <v>1</v>
      </c>
    </row>
    <row r="326" spans="1:33" ht="409.5">
      <c r="A326" s="446" t="s">
        <v>20</v>
      </c>
      <c r="B326" s="32" t="s">
        <v>16</v>
      </c>
      <c r="C326" s="635"/>
      <c r="D326" s="635"/>
      <c r="E326" s="633"/>
      <c r="F326" s="633"/>
      <c r="G326" s="34" t="s">
        <v>2919</v>
      </c>
      <c r="H326" s="344" t="s">
        <v>2920</v>
      </c>
      <c r="I326" s="472" t="s">
        <v>2921</v>
      </c>
      <c r="J326" s="35">
        <v>1</v>
      </c>
      <c r="K326" s="307">
        <v>45505</v>
      </c>
      <c r="L326" s="307">
        <v>46203</v>
      </c>
      <c r="M326" s="36">
        <f t="shared" si="69"/>
        <v>99.714285714285708</v>
      </c>
      <c r="N326" s="187">
        <v>0.217</v>
      </c>
      <c r="O326" s="472" t="s">
        <v>2913</v>
      </c>
      <c r="P326" s="348">
        <f t="shared" si="72"/>
        <v>0.217</v>
      </c>
      <c r="Q326" s="114" t="str">
        <f>IF(ISNUMBER(P326),IF(P326=100%,"CUMPLIDA",IF(AND(ISNUMBER(L326),ISNUMBER(OCI!$P$6)), IF(L326&lt;OCI!$P$6,"INCUMPLIDA","PROCESO"), "VERIFICAR FECHA")),"SIN VALOR AVANCE")</f>
        <v>PROCESO</v>
      </c>
      <c r="R326" s="141" t="s">
        <v>2920</v>
      </c>
      <c r="S326" s="136" t="s">
        <v>2921</v>
      </c>
      <c r="T326" s="137">
        <v>1</v>
      </c>
      <c r="U326" s="143">
        <v>45505</v>
      </c>
      <c r="V326" s="143">
        <v>46203</v>
      </c>
      <c r="W326" s="139">
        <f t="shared" si="71"/>
        <v>99.714285714285708</v>
      </c>
      <c r="X326" s="186">
        <v>0.217</v>
      </c>
      <c r="Y326" s="136" t="s">
        <v>4261</v>
      </c>
      <c r="Z326" s="166">
        <f t="shared" si="73"/>
        <v>1</v>
      </c>
      <c r="AA326" s="166">
        <f t="shared" si="73"/>
        <v>1</v>
      </c>
      <c r="AB326" s="166">
        <f t="shared" si="73"/>
        <v>1</v>
      </c>
      <c r="AC326" s="166">
        <f t="shared" si="73"/>
        <v>1</v>
      </c>
      <c r="AD326" s="166">
        <f t="shared" si="73"/>
        <v>1</v>
      </c>
      <c r="AE326" s="166">
        <f t="shared" si="73"/>
        <v>1</v>
      </c>
      <c r="AF326" s="166">
        <f t="shared" si="73"/>
        <v>1</v>
      </c>
      <c r="AG326" s="166">
        <f t="shared" si="73"/>
        <v>1</v>
      </c>
    </row>
    <row r="327" spans="1:33" ht="409.5">
      <c r="A327" s="456" t="s">
        <v>12</v>
      </c>
      <c r="B327" s="447" t="s">
        <v>16</v>
      </c>
      <c r="C327" s="32" t="s">
        <v>2922</v>
      </c>
      <c r="D327" s="32" t="s">
        <v>2923</v>
      </c>
      <c r="E327" s="33" t="s">
        <v>2924</v>
      </c>
      <c r="F327" s="33" t="s">
        <v>2925</v>
      </c>
      <c r="G327" s="305" t="s">
        <v>2926</v>
      </c>
      <c r="H327" s="34" t="s">
        <v>2927</v>
      </c>
      <c r="I327" s="475" t="s">
        <v>2928</v>
      </c>
      <c r="J327" s="35">
        <v>1</v>
      </c>
      <c r="K327" s="307">
        <v>44743</v>
      </c>
      <c r="L327" s="445">
        <v>46022</v>
      </c>
      <c r="M327" s="36">
        <f>(L327-K327)/7</f>
        <v>182.71428571428572</v>
      </c>
      <c r="N327" s="187">
        <v>0.7863</v>
      </c>
      <c r="O327" s="475" t="s">
        <v>2929</v>
      </c>
      <c r="P327" s="348">
        <f>(N327/J327)</f>
        <v>0.7863</v>
      </c>
      <c r="Q327" s="114" t="str">
        <f>IF(ISNUMBER(P327),IF(P327=100%,"CUMPLIDA",IF(AND(ISNUMBER(L327),ISNUMBER(OCI!$P$6)), IF(L327&lt;OCI!$P$6,"INCUMPLIDA","PROCESO"), "VERIFICAR FECHA")),"SIN VALOR AVANCE")</f>
        <v>PROCESO</v>
      </c>
      <c r="R327" s="34" t="s">
        <v>2927</v>
      </c>
      <c r="S327" s="306" t="s">
        <v>2928</v>
      </c>
      <c r="T327" s="137">
        <v>1</v>
      </c>
      <c r="U327" s="307">
        <v>44743</v>
      </c>
      <c r="V327" s="308">
        <v>46022</v>
      </c>
      <c r="W327" s="36">
        <f t="shared" ref="W327:W379" si="74">(V327-U327)/7</f>
        <v>182.71428571428572</v>
      </c>
      <c r="X327" s="341">
        <v>0.7863</v>
      </c>
      <c r="Y327" s="306" t="s">
        <v>2929</v>
      </c>
      <c r="Z327" s="166">
        <f>IF(H327=R327,1,0)</f>
        <v>1</v>
      </c>
      <c r="AA327" s="166">
        <f t="shared" ref="AA327:AG327" si="75">IF(I327=S327,1,0)</f>
        <v>1</v>
      </c>
      <c r="AB327" s="166">
        <f t="shared" si="75"/>
        <v>1</v>
      </c>
      <c r="AC327" s="166">
        <f t="shared" si="75"/>
        <v>1</v>
      </c>
      <c r="AD327" s="166">
        <f t="shared" si="75"/>
        <v>1</v>
      </c>
      <c r="AE327" s="166">
        <f t="shared" si="75"/>
        <v>1</v>
      </c>
      <c r="AF327" s="166">
        <f t="shared" si="75"/>
        <v>1</v>
      </c>
      <c r="AG327" s="166">
        <f t="shared" si="75"/>
        <v>1</v>
      </c>
    </row>
    <row r="328" spans="1:33" ht="409.5">
      <c r="A328" s="456" t="s">
        <v>12</v>
      </c>
      <c r="B328" s="447" t="s">
        <v>16</v>
      </c>
      <c r="C328" s="631" t="s">
        <v>2930</v>
      </c>
      <c r="D328" s="631" t="s">
        <v>2931</v>
      </c>
      <c r="E328" s="632" t="s">
        <v>2932</v>
      </c>
      <c r="F328" s="632" t="s">
        <v>2933</v>
      </c>
      <c r="G328" s="33" t="s">
        <v>2934</v>
      </c>
      <c r="H328" s="34" t="s">
        <v>2935</v>
      </c>
      <c r="I328" s="477" t="s">
        <v>2935</v>
      </c>
      <c r="J328" s="35">
        <v>1</v>
      </c>
      <c r="K328" s="307">
        <v>44805</v>
      </c>
      <c r="L328" s="445">
        <v>46022</v>
      </c>
      <c r="M328" s="36">
        <f t="shared" ref="M328:M379" si="76">(L328-K328)/7</f>
        <v>173.85714285714286</v>
      </c>
      <c r="N328" s="187">
        <v>0.7863</v>
      </c>
      <c r="O328" s="477" t="s">
        <v>2936</v>
      </c>
      <c r="P328" s="348">
        <f t="shared" ref="P328:P379" si="77">N328/J328</f>
        <v>0.7863</v>
      </c>
      <c r="Q328" s="114" t="str">
        <f>IF(ISNUMBER(P328),IF(P328=100%,"CUMPLIDA",IF(AND(ISNUMBER(L328),ISNUMBER(OCI!$P$6)), IF(L328&lt;OCI!$P$6,"INCUMPLIDA","PROCESO"), "VERIFICAR FECHA")),"SIN VALOR AVANCE")</f>
        <v>PROCESO</v>
      </c>
      <c r="R328" s="34" t="s">
        <v>2935</v>
      </c>
      <c r="S328" s="159" t="s">
        <v>2935</v>
      </c>
      <c r="T328" s="35">
        <v>1</v>
      </c>
      <c r="U328" s="307">
        <v>44805</v>
      </c>
      <c r="V328" s="308">
        <v>46022</v>
      </c>
      <c r="W328" s="36">
        <f t="shared" si="74"/>
        <v>173.85714285714286</v>
      </c>
      <c r="X328" s="287">
        <v>0.7863</v>
      </c>
      <c r="Y328" s="159" t="s">
        <v>2936</v>
      </c>
      <c r="Z328" s="166">
        <f t="shared" ref="Z328:Z377" si="78">IF(H328=R328,1,0)</f>
        <v>1</v>
      </c>
      <c r="AA328" s="166">
        <f t="shared" ref="AA328:AA377" si="79">IF(I328=S328,1,0)</f>
        <v>1</v>
      </c>
      <c r="AB328" s="166">
        <f t="shared" ref="AB328:AB377" si="80">IF(J328=T328,1,0)</f>
        <v>1</v>
      </c>
      <c r="AC328" s="166">
        <f t="shared" ref="AC328:AC377" si="81">IF(K328=U328,1,0)</f>
        <v>1</v>
      </c>
      <c r="AD328" s="166">
        <f t="shared" ref="AD328:AD377" si="82">IF(L328=V328,1,0)</f>
        <v>1</v>
      </c>
      <c r="AE328" s="166">
        <f t="shared" ref="AE328:AE377" si="83">IF(M328=W328,1,0)</f>
        <v>1</v>
      </c>
      <c r="AF328" s="166">
        <f t="shared" ref="AF328:AF377" si="84">IF(N328=X328,1,0)</f>
        <v>1</v>
      </c>
      <c r="AG328" s="166">
        <f t="shared" ref="AG328:AG377" si="85">IF(O328=Y328,1,0)</f>
        <v>1</v>
      </c>
    </row>
    <row r="329" spans="1:33" ht="409.5">
      <c r="A329" s="456" t="s">
        <v>12</v>
      </c>
      <c r="B329" s="447" t="s">
        <v>16</v>
      </c>
      <c r="C329" s="631"/>
      <c r="D329" s="631"/>
      <c r="E329" s="632"/>
      <c r="F329" s="632"/>
      <c r="G329" s="33" t="s">
        <v>2937</v>
      </c>
      <c r="H329" s="33" t="s">
        <v>2935</v>
      </c>
      <c r="I329" s="477" t="s">
        <v>2935</v>
      </c>
      <c r="J329" s="35">
        <v>1</v>
      </c>
      <c r="K329" s="307">
        <v>44805</v>
      </c>
      <c r="L329" s="445">
        <v>46022</v>
      </c>
      <c r="M329" s="36">
        <f t="shared" si="76"/>
        <v>173.85714285714286</v>
      </c>
      <c r="N329" s="187">
        <v>0.71</v>
      </c>
      <c r="O329" s="477" t="s">
        <v>2938</v>
      </c>
      <c r="P329" s="348">
        <f t="shared" si="77"/>
        <v>0.71</v>
      </c>
      <c r="Q329" s="114" t="str">
        <f>IF(ISNUMBER(P329),IF(P329=100%,"CUMPLIDA",IF(AND(ISNUMBER(L329),ISNUMBER(OCI!$P$6)), IF(L329&lt;OCI!$P$6,"INCUMPLIDA","PROCESO"), "VERIFICAR FECHA")),"SIN VALOR AVANCE")</f>
        <v>PROCESO</v>
      </c>
      <c r="R329" s="33" t="s">
        <v>2935</v>
      </c>
      <c r="S329" s="159" t="s">
        <v>2935</v>
      </c>
      <c r="T329" s="35">
        <v>1</v>
      </c>
      <c r="U329" s="307">
        <v>44805</v>
      </c>
      <c r="V329" s="308">
        <v>46022</v>
      </c>
      <c r="W329" s="36">
        <f t="shared" si="74"/>
        <v>173.85714285714286</v>
      </c>
      <c r="X329" s="287">
        <v>0.71</v>
      </c>
      <c r="Y329" s="159" t="s">
        <v>2938</v>
      </c>
      <c r="Z329" s="166">
        <f t="shared" si="78"/>
        <v>1</v>
      </c>
      <c r="AA329" s="166">
        <f t="shared" si="79"/>
        <v>1</v>
      </c>
      <c r="AB329" s="166">
        <f t="shared" si="80"/>
        <v>1</v>
      </c>
      <c r="AC329" s="166">
        <f t="shared" si="81"/>
        <v>1</v>
      </c>
      <c r="AD329" s="166">
        <f t="shared" si="82"/>
        <v>1</v>
      </c>
      <c r="AE329" s="166">
        <f t="shared" si="83"/>
        <v>1</v>
      </c>
      <c r="AF329" s="166">
        <f t="shared" si="84"/>
        <v>1</v>
      </c>
      <c r="AG329" s="166">
        <f t="shared" si="85"/>
        <v>1</v>
      </c>
    </row>
    <row r="330" spans="1:33" ht="75.75">
      <c r="A330" s="456" t="s">
        <v>12</v>
      </c>
      <c r="B330" s="447" t="s">
        <v>16</v>
      </c>
      <c r="C330" s="631"/>
      <c r="D330" s="631"/>
      <c r="E330" s="632"/>
      <c r="F330" s="632"/>
      <c r="G330" s="33" t="s">
        <v>2939</v>
      </c>
      <c r="H330" s="33" t="s">
        <v>2940</v>
      </c>
      <c r="I330" s="477" t="s">
        <v>2941</v>
      </c>
      <c r="J330" s="35">
        <v>1</v>
      </c>
      <c r="K330" s="307">
        <v>44805</v>
      </c>
      <c r="L330" s="307">
        <v>45169</v>
      </c>
      <c r="M330" s="36">
        <f t="shared" si="76"/>
        <v>52</v>
      </c>
      <c r="N330" s="187">
        <v>1</v>
      </c>
      <c r="O330" s="477" t="s">
        <v>2942</v>
      </c>
      <c r="P330" s="348">
        <f t="shared" si="77"/>
        <v>1</v>
      </c>
      <c r="Q330" s="114" t="str">
        <f>IF(ISNUMBER(P330),IF(P330=100%,"CUMPLIDA",IF(AND(ISNUMBER(L330),ISNUMBER(OCI!$P$6)), IF(L330&lt;OCI!$P$6,"INCUMPLIDA","PROCESO"), "VERIFICAR FECHA")),"SIN VALOR AVANCE")</f>
        <v>CUMPLIDA</v>
      </c>
      <c r="R330" s="33" t="s">
        <v>2940</v>
      </c>
      <c r="S330" s="159" t="s">
        <v>2941</v>
      </c>
      <c r="T330" s="35">
        <v>1</v>
      </c>
      <c r="U330" s="307">
        <v>44805</v>
      </c>
      <c r="V330" s="307">
        <v>45169</v>
      </c>
      <c r="W330" s="36">
        <f t="shared" si="74"/>
        <v>52</v>
      </c>
      <c r="X330" s="187">
        <v>1</v>
      </c>
      <c r="Y330" s="159" t="s">
        <v>2942</v>
      </c>
      <c r="Z330" s="166">
        <f t="shared" si="78"/>
        <v>1</v>
      </c>
      <c r="AA330" s="166">
        <f t="shared" si="79"/>
        <v>1</v>
      </c>
      <c r="AB330" s="166">
        <f t="shared" si="80"/>
        <v>1</v>
      </c>
      <c r="AC330" s="166">
        <f t="shared" si="81"/>
        <v>1</v>
      </c>
      <c r="AD330" s="166">
        <f t="shared" si="82"/>
        <v>1</v>
      </c>
      <c r="AE330" s="166">
        <f t="shared" si="83"/>
        <v>1</v>
      </c>
      <c r="AF330" s="166">
        <f t="shared" si="84"/>
        <v>1</v>
      </c>
      <c r="AG330" s="166">
        <f t="shared" si="85"/>
        <v>1</v>
      </c>
    </row>
    <row r="331" spans="1:33" ht="165.75" customHeight="1">
      <c r="A331" s="456" t="s">
        <v>12</v>
      </c>
      <c r="B331" s="447" t="s">
        <v>16</v>
      </c>
      <c r="C331" s="631" t="s">
        <v>2943</v>
      </c>
      <c r="D331" s="631" t="s">
        <v>2944</v>
      </c>
      <c r="E331" s="633" t="s">
        <v>2945</v>
      </c>
      <c r="F331" s="633" t="s">
        <v>2946</v>
      </c>
      <c r="G331" s="33" t="s">
        <v>2947</v>
      </c>
      <c r="H331" s="33" t="s">
        <v>2947</v>
      </c>
      <c r="I331" s="477" t="s">
        <v>2948</v>
      </c>
      <c r="J331" s="35">
        <v>2</v>
      </c>
      <c r="K331" s="307">
        <v>45139</v>
      </c>
      <c r="L331" s="307">
        <v>45200</v>
      </c>
      <c r="M331" s="36">
        <f t="shared" si="76"/>
        <v>8.7142857142857135</v>
      </c>
      <c r="N331" s="187">
        <v>2</v>
      </c>
      <c r="O331" s="472" t="s">
        <v>2949</v>
      </c>
      <c r="P331" s="348">
        <f t="shared" si="77"/>
        <v>1</v>
      </c>
      <c r="Q331" s="114" t="str">
        <f>IF(ISNUMBER(P331),IF(P331=100%,"CUMPLIDA",IF(AND(ISNUMBER(L331),ISNUMBER(OCI!$P$6)), IF(L331&lt;OCI!$P$6,"INCUMPLIDA","PROCESO"), "VERIFICAR FECHA")),"SIN VALOR AVANCE")</f>
        <v>CUMPLIDA</v>
      </c>
      <c r="R331" s="33" t="s">
        <v>2947</v>
      </c>
      <c r="S331" s="159" t="s">
        <v>2948</v>
      </c>
      <c r="T331" s="35">
        <v>2</v>
      </c>
      <c r="U331" s="307">
        <v>45139</v>
      </c>
      <c r="V331" s="307">
        <v>45200</v>
      </c>
      <c r="W331" s="36">
        <f t="shared" si="74"/>
        <v>8.7142857142857135</v>
      </c>
      <c r="X331" s="187">
        <v>2</v>
      </c>
      <c r="Y331" s="148" t="s">
        <v>2949</v>
      </c>
      <c r="Z331" s="166">
        <f t="shared" si="78"/>
        <v>1</v>
      </c>
      <c r="AA331" s="166">
        <f t="shared" si="79"/>
        <v>1</v>
      </c>
      <c r="AB331" s="166">
        <f t="shared" si="80"/>
        <v>1</v>
      </c>
      <c r="AC331" s="166">
        <f t="shared" si="81"/>
        <v>1</v>
      </c>
      <c r="AD331" s="166">
        <f t="shared" si="82"/>
        <v>1</v>
      </c>
      <c r="AE331" s="166">
        <f t="shared" si="83"/>
        <v>1</v>
      </c>
      <c r="AF331" s="166">
        <f t="shared" si="84"/>
        <v>1</v>
      </c>
      <c r="AG331" s="166">
        <f t="shared" si="85"/>
        <v>1</v>
      </c>
    </row>
    <row r="332" spans="1:33" ht="409.5">
      <c r="A332" s="456" t="s">
        <v>12</v>
      </c>
      <c r="B332" s="447" t="s">
        <v>16</v>
      </c>
      <c r="C332" s="631"/>
      <c r="D332" s="631"/>
      <c r="E332" s="633"/>
      <c r="F332" s="633"/>
      <c r="G332" s="33" t="s">
        <v>2950</v>
      </c>
      <c r="H332" s="33" t="s">
        <v>2950</v>
      </c>
      <c r="I332" s="477" t="s">
        <v>2951</v>
      </c>
      <c r="J332" s="35">
        <v>3</v>
      </c>
      <c r="K332" s="307">
        <v>45139</v>
      </c>
      <c r="L332" s="307">
        <v>45351</v>
      </c>
      <c r="M332" s="36">
        <f t="shared" si="76"/>
        <v>30.285714285714285</v>
      </c>
      <c r="N332" s="187">
        <v>3</v>
      </c>
      <c r="O332" s="472" t="s">
        <v>2952</v>
      </c>
      <c r="P332" s="348">
        <f t="shared" si="77"/>
        <v>1</v>
      </c>
      <c r="Q332" s="114" t="str">
        <f>IF(ISNUMBER(P332),IF(P332=100%,"CUMPLIDA",IF(AND(ISNUMBER(L332),ISNUMBER(OCI!$P$6)), IF(L332&lt;OCI!$P$6,"INCUMPLIDA","PROCESO"), "VERIFICAR FECHA")),"SIN VALOR AVANCE")</f>
        <v>CUMPLIDA</v>
      </c>
      <c r="R332" s="33" t="s">
        <v>2950</v>
      </c>
      <c r="S332" s="159" t="s">
        <v>2951</v>
      </c>
      <c r="T332" s="35">
        <v>3</v>
      </c>
      <c r="U332" s="307">
        <v>45139</v>
      </c>
      <c r="V332" s="307">
        <v>45351</v>
      </c>
      <c r="W332" s="36">
        <f t="shared" si="74"/>
        <v>30.285714285714285</v>
      </c>
      <c r="X332" s="187">
        <v>3</v>
      </c>
      <c r="Y332" s="148" t="s">
        <v>2952</v>
      </c>
      <c r="Z332" s="166">
        <f t="shared" si="78"/>
        <v>1</v>
      </c>
      <c r="AA332" s="166">
        <f t="shared" si="79"/>
        <v>1</v>
      </c>
      <c r="AB332" s="166">
        <f t="shared" si="80"/>
        <v>1</v>
      </c>
      <c r="AC332" s="166">
        <f t="shared" si="81"/>
        <v>1</v>
      </c>
      <c r="AD332" s="166">
        <f t="shared" si="82"/>
        <v>1</v>
      </c>
      <c r="AE332" s="166">
        <f t="shared" si="83"/>
        <v>1</v>
      </c>
      <c r="AF332" s="166">
        <f t="shared" si="84"/>
        <v>1</v>
      </c>
      <c r="AG332" s="166">
        <f t="shared" si="85"/>
        <v>1</v>
      </c>
    </row>
    <row r="333" spans="1:33" ht="409.5">
      <c r="A333" s="456" t="s">
        <v>12</v>
      </c>
      <c r="B333" s="447" t="s">
        <v>16</v>
      </c>
      <c r="C333" s="631"/>
      <c r="D333" s="631"/>
      <c r="E333" s="633"/>
      <c r="F333" s="633"/>
      <c r="G333" s="33" t="s">
        <v>2953</v>
      </c>
      <c r="H333" s="33" t="s">
        <v>2953</v>
      </c>
      <c r="I333" s="477" t="s">
        <v>2954</v>
      </c>
      <c r="J333" s="35">
        <v>2</v>
      </c>
      <c r="K333" s="307">
        <v>45139</v>
      </c>
      <c r="L333" s="307">
        <v>45200</v>
      </c>
      <c r="M333" s="36">
        <f t="shared" si="76"/>
        <v>8.7142857142857135</v>
      </c>
      <c r="N333" s="187">
        <v>2</v>
      </c>
      <c r="O333" s="472" t="s">
        <v>2955</v>
      </c>
      <c r="P333" s="348">
        <f t="shared" si="77"/>
        <v>1</v>
      </c>
      <c r="Q333" s="114" t="str">
        <f>IF(ISNUMBER(P333),IF(P333=100%,"CUMPLIDA",IF(AND(ISNUMBER(L333),ISNUMBER(OCI!$P$6)), IF(L333&lt;OCI!$P$6,"INCUMPLIDA","PROCESO"), "VERIFICAR FECHA")),"SIN VALOR AVANCE")</f>
        <v>CUMPLIDA</v>
      </c>
      <c r="R333" s="33" t="s">
        <v>2953</v>
      </c>
      <c r="S333" s="159" t="s">
        <v>2954</v>
      </c>
      <c r="T333" s="35">
        <v>2</v>
      </c>
      <c r="U333" s="307">
        <v>45139</v>
      </c>
      <c r="V333" s="307">
        <v>45200</v>
      </c>
      <c r="W333" s="36">
        <f t="shared" si="74"/>
        <v>8.7142857142857135</v>
      </c>
      <c r="X333" s="187">
        <v>2</v>
      </c>
      <c r="Y333" s="148" t="s">
        <v>2955</v>
      </c>
      <c r="Z333" s="166">
        <f t="shared" si="78"/>
        <v>1</v>
      </c>
      <c r="AA333" s="166">
        <f t="shared" si="79"/>
        <v>1</v>
      </c>
      <c r="AB333" s="166">
        <f t="shared" si="80"/>
        <v>1</v>
      </c>
      <c r="AC333" s="166">
        <f t="shared" si="81"/>
        <v>1</v>
      </c>
      <c r="AD333" s="166">
        <f t="shared" si="82"/>
        <v>1</v>
      </c>
      <c r="AE333" s="166">
        <f t="shared" si="83"/>
        <v>1</v>
      </c>
      <c r="AF333" s="166">
        <f t="shared" si="84"/>
        <v>1</v>
      </c>
      <c r="AG333" s="166">
        <f t="shared" si="85"/>
        <v>1</v>
      </c>
    </row>
    <row r="334" spans="1:33" ht="409.5">
      <c r="A334" s="456" t="s">
        <v>12</v>
      </c>
      <c r="B334" s="447" t="s">
        <v>16</v>
      </c>
      <c r="C334" s="631"/>
      <c r="D334" s="631"/>
      <c r="E334" s="633"/>
      <c r="F334" s="633"/>
      <c r="G334" s="33" t="s">
        <v>2956</v>
      </c>
      <c r="H334" s="33" t="s">
        <v>2956</v>
      </c>
      <c r="I334" s="477" t="s">
        <v>2951</v>
      </c>
      <c r="J334" s="35">
        <v>5</v>
      </c>
      <c r="K334" s="307">
        <v>45139</v>
      </c>
      <c r="L334" s="307">
        <v>45322</v>
      </c>
      <c r="M334" s="36">
        <f t="shared" si="76"/>
        <v>26.142857142857142</v>
      </c>
      <c r="N334" s="187">
        <v>5</v>
      </c>
      <c r="O334" s="472" t="s">
        <v>2957</v>
      </c>
      <c r="P334" s="348">
        <f t="shared" si="77"/>
        <v>1</v>
      </c>
      <c r="Q334" s="114" t="str">
        <f>IF(ISNUMBER(P334),IF(P334=100%,"CUMPLIDA",IF(AND(ISNUMBER(L334),ISNUMBER(OCI!$P$6)), IF(L334&lt;OCI!$P$6,"INCUMPLIDA","PROCESO"), "VERIFICAR FECHA")),"SIN VALOR AVANCE")</f>
        <v>CUMPLIDA</v>
      </c>
      <c r="R334" s="33" t="s">
        <v>2956</v>
      </c>
      <c r="S334" s="159" t="s">
        <v>2951</v>
      </c>
      <c r="T334" s="35">
        <v>5</v>
      </c>
      <c r="U334" s="307">
        <v>45139</v>
      </c>
      <c r="V334" s="307">
        <v>45322</v>
      </c>
      <c r="W334" s="36">
        <f t="shared" si="74"/>
        <v>26.142857142857142</v>
      </c>
      <c r="X334" s="187">
        <v>5</v>
      </c>
      <c r="Y334" s="148" t="s">
        <v>2957</v>
      </c>
      <c r="Z334" s="166">
        <f t="shared" si="78"/>
        <v>1</v>
      </c>
      <c r="AA334" s="166">
        <f t="shared" si="79"/>
        <v>1</v>
      </c>
      <c r="AB334" s="166">
        <f t="shared" si="80"/>
        <v>1</v>
      </c>
      <c r="AC334" s="166">
        <f t="shared" si="81"/>
        <v>1</v>
      </c>
      <c r="AD334" s="166">
        <f t="shared" si="82"/>
        <v>1</v>
      </c>
      <c r="AE334" s="166">
        <f t="shared" si="83"/>
        <v>1</v>
      </c>
      <c r="AF334" s="166">
        <f t="shared" si="84"/>
        <v>1</v>
      </c>
      <c r="AG334" s="166">
        <f t="shared" si="85"/>
        <v>1</v>
      </c>
    </row>
    <row r="335" spans="1:33" ht="360">
      <c r="A335" s="456" t="s">
        <v>12</v>
      </c>
      <c r="B335" s="447" t="s">
        <v>16</v>
      </c>
      <c r="C335" s="631"/>
      <c r="D335" s="631"/>
      <c r="E335" s="633"/>
      <c r="F335" s="633"/>
      <c r="G335" s="33" t="s">
        <v>2958</v>
      </c>
      <c r="H335" s="33" t="s">
        <v>2958</v>
      </c>
      <c r="I335" s="477" t="s">
        <v>2959</v>
      </c>
      <c r="J335" s="35">
        <v>1</v>
      </c>
      <c r="K335" s="307">
        <v>45139</v>
      </c>
      <c r="L335" s="307">
        <v>45291</v>
      </c>
      <c r="M335" s="36">
        <f t="shared" si="76"/>
        <v>21.714285714285715</v>
      </c>
      <c r="N335" s="187">
        <v>1</v>
      </c>
      <c r="O335" s="472" t="s">
        <v>2960</v>
      </c>
      <c r="P335" s="348">
        <f t="shared" si="77"/>
        <v>1</v>
      </c>
      <c r="Q335" s="114" t="str">
        <f>IF(ISNUMBER(P335),IF(P335=100%,"CUMPLIDA",IF(AND(ISNUMBER(L335),ISNUMBER(OCI!$P$6)), IF(L335&lt;OCI!$P$6,"INCUMPLIDA","PROCESO"), "VERIFICAR FECHA")),"SIN VALOR AVANCE")</f>
        <v>CUMPLIDA</v>
      </c>
      <c r="R335" s="33" t="s">
        <v>2958</v>
      </c>
      <c r="S335" s="159" t="s">
        <v>2959</v>
      </c>
      <c r="T335" s="35">
        <v>1</v>
      </c>
      <c r="U335" s="307">
        <v>45139</v>
      </c>
      <c r="V335" s="307">
        <v>45291</v>
      </c>
      <c r="W335" s="36">
        <f t="shared" si="74"/>
        <v>21.714285714285715</v>
      </c>
      <c r="X335" s="187">
        <v>1</v>
      </c>
      <c r="Y335" s="148" t="s">
        <v>2960</v>
      </c>
      <c r="Z335" s="166">
        <f t="shared" si="78"/>
        <v>1</v>
      </c>
      <c r="AA335" s="166">
        <f t="shared" si="79"/>
        <v>1</v>
      </c>
      <c r="AB335" s="166">
        <f t="shared" si="80"/>
        <v>1</v>
      </c>
      <c r="AC335" s="166">
        <f t="shared" si="81"/>
        <v>1</v>
      </c>
      <c r="AD335" s="166">
        <f t="shared" si="82"/>
        <v>1</v>
      </c>
      <c r="AE335" s="166">
        <f t="shared" si="83"/>
        <v>1</v>
      </c>
      <c r="AF335" s="166">
        <f t="shared" si="84"/>
        <v>1</v>
      </c>
      <c r="AG335" s="166">
        <f t="shared" si="85"/>
        <v>1</v>
      </c>
    </row>
    <row r="336" spans="1:33" ht="409.5">
      <c r="A336" s="456" t="s">
        <v>12</v>
      </c>
      <c r="B336" s="447" t="s">
        <v>16</v>
      </c>
      <c r="C336" s="631"/>
      <c r="D336" s="631"/>
      <c r="E336" s="633"/>
      <c r="F336" s="633"/>
      <c r="G336" s="33" t="s">
        <v>2961</v>
      </c>
      <c r="H336" s="33" t="s">
        <v>2961</v>
      </c>
      <c r="I336" s="477" t="s">
        <v>2962</v>
      </c>
      <c r="J336" s="35">
        <v>1</v>
      </c>
      <c r="K336" s="307">
        <v>45139</v>
      </c>
      <c r="L336" s="307">
        <v>45290</v>
      </c>
      <c r="M336" s="36">
        <f t="shared" si="76"/>
        <v>21.571428571428573</v>
      </c>
      <c r="N336" s="187">
        <v>1</v>
      </c>
      <c r="O336" s="472" t="s">
        <v>2960</v>
      </c>
      <c r="P336" s="348">
        <f t="shared" si="77"/>
        <v>1</v>
      </c>
      <c r="Q336" s="114" t="str">
        <f>IF(ISNUMBER(P336),IF(P336=100%,"CUMPLIDA",IF(AND(ISNUMBER(L336),ISNUMBER(OCI!$P$6)), IF(L336&lt;OCI!$P$6,"INCUMPLIDA","PROCESO"), "VERIFICAR FECHA")),"SIN VALOR AVANCE")</f>
        <v>CUMPLIDA</v>
      </c>
      <c r="R336" s="33" t="s">
        <v>2961</v>
      </c>
      <c r="S336" s="159" t="s">
        <v>2962</v>
      </c>
      <c r="T336" s="35">
        <v>1</v>
      </c>
      <c r="U336" s="307">
        <v>45139</v>
      </c>
      <c r="V336" s="307">
        <v>45290</v>
      </c>
      <c r="W336" s="36">
        <f t="shared" si="74"/>
        <v>21.571428571428573</v>
      </c>
      <c r="X336" s="187">
        <v>1</v>
      </c>
      <c r="Y336" s="148" t="s">
        <v>2960</v>
      </c>
      <c r="Z336" s="166">
        <f t="shared" si="78"/>
        <v>1</v>
      </c>
      <c r="AA336" s="166">
        <f t="shared" si="79"/>
        <v>1</v>
      </c>
      <c r="AB336" s="166">
        <f t="shared" si="80"/>
        <v>1</v>
      </c>
      <c r="AC336" s="166">
        <f t="shared" si="81"/>
        <v>1</v>
      </c>
      <c r="AD336" s="166">
        <f t="shared" si="82"/>
        <v>1</v>
      </c>
      <c r="AE336" s="166">
        <f t="shared" si="83"/>
        <v>1</v>
      </c>
      <c r="AF336" s="166">
        <f t="shared" si="84"/>
        <v>1</v>
      </c>
      <c r="AG336" s="166">
        <f t="shared" si="85"/>
        <v>1</v>
      </c>
    </row>
    <row r="337" spans="1:33" ht="409.5">
      <c r="A337" s="456" t="s">
        <v>12</v>
      </c>
      <c r="B337" s="447" t="s">
        <v>16</v>
      </c>
      <c r="C337" s="631"/>
      <c r="D337" s="631"/>
      <c r="E337" s="633"/>
      <c r="F337" s="633"/>
      <c r="G337" s="33" t="s">
        <v>2963</v>
      </c>
      <c r="H337" s="33" t="s">
        <v>2963</v>
      </c>
      <c r="I337" s="477" t="s">
        <v>2964</v>
      </c>
      <c r="J337" s="35">
        <v>1</v>
      </c>
      <c r="K337" s="307">
        <v>45139</v>
      </c>
      <c r="L337" s="307">
        <v>45230</v>
      </c>
      <c r="M337" s="36">
        <f t="shared" si="76"/>
        <v>13</v>
      </c>
      <c r="N337" s="187">
        <v>1</v>
      </c>
      <c r="O337" s="472" t="s">
        <v>2960</v>
      </c>
      <c r="P337" s="348">
        <f t="shared" si="77"/>
        <v>1</v>
      </c>
      <c r="Q337" s="114" t="str">
        <f>IF(ISNUMBER(P337),IF(P337=100%,"CUMPLIDA",IF(AND(ISNUMBER(L337),ISNUMBER(OCI!$P$6)), IF(L337&lt;OCI!$P$6,"INCUMPLIDA","PROCESO"), "VERIFICAR FECHA")),"SIN VALOR AVANCE")</f>
        <v>CUMPLIDA</v>
      </c>
      <c r="R337" s="33" t="s">
        <v>2963</v>
      </c>
      <c r="S337" s="159" t="s">
        <v>2964</v>
      </c>
      <c r="T337" s="35">
        <v>1</v>
      </c>
      <c r="U337" s="307">
        <v>45139</v>
      </c>
      <c r="V337" s="307">
        <v>45230</v>
      </c>
      <c r="W337" s="36">
        <f t="shared" si="74"/>
        <v>13</v>
      </c>
      <c r="X337" s="187">
        <v>1</v>
      </c>
      <c r="Y337" s="148" t="s">
        <v>2960</v>
      </c>
      <c r="Z337" s="166">
        <f t="shared" si="78"/>
        <v>1</v>
      </c>
      <c r="AA337" s="166">
        <f t="shared" si="79"/>
        <v>1</v>
      </c>
      <c r="AB337" s="166">
        <f t="shared" si="80"/>
        <v>1</v>
      </c>
      <c r="AC337" s="166">
        <f t="shared" si="81"/>
        <v>1</v>
      </c>
      <c r="AD337" s="166">
        <f t="shared" si="82"/>
        <v>1</v>
      </c>
      <c r="AE337" s="166">
        <f t="shared" si="83"/>
        <v>1</v>
      </c>
      <c r="AF337" s="166">
        <f t="shared" si="84"/>
        <v>1</v>
      </c>
      <c r="AG337" s="166">
        <f t="shared" si="85"/>
        <v>1</v>
      </c>
    </row>
    <row r="338" spans="1:33" ht="255">
      <c r="A338" s="456" t="s">
        <v>12</v>
      </c>
      <c r="B338" s="447" t="s">
        <v>16</v>
      </c>
      <c r="C338" s="631"/>
      <c r="D338" s="631"/>
      <c r="E338" s="633"/>
      <c r="F338" s="633"/>
      <c r="G338" s="33" t="s">
        <v>2965</v>
      </c>
      <c r="H338" s="33" t="s">
        <v>2965</v>
      </c>
      <c r="I338" s="477" t="s">
        <v>2966</v>
      </c>
      <c r="J338" s="35">
        <v>1</v>
      </c>
      <c r="K338" s="307">
        <v>45139</v>
      </c>
      <c r="L338" s="445">
        <v>46022</v>
      </c>
      <c r="M338" s="36">
        <f t="shared" si="76"/>
        <v>126.14285714285714</v>
      </c>
      <c r="N338" s="187">
        <v>0.98</v>
      </c>
      <c r="O338" s="472" t="s">
        <v>2960</v>
      </c>
      <c r="P338" s="348">
        <f t="shared" si="77"/>
        <v>0.98</v>
      </c>
      <c r="Q338" s="114" t="str">
        <f>IF(ISNUMBER(P338),IF(P338=100%,"CUMPLIDA",IF(AND(ISNUMBER(L338),ISNUMBER(OCI!$P$6)), IF(L338&lt;OCI!$P$6,"INCUMPLIDA","PROCESO"), "VERIFICAR FECHA")),"SIN VALOR AVANCE")</f>
        <v>PROCESO</v>
      </c>
      <c r="R338" s="33" t="s">
        <v>2965</v>
      </c>
      <c r="S338" s="159" t="s">
        <v>2966</v>
      </c>
      <c r="T338" s="35">
        <v>1</v>
      </c>
      <c r="U338" s="307">
        <v>45139</v>
      </c>
      <c r="V338" s="308">
        <v>46022</v>
      </c>
      <c r="W338" s="36">
        <f t="shared" si="74"/>
        <v>126.14285714285714</v>
      </c>
      <c r="X338" s="287">
        <v>0.98</v>
      </c>
      <c r="Y338" s="148" t="s">
        <v>2960</v>
      </c>
      <c r="Z338" s="166">
        <f t="shared" si="78"/>
        <v>1</v>
      </c>
      <c r="AA338" s="166">
        <f t="shared" si="79"/>
        <v>1</v>
      </c>
      <c r="AB338" s="166">
        <f t="shared" si="80"/>
        <v>1</v>
      </c>
      <c r="AC338" s="166">
        <f t="shared" si="81"/>
        <v>1</v>
      </c>
      <c r="AD338" s="166">
        <f t="shared" si="82"/>
        <v>1</v>
      </c>
      <c r="AE338" s="166">
        <f t="shared" si="83"/>
        <v>1</v>
      </c>
      <c r="AF338" s="166">
        <f t="shared" si="84"/>
        <v>1</v>
      </c>
      <c r="AG338" s="166">
        <f t="shared" si="85"/>
        <v>1</v>
      </c>
    </row>
    <row r="339" spans="1:33" ht="300.75" customHeight="1">
      <c r="A339" s="456" t="s">
        <v>12</v>
      </c>
      <c r="B339" s="447" t="s">
        <v>16</v>
      </c>
      <c r="C339" s="631" t="s">
        <v>2967</v>
      </c>
      <c r="D339" s="631" t="s">
        <v>2944</v>
      </c>
      <c r="E339" s="633" t="s">
        <v>2968</v>
      </c>
      <c r="F339" s="633" t="s">
        <v>2969</v>
      </c>
      <c r="G339" s="33" t="s">
        <v>2970</v>
      </c>
      <c r="H339" s="33" t="s">
        <v>2970</v>
      </c>
      <c r="I339" s="477" t="s">
        <v>2971</v>
      </c>
      <c r="J339" s="35">
        <v>2</v>
      </c>
      <c r="K339" s="185">
        <v>45179</v>
      </c>
      <c r="L339" s="307">
        <v>45361</v>
      </c>
      <c r="M339" s="36">
        <f t="shared" si="76"/>
        <v>26</v>
      </c>
      <c r="N339" s="187">
        <v>2</v>
      </c>
      <c r="O339" s="477" t="s">
        <v>2972</v>
      </c>
      <c r="P339" s="348">
        <f t="shared" si="77"/>
        <v>1</v>
      </c>
      <c r="Q339" s="114" t="str">
        <f>IF(ISNUMBER(P339),IF(P339=100%,"CUMPLIDA",IF(AND(ISNUMBER(L339),ISNUMBER(OCI!$P$6)), IF(L339&lt;OCI!$P$6,"INCUMPLIDA","PROCESO"), "VERIFICAR FECHA")),"SIN VALOR AVANCE")</f>
        <v>CUMPLIDA</v>
      </c>
      <c r="R339" s="33" t="s">
        <v>2970</v>
      </c>
      <c r="S339" s="159" t="s">
        <v>2971</v>
      </c>
      <c r="T339" s="35">
        <v>2</v>
      </c>
      <c r="U339" s="185">
        <v>45179</v>
      </c>
      <c r="V339" s="307">
        <v>45361</v>
      </c>
      <c r="W339" s="36">
        <f t="shared" si="74"/>
        <v>26</v>
      </c>
      <c r="X339" s="187">
        <v>2</v>
      </c>
      <c r="Y339" s="159" t="s">
        <v>2972</v>
      </c>
      <c r="Z339" s="166">
        <f t="shared" si="78"/>
        <v>1</v>
      </c>
      <c r="AA339" s="166">
        <f t="shared" si="79"/>
        <v>1</v>
      </c>
      <c r="AB339" s="166">
        <f t="shared" si="80"/>
        <v>1</v>
      </c>
      <c r="AC339" s="166">
        <f t="shared" si="81"/>
        <v>1</v>
      </c>
      <c r="AD339" s="166">
        <f t="shared" si="82"/>
        <v>1</v>
      </c>
      <c r="AE339" s="166">
        <f t="shared" si="83"/>
        <v>1</v>
      </c>
      <c r="AF339" s="166">
        <f t="shared" si="84"/>
        <v>1</v>
      </c>
      <c r="AG339" s="166">
        <f t="shared" si="85"/>
        <v>1</v>
      </c>
    </row>
    <row r="340" spans="1:33" ht="409.5">
      <c r="A340" s="456" t="s">
        <v>12</v>
      </c>
      <c r="B340" s="447" t="s">
        <v>16</v>
      </c>
      <c r="C340" s="631"/>
      <c r="D340" s="631"/>
      <c r="E340" s="633"/>
      <c r="F340" s="633"/>
      <c r="G340" s="33" t="s">
        <v>2973</v>
      </c>
      <c r="H340" s="33" t="s">
        <v>2973</v>
      </c>
      <c r="I340" s="477" t="s">
        <v>2974</v>
      </c>
      <c r="J340" s="35">
        <v>12</v>
      </c>
      <c r="K340" s="185">
        <v>45170</v>
      </c>
      <c r="L340" s="307">
        <v>45382</v>
      </c>
      <c r="M340" s="36">
        <f t="shared" si="76"/>
        <v>30.285714285714285</v>
      </c>
      <c r="N340" s="187">
        <v>12</v>
      </c>
      <c r="O340" s="477" t="s">
        <v>2975</v>
      </c>
      <c r="P340" s="348">
        <f t="shared" si="77"/>
        <v>1</v>
      </c>
      <c r="Q340" s="114" t="str">
        <f>IF(ISNUMBER(P340),IF(P340=100%,"CUMPLIDA",IF(AND(ISNUMBER(L340),ISNUMBER(OCI!$P$6)), IF(L340&lt;OCI!$P$6,"INCUMPLIDA","PROCESO"), "VERIFICAR FECHA")),"SIN VALOR AVANCE")</f>
        <v>CUMPLIDA</v>
      </c>
      <c r="R340" s="33" t="s">
        <v>2973</v>
      </c>
      <c r="S340" s="159" t="s">
        <v>2974</v>
      </c>
      <c r="T340" s="35">
        <v>12</v>
      </c>
      <c r="U340" s="185">
        <v>45170</v>
      </c>
      <c r="V340" s="307">
        <v>45382</v>
      </c>
      <c r="W340" s="36">
        <f t="shared" si="74"/>
        <v>30.285714285714285</v>
      </c>
      <c r="X340" s="187">
        <v>12</v>
      </c>
      <c r="Y340" s="159" t="s">
        <v>2975</v>
      </c>
      <c r="Z340" s="166">
        <f t="shared" si="78"/>
        <v>1</v>
      </c>
      <c r="AA340" s="166">
        <f t="shared" si="79"/>
        <v>1</v>
      </c>
      <c r="AB340" s="166">
        <f t="shared" si="80"/>
        <v>1</v>
      </c>
      <c r="AC340" s="166">
        <f t="shared" si="81"/>
        <v>1</v>
      </c>
      <c r="AD340" s="166">
        <f t="shared" si="82"/>
        <v>1</v>
      </c>
      <c r="AE340" s="166">
        <f t="shared" si="83"/>
        <v>1</v>
      </c>
      <c r="AF340" s="166">
        <f t="shared" si="84"/>
        <v>1</v>
      </c>
      <c r="AG340" s="166">
        <f t="shared" si="85"/>
        <v>1</v>
      </c>
    </row>
    <row r="341" spans="1:33" ht="409.5">
      <c r="A341" s="456" t="s">
        <v>12</v>
      </c>
      <c r="B341" s="447" t="s">
        <v>16</v>
      </c>
      <c r="C341" s="631"/>
      <c r="D341" s="631"/>
      <c r="E341" s="633"/>
      <c r="F341" s="633"/>
      <c r="G341" s="33" t="s">
        <v>2976</v>
      </c>
      <c r="H341" s="33" t="s">
        <v>2976</v>
      </c>
      <c r="I341" s="477" t="s">
        <v>2977</v>
      </c>
      <c r="J341" s="35">
        <v>1</v>
      </c>
      <c r="K341" s="185">
        <v>45139</v>
      </c>
      <c r="L341" s="307">
        <v>45351</v>
      </c>
      <c r="M341" s="36">
        <f t="shared" si="76"/>
        <v>30.285714285714285</v>
      </c>
      <c r="N341" s="187">
        <v>1</v>
      </c>
      <c r="O341" s="477" t="s">
        <v>2978</v>
      </c>
      <c r="P341" s="348">
        <f t="shared" si="77"/>
        <v>1</v>
      </c>
      <c r="Q341" s="114" t="str">
        <f>IF(ISNUMBER(P341),IF(P341=100%,"CUMPLIDA",IF(AND(ISNUMBER(L341),ISNUMBER(OCI!$P$6)), IF(L341&lt;OCI!$P$6,"INCUMPLIDA","PROCESO"), "VERIFICAR FECHA")),"SIN VALOR AVANCE")</f>
        <v>CUMPLIDA</v>
      </c>
      <c r="R341" s="33" t="s">
        <v>2976</v>
      </c>
      <c r="S341" s="159" t="s">
        <v>2977</v>
      </c>
      <c r="T341" s="35">
        <v>1</v>
      </c>
      <c r="U341" s="185">
        <v>45139</v>
      </c>
      <c r="V341" s="307">
        <v>45351</v>
      </c>
      <c r="W341" s="36">
        <f t="shared" si="74"/>
        <v>30.285714285714285</v>
      </c>
      <c r="X341" s="187">
        <v>1</v>
      </c>
      <c r="Y341" s="159" t="s">
        <v>2978</v>
      </c>
      <c r="Z341" s="166">
        <f t="shared" si="78"/>
        <v>1</v>
      </c>
      <c r="AA341" s="166">
        <f t="shared" si="79"/>
        <v>1</v>
      </c>
      <c r="AB341" s="166">
        <f t="shared" si="80"/>
        <v>1</v>
      </c>
      <c r="AC341" s="166">
        <f t="shared" si="81"/>
        <v>1</v>
      </c>
      <c r="AD341" s="166">
        <f t="shared" si="82"/>
        <v>1</v>
      </c>
      <c r="AE341" s="166">
        <f t="shared" si="83"/>
        <v>1</v>
      </c>
      <c r="AF341" s="166">
        <f t="shared" si="84"/>
        <v>1</v>
      </c>
      <c r="AG341" s="166">
        <f t="shared" si="85"/>
        <v>1</v>
      </c>
    </row>
    <row r="342" spans="1:33" ht="409.5">
      <c r="A342" s="456" t="s">
        <v>12</v>
      </c>
      <c r="B342" s="447" t="s">
        <v>16</v>
      </c>
      <c r="C342" s="631"/>
      <c r="D342" s="631"/>
      <c r="E342" s="633"/>
      <c r="F342" s="633"/>
      <c r="G342" s="33" t="s">
        <v>2979</v>
      </c>
      <c r="H342" s="33" t="s">
        <v>2979</v>
      </c>
      <c r="I342" s="477" t="s">
        <v>2977</v>
      </c>
      <c r="J342" s="35">
        <v>1</v>
      </c>
      <c r="K342" s="185">
        <v>45139</v>
      </c>
      <c r="L342" s="307">
        <v>45351</v>
      </c>
      <c r="M342" s="36">
        <f t="shared" si="76"/>
        <v>30.285714285714285</v>
      </c>
      <c r="N342" s="187">
        <v>1</v>
      </c>
      <c r="O342" s="477" t="s">
        <v>2980</v>
      </c>
      <c r="P342" s="348">
        <f t="shared" si="77"/>
        <v>1</v>
      </c>
      <c r="Q342" s="114" t="str">
        <f>IF(ISNUMBER(P342),IF(P342=100%,"CUMPLIDA",IF(AND(ISNUMBER(L342),ISNUMBER(OCI!$P$6)), IF(L342&lt;OCI!$P$6,"INCUMPLIDA","PROCESO"), "VERIFICAR FECHA")),"SIN VALOR AVANCE")</f>
        <v>CUMPLIDA</v>
      </c>
      <c r="R342" s="33" t="s">
        <v>2979</v>
      </c>
      <c r="S342" s="159" t="s">
        <v>2977</v>
      </c>
      <c r="T342" s="35">
        <v>1</v>
      </c>
      <c r="U342" s="185">
        <v>45139</v>
      </c>
      <c r="V342" s="307">
        <v>45351</v>
      </c>
      <c r="W342" s="36">
        <f t="shared" si="74"/>
        <v>30.285714285714285</v>
      </c>
      <c r="X342" s="187">
        <v>1</v>
      </c>
      <c r="Y342" s="159" t="s">
        <v>2980</v>
      </c>
      <c r="Z342" s="166">
        <f t="shared" si="78"/>
        <v>1</v>
      </c>
      <c r="AA342" s="166">
        <f t="shared" si="79"/>
        <v>1</v>
      </c>
      <c r="AB342" s="166">
        <f t="shared" si="80"/>
        <v>1</v>
      </c>
      <c r="AC342" s="166">
        <f t="shared" si="81"/>
        <v>1</v>
      </c>
      <c r="AD342" s="166">
        <f t="shared" si="82"/>
        <v>1</v>
      </c>
      <c r="AE342" s="166">
        <f t="shared" si="83"/>
        <v>1</v>
      </c>
      <c r="AF342" s="166">
        <f t="shared" si="84"/>
        <v>1</v>
      </c>
      <c r="AG342" s="166">
        <f t="shared" si="85"/>
        <v>1</v>
      </c>
    </row>
    <row r="343" spans="1:33" ht="409.5">
      <c r="A343" s="456" t="s">
        <v>12</v>
      </c>
      <c r="B343" s="447" t="s">
        <v>16</v>
      </c>
      <c r="C343" s="631"/>
      <c r="D343" s="631"/>
      <c r="E343" s="633"/>
      <c r="F343" s="633"/>
      <c r="G343" s="33" t="s">
        <v>2981</v>
      </c>
      <c r="H343" s="33" t="s">
        <v>2981</v>
      </c>
      <c r="I343" s="477" t="s">
        <v>2982</v>
      </c>
      <c r="J343" s="35">
        <v>6</v>
      </c>
      <c r="K343" s="185">
        <v>45139</v>
      </c>
      <c r="L343" s="307">
        <v>45351</v>
      </c>
      <c r="M343" s="36">
        <f t="shared" si="76"/>
        <v>30.285714285714285</v>
      </c>
      <c r="N343" s="187">
        <v>6</v>
      </c>
      <c r="O343" s="477" t="s">
        <v>2980</v>
      </c>
      <c r="P343" s="348">
        <f t="shared" si="77"/>
        <v>1</v>
      </c>
      <c r="Q343" s="114" t="str">
        <f>IF(ISNUMBER(P343),IF(P343=100%,"CUMPLIDA",IF(AND(ISNUMBER(L343),ISNUMBER(OCI!$P$6)), IF(L343&lt;OCI!$P$6,"INCUMPLIDA","PROCESO"), "VERIFICAR FECHA")),"SIN VALOR AVANCE")</f>
        <v>CUMPLIDA</v>
      </c>
      <c r="R343" s="33" t="s">
        <v>2981</v>
      </c>
      <c r="S343" s="159" t="s">
        <v>2982</v>
      </c>
      <c r="T343" s="35">
        <v>6</v>
      </c>
      <c r="U343" s="185">
        <v>45139</v>
      </c>
      <c r="V343" s="307">
        <v>45351</v>
      </c>
      <c r="W343" s="36">
        <f t="shared" si="74"/>
        <v>30.285714285714285</v>
      </c>
      <c r="X343" s="187">
        <v>6</v>
      </c>
      <c r="Y343" s="159" t="s">
        <v>2980</v>
      </c>
      <c r="Z343" s="166">
        <f t="shared" si="78"/>
        <v>1</v>
      </c>
      <c r="AA343" s="166">
        <f t="shared" si="79"/>
        <v>1</v>
      </c>
      <c r="AB343" s="166">
        <f t="shared" si="80"/>
        <v>1</v>
      </c>
      <c r="AC343" s="166">
        <f t="shared" si="81"/>
        <v>1</v>
      </c>
      <c r="AD343" s="166">
        <f t="shared" si="82"/>
        <v>1</v>
      </c>
      <c r="AE343" s="166">
        <f t="shared" si="83"/>
        <v>1</v>
      </c>
      <c r="AF343" s="166">
        <f t="shared" si="84"/>
        <v>1</v>
      </c>
      <c r="AG343" s="166">
        <f t="shared" si="85"/>
        <v>1</v>
      </c>
    </row>
    <row r="344" spans="1:33" ht="409.5">
      <c r="A344" s="456" t="s">
        <v>12</v>
      </c>
      <c r="B344" s="447" t="s">
        <v>16</v>
      </c>
      <c r="C344" s="631"/>
      <c r="D344" s="631"/>
      <c r="E344" s="633"/>
      <c r="F344" s="633"/>
      <c r="G344" s="33" t="s">
        <v>2983</v>
      </c>
      <c r="H344" s="33" t="s">
        <v>2983</v>
      </c>
      <c r="I344" s="477" t="s">
        <v>2984</v>
      </c>
      <c r="J344" s="35">
        <v>1</v>
      </c>
      <c r="K344" s="185">
        <v>45170</v>
      </c>
      <c r="L344" s="307">
        <v>45382</v>
      </c>
      <c r="M344" s="36">
        <f t="shared" si="76"/>
        <v>30.285714285714285</v>
      </c>
      <c r="N344" s="187">
        <v>1</v>
      </c>
      <c r="O344" s="477" t="s">
        <v>2985</v>
      </c>
      <c r="P344" s="348">
        <f t="shared" si="77"/>
        <v>1</v>
      </c>
      <c r="Q344" s="114" t="str">
        <f>IF(ISNUMBER(P344),IF(P344=100%,"CUMPLIDA",IF(AND(ISNUMBER(L344),ISNUMBER(OCI!$P$6)), IF(L344&lt;OCI!$P$6,"INCUMPLIDA","PROCESO"), "VERIFICAR FECHA")),"SIN VALOR AVANCE")</f>
        <v>CUMPLIDA</v>
      </c>
      <c r="R344" s="33" t="s">
        <v>2983</v>
      </c>
      <c r="S344" s="159" t="s">
        <v>2984</v>
      </c>
      <c r="T344" s="35">
        <v>1</v>
      </c>
      <c r="U344" s="185">
        <v>45170</v>
      </c>
      <c r="V344" s="307">
        <v>45382</v>
      </c>
      <c r="W344" s="36">
        <f t="shared" si="74"/>
        <v>30.285714285714285</v>
      </c>
      <c r="X344" s="187">
        <v>1</v>
      </c>
      <c r="Y344" s="159" t="s">
        <v>2985</v>
      </c>
      <c r="Z344" s="166">
        <f t="shared" si="78"/>
        <v>1</v>
      </c>
      <c r="AA344" s="166">
        <f t="shared" si="79"/>
        <v>1</v>
      </c>
      <c r="AB344" s="166">
        <f t="shared" si="80"/>
        <v>1</v>
      </c>
      <c r="AC344" s="166">
        <f t="shared" si="81"/>
        <v>1</v>
      </c>
      <c r="AD344" s="166">
        <f t="shared" si="82"/>
        <v>1</v>
      </c>
      <c r="AE344" s="166">
        <f t="shared" si="83"/>
        <v>1</v>
      </c>
      <c r="AF344" s="166">
        <f t="shared" si="84"/>
        <v>1</v>
      </c>
      <c r="AG344" s="166">
        <f t="shared" si="85"/>
        <v>1</v>
      </c>
    </row>
    <row r="345" spans="1:33" ht="409.5">
      <c r="A345" s="456" t="s">
        <v>12</v>
      </c>
      <c r="B345" s="447" t="s">
        <v>16</v>
      </c>
      <c r="C345" s="631"/>
      <c r="D345" s="631"/>
      <c r="E345" s="633"/>
      <c r="F345" s="633"/>
      <c r="G345" s="33" t="s">
        <v>2986</v>
      </c>
      <c r="H345" s="33" t="s">
        <v>2986</v>
      </c>
      <c r="I345" s="477" t="s">
        <v>2987</v>
      </c>
      <c r="J345" s="35">
        <v>6</v>
      </c>
      <c r="K345" s="185">
        <v>45170</v>
      </c>
      <c r="L345" s="307">
        <v>45382</v>
      </c>
      <c r="M345" s="36">
        <f t="shared" si="76"/>
        <v>30.285714285714285</v>
      </c>
      <c r="N345" s="187">
        <v>6</v>
      </c>
      <c r="O345" s="477" t="s">
        <v>2988</v>
      </c>
      <c r="P345" s="348">
        <f t="shared" si="77"/>
        <v>1</v>
      </c>
      <c r="Q345" s="114" t="str">
        <f>IF(ISNUMBER(P345),IF(P345=100%,"CUMPLIDA",IF(AND(ISNUMBER(L345),ISNUMBER(OCI!$P$6)), IF(L345&lt;OCI!$P$6,"INCUMPLIDA","PROCESO"), "VERIFICAR FECHA")),"SIN VALOR AVANCE")</f>
        <v>CUMPLIDA</v>
      </c>
      <c r="R345" s="33" t="s">
        <v>2986</v>
      </c>
      <c r="S345" s="159" t="s">
        <v>2987</v>
      </c>
      <c r="T345" s="35">
        <v>6</v>
      </c>
      <c r="U345" s="185">
        <v>45170</v>
      </c>
      <c r="V345" s="307">
        <v>45382</v>
      </c>
      <c r="W345" s="36">
        <f t="shared" si="74"/>
        <v>30.285714285714285</v>
      </c>
      <c r="X345" s="187">
        <v>6</v>
      </c>
      <c r="Y345" s="159" t="s">
        <v>2988</v>
      </c>
      <c r="Z345" s="166">
        <f t="shared" si="78"/>
        <v>1</v>
      </c>
      <c r="AA345" s="166">
        <f t="shared" si="79"/>
        <v>1</v>
      </c>
      <c r="AB345" s="166">
        <f t="shared" si="80"/>
        <v>1</v>
      </c>
      <c r="AC345" s="166">
        <f t="shared" si="81"/>
        <v>1</v>
      </c>
      <c r="AD345" s="166">
        <f t="shared" si="82"/>
        <v>1</v>
      </c>
      <c r="AE345" s="166">
        <f t="shared" si="83"/>
        <v>1</v>
      </c>
      <c r="AF345" s="166">
        <f t="shared" si="84"/>
        <v>1</v>
      </c>
      <c r="AG345" s="166">
        <f t="shared" si="85"/>
        <v>1</v>
      </c>
    </row>
    <row r="346" spans="1:33" ht="255">
      <c r="A346" s="456" t="s">
        <v>12</v>
      </c>
      <c r="B346" s="447" t="s">
        <v>16</v>
      </c>
      <c r="C346" s="631"/>
      <c r="D346" s="631"/>
      <c r="E346" s="633"/>
      <c r="F346" s="633"/>
      <c r="G346" s="33" t="s">
        <v>2989</v>
      </c>
      <c r="H346" s="33" t="s">
        <v>2989</v>
      </c>
      <c r="I346" s="477" t="s">
        <v>2966</v>
      </c>
      <c r="J346" s="35">
        <v>1</v>
      </c>
      <c r="K346" s="185">
        <v>45139</v>
      </c>
      <c r="L346" s="445">
        <v>46022</v>
      </c>
      <c r="M346" s="36">
        <f t="shared" si="76"/>
        <v>126.14285714285714</v>
      </c>
      <c r="N346" s="187">
        <v>0.98</v>
      </c>
      <c r="O346" s="477" t="s">
        <v>2990</v>
      </c>
      <c r="P346" s="348">
        <f t="shared" si="77"/>
        <v>0.98</v>
      </c>
      <c r="Q346" s="114" t="str">
        <f>IF(ISNUMBER(P346),IF(P346=100%,"CUMPLIDA",IF(AND(ISNUMBER(L346),ISNUMBER(OCI!$P$6)), IF(L346&lt;OCI!$P$6,"INCUMPLIDA","PROCESO"), "VERIFICAR FECHA")),"SIN VALOR AVANCE")</f>
        <v>PROCESO</v>
      </c>
      <c r="R346" s="33" t="s">
        <v>2989</v>
      </c>
      <c r="S346" s="159" t="s">
        <v>2966</v>
      </c>
      <c r="T346" s="35">
        <v>1</v>
      </c>
      <c r="U346" s="185">
        <v>45139</v>
      </c>
      <c r="V346" s="308">
        <v>46022</v>
      </c>
      <c r="W346" s="36">
        <f t="shared" si="74"/>
        <v>126.14285714285714</v>
      </c>
      <c r="X346" s="287">
        <v>0.98</v>
      </c>
      <c r="Y346" s="159" t="s">
        <v>2990</v>
      </c>
      <c r="Z346" s="166">
        <f t="shared" si="78"/>
        <v>1</v>
      </c>
      <c r="AA346" s="166">
        <f t="shared" si="79"/>
        <v>1</v>
      </c>
      <c r="AB346" s="166">
        <f t="shared" si="80"/>
        <v>1</v>
      </c>
      <c r="AC346" s="166">
        <f t="shared" si="81"/>
        <v>1</v>
      </c>
      <c r="AD346" s="166">
        <f t="shared" si="82"/>
        <v>1</v>
      </c>
      <c r="AE346" s="166">
        <f t="shared" si="83"/>
        <v>1</v>
      </c>
      <c r="AF346" s="166">
        <f t="shared" si="84"/>
        <v>1</v>
      </c>
      <c r="AG346" s="166">
        <f t="shared" si="85"/>
        <v>1</v>
      </c>
    </row>
    <row r="347" spans="1:33" ht="240" customHeight="1">
      <c r="A347" s="456" t="s">
        <v>12</v>
      </c>
      <c r="B347" s="447" t="s">
        <v>16</v>
      </c>
      <c r="C347" s="631" t="s">
        <v>2991</v>
      </c>
      <c r="D347" s="631" t="s">
        <v>2992</v>
      </c>
      <c r="E347" s="632" t="s">
        <v>2993</v>
      </c>
      <c r="F347" s="632" t="s">
        <v>2994</v>
      </c>
      <c r="G347" s="632" t="s">
        <v>2995</v>
      </c>
      <c r="H347" s="309" t="s">
        <v>2996</v>
      </c>
      <c r="I347" s="477" t="s">
        <v>2997</v>
      </c>
      <c r="J347" s="35">
        <v>4</v>
      </c>
      <c r="K347" s="185">
        <v>45323</v>
      </c>
      <c r="L347" s="307">
        <v>45869</v>
      </c>
      <c r="M347" s="36">
        <f t="shared" si="76"/>
        <v>78</v>
      </c>
      <c r="N347" s="187">
        <v>4</v>
      </c>
      <c r="O347" s="477" t="s">
        <v>2998</v>
      </c>
      <c r="P347" s="348">
        <f t="shared" si="77"/>
        <v>1</v>
      </c>
      <c r="Q347" s="114" t="str">
        <f>IF(ISNUMBER(P347),IF(P347=100%,"CUMPLIDA",IF(AND(ISNUMBER(L347),ISNUMBER(OCI!$P$6)), IF(L347&lt;OCI!$P$6,"INCUMPLIDA","PROCESO"), "VERIFICAR FECHA")),"SIN VALOR AVANCE")</f>
        <v>CUMPLIDA</v>
      </c>
      <c r="R347" s="309" t="s">
        <v>2996</v>
      </c>
      <c r="S347" s="159" t="s">
        <v>2997</v>
      </c>
      <c r="T347" s="35">
        <v>4</v>
      </c>
      <c r="U347" s="185">
        <v>45323</v>
      </c>
      <c r="V347" s="307">
        <v>45869</v>
      </c>
      <c r="W347" s="36">
        <f t="shared" si="74"/>
        <v>78</v>
      </c>
      <c r="X347" s="187">
        <v>4</v>
      </c>
      <c r="Y347" s="159" t="s">
        <v>2998</v>
      </c>
      <c r="Z347" s="166">
        <f t="shared" si="78"/>
        <v>1</v>
      </c>
      <c r="AA347" s="166">
        <f t="shared" si="79"/>
        <v>1</v>
      </c>
      <c r="AB347" s="166">
        <f t="shared" si="80"/>
        <v>1</v>
      </c>
      <c r="AC347" s="166">
        <f t="shared" si="81"/>
        <v>1</v>
      </c>
      <c r="AD347" s="166">
        <f t="shared" si="82"/>
        <v>1</v>
      </c>
      <c r="AE347" s="166">
        <f t="shared" si="83"/>
        <v>1</v>
      </c>
      <c r="AF347" s="166">
        <f t="shared" si="84"/>
        <v>1</v>
      </c>
      <c r="AG347" s="166">
        <f t="shared" si="85"/>
        <v>1</v>
      </c>
    </row>
    <row r="348" spans="1:33" ht="330" customHeight="1">
      <c r="A348" s="456" t="s">
        <v>12</v>
      </c>
      <c r="B348" s="447" t="s">
        <v>16</v>
      </c>
      <c r="C348" s="631"/>
      <c r="D348" s="631"/>
      <c r="E348" s="632"/>
      <c r="F348" s="632"/>
      <c r="G348" s="632"/>
      <c r="H348" s="33" t="s">
        <v>2999</v>
      </c>
      <c r="I348" s="477" t="s">
        <v>3000</v>
      </c>
      <c r="J348" s="35">
        <v>4</v>
      </c>
      <c r="K348" s="185">
        <v>45323</v>
      </c>
      <c r="L348" s="307">
        <v>45777</v>
      </c>
      <c r="M348" s="36">
        <f t="shared" si="76"/>
        <v>64.857142857142861</v>
      </c>
      <c r="N348" s="187">
        <v>3</v>
      </c>
      <c r="O348" s="477" t="s">
        <v>2998</v>
      </c>
      <c r="P348" s="348">
        <f t="shared" si="77"/>
        <v>0.75</v>
      </c>
      <c r="Q348" s="114" t="str">
        <f>IF(ISNUMBER(P348),IF(P348=100%,"CUMPLIDA",IF(AND(ISNUMBER(L348),ISNUMBER(OCI!$P$6)), IF(L348&lt;OCI!$P$6,"INCUMPLIDA","PROCESO"), "VERIFICAR FECHA")),"SIN VALOR AVANCE")</f>
        <v>PROCESO</v>
      </c>
      <c r="R348" s="33" t="s">
        <v>2999</v>
      </c>
      <c r="S348" s="159" t="s">
        <v>3000</v>
      </c>
      <c r="T348" s="35">
        <v>4</v>
      </c>
      <c r="U348" s="185">
        <v>45323</v>
      </c>
      <c r="V348" s="307">
        <v>45777</v>
      </c>
      <c r="W348" s="36">
        <f t="shared" si="74"/>
        <v>64.857142857142861</v>
      </c>
      <c r="X348" s="187">
        <v>3</v>
      </c>
      <c r="Y348" s="159" t="s">
        <v>2998</v>
      </c>
      <c r="Z348" s="166">
        <f t="shared" si="78"/>
        <v>1</v>
      </c>
      <c r="AA348" s="166">
        <f t="shared" si="79"/>
        <v>1</v>
      </c>
      <c r="AB348" s="166">
        <f t="shared" si="80"/>
        <v>1</v>
      </c>
      <c r="AC348" s="166">
        <f t="shared" si="81"/>
        <v>1</v>
      </c>
      <c r="AD348" s="166">
        <f t="shared" si="82"/>
        <v>1</v>
      </c>
      <c r="AE348" s="166">
        <f t="shared" si="83"/>
        <v>1</v>
      </c>
      <c r="AF348" s="166">
        <f t="shared" si="84"/>
        <v>1</v>
      </c>
      <c r="AG348" s="166">
        <f t="shared" si="85"/>
        <v>1</v>
      </c>
    </row>
    <row r="349" spans="1:33" ht="409.5">
      <c r="A349" s="456" t="s">
        <v>12</v>
      </c>
      <c r="B349" s="447" t="s">
        <v>16</v>
      </c>
      <c r="C349" s="447" t="s">
        <v>3001</v>
      </c>
      <c r="D349" s="447" t="s">
        <v>2992</v>
      </c>
      <c r="E349" s="457" t="s">
        <v>3002</v>
      </c>
      <c r="F349" s="33" t="s">
        <v>3003</v>
      </c>
      <c r="G349" s="33" t="s">
        <v>3004</v>
      </c>
      <c r="H349" s="33" t="s">
        <v>3005</v>
      </c>
      <c r="I349" s="477" t="s">
        <v>3006</v>
      </c>
      <c r="J349" s="35">
        <v>1</v>
      </c>
      <c r="K349" s="185">
        <v>45323</v>
      </c>
      <c r="L349" s="307">
        <v>45777</v>
      </c>
      <c r="M349" s="36">
        <f t="shared" si="76"/>
        <v>64.857142857142861</v>
      </c>
      <c r="N349" s="187">
        <v>0</v>
      </c>
      <c r="O349" s="477" t="s">
        <v>2998</v>
      </c>
      <c r="P349" s="348">
        <f t="shared" si="77"/>
        <v>0</v>
      </c>
      <c r="Q349" s="114" t="str">
        <f>IF(ISNUMBER(P349),IF(P349=100%,"CUMPLIDA",IF(AND(ISNUMBER(L349),ISNUMBER(OCI!$P$6)), IF(L349&lt;OCI!$P$6,"INCUMPLIDA","PROCESO"), "VERIFICAR FECHA")),"SIN VALOR AVANCE")</f>
        <v>PROCESO</v>
      </c>
      <c r="R349" s="33" t="s">
        <v>3005</v>
      </c>
      <c r="S349" s="159" t="s">
        <v>3006</v>
      </c>
      <c r="T349" s="35">
        <v>1</v>
      </c>
      <c r="U349" s="185">
        <v>45323</v>
      </c>
      <c r="V349" s="307">
        <v>45777</v>
      </c>
      <c r="W349" s="36">
        <f t="shared" si="74"/>
        <v>64.857142857142861</v>
      </c>
      <c r="X349" s="187">
        <v>0</v>
      </c>
      <c r="Y349" s="159" t="s">
        <v>2998</v>
      </c>
      <c r="Z349" s="166">
        <f t="shared" si="78"/>
        <v>1</v>
      </c>
      <c r="AA349" s="166">
        <f t="shared" si="79"/>
        <v>1</v>
      </c>
      <c r="AB349" s="166">
        <f t="shared" si="80"/>
        <v>1</v>
      </c>
      <c r="AC349" s="166">
        <f t="shared" si="81"/>
        <v>1</v>
      </c>
      <c r="AD349" s="166">
        <f t="shared" si="82"/>
        <v>1</v>
      </c>
      <c r="AE349" s="166">
        <f t="shared" si="83"/>
        <v>1</v>
      </c>
      <c r="AF349" s="166">
        <f t="shared" si="84"/>
        <v>1</v>
      </c>
      <c r="AG349" s="166">
        <f t="shared" si="85"/>
        <v>1</v>
      </c>
    </row>
    <row r="350" spans="1:33" ht="409.5">
      <c r="A350" s="456" t="s">
        <v>12</v>
      </c>
      <c r="B350" s="447" t="s">
        <v>16</v>
      </c>
      <c r="C350" s="447" t="s">
        <v>3007</v>
      </c>
      <c r="D350" s="447" t="s">
        <v>2992</v>
      </c>
      <c r="E350" s="33" t="s">
        <v>3008</v>
      </c>
      <c r="F350" s="33" t="s">
        <v>3009</v>
      </c>
      <c r="G350" s="33" t="s">
        <v>3010</v>
      </c>
      <c r="H350" s="33" t="s">
        <v>3011</v>
      </c>
      <c r="I350" s="477" t="s">
        <v>2997</v>
      </c>
      <c r="J350" s="35">
        <v>4</v>
      </c>
      <c r="K350" s="185">
        <v>45352</v>
      </c>
      <c r="L350" s="307">
        <v>45869</v>
      </c>
      <c r="M350" s="36">
        <f t="shared" si="76"/>
        <v>73.857142857142861</v>
      </c>
      <c r="N350" s="187">
        <v>2</v>
      </c>
      <c r="O350" s="477" t="s">
        <v>2998</v>
      </c>
      <c r="P350" s="348">
        <f t="shared" si="77"/>
        <v>0.5</v>
      </c>
      <c r="Q350" s="114" t="str">
        <f>IF(ISNUMBER(P350),IF(P350=100%,"CUMPLIDA",IF(AND(ISNUMBER(L350),ISNUMBER(OCI!$P$6)), IF(L350&lt;OCI!$P$6,"INCUMPLIDA","PROCESO"), "VERIFICAR FECHA")),"SIN VALOR AVANCE")</f>
        <v>PROCESO</v>
      </c>
      <c r="R350" s="33" t="s">
        <v>3011</v>
      </c>
      <c r="S350" s="159" t="s">
        <v>2997</v>
      </c>
      <c r="T350" s="35">
        <v>4</v>
      </c>
      <c r="U350" s="185">
        <v>45352</v>
      </c>
      <c r="V350" s="307">
        <v>45869</v>
      </c>
      <c r="W350" s="36">
        <f t="shared" si="74"/>
        <v>73.857142857142861</v>
      </c>
      <c r="X350" s="187">
        <v>2</v>
      </c>
      <c r="Y350" s="159" t="s">
        <v>2998</v>
      </c>
      <c r="Z350" s="166">
        <f t="shared" si="78"/>
        <v>1</v>
      </c>
      <c r="AA350" s="166">
        <f t="shared" si="79"/>
        <v>1</v>
      </c>
      <c r="AB350" s="166">
        <f t="shared" si="80"/>
        <v>1</v>
      </c>
      <c r="AC350" s="166">
        <f t="shared" si="81"/>
        <v>1</v>
      </c>
      <c r="AD350" s="166">
        <f t="shared" si="82"/>
        <v>1</v>
      </c>
      <c r="AE350" s="166">
        <f t="shared" si="83"/>
        <v>1</v>
      </c>
      <c r="AF350" s="166">
        <f t="shared" si="84"/>
        <v>1</v>
      </c>
      <c r="AG350" s="166">
        <f t="shared" si="85"/>
        <v>1</v>
      </c>
    </row>
    <row r="351" spans="1:33" ht="240" customHeight="1">
      <c r="A351" s="456" t="s">
        <v>12</v>
      </c>
      <c r="B351" s="447" t="s">
        <v>16</v>
      </c>
      <c r="C351" s="635" t="s">
        <v>3012</v>
      </c>
      <c r="D351" s="635" t="s">
        <v>2992</v>
      </c>
      <c r="E351" s="632" t="s">
        <v>3013</v>
      </c>
      <c r="F351" s="632" t="s">
        <v>3014</v>
      </c>
      <c r="G351" s="632" t="s">
        <v>3015</v>
      </c>
      <c r="H351" s="33" t="s">
        <v>3016</v>
      </c>
      <c r="I351" s="477" t="s">
        <v>2997</v>
      </c>
      <c r="J351" s="35">
        <v>4</v>
      </c>
      <c r="K351" s="185">
        <v>45352</v>
      </c>
      <c r="L351" s="307">
        <v>45869</v>
      </c>
      <c r="M351" s="36">
        <f t="shared" si="76"/>
        <v>73.857142857142861</v>
      </c>
      <c r="N351" s="187">
        <v>2</v>
      </c>
      <c r="O351" s="477" t="s">
        <v>2998</v>
      </c>
      <c r="P351" s="348">
        <f t="shared" si="77"/>
        <v>0.5</v>
      </c>
      <c r="Q351" s="114" t="str">
        <f>IF(ISNUMBER(P351),IF(P351=100%,"CUMPLIDA",IF(AND(ISNUMBER(L351),ISNUMBER(OCI!$P$6)), IF(L351&lt;OCI!$P$6,"INCUMPLIDA","PROCESO"), "VERIFICAR FECHA")),"SIN VALOR AVANCE")</f>
        <v>PROCESO</v>
      </c>
      <c r="R351" s="33" t="s">
        <v>3016</v>
      </c>
      <c r="S351" s="159" t="s">
        <v>2997</v>
      </c>
      <c r="T351" s="35">
        <v>4</v>
      </c>
      <c r="U351" s="185">
        <v>45352</v>
      </c>
      <c r="V351" s="307">
        <v>45869</v>
      </c>
      <c r="W351" s="36">
        <f t="shared" si="74"/>
        <v>73.857142857142861</v>
      </c>
      <c r="X351" s="187">
        <v>2</v>
      </c>
      <c r="Y351" s="159" t="s">
        <v>2998</v>
      </c>
      <c r="Z351" s="166">
        <f t="shared" si="78"/>
        <v>1</v>
      </c>
      <c r="AA351" s="166">
        <f t="shared" si="79"/>
        <v>1</v>
      </c>
      <c r="AB351" s="166">
        <f t="shared" si="80"/>
        <v>1</v>
      </c>
      <c r="AC351" s="166">
        <f t="shared" si="81"/>
        <v>1</v>
      </c>
      <c r="AD351" s="166">
        <f t="shared" si="82"/>
        <v>1</v>
      </c>
      <c r="AE351" s="166">
        <f t="shared" si="83"/>
        <v>1</v>
      </c>
      <c r="AF351" s="166">
        <f t="shared" si="84"/>
        <v>1</v>
      </c>
      <c r="AG351" s="166">
        <f t="shared" si="85"/>
        <v>1</v>
      </c>
    </row>
    <row r="352" spans="1:33" ht="409.5">
      <c r="A352" s="456" t="s">
        <v>12</v>
      </c>
      <c r="B352" s="447" t="s">
        <v>16</v>
      </c>
      <c r="C352" s="635"/>
      <c r="D352" s="635"/>
      <c r="E352" s="632"/>
      <c r="F352" s="632"/>
      <c r="G352" s="632"/>
      <c r="H352" s="33" t="s">
        <v>3017</v>
      </c>
      <c r="I352" s="477" t="s">
        <v>3018</v>
      </c>
      <c r="J352" s="35">
        <v>550</v>
      </c>
      <c r="K352" s="185">
        <v>45352</v>
      </c>
      <c r="L352" s="307">
        <v>45657</v>
      </c>
      <c r="M352" s="36">
        <f>(L352-K352)/7</f>
        <v>43.571428571428569</v>
      </c>
      <c r="N352" s="187">
        <v>550</v>
      </c>
      <c r="O352" s="477" t="s">
        <v>2998</v>
      </c>
      <c r="P352" s="348">
        <f t="shared" si="77"/>
        <v>1</v>
      </c>
      <c r="Q352" s="114" t="str">
        <f>IF(ISNUMBER(P352),IF(P352=100%,"CUMPLIDA",IF(AND(ISNUMBER(L352),ISNUMBER(OCI!$P$6)), IF(L352&lt;OCI!$P$6,"INCUMPLIDA","PROCESO"), "VERIFICAR FECHA")),"SIN VALOR AVANCE")</f>
        <v>CUMPLIDA</v>
      </c>
      <c r="R352" s="33" t="s">
        <v>3017</v>
      </c>
      <c r="S352" s="159" t="s">
        <v>3018</v>
      </c>
      <c r="T352" s="35">
        <v>550</v>
      </c>
      <c r="U352" s="185">
        <v>45352</v>
      </c>
      <c r="V352" s="307">
        <v>45657</v>
      </c>
      <c r="W352" s="36">
        <f t="shared" si="74"/>
        <v>43.571428571428569</v>
      </c>
      <c r="X352" s="187">
        <v>550</v>
      </c>
      <c r="Y352" s="159" t="s">
        <v>2998</v>
      </c>
      <c r="Z352" s="166">
        <f t="shared" si="78"/>
        <v>1</v>
      </c>
      <c r="AA352" s="166">
        <f t="shared" si="79"/>
        <v>1</v>
      </c>
      <c r="AB352" s="166">
        <f t="shared" si="80"/>
        <v>1</v>
      </c>
      <c r="AC352" s="166">
        <f t="shared" si="81"/>
        <v>1</v>
      </c>
      <c r="AD352" s="166">
        <f t="shared" si="82"/>
        <v>1</v>
      </c>
      <c r="AE352" s="166">
        <f t="shared" si="83"/>
        <v>1</v>
      </c>
      <c r="AF352" s="166">
        <f t="shared" si="84"/>
        <v>1</v>
      </c>
      <c r="AG352" s="166">
        <f t="shared" si="85"/>
        <v>1</v>
      </c>
    </row>
    <row r="353" spans="1:33" ht="409.5">
      <c r="A353" s="456" t="s">
        <v>12</v>
      </c>
      <c r="B353" s="447" t="s">
        <v>16</v>
      </c>
      <c r="C353" s="447" t="s">
        <v>3019</v>
      </c>
      <c r="D353" s="447" t="s">
        <v>2992</v>
      </c>
      <c r="E353" s="33" t="s">
        <v>3020</v>
      </c>
      <c r="F353" s="33" t="s">
        <v>3021</v>
      </c>
      <c r="G353" s="33" t="s">
        <v>3022</v>
      </c>
      <c r="H353" s="33" t="s">
        <v>3023</v>
      </c>
      <c r="I353" s="477" t="s">
        <v>2997</v>
      </c>
      <c r="J353" s="35">
        <v>4</v>
      </c>
      <c r="K353" s="185">
        <v>45352</v>
      </c>
      <c r="L353" s="307">
        <v>45869</v>
      </c>
      <c r="M353" s="36">
        <f t="shared" ref="M353" si="86">(L353-K353)/7</f>
        <v>73.857142857142861</v>
      </c>
      <c r="N353" s="187">
        <v>2</v>
      </c>
      <c r="O353" s="477" t="s">
        <v>2998</v>
      </c>
      <c r="P353" s="348">
        <f t="shared" si="77"/>
        <v>0.5</v>
      </c>
      <c r="Q353" s="114" t="str">
        <f>IF(ISNUMBER(P353),IF(P353=100%,"CUMPLIDA",IF(AND(ISNUMBER(L353),ISNUMBER(OCI!$P$6)), IF(L353&lt;OCI!$P$6,"INCUMPLIDA","PROCESO"), "VERIFICAR FECHA")),"SIN VALOR AVANCE")</f>
        <v>PROCESO</v>
      </c>
      <c r="R353" s="33" t="s">
        <v>3023</v>
      </c>
      <c r="S353" s="159" t="s">
        <v>2997</v>
      </c>
      <c r="T353" s="35">
        <v>4</v>
      </c>
      <c r="U353" s="185">
        <v>45352</v>
      </c>
      <c r="V353" s="307">
        <v>45869</v>
      </c>
      <c r="W353" s="36">
        <f t="shared" si="74"/>
        <v>73.857142857142861</v>
      </c>
      <c r="X353" s="187">
        <v>2</v>
      </c>
      <c r="Y353" s="159" t="s">
        <v>2998</v>
      </c>
      <c r="Z353" s="166">
        <f t="shared" si="78"/>
        <v>1</v>
      </c>
      <c r="AA353" s="166">
        <f t="shared" si="79"/>
        <v>1</v>
      </c>
      <c r="AB353" s="166">
        <f t="shared" si="80"/>
        <v>1</v>
      </c>
      <c r="AC353" s="166">
        <f t="shared" si="81"/>
        <v>1</v>
      </c>
      <c r="AD353" s="166">
        <f t="shared" si="82"/>
        <v>1</v>
      </c>
      <c r="AE353" s="166">
        <f t="shared" si="83"/>
        <v>1</v>
      </c>
      <c r="AF353" s="166">
        <f t="shared" si="84"/>
        <v>1</v>
      </c>
      <c r="AG353" s="166">
        <f t="shared" si="85"/>
        <v>1</v>
      </c>
    </row>
    <row r="354" spans="1:33" ht="106.5" customHeight="1">
      <c r="A354" s="456" t="s">
        <v>12</v>
      </c>
      <c r="B354" s="447" t="s">
        <v>16</v>
      </c>
      <c r="C354" s="631" t="s">
        <v>3024</v>
      </c>
      <c r="D354" s="631" t="s">
        <v>3025</v>
      </c>
      <c r="E354" s="632" t="s">
        <v>3026</v>
      </c>
      <c r="F354" s="632" t="s">
        <v>3027</v>
      </c>
      <c r="G354" s="632" t="s">
        <v>3028</v>
      </c>
      <c r="H354" s="310" t="s">
        <v>3028</v>
      </c>
      <c r="I354" s="480" t="s">
        <v>156</v>
      </c>
      <c r="J354" s="35" t="s">
        <v>3029</v>
      </c>
      <c r="K354" s="185">
        <v>45901</v>
      </c>
      <c r="L354" s="307">
        <v>45991</v>
      </c>
      <c r="M354" s="36">
        <f t="shared" si="76"/>
        <v>12.857142857142858</v>
      </c>
      <c r="N354" s="187">
        <v>0</v>
      </c>
      <c r="O354" s="477" t="s">
        <v>3030</v>
      </c>
      <c r="P354" s="348">
        <f t="shared" si="77"/>
        <v>0</v>
      </c>
      <c r="Q354" s="114" t="str">
        <f>IF(ISNUMBER(P354),IF(P354=100%,"CUMPLIDA",IF(AND(ISNUMBER(L354),ISNUMBER(OCI!$P$6)), IF(L354&lt;OCI!$P$6,"INCUMPLIDA","PROCESO"), "VERIFICAR FECHA")),"SIN VALOR AVANCE")</f>
        <v>PROCESO</v>
      </c>
      <c r="R354" s="310" t="s">
        <v>3028</v>
      </c>
      <c r="S354" s="311" t="s">
        <v>156</v>
      </c>
      <c r="T354" s="137" t="s">
        <v>3029</v>
      </c>
      <c r="U354" s="286">
        <v>45901</v>
      </c>
      <c r="V354" s="312">
        <v>45991</v>
      </c>
      <c r="W354" s="36">
        <f t="shared" si="74"/>
        <v>12.857142857142858</v>
      </c>
      <c r="X354" s="287">
        <v>0</v>
      </c>
      <c r="Y354" s="159" t="s">
        <v>3030</v>
      </c>
      <c r="Z354" s="166">
        <f t="shared" si="78"/>
        <v>1</v>
      </c>
      <c r="AA354" s="166">
        <f t="shared" si="79"/>
        <v>1</v>
      </c>
      <c r="AB354" s="166">
        <f t="shared" si="80"/>
        <v>1</v>
      </c>
      <c r="AC354" s="166">
        <f t="shared" si="81"/>
        <v>1</v>
      </c>
      <c r="AD354" s="166">
        <f t="shared" si="82"/>
        <v>1</v>
      </c>
      <c r="AE354" s="166">
        <f t="shared" si="83"/>
        <v>1</v>
      </c>
      <c r="AF354" s="166">
        <f t="shared" si="84"/>
        <v>1</v>
      </c>
      <c r="AG354" s="166">
        <f t="shared" si="85"/>
        <v>1</v>
      </c>
    </row>
    <row r="355" spans="1:33" ht="225">
      <c r="A355" s="456" t="s">
        <v>12</v>
      </c>
      <c r="B355" s="447" t="s">
        <v>16</v>
      </c>
      <c r="C355" s="631"/>
      <c r="D355" s="631"/>
      <c r="E355" s="632"/>
      <c r="F355" s="632"/>
      <c r="G355" s="632"/>
      <c r="H355" s="310" t="s">
        <v>3028</v>
      </c>
      <c r="I355" s="480" t="s">
        <v>3031</v>
      </c>
      <c r="J355" s="35" t="s">
        <v>3029</v>
      </c>
      <c r="K355" s="185">
        <v>45992</v>
      </c>
      <c r="L355" s="307">
        <v>46081</v>
      </c>
      <c r="M355" s="36">
        <f t="shared" si="76"/>
        <v>12.714285714285714</v>
      </c>
      <c r="N355" s="187">
        <v>0</v>
      </c>
      <c r="O355" s="477" t="s">
        <v>3030</v>
      </c>
      <c r="P355" s="348">
        <f t="shared" si="77"/>
        <v>0</v>
      </c>
      <c r="Q355" s="114" t="str">
        <f>IF(ISNUMBER(P355),IF(P355=100%,"CUMPLIDA",IF(AND(ISNUMBER(L355),ISNUMBER(OCI!$P$6)), IF(L355&lt;OCI!$P$6,"INCUMPLIDA","PROCESO"), "VERIFICAR FECHA")),"SIN VALOR AVANCE")</f>
        <v>PROCESO</v>
      </c>
      <c r="R355" s="310" t="s">
        <v>3028</v>
      </c>
      <c r="S355" s="311" t="s">
        <v>3031</v>
      </c>
      <c r="T355" s="137" t="s">
        <v>3029</v>
      </c>
      <c r="U355" s="286">
        <v>45992</v>
      </c>
      <c r="V355" s="312">
        <v>46081</v>
      </c>
      <c r="W355" s="36">
        <f t="shared" si="74"/>
        <v>12.714285714285714</v>
      </c>
      <c r="X355" s="287">
        <v>0</v>
      </c>
      <c r="Y355" s="159" t="s">
        <v>3030</v>
      </c>
      <c r="Z355" s="166">
        <f t="shared" si="78"/>
        <v>1</v>
      </c>
      <c r="AA355" s="166">
        <f t="shared" si="79"/>
        <v>1</v>
      </c>
      <c r="AB355" s="166">
        <f t="shared" si="80"/>
        <v>1</v>
      </c>
      <c r="AC355" s="166">
        <f t="shared" si="81"/>
        <v>1</v>
      </c>
      <c r="AD355" s="166">
        <f t="shared" si="82"/>
        <v>1</v>
      </c>
      <c r="AE355" s="166">
        <f t="shared" si="83"/>
        <v>1</v>
      </c>
      <c r="AF355" s="166">
        <f t="shared" si="84"/>
        <v>1</v>
      </c>
      <c r="AG355" s="166">
        <f t="shared" si="85"/>
        <v>1</v>
      </c>
    </row>
    <row r="356" spans="1:33" ht="225">
      <c r="A356" s="456" t="s">
        <v>12</v>
      </c>
      <c r="B356" s="447" t="s">
        <v>16</v>
      </c>
      <c r="C356" s="631"/>
      <c r="D356" s="631"/>
      <c r="E356" s="632"/>
      <c r="F356" s="632"/>
      <c r="G356" s="632"/>
      <c r="H356" s="310" t="s">
        <v>3028</v>
      </c>
      <c r="I356" s="480" t="s">
        <v>217</v>
      </c>
      <c r="J356" s="35" t="s">
        <v>3032</v>
      </c>
      <c r="K356" s="185">
        <v>46082</v>
      </c>
      <c r="L356" s="307">
        <v>46356</v>
      </c>
      <c r="M356" s="36">
        <f t="shared" si="76"/>
        <v>39.142857142857146</v>
      </c>
      <c r="N356" s="187">
        <v>0</v>
      </c>
      <c r="O356" s="477" t="s">
        <v>3030</v>
      </c>
      <c r="P356" s="348">
        <f t="shared" si="77"/>
        <v>0</v>
      </c>
      <c r="Q356" s="114" t="str">
        <f>IF(ISNUMBER(P356),IF(P356=100%,"CUMPLIDA",IF(AND(ISNUMBER(L356),ISNUMBER(OCI!$P$6)), IF(L356&lt;OCI!$P$6,"INCUMPLIDA","PROCESO"), "VERIFICAR FECHA")),"SIN VALOR AVANCE")</f>
        <v>PROCESO</v>
      </c>
      <c r="R356" s="310" t="s">
        <v>3028</v>
      </c>
      <c r="S356" s="311" t="s">
        <v>217</v>
      </c>
      <c r="T356" s="137" t="s">
        <v>3032</v>
      </c>
      <c r="U356" s="286">
        <v>46082</v>
      </c>
      <c r="V356" s="312">
        <v>46356</v>
      </c>
      <c r="W356" s="36">
        <f t="shared" si="74"/>
        <v>39.142857142857146</v>
      </c>
      <c r="X356" s="287">
        <v>0</v>
      </c>
      <c r="Y356" s="159" t="s">
        <v>3030</v>
      </c>
      <c r="Z356" s="166">
        <f t="shared" si="78"/>
        <v>1</v>
      </c>
      <c r="AA356" s="166">
        <f t="shared" si="79"/>
        <v>1</v>
      </c>
      <c r="AB356" s="166">
        <f t="shared" si="80"/>
        <v>1</v>
      </c>
      <c r="AC356" s="166">
        <f t="shared" si="81"/>
        <v>1</v>
      </c>
      <c r="AD356" s="166">
        <f t="shared" si="82"/>
        <v>1</v>
      </c>
      <c r="AE356" s="166">
        <f t="shared" si="83"/>
        <v>1</v>
      </c>
      <c r="AF356" s="166">
        <f t="shared" si="84"/>
        <v>1</v>
      </c>
      <c r="AG356" s="166">
        <f t="shared" si="85"/>
        <v>1</v>
      </c>
    </row>
    <row r="357" spans="1:33" ht="225">
      <c r="A357" s="456" t="s">
        <v>12</v>
      </c>
      <c r="B357" s="447" t="s">
        <v>16</v>
      </c>
      <c r="C357" s="631"/>
      <c r="D357" s="631"/>
      <c r="E357" s="632"/>
      <c r="F357" s="632"/>
      <c r="G357" s="632"/>
      <c r="H357" s="310" t="s">
        <v>3028</v>
      </c>
      <c r="I357" s="480" t="s">
        <v>3033</v>
      </c>
      <c r="J357" s="35" t="s">
        <v>3034</v>
      </c>
      <c r="K357" s="185">
        <v>46082</v>
      </c>
      <c r="L357" s="307">
        <v>46387</v>
      </c>
      <c r="M357" s="36">
        <f t="shared" si="76"/>
        <v>43.571428571428569</v>
      </c>
      <c r="N357" s="187">
        <v>0</v>
      </c>
      <c r="O357" s="477" t="s">
        <v>3030</v>
      </c>
      <c r="P357" s="348">
        <f t="shared" si="77"/>
        <v>0</v>
      </c>
      <c r="Q357" s="114" t="str">
        <f>IF(ISNUMBER(P357),IF(P357=100%,"CUMPLIDA",IF(AND(ISNUMBER(L357),ISNUMBER(OCI!$P$6)), IF(L357&lt;OCI!$P$6,"INCUMPLIDA","PROCESO"), "VERIFICAR FECHA")),"SIN VALOR AVANCE")</f>
        <v>PROCESO</v>
      </c>
      <c r="R357" s="310" t="s">
        <v>3028</v>
      </c>
      <c r="S357" s="311" t="s">
        <v>3033</v>
      </c>
      <c r="T357" s="137" t="s">
        <v>3034</v>
      </c>
      <c r="U357" s="286">
        <v>46082</v>
      </c>
      <c r="V357" s="312">
        <v>46387</v>
      </c>
      <c r="W357" s="36">
        <f t="shared" si="74"/>
        <v>43.571428571428569</v>
      </c>
      <c r="X357" s="287">
        <v>0</v>
      </c>
      <c r="Y357" s="159" t="s">
        <v>3030</v>
      </c>
      <c r="Z357" s="166">
        <f t="shared" si="78"/>
        <v>1</v>
      </c>
      <c r="AA357" s="166">
        <f t="shared" si="79"/>
        <v>1</v>
      </c>
      <c r="AB357" s="166">
        <f t="shared" si="80"/>
        <v>1</v>
      </c>
      <c r="AC357" s="166">
        <f t="shared" si="81"/>
        <v>1</v>
      </c>
      <c r="AD357" s="166">
        <f t="shared" si="82"/>
        <v>1</v>
      </c>
      <c r="AE357" s="166">
        <f t="shared" si="83"/>
        <v>1</v>
      </c>
      <c r="AF357" s="166">
        <f t="shared" si="84"/>
        <v>1</v>
      </c>
      <c r="AG357" s="166">
        <f t="shared" si="85"/>
        <v>1</v>
      </c>
    </row>
    <row r="358" spans="1:33" ht="390" customHeight="1">
      <c r="A358" s="456" t="s">
        <v>12</v>
      </c>
      <c r="B358" s="447" t="s">
        <v>16</v>
      </c>
      <c r="C358" s="631"/>
      <c r="D358" s="631"/>
      <c r="E358" s="632"/>
      <c r="F358" s="632"/>
      <c r="G358" s="632"/>
      <c r="H358" s="310" t="s">
        <v>3028</v>
      </c>
      <c r="I358" s="477" t="s">
        <v>3035</v>
      </c>
      <c r="J358" s="35">
        <v>2</v>
      </c>
      <c r="K358" s="185">
        <v>45492</v>
      </c>
      <c r="L358" s="189">
        <v>45522</v>
      </c>
      <c r="M358" s="36">
        <f t="shared" si="76"/>
        <v>4.2857142857142856</v>
      </c>
      <c r="N358" s="187">
        <v>2</v>
      </c>
      <c r="O358" s="477" t="s">
        <v>3036</v>
      </c>
      <c r="P358" s="348">
        <f t="shared" si="77"/>
        <v>1</v>
      </c>
      <c r="Q358" s="114" t="str">
        <f>IF(ISNUMBER(P358),IF(P358=100%,"CUMPLIDA",IF(AND(ISNUMBER(L358),ISNUMBER(OCI!$P$6)), IF(L358&lt;OCI!$P$6,"INCUMPLIDA","PROCESO"), "VERIFICAR FECHA")),"SIN VALOR AVANCE")</f>
        <v>CUMPLIDA</v>
      </c>
      <c r="R358" s="310" t="s">
        <v>3028</v>
      </c>
      <c r="S358" s="159" t="s">
        <v>3035</v>
      </c>
      <c r="T358" s="35">
        <v>2</v>
      </c>
      <c r="U358" s="185">
        <v>45492</v>
      </c>
      <c r="V358" s="189">
        <v>45522</v>
      </c>
      <c r="W358" s="36">
        <f t="shared" si="74"/>
        <v>4.2857142857142856</v>
      </c>
      <c r="X358" s="187">
        <v>2</v>
      </c>
      <c r="Y358" s="159" t="s">
        <v>3036</v>
      </c>
      <c r="Z358" s="166">
        <f t="shared" si="78"/>
        <v>1</v>
      </c>
      <c r="AA358" s="166">
        <f t="shared" si="79"/>
        <v>1</v>
      </c>
      <c r="AB358" s="166">
        <f t="shared" si="80"/>
        <v>1</v>
      </c>
      <c r="AC358" s="166">
        <f t="shared" si="81"/>
        <v>1</v>
      </c>
      <c r="AD358" s="166">
        <f t="shared" si="82"/>
        <v>1</v>
      </c>
      <c r="AE358" s="166">
        <f t="shared" si="83"/>
        <v>1</v>
      </c>
      <c r="AF358" s="166">
        <f t="shared" si="84"/>
        <v>1</v>
      </c>
      <c r="AG358" s="166">
        <f t="shared" si="85"/>
        <v>1</v>
      </c>
    </row>
    <row r="359" spans="1:33" ht="225">
      <c r="A359" s="456" t="s">
        <v>12</v>
      </c>
      <c r="B359" s="447" t="s">
        <v>16</v>
      </c>
      <c r="C359" s="631"/>
      <c r="D359" s="631"/>
      <c r="E359" s="632"/>
      <c r="F359" s="632"/>
      <c r="G359" s="632"/>
      <c r="H359" s="310" t="s">
        <v>3028</v>
      </c>
      <c r="I359" s="477" t="s">
        <v>3037</v>
      </c>
      <c r="J359" s="35">
        <v>1</v>
      </c>
      <c r="K359" s="185">
        <v>45492</v>
      </c>
      <c r="L359" s="189">
        <v>45522</v>
      </c>
      <c r="M359" s="36">
        <f t="shared" si="76"/>
        <v>4.2857142857142856</v>
      </c>
      <c r="N359" s="187">
        <v>1</v>
      </c>
      <c r="O359" s="477" t="s">
        <v>3038</v>
      </c>
      <c r="P359" s="348">
        <f t="shared" si="77"/>
        <v>1</v>
      </c>
      <c r="Q359" s="114" t="str">
        <f>IF(ISNUMBER(P359),IF(P359=100%,"CUMPLIDA",IF(AND(ISNUMBER(L359),ISNUMBER(OCI!$P$6)), IF(L359&lt;OCI!$P$6,"INCUMPLIDA","PROCESO"), "VERIFICAR FECHA")),"SIN VALOR AVANCE")</f>
        <v>CUMPLIDA</v>
      </c>
      <c r="R359" s="310" t="s">
        <v>3028</v>
      </c>
      <c r="S359" s="159" t="s">
        <v>3037</v>
      </c>
      <c r="T359" s="35">
        <v>1</v>
      </c>
      <c r="U359" s="185">
        <v>45492</v>
      </c>
      <c r="V359" s="189">
        <v>45522</v>
      </c>
      <c r="W359" s="36">
        <f t="shared" si="74"/>
        <v>4.2857142857142856</v>
      </c>
      <c r="X359" s="187">
        <v>1</v>
      </c>
      <c r="Y359" s="159" t="s">
        <v>3038</v>
      </c>
      <c r="Z359" s="166">
        <f t="shared" si="78"/>
        <v>1</v>
      </c>
      <c r="AA359" s="166">
        <f t="shared" si="79"/>
        <v>1</v>
      </c>
      <c r="AB359" s="166">
        <f t="shared" si="80"/>
        <v>1</v>
      </c>
      <c r="AC359" s="166">
        <f t="shared" si="81"/>
        <v>1</v>
      </c>
      <c r="AD359" s="166">
        <f t="shared" si="82"/>
        <v>1</v>
      </c>
      <c r="AE359" s="166">
        <f t="shared" si="83"/>
        <v>1</v>
      </c>
      <c r="AF359" s="166">
        <f t="shared" si="84"/>
        <v>1</v>
      </c>
      <c r="AG359" s="166">
        <f t="shared" si="85"/>
        <v>1</v>
      </c>
    </row>
    <row r="360" spans="1:33" ht="225" customHeight="1">
      <c r="A360" s="456" t="s">
        <v>12</v>
      </c>
      <c r="B360" s="447" t="s">
        <v>16</v>
      </c>
      <c r="C360" s="640" t="s">
        <v>3039</v>
      </c>
      <c r="D360" s="631" t="s">
        <v>3040</v>
      </c>
      <c r="E360" s="641" t="s">
        <v>3041</v>
      </c>
      <c r="F360" s="633" t="s">
        <v>3042</v>
      </c>
      <c r="G360" s="34" t="s">
        <v>3043</v>
      </c>
      <c r="H360" s="34" t="s">
        <v>3044</v>
      </c>
      <c r="I360" s="472" t="s">
        <v>3044</v>
      </c>
      <c r="J360" s="35">
        <v>1</v>
      </c>
      <c r="K360" s="185">
        <v>45641</v>
      </c>
      <c r="L360" s="185">
        <v>45716</v>
      </c>
      <c r="M360" s="36">
        <f t="shared" si="76"/>
        <v>10.714285714285714</v>
      </c>
      <c r="N360" s="187">
        <v>0</v>
      </c>
      <c r="O360" s="477" t="s">
        <v>3045</v>
      </c>
      <c r="P360" s="348">
        <f t="shared" si="77"/>
        <v>0</v>
      </c>
      <c r="Q360" s="114" t="str">
        <f>IF(ISNUMBER(P360),IF(P360=100%,"CUMPLIDA",IF(AND(ISNUMBER(L360),ISNUMBER(OCI!$P$6)), IF(L360&lt;OCI!$P$6,"INCUMPLIDA","PROCESO"), "VERIFICAR FECHA")),"SIN VALOR AVANCE")</f>
        <v>PROCESO</v>
      </c>
      <c r="R360" s="34" t="s">
        <v>3044</v>
      </c>
      <c r="S360" s="148" t="s">
        <v>3044</v>
      </c>
      <c r="T360" s="35">
        <v>1</v>
      </c>
      <c r="U360" s="185">
        <v>45641</v>
      </c>
      <c r="V360" s="185">
        <v>45716</v>
      </c>
      <c r="W360" s="36">
        <f t="shared" si="74"/>
        <v>10.714285714285714</v>
      </c>
      <c r="X360" s="187">
        <v>0</v>
      </c>
      <c r="Y360" s="159" t="s">
        <v>3045</v>
      </c>
      <c r="Z360" s="166">
        <f t="shared" si="78"/>
        <v>1</v>
      </c>
      <c r="AA360" s="166">
        <f t="shared" si="79"/>
        <v>1</v>
      </c>
      <c r="AB360" s="166">
        <f t="shared" si="80"/>
        <v>1</v>
      </c>
      <c r="AC360" s="166">
        <f t="shared" si="81"/>
        <v>1</v>
      </c>
      <c r="AD360" s="166">
        <f t="shared" si="82"/>
        <v>1</v>
      </c>
      <c r="AE360" s="166">
        <f t="shared" si="83"/>
        <v>1</v>
      </c>
      <c r="AF360" s="166">
        <f t="shared" si="84"/>
        <v>1</v>
      </c>
      <c r="AG360" s="166">
        <f t="shared" si="85"/>
        <v>1</v>
      </c>
    </row>
    <row r="361" spans="1:33" ht="225.75" customHeight="1">
      <c r="A361" s="456" t="s">
        <v>12</v>
      </c>
      <c r="B361" s="447" t="s">
        <v>16</v>
      </c>
      <c r="C361" s="640"/>
      <c r="D361" s="631"/>
      <c r="E361" s="641"/>
      <c r="F361" s="633"/>
      <c r="G361" s="34" t="s">
        <v>3046</v>
      </c>
      <c r="H361" s="34" t="s">
        <v>3047</v>
      </c>
      <c r="I361" s="472" t="s">
        <v>3047</v>
      </c>
      <c r="J361" s="35">
        <v>8</v>
      </c>
      <c r="K361" s="185">
        <v>45747</v>
      </c>
      <c r="L361" s="185">
        <v>45991</v>
      </c>
      <c r="M361" s="36">
        <f t="shared" si="76"/>
        <v>34.857142857142854</v>
      </c>
      <c r="N361" s="187">
        <v>0</v>
      </c>
      <c r="O361" s="477" t="s">
        <v>3045</v>
      </c>
      <c r="P361" s="348">
        <f t="shared" si="77"/>
        <v>0</v>
      </c>
      <c r="Q361" s="114" t="str">
        <f>IF(ISNUMBER(P361),IF(P361=100%,"CUMPLIDA",IF(AND(ISNUMBER(L361),ISNUMBER(OCI!$P$6)), IF(L361&lt;OCI!$P$6,"INCUMPLIDA","PROCESO"), "VERIFICAR FECHA")),"SIN VALOR AVANCE")</f>
        <v>PROCESO</v>
      </c>
      <c r="R361" s="34" t="s">
        <v>3047</v>
      </c>
      <c r="S361" s="148" t="s">
        <v>3047</v>
      </c>
      <c r="T361" s="35">
        <v>8</v>
      </c>
      <c r="U361" s="185">
        <v>45747</v>
      </c>
      <c r="V361" s="185">
        <v>45991</v>
      </c>
      <c r="W361" s="36">
        <f t="shared" si="74"/>
        <v>34.857142857142854</v>
      </c>
      <c r="X361" s="187">
        <v>0</v>
      </c>
      <c r="Y361" s="159" t="s">
        <v>3045</v>
      </c>
      <c r="Z361" s="166">
        <f t="shared" si="78"/>
        <v>1</v>
      </c>
      <c r="AA361" s="166">
        <f t="shared" si="79"/>
        <v>1</v>
      </c>
      <c r="AB361" s="166">
        <f t="shared" si="80"/>
        <v>1</v>
      </c>
      <c r="AC361" s="166">
        <f t="shared" si="81"/>
        <v>1</v>
      </c>
      <c r="AD361" s="166">
        <f t="shared" si="82"/>
        <v>1</v>
      </c>
      <c r="AE361" s="166">
        <f t="shared" si="83"/>
        <v>1</v>
      </c>
      <c r="AF361" s="166">
        <f t="shared" si="84"/>
        <v>1</v>
      </c>
      <c r="AG361" s="166">
        <f t="shared" si="85"/>
        <v>1</v>
      </c>
    </row>
    <row r="362" spans="1:33" ht="225.75" customHeight="1">
      <c r="A362" s="456" t="s">
        <v>12</v>
      </c>
      <c r="B362" s="447" t="s">
        <v>16</v>
      </c>
      <c r="C362" s="640"/>
      <c r="D362" s="631"/>
      <c r="E362" s="641"/>
      <c r="F362" s="633"/>
      <c r="G362" s="34" t="s">
        <v>3048</v>
      </c>
      <c r="H362" s="34" t="s">
        <v>3049</v>
      </c>
      <c r="I362" s="472" t="s">
        <v>3049</v>
      </c>
      <c r="J362" s="35">
        <v>2</v>
      </c>
      <c r="K362" s="185">
        <v>45748</v>
      </c>
      <c r="L362" s="185">
        <v>45900</v>
      </c>
      <c r="M362" s="36">
        <f t="shared" si="76"/>
        <v>21.714285714285715</v>
      </c>
      <c r="N362" s="187">
        <v>0</v>
      </c>
      <c r="O362" s="477" t="s">
        <v>3045</v>
      </c>
      <c r="P362" s="348">
        <f t="shared" si="77"/>
        <v>0</v>
      </c>
      <c r="Q362" s="114" t="str">
        <f>IF(ISNUMBER(P362),IF(P362=100%,"CUMPLIDA",IF(AND(ISNUMBER(L362),ISNUMBER(OCI!$P$6)), IF(L362&lt;OCI!$P$6,"INCUMPLIDA","PROCESO"), "VERIFICAR FECHA")),"SIN VALOR AVANCE")</f>
        <v>PROCESO</v>
      </c>
      <c r="R362" s="34" t="s">
        <v>3049</v>
      </c>
      <c r="S362" s="148" t="s">
        <v>3049</v>
      </c>
      <c r="T362" s="35">
        <v>2</v>
      </c>
      <c r="U362" s="185">
        <v>45748</v>
      </c>
      <c r="V362" s="185">
        <v>45900</v>
      </c>
      <c r="W362" s="36">
        <f t="shared" si="74"/>
        <v>21.714285714285715</v>
      </c>
      <c r="X362" s="187">
        <v>0</v>
      </c>
      <c r="Y362" s="159" t="s">
        <v>3045</v>
      </c>
      <c r="Z362" s="166">
        <f t="shared" si="78"/>
        <v>1</v>
      </c>
      <c r="AA362" s="166">
        <f t="shared" si="79"/>
        <v>1</v>
      </c>
      <c r="AB362" s="166">
        <f t="shared" si="80"/>
        <v>1</v>
      </c>
      <c r="AC362" s="166">
        <f t="shared" si="81"/>
        <v>1</v>
      </c>
      <c r="AD362" s="166">
        <f t="shared" si="82"/>
        <v>1</v>
      </c>
      <c r="AE362" s="166">
        <f t="shared" si="83"/>
        <v>1</v>
      </c>
      <c r="AF362" s="166">
        <f t="shared" si="84"/>
        <v>1</v>
      </c>
      <c r="AG362" s="166">
        <f t="shared" si="85"/>
        <v>1</v>
      </c>
    </row>
    <row r="363" spans="1:33" ht="409.5">
      <c r="A363" s="456" t="s">
        <v>12</v>
      </c>
      <c r="B363" s="447" t="s">
        <v>16</v>
      </c>
      <c r="C363" s="458" t="s">
        <v>3039</v>
      </c>
      <c r="D363" s="631"/>
      <c r="E363" s="459" t="s">
        <v>3050</v>
      </c>
      <c r="F363" s="310" t="s">
        <v>3051</v>
      </c>
      <c r="G363" s="33" t="s">
        <v>3052</v>
      </c>
      <c r="H363" s="33" t="s">
        <v>3047</v>
      </c>
      <c r="I363" s="477" t="s">
        <v>3047</v>
      </c>
      <c r="J363" s="35">
        <v>10</v>
      </c>
      <c r="K363" s="185">
        <v>45689</v>
      </c>
      <c r="L363" s="185">
        <v>45991</v>
      </c>
      <c r="M363" s="36">
        <f t="shared" si="76"/>
        <v>43.142857142857146</v>
      </c>
      <c r="N363" s="187">
        <v>0</v>
      </c>
      <c r="O363" s="477" t="s">
        <v>3053</v>
      </c>
      <c r="P363" s="348">
        <f t="shared" si="77"/>
        <v>0</v>
      </c>
      <c r="Q363" s="114" t="str">
        <f>IF(ISNUMBER(P363),IF(P363=100%,"CUMPLIDA",IF(AND(ISNUMBER(L363),ISNUMBER(OCI!$P$6)), IF(L363&lt;OCI!$P$6,"INCUMPLIDA","PROCESO"), "VERIFICAR FECHA")),"SIN VALOR AVANCE")</f>
        <v>PROCESO</v>
      </c>
      <c r="R363" s="33" t="s">
        <v>3047</v>
      </c>
      <c r="S363" s="159" t="s">
        <v>3047</v>
      </c>
      <c r="T363" s="35">
        <v>10</v>
      </c>
      <c r="U363" s="185">
        <v>45689</v>
      </c>
      <c r="V363" s="185">
        <v>45991</v>
      </c>
      <c r="W363" s="36">
        <f t="shared" si="74"/>
        <v>43.142857142857146</v>
      </c>
      <c r="X363" s="187">
        <v>0</v>
      </c>
      <c r="Y363" s="159" t="s">
        <v>3053</v>
      </c>
      <c r="Z363" s="166">
        <f t="shared" si="78"/>
        <v>1</v>
      </c>
      <c r="AA363" s="166">
        <f t="shared" si="79"/>
        <v>1</v>
      </c>
      <c r="AB363" s="166">
        <f t="shared" si="80"/>
        <v>1</v>
      </c>
      <c r="AC363" s="166">
        <f t="shared" si="81"/>
        <v>1</v>
      </c>
      <c r="AD363" s="166">
        <f t="shared" si="82"/>
        <v>1</v>
      </c>
      <c r="AE363" s="166">
        <f t="shared" si="83"/>
        <v>1</v>
      </c>
      <c r="AF363" s="166">
        <f t="shared" si="84"/>
        <v>1</v>
      </c>
      <c r="AG363" s="166">
        <f t="shared" si="85"/>
        <v>1</v>
      </c>
    </row>
    <row r="364" spans="1:33" ht="240" customHeight="1">
      <c r="A364" s="456" t="s">
        <v>12</v>
      </c>
      <c r="B364" s="447" t="s">
        <v>16</v>
      </c>
      <c r="C364" s="631" t="s">
        <v>3039</v>
      </c>
      <c r="D364" s="631"/>
      <c r="E364" s="633" t="s">
        <v>3054</v>
      </c>
      <c r="F364" s="633" t="s">
        <v>3055</v>
      </c>
      <c r="G364" s="33" t="s">
        <v>3056</v>
      </c>
      <c r="H364" s="33" t="s">
        <v>3057</v>
      </c>
      <c r="I364" s="477" t="s">
        <v>3057</v>
      </c>
      <c r="J364" s="35">
        <v>1</v>
      </c>
      <c r="K364" s="185">
        <v>45672</v>
      </c>
      <c r="L364" s="185">
        <v>45747</v>
      </c>
      <c r="M364" s="36">
        <f t="shared" si="76"/>
        <v>10.714285714285714</v>
      </c>
      <c r="N364" s="187">
        <v>0</v>
      </c>
      <c r="O364" s="477" t="s">
        <v>3045</v>
      </c>
      <c r="P364" s="348">
        <f t="shared" si="77"/>
        <v>0</v>
      </c>
      <c r="Q364" s="114" t="str">
        <f>IF(ISNUMBER(P364),IF(P364=100%,"CUMPLIDA",IF(AND(ISNUMBER(L364),ISNUMBER(OCI!$P$6)), IF(L364&lt;OCI!$P$6,"INCUMPLIDA","PROCESO"), "VERIFICAR FECHA")),"SIN VALOR AVANCE")</f>
        <v>PROCESO</v>
      </c>
      <c r="R364" s="33" t="s">
        <v>3057</v>
      </c>
      <c r="S364" s="159" t="s">
        <v>3057</v>
      </c>
      <c r="T364" s="35">
        <v>1</v>
      </c>
      <c r="U364" s="185">
        <v>45672</v>
      </c>
      <c r="V364" s="185">
        <v>45747</v>
      </c>
      <c r="W364" s="36">
        <f t="shared" si="74"/>
        <v>10.714285714285714</v>
      </c>
      <c r="X364" s="187">
        <v>0</v>
      </c>
      <c r="Y364" s="159" t="s">
        <v>3045</v>
      </c>
      <c r="Z364" s="166">
        <f t="shared" si="78"/>
        <v>1</v>
      </c>
      <c r="AA364" s="166">
        <f t="shared" si="79"/>
        <v>1</v>
      </c>
      <c r="AB364" s="166">
        <f t="shared" si="80"/>
        <v>1</v>
      </c>
      <c r="AC364" s="166">
        <f t="shared" si="81"/>
        <v>1</v>
      </c>
      <c r="AD364" s="166">
        <f t="shared" si="82"/>
        <v>1</v>
      </c>
      <c r="AE364" s="166">
        <f t="shared" si="83"/>
        <v>1</v>
      </c>
      <c r="AF364" s="166">
        <f t="shared" si="84"/>
        <v>1</v>
      </c>
      <c r="AG364" s="166">
        <f t="shared" si="85"/>
        <v>1</v>
      </c>
    </row>
    <row r="365" spans="1:33" ht="225.75" customHeight="1">
      <c r="A365" s="456" t="s">
        <v>12</v>
      </c>
      <c r="B365" s="447" t="s">
        <v>16</v>
      </c>
      <c r="C365" s="631"/>
      <c r="D365" s="631"/>
      <c r="E365" s="633"/>
      <c r="F365" s="633"/>
      <c r="G365" s="33" t="s">
        <v>3058</v>
      </c>
      <c r="H365" s="33" t="s">
        <v>3059</v>
      </c>
      <c r="I365" s="477" t="s">
        <v>3059</v>
      </c>
      <c r="J365" s="35">
        <v>8</v>
      </c>
      <c r="K365" s="185">
        <v>45748</v>
      </c>
      <c r="L365" s="185">
        <v>45991</v>
      </c>
      <c r="M365" s="36">
        <f t="shared" si="76"/>
        <v>34.714285714285715</v>
      </c>
      <c r="N365" s="187">
        <v>0</v>
      </c>
      <c r="O365" s="477" t="s">
        <v>3045</v>
      </c>
      <c r="P365" s="348">
        <f t="shared" si="77"/>
        <v>0</v>
      </c>
      <c r="Q365" s="114" t="str">
        <f>IF(ISNUMBER(P365),IF(P365=100%,"CUMPLIDA",IF(AND(ISNUMBER(L365),ISNUMBER(OCI!$P$6)), IF(L365&lt;OCI!$P$6,"INCUMPLIDA","PROCESO"), "VERIFICAR FECHA")),"SIN VALOR AVANCE")</f>
        <v>PROCESO</v>
      </c>
      <c r="R365" s="33" t="s">
        <v>3059</v>
      </c>
      <c r="S365" s="159" t="s">
        <v>3059</v>
      </c>
      <c r="T365" s="35">
        <v>8</v>
      </c>
      <c r="U365" s="185">
        <v>45748</v>
      </c>
      <c r="V365" s="185">
        <v>45991</v>
      </c>
      <c r="W365" s="36">
        <f t="shared" si="74"/>
        <v>34.714285714285715</v>
      </c>
      <c r="X365" s="187">
        <v>0</v>
      </c>
      <c r="Y365" s="159" t="s">
        <v>3045</v>
      </c>
      <c r="Z365" s="166">
        <f t="shared" si="78"/>
        <v>1</v>
      </c>
      <c r="AA365" s="166">
        <f t="shared" si="79"/>
        <v>1</v>
      </c>
      <c r="AB365" s="166">
        <f t="shared" si="80"/>
        <v>1</v>
      </c>
      <c r="AC365" s="166">
        <f t="shared" si="81"/>
        <v>1</v>
      </c>
      <c r="AD365" s="166">
        <f t="shared" si="82"/>
        <v>1</v>
      </c>
      <c r="AE365" s="166">
        <f t="shared" si="83"/>
        <v>1</v>
      </c>
      <c r="AF365" s="166">
        <f t="shared" si="84"/>
        <v>1</v>
      </c>
      <c r="AG365" s="166">
        <f t="shared" si="85"/>
        <v>1</v>
      </c>
    </row>
    <row r="366" spans="1:33" ht="300">
      <c r="A366" s="456" t="s">
        <v>12</v>
      </c>
      <c r="B366" s="447" t="s">
        <v>16</v>
      </c>
      <c r="C366" s="631"/>
      <c r="D366" s="631"/>
      <c r="E366" s="633"/>
      <c r="F366" s="633"/>
      <c r="G366" s="33" t="s">
        <v>3060</v>
      </c>
      <c r="H366" s="33" t="s">
        <v>3061</v>
      </c>
      <c r="I366" s="477" t="s">
        <v>3061</v>
      </c>
      <c r="J366" s="35">
        <v>1</v>
      </c>
      <c r="K366" s="185">
        <v>45659</v>
      </c>
      <c r="L366" s="185">
        <v>45747</v>
      </c>
      <c r="M366" s="36">
        <f t="shared" si="76"/>
        <v>12.571428571428571</v>
      </c>
      <c r="N366" s="187">
        <v>0</v>
      </c>
      <c r="O366" s="477" t="s">
        <v>3045</v>
      </c>
      <c r="P366" s="348">
        <f t="shared" si="77"/>
        <v>0</v>
      </c>
      <c r="Q366" s="114" t="str">
        <f>IF(ISNUMBER(P366),IF(P366=100%,"CUMPLIDA",IF(AND(ISNUMBER(L366),ISNUMBER(OCI!$P$6)), IF(L366&lt;OCI!$P$6,"INCUMPLIDA","PROCESO"), "VERIFICAR FECHA")),"SIN VALOR AVANCE")</f>
        <v>PROCESO</v>
      </c>
      <c r="R366" s="33" t="s">
        <v>3061</v>
      </c>
      <c r="S366" s="159" t="s">
        <v>3061</v>
      </c>
      <c r="T366" s="35">
        <v>1</v>
      </c>
      <c r="U366" s="185">
        <v>45659</v>
      </c>
      <c r="V366" s="185">
        <v>45747</v>
      </c>
      <c r="W366" s="36">
        <f t="shared" si="74"/>
        <v>12.571428571428571</v>
      </c>
      <c r="X366" s="187">
        <v>0</v>
      </c>
      <c r="Y366" s="159" t="s">
        <v>3045</v>
      </c>
      <c r="Z366" s="166">
        <f t="shared" si="78"/>
        <v>1</v>
      </c>
      <c r="AA366" s="166">
        <f t="shared" si="79"/>
        <v>1</v>
      </c>
      <c r="AB366" s="166">
        <f t="shared" si="80"/>
        <v>1</v>
      </c>
      <c r="AC366" s="166">
        <f t="shared" si="81"/>
        <v>1</v>
      </c>
      <c r="AD366" s="166">
        <f t="shared" si="82"/>
        <v>1</v>
      </c>
      <c r="AE366" s="166">
        <f t="shared" si="83"/>
        <v>1</v>
      </c>
      <c r="AF366" s="166">
        <f t="shared" si="84"/>
        <v>1</v>
      </c>
      <c r="AG366" s="166">
        <f t="shared" si="85"/>
        <v>1</v>
      </c>
    </row>
    <row r="367" spans="1:33" ht="225.75" customHeight="1">
      <c r="A367" s="456" t="s">
        <v>12</v>
      </c>
      <c r="B367" s="447" t="s">
        <v>16</v>
      </c>
      <c r="C367" s="631"/>
      <c r="D367" s="631"/>
      <c r="E367" s="633"/>
      <c r="F367" s="633"/>
      <c r="G367" s="33" t="s">
        <v>3062</v>
      </c>
      <c r="H367" s="33" t="s">
        <v>3063</v>
      </c>
      <c r="I367" s="477" t="s">
        <v>3063</v>
      </c>
      <c r="J367" s="313">
        <v>1</v>
      </c>
      <c r="K367" s="185">
        <v>45689</v>
      </c>
      <c r="L367" s="185">
        <v>45716</v>
      </c>
      <c r="M367" s="36">
        <f t="shared" si="76"/>
        <v>3.8571428571428572</v>
      </c>
      <c r="N367" s="313">
        <v>0</v>
      </c>
      <c r="O367" s="477" t="s">
        <v>3045</v>
      </c>
      <c r="P367" s="348">
        <f t="shared" si="77"/>
        <v>0</v>
      </c>
      <c r="Q367" s="114" t="str">
        <f>IF(ISNUMBER(P367),IF(P367=100%,"CUMPLIDA",IF(AND(ISNUMBER(L367),ISNUMBER(OCI!$P$6)), IF(L367&lt;OCI!$P$6,"INCUMPLIDA","PROCESO"), "VERIFICAR FECHA")),"SIN VALOR AVANCE")</f>
        <v>PROCESO</v>
      </c>
      <c r="R367" s="33" t="s">
        <v>3063</v>
      </c>
      <c r="S367" s="159" t="s">
        <v>3063</v>
      </c>
      <c r="T367" s="313">
        <v>1</v>
      </c>
      <c r="U367" s="185">
        <v>45689</v>
      </c>
      <c r="V367" s="185">
        <v>45716</v>
      </c>
      <c r="W367" s="36">
        <f t="shared" si="74"/>
        <v>3.8571428571428572</v>
      </c>
      <c r="X367" s="187">
        <v>0</v>
      </c>
      <c r="Y367" s="159" t="s">
        <v>3045</v>
      </c>
      <c r="Z367" s="166">
        <f t="shared" si="78"/>
        <v>1</v>
      </c>
      <c r="AA367" s="166">
        <f t="shared" si="79"/>
        <v>1</v>
      </c>
      <c r="AB367" s="166">
        <f t="shared" si="80"/>
        <v>1</v>
      </c>
      <c r="AC367" s="166">
        <f t="shared" si="81"/>
        <v>1</v>
      </c>
      <c r="AD367" s="166">
        <f t="shared" si="82"/>
        <v>1</v>
      </c>
      <c r="AE367" s="166">
        <f t="shared" si="83"/>
        <v>1</v>
      </c>
      <c r="AF367" s="166">
        <f t="shared" si="84"/>
        <v>1</v>
      </c>
      <c r="AG367" s="166">
        <f t="shared" si="85"/>
        <v>1</v>
      </c>
    </row>
    <row r="368" spans="1:33" ht="225.75" customHeight="1">
      <c r="A368" s="456" t="s">
        <v>12</v>
      </c>
      <c r="B368" s="447" t="s">
        <v>16</v>
      </c>
      <c r="C368" s="631"/>
      <c r="D368" s="631"/>
      <c r="E368" s="633"/>
      <c r="F368" s="633"/>
      <c r="G368" s="33" t="s">
        <v>3064</v>
      </c>
      <c r="H368" s="33" t="s">
        <v>1159</v>
      </c>
      <c r="I368" s="477" t="s">
        <v>1159</v>
      </c>
      <c r="J368" s="35">
        <v>1</v>
      </c>
      <c r="K368" s="185">
        <v>45717</v>
      </c>
      <c r="L368" s="185">
        <v>45747</v>
      </c>
      <c r="M368" s="36">
        <f t="shared" si="76"/>
        <v>4.2857142857142856</v>
      </c>
      <c r="N368" s="187">
        <v>0</v>
      </c>
      <c r="O368" s="477" t="s">
        <v>3045</v>
      </c>
      <c r="P368" s="348">
        <f t="shared" si="77"/>
        <v>0</v>
      </c>
      <c r="Q368" s="114" t="str">
        <f>IF(ISNUMBER(P368),IF(P368=100%,"CUMPLIDA",IF(AND(ISNUMBER(L368),ISNUMBER(OCI!$P$6)), IF(L368&lt;OCI!$P$6,"INCUMPLIDA","PROCESO"), "VERIFICAR FECHA")),"SIN VALOR AVANCE")</f>
        <v>PROCESO</v>
      </c>
      <c r="R368" s="33" t="s">
        <v>1159</v>
      </c>
      <c r="S368" s="159" t="s">
        <v>1159</v>
      </c>
      <c r="T368" s="35">
        <v>1</v>
      </c>
      <c r="U368" s="185">
        <v>45717</v>
      </c>
      <c r="V368" s="185">
        <v>45747</v>
      </c>
      <c r="W368" s="36">
        <f t="shared" si="74"/>
        <v>4.2857142857142856</v>
      </c>
      <c r="X368" s="187">
        <v>0</v>
      </c>
      <c r="Y368" s="159" t="s">
        <v>3045</v>
      </c>
      <c r="Z368" s="166">
        <f t="shared" si="78"/>
        <v>1</v>
      </c>
      <c r="AA368" s="166">
        <f t="shared" si="79"/>
        <v>1</v>
      </c>
      <c r="AB368" s="166">
        <f t="shared" si="80"/>
        <v>1</v>
      </c>
      <c r="AC368" s="166">
        <f t="shared" si="81"/>
        <v>1</v>
      </c>
      <c r="AD368" s="166">
        <f t="shared" si="82"/>
        <v>1</v>
      </c>
      <c r="AE368" s="166">
        <f t="shared" si="83"/>
        <v>1</v>
      </c>
      <c r="AF368" s="166">
        <f t="shared" si="84"/>
        <v>1</v>
      </c>
      <c r="AG368" s="166">
        <f t="shared" si="85"/>
        <v>1</v>
      </c>
    </row>
    <row r="369" spans="1:33" ht="375.75" customHeight="1">
      <c r="A369" s="456" t="s">
        <v>12</v>
      </c>
      <c r="B369" s="447" t="s">
        <v>16</v>
      </c>
      <c r="C369" s="631"/>
      <c r="D369" s="631"/>
      <c r="E369" s="633"/>
      <c r="F369" s="633"/>
      <c r="G369" s="33" t="s">
        <v>3065</v>
      </c>
      <c r="H369" s="33" t="s">
        <v>3066</v>
      </c>
      <c r="I369" s="477" t="s">
        <v>3066</v>
      </c>
      <c r="J369" s="35">
        <v>1</v>
      </c>
      <c r="K369" s="185">
        <v>45641</v>
      </c>
      <c r="L369" s="185">
        <v>45688</v>
      </c>
      <c r="M369" s="36">
        <f t="shared" si="76"/>
        <v>6.7142857142857144</v>
      </c>
      <c r="N369" s="187">
        <v>0</v>
      </c>
      <c r="O369" s="477" t="s">
        <v>3067</v>
      </c>
      <c r="P369" s="348">
        <f t="shared" si="77"/>
        <v>0</v>
      </c>
      <c r="Q369" s="114" t="str">
        <f>IF(ISNUMBER(P369),IF(P369=100%,"CUMPLIDA",IF(AND(ISNUMBER(L369),ISNUMBER(OCI!$P$6)), IF(L369&lt;OCI!$P$6,"INCUMPLIDA","PROCESO"), "VERIFICAR FECHA")),"SIN VALOR AVANCE")</f>
        <v>PROCESO</v>
      </c>
      <c r="R369" s="33" t="s">
        <v>3066</v>
      </c>
      <c r="S369" s="159" t="s">
        <v>3066</v>
      </c>
      <c r="T369" s="35">
        <v>1</v>
      </c>
      <c r="U369" s="185">
        <v>45641</v>
      </c>
      <c r="V369" s="185">
        <v>45688</v>
      </c>
      <c r="W369" s="36">
        <f t="shared" si="74"/>
        <v>6.7142857142857144</v>
      </c>
      <c r="X369" s="187">
        <v>0</v>
      </c>
      <c r="Y369" s="159" t="s">
        <v>3067</v>
      </c>
      <c r="Z369" s="166">
        <f t="shared" si="78"/>
        <v>1</v>
      </c>
      <c r="AA369" s="166">
        <f t="shared" si="79"/>
        <v>1</v>
      </c>
      <c r="AB369" s="166">
        <f t="shared" si="80"/>
        <v>1</v>
      </c>
      <c r="AC369" s="166">
        <f t="shared" si="81"/>
        <v>1</v>
      </c>
      <c r="AD369" s="166">
        <f t="shared" si="82"/>
        <v>1</v>
      </c>
      <c r="AE369" s="166">
        <f t="shared" si="83"/>
        <v>1</v>
      </c>
      <c r="AF369" s="166">
        <f t="shared" si="84"/>
        <v>1</v>
      </c>
      <c r="AG369" s="166">
        <f t="shared" si="85"/>
        <v>1</v>
      </c>
    </row>
    <row r="370" spans="1:33" ht="225.75" customHeight="1">
      <c r="A370" s="456" t="s">
        <v>12</v>
      </c>
      <c r="B370" s="447" t="s">
        <v>16</v>
      </c>
      <c r="C370" s="631"/>
      <c r="D370" s="631"/>
      <c r="E370" s="633"/>
      <c r="F370" s="633"/>
      <c r="G370" s="33" t="s">
        <v>3068</v>
      </c>
      <c r="H370" s="33" t="s">
        <v>3069</v>
      </c>
      <c r="I370" s="477" t="s">
        <v>3069</v>
      </c>
      <c r="J370" s="313">
        <v>1</v>
      </c>
      <c r="K370" s="185">
        <v>45689</v>
      </c>
      <c r="L370" s="185">
        <v>45991</v>
      </c>
      <c r="M370" s="36">
        <f t="shared" si="76"/>
        <v>43.142857142857146</v>
      </c>
      <c r="N370" s="313">
        <v>0</v>
      </c>
      <c r="O370" s="477" t="s">
        <v>3045</v>
      </c>
      <c r="P370" s="348">
        <f t="shared" si="77"/>
        <v>0</v>
      </c>
      <c r="Q370" s="114" t="str">
        <f>IF(ISNUMBER(P370),IF(P370=100%,"CUMPLIDA",IF(AND(ISNUMBER(L370),ISNUMBER(OCI!$P$6)), IF(L370&lt;OCI!$P$6,"INCUMPLIDA","PROCESO"), "VERIFICAR FECHA")),"SIN VALOR AVANCE")</f>
        <v>PROCESO</v>
      </c>
      <c r="R370" s="33" t="s">
        <v>3069</v>
      </c>
      <c r="S370" s="159" t="s">
        <v>3069</v>
      </c>
      <c r="T370" s="313">
        <v>1</v>
      </c>
      <c r="U370" s="185">
        <v>45689</v>
      </c>
      <c r="V370" s="185">
        <v>45991</v>
      </c>
      <c r="W370" s="36">
        <f t="shared" si="74"/>
        <v>43.142857142857146</v>
      </c>
      <c r="X370" s="187">
        <v>0</v>
      </c>
      <c r="Y370" s="159" t="s">
        <v>3045</v>
      </c>
      <c r="Z370" s="166">
        <f t="shared" si="78"/>
        <v>1</v>
      </c>
      <c r="AA370" s="166">
        <f t="shared" si="79"/>
        <v>1</v>
      </c>
      <c r="AB370" s="166">
        <f t="shared" si="80"/>
        <v>1</v>
      </c>
      <c r="AC370" s="166">
        <f t="shared" si="81"/>
        <v>1</v>
      </c>
      <c r="AD370" s="166">
        <f t="shared" si="82"/>
        <v>1</v>
      </c>
      <c r="AE370" s="166">
        <f t="shared" si="83"/>
        <v>1</v>
      </c>
      <c r="AF370" s="166">
        <f t="shared" si="84"/>
        <v>1</v>
      </c>
      <c r="AG370" s="166">
        <f t="shared" si="85"/>
        <v>1</v>
      </c>
    </row>
    <row r="371" spans="1:33" ht="120" customHeight="1">
      <c r="A371" s="456" t="s">
        <v>12</v>
      </c>
      <c r="B371" s="447" t="s">
        <v>16</v>
      </c>
      <c r="C371" s="640" t="s">
        <v>3039</v>
      </c>
      <c r="D371" s="631"/>
      <c r="E371" s="641" t="s">
        <v>3070</v>
      </c>
      <c r="F371" s="633" t="s">
        <v>3071</v>
      </c>
      <c r="G371" s="33" t="s">
        <v>3072</v>
      </c>
      <c r="H371" s="33" t="s">
        <v>3073</v>
      </c>
      <c r="I371" s="477" t="s">
        <v>3073</v>
      </c>
      <c r="J371" s="313">
        <v>1</v>
      </c>
      <c r="K371" s="185">
        <v>45627</v>
      </c>
      <c r="L371" s="185">
        <v>45688</v>
      </c>
      <c r="M371" s="36">
        <f t="shared" si="76"/>
        <v>8.7142857142857135</v>
      </c>
      <c r="N371" s="313">
        <v>0</v>
      </c>
      <c r="O371" s="477" t="s">
        <v>3074</v>
      </c>
      <c r="P371" s="348">
        <f t="shared" si="77"/>
        <v>0</v>
      </c>
      <c r="Q371" s="114" t="str">
        <f>IF(ISNUMBER(P371),IF(P371=100%,"CUMPLIDA",IF(AND(ISNUMBER(L371),ISNUMBER(OCI!$P$6)), IF(L371&lt;OCI!$P$6,"INCUMPLIDA","PROCESO"), "VERIFICAR FECHA")),"SIN VALOR AVANCE")</f>
        <v>PROCESO</v>
      </c>
      <c r="R371" s="33" t="s">
        <v>3073</v>
      </c>
      <c r="S371" s="159" t="s">
        <v>3073</v>
      </c>
      <c r="T371" s="313">
        <v>1</v>
      </c>
      <c r="U371" s="185">
        <v>45627</v>
      </c>
      <c r="V371" s="185">
        <v>45688</v>
      </c>
      <c r="W371" s="36">
        <f t="shared" si="74"/>
        <v>8.7142857142857135</v>
      </c>
      <c r="X371" s="187">
        <v>0</v>
      </c>
      <c r="Y371" s="159" t="s">
        <v>3074</v>
      </c>
      <c r="Z371" s="166">
        <f t="shared" si="78"/>
        <v>1</v>
      </c>
      <c r="AA371" s="166">
        <f t="shared" si="79"/>
        <v>1</v>
      </c>
      <c r="AB371" s="166">
        <f t="shared" si="80"/>
        <v>1</v>
      </c>
      <c r="AC371" s="166">
        <f t="shared" si="81"/>
        <v>1</v>
      </c>
      <c r="AD371" s="166">
        <f t="shared" si="82"/>
        <v>1</v>
      </c>
      <c r="AE371" s="166">
        <f t="shared" si="83"/>
        <v>1</v>
      </c>
      <c r="AF371" s="166">
        <f t="shared" si="84"/>
        <v>1</v>
      </c>
      <c r="AG371" s="166">
        <f t="shared" si="85"/>
        <v>1</v>
      </c>
    </row>
    <row r="372" spans="1:33" ht="345.75" customHeight="1">
      <c r="A372" s="456" t="s">
        <v>12</v>
      </c>
      <c r="B372" s="447" t="s">
        <v>16</v>
      </c>
      <c r="C372" s="640"/>
      <c r="D372" s="631"/>
      <c r="E372" s="641"/>
      <c r="F372" s="633"/>
      <c r="G372" s="33" t="s">
        <v>3075</v>
      </c>
      <c r="H372" s="33" t="s">
        <v>3076</v>
      </c>
      <c r="I372" s="477" t="s">
        <v>3076</v>
      </c>
      <c r="J372" s="35">
        <v>9</v>
      </c>
      <c r="K372" s="185">
        <v>45627</v>
      </c>
      <c r="L372" s="185">
        <v>45900</v>
      </c>
      <c r="M372" s="36">
        <f t="shared" si="76"/>
        <v>39</v>
      </c>
      <c r="N372" s="187">
        <v>0</v>
      </c>
      <c r="O372" s="486" t="s">
        <v>3077</v>
      </c>
      <c r="P372" s="348">
        <f t="shared" si="77"/>
        <v>0</v>
      </c>
      <c r="Q372" s="114" t="str">
        <f>IF(ISNUMBER(P372),IF(P372=100%,"CUMPLIDA",IF(AND(ISNUMBER(L372),ISNUMBER(OCI!$P$6)), IF(L372&lt;OCI!$P$6,"INCUMPLIDA","PROCESO"), "VERIFICAR FECHA")),"SIN VALOR AVANCE")</f>
        <v>PROCESO</v>
      </c>
      <c r="R372" s="33" t="s">
        <v>3076</v>
      </c>
      <c r="S372" s="159" t="s">
        <v>3076</v>
      </c>
      <c r="T372" s="35">
        <v>9</v>
      </c>
      <c r="U372" s="185">
        <v>45627</v>
      </c>
      <c r="V372" s="185">
        <v>45900</v>
      </c>
      <c r="W372" s="36">
        <f t="shared" si="74"/>
        <v>39</v>
      </c>
      <c r="X372" s="187">
        <v>0</v>
      </c>
      <c r="Y372" s="314" t="s">
        <v>3077</v>
      </c>
      <c r="Z372" s="166">
        <f t="shared" si="78"/>
        <v>1</v>
      </c>
      <c r="AA372" s="166">
        <f t="shared" si="79"/>
        <v>1</v>
      </c>
      <c r="AB372" s="166">
        <f t="shared" si="80"/>
        <v>1</v>
      </c>
      <c r="AC372" s="166">
        <f t="shared" si="81"/>
        <v>1</v>
      </c>
      <c r="AD372" s="166">
        <f t="shared" si="82"/>
        <v>1</v>
      </c>
      <c r="AE372" s="166">
        <f t="shared" si="83"/>
        <v>1</v>
      </c>
      <c r="AF372" s="166">
        <f t="shared" si="84"/>
        <v>1</v>
      </c>
      <c r="AG372" s="166">
        <f t="shared" si="85"/>
        <v>1</v>
      </c>
    </row>
    <row r="373" spans="1:33" ht="360" customHeight="1">
      <c r="A373" s="456" t="s">
        <v>12</v>
      </c>
      <c r="B373" s="447" t="s">
        <v>16</v>
      </c>
      <c r="C373" s="631" t="s">
        <v>3039</v>
      </c>
      <c r="D373" s="631"/>
      <c r="E373" s="633" t="s">
        <v>3078</v>
      </c>
      <c r="F373" s="633" t="s">
        <v>3079</v>
      </c>
      <c r="G373" s="34" t="s">
        <v>3080</v>
      </c>
      <c r="H373" s="33" t="s">
        <v>155</v>
      </c>
      <c r="I373" s="477" t="s">
        <v>2860</v>
      </c>
      <c r="J373" s="35">
        <v>1</v>
      </c>
      <c r="K373" s="189">
        <v>45931</v>
      </c>
      <c r="L373" s="189">
        <v>45991</v>
      </c>
      <c r="M373" s="36">
        <f t="shared" si="76"/>
        <v>8.5714285714285712</v>
      </c>
      <c r="N373" s="187">
        <v>0</v>
      </c>
      <c r="O373" s="477" t="s">
        <v>3081</v>
      </c>
      <c r="P373" s="348">
        <f t="shared" si="77"/>
        <v>0</v>
      </c>
      <c r="Q373" s="114" t="str">
        <f>IF(ISNUMBER(P373),IF(P373=100%,"CUMPLIDA",IF(AND(ISNUMBER(L373),ISNUMBER(OCI!$P$6)), IF(L373&lt;OCI!$P$6,"INCUMPLIDA","PROCESO"), "VERIFICAR FECHA")),"SIN VALOR AVANCE")</f>
        <v>PROCESO</v>
      </c>
      <c r="R373" s="315" t="s">
        <v>155</v>
      </c>
      <c r="S373" s="316" t="s">
        <v>2860</v>
      </c>
      <c r="T373" s="284">
        <v>1</v>
      </c>
      <c r="U373" s="317">
        <v>45931</v>
      </c>
      <c r="V373" s="317">
        <v>45991</v>
      </c>
      <c r="W373" s="318">
        <f t="shared" si="74"/>
        <v>8.5714285714285712</v>
      </c>
      <c r="X373" s="287">
        <v>0</v>
      </c>
      <c r="Y373" s="319" t="s">
        <v>3081</v>
      </c>
      <c r="Z373" s="166">
        <f t="shared" si="78"/>
        <v>1</v>
      </c>
      <c r="AA373" s="166">
        <f t="shared" si="79"/>
        <v>1</v>
      </c>
      <c r="AB373" s="166">
        <f t="shared" si="80"/>
        <v>1</v>
      </c>
      <c r="AC373" s="166">
        <f t="shared" si="81"/>
        <v>1</v>
      </c>
      <c r="AD373" s="166">
        <f t="shared" si="82"/>
        <v>1</v>
      </c>
      <c r="AE373" s="166">
        <f t="shared" si="83"/>
        <v>1</v>
      </c>
      <c r="AF373" s="166">
        <f t="shared" si="84"/>
        <v>1</v>
      </c>
      <c r="AG373" s="166">
        <f t="shared" si="85"/>
        <v>1</v>
      </c>
    </row>
    <row r="374" spans="1:33" ht="157.5" customHeight="1">
      <c r="A374" s="456" t="s">
        <v>12</v>
      </c>
      <c r="B374" s="447" t="s">
        <v>16</v>
      </c>
      <c r="C374" s="631"/>
      <c r="D374" s="631"/>
      <c r="E374" s="633"/>
      <c r="F374" s="633"/>
      <c r="G374" s="34" t="s">
        <v>3082</v>
      </c>
      <c r="H374" s="33" t="s">
        <v>3083</v>
      </c>
      <c r="I374" s="480" t="s">
        <v>1420</v>
      </c>
      <c r="J374" s="35">
        <v>1</v>
      </c>
      <c r="K374" s="189">
        <v>45992</v>
      </c>
      <c r="L374" s="189">
        <v>46081</v>
      </c>
      <c r="M374" s="36">
        <f t="shared" si="76"/>
        <v>12.714285714285714</v>
      </c>
      <c r="N374" s="187">
        <v>0</v>
      </c>
      <c r="O374" s="477" t="s">
        <v>3084</v>
      </c>
      <c r="P374" s="348">
        <f t="shared" si="77"/>
        <v>0</v>
      </c>
      <c r="Q374" s="114" t="str">
        <f>IF(ISNUMBER(P374),IF(P374=100%,"CUMPLIDA",IF(AND(ISNUMBER(L374),ISNUMBER(OCI!$P$6)), IF(L374&lt;OCI!$P$6,"INCUMPLIDA","PROCESO"), "VERIFICAR FECHA")),"SIN VALOR AVANCE")</f>
        <v>PROCESO</v>
      </c>
      <c r="R374" s="316" t="s">
        <v>3083</v>
      </c>
      <c r="S374" s="320" t="s">
        <v>1420</v>
      </c>
      <c r="T374" s="284">
        <v>1</v>
      </c>
      <c r="U374" s="317">
        <v>45992</v>
      </c>
      <c r="V374" s="317">
        <v>46081</v>
      </c>
      <c r="W374" s="318">
        <f t="shared" si="74"/>
        <v>12.714285714285714</v>
      </c>
      <c r="X374" s="287">
        <v>0</v>
      </c>
      <c r="Y374" s="319" t="s">
        <v>3084</v>
      </c>
      <c r="Z374" s="166">
        <f t="shared" si="78"/>
        <v>1</v>
      </c>
      <c r="AA374" s="166">
        <f t="shared" si="79"/>
        <v>1</v>
      </c>
      <c r="AB374" s="166">
        <f t="shared" si="80"/>
        <v>1</v>
      </c>
      <c r="AC374" s="166">
        <f t="shared" si="81"/>
        <v>1</v>
      </c>
      <c r="AD374" s="166">
        <f t="shared" si="82"/>
        <v>1</v>
      </c>
      <c r="AE374" s="166">
        <f t="shared" si="83"/>
        <v>1</v>
      </c>
      <c r="AF374" s="166">
        <f t="shared" si="84"/>
        <v>1</v>
      </c>
      <c r="AG374" s="166">
        <f t="shared" si="85"/>
        <v>1</v>
      </c>
    </row>
    <row r="375" spans="1:33" ht="150">
      <c r="A375" s="456" t="s">
        <v>12</v>
      </c>
      <c r="B375" s="447" t="s">
        <v>16</v>
      </c>
      <c r="C375" s="631"/>
      <c r="D375" s="631"/>
      <c r="E375" s="633"/>
      <c r="F375" s="633"/>
      <c r="G375" s="34" t="s">
        <v>1363</v>
      </c>
      <c r="H375" s="33" t="s">
        <v>162</v>
      </c>
      <c r="I375" s="477" t="s">
        <v>163</v>
      </c>
      <c r="J375" s="35">
        <v>5</v>
      </c>
      <c r="K375" s="185">
        <v>46113</v>
      </c>
      <c r="L375" s="185">
        <v>46568</v>
      </c>
      <c r="M375" s="36">
        <f t="shared" si="76"/>
        <v>65</v>
      </c>
      <c r="N375" s="187">
        <v>0</v>
      </c>
      <c r="O375" s="477" t="s">
        <v>3084</v>
      </c>
      <c r="P375" s="348">
        <f t="shared" si="77"/>
        <v>0</v>
      </c>
      <c r="Q375" s="114" t="str">
        <f>IF(ISNUMBER(P375),IF(P375=100%,"CUMPLIDA",IF(AND(ISNUMBER(L375),ISNUMBER(OCI!$P$6)), IF(L375&lt;OCI!$P$6,"INCUMPLIDA","PROCESO"), "VERIFICAR FECHA")),"SIN VALOR AVANCE")</f>
        <v>PROCESO</v>
      </c>
      <c r="R375" s="315" t="s">
        <v>162</v>
      </c>
      <c r="S375" s="321" t="s">
        <v>163</v>
      </c>
      <c r="T375" s="284">
        <v>5</v>
      </c>
      <c r="U375" s="286">
        <v>46113</v>
      </c>
      <c r="V375" s="286">
        <v>46568</v>
      </c>
      <c r="W375" s="318">
        <f t="shared" si="74"/>
        <v>65</v>
      </c>
      <c r="X375" s="287">
        <v>0</v>
      </c>
      <c r="Y375" s="319" t="s">
        <v>3084</v>
      </c>
      <c r="Z375" s="166">
        <f t="shared" si="78"/>
        <v>1</v>
      </c>
      <c r="AA375" s="166">
        <f t="shared" si="79"/>
        <v>1</v>
      </c>
      <c r="AB375" s="166">
        <f t="shared" si="80"/>
        <v>1</v>
      </c>
      <c r="AC375" s="166">
        <f t="shared" si="81"/>
        <v>1</v>
      </c>
      <c r="AD375" s="166">
        <f t="shared" si="82"/>
        <v>1</v>
      </c>
      <c r="AE375" s="166">
        <f t="shared" si="83"/>
        <v>1</v>
      </c>
      <c r="AF375" s="166">
        <f t="shared" si="84"/>
        <v>1</v>
      </c>
      <c r="AG375" s="166">
        <f t="shared" si="85"/>
        <v>1</v>
      </c>
    </row>
    <row r="376" spans="1:33" ht="409.5">
      <c r="A376" s="456" t="s">
        <v>12</v>
      </c>
      <c r="B376" s="447" t="s">
        <v>16</v>
      </c>
      <c r="C376" s="631"/>
      <c r="D376" s="631"/>
      <c r="E376" s="633"/>
      <c r="F376" s="633"/>
      <c r="G376" s="34" t="s">
        <v>3085</v>
      </c>
      <c r="H376" s="34" t="s">
        <v>3086</v>
      </c>
      <c r="I376" s="477" t="s">
        <v>3087</v>
      </c>
      <c r="J376" s="35">
        <v>3</v>
      </c>
      <c r="K376" s="185">
        <v>46296</v>
      </c>
      <c r="L376" s="185">
        <v>46568</v>
      </c>
      <c r="M376" s="36">
        <f t="shared" si="76"/>
        <v>38.857142857142854</v>
      </c>
      <c r="N376" s="187">
        <v>0</v>
      </c>
      <c r="O376" s="477" t="s">
        <v>3088</v>
      </c>
      <c r="P376" s="348">
        <f t="shared" si="77"/>
        <v>0</v>
      </c>
      <c r="Q376" s="114" t="str">
        <f>IF(ISNUMBER(P376),IF(P376=100%,"CUMPLIDA",IF(AND(ISNUMBER(L376),ISNUMBER(OCI!$P$6)), IF(L376&lt;OCI!$P$6,"INCUMPLIDA","PROCESO"), "VERIFICAR FECHA")),"SIN VALOR AVANCE")</f>
        <v>PROCESO</v>
      </c>
      <c r="R376" s="322" t="s">
        <v>3086</v>
      </c>
      <c r="S376" s="319" t="s">
        <v>3087</v>
      </c>
      <c r="T376" s="284">
        <v>3</v>
      </c>
      <c r="U376" s="286">
        <v>46296</v>
      </c>
      <c r="V376" s="286">
        <v>46568</v>
      </c>
      <c r="W376" s="318">
        <f t="shared" si="74"/>
        <v>38.857142857142854</v>
      </c>
      <c r="X376" s="287">
        <v>0</v>
      </c>
      <c r="Y376" s="319" t="s">
        <v>3088</v>
      </c>
      <c r="Z376" s="166">
        <f t="shared" si="78"/>
        <v>1</v>
      </c>
      <c r="AA376" s="166">
        <f t="shared" si="79"/>
        <v>1</v>
      </c>
      <c r="AB376" s="166">
        <f t="shared" si="80"/>
        <v>1</v>
      </c>
      <c r="AC376" s="166">
        <f t="shared" si="81"/>
        <v>1</v>
      </c>
      <c r="AD376" s="166">
        <f t="shared" si="82"/>
        <v>1</v>
      </c>
      <c r="AE376" s="166">
        <f t="shared" si="83"/>
        <v>1</v>
      </c>
      <c r="AF376" s="166">
        <f t="shared" si="84"/>
        <v>1</v>
      </c>
      <c r="AG376" s="166">
        <f t="shared" si="85"/>
        <v>1</v>
      </c>
    </row>
    <row r="377" spans="1:33" ht="409.5">
      <c r="A377" s="456" t="s">
        <v>12</v>
      </c>
      <c r="B377" s="447" t="s">
        <v>16</v>
      </c>
      <c r="C377" s="631"/>
      <c r="D377" s="631"/>
      <c r="E377" s="633"/>
      <c r="F377" s="633"/>
      <c r="G377" s="33" t="s">
        <v>3089</v>
      </c>
      <c r="H377" s="33" t="s">
        <v>3090</v>
      </c>
      <c r="I377" s="477" t="s">
        <v>3090</v>
      </c>
      <c r="J377" s="35">
        <v>2</v>
      </c>
      <c r="K377" s="185">
        <v>45641</v>
      </c>
      <c r="L377" s="185">
        <v>45688</v>
      </c>
      <c r="M377" s="36">
        <f t="shared" si="76"/>
        <v>6.7142857142857144</v>
      </c>
      <c r="N377" s="187">
        <v>0</v>
      </c>
      <c r="O377" s="477" t="s">
        <v>3091</v>
      </c>
      <c r="P377" s="348">
        <f t="shared" si="77"/>
        <v>0</v>
      </c>
      <c r="Q377" s="114" t="str">
        <f>IF(ISNUMBER(P377),IF(P377=100%,"CUMPLIDA",IF(AND(ISNUMBER(L377),ISNUMBER(OCI!$P$6)), IF(L377&lt;OCI!$P$6,"INCUMPLIDA","PROCESO"), "VERIFICAR FECHA")),"SIN VALOR AVANCE")</f>
        <v>PROCESO</v>
      </c>
      <c r="R377" s="33" t="s">
        <v>3090</v>
      </c>
      <c r="S377" s="159" t="s">
        <v>3090</v>
      </c>
      <c r="T377" s="35">
        <v>2</v>
      </c>
      <c r="U377" s="185">
        <v>45641</v>
      </c>
      <c r="V377" s="185">
        <v>45688</v>
      </c>
      <c r="W377" s="36">
        <f t="shared" si="74"/>
        <v>6.7142857142857144</v>
      </c>
      <c r="X377" s="187">
        <v>0</v>
      </c>
      <c r="Y377" s="159" t="s">
        <v>3091</v>
      </c>
      <c r="Z377" s="166">
        <f t="shared" si="78"/>
        <v>1</v>
      </c>
      <c r="AA377" s="166">
        <f t="shared" si="79"/>
        <v>1</v>
      </c>
      <c r="AB377" s="166">
        <f t="shared" si="80"/>
        <v>1</v>
      </c>
      <c r="AC377" s="166">
        <f t="shared" si="81"/>
        <v>1</v>
      </c>
      <c r="AD377" s="166">
        <f t="shared" si="82"/>
        <v>1</v>
      </c>
      <c r="AE377" s="166">
        <f t="shared" si="83"/>
        <v>1</v>
      </c>
      <c r="AF377" s="166">
        <f t="shared" si="84"/>
        <v>1</v>
      </c>
      <c r="AG377" s="166">
        <f t="shared" si="85"/>
        <v>1</v>
      </c>
    </row>
    <row r="378" spans="1:33" ht="315" customHeight="1">
      <c r="A378" s="456" t="s">
        <v>12</v>
      </c>
      <c r="B378" s="447" t="s">
        <v>16</v>
      </c>
      <c r="C378" s="631"/>
      <c r="D378" s="631"/>
      <c r="E378" s="633"/>
      <c r="F378" s="310"/>
      <c r="G378" s="33" t="s">
        <v>3092</v>
      </c>
      <c r="H378" s="33" t="s">
        <v>3093</v>
      </c>
      <c r="I378" s="477" t="s">
        <v>3093</v>
      </c>
      <c r="J378" s="35">
        <v>2</v>
      </c>
      <c r="K378" s="185">
        <v>45641</v>
      </c>
      <c r="L378" s="185">
        <v>45688</v>
      </c>
      <c r="M378" s="36">
        <f t="shared" si="76"/>
        <v>6.7142857142857144</v>
      </c>
      <c r="N378" s="187">
        <v>0</v>
      </c>
      <c r="O378" s="477" t="s">
        <v>3091</v>
      </c>
      <c r="P378" s="348">
        <f t="shared" si="77"/>
        <v>0</v>
      </c>
      <c r="Q378" s="114" t="str">
        <f>IF(ISNUMBER(P378),IF(P378=100%,"CUMPLIDA",IF(AND(ISNUMBER(L378),ISNUMBER(OCI!$P$6)), IF(L378&lt;OCI!$P$6,"INCUMPLIDA","PROCESO"), "VERIFICAR FECHA")),"SIN VALOR AVANCE")</f>
        <v>PROCESO</v>
      </c>
      <c r="R378" s="33" t="s">
        <v>3093</v>
      </c>
      <c r="S378" s="159" t="s">
        <v>3093</v>
      </c>
      <c r="T378" s="35">
        <v>2</v>
      </c>
      <c r="U378" s="185">
        <v>45641</v>
      </c>
      <c r="V378" s="185">
        <v>45688</v>
      </c>
      <c r="W378" s="36">
        <f t="shared" si="74"/>
        <v>6.7142857142857144</v>
      </c>
      <c r="X378" s="187">
        <v>0</v>
      </c>
      <c r="Y378" s="159" t="s">
        <v>3091</v>
      </c>
      <c r="Z378" s="166">
        <f t="shared" ref="Z378:Z379" si="87">IF(H378=R378,1,0)</f>
        <v>1</v>
      </c>
      <c r="AA378" s="166">
        <f t="shared" ref="AA378:AA379" si="88">IF(I378=S378,1,0)</f>
        <v>1</v>
      </c>
      <c r="AB378" s="166">
        <f t="shared" ref="AB378:AB379" si="89">IF(J378=T378,1,0)</f>
        <v>1</v>
      </c>
      <c r="AC378" s="166">
        <f t="shared" ref="AC378:AC379" si="90">IF(K378=U378,1,0)</f>
        <v>1</v>
      </c>
      <c r="AD378" s="166">
        <f t="shared" ref="AD378:AD379" si="91">IF(L378=V378,1,0)</f>
        <v>1</v>
      </c>
      <c r="AE378" s="166">
        <f t="shared" ref="AE378:AE379" si="92">IF(M378=W378,1,0)</f>
        <v>1</v>
      </c>
      <c r="AF378" s="166">
        <f t="shared" ref="AF378:AF379" si="93">IF(N378=X378,1,0)</f>
        <v>1</v>
      </c>
      <c r="AG378" s="166">
        <f t="shared" ref="AG378:AG379" si="94">IF(O378=Y378,1,0)</f>
        <v>1</v>
      </c>
    </row>
    <row r="379" spans="1:33" ht="360" customHeight="1">
      <c r="A379" s="456" t="s">
        <v>12</v>
      </c>
      <c r="B379" s="447" t="s">
        <v>16</v>
      </c>
      <c r="C379" s="631"/>
      <c r="D379" s="631"/>
      <c r="E379" s="633"/>
      <c r="F379" s="310"/>
      <c r="G379" s="33" t="s">
        <v>3094</v>
      </c>
      <c r="H379" s="33" t="s">
        <v>3095</v>
      </c>
      <c r="I379" s="477" t="s">
        <v>3095</v>
      </c>
      <c r="J379" s="35">
        <v>2</v>
      </c>
      <c r="K379" s="185">
        <v>45641</v>
      </c>
      <c r="L379" s="185">
        <v>45777</v>
      </c>
      <c r="M379" s="36">
        <f t="shared" si="76"/>
        <v>19.428571428571427</v>
      </c>
      <c r="N379" s="187">
        <v>0</v>
      </c>
      <c r="O379" s="477" t="s">
        <v>3096</v>
      </c>
      <c r="P379" s="348">
        <f t="shared" si="77"/>
        <v>0</v>
      </c>
      <c r="Q379" s="114" t="str">
        <f>IF(ISNUMBER(P379),IF(P379=100%,"CUMPLIDA",IF(AND(ISNUMBER(L379),ISNUMBER(OCI!$P$6)), IF(L379&lt;OCI!$P$6,"INCUMPLIDA","PROCESO"), "VERIFICAR FECHA")),"SIN VALOR AVANCE")</f>
        <v>PROCESO</v>
      </c>
      <c r="R379" s="33" t="s">
        <v>3095</v>
      </c>
      <c r="S379" s="159" t="s">
        <v>3095</v>
      </c>
      <c r="T379" s="35">
        <v>2</v>
      </c>
      <c r="U379" s="185">
        <v>45641</v>
      </c>
      <c r="V379" s="185">
        <v>45777</v>
      </c>
      <c r="W379" s="36">
        <f t="shared" si="74"/>
        <v>19.428571428571427</v>
      </c>
      <c r="X379" s="187">
        <v>0</v>
      </c>
      <c r="Y379" s="159" t="s">
        <v>3096</v>
      </c>
      <c r="Z379" s="166">
        <f t="shared" si="87"/>
        <v>1</v>
      </c>
      <c r="AA379" s="166">
        <f t="shared" si="88"/>
        <v>1</v>
      </c>
      <c r="AB379" s="166">
        <f t="shared" si="89"/>
        <v>1</v>
      </c>
      <c r="AC379" s="166">
        <f t="shared" si="90"/>
        <v>1</v>
      </c>
      <c r="AD379" s="166">
        <f t="shared" si="91"/>
        <v>1</v>
      </c>
      <c r="AE379" s="166">
        <f t="shared" si="92"/>
        <v>1</v>
      </c>
      <c r="AF379" s="166">
        <f t="shared" si="93"/>
        <v>1</v>
      </c>
      <c r="AG379" s="166">
        <f t="shared" si="94"/>
        <v>1</v>
      </c>
    </row>
  </sheetData>
  <sheetProtection algorithmName="SHA-512" hashValue="2bmzt6NOhAPl+VAWRQIDVek7/yrXDGy0g9WtMGWx/1ce0po/6fSt1Tb41906lOW9eVW39wB5UA2NUxcBABBwEw==" saltValue="mpGGccY7thRycivDnOJH4w==" spinCount="100000" sheet="1" formatCells="0" formatColumns="0" formatRows="0" autoFilter="0"/>
  <protectedRanges>
    <protectedRange sqref="Y327" name="Rango2_1_1_3_1_1_2_2_1_1_1_1_1_1_1_1_3_4"/>
    <protectedRange sqref="Y335:Y338" name="Rango2_39_1_1_1_1_1_1_3_4"/>
    <protectedRange sqref="Y331:Y333" name="Rango2_1_1_6_1_1_1_1_1_1_3_4"/>
    <protectedRange sqref="Y354:Y359" name="Rango2_4_2_2_1_1_1_1_3_4"/>
    <protectedRange sqref="Y360:Y362 Y370 Y364:Y368" name="Rango2_5_1_3_4"/>
    <protectedRange sqref="Y369 Y371" name="Rango2_16_3_4"/>
    <protectedRange sqref="Y363" name="Rango2_22_2_3_4"/>
    <protectedRange sqref="T334" name="Rango2_2_10_1_1_2_1_1_1_1_1_1_3_2"/>
    <protectedRange sqref="U335:V337 U338" name="Rango2_38_1_1_2_1_1_1_1_1_1_3_2"/>
    <protectedRange sqref="S339:S345" name="Rango2_8_4_1_1_2_1_1_1_1_1_1_3_2"/>
    <protectedRange sqref="T346" name="Rango2_61_1_1_2_1_1_1_1_1_1_3_2"/>
    <protectedRange sqref="T339:T345" name="Rango2_8_5_1_1_2_1_1_1_1_1_1_3_2"/>
    <protectedRange sqref="V348" name="Rango2_1_3_9_1_1_2_1_1_1_1_1_2_1_3_2"/>
    <protectedRange sqref="R349:T349" name="Rango2_3_1_11_1_2_1_1_1_1_1_1_3_2"/>
    <protectedRange sqref="U349" name="Rango2_5_12_1_1_2_1_1_1_1_2_1_3_2"/>
    <protectedRange sqref="R350" name="Rango2_6_1_2_1_2_1_1_1_1_1_2_1_3_2"/>
    <protectedRange sqref="V350" name="Rango2_7_7_1_1_2_1_1_1_1_1_2_1_3_2"/>
    <protectedRange sqref="T351" name="Rango2_8_7_1_1_2_1_1_1_1_2_1_3_2"/>
    <protectedRange sqref="V351" name="Rango2_10_1_1_1_2_1_1_1_1_1_2_1_3_2"/>
    <protectedRange sqref="T353" name="Rango2_11_5_1_1_2_1_1_1_1_1_1_3_2"/>
    <protectedRange sqref="S353" name="Rango2_11_1_1_1_1_2_1_1_1_1_2_1_3_2"/>
    <protectedRange sqref="S358:T359" name="Rango2_4_2_1_1_1_2_1_3_2"/>
    <protectedRange sqref="U358:V359" name="Rango2_4_2_1_2_1_1_3_2"/>
    <protectedRange sqref="S354:S357" name="Rango2_4_2_1_1_2_3_2"/>
    <protectedRange sqref="R360:S362" name="Rango2_2_3_2"/>
    <protectedRange sqref="T360:T362" name="Rango2_3_3_2"/>
    <protectedRange sqref="U360:V362" name="Rango2_4_3_2"/>
    <protectedRange sqref="R363:S363" name="Rango2_8_2_3_2"/>
    <protectedRange sqref="T363" name="Rango2_9_2_3_2"/>
    <protectedRange sqref="U363:V363" name="Rango2_10_2_3_2"/>
    <protectedRange sqref="R364:S370" name="Rango2_13_2_3_2"/>
    <protectedRange sqref="T364:T370" name="Rango2_14_3_2"/>
    <protectedRange sqref="U364:V370" name="Rango2_15_2_3_2"/>
    <protectedRange sqref="R371:S372" name="Rango2_19_3_2"/>
    <protectedRange sqref="T371:T372" name="Rango2_20_2_3_2"/>
    <protectedRange sqref="U371:V372 U375:V376" name="Rango2_21_2_3_2"/>
    <protectedRange sqref="R379:S379" name="Rango2_26_2_3_2"/>
    <protectedRange sqref="R377:S378" name="Rango2_2_1_2_3_2"/>
    <protectedRange sqref="T377:T379" name="Rango2_27_2_3_2"/>
    <protectedRange sqref="U377:V379" name="Rango2_1_2_2_3_2"/>
    <protectedRange sqref="V338" name="Rango2_38_1_2_1_1_1_1_1_1_3_1_1"/>
    <protectedRange sqref="V346" name="Rango2_62_1_2_1_1_1_1_1_1_3_1_1"/>
    <protectedRange sqref="U354:V357" name="Rango2_4_2_1_1_1_1_2_2_3_1_1"/>
    <protectedRange sqref="V373:V374" name="Rango2_1_2_2_3_3_1"/>
    <protectedRange sqref="U373:U374" name="Rango2_1_2_2_3_2_2_1"/>
    <protectedRange sqref="S373:S376" name="Rango2_1_1_1_3_1_2_1"/>
    <protectedRange sqref="T373:T376" name="Rango2_27_2_3_1_2_1"/>
    <protectedRange sqref="R373:R376" name="Rango2_1_1_1_3_2_1_1"/>
    <protectedRange sqref="R193:R194" name="Rango2_11_2_1_1_2_1_1_3_3"/>
    <protectedRange sqref="R195:R196" name="Rango2_11_3_1_2_1_1_1_3_3"/>
    <protectedRange sqref="S193:S196" name="Rango2_11_4_1_2_1_1_1_3_3"/>
    <protectedRange sqref="T193:T196" name="Rango2_12_1_2_1_2_1_1_3_3"/>
    <protectedRange sqref="U193:V196" name="Rango2_14_1_2_2_1_1_1_3_3"/>
    <protectedRange sqref="R96:R97" name="Rango2_38_2_12_1_4_1_1_2_1_1_1_1_2_1_1_1_1_1_3_3"/>
    <protectedRange sqref="S96:S97" name="Rango2_38_2_12_1_2_2_1_1_2_1_1_1_1_2_1_1_1_1_1_3_3"/>
    <protectedRange sqref="S109" name="Rango2_41_2_2_1_1_1_1_1_1_2_1_1_1_1_2_1_1_1_1_1_3_3"/>
    <protectedRange sqref="R121:R122" name="Rango2_40_2_3_1_1_1_1_1_2_1_1_1_1_2_1_1_1_1_1_3_3"/>
    <protectedRange sqref="S121:S122" name="Rango2_41_2_2_1_1_1_1_1_1_2_1_1_1_1_2_1_2_1_1_3_3"/>
    <protectedRange sqref="R138:R141" name="Rango2_2_14_1_2_1_1_1_1_1_3_3"/>
    <protectedRange sqref="R137 R135" name="Rango2_1_2_4_1_2_1_1_1_1_1_3_3"/>
    <protectedRange sqref="R136" name="Rango2_1_1_1_2_1_1_2_1_1_1_1_1_3_3"/>
    <protectedRange sqref="S138:S141" name="Rango2_3_7_1_2_1_1_1_1_1_3_3"/>
    <protectedRange sqref="S137 S135" name="Rango2_1_3_13_1_2_1_1_1_1_1_3_3"/>
    <protectedRange sqref="S136" name="Rango2_1_1_2_2_1_2_1_1_1_1_1_3_3"/>
    <protectedRange sqref="T138:T141" name="Rango2_4_21_1_2_1_1_1_1_1_3_3"/>
    <protectedRange sqref="T135 T137" name="Rango2_1_4_1_2_2_1_1_1_1_1_3_3"/>
    <protectedRange sqref="T136" name="Rango2_1_1_3_1_1_2_1_1_1_1_1_3_3"/>
    <protectedRange sqref="U135:V135 U137:V137" name="Rango2_1_5_1_1_2_1_1_1_1_1_3_3"/>
    <protectedRange sqref="U136:V136" name="Rango2_1_1_4_1_1_2_1_1_1_1_1_3_3"/>
    <protectedRange sqref="U138:V141" name="Rango2_5_3_1_2_1_2_1_1_1_1_1_3_3"/>
    <protectedRange sqref="R134" name="Rango2_1_2_4_1_1_2_1_1_1_1_1_3_3"/>
    <protectedRange sqref="S134" name="Rango2_1_3_13_1_1_2_1_1_1_1_1_3_3"/>
    <protectedRange sqref="T134" name="Rango2_1_4_1_1_2_1_1_1_1_1_3_3"/>
    <protectedRange sqref="U134:V134" name="Rango2_1_5_1_2_4_1_1_1_1_1_3_3"/>
    <protectedRange sqref="R155:R156" name="Rango2_2_3_2_1_2_1_1_1_1_1_3_3"/>
    <protectedRange sqref="R154" name="Rango2_7_3_1_1_2_1_1_1_1_1_3_3"/>
    <protectedRange sqref="S155:S156" name="Rango2_2_4_1_1_2_1_1_1_1_1_3_3"/>
    <protectedRange sqref="S154" name="Rango2_7_4_1_1_2_1_1_1_1_1_3_3"/>
    <protectedRange sqref="T155:T156" name="Rango2_2_5_1_1_2_1_1_1_1_1_3_3"/>
    <protectedRange sqref="T154" name="Rango2_7_5_1_1_2_1_1_1_1_1_3_3"/>
    <protectedRange sqref="U155:U156" name="Rango2_14_8_1_2_1_1_1_1_1_3_3"/>
    <protectedRange sqref="V155:V156" name="Rango2_2_6_1_1_2_1_1_1_1_1_3_3"/>
    <protectedRange sqref="U154:V154" name="Rango2_7_6_1_1_2_1_1_1_1_1_3_3"/>
    <protectedRange sqref="R153" name="Rango2_11_5_1_2_1_1_1_1_3_3"/>
    <protectedRange sqref="S153" name="Rango2_12_4_2_1_1_1_1_1_3_3"/>
    <protectedRange sqref="T153" name="Rango2_13_6_2_1_1_1_1_1_3_3"/>
    <protectedRange sqref="U153" name="Rango2_14_8_2_1_1_1_1_1_3_3"/>
    <protectedRange sqref="V153" name="Rango2_1_5_1_2_1_1_1_1_1_1_1_3_3"/>
    <protectedRange sqref="R158:R161" name="Rango2_17_2_1_2_1_1_1_1_1_3_3"/>
    <protectedRange sqref="S158:S161" name="Rango2_18_1_1_2_1_1_1_1_1_3_3"/>
    <protectedRange sqref="T158:T161" name="Rango2_20_1_1_2_1_1_1_1_1_3_3"/>
    <protectedRange sqref="U158:V161" name="Rango2_5_3_2_1_2_2_1_1_1_1_1_3_3"/>
    <protectedRange sqref="R157" name="Rango2_17_2_2_1_1_1_1_1_3_3"/>
    <protectedRange sqref="S157" name="Rango2_18_1_2_1_1_1_1_1_3_3"/>
    <protectedRange sqref="T157" name="Rango2_20_1_2_1_1_1_1_1_3_3"/>
    <protectedRange sqref="V157" name="Rango2_1_5_1_2_2_1_1_1_1_1_1_3_3"/>
    <protectedRange sqref="R176" name="Rango2_27_1_1_2_1_1_1_1_1_3_3"/>
    <protectedRange sqref="R174" name="Rango2_3_3_2_1_2_1_1_1_1_1_3_3"/>
    <protectedRange sqref="S176:T176" name="Rango2_28_1_1_2_1_1_1_1_1_3_3"/>
    <protectedRange sqref="S174:T174" name="Rango2_3_4_2_1_2_1_1_1_1_1_3_3"/>
    <protectedRange sqref="U176 U174" name="Rango2_29_1_1_2_1_1_1_1_1_3_3"/>
    <protectedRange sqref="V174" name="Rango2_2_7_1_1_2_1_1_1_1_1_3_3"/>
    <protectedRange sqref="R173" name="Rango2_27_1_2_1_1_1_1_1_3_3"/>
    <protectedRange sqref="S173:T173" name="Rango2_28_1_3_1_1_1_1_1_3_3"/>
    <protectedRange sqref="U173" name="Rango2_29_1_3_1_1_1_1_1_3_3"/>
    <protectedRange sqref="T175" name="Rango2_28_1_2_1_1_1_1_1_1_3_3"/>
    <protectedRange sqref="R175" name="Rango2_27_1_1_1_2_1_1_1_1_1_3_3"/>
    <protectedRange sqref="V173" name="Rango2_1_5_1_2_3_1_1_1_1_1_1_3_3"/>
    <protectedRange sqref="S175" name="Rango2_28_1_1_1_2_1_1_1_1_1_3_3"/>
    <protectedRange sqref="U175" name="Rango2_29_1_2_1_1_1_1_1_1_3_3"/>
    <protectedRange sqref="V175" name="Rango2_2_7_1_3_1_1_1_1_1_3_3"/>
    <protectedRange sqref="V176" name="Rango2_2_7_1_2_1_1_1_1_1_1_3_3"/>
    <protectedRange sqref="R177:R180" name="Rango2_34_1_1_2_1_1_1_1_1_3_4"/>
    <protectedRange sqref="S177:T180" name="Rango2_35_1_1_2_1_1_1_1_1_3_3"/>
    <protectedRange sqref="U177:V180" name="Rango2_5_3_3_1_1_2_1_1_1_1_1_3_3"/>
    <protectedRange sqref="S192:T192" name="Rango2_35_1_2_1_1_1_1_1_3_3"/>
    <protectedRange sqref="U192" name="Rango2_36_1_2_1_1_1_2_1_3_3"/>
    <protectedRange sqref="V192" name="Rango2_36_1_2_1_1_1_1_2_1_3_3"/>
    <protectedRange sqref="R283:S285" name="Rango2_10_1_1_2_3"/>
    <protectedRange sqref="T283:T285" name="Rango2_12_1_1_2_3"/>
    <protectedRange sqref="U283:V285" name="Rango2_13_1_1_2_3"/>
    <protectedRange sqref="R286" name="Rango2_1_1_2_1_1_3_3"/>
    <protectedRange sqref="R287" name="Rango2_2_2_1_3_3"/>
    <protectedRange sqref="R288" name="Rango2_3_2_1_1_3_3"/>
    <protectedRange sqref="S286" name="Rango2_1_2_1_1_3_3"/>
    <protectedRange sqref="S287" name="Rango2_2_3_1_3_3"/>
    <protectedRange sqref="S288" name="Rango2_3_3_1_3_3"/>
    <protectedRange sqref="T286" name="Rango2_1_4_1_1_2_3"/>
    <protectedRange sqref="T287" name="Rango2_2_4_1_3_3"/>
    <protectedRange sqref="T288" name="Rango2_3_4_1_3_3"/>
    <protectedRange sqref="U286:V286" name="Rango2_1_5_1_3_3"/>
    <protectedRange sqref="U287:V287" name="Rango2_2_5_1_1_3_3"/>
    <protectedRange sqref="U288:V288" name="Rango2_3_5_1_3_3"/>
    <protectedRange sqref="R289:R290" name="Rango2_22_1_1_2_3"/>
    <protectedRange sqref="S289:S290" name="Rango2_23_1_3_3"/>
    <protectedRange sqref="T289:T290" name="Rango2_24_1_3_3"/>
    <protectedRange sqref="U289:V290" name="Rango2_25_1_3_3"/>
    <protectedRange sqref="R291" name="Rango2_29_1_3_3"/>
    <protectedRange sqref="S291" name="Rango2_30_1_3_3"/>
    <protectedRange sqref="T291" name="Rango2_31_1_3_3"/>
    <protectedRange sqref="U291:V291" name="Rango2_32_1_3_3"/>
    <protectedRange sqref="R292:S298" name="Rango2_37_1_3_3"/>
    <protectedRange sqref="T292:T297" name="Rango2_38_1_1_2_3"/>
    <protectedRange sqref="U292:V296" name="Rango2_39_1_1_2_3"/>
    <protectedRange sqref="R300:S301" name="Rango2_43_1_1_2_3"/>
    <protectedRange sqref="T300:T301" name="Rango2_44_1_1_2_3"/>
    <protectedRange sqref="U300:V301" name="Rango2_45_1_1_2_3"/>
    <protectedRange sqref="R302:S302" name="Rango2_49_1_1_2_3"/>
    <protectedRange sqref="T302:T303" name="Rango2_50_1_1_2_3"/>
    <protectedRange sqref="U302:V303" name="Rango2_51_1_1_2_3"/>
    <protectedRange sqref="Y193:Y194" name="Rango2_16_1_2_1_1_2_2"/>
    <protectedRange sqref="Y195" name="Rango2_16_4_1_1_1_3_1"/>
    <protectedRange sqref="Y196" name="Rango2_16_5_1_1_1_3_1"/>
    <protectedRange sqref="Y228:Y229" name="Rango2_1_1_3_1_1_2_2_1_1_1_1_2_7_1_1_1_3_1"/>
    <protectedRange sqref="Y247:Y248" name="Rango2_1_1_3_1_1_2_2_1_1_1_1_2_11_1_1_1_3_1"/>
    <protectedRange sqref="Y223:Y224 Y239:Y245" name="Rango2_1_1_3_1_1_2_2_1_1_1_1_2_9_1_1_1_1_3_1"/>
    <protectedRange sqref="Y254:Y256" name="Rango2_1_1_3_1_1_2_2_1_1_1_1_2_3_1_1_3_1"/>
    <protectedRange sqref="Y258" name="Rango2_1_1_3_1_1_2_2_1_1_1_1_2_1_1_1_1_3_1"/>
    <protectedRange sqref="Y264" name="Rango2_1_1_3_1_1_2_2_1_1_1_1_2_2_1_1_1_3_1"/>
    <protectedRange sqref="Y138:Y141" name="Rango2_6_1_1_1_1_1_1_3"/>
    <protectedRange sqref="Y135 Y137" name="Rango2_1_6_1_1_1_1_1_1_3"/>
    <protectedRange sqref="Y136" name="Rango2_1_1_5_1_1_1_1_1_1_3"/>
    <protectedRange sqref="Y134" name="Rango2_1_6_1_1_2_1_1_1_1_3"/>
    <protectedRange sqref="Y154" name="Rango2_2_1_1_3_1_1_1_1_1_3_1"/>
    <protectedRange sqref="Y158:Y161" name="Rango2_24_1_1_1_1_1_1_3_1"/>
    <protectedRange sqref="Y174" name="Rango2_3_5_1_1_1_1_1_1_3_1"/>
    <protectedRange sqref="Y175" name="Rango2_30_1_1_1_1_1_1_1_3_1"/>
    <protectedRange sqref="Y176" name="Rango2_30_1_1_1_1_1_3_1"/>
    <protectedRange sqref="Y177:Y180 Y192" name="Rango2_37_1_1_1_1_1_1_3_2"/>
    <protectedRange sqref="Y289:Y290" name="Rango2_26_1_3_2"/>
    <protectedRange sqref="Y291" name="Rango2_33_1_3"/>
    <protectedRange sqref="Y292:Y299" name="Rango2_40_1_1_2"/>
    <protectedRange sqref="Y300:Y301" name="Rango2_46_1_1_2_2"/>
    <protectedRange sqref="Y302:Y303" name="Rango2_52_1_1_2_2"/>
    <protectedRange sqref="E11:E15" name="Rango2_16_1_1_3_2_1"/>
    <protectedRange sqref="E47:E58" name="Rango2_2_3_1_1_1_2_2_1"/>
    <protectedRange sqref="E59:E62" name="Rango2_2_6_1_1_2_2_1"/>
    <protectedRange sqref="F11:F15" name="Rango2_5_1_2_1_1_2_2_1"/>
    <protectedRange sqref="F47:F58" name="Rango2_6_3_1_1_2_2_1"/>
    <protectedRange sqref="O193:O194" name="Rango2_16_1_2_1_1_2_1"/>
    <protectedRange sqref="G174" name="Rango2_3_2_2_1_2_1_1_1_1_1_3_1"/>
    <protectedRange sqref="O177:O180 O192" name="Rango2_37_1_1_1_1_1_1_3_1"/>
    <protectedRange sqref="G177:G180" name="Rango2_34_1_1_2_1_1_1_1_1_3_1"/>
    <protectedRange sqref="E283:E285" name="Rango2_5_2_1_1_3_1"/>
    <protectedRange sqref="E286:E288" name="Rango2_1_1_2_1_4_1"/>
    <protectedRange sqref="E289:E290" name="Rango2_2_1_1_1_4_1"/>
    <protectedRange sqref="E291" name="Rango2_3_1_1_3_1"/>
    <protectedRange sqref="F286:F288" name="Rango2_15_1_3_1"/>
    <protectedRange sqref="G286" name="Rango2_18_1_3_1"/>
    <protectedRange sqref="G287" name="Rango2_2_1_1_1_1_3_1"/>
    <protectedRange sqref="G288" name="Rango2_3_1_2_1_1_2_1"/>
    <protectedRange sqref="F289:F290" name="Rango2_20_1_3_1"/>
    <protectedRange sqref="G289:G290" name="Rango2_21_1_1_2_1"/>
    <protectedRange sqref="O289:O290" name="Rango2_26_1_3_1"/>
    <protectedRange sqref="F302" name="Rango2_47_1_1_2_1"/>
    <protectedRange sqref="E347:E352" name="Rango2_1_11_1_1_2_1_1_1_1_3_1"/>
    <protectedRange sqref="E353" name="Rango2_4_1_1_4_1_2_1_1_1_1_3_1"/>
    <protectedRange sqref="F347:F348" name="Rango2_2_2_8_1_2_1_1_1_1_3_1"/>
    <protectedRange sqref="F349" name="Rango2_3_1_11_1_2_1_1_1_1_3_1"/>
    <protectedRange sqref="F350" name="Rango2_6_1_2_1_2_1_1_1_1_3_1"/>
    <protectedRange sqref="O346" name="Rango2_64_1_1_1_1_1_1_3_1"/>
    <protectedRange sqref="O339:O340" name="Rango2_8_8_1_1_1_1_1_1_3_1"/>
    <protectedRange sqref="O341:O345" name="Rango2_4_3_2_1_1_1_1_1_1_3_1"/>
    <protectedRange sqref="K339:L345" name="Rango2_8_6_1_1_2_1_1_1_1_1_1_3_1"/>
    <protectedRange sqref="K349" name="Rango2_5_12_1_1_2_1_1_1_1_2_1_3_1"/>
    <protectedRange sqref="L349" name="Rango2_5_12_1_1_2_1_1_1_1_1_2_1_3_1"/>
    <protectedRange sqref="J351" name="Rango2_8_7_1_1_2_1_1_1_1_2_1_3_1"/>
    <protectedRange sqref="J353" name="Rango2_11_5_1_1_2_1_1_1_1_1_1_3_1"/>
    <protectedRange sqref="G353" name="Rango2_4_3_1_4_1_2_1_1_1_1_1_1_3_1"/>
    <protectedRange sqref="I353" name="Rango2_11_1_1_1_1_2_1_1_1_1_2_1_3_1"/>
    <protectedRange sqref="K353" name="Rango2_12_2_2_1_2_1_1_1_1_2_1_3_1"/>
    <protectedRange sqref="H353" name="Rango2_11_1_1_1_1_2_1_1_1_1_1_2_1_3_1"/>
    <protectedRange sqref="E360:E362" name="Rango2_7_1"/>
    <protectedRange sqref="K360:L362" name="Rango2_4_3_1_1"/>
    <protectedRange sqref="F364:F370" name="Rango2_12_2_1_2_1"/>
    <protectedRange sqref="G371:I372" name="Rango2_19_3_1"/>
    <protectedRange sqref="J371:J372" name="Rango2_20_2_3_1"/>
    <protectedRange sqref="K371:L372" name="Rango2_21_2_3_1"/>
    <protectedRange sqref="O363" name="Rango2_22_2_3_1"/>
    <protectedRange sqref="O372" name="Rango2_23_2_3_1"/>
    <protectedRange sqref="F373:F377" name="Rango2_25_2_3_1"/>
    <protectedRange sqref="L338" name="Rango2_38_1_2_1_1_1_1_1_1_3_1_1_1"/>
    <protectedRange sqref="L346" name="Rango2_62_1_2_1_1_1_1_1_1_3_1_1_1"/>
    <protectedRange sqref="K354:L357" name="Rango2_4_2_1_1_1_1_2_2_3_1_1_1"/>
    <protectedRange sqref="K375:L376" name="Rango2_21_2_3_5_1"/>
    <protectedRange sqref="L373:L374" name="Rango2_1_2_2_3_3_4_1"/>
    <protectedRange sqref="K373:K374" name="Rango2_1_2_2_3_2_2_4_1"/>
    <protectedRange sqref="I373:I376" name="Rango2_1_1_1_3_1_2_4_1"/>
    <protectedRange sqref="J373:J376" name="Rango2_27_2_3_1_2_4_1"/>
    <protectedRange sqref="H373:H376" name="Rango2_1_1_1_3_2_1_4_1"/>
    <protectedRange sqref="G373:G376" name="Rango2_26_2_3_1_2_1"/>
    <protectedRange sqref="G379:I379" name="Rango2_26_2_3_6_1"/>
    <protectedRange sqref="G377:I378" name="Rango2_2_1_2_3_6_1"/>
    <protectedRange sqref="J377:J379" name="Rango2_27_2_3_6_1"/>
    <protectedRange sqref="K377:L379" name="Rango2_1_2_2_3_7_1"/>
    <protectedRange sqref="E373:E379" name="Rango2_24_2_3_1_1"/>
    <protectedRange sqref="H193:H194" name="Rango2_11_2_1_1_2_1_1_3_1_1"/>
    <protectedRange sqref="H195:H196" name="Rango2_11_3_1_2_1_1_1_3_1_1"/>
    <protectedRange sqref="I193:I196" name="Rango2_11_4_1_2_1_1_1_3_1_1"/>
    <protectedRange sqref="J193:J196" name="Rango2_12_1_2_1_2_1_1_3_1_1"/>
    <protectedRange sqref="K193:L196" name="Rango2_14_1_2_2_1_1_1_3_1_1"/>
    <protectedRange sqref="H96:H97" name="Rango2_38_2_12_1_4_1_1_2_1_1_1_1_2_1_1_1_1_1_3_1_1"/>
    <protectedRange sqref="I96:I97" name="Rango2_38_2_12_1_2_2_1_1_2_1_1_1_1_2_1_1_1_1_1_3_1_1"/>
    <protectedRange sqref="I109" name="Rango2_41_2_2_1_1_1_1_1_1_2_1_1_1_1_2_1_1_1_1_1_3_1_1"/>
    <protectedRange sqref="H121:H122" name="Rango2_40_2_3_1_1_1_1_1_2_1_1_1_1_2_1_1_1_1_1_3_1_1"/>
    <protectedRange sqref="I121:I122" name="Rango2_41_2_2_1_1_1_1_1_1_2_1_1_1_1_2_1_2_1_1_3_1_1"/>
    <protectedRange sqref="H138:H141" name="Rango2_2_14_1_2_1_1_1_1_1_3_1_1"/>
    <protectedRange sqref="H137 H135" name="Rango2_1_2_4_1_2_1_1_1_1_1_3_1_1"/>
    <protectedRange sqref="H136" name="Rango2_1_1_1_2_1_1_2_1_1_1_1_1_3_1_1"/>
    <protectedRange sqref="I138:I141" name="Rango2_3_7_1_2_1_1_1_1_1_3_1_1"/>
    <protectedRange sqref="I137 I135" name="Rango2_1_3_13_1_2_1_1_1_1_1_3_1_1"/>
    <protectedRange sqref="I136" name="Rango2_1_1_2_2_1_2_1_1_1_1_1_3_1_1"/>
    <protectedRange sqref="J138:J141" name="Rango2_4_21_1_2_1_1_1_1_1_3_1_1"/>
    <protectedRange sqref="J135 J137" name="Rango2_1_4_1_2_2_1_1_1_1_1_3_1_1"/>
    <protectedRange sqref="J136" name="Rango2_1_1_3_1_1_2_1_1_1_1_1_3_1_1"/>
    <protectedRange sqref="K135:L135 K137:L137" name="Rango2_1_5_1_1_2_1_1_1_1_1_3_1_1"/>
    <protectedRange sqref="K136:L136" name="Rango2_1_1_4_1_1_2_1_1_1_1_1_3_1_1"/>
    <protectedRange sqref="K138:L141" name="Rango2_5_3_1_2_1_2_1_1_1_1_1_3_1_1"/>
    <protectedRange sqref="H134" name="Rango2_1_2_4_1_1_2_1_1_1_1_1_3_1_1"/>
    <protectedRange sqref="I134" name="Rango2_1_3_13_1_1_2_1_1_1_1_1_3_1_1"/>
    <protectedRange sqref="J134" name="Rango2_1_4_1_1_2_1_1_1_1_1_3_2_1"/>
    <protectedRange sqref="K134:L134" name="Rango2_1_5_1_2_4_1_1_1_1_1_3_1_1"/>
    <protectedRange sqref="H155:H156" name="Rango2_2_3_2_1_2_1_1_1_1_1_3_2_1"/>
    <protectedRange sqref="H154" name="Rango2_7_3_1_1_2_1_1_1_1_1_3_2_1"/>
    <protectedRange sqref="I155:I156" name="Rango2_2_4_1_1_2_1_1_1_1_1_3_1_1"/>
    <protectedRange sqref="I154" name="Rango2_7_4_1_1_2_1_1_1_1_1_3_1_1"/>
    <protectedRange sqref="J155:J156" name="Rango2_2_5_1_1_2_1_1_1_1_1_3_1_1"/>
    <protectedRange sqref="J154" name="Rango2_7_5_1_1_2_1_1_1_1_1_3_1_1"/>
    <protectedRange sqref="K155:K156" name="Rango2_14_8_1_2_1_1_1_1_1_3_2_1"/>
    <protectedRange sqref="L155:L156" name="Rango2_2_6_1_1_2_1_1_1_1_1_3_2_1"/>
    <protectedRange sqref="K154:L154" name="Rango2_7_6_1_1_2_1_1_1_1_1_3_1_1"/>
    <protectedRange sqref="H153" name="Rango2_11_5_1_2_1_1_1_1_3_1_1"/>
    <protectedRange sqref="I153" name="Rango2_12_4_2_1_1_1_1_1_3_2_1"/>
    <protectedRange sqref="J153" name="Rango2_13_6_2_1_1_1_1_1_3_2_1"/>
    <protectedRange sqref="K153" name="Rango2_14_8_2_1_1_1_1_1_3_1_1"/>
    <protectedRange sqref="L153" name="Rango2_1_5_1_2_1_1_1_1_1_1_1_3_1_1"/>
    <protectedRange sqref="H158:H161" name="Rango2_17_2_1_2_1_1_1_1_1_3_2_1"/>
    <protectedRange sqref="I158:I161" name="Rango2_18_1_1_2_1_1_1_1_1_3_2_1"/>
    <protectedRange sqref="J158:J161" name="Rango2_20_1_1_2_1_1_1_1_1_3_1_1"/>
    <protectedRange sqref="K158:L161" name="Rango2_5_3_2_1_2_2_1_1_1_1_1_3_1_1"/>
    <protectedRange sqref="H157" name="Rango2_17_2_2_1_1_1_1_1_3_1_1"/>
    <protectedRange sqref="I157" name="Rango2_18_1_2_1_1_1_1_1_3_1_1"/>
    <protectedRange sqref="J157" name="Rango2_20_1_2_1_1_1_1_1_3_2_1"/>
    <protectedRange sqref="L157" name="Rango2_1_5_1_2_2_1_1_1_1_1_1_3_2_1"/>
    <protectedRange sqref="H176" name="Rango2_27_1_1_2_1_1_1_1_1_3_1_1"/>
    <protectedRange sqref="H174" name="Rango2_3_3_2_1_2_1_1_1_1_1_3_1_1"/>
    <protectedRange sqref="I176:J176" name="Rango2_28_1_1_2_1_1_1_1_1_3_1_1"/>
    <protectedRange sqref="I174:J174" name="Rango2_3_4_2_1_2_1_1_1_1_1_3_1_1"/>
    <protectedRange sqref="K176 K174" name="Rango2_29_1_1_2_1_1_1_1_1_3_1_1"/>
    <protectedRange sqref="L174" name="Rango2_2_7_1_1_2_1_1_1_1_1_3_1_1"/>
    <protectedRange sqref="H173" name="Rango2_27_1_2_1_1_1_1_1_3_1_1"/>
    <protectedRange sqref="I173:J173" name="Rango2_28_1_3_1_1_1_1_1_3_1_1"/>
    <protectedRange sqref="K173" name="Rango2_29_1_3_1_1_1_1_1_3_1_1"/>
    <protectedRange sqref="J175" name="Rango2_28_1_2_1_1_1_1_1_1_3_1_1"/>
    <protectedRange sqref="H175" name="Rango2_27_1_1_1_2_1_1_1_1_1_3_2_1"/>
    <protectedRange sqref="L173" name="Rango2_1_5_1_2_3_1_1_1_1_1_1_3_2_1"/>
    <protectedRange sqref="I175" name="Rango2_28_1_1_1_2_1_1_1_1_1_3_2_1"/>
    <protectedRange sqref="K175" name="Rango2_29_1_2_1_1_1_1_1_1_3_2_1"/>
    <protectedRange sqref="L175" name="Rango2_2_7_1_3_1_1_1_1_1_3_2_1"/>
    <protectedRange sqref="L176" name="Rango2_2_7_1_2_1_1_1_1_1_1_3_2_1"/>
    <protectedRange sqref="H177:H180" name="Rango2_34_1_1_2_1_1_1_1_1_3_2_1"/>
    <protectedRange sqref="I177:J180" name="Rango2_35_1_1_2_1_1_1_1_1_3_2_1"/>
    <protectedRange sqref="K177:L180" name="Rango2_5_3_3_1_1_2_1_1_1_1_1_3_2_1"/>
    <protectedRange sqref="I192:J192" name="Rango2_35_1_2_1_1_1_1_1_3_2_1"/>
    <protectedRange sqref="K192" name="Rango2_36_1_2_1_1_1_2_1_3_2_1"/>
    <protectedRange sqref="L192" name="Rango2_36_1_2_1_1_1_1_2_1_3_2_1"/>
    <protectedRange sqref="H283:I285" name="Rango2_10_1_1_2_2_1"/>
    <protectedRange sqref="J283:J285" name="Rango2_12_1_1_2_2_1"/>
    <protectedRange sqref="K283:L285" name="Rango2_13_1_1_2_2_1"/>
    <protectedRange sqref="H286" name="Rango2_1_1_2_1_1_3_2_1"/>
    <protectedRange sqref="H287" name="Rango2_2_2_1_3_2_1"/>
    <protectedRange sqref="H288" name="Rango2_3_2_1_1_3_2_1"/>
    <protectedRange sqref="I286" name="Rango2_1_2_1_1_3_2_1"/>
    <protectedRange sqref="I287" name="Rango2_2_3_1_3_2_1"/>
    <protectedRange sqref="I288" name="Rango2_3_3_1_3_2_1"/>
    <protectedRange sqref="J286" name="Rango2_1_4_1_1_2_2_1"/>
    <protectedRange sqref="J287" name="Rango2_2_4_1_3_2_1"/>
    <protectedRange sqref="J288" name="Rango2_3_4_1_3_2_1"/>
    <protectedRange sqref="K286:L286" name="Rango2_1_5_1_3_2_1"/>
    <protectedRange sqref="K287:L287" name="Rango2_2_5_1_1_3_2_1"/>
    <protectedRange sqref="K288:L288" name="Rango2_3_5_1_3_2_1"/>
    <protectedRange sqref="H289:H290" name="Rango2_22_1_1_2_2_1"/>
    <protectedRange sqref="I289:I290" name="Rango2_23_1_3_2_1"/>
    <protectedRange sqref="J289:J290" name="Rango2_24_1_3_2_1"/>
    <protectedRange sqref="K289:L290" name="Rango2_25_1_3_2_1"/>
    <protectedRange sqref="H291" name="Rango2_29_1_3_2_1"/>
    <protectedRange sqref="I291" name="Rango2_30_1_3_2_1"/>
    <protectedRange sqref="J291" name="Rango2_31_1_3_2_1"/>
    <protectedRange sqref="K291:L291" name="Rango2_32_1_3_2_1"/>
    <protectedRange sqref="H292:I298" name="Rango2_37_1_3_2_1"/>
    <protectedRange sqref="J292:J297" name="Rango2_38_1_1_2_2_1"/>
    <protectedRange sqref="K292:L296" name="Rango2_39_1_1_2_2_1"/>
    <protectedRange sqref="H300:I301" name="Rango2_43_1_1_2_2_1"/>
    <protectedRange sqref="J300:J301" name="Rango2_44_1_1_2_2_1"/>
    <protectedRange sqref="K300:L301" name="Rango2_45_1_1_2_2_1"/>
    <protectedRange sqref="H302:I302" name="Rango2_49_1_1_2_2_1"/>
    <protectedRange sqref="J302:J303" name="Rango2_50_1_1_2_2_1"/>
    <protectedRange sqref="K302:L303" name="Rango2_51_1_1_2_2_1"/>
  </protectedRanges>
  <autoFilter ref="A10:AG10" xr:uid="{AB8CDA82-E208-4FAF-A40E-E2F32279F220}"/>
  <mergeCells count="223">
    <mergeCell ref="C239:C245"/>
    <mergeCell ref="D239:D245"/>
    <mergeCell ref="E232:E238"/>
    <mergeCell ref="F232:F238"/>
    <mergeCell ref="C232:C238"/>
    <mergeCell ref="D232:D238"/>
    <mergeCell ref="F317:F326"/>
    <mergeCell ref="E197:E212"/>
    <mergeCell ref="F197:F212"/>
    <mergeCell ref="C213:C231"/>
    <mergeCell ref="D213:D231"/>
    <mergeCell ref="E213:E231"/>
    <mergeCell ref="F213:F231"/>
    <mergeCell ref="C304:C314"/>
    <mergeCell ref="D304:D314"/>
    <mergeCell ref="E304:E314"/>
    <mergeCell ref="F304:F314"/>
    <mergeCell ref="D289:D290"/>
    <mergeCell ref="D292:D299"/>
    <mergeCell ref="C315:C316"/>
    <mergeCell ref="D315:D316"/>
    <mergeCell ref="E253:E256"/>
    <mergeCell ref="F253:F256"/>
    <mergeCell ref="D257:D260"/>
    <mergeCell ref="F74:F84"/>
    <mergeCell ref="C85:C95"/>
    <mergeCell ref="D85:D95"/>
    <mergeCell ref="E85:E95"/>
    <mergeCell ref="F85:F95"/>
    <mergeCell ref="G85:G86"/>
    <mergeCell ref="C109:C122"/>
    <mergeCell ref="D109:D122"/>
    <mergeCell ref="E109:E122"/>
    <mergeCell ref="F109:F122"/>
    <mergeCell ref="G110:G111"/>
    <mergeCell ref="C157:C172"/>
    <mergeCell ref="D157:D172"/>
    <mergeCell ref="E157:E172"/>
    <mergeCell ref="F157:F172"/>
    <mergeCell ref="G162:G163"/>
    <mergeCell ref="C197:C212"/>
    <mergeCell ref="D197:D212"/>
    <mergeCell ref="E173:E176"/>
    <mergeCell ref="F173:F176"/>
    <mergeCell ref="C177:C192"/>
    <mergeCell ref="D177:D192"/>
    <mergeCell ref="E177:E192"/>
    <mergeCell ref="F177:F192"/>
    <mergeCell ref="G181:G182"/>
    <mergeCell ref="C193:C196"/>
    <mergeCell ref="D193:D196"/>
    <mergeCell ref="E193:E196"/>
    <mergeCell ref="F193:F196"/>
    <mergeCell ref="E11:E15"/>
    <mergeCell ref="D11:D15"/>
    <mergeCell ref="E16:E23"/>
    <mergeCell ref="E24:E26"/>
    <mergeCell ref="E27:E28"/>
    <mergeCell ref="F123:F133"/>
    <mergeCell ref="G123:G124"/>
    <mergeCell ref="C153:C156"/>
    <mergeCell ref="D153:D156"/>
    <mergeCell ref="E153:E156"/>
    <mergeCell ref="F153:F156"/>
    <mergeCell ref="E36:E45"/>
    <mergeCell ref="D16:D23"/>
    <mergeCell ref="C74:C84"/>
    <mergeCell ref="D74:D84"/>
    <mergeCell ref="E74:E84"/>
    <mergeCell ref="C123:C133"/>
    <mergeCell ref="D123:D133"/>
    <mergeCell ref="E123:E133"/>
    <mergeCell ref="C96:C108"/>
    <mergeCell ref="D96:D108"/>
    <mergeCell ref="E96:E108"/>
    <mergeCell ref="C134:C152"/>
    <mergeCell ref="E59:E62"/>
    <mergeCell ref="A1:B3"/>
    <mergeCell ref="C1:Q2"/>
    <mergeCell ref="C3:Q3"/>
    <mergeCell ref="A4:I4"/>
    <mergeCell ref="K4:O4"/>
    <mergeCell ref="K5:O5"/>
    <mergeCell ref="K6:O6"/>
    <mergeCell ref="K7:O7"/>
    <mergeCell ref="K8:O8"/>
    <mergeCell ref="F269:F271"/>
    <mergeCell ref="C283:C303"/>
    <mergeCell ref="E261:E263"/>
    <mergeCell ref="F261:F263"/>
    <mergeCell ref="D264:D268"/>
    <mergeCell ref="E264:E268"/>
    <mergeCell ref="F264:F268"/>
    <mergeCell ref="D300:D301"/>
    <mergeCell ref="D302:D303"/>
    <mergeCell ref="C253:C282"/>
    <mergeCell ref="D253:D256"/>
    <mergeCell ref="E257:E260"/>
    <mergeCell ref="F257:F260"/>
    <mergeCell ref="D261:D263"/>
    <mergeCell ref="F274:F282"/>
    <mergeCell ref="D269:D271"/>
    <mergeCell ref="E269:E271"/>
    <mergeCell ref="C347:C348"/>
    <mergeCell ref="D347:D348"/>
    <mergeCell ref="E239:E245"/>
    <mergeCell ref="C246:C248"/>
    <mergeCell ref="D246:D248"/>
    <mergeCell ref="E246:E248"/>
    <mergeCell ref="C249:C252"/>
    <mergeCell ref="D249:D252"/>
    <mergeCell ref="D272:D273"/>
    <mergeCell ref="E272:E273"/>
    <mergeCell ref="D274:D282"/>
    <mergeCell ref="E274:E282"/>
    <mergeCell ref="C317:C326"/>
    <mergeCell ref="D317:D326"/>
    <mergeCell ref="E317:E326"/>
    <mergeCell ref="D339:D346"/>
    <mergeCell ref="E339:E346"/>
    <mergeCell ref="C328:C330"/>
    <mergeCell ref="D328:D330"/>
    <mergeCell ref="E328:E330"/>
    <mergeCell ref="C331:C338"/>
    <mergeCell ref="D331:D338"/>
    <mergeCell ref="E331:E338"/>
    <mergeCell ref="C339:C346"/>
    <mergeCell ref="C11:C15"/>
    <mergeCell ref="C16:C23"/>
    <mergeCell ref="G13:G14"/>
    <mergeCell ref="G18:G20"/>
    <mergeCell ref="G47:G49"/>
    <mergeCell ref="G50:G53"/>
    <mergeCell ref="G54:G57"/>
    <mergeCell ref="F11:F15"/>
    <mergeCell ref="F16:F23"/>
    <mergeCell ref="F24:F26"/>
    <mergeCell ref="F27:F28"/>
    <mergeCell ref="F29:F35"/>
    <mergeCell ref="F47:F58"/>
    <mergeCell ref="G25:G26"/>
    <mergeCell ref="G29:G31"/>
    <mergeCell ref="G33:G35"/>
    <mergeCell ref="G37:G40"/>
    <mergeCell ref="G42:G45"/>
    <mergeCell ref="F36:F45"/>
    <mergeCell ref="D27:D28"/>
    <mergeCell ref="D29:D35"/>
    <mergeCell ref="E29:E35"/>
    <mergeCell ref="E47:E58"/>
    <mergeCell ref="D36:D45"/>
    <mergeCell ref="G354:G359"/>
    <mergeCell ref="G351:G352"/>
    <mergeCell ref="E347:E348"/>
    <mergeCell ref="F347:F348"/>
    <mergeCell ref="G347:G348"/>
    <mergeCell ref="F239:F245"/>
    <mergeCell ref="F246:F248"/>
    <mergeCell ref="F63:F73"/>
    <mergeCell ref="F96:F108"/>
    <mergeCell ref="F351:F352"/>
    <mergeCell ref="G63:G64"/>
    <mergeCell ref="G98:G99"/>
    <mergeCell ref="E283:E285"/>
    <mergeCell ref="F283:F285"/>
    <mergeCell ref="E286:E288"/>
    <mergeCell ref="F286:F288"/>
    <mergeCell ref="E63:E73"/>
    <mergeCell ref="E315:E316"/>
    <mergeCell ref="F315:F316"/>
    <mergeCell ref="F339:F346"/>
    <mergeCell ref="F331:F338"/>
    <mergeCell ref="F354:F359"/>
    <mergeCell ref="E351:E352"/>
    <mergeCell ref="F272:F273"/>
    <mergeCell ref="E354:E359"/>
    <mergeCell ref="D134:D152"/>
    <mergeCell ref="D283:D285"/>
    <mergeCell ref="D286:D288"/>
    <mergeCell ref="D63:D73"/>
    <mergeCell ref="C360:C362"/>
    <mergeCell ref="E360:E362"/>
    <mergeCell ref="F360:F362"/>
    <mergeCell ref="E134:E152"/>
    <mergeCell ref="F134:F152"/>
    <mergeCell ref="E249:E252"/>
    <mergeCell ref="F249:F252"/>
    <mergeCell ref="E289:E290"/>
    <mergeCell ref="F289:F290"/>
    <mergeCell ref="E292:E299"/>
    <mergeCell ref="F292:F299"/>
    <mergeCell ref="E300:E301"/>
    <mergeCell ref="F300:F301"/>
    <mergeCell ref="E302:E303"/>
    <mergeCell ref="F302:F303"/>
    <mergeCell ref="C354:C359"/>
    <mergeCell ref="D354:D359"/>
    <mergeCell ref="C351:C352"/>
    <mergeCell ref="D351:D352"/>
    <mergeCell ref="F364:F370"/>
    <mergeCell ref="E371:E372"/>
    <mergeCell ref="F371:F372"/>
    <mergeCell ref="F373:F377"/>
    <mergeCell ref="D24:D26"/>
    <mergeCell ref="F328:F330"/>
    <mergeCell ref="C364:C370"/>
    <mergeCell ref="C371:C372"/>
    <mergeCell ref="E373:E379"/>
    <mergeCell ref="C373:C379"/>
    <mergeCell ref="D360:D379"/>
    <mergeCell ref="C24:C26"/>
    <mergeCell ref="C27:C28"/>
    <mergeCell ref="C29:C35"/>
    <mergeCell ref="C36:C45"/>
    <mergeCell ref="C47:C58"/>
    <mergeCell ref="C59:C62"/>
    <mergeCell ref="C63:C73"/>
    <mergeCell ref="C173:C176"/>
    <mergeCell ref="D173:D176"/>
    <mergeCell ref="E364:E370"/>
    <mergeCell ref="F59:F62"/>
    <mergeCell ref="D47:D58"/>
    <mergeCell ref="D59:D62"/>
  </mergeCells>
  <phoneticPr fontId="46" type="noConversion"/>
  <conditionalFormatting sqref="Q11:Q379">
    <cfRule type="cellIs" dxfId="14" priority="1" operator="equal">
      <formula>"SIN VALOR AVANCE"</formula>
    </cfRule>
    <cfRule type="cellIs" dxfId="13" priority="2" operator="equal">
      <formula>"VALIDAR FECHA"</formula>
    </cfRule>
    <cfRule type="cellIs" dxfId="12" priority="3" operator="equal">
      <formula>"INCUMPLIDA"</formula>
    </cfRule>
    <cfRule type="cellIs" dxfId="11" priority="4" operator="equal">
      <formula>"PROCESO"</formula>
    </cfRule>
    <cfRule type="cellIs" dxfId="10" priority="5" operator="equal">
      <formula>"CUMPLIDA"</formula>
    </cfRule>
  </conditionalFormatting>
  <dataValidations disablePrompts="1" count="3">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R131:R133 R150:R152 R305 R170:R172 R189:R191 R71:R73 R82:R84 R93:R95 R106:R108 R118:R120 H131:H133 G142:G143 G162 H150:H152 H170:H172 H189:H191 H71:H73 H82:H84 H93:H95 H106:H108 H118:H120 G181 H305" xr:uid="{A13B4440-9FAF-4AA1-8529-D62293101F4B}">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S351:S352 S104:S108 S116:S120 S129:S133 S148:S152 S187:S191 S69:S73 S111 S64 S99 S163 S80:S84 S168:S172 S124 S143 S182 S75 S86 S91:S95 S305 S35:S36 I104:I108 I116:I120 I129:I133 I148:I152 I187:I191 I69:I73 I111 I64 I99 I163 I80:I84 I168:I172 I124 I143 I182 I75 I86 I91:I95 I305 I351:I352" xr:uid="{9C603203-8E0D-4F73-B127-3CFFA9E26F8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U70 U105 U92 U149 U81 K70 K105 K92 K149 K81" xr:uid="{ECD31A9C-2E94-4030-A787-1570D802D557}">
      <formula1>1900/1/1</formula1>
      <formula2>3000/1/1</formula2>
    </dataValidation>
  </dataValidations>
  <pageMargins left="0.7" right="0.7" top="0.75" bottom="0.75" header="0.3" footer="0.3"/>
  <pageSetup orientation="portrait" r:id="rId1"/>
  <headerFooter>
    <oddFooter>&amp;R_x000D_&amp;1#&amp;"Calibri"&amp;10&amp;K000000 Información Pública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B65BD-D90D-471C-B257-9AE1F57E17A9}">
  <dimension ref="A1:R23"/>
  <sheetViews>
    <sheetView zoomScale="40" zoomScaleNormal="40" workbookViewId="0">
      <selection activeCell="D13" sqref="D13"/>
    </sheetView>
  </sheetViews>
  <sheetFormatPr baseColWidth="10" defaultColWidth="11.42578125" defaultRowHeight="14.25"/>
  <cols>
    <col min="1" max="1" width="11.42578125" style="1"/>
    <col min="2" max="2" width="24.5703125" style="6" customWidth="1"/>
    <col min="3" max="3" width="19.7109375" style="7" customWidth="1"/>
    <col min="4" max="4" width="23.7109375" style="7" customWidth="1"/>
    <col min="5" max="5" width="22.140625" style="7" customWidth="1"/>
    <col min="6" max="6" width="52.7109375" style="19" customWidth="1"/>
    <col min="7" max="7" width="24.42578125" style="19" customWidth="1"/>
    <col min="8" max="8" width="27.140625" style="19" customWidth="1"/>
    <col min="9" max="9" width="21.28515625" style="19" customWidth="1"/>
    <col min="10" max="10" width="51.42578125" style="19" customWidth="1"/>
    <col min="11" max="11" width="19.5703125" style="19" customWidth="1"/>
    <col min="12" max="12" width="21.28515625" style="7" customWidth="1"/>
    <col min="13" max="13" width="21" style="7" customWidth="1"/>
    <col min="14" max="14" width="20.85546875" style="7" customWidth="1"/>
    <col min="15" max="15" width="22" style="7" customWidth="1"/>
    <col min="16" max="16" width="22.42578125" style="7" customWidth="1"/>
    <col min="17" max="17" width="30.28515625" style="7" customWidth="1"/>
    <col min="18" max="18" width="54.7109375" style="1" customWidth="1"/>
    <col min="19" max="16384" width="11.42578125" style="1"/>
  </cols>
  <sheetData>
    <row r="1" spans="1:18" ht="15">
      <c r="A1" s="8"/>
      <c r="B1" s="702"/>
      <c r="C1" s="703"/>
      <c r="D1" s="706" t="s">
        <v>4237</v>
      </c>
      <c r="E1" s="706"/>
      <c r="F1" s="706"/>
      <c r="G1" s="706"/>
      <c r="H1" s="706"/>
      <c r="I1" s="706"/>
      <c r="J1" s="706"/>
      <c r="K1" s="706"/>
      <c r="L1" s="706"/>
      <c r="M1" s="706"/>
      <c r="N1" s="706"/>
      <c r="O1" s="706"/>
      <c r="P1" s="706"/>
      <c r="Q1" s="706"/>
      <c r="R1" s="707"/>
    </row>
    <row r="2" spans="1:18" ht="15">
      <c r="A2" s="8"/>
      <c r="B2" s="704"/>
      <c r="C2" s="705"/>
      <c r="D2" s="708"/>
      <c r="E2" s="708"/>
      <c r="F2" s="708"/>
      <c r="G2" s="708"/>
      <c r="H2" s="708"/>
      <c r="I2" s="708"/>
      <c r="J2" s="708"/>
      <c r="K2" s="708"/>
      <c r="L2" s="708"/>
      <c r="M2" s="708"/>
      <c r="N2" s="708"/>
      <c r="O2" s="708"/>
      <c r="P2" s="708"/>
      <c r="Q2" s="708"/>
      <c r="R2" s="709"/>
    </row>
    <row r="3" spans="1:18" ht="15">
      <c r="A3" s="8"/>
      <c r="B3" s="704"/>
      <c r="C3" s="705"/>
      <c r="D3" s="705"/>
      <c r="E3" s="705"/>
      <c r="F3" s="705"/>
      <c r="G3" s="705"/>
      <c r="H3" s="705"/>
      <c r="I3" s="705"/>
      <c r="J3" s="705"/>
      <c r="K3" s="705"/>
      <c r="L3" s="705"/>
      <c r="M3" s="705"/>
      <c r="N3" s="705"/>
      <c r="O3" s="705"/>
      <c r="P3" s="705"/>
      <c r="Q3" s="705"/>
      <c r="R3" s="710"/>
    </row>
    <row r="4" spans="1:18" ht="15.75">
      <c r="A4" s="8"/>
      <c r="B4" s="690" t="s">
        <v>45</v>
      </c>
      <c r="C4" s="691"/>
      <c r="D4" s="691"/>
      <c r="E4" s="691"/>
      <c r="F4" s="691"/>
      <c r="G4" s="691"/>
      <c r="H4" s="691"/>
      <c r="I4" s="691"/>
      <c r="J4" s="691"/>
      <c r="K4" s="14"/>
      <c r="L4" s="693"/>
      <c r="M4" s="693"/>
      <c r="N4" s="693"/>
      <c r="O4" s="693"/>
      <c r="P4" s="693"/>
      <c r="Q4" s="12"/>
      <c r="R4" s="3"/>
    </row>
    <row r="5" spans="1:18" ht="15.75">
      <c r="A5" s="8"/>
      <c r="B5" s="10" t="s">
        <v>47</v>
      </c>
      <c r="C5" s="9"/>
      <c r="D5" s="9"/>
      <c r="E5" s="9"/>
      <c r="F5" s="14"/>
      <c r="G5" s="14"/>
      <c r="H5" s="14"/>
      <c r="I5" s="14"/>
      <c r="J5" s="14"/>
      <c r="K5" s="14"/>
      <c r="L5" s="693"/>
      <c r="M5" s="693"/>
      <c r="N5" s="693"/>
      <c r="O5" s="693"/>
      <c r="P5" s="693"/>
      <c r="Q5" s="12"/>
      <c r="R5" s="3"/>
    </row>
    <row r="6" spans="1:18" ht="15.75">
      <c r="A6" s="8"/>
      <c r="B6" s="10" t="s">
        <v>4238</v>
      </c>
      <c r="C6" s="9"/>
      <c r="D6" s="9"/>
      <c r="E6" s="9"/>
      <c r="F6" s="14"/>
      <c r="G6" s="14"/>
      <c r="H6" s="14"/>
      <c r="I6" s="14"/>
      <c r="J6" s="14"/>
      <c r="K6" s="14"/>
      <c r="L6" s="693"/>
      <c r="M6" s="693"/>
      <c r="N6" s="693"/>
      <c r="O6" s="693"/>
      <c r="P6" s="693"/>
      <c r="Q6" s="12"/>
      <c r="R6" s="3"/>
    </row>
    <row r="7" spans="1:18" ht="15.75">
      <c r="A7" s="8"/>
      <c r="B7" s="10" t="s">
        <v>4239</v>
      </c>
      <c r="C7" s="9"/>
      <c r="D7" s="9"/>
      <c r="E7" s="9"/>
      <c r="F7" s="14"/>
      <c r="G7" s="14"/>
      <c r="H7" s="14"/>
      <c r="I7" s="14"/>
      <c r="J7" s="14"/>
      <c r="K7" s="14"/>
      <c r="L7" s="701" t="s">
        <v>4266</v>
      </c>
      <c r="M7" s="701"/>
      <c r="N7" s="701"/>
      <c r="O7" s="701"/>
      <c r="P7" s="701"/>
      <c r="Q7" s="39">
        <v>44925</v>
      </c>
      <c r="R7" s="3"/>
    </row>
    <row r="8" spans="1:18" ht="15.75">
      <c r="A8" s="8"/>
      <c r="B8" s="10" t="s">
        <v>51</v>
      </c>
      <c r="C8" s="9"/>
      <c r="D8" s="9"/>
      <c r="E8" s="9"/>
      <c r="F8" s="14"/>
      <c r="G8" s="14"/>
      <c r="H8" s="14"/>
      <c r="I8" s="14"/>
      <c r="J8" s="14"/>
      <c r="K8" s="14"/>
      <c r="L8" s="696" t="s">
        <v>4267</v>
      </c>
      <c r="M8" s="696"/>
      <c r="N8" s="696"/>
      <c r="O8" s="696"/>
      <c r="P8" s="696"/>
      <c r="Q8" s="22">
        <v>45219</v>
      </c>
      <c r="R8" s="3"/>
    </row>
    <row r="9" spans="1:18" ht="15.75">
      <c r="A9" s="8"/>
      <c r="B9" s="11"/>
      <c r="C9" s="4"/>
      <c r="D9" s="4"/>
      <c r="E9" s="4"/>
      <c r="F9" s="15"/>
      <c r="G9" s="15"/>
      <c r="H9" s="15"/>
      <c r="I9" s="15"/>
      <c r="J9" s="15"/>
      <c r="K9" s="15"/>
      <c r="L9" s="4"/>
      <c r="M9" s="13"/>
      <c r="N9" s="13"/>
      <c r="O9" s="13"/>
      <c r="P9" s="13"/>
      <c r="Q9" s="13"/>
      <c r="R9" s="5"/>
    </row>
    <row r="10" spans="1:18" ht="63">
      <c r="A10" s="8"/>
      <c r="B10" s="16" t="s">
        <v>27</v>
      </c>
      <c r="C10" s="16" t="s">
        <v>9</v>
      </c>
      <c r="D10" s="16" t="s">
        <v>53</v>
      </c>
      <c r="E10" s="16" t="s">
        <v>4241</v>
      </c>
      <c r="F10" s="20" t="s">
        <v>4242</v>
      </c>
      <c r="G10" s="16" t="s">
        <v>4243</v>
      </c>
      <c r="H10" s="16" t="s">
        <v>57</v>
      </c>
      <c r="I10" s="16" t="s">
        <v>58</v>
      </c>
      <c r="J10" s="17" t="s">
        <v>59</v>
      </c>
      <c r="K10" s="17" t="s">
        <v>60</v>
      </c>
      <c r="L10" s="49" t="s">
        <v>61</v>
      </c>
      <c r="M10" s="49" t="s">
        <v>62</v>
      </c>
      <c r="N10" s="2" t="s">
        <v>63</v>
      </c>
      <c r="O10" s="18" t="s">
        <v>64</v>
      </c>
      <c r="P10" s="50" t="s">
        <v>66</v>
      </c>
      <c r="Q10" s="17" t="s">
        <v>33</v>
      </c>
      <c r="R10" s="17" t="s">
        <v>65</v>
      </c>
    </row>
    <row r="11" spans="1:18" ht="315.75">
      <c r="B11" s="21" t="s">
        <v>12</v>
      </c>
      <c r="C11" s="38" t="s">
        <v>7</v>
      </c>
      <c r="D11" s="38" t="s">
        <v>4268</v>
      </c>
      <c r="E11" s="38">
        <v>2.1</v>
      </c>
      <c r="F11" s="40" t="s">
        <v>4269</v>
      </c>
      <c r="G11" s="40" t="s">
        <v>4270</v>
      </c>
      <c r="H11" s="40" t="s">
        <v>4270</v>
      </c>
      <c r="I11" s="71" t="s">
        <v>4271</v>
      </c>
      <c r="J11" s="40" t="s">
        <v>4271</v>
      </c>
      <c r="K11" s="41" t="s">
        <v>4272</v>
      </c>
      <c r="L11" s="54">
        <v>43745</v>
      </c>
      <c r="M11" s="54">
        <v>44195</v>
      </c>
      <c r="N11" s="42">
        <f>(M11-L11)/7</f>
        <v>64.285714285714292</v>
      </c>
      <c r="O11" s="43">
        <v>1</v>
      </c>
      <c r="P11" s="43">
        <f>O11</f>
        <v>1</v>
      </c>
      <c r="Q11" s="44" t="str">
        <f>IF(ISNUMBER(P11),IF(P11=100%,"CUMPLIDA",IF(AND(ISNUMBER(M11),ISNUMBER(AGN!$Q$7)), IF(M11&lt;AGN!$Q$7,"INCUMPLIDA","PROCESO"), "VERIFICAR FECHA")),"SIN VALOR AVANCE")</f>
        <v>CUMPLIDA</v>
      </c>
      <c r="R11" s="45" t="s">
        <v>4273</v>
      </c>
    </row>
    <row r="12" spans="1:18" ht="120.75">
      <c r="B12" s="21" t="s">
        <v>12</v>
      </c>
      <c r="C12" s="38" t="s">
        <v>7</v>
      </c>
      <c r="D12" s="38" t="s">
        <v>4274</v>
      </c>
      <c r="E12" s="38">
        <v>2.2000000000000002</v>
      </c>
      <c r="F12" s="40" t="s">
        <v>4275</v>
      </c>
      <c r="G12" s="40" t="s">
        <v>4276</v>
      </c>
      <c r="H12" s="40" t="s">
        <v>4276</v>
      </c>
      <c r="I12" s="71" t="s">
        <v>4277</v>
      </c>
      <c r="J12" s="40" t="s">
        <v>4277</v>
      </c>
      <c r="K12" s="41" t="s">
        <v>4278</v>
      </c>
      <c r="L12" s="54">
        <v>43720</v>
      </c>
      <c r="M12" s="54">
        <v>44195</v>
      </c>
      <c r="N12" s="42">
        <f t="shared" ref="N12:N23" si="0">(M12-L12)/7</f>
        <v>67.857142857142861</v>
      </c>
      <c r="O12" s="43">
        <v>1</v>
      </c>
      <c r="P12" s="43">
        <f t="shared" ref="P12:P23" si="1">O12</f>
        <v>1</v>
      </c>
      <c r="Q12" s="44" t="str">
        <f>IF(ISNUMBER(P12),IF(P12=100%,"CUMPLIDA",IF(AND(ISNUMBER(M12),ISNUMBER(AGN!$Q$7)), IF(M12&lt;AGN!$Q$7,"INCUMPLIDA","PROCESO"), "VERIFICAR FECHA")),"SIN VALOR AVANCE")</f>
        <v>CUMPLIDA</v>
      </c>
      <c r="R12" s="45" t="s">
        <v>4279</v>
      </c>
    </row>
    <row r="13" spans="1:18" ht="300.75">
      <c r="B13" s="21" t="s">
        <v>12</v>
      </c>
      <c r="C13" s="38" t="s">
        <v>7</v>
      </c>
      <c r="D13" s="38" t="s">
        <v>4280</v>
      </c>
      <c r="E13" s="38">
        <v>2.2999999999999998</v>
      </c>
      <c r="F13" s="40" t="s">
        <v>4281</v>
      </c>
      <c r="G13" s="40" t="s">
        <v>4282</v>
      </c>
      <c r="H13" s="40" t="s">
        <v>4282</v>
      </c>
      <c r="I13" s="71" t="s">
        <v>4283</v>
      </c>
      <c r="J13" s="40" t="s">
        <v>4283</v>
      </c>
      <c r="K13" s="40" t="s">
        <v>4272</v>
      </c>
      <c r="L13" s="54">
        <v>43676</v>
      </c>
      <c r="M13" s="54">
        <v>44195</v>
      </c>
      <c r="N13" s="42">
        <f t="shared" si="0"/>
        <v>74.142857142857139</v>
      </c>
      <c r="O13" s="43">
        <v>1</v>
      </c>
      <c r="P13" s="43">
        <f t="shared" si="1"/>
        <v>1</v>
      </c>
      <c r="Q13" s="44" t="str">
        <f>IF(ISNUMBER(P13),IF(P13=100%,"CUMPLIDA",IF(AND(ISNUMBER(M13),ISNUMBER(AGN!$Q$7)), IF(M13&lt;AGN!$Q$7,"INCUMPLIDA","PROCESO"), "VERIFICAR FECHA")),"SIN VALOR AVANCE")</f>
        <v>CUMPLIDA</v>
      </c>
      <c r="R13" s="45" t="s">
        <v>4284</v>
      </c>
    </row>
    <row r="14" spans="1:18" ht="405">
      <c r="B14" s="21" t="s">
        <v>12</v>
      </c>
      <c r="C14" s="38" t="s">
        <v>7</v>
      </c>
      <c r="D14" s="699" t="s">
        <v>4285</v>
      </c>
      <c r="E14" s="699">
        <v>2.5</v>
      </c>
      <c r="F14" s="700" t="s">
        <v>4286</v>
      </c>
      <c r="G14" s="40" t="s">
        <v>4287</v>
      </c>
      <c r="H14" s="40" t="s">
        <v>4287</v>
      </c>
      <c r="I14" s="71" t="s">
        <v>4288</v>
      </c>
      <c r="J14" s="40" t="s">
        <v>4288</v>
      </c>
      <c r="K14" s="41" t="s">
        <v>3232</v>
      </c>
      <c r="L14" s="54">
        <v>43720</v>
      </c>
      <c r="M14" s="54">
        <v>44499</v>
      </c>
      <c r="N14" s="42">
        <f t="shared" si="0"/>
        <v>111.28571428571429</v>
      </c>
      <c r="O14" s="43">
        <v>1</v>
      </c>
      <c r="P14" s="43">
        <f t="shared" si="1"/>
        <v>1</v>
      </c>
      <c r="Q14" s="44" t="str">
        <f>IF(ISNUMBER(P14),IF(P14=100%,"CUMPLIDA",IF(AND(ISNUMBER(M14),ISNUMBER(AGN!$Q$7)), IF(M14&lt;AGN!$Q$7,"INCUMPLIDA","PROCESO"), "VERIFICAR FECHA")),"SIN VALOR AVANCE")</f>
        <v>CUMPLIDA</v>
      </c>
      <c r="R14" s="45" t="s">
        <v>4289</v>
      </c>
    </row>
    <row r="15" spans="1:18" ht="63" customHeight="1">
      <c r="B15" s="21" t="s">
        <v>12</v>
      </c>
      <c r="C15" s="38" t="s">
        <v>7</v>
      </c>
      <c r="D15" s="699"/>
      <c r="E15" s="699"/>
      <c r="F15" s="700"/>
      <c r="G15" s="700" t="s">
        <v>4290</v>
      </c>
      <c r="H15" s="700" t="s">
        <v>4290</v>
      </c>
      <c r="I15" s="71" t="s">
        <v>4291</v>
      </c>
      <c r="J15" s="40" t="s">
        <v>4291</v>
      </c>
      <c r="K15" s="41" t="s">
        <v>4292</v>
      </c>
      <c r="L15" s="54">
        <v>43740</v>
      </c>
      <c r="M15" s="54">
        <v>44012</v>
      </c>
      <c r="N15" s="42">
        <f t="shared" si="0"/>
        <v>38.857142857142854</v>
      </c>
      <c r="O15" s="43">
        <v>1</v>
      </c>
      <c r="P15" s="43">
        <f t="shared" si="1"/>
        <v>1</v>
      </c>
      <c r="Q15" s="44" t="str">
        <f>IF(ISNUMBER(P15),IF(P15=100%,"CUMPLIDA",IF(AND(ISNUMBER(M15),ISNUMBER(AGN!$Q$7)), IF(M15&lt;AGN!$Q$7,"INCUMPLIDA","PROCESO"), "VERIFICAR FECHA")),"SIN VALOR AVANCE")</f>
        <v>CUMPLIDA</v>
      </c>
      <c r="R15" s="45" t="s">
        <v>4293</v>
      </c>
    </row>
    <row r="16" spans="1:18" ht="76.5" customHeight="1">
      <c r="B16" s="21" t="s">
        <v>12</v>
      </c>
      <c r="C16" s="38" t="s">
        <v>7</v>
      </c>
      <c r="D16" s="699"/>
      <c r="E16" s="699"/>
      <c r="F16" s="700"/>
      <c r="G16" s="700"/>
      <c r="H16" s="700"/>
      <c r="I16" s="71" t="s">
        <v>4294</v>
      </c>
      <c r="J16" s="40" t="s">
        <v>4294</v>
      </c>
      <c r="K16" s="41" t="s">
        <v>4295</v>
      </c>
      <c r="L16" s="54">
        <v>43740</v>
      </c>
      <c r="M16" s="54">
        <v>44925</v>
      </c>
      <c r="N16" s="42">
        <f t="shared" si="0"/>
        <v>169.28571428571428</v>
      </c>
      <c r="O16" s="43">
        <v>1</v>
      </c>
      <c r="P16" s="43">
        <f t="shared" si="1"/>
        <v>1</v>
      </c>
      <c r="Q16" s="44" t="str">
        <f>IF(ISNUMBER(P16),IF(P16=100%,"CUMPLIDA",IF(AND(ISNUMBER(M16),ISNUMBER(AGN!$Q$7)), IF(M16&lt;AGN!$Q$7,"INCUMPLIDA","PROCESO"), "VERIFICAR FECHA")),"SIN VALOR AVANCE")</f>
        <v>CUMPLIDA</v>
      </c>
      <c r="R16" s="45" t="s">
        <v>4293</v>
      </c>
    </row>
    <row r="17" spans="2:18" ht="61.5" customHeight="1">
      <c r="B17" s="21" t="s">
        <v>12</v>
      </c>
      <c r="C17" s="38" t="s">
        <v>7</v>
      </c>
      <c r="D17" s="699" t="s">
        <v>4296</v>
      </c>
      <c r="E17" s="699">
        <v>5.0999999999999996</v>
      </c>
      <c r="F17" s="700" t="s">
        <v>4297</v>
      </c>
      <c r="G17" s="700" t="s">
        <v>4298</v>
      </c>
      <c r="H17" s="700" t="s">
        <v>4298</v>
      </c>
      <c r="I17" s="71" t="s">
        <v>4299</v>
      </c>
      <c r="J17" s="40" t="s">
        <v>4299</v>
      </c>
      <c r="K17" s="40" t="s">
        <v>4300</v>
      </c>
      <c r="L17" s="54">
        <v>43760</v>
      </c>
      <c r="M17" s="54">
        <v>44377</v>
      </c>
      <c r="N17" s="42">
        <f t="shared" si="0"/>
        <v>88.142857142857139</v>
      </c>
      <c r="O17" s="43">
        <v>1</v>
      </c>
      <c r="P17" s="43">
        <f t="shared" si="1"/>
        <v>1</v>
      </c>
      <c r="Q17" s="44" t="str">
        <f>IF(ISNUMBER(P17),IF(P17=100%,"CUMPLIDA",IF(AND(ISNUMBER(M17),ISNUMBER(AGN!$Q$7)), IF(M17&lt;AGN!$Q$7,"INCUMPLIDA","PROCESO"), "VERIFICAR FECHA")),"SIN VALOR AVANCE")</f>
        <v>CUMPLIDA</v>
      </c>
      <c r="R17" s="45" t="s">
        <v>4301</v>
      </c>
    </row>
    <row r="18" spans="2:18" ht="90" customHeight="1">
      <c r="B18" s="21" t="s">
        <v>12</v>
      </c>
      <c r="C18" s="38" t="s">
        <v>7</v>
      </c>
      <c r="D18" s="699"/>
      <c r="E18" s="699"/>
      <c r="F18" s="700"/>
      <c r="G18" s="700"/>
      <c r="H18" s="700"/>
      <c r="I18" s="71" t="s">
        <v>4302</v>
      </c>
      <c r="J18" s="40" t="s">
        <v>4302</v>
      </c>
      <c r="K18" s="41" t="s">
        <v>4303</v>
      </c>
      <c r="L18" s="54">
        <v>44377</v>
      </c>
      <c r="M18" s="54">
        <v>44560</v>
      </c>
      <c r="N18" s="42">
        <f t="shared" si="0"/>
        <v>26.142857142857142</v>
      </c>
      <c r="O18" s="43">
        <v>1</v>
      </c>
      <c r="P18" s="43">
        <f t="shared" si="1"/>
        <v>1</v>
      </c>
      <c r="Q18" s="44" t="str">
        <f>IF(ISNUMBER(P18),IF(P18=100%,"CUMPLIDA",IF(AND(ISNUMBER(M18),ISNUMBER(AGN!$Q$7)), IF(M18&lt;AGN!$Q$7,"INCUMPLIDA","PROCESO"), "VERIFICAR FECHA")),"SIN VALOR AVANCE")</f>
        <v>CUMPLIDA</v>
      </c>
      <c r="R18" s="45" t="s">
        <v>4301</v>
      </c>
    </row>
    <row r="19" spans="2:18" ht="180">
      <c r="B19" s="21" t="s">
        <v>12</v>
      </c>
      <c r="C19" s="38" t="s">
        <v>7</v>
      </c>
      <c r="D19" s="699"/>
      <c r="E19" s="699"/>
      <c r="F19" s="700"/>
      <c r="G19" s="700"/>
      <c r="H19" s="700"/>
      <c r="I19" s="71" t="s">
        <v>4304</v>
      </c>
      <c r="J19" s="40" t="s">
        <v>4304</v>
      </c>
      <c r="K19" s="41" t="s">
        <v>4305</v>
      </c>
      <c r="L19" s="54">
        <v>44563</v>
      </c>
      <c r="M19" s="54">
        <v>44925</v>
      </c>
      <c r="N19" s="42">
        <f t="shared" si="0"/>
        <v>51.714285714285715</v>
      </c>
      <c r="O19" s="43">
        <v>1</v>
      </c>
      <c r="P19" s="43">
        <f t="shared" si="1"/>
        <v>1</v>
      </c>
      <c r="Q19" s="44" t="str">
        <f>IF(ISNUMBER(P19),IF(P19=100%,"CUMPLIDA",IF(AND(ISNUMBER(M19),ISNUMBER(AGN!$Q$7)), IF(M19&lt;AGN!$Q$7,"INCUMPLIDA","PROCESO"), "VERIFICAR FECHA")),"SIN VALOR AVANCE")</f>
        <v>CUMPLIDA</v>
      </c>
      <c r="R19" s="45" t="s">
        <v>4306</v>
      </c>
    </row>
    <row r="20" spans="2:18" ht="409.5">
      <c r="B20" s="21" t="s">
        <v>12</v>
      </c>
      <c r="C20" s="38" t="s">
        <v>7</v>
      </c>
      <c r="D20" s="38" t="s">
        <v>4307</v>
      </c>
      <c r="E20" s="38">
        <v>5.2</v>
      </c>
      <c r="F20" s="40" t="s">
        <v>4308</v>
      </c>
      <c r="G20" s="40" t="s">
        <v>4309</v>
      </c>
      <c r="H20" s="40" t="s">
        <v>4309</v>
      </c>
      <c r="I20" s="71" t="s">
        <v>4310</v>
      </c>
      <c r="J20" s="40" t="s">
        <v>4310</v>
      </c>
      <c r="K20" s="41" t="s">
        <v>4311</v>
      </c>
      <c r="L20" s="54">
        <v>43739</v>
      </c>
      <c r="M20" s="54">
        <v>44925</v>
      </c>
      <c r="N20" s="42">
        <f t="shared" si="0"/>
        <v>169.42857142857142</v>
      </c>
      <c r="O20" s="43">
        <v>1</v>
      </c>
      <c r="P20" s="43">
        <f t="shared" si="1"/>
        <v>1</v>
      </c>
      <c r="Q20" s="44" t="str">
        <f>IF(ISNUMBER(P20),IF(P20=100%,"CUMPLIDA",IF(AND(ISNUMBER(M20),ISNUMBER(AGN!$Q$7)), IF(M20&lt;AGN!$Q$7,"INCUMPLIDA","PROCESO"), "VERIFICAR FECHA")),"SIN VALOR AVANCE")</f>
        <v>CUMPLIDA</v>
      </c>
      <c r="R20" s="45" t="s">
        <v>4312</v>
      </c>
    </row>
    <row r="21" spans="2:18" ht="225.75">
      <c r="B21" s="21" t="s">
        <v>12</v>
      </c>
      <c r="C21" s="38" t="s">
        <v>7</v>
      </c>
      <c r="D21" s="38" t="s">
        <v>4313</v>
      </c>
      <c r="E21" s="38">
        <v>5.4</v>
      </c>
      <c r="F21" s="40" t="s">
        <v>4314</v>
      </c>
      <c r="G21" s="40" t="s">
        <v>4315</v>
      </c>
      <c r="H21" s="40" t="s">
        <v>4315</v>
      </c>
      <c r="I21" s="71" t="s">
        <v>4316</v>
      </c>
      <c r="J21" s="40" t="s">
        <v>4316</v>
      </c>
      <c r="K21" s="40" t="s">
        <v>4317</v>
      </c>
      <c r="L21" s="54">
        <v>43739</v>
      </c>
      <c r="M21" s="54">
        <v>44226</v>
      </c>
      <c r="N21" s="42">
        <f t="shared" si="0"/>
        <v>69.571428571428569</v>
      </c>
      <c r="O21" s="43">
        <v>1</v>
      </c>
      <c r="P21" s="43">
        <f t="shared" si="1"/>
        <v>1</v>
      </c>
      <c r="Q21" s="44" t="str">
        <f>IF(ISNUMBER(P21),IF(P21=100%,"CUMPLIDA",IF(AND(ISNUMBER(M21),ISNUMBER(AGN!$Q$7)), IF(M21&lt;AGN!$Q$7,"INCUMPLIDA","PROCESO"), "VERIFICAR FECHA")),"SIN VALOR AVANCE")</f>
        <v>CUMPLIDA</v>
      </c>
      <c r="R21" s="45" t="s">
        <v>4318</v>
      </c>
    </row>
    <row r="22" spans="2:18" ht="120.75">
      <c r="B22" s="21" t="s">
        <v>12</v>
      </c>
      <c r="C22" s="38" t="s">
        <v>7</v>
      </c>
      <c r="D22" s="699" t="s">
        <v>4319</v>
      </c>
      <c r="E22" s="699">
        <v>6</v>
      </c>
      <c r="F22" s="700" t="s">
        <v>4320</v>
      </c>
      <c r="G22" s="700" t="s">
        <v>4321</v>
      </c>
      <c r="H22" s="700" t="s">
        <v>4321</v>
      </c>
      <c r="I22" s="71" t="s">
        <v>4322</v>
      </c>
      <c r="J22" s="40" t="s">
        <v>4322</v>
      </c>
      <c r="K22" s="40" t="s">
        <v>4323</v>
      </c>
      <c r="L22" s="54">
        <v>43724</v>
      </c>
      <c r="M22" s="54">
        <v>44195</v>
      </c>
      <c r="N22" s="42">
        <f t="shared" si="0"/>
        <v>67.285714285714292</v>
      </c>
      <c r="O22" s="43">
        <v>1</v>
      </c>
      <c r="P22" s="43">
        <f t="shared" si="1"/>
        <v>1</v>
      </c>
      <c r="Q22" s="44" t="str">
        <f>IF(ISNUMBER(P22),IF(P22=100%,"CUMPLIDA",IF(AND(ISNUMBER(M22),ISNUMBER(AGN!$Q$7)), IF(M22&lt;AGN!$Q$7,"INCUMPLIDA","PROCESO"), "VERIFICAR FECHA")),"SIN VALOR AVANCE")</f>
        <v>CUMPLIDA</v>
      </c>
      <c r="R22" s="45" t="s">
        <v>4324</v>
      </c>
    </row>
    <row r="23" spans="2:18" ht="240.75">
      <c r="B23" s="21" t="s">
        <v>12</v>
      </c>
      <c r="C23" s="38" t="s">
        <v>7</v>
      </c>
      <c r="D23" s="699"/>
      <c r="E23" s="699"/>
      <c r="F23" s="700"/>
      <c r="G23" s="700"/>
      <c r="H23" s="700"/>
      <c r="I23" s="71" t="s">
        <v>4325</v>
      </c>
      <c r="J23" s="40" t="s">
        <v>4325</v>
      </c>
      <c r="K23" s="40" t="s">
        <v>4326</v>
      </c>
      <c r="L23" s="54">
        <v>44200</v>
      </c>
      <c r="M23" s="54">
        <v>44925</v>
      </c>
      <c r="N23" s="42">
        <f t="shared" si="0"/>
        <v>103.57142857142857</v>
      </c>
      <c r="O23" s="43">
        <v>1</v>
      </c>
      <c r="P23" s="43">
        <f t="shared" si="1"/>
        <v>1</v>
      </c>
      <c r="Q23" s="44" t="str">
        <f>IF(ISNUMBER(P23),IF(P23=100%,"CUMPLIDA",IF(AND(ISNUMBER(M23),ISNUMBER(AGN!$Q$7)), IF(M23&lt;AGN!$Q$7,"INCUMPLIDA","PROCESO"), "VERIFICAR FECHA")),"SIN VALOR AVANCE")</f>
        <v>CUMPLIDA</v>
      </c>
      <c r="R23" s="45" t="s">
        <v>4327</v>
      </c>
    </row>
  </sheetData>
  <sheetProtection algorithmName="SHA-512" hashValue="kc5jeHpG+/+dSVKpw3cp+cJ4mr0mDO6RpHolaY7VkPG3dwpzURkZui4xkYE8cPCmyK1YsAqYzYW1buRZaFpIAg==" saltValue="+BOOmbeXMc2N61kdcu9/mw==" spinCount="100000" sheet="1" formatCells="0" formatColumns="0" formatRows="0" autoFilter="0"/>
  <protectedRanges>
    <protectedRange sqref="I15:J16" name="Rango2_20_4"/>
    <protectedRange sqref="I17:J19" name="Rango2_20_5"/>
    <protectedRange sqref="I20:J20" name="Rango2_20_6"/>
    <protectedRange sqref="I21:J21" name="Rango2_20_7"/>
    <protectedRange sqref="I22:J23" name="Rango2_20_8"/>
    <protectedRange sqref="K11" name="Rango2_20_1"/>
    <protectedRange sqref="K12" name="Rango2_20_2"/>
    <protectedRange sqref="K13" name="Rango2_20_3"/>
    <protectedRange sqref="K14" name="Rango2_20_4_1"/>
    <protectedRange sqref="K15:K16" name="Rango2_22_1"/>
    <protectedRange sqref="K17:K19" name="Rango2_22_2"/>
    <protectedRange sqref="K20" name="Rango2_22_3"/>
    <protectedRange sqref="K21" name="Rango2_22_4"/>
    <protectedRange sqref="K22:K23" name="Rango2_22_5"/>
  </protectedRanges>
  <mergeCells count="24">
    <mergeCell ref="L5:P5"/>
    <mergeCell ref="L6:P6"/>
    <mergeCell ref="L7:P7"/>
    <mergeCell ref="L8:P8"/>
    <mergeCell ref="B1:C3"/>
    <mergeCell ref="D1:R2"/>
    <mergeCell ref="D3:R3"/>
    <mergeCell ref="B4:J4"/>
    <mergeCell ref="L4:P4"/>
    <mergeCell ref="D14:D16"/>
    <mergeCell ref="E14:E16"/>
    <mergeCell ref="F14:F16"/>
    <mergeCell ref="H15:H16"/>
    <mergeCell ref="G15:G16"/>
    <mergeCell ref="D17:D19"/>
    <mergeCell ref="E17:E19"/>
    <mergeCell ref="F17:F19"/>
    <mergeCell ref="G17:G19"/>
    <mergeCell ref="H17:H19"/>
    <mergeCell ref="D22:D23"/>
    <mergeCell ref="E22:E23"/>
    <mergeCell ref="F22:F23"/>
    <mergeCell ref="G22:G23"/>
    <mergeCell ref="H22:H23"/>
  </mergeCells>
  <conditionalFormatting sqref="Q11:Q23">
    <cfRule type="cellIs" dxfId="9" priority="1" operator="equal">
      <formula>"SIN VALOR AVANCE"</formula>
    </cfRule>
    <cfRule type="cellIs" dxfId="8" priority="2" operator="equal">
      <formula>"VERIFICAR FECHA"</formula>
    </cfRule>
    <cfRule type="cellIs" dxfId="7" priority="3" operator="equal">
      <formula>"INCUMPLIDA"</formula>
    </cfRule>
    <cfRule type="cellIs" dxfId="6" priority="4" operator="equal">
      <formula>"PROCESO"</formula>
    </cfRule>
    <cfRule type="cellIs" dxfId="5" priority="5" operator="equal">
      <formula>"CUMPLIDA"</formula>
    </cfRule>
  </conditionalFormatting>
  <pageMargins left="0.7" right="0.7" top="0.75" bottom="0.75" header="0.3" footer="0.3"/>
  <pageSetup orientation="portrait" r:id="rId1"/>
  <headerFooter>
    <oddFooter>&amp;R_x000D_&amp;1#&amp;"Calibri"&amp;10&amp;K000000 Información Pública</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845DB-37D2-4F98-BA3B-6BF2E807B53F}">
  <dimension ref="A1:R932"/>
  <sheetViews>
    <sheetView topLeftCell="G930" zoomScale="48" zoomScaleNormal="48" workbookViewId="0">
      <selection activeCell="J935" sqref="J934:J935"/>
    </sheetView>
  </sheetViews>
  <sheetFormatPr baseColWidth="10" defaultColWidth="11.42578125" defaultRowHeight="15"/>
  <cols>
    <col min="1" max="1" width="27.7109375" style="47" customWidth="1"/>
    <col min="2" max="2" width="20.85546875" style="47" customWidth="1"/>
    <col min="3" max="3" width="22.140625" style="47" customWidth="1"/>
    <col min="4" max="4" width="30.5703125" style="47" customWidth="1"/>
    <col min="5" max="5" width="42.42578125" style="46" customWidth="1"/>
    <col min="6" max="6" width="47.7109375" style="46" customWidth="1"/>
    <col min="7" max="7" width="48" style="46" customWidth="1"/>
    <col min="8" max="8" width="34.42578125" style="46" customWidth="1"/>
    <col min="9" max="9" width="30.7109375" style="51" customWidth="1"/>
    <col min="10" max="10" width="29.42578125" style="47" customWidth="1"/>
    <col min="11" max="11" width="28.7109375" style="183" customWidth="1"/>
    <col min="12" max="12" width="25.140625" style="183" customWidth="1"/>
    <col min="13" max="13" width="27.7109375" style="184" customWidth="1"/>
    <col min="14" max="14" width="25.5703125" style="47" customWidth="1"/>
    <col min="15" max="15" width="50.7109375" style="216" customWidth="1"/>
    <col min="16" max="16" width="25.28515625" style="47" customWidth="1"/>
    <col min="17" max="17" width="45.85546875" style="47" bestFit="1" customWidth="1"/>
    <col min="18" max="16384" width="11.42578125" style="48"/>
  </cols>
  <sheetData>
    <row r="1" spans="1:17" ht="22.5" customHeight="1">
      <c r="A1" s="718"/>
      <c r="B1" s="719"/>
      <c r="C1" s="722" t="s">
        <v>4237</v>
      </c>
      <c r="D1" s="722"/>
      <c r="E1" s="722"/>
      <c r="F1" s="722"/>
      <c r="G1" s="722"/>
      <c r="H1" s="722"/>
      <c r="I1" s="722"/>
      <c r="J1" s="722"/>
      <c r="K1" s="722"/>
      <c r="L1" s="722"/>
      <c r="M1" s="722"/>
      <c r="N1" s="722"/>
      <c r="O1" s="722"/>
      <c r="P1" s="722"/>
      <c r="Q1" s="723"/>
    </row>
    <row r="2" spans="1:17" ht="22.5" customHeight="1">
      <c r="A2" s="720"/>
      <c r="B2" s="721"/>
      <c r="C2" s="724"/>
      <c r="D2" s="724"/>
      <c r="E2" s="724"/>
      <c r="F2" s="724"/>
      <c r="G2" s="724"/>
      <c r="H2" s="724"/>
      <c r="I2" s="724"/>
      <c r="J2" s="724"/>
      <c r="K2" s="724"/>
      <c r="L2" s="724"/>
      <c r="M2" s="724"/>
      <c r="N2" s="724"/>
      <c r="O2" s="724"/>
      <c r="P2" s="724"/>
      <c r="Q2" s="725"/>
    </row>
    <row r="3" spans="1:17" ht="22.5" customHeight="1">
      <c r="A3" s="720"/>
      <c r="B3" s="721"/>
      <c r="C3" s="721"/>
      <c r="D3" s="721"/>
      <c r="E3" s="721"/>
      <c r="F3" s="721"/>
      <c r="G3" s="721"/>
      <c r="H3" s="721"/>
      <c r="I3" s="721"/>
      <c r="J3" s="721"/>
      <c r="K3" s="721"/>
      <c r="L3" s="721"/>
      <c r="M3" s="721"/>
      <c r="N3" s="721"/>
      <c r="O3" s="721"/>
      <c r="P3" s="721"/>
      <c r="Q3" s="726"/>
    </row>
    <row r="4" spans="1:17" ht="15.75">
      <c r="A4" s="670" t="s">
        <v>45</v>
      </c>
      <c r="B4" s="672"/>
      <c r="C4" s="672"/>
      <c r="D4" s="672"/>
      <c r="E4" s="672"/>
      <c r="F4" s="672"/>
      <c r="G4" s="672"/>
      <c r="H4" s="672"/>
      <c r="I4" s="672"/>
      <c r="J4" s="64"/>
      <c r="K4" s="727"/>
      <c r="L4" s="727"/>
      <c r="M4" s="727"/>
      <c r="N4" s="727"/>
      <c r="O4" s="727"/>
      <c r="P4" s="65"/>
      <c r="Q4" s="214"/>
    </row>
    <row r="5" spans="1:17" ht="15.75">
      <c r="A5" s="212" t="s">
        <v>47</v>
      </c>
      <c r="B5" s="64"/>
      <c r="C5" s="64"/>
      <c r="D5" s="64"/>
      <c r="E5" s="133"/>
      <c r="F5" s="133"/>
      <c r="G5" s="133"/>
      <c r="H5" s="133"/>
      <c r="I5" s="104"/>
      <c r="J5" s="64"/>
      <c r="K5" s="728" t="s">
        <v>48</v>
      </c>
      <c r="L5" s="728"/>
      <c r="M5" s="728"/>
      <c r="N5" s="728"/>
      <c r="O5" s="728"/>
      <c r="P5" s="179">
        <v>45747</v>
      </c>
      <c r="Q5" s="214"/>
    </row>
    <row r="6" spans="1:17" ht="15.75">
      <c r="A6" s="670" t="s">
        <v>49</v>
      </c>
      <c r="B6" s="672"/>
      <c r="C6" s="672"/>
      <c r="D6" s="672"/>
      <c r="E6" s="133"/>
      <c r="F6" s="133"/>
      <c r="G6" s="133"/>
      <c r="H6" s="133"/>
      <c r="I6" s="104"/>
      <c r="J6" s="64"/>
      <c r="K6" s="673"/>
      <c r="L6" s="673"/>
      <c r="M6" s="673"/>
      <c r="N6" s="673"/>
      <c r="O6" s="673"/>
      <c r="P6" s="178"/>
      <c r="Q6" s="214"/>
    </row>
    <row r="7" spans="1:17" ht="15.75">
      <c r="A7" s="670" t="s">
        <v>4328</v>
      </c>
      <c r="B7" s="672"/>
      <c r="C7" s="672"/>
      <c r="D7" s="672"/>
      <c r="E7" s="133"/>
      <c r="F7" s="133"/>
      <c r="G7" s="133"/>
      <c r="H7" s="133"/>
      <c r="I7" s="104"/>
      <c r="J7" s="64"/>
      <c r="K7" s="673"/>
      <c r="L7" s="673"/>
      <c r="M7" s="673"/>
      <c r="N7" s="673"/>
      <c r="O7" s="673"/>
      <c r="P7" s="178"/>
      <c r="Q7" s="214"/>
    </row>
    <row r="8" spans="1:17" ht="15.75">
      <c r="A8" s="670" t="s">
        <v>51</v>
      </c>
      <c r="B8" s="672"/>
      <c r="C8" s="672"/>
      <c r="D8" s="672"/>
      <c r="E8" s="133"/>
      <c r="F8" s="133"/>
      <c r="G8" s="133"/>
      <c r="H8" s="133"/>
      <c r="I8" s="104"/>
      <c r="J8" s="64"/>
      <c r="K8" s="728" t="s">
        <v>4329</v>
      </c>
      <c r="L8" s="728"/>
      <c r="M8" s="728"/>
      <c r="N8" s="728"/>
      <c r="O8" s="728"/>
      <c r="P8" s="179">
        <v>45832</v>
      </c>
      <c r="Q8" s="214"/>
    </row>
    <row r="9" spans="1:17" ht="15.75">
      <c r="A9" s="213"/>
      <c r="B9" s="67"/>
      <c r="C9" s="67"/>
      <c r="D9" s="67"/>
      <c r="E9" s="68"/>
      <c r="F9" s="68"/>
      <c r="G9" s="68"/>
      <c r="H9" s="68"/>
      <c r="I9" s="106"/>
      <c r="J9" s="67"/>
      <c r="K9" s="180"/>
      <c r="L9" s="181"/>
      <c r="M9" s="182"/>
      <c r="N9" s="69"/>
      <c r="O9" s="215"/>
      <c r="P9" s="69"/>
      <c r="Q9" s="217"/>
    </row>
    <row r="10" spans="1:17" ht="47.25">
      <c r="A10" s="70" t="s">
        <v>27</v>
      </c>
      <c r="B10" s="70" t="s">
        <v>9</v>
      </c>
      <c r="C10" s="70" t="s">
        <v>53</v>
      </c>
      <c r="D10" s="16" t="s">
        <v>4241</v>
      </c>
      <c r="E10" s="20" t="s">
        <v>55</v>
      </c>
      <c r="F10" s="16" t="s">
        <v>4243</v>
      </c>
      <c r="G10" s="16" t="s">
        <v>57</v>
      </c>
      <c r="H10" s="16" t="s">
        <v>58</v>
      </c>
      <c r="I10" s="108" t="s">
        <v>59</v>
      </c>
      <c r="J10" s="108" t="s">
        <v>60</v>
      </c>
      <c r="K10" s="83" t="s">
        <v>61</v>
      </c>
      <c r="L10" s="83" t="s">
        <v>62</v>
      </c>
      <c r="M10" s="2" t="s">
        <v>63</v>
      </c>
      <c r="N10" s="2" t="s">
        <v>64</v>
      </c>
      <c r="O10" s="108" t="s">
        <v>65</v>
      </c>
      <c r="P10" s="84" t="s">
        <v>66</v>
      </c>
      <c r="Q10" s="108" t="s">
        <v>33</v>
      </c>
    </row>
    <row r="11" spans="1:17" ht="105.75" customHeight="1">
      <c r="A11" s="470" t="s">
        <v>12</v>
      </c>
      <c r="B11" s="195" t="s">
        <v>14</v>
      </c>
      <c r="C11" s="609" t="s">
        <v>67</v>
      </c>
      <c r="D11" s="609" t="s">
        <v>68</v>
      </c>
      <c r="E11" s="196" t="s">
        <v>69</v>
      </c>
      <c r="F11" s="608" t="s">
        <v>70</v>
      </c>
      <c r="G11" s="196" t="s">
        <v>71</v>
      </c>
      <c r="H11" s="515" t="s">
        <v>72</v>
      </c>
      <c r="I11" s="515" t="s">
        <v>73</v>
      </c>
      <c r="J11" s="197">
        <v>4</v>
      </c>
      <c r="K11" s="198">
        <v>43101</v>
      </c>
      <c r="L11" s="198">
        <v>43465</v>
      </c>
      <c r="M11" s="199">
        <f t="shared" ref="M11:M13" si="0">(L11-K11)/7</f>
        <v>52</v>
      </c>
      <c r="N11" s="200">
        <v>1</v>
      </c>
      <c r="O11" s="515" t="s">
        <v>74</v>
      </c>
      <c r="P11" s="200">
        <f t="shared" ref="P11:P74" si="1">IF(B11="ITRC",N11,N11/J11)</f>
        <v>1</v>
      </c>
      <c r="Q11" s="201" t="str" cm="1">
        <f t="array" aca="1" ref="Q11" ca="1">IF(ISNUMBER(P11),IF(P11=100%,"CUMPLIDA",IF(AND(ISNUMBER(L11),ISNUMBER(INDIRECT("FECHA_"&amp;$B11,1))), IF(L11&lt;=INDIRECT("FECHA_"&amp;$B11,1),"INCUMPLIDA","PROCESO"), "VERIFICAR FECHA")),"SIN VALOR AVANCE")</f>
        <v>CUMPLIDA</v>
      </c>
    </row>
    <row r="12" spans="1:17" ht="135">
      <c r="A12" s="470" t="s">
        <v>12</v>
      </c>
      <c r="B12" s="195" t="s">
        <v>14</v>
      </c>
      <c r="C12" s="609"/>
      <c r="D12" s="609"/>
      <c r="E12" s="196" t="s">
        <v>75</v>
      </c>
      <c r="F12" s="608"/>
      <c r="G12" s="196" t="s">
        <v>76</v>
      </c>
      <c r="H12" s="515" t="s">
        <v>77</v>
      </c>
      <c r="I12" s="515" t="s">
        <v>78</v>
      </c>
      <c r="J12" s="197">
        <v>10</v>
      </c>
      <c r="K12" s="198">
        <v>43101</v>
      </c>
      <c r="L12" s="198">
        <v>43465</v>
      </c>
      <c r="M12" s="199">
        <f t="shared" si="0"/>
        <v>52</v>
      </c>
      <c r="N12" s="200">
        <v>1</v>
      </c>
      <c r="O12" s="515" t="s">
        <v>74</v>
      </c>
      <c r="P12" s="200">
        <f t="shared" si="1"/>
        <v>1</v>
      </c>
      <c r="Q12" s="201" t="str" cm="1">
        <f t="array" aca="1" ref="Q12" ca="1">IF(ISNUMBER(P12),IF(P12=100%,"CUMPLIDA",IF(AND(ISNUMBER(L12),ISNUMBER(INDIRECT("FECHA_"&amp;$B12,1))), IF(L12&lt;=INDIRECT("FECHA_"&amp;$B12,1),"INCUMPLIDA","PROCESO"), "VERIFICAR FECHA")),"SIN VALOR AVANCE")</f>
        <v>CUMPLIDA</v>
      </c>
    </row>
    <row r="13" spans="1:17" ht="120">
      <c r="A13" s="470" t="s">
        <v>12</v>
      </c>
      <c r="B13" s="195" t="s">
        <v>14</v>
      </c>
      <c r="C13" s="609"/>
      <c r="D13" s="609"/>
      <c r="E13" s="196" t="s">
        <v>79</v>
      </c>
      <c r="F13" s="608"/>
      <c r="G13" s="196" t="s">
        <v>80</v>
      </c>
      <c r="H13" s="515" t="s">
        <v>81</v>
      </c>
      <c r="I13" s="515" t="s">
        <v>82</v>
      </c>
      <c r="J13" s="200">
        <v>1</v>
      </c>
      <c r="K13" s="198">
        <v>43009</v>
      </c>
      <c r="L13" s="198">
        <v>43465</v>
      </c>
      <c r="M13" s="199">
        <f t="shared" si="0"/>
        <v>65.142857142857139</v>
      </c>
      <c r="N13" s="200">
        <v>1</v>
      </c>
      <c r="O13" s="515" t="s">
        <v>74</v>
      </c>
      <c r="P13" s="200">
        <f t="shared" si="1"/>
        <v>1</v>
      </c>
      <c r="Q13" s="201" t="str" cm="1">
        <f t="array" aca="1" ref="Q13" ca="1">IF(ISNUMBER(P13),IF(P13=100%,"CUMPLIDA",IF(AND(ISNUMBER(L13),ISNUMBER(INDIRECT("FECHA_"&amp;$B13,1))), IF(L13&lt;=INDIRECT("FECHA_"&amp;$B13,1),"INCUMPLIDA","PROCESO"), "VERIFICAR FECHA")),"SIN VALOR AVANCE")</f>
        <v>CUMPLIDA</v>
      </c>
    </row>
    <row r="14" spans="1:17" ht="90.75">
      <c r="A14" s="470" t="s">
        <v>12</v>
      </c>
      <c r="B14" s="195" t="s">
        <v>14</v>
      </c>
      <c r="C14" s="609"/>
      <c r="D14" s="609"/>
      <c r="E14" s="196" t="s">
        <v>83</v>
      </c>
      <c r="F14" s="608"/>
      <c r="G14" s="196" t="s">
        <v>84</v>
      </c>
      <c r="H14" s="515" t="s">
        <v>85</v>
      </c>
      <c r="I14" s="515" t="s">
        <v>86</v>
      </c>
      <c r="J14" s="200">
        <v>1</v>
      </c>
      <c r="K14" s="198">
        <v>43018</v>
      </c>
      <c r="L14" s="198">
        <v>43383</v>
      </c>
      <c r="M14" s="199">
        <f>(L14-K14)/7</f>
        <v>52.142857142857146</v>
      </c>
      <c r="N14" s="200">
        <v>1</v>
      </c>
      <c r="O14" s="515" t="s">
        <v>87</v>
      </c>
      <c r="P14" s="200">
        <f t="shared" si="1"/>
        <v>1</v>
      </c>
      <c r="Q14" s="201" t="str" cm="1">
        <f t="array" aca="1" ref="Q14" ca="1">IF(ISNUMBER(P14),IF(P14=100%,"CUMPLIDA",IF(AND(ISNUMBER(L14),ISNUMBER(INDIRECT("FECHA_"&amp;$B14,1))), IF(L14&lt;=INDIRECT("FECHA_"&amp;$B14,1),"INCUMPLIDA","PROCESO"), "VERIFICAR FECHA")),"SIN VALOR AVANCE")</f>
        <v>CUMPLIDA</v>
      </c>
    </row>
    <row r="15" spans="1:17" ht="105">
      <c r="A15" s="470" t="s">
        <v>12</v>
      </c>
      <c r="B15" s="195" t="s">
        <v>14</v>
      </c>
      <c r="C15" s="609"/>
      <c r="D15" s="609"/>
      <c r="E15" s="196" t="s">
        <v>88</v>
      </c>
      <c r="F15" s="608"/>
      <c r="G15" s="196" t="s">
        <v>89</v>
      </c>
      <c r="H15" s="515" t="s">
        <v>90</v>
      </c>
      <c r="I15" s="515" t="s">
        <v>91</v>
      </c>
      <c r="J15" s="200">
        <v>0.05</v>
      </c>
      <c r="K15" s="198">
        <v>43040</v>
      </c>
      <c r="L15" s="198">
        <v>43434</v>
      </c>
      <c r="M15" s="199">
        <f>(L15-K15)/7</f>
        <v>56.285714285714285</v>
      </c>
      <c r="N15" s="200">
        <v>1</v>
      </c>
      <c r="O15" s="515" t="s">
        <v>92</v>
      </c>
      <c r="P15" s="200">
        <f t="shared" si="1"/>
        <v>1</v>
      </c>
      <c r="Q15" s="201" t="str" cm="1">
        <f t="array" aca="1" ref="Q15" ca="1">IF(ISNUMBER(P15),IF(P15=100%,"CUMPLIDA",IF(AND(ISNUMBER(L15),ISNUMBER(INDIRECT("FECHA_"&amp;$B15,1))), IF(L15&lt;=INDIRECT("FECHA_"&amp;$B15,1),"INCUMPLIDA","PROCESO"), "VERIFICAR FECHA")),"SIN VALOR AVANCE")</f>
        <v>CUMPLIDA</v>
      </c>
    </row>
    <row r="16" spans="1:17" ht="105">
      <c r="A16" s="470" t="s">
        <v>12</v>
      </c>
      <c r="B16" s="195" t="s">
        <v>14</v>
      </c>
      <c r="C16" s="609"/>
      <c r="D16" s="609"/>
      <c r="E16" s="196" t="s">
        <v>93</v>
      </c>
      <c r="F16" s="608"/>
      <c r="G16" s="196" t="s">
        <v>94</v>
      </c>
      <c r="H16" s="515" t="s">
        <v>95</v>
      </c>
      <c r="I16" s="515" t="s">
        <v>96</v>
      </c>
      <c r="J16" s="197">
        <v>1</v>
      </c>
      <c r="K16" s="198">
        <v>43040</v>
      </c>
      <c r="L16" s="198">
        <v>43099</v>
      </c>
      <c r="M16" s="199">
        <f t="shared" ref="M16:M79" si="2">(L16-K16)/7</f>
        <v>8.4285714285714288</v>
      </c>
      <c r="N16" s="200">
        <v>1</v>
      </c>
      <c r="O16" s="515" t="s">
        <v>97</v>
      </c>
      <c r="P16" s="200">
        <f t="shared" si="1"/>
        <v>1</v>
      </c>
      <c r="Q16" s="201" t="str" cm="1">
        <f t="array" aca="1" ref="Q16" ca="1">IF(ISNUMBER(P16),IF(P16=100%,"CUMPLIDA",IF(AND(ISNUMBER(L16),ISNUMBER(INDIRECT("FECHA_"&amp;$B16,1))), IF(L16&lt;=INDIRECT("FECHA_"&amp;$B16,1),"INCUMPLIDA","PROCESO"), "VERIFICAR FECHA")),"SIN VALOR AVANCE")</f>
        <v>CUMPLIDA</v>
      </c>
    </row>
    <row r="17" spans="1:17" ht="105">
      <c r="A17" s="470" t="s">
        <v>12</v>
      </c>
      <c r="B17" s="195" t="s">
        <v>14</v>
      </c>
      <c r="C17" s="609"/>
      <c r="D17" s="609"/>
      <c r="E17" s="196" t="s">
        <v>98</v>
      </c>
      <c r="F17" s="608"/>
      <c r="G17" s="196" t="s">
        <v>99</v>
      </c>
      <c r="H17" s="515" t="s">
        <v>100</v>
      </c>
      <c r="I17" s="515" t="s">
        <v>101</v>
      </c>
      <c r="J17" s="197">
        <v>3</v>
      </c>
      <c r="K17" s="198">
        <v>43059</v>
      </c>
      <c r="L17" s="198">
        <v>43190</v>
      </c>
      <c r="M17" s="199">
        <f t="shared" si="2"/>
        <v>18.714285714285715</v>
      </c>
      <c r="N17" s="200">
        <v>1</v>
      </c>
      <c r="O17" s="515" t="s">
        <v>102</v>
      </c>
      <c r="P17" s="200">
        <f t="shared" si="1"/>
        <v>1</v>
      </c>
      <c r="Q17" s="201" t="str" cm="1">
        <f t="array" aca="1" ref="Q17" ca="1">IF(ISNUMBER(P17),IF(P17=100%,"CUMPLIDA",IF(AND(ISNUMBER(L17),ISNUMBER(INDIRECT("FECHA_"&amp;$B17,1))), IF(L17&lt;=INDIRECT("FECHA_"&amp;$B17,1),"INCUMPLIDA","PROCESO"), "VERIFICAR FECHA")),"SIN VALOR AVANCE")</f>
        <v>CUMPLIDA</v>
      </c>
    </row>
    <row r="18" spans="1:17" ht="105">
      <c r="A18" s="470" t="s">
        <v>12</v>
      </c>
      <c r="B18" s="195" t="s">
        <v>14</v>
      </c>
      <c r="C18" s="609"/>
      <c r="D18" s="609"/>
      <c r="E18" s="196" t="s">
        <v>103</v>
      </c>
      <c r="F18" s="608"/>
      <c r="G18" s="196" t="s">
        <v>104</v>
      </c>
      <c r="H18" s="515" t="s">
        <v>105</v>
      </c>
      <c r="I18" s="515" t="s">
        <v>106</v>
      </c>
      <c r="J18" s="197">
        <v>1</v>
      </c>
      <c r="K18" s="198">
        <v>43031</v>
      </c>
      <c r="L18" s="198">
        <v>43035</v>
      </c>
      <c r="M18" s="199">
        <f t="shared" si="2"/>
        <v>0.5714285714285714</v>
      </c>
      <c r="N18" s="200">
        <v>1</v>
      </c>
      <c r="O18" s="515" t="s">
        <v>102</v>
      </c>
      <c r="P18" s="200">
        <f t="shared" si="1"/>
        <v>1</v>
      </c>
      <c r="Q18" s="201" t="str" cm="1">
        <f t="array" aca="1" ref="Q18" ca="1">IF(ISNUMBER(P18),IF(P18=100%,"CUMPLIDA",IF(AND(ISNUMBER(L18),ISNUMBER(INDIRECT("FECHA_"&amp;$B18,1))), IF(L18&lt;=INDIRECT("FECHA_"&amp;$B18,1),"INCUMPLIDA","PROCESO"), "VERIFICAR FECHA")),"SIN VALOR AVANCE")</f>
        <v>CUMPLIDA</v>
      </c>
    </row>
    <row r="19" spans="1:17" ht="75.75">
      <c r="A19" s="470" t="s">
        <v>12</v>
      </c>
      <c r="B19" s="195" t="s">
        <v>14</v>
      </c>
      <c r="C19" s="609"/>
      <c r="D19" s="609"/>
      <c r="E19" s="196" t="s">
        <v>107</v>
      </c>
      <c r="F19" s="608"/>
      <c r="G19" s="196" t="s">
        <v>108</v>
      </c>
      <c r="H19" s="515" t="s">
        <v>109</v>
      </c>
      <c r="I19" s="515" t="s">
        <v>110</v>
      </c>
      <c r="J19" s="197">
        <v>2</v>
      </c>
      <c r="K19" s="198">
        <v>43101</v>
      </c>
      <c r="L19" s="198">
        <v>43311</v>
      </c>
      <c r="M19" s="199">
        <f t="shared" si="2"/>
        <v>30</v>
      </c>
      <c r="N19" s="200">
        <v>1</v>
      </c>
      <c r="O19" s="515" t="s">
        <v>111</v>
      </c>
      <c r="P19" s="200">
        <f t="shared" si="1"/>
        <v>1</v>
      </c>
      <c r="Q19" s="201" t="str" cm="1">
        <f t="array" aca="1" ref="Q19" ca="1">IF(ISNUMBER(P19),IF(P19=100%,"CUMPLIDA",IF(AND(ISNUMBER(L19),ISNUMBER(INDIRECT("FECHA_"&amp;$B19,1))), IF(L19&lt;=INDIRECT("FECHA_"&amp;$B19,1),"INCUMPLIDA","PROCESO"), "VERIFICAR FECHA")),"SIN VALOR AVANCE")</f>
        <v>CUMPLIDA</v>
      </c>
    </row>
    <row r="20" spans="1:17" ht="135" customHeight="1">
      <c r="A20" s="470" t="s">
        <v>12</v>
      </c>
      <c r="B20" s="195" t="s">
        <v>14</v>
      </c>
      <c r="C20" s="609" t="s">
        <v>112</v>
      </c>
      <c r="D20" s="609" t="s">
        <v>113</v>
      </c>
      <c r="E20" s="608" t="s">
        <v>114</v>
      </c>
      <c r="F20" s="608" t="s">
        <v>115</v>
      </c>
      <c r="G20" s="196" t="s">
        <v>116</v>
      </c>
      <c r="H20" s="515" t="s">
        <v>117</v>
      </c>
      <c r="I20" s="515" t="s">
        <v>118</v>
      </c>
      <c r="J20" s="197">
        <v>5</v>
      </c>
      <c r="K20" s="198">
        <v>43101</v>
      </c>
      <c r="L20" s="198">
        <v>43465</v>
      </c>
      <c r="M20" s="199">
        <f t="shared" si="2"/>
        <v>52</v>
      </c>
      <c r="N20" s="200">
        <v>1</v>
      </c>
      <c r="O20" s="515" t="s">
        <v>74</v>
      </c>
      <c r="P20" s="200">
        <f t="shared" si="1"/>
        <v>1</v>
      </c>
      <c r="Q20" s="201" t="str" cm="1">
        <f t="array" aca="1" ref="Q20" ca="1">IF(ISNUMBER(P20),IF(P20=100%,"CUMPLIDA",IF(AND(ISNUMBER(L20),ISNUMBER(INDIRECT("FECHA_"&amp;$B20,1))), IF(L20&lt;=INDIRECT("FECHA_"&amp;$B20,1),"INCUMPLIDA","PROCESO"), "VERIFICAR FECHA")),"SIN VALOR AVANCE")</f>
        <v>CUMPLIDA</v>
      </c>
    </row>
    <row r="21" spans="1:17" ht="90.75">
      <c r="A21" s="470" t="s">
        <v>12</v>
      </c>
      <c r="B21" s="195" t="s">
        <v>14</v>
      </c>
      <c r="C21" s="609"/>
      <c r="D21" s="609"/>
      <c r="E21" s="608"/>
      <c r="F21" s="608"/>
      <c r="G21" s="196" t="s">
        <v>119</v>
      </c>
      <c r="H21" s="515" t="s">
        <v>117</v>
      </c>
      <c r="I21" s="515" t="s">
        <v>120</v>
      </c>
      <c r="J21" s="200">
        <v>1</v>
      </c>
      <c r="K21" s="198">
        <v>43040</v>
      </c>
      <c r="L21" s="198">
        <v>43281</v>
      </c>
      <c r="M21" s="199">
        <f t="shared" si="2"/>
        <v>34.428571428571431</v>
      </c>
      <c r="N21" s="200">
        <v>1</v>
      </c>
      <c r="O21" s="515" t="s">
        <v>121</v>
      </c>
      <c r="P21" s="200">
        <f t="shared" si="1"/>
        <v>1</v>
      </c>
      <c r="Q21" s="201" t="str" cm="1">
        <f t="array" aca="1" ref="Q21" ca="1">IF(ISNUMBER(P21),IF(P21=100%,"CUMPLIDA",IF(AND(ISNUMBER(L21),ISNUMBER(INDIRECT("FECHA_"&amp;$B21,1))), IF(L21&lt;=INDIRECT("FECHA_"&amp;$B21,1),"INCUMPLIDA","PROCESO"), "VERIFICAR FECHA")),"SIN VALOR AVANCE")</f>
        <v>CUMPLIDA</v>
      </c>
    </row>
    <row r="22" spans="1:17" ht="195">
      <c r="A22" s="470" t="s">
        <v>12</v>
      </c>
      <c r="B22" s="195" t="s">
        <v>14</v>
      </c>
      <c r="C22" s="609"/>
      <c r="D22" s="609"/>
      <c r="E22" s="608"/>
      <c r="F22" s="608"/>
      <c r="G22" s="196" t="s">
        <v>122</v>
      </c>
      <c r="H22" s="515" t="s">
        <v>123</v>
      </c>
      <c r="I22" s="515" t="s">
        <v>124</v>
      </c>
      <c r="J22" s="197">
        <v>20</v>
      </c>
      <c r="K22" s="198">
        <v>43101</v>
      </c>
      <c r="L22" s="198">
        <v>43465</v>
      </c>
      <c r="M22" s="199">
        <f t="shared" si="2"/>
        <v>52</v>
      </c>
      <c r="N22" s="200">
        <v>1</v>
      </c>
      <c r="O22" s="515" t="s">
        <v>121</v>
      </c>
      <c r="P22" s="200">
        <f t="shared" si="1"/>
        <v>1</v>
      </c>
      <c r="Q22" s="201" t="str" cm="1">
        <f t="array" aca="1" ref="Q22" ca="1">IF(ISNUMBER(P22),IF(P22=100%,"CUMPLIDA",IF(AND(ISNUMBER(L22),ISNUMBER(INDIRECT("FECHA_"&amp;$B22,1))), IF(L22&lt;=INDIRECT("FECHA_"&amp;$B22,1),"INCUMPLIDA","PROCESO"), "VERIFICAR FECHA")),"SIN VALOR AVANCE")</f>
        <v>CUMPLIDA</v>
      </c>
    </row>
    <row r="23" spans="1:17" ht="105.75">
      <c r="A23" s="470" t="s">
        <v>12</v>
      </c>
      <c r="B23" s="195" t="s">
        <v>14</v>
      </c>
      <c r="C23" s="609"/>
      <c r="D23" s="609"/>
      <c r="E23" s="608" t="s">
        <v>125</v>
      </c>
      <c r="F23" s="608"/>
      <c r="G23" s="196" t="s">
        <v>126</v>
      </c>
      <c r="H23" s="515" t="s">
        <v>127</v>
      </c>
      <c r="I23" s="515" t="s">
        <v>128</v>
      </c>
      <c r="J23" s="197">
        <v>1</v>
      </c>
      <c r="K23" s="198">
        <v>43028</v>
      </c>
      <c r="L23" s="198">
        <v>43059</v>
      </c>
      <c r="M23" s="199">
        <f t="shared" si="2"/>
        <v>4.4285714285714288</v>
      </c>
      <c r="N23" s="200">
        <v>1</v>
      </c>
      <c r="O23" s="515" t="s">
        <v>74</v>
      </c>
      <c r="P23" s="200">
        <f t="shared" si="1"/>
        <v>1</v>
      </c>
      <c r="Q23" s="201" t="str" cm="1">
        <f t="array" aca="1" ref="Q23" ca="1">IF(ISNUMBER(P23),IF(P23=100%,"CUMPLIDA",IF(AND(ISNUMBER(L23),ISNUMBER(INDIRECT("FECHA_"&amp;$B23,1))), IF(L23&lt;=INDIRECT("FECHA_"&amp;$B23,1),"INCUMPLIDA","PROCESO"), "VERIFICAR FECHA")),"SIN VALOR AVANCE")</f>
        <v>CUMPLIDA</v>
      </c>
    </row>
    <row r="24" spans="1:17" ht="255">
      <c r="A24" s="470" t="s">
        <v>12</v>
      </c>
      <c r="B24" s="195" t="s">
        <v>14</v>
      </c>
      <c r="C24" s="609"/>
      <c r="D24" s="609"/>
      <c r="E24" s="608"/>
      <c r="F24" s="608"/>
      <c r="G24" s="196" t="s">
        <v>129</v>
      </c>
      <c r="H24" s="515" t="s">
        <v>130</v>
      </c>
      <c r="I24" s="515" t="s">
        <v>131</v>
      </c>
      <c r="J24" s="197">
        <v>1</v>
      </c>
      <c r="K24" s="198">
        <v>42979</v>
      </c>
      <c r="L24" s="198">
        <v>43099</v>
      </c>
      <c r="M24" s="199">
        <f t="shared" si="2"/>
        <v>17.142857142857142</v>
      </c>
      <c r="N24" s="200">
        <v>1</v>
      </c>
      <c r="O24" s="515" t="s">
        <v>132</v>
      </c>
      <c r="P24" s="200">
        <f t="shared" si="1"/>
        <v>1</v>
      </c>
      <c r="Q24" s="201" t="str" cm="1">
        <f t="array" aca="1" ref="Q24" ca="1">IF(ISNUMBER(P24),IF(P24=100%,"CUMPLIDA",IF(AND(ISNUMBER(L24),ISNUMBER(INDIRECT("FECHA_"&amp;$B24,1))), IF(L24&lt;=INDIRECT("FECHA_"&amp;$B24,1),"INCUMPLIDA","PROCESO"), "VERIFICAR FECHA")),"SIN VALOR AVANCE")</f>
        <v>CUMPLIDA</v>
      </c>
    </row>
    <row r="25" spans="1:17" ht="105.75">
      <c r="A25" s="470" t="s">
        <v>12</v>
      </c>
      <c r="B25" s="195" t="s">
        <v>14</v>
      </c>
      <c r="C25" s="609"/>
      <c r="D25" s="609"/>
      <c r="E25" s="608"/>
      <c r="F25" s="608"/>
      <c r="G25" s="196" t="s">
        <v>133</v>
      </c>
      <c r="H25" s="515" t="s">
        <v>134</v>
      </c>
      <c r="I25" s="515" t="s">
        <v>135</v>
      </c>
      <c r="J25" s="197">
        <v>1</v>
      </c>
      <c r="K25" s="198">
        <v>43020</v>
      </c>
      <c r="L25" s="198">
        <v>43038</v>
      </c>
      <c r="M25" s="199">
        <f t="shared" si="2"/>
        <v>2.5714285714285716</v>
      </c>
      <c r="N25" s="200">
        <v>1</v>
      </c>
      <c r="O25" s="515" t="s">
        <v>136</v>
      </c>
      <c r="P25" s="200">
        <f t="shared" si="1"/>
        <v>1</v>
      </c>
      <c r="Q25" s="201" t="str" cm="1">
        <f t="array" aca="1" ref="Q25" ca="1">IF(ISNUMBER(P25),IF(P25=100%,"CUMPLIDA",IF(AND(ISNUMBER(L25),ISNUMBER(INDIRECT("FECHA_"&amp;$B25,1))), IF(L25&lt;=INDIRECT("FECHA_"&amp;$B25,1),"INCUMPLIDA","PROCESO"), "VERIFICAR FECHA")),"SIN VALOR AVANCE")</f>
        <v>CUMPLIDA</v>
      </c>
    </row>
    <row r="26" spans="1:17" ht="105.75">
      <c r="A26" s="470" t="s">
        <v>12</v>
      </c>
      <c r="B26" s="195" t="s">
        <v>14</v>
      </c>
      <c r="C26" s="609"/>
      <c r="D26" s="609"/>
      <c r="E26" s="608" t="s">
        <v>137</v>
      </c>
      <c r="F26" s="608"/>
      <c r="G26" s="196" t="s">
        <v>138</v>
      </c>
      <c r="H26" s="515" t="s">
        <v>139</v>
      </c>
      <c r="I26" s="515" t="s">
        <v>135</v>
      </c>
      <c r="J26" s="197">
        <v>1</v>
      </c>
      <c r="K26" s="198">
        <v>43040</v>
      </c>
      <c r="L26" s="198">
        <v>43069</v>
      </c>
      <c r="M26" s="199">
        <f t="shared" si="2"/>
        <v>4.1428571428571432</v>
      </c>
      <c r="N26" s="200">
        <v>1</v>
      </c>
      <c r="O26" s="515" t="s">
        <v>74</v>
      </c>
      <c r="P26" s="200">
        <f t="shared" si="1"/>
        <v>1</v>
      </c>
      <c r="Q26" s="201" t="str" cm="1">
        <f t="array" aca="1" ref="Q26" ca="1">IF(ISNUMBER(P26),IF(P26=100%,"CUMPLIDA",IF(AND(ISNUMBER(L26),ISNUMBER(INDIRECT("FECHA_"&amp;$B26,1))), IF(L26&lt;=INDIRECT("FECHA_"&amp;$B26,1),"INCUMPLIDA","PROCESO"), "VERIFICAR FECHA")),"SIN VALOR AVANCE")</f>
        <v>CUMPLIDA</v>
      </c>
    </row>
    <row r="27" spans="1:17" ht="105.75">
      <c r="A27" s="470" t="s">
        <v>12</v>
      </c>
      <c r="B27" s="195" t="s">
        <v>14</v>
      </c>
      <c r="C27" s="609"/>
      <c r="D27" s="609"/>
      <c r="E27" s="608"/>
      <c r="F27" s="608"/>
      <c r="G27" s="196" t="s">
        <v>140</v>
      </c>
      <c r="H27" s="515" t="s">
        <v>139</v>
      </c>
      <c r="I27" s="515" t="s">
        <v>141</v>
      </c>
      <c r="J27" s="197">
        <v>1</v>
      </c>
      <c r="K27" s="198">
        <v>42979</v>
      </c>
      <c r="L27" s="198">
        <v>43038</v>
      </c>
      <c r="M27" s="199">
        <f t="shared" si="2"/>
        <v>8.4285714285714288</v>
      </c>
      <c r="N27" s="200">
        <v>1</v>
      </c>
      <c r="O27" s="515" t="s">
        <v>74</v>
      </c>
      <c r="P27" s="200">
        <f t="shared" si="1"/>
        <v>1</v>
      </c>
      <c r="Q27" s="201" t="str" cm="1">
        <f t="array" aca="1" ref="Q27" ca="1">IF(ISNUMBER(P27),IF(P27=100%,"CUMPLIDA",IF(AND(ISNUMBER(L27),ISNUMBER(INDIRECT("FECHA_"&amp;$B27,1))), IF(L27&lt;=INDIRECT("FECHA_"&amp;$B27,1),"INCUMPLIDA","PROCESO"), "VERIFICAR FECHA")),"SIN VALOR AVANCE")</f>
        <v>CUMPLIDA</v>
      </c>
    </row>
    <row r="28" spans="1:17" ht="120.75" customHeight="1">
      <c r="A28" s="470" t="s">
        <v>12</v>
      </c>
      <c r="B28" s="195" t="s">
        <v>14</v>
      </c>
      <c r="C28" s="609"/>
      <c r="D28" s="609"/>
      <c r="E28" s="608"/>
      <c r="F28" s="608"/>
      <c r="G28" s="618" t="s">
        <v>142</v>
      </c>
      <c r="H28" s="612" t="s">
        <v>143</v>
      </c>
      <c r="I28" s="515" t="s">
        <v>144</v>
      </c>
      <c r="J28" s="197">
        <v>1</v>
      </c>
      <c r="K28" s="198">
        <v>43021</v>
      </c>
      <c r="L28" s="198">
        <v>43039</v>
      </c>
      <c r="M28" s="199">
        <f t="shared" si="2"/>
        <v>2.5714285714285716</v>
      </c>
      <c r="N28" s="200">
        <v>1</v>
      </c>
      <c r="O28" s="515" t="s">
        <v>74</v>
      </c>
      <c r="P28" s="200">
        <f t="shared" si="1"/>
        <v>1</v>
      </c>
      <c r="Q28" s="201" t="str" cm="1">
        <f t="array" aca="1" ref="Q28" ca="1">IF(ISNUMBER(P28),IF(P28=100%,"CUMPLIDA",IF(AND(ISNUMBER(L28),ISNUMBER(INDIRECT("FECHA_"&amp;$B28,1))), IF(L28&lt;=INDIRECT("FECHA_"&amp;$B28,1),"INCUMPLIDA","PROCESO"), "VERIFICAR FECHA")),"SIN VALOR AVANCE")</f>
        <v>CUMPLIDA</v>
      </c>
    </row>
    <row r="29" spans="1:17" ht="135.75">
      <c r="A29" s="470" t="s">
        <v>12</v>
      </c>
      <c r="B29" s="195" t="s">
        <v>14</v>
      </c>
      <c r="C29" s="609"/>
      <c r="D29" s="609"/>
      <c r="E29" s="608" t="s">
        <v>145</v>
      </c>
      <c r="F29" s="608"/>
      <c r="G29" s="618"/>
      <c r="H29" s="612"/>
      <c r="I29" s="515" t="s">
        <v>146</v>
      </c>
      <c r="J29" s="197">
        <v>1</v>
      </c>
      <c r="K29" s="198">
        <v>43040</v>
      </c>
      <c r="L29" s="198">
        <v>43100</v>
      </c>
      <c r="M29" s="199">
        <f t="shared" si="2"/>
        <v>8.5714285714285712</v>
      </c>
      <c r="N29" s="200">
        <v>1</v>
      </c>
      <c r="O29" s="515" t="s">
        <v>147</v>
      </c>
      <c r="P29" s="200">
        <f t="shared" si="1"/>
        <v>1</v>
      </c>
      <c r="Q29" s="201" t="str" cm="1">
        <f t="array" aca="1" ref="Q29" ca="1">IF(ISNUMBER(P29),IF(P29=100%,"CUMPLIDA",IF(AND(ISNUMBER(L29),ISNUMBER(INDIRECT("FECHA_"&amp;$B29,1))), IF(L29&lt;=INDIRECT("FECHA_"&amp;$B29,1),"INCUMPLIDA","PROCESO"), "VERIFICAR FECHA")),"SIN VALOR AVANCE")</f>
        <v>CUMPLIDA</v>
      </c>
    </row>
    <row r="30" spans="1:17" ht="135.75">
      <c r="A30" s="470" t="s">
        <v>12</v>
      </c>
      <c r="B30" s="195" t="s">
        <v>14</v>
      </c>
      <c r="C30" s="609"/>
      <c r="D30" s="609"/>
      <c r="E30" s="608"/>
      <c r="F30" s="608"/>
      <c r="G30" s="196" t="s">
        <v>148</v>
      </c>
      <c r="H30" s="515" t="s">
        <v>149</v>
      </c>
      <c r="I30" s="515" t="s">
        <v>150</v>
      </c>
      <c r="J30" s="197">
        <v>1</v>
      </c>
      <c r="K30" s="198">
        <v>43009</v>
      </c>
      <c r="L30" s="198">
        <v>43830</v>
      </c>
      <c r="M30" s="199">
        <f t="shared" si="2"/>
        <v>117.28571428571429</v>
      </c>
      <c r="N30" s="200">
        <v>1</v>
      </c>
      <c r="O30" s="515" t="s">
        <v>147</v>
      </c>
      <c r="P30" s="200">
        <f t="shared" si="1"/>
        <v>1</v>
      </c>
      <c r="Q30" s="201" t="str" cm="1">
        <f t="array" aca="1" ref="Q30" ca="1">IF(ISNUMBER(P30),IF(P30=100%,"CUMPLIDA",IF(AND(ISNUMBER(L30),ISNUMBER(INDIRECT("FECHA_"&amp;$B30,1))), IF(L30&lt;=INDIRECT("FECHA_"&amp;$B30,1),"INCUMPLIDA","PROCESO"), "VERIFICAR FECHA")),"SIN VALOR AVANCE")</f>
        <v>CUMPLIDA</v>
      </c>
    </row>
    <row r="31" spans="1:17" ht="135.75">
      <c r="A31" s="470" t="s">
        <v>12</v>
      </c>
      <c r="B31" s="195" t="s">
        <v>14</v>
      </c>
      <c r="C31" s="609"/>
      <c r="D31" s="609"/>
      <c r="E31" s="608"/>
      <c r="F31" s="608"/>
      <c r="G31" s="196" t="s">
        <v>151</v>
      </c>
      <c r="H31" s="515" t="s">
        <v>152</v>
      </c>
      <c r="I31" s="515" t="s">
        <v>153</v>
      </c>
      <c r="J31" s="197">
        <v>1</v>
      </c>
      <c r="K31" s="198">
        <v>44013</v>
      </c>
      <c r="L31" s="198">
        <v>44195</v>
      </c>
      <c r="M31" s="199">
        <f t="shared" si="2"/>
        <v>26</v>
      </c>
      <c r="N31" s="200">
        <v>1</v>
      </c>
      <c r="O31" s="515" t="s">
        <v>147</v>
      </c>
      <c r="P31" s="200">
        <f t="shared" si="1"/>
        <v>1</v>
      </c>
      <c r="Q31" s="201" t="str" cm="1">
        <f t="array" aca="1" ref="Q31" ca="1">IF(ISNUMBER(P31),IF(P31=100%,"CUMPLIDA",IF(AND(ISNUMBER(L31),ISNUMBER(INDIRECT("FECHA_"&amp;$B31,1))), IF(L31&lt;=INDIRECT("FECHA_"&amp;$B31,1),"INCUMPLIDA","PROCESO"), "VERIFICAR FECHA")),"SIN VALOR AVANCE")</f>
        <v>CUMPLIDA</v>
      </c>
    </row>
    <row r="32" spans="1:17" ht="195.75">
      <c r="A32" s="470" t="s">
        <v>12</v>
      </c>
      <c r="B32" s="195" t="s">
        <v>14</v>
      </c>
      <c r="C32" s="609"/>
      <c r="D32" s="609"/>
      <c r="E32" s="608"/>
      <c r="F32" s="608"/>
      <c r="G32" s="196" t="s">
        <v>154</v>
      </c>
      <c r="H32" s="515" t="s">
        <v>155</v>
      </c>
      <c r="I32" s="515" t="s">
        <v>156</v>
      </c>
      <c r="J32" s="197">
        <v>1</v>
      </c>
      <c r="K32" s="202">
        <v>45931</v>
      </c>
      <c r="L32" s="202">
        <v>45991</v>
      </c>
      <c r="M32" s="199">
        <f t="shared" si="2"/>
        <v>8.5714285714285712</v>
      </c>
      <c r="N32" s="200">
        <v>0</v>
      </c>
      <c r="O32" s="515" t="s">
        <v>157</v>
      </c>
      <c r="P32" s="200">
        <f t="shared" si="1"/>
        <v>0</v>
      </c>
      <c r="Q32" s="201" t="str" cm="1">
        <f t="array" aca="1" ref="Q32" ca="1">IF(ISNUMBER(P32),IF(P32=100%,"CUMPLIDA",IF(AND(ISNUMBER(L32),ISNUMBER(INDIRECT("FECHA_"&amp;$B32,1))), IF(L32&lt;=INDIRECT("FECHA_"&amp;$B32,1),"INCUMPLIDA","PROCESO"), "VERIFICAR FECHA")),"SIN VALOR AVANCE")</f>
        <v>PROCESO</v>
      </c>
    </row>
    <row r="33" spans="1:17" ht="195.75">
      <c r="A33" s="470" t="s">
        <v>12</v>
      </c>
      <c r="B33" s="195" t="s">
        <v>14</v>
      </c>
      <c r="C33" s="609"/>
      <c r="D33" s="609"/>
      <c r="E33" s="608"/>
      <c r="F33" s="608"/>
      <c r="G33" s="196" t="s">
        <v>158</v>
      </c>
      <c r="H33" s="515" t="s">
        <v>159</v>
      </c>
      <c r="I33" s="515" t="s">
        <v>160</v>
      </c>
      <c r="J33" s="197">
        <v>1</v>
      </c>
      <c r="K33" s="202">
        <v>45992</v>
      </c>
      <c r="L33" s="202">
        <v>46081</v>
      </c>
      <c r="M33" s="199">
        <f t="shared" si="2"/>
        <v>12.714285714285714</v>
      </c>
      <c r="N33" s="200">
        <v>0</v>
      </c>
      <c r="O33" s="515" t="s">
        <v>157</v>
      </c>
      <c r="P33" s="200">
        <f t="shared" si="1"/>
        <v>0</v>
      </c>
      <c r="Q33" s="201" t="str" cm="1">
        <f t="array" aca="1" ref="Q33" ca="1">IF(ISNUMBER(P33),IF(P33=100%,"CUMPLIDA",IF(AND(ISNUMBER(L33),ISNUMBER(INDIRECT("FECHA_"&amp;$B33,1))), IF(L33&lt;=INDIRECT("FECHA_"&amp;$B33,1),"INCUMPLIDA","PROCESO"), "VERIFICAR FECHA")),"SIN VALOR AVANCE")</f>
        <v>PROCESO</v>
      </c>
    </row>
    <row r="34" spans="1:17" ht="195.75">
      <c r="A34" s="470" t="s">
        <v>12</v>
      </c>
      <c r="B34" s="195" t="s">
        <v>14</v>
      </c>
      <c r="C34" s="609"/>
      <c r="D34" s="609"/>
      <c r="E34" s="608"/>
      <c r="F34" s="608"/>
      <c r="G34" s="196" t="s">
        <v>161</v>
      </c>
      <c r="H34" s="515" t="s">
        <v>162</v>
      </c>
      <c r="I34" s="515" t="s">
        <v>163</v>
      </c>
      <c r="J34" s="197">
        <v>5</v>
      </c>
      <c r="K34" s="202">
        <v>46113</v>
      </c>
      <c r="L34" s="202">
        <v>46568</v>
      </c>
      <c r="M34" s="199">
        <f t="shared" si="2"/>
        <v>65</v>
      </c>
      <c r="N34" s="200">
        <v>0</v>
      </c>
      <c r="O34" s="515" t="s">
        <v>157</v>
      </c>
      <c r="P34" s="200">
        <f t="shared" si="1"/>
        <v>0</v>
      </c>
      <c r="Q34" s="201" t="str" cm="1">
        <f t="array" aca="1" ref="Q34" ca="1">IF(ISNUMBER(P34),IF(P34=100%,"CUMPLIDA",IF(AND(ISNUMBER(L34),ISNUMBER(INDIRECT("FECHA_"&amp;$B34,1))), IF(L34&lt;=INDIRECT("FECHA_"&amp;$B34,1),"INCUMPLIDA","PROCESO"), "VERIFICAR FECHA")),"SIN VALOR AVANCE")</f>
        <v>PROCESO</v>
      </c>
    </row>
    <row r="35" spans="1:17" ht="195.75">
      <c r="A35" s="470" t="s">
        <v>12</v>
      </c>
      <c r="B35" s="195" t="s">
        <v>14</v>
      </c>
      <c r="C35" s="609"/>
      <c r="D35" s="609"/>
      <c r="E35" s="608"/>
      <c r="F35" s="608"/>
      <c r="G35" s="196" t="s">
        <v>164</v>
      </c>
      <c r="H35" s="515" t="s">
        <v>165</v>
      </c>
      <c r="I35" s="515" t="s">
        <v>166</v>
      </c>
      <c r="J35" s="197">
        <v>3</v>
      </c>
      <c r="K35" s="202">
        <v>46296</v>
      </c>
      <c r="L35" s="202">
        <v>46568</v>
      </c>
      <c r="M35" s="199">
        <f t="shared" si="2"/>
        <v>38.857142857142854</v>
      </c>
      <c r="N35" s="200">
        <v>0</v>
      </c>
      <c r="O35" s="515" t="s">
        <v>157</v>
      </c>
      <c r="P35" s="200">
        <f t="shared" si="1"/>
        <v>0</v>
      </c>
      <c r="Q35" s="201" t="str" cm="1">
        <f t="array" aca="1" ref="Q35" ca="1">IF(ISNUMBER(P35),IF(P35=100%,"CUMPLIDA",IF(AND(ISNUMBER(L35),ISNUMBER(INDIRECT("FECHA_"&amp;$B35,1))), IF(L35&lt;=INDIRECT("FECHA_"&amp;$B35,1),"INCUMPLIDA","PROCESO"), "VERIFICAR FECHA")),"SIN VALOR AVANCE")</f>
        <v>PROCESO</v>
      </c>
    </row>
    <row r="36" spans="1:17" ht="195.75">
      <c r="A36" s="470" t="s">
        <v>12</v>
      </c>
      <c r="B36" s="195" t="s">
        <v>14</v>
      </c>
      <c r="C36" s="609"/>
      <c r="D36" s="609"/>
      <c r="E36" s="608" t="s">
        <v>167</v>
      </c>
      <c r="F36" s="608"/>
      <c r="G36" s="196" t="s">
        <v>168</v>
      </c>
      <c r="H36" s="515" t="s">
        <v>169</v>
      </c>
      <c r="I36" s="515" t="s">
        <v>170</v>
      </c>
      <c r="J36" s="197">
        <v>40</v>
      </c>
      <c r="K36" s="198">
        <v>45047</v>
      </c>
      <c r="L36" s="198">
        <v>45199</v>
      </c>
      <c r="M36" s="199">
        <f t="shared" si="2"/>
        <v>21.714285714285715</v>
      </c>
      <c r="N36" s="200">
        <v>1</v>
      </c>
      <c r="O36" s="515" t="s">
        <v>157</v>
      </c>
      <c r="P36" s="200">
        <f t="shared" si="1"/>
        <v>1</v>
      </c>
      <c r="Q36" s="201" t="str" cm="1">
        <f t="array" aca="1" ref="Q36" ca="1">IF(ISNUMBER(P36),IF(P36=100%,"CUMPLIDA",IF(AND(ISNUMBER(L36),ISNUMBER(INDIRECT("FECHA_"&amp;$B36,1))), IF(L36&lt;=INDIRECT("FECHA_"&amp;$B36,1),"INCUMPLIDA","PROCESO"), "VERIFICAR FECHA")),"SIN VALOR AVANCE")</f>
        <v>CUMPLIDA</v>
      </c>
    </row>
    <row r="37" spans="1:17" ht="225.75">
      <c r="A37" s="470" t="s">
        <v>12</v>
      </c>
      <c r="B37" s="195" t="s">
        <v>14</v>
      </c>
      <c r="C37" s="609"/>
      <c r="D37" s="609"/>
      <c r="E37" s="608"/>
      <c r="F37" s="608"/>
      <c r="G37" s="196" t="s">
        <v>171</v>
      </c>
      <c r="H37" s="515" t="s">
        <v>169</v>
      </c>
      <c r="I37" s="515" t="s">
        <v>170</v>
      </c>
      <c r="J37" s="197">
        <v>40</v>
      </c>
      <c r="K37" s="198">
        <v>45047</v>
      </c>
      <c r="L37" s="198">
        <v>45199</v>
      </c>
      <c r="M37" s="199">
        <f t="shared" si="2"/>
        <v>21.714285714285715</v>
      </c>
      <c r="N37" s="200">
        <v>1</v>
      </c>
      <c r="O37" s="515" t="s">
        <v>172</v>
      </c>
      <c r="P37" s="200">
        <f t="shared" si="1"/>
        <v>1</v>
      </c>
      <c r="Q37" s="201" t="str" cm="1">
        <f t="array" aca="1" ref="Q37" ca="1">IF(ISNUMBER(P37),IF(P37=100%,"CUMPLIDA",IF(AND(ISNUMBER(L37),ISNUMBER(INDIRECT("FECHA_"&amp;$B37,1))), IF(L37&lt;=INDIRECT("FECHA_"&amp;$B37,1),"INCUMPLIDA","PROCESO"), "VERIFICAR FECHA")),"SIN VALOR AVANCE")</f>
        <v>CUMPLIDA</v>
      </c>
    </row>
    <row r="38" spans="1:17" ht="225.75">
      <c r="A38" s="470" t="s">
        <v>12</v>
      </c>
      <c r="B38" s="195" t="s">
        <v>14</v>
      </c>
      <c r="C38" s="609"/>
      <c r="D38" s="609"/>
      <c r="E38" s="608" t="s">
        <v>173</v>
      </c>
      <c r="F38" s="608"/>
      <c r="G38" s="196" t="s">
        <v>174</v>
      </c>
      <c r="H38" s="515" t="s">
        <v>169</v>
      </c>
      <c r="I38" s="515" t="s">
        <v>175</v>
      </c>
      <c r="J38" s="197">
        <v>1</v>
      </c>
      <c r="K38" s="198">
        <v>45047</v>
      </c>
      <c r="L38" s="198">
        <v>45199</v>
      </c>
      <c r="M38" s="199">
        <f t="shared" si="2"/>
        <v>21.714285714285715</v>
      </c>
      <c r="N38" s="200">
        <v>1</v>
      </c>
      <c r="O38" s="515" t="s">
        <v>172</v>
      </c>
      <c r="P38" s="200">
        <f t="shared" si="1"/>
        <v>1</v>
      </c>
      <c r="Q38" s="201" t="str" cm="1">
        <f t="array" aca="1" ref="Q38" ca="1">IF(ISNUMBER(P38),IF(P38=100%,"CUMPLIDA",IF(AND(ISNUMBER(L38),ISNUMBER(INDIRECT("FECHA_"&amp;$B38,1))), IF(L38&lt;=INDIRECT("FECHA_"&amp;$B38,1),"INCUMPLIDA","PROCESO"), "VERIFICAR FECHA")),"SIN VALOR AVANCE")</f>
        <v>CUMPLIDA</v>
      </c>
    </row>
    <row r="39" spans="1:17" ht="180">
      <c r="A39" s="470" t="s">
        <v>12</v>
      </c>
      <c r="B39" s="195" t="s">
        <v>14</v>
      </c>
      <c r="C39" s="609"/>
      <c r="D39" s="609"/>
      <c r="E39" s="608"/>
      <c r="F39" s="608"/>
      <c r="G39" s="196" t="s">
        <v>176</v>
      </c>
      <c r="H39" s="515" t="s">
        <v>177</v>
      </c>
      <c r="I39" s="515" t="s">
        <v>178</v>
      </c>
      <c r="J39" s="197">
        <v>3</v>
      </c>
      <c r="K39" s="198">
        <v>43009</v>
      </c>
      <c r="L39" s="198">
        <v>43374</v>
      </c>
      <c r="M39" s="199">
        <f t="shared" si="2"/>
        <v>52.142857142857146</v>
      </c>
      <c r="N39" s="200">
        <v>1</v>
      </c>
      <c r="O39" s="515" t="s">
        <v>179</v>
      </c>
      <c r="P39" s="200">
        <f t="shared" si="1"/>
        <v>1</v>
      </c>
      <c r="Q39" s="201" t="str" cm="1">
        <f t="array" aca="1" ref="Q39" ca="1">IF(ISNUMBER(P39),IF(P39=100%,"CUMPLIDA",IF(AND(ISNUMBER(L39),ISNUMBER(INDIRECT("FECHA_"&amp;$B39,1))), IF(L39&lt;=INDIRECT("FECHA_"&amp;$B39,1),"INCUMPLIDA","PROCESO"), "VERIFICAR FECHA")),"SIN VALOR AVANCE")</f>
        <v>CUMPLIDA</v>
      </c>
    </row>
    <row r="40" spans="1:17" ht="135.75">
      <c r="A40" s="470" t="s">
        <v>12</v>
      </c>
      <c r="B40" s="195" t="s">
        <v>14</v>
      </c>
      <c r="C40" s="609"/>
      <c r="D40" s="609"/>
      <c r="E40" s="608"/>
      <c r="F40" s="608"/>
      <c r="G40" s="196" t="s">
        <v>180</v>
      </c>
      <c r="H40" s="515" t="s">
        <v>181</v>
      </c>
      <c r="I40" s="516" t="s">
        <v>182</v>
      </c>
      <c r="J40" s="197">
        <v>1</v>
      </c>
      <c r="K40" s="198">
        <v>42948</v>
      </c>
      <c r="L40" s="198">
        <v>43100</v>
      </c>
      <c r="M40" s="199">
        <f t="shared" si="2"/>
        <v>21.714285714285715</v>
      </c>
      <c r="N40" s="200">
        <v>1</v>
      </c>
      <c r="O40" s="515" t="s">
        <v>183</v>
      </c>
      <c r="P40" s="200">
        <f t="shared" si="1"/>
        <v>1</v>
      </c>
      <c r="Q40" s="201" t="str" cm="1">
        <f t="array" aca="1" ref="Q40" ca="1">IF(ISNUMBER(P40),IF(P40=100%,"CUMPLIDA",IF(AND(ISNUMBER(L40),ISNUMBER(INDIRECT("FECHA_"&amp;$B40,1))), IF(L40&lt;=INDIRECT("FECHA_"&amp;$B40,1),"INCUMPLIDA","PROCESO"), "VERIFICAR FECHA")),"SIN VALOR AVANCE")</f>
        <v>CUMPLIDA</v>
      </c>
    </row>
    <row r="41" spans="1:17" ht="105.75">
      <c r="A41" s="470" t="s">
        <v>12</v>
      </c>
      <c r="B41" s="195" t="s">
        <v>14</v>
      </c>
      <c r="C41" s="609"/>
      <c r="D41" s="609"/>
      <c r="E41" s="608"/>
      <c r="F41" s="608"/>
      <c r="G41" s="196" t="s">
        <v>184</v>
      </c>
      <c r="H41" s="515" t="s">
        <v>185</v>
      </c>
      <c r="I41" s="516" t="s">
        <v>186</v>
      </c>
      <c r="J41" s="197">
        <v>1</v>
      </c>
      <c r="K41" s="198">
        <v>42979</v>
      </c>
      <c r="L41" s="198">
        <v>43344</v>
      </c>
      <c r="M41" s="199">
        <f t="shared" si="2"/>
        <v>52.142857142857146</v>
      </c>
      <c r="N41" s="200">
        <v>1</v>
      </c>
      <c r="O41" s="515" t="s">
        <v>187</v>
      </c>
      <c r="P41" s="200">
        <f t="shared" si="1"/>
        <v>1</v>
      </c>
      <c r="Q41" s="201" t="str" cm="1">
        <f t="array" aca="1" ref="Q41" ca="1">IF(ISNUMBER(P41),IF(P41=100%,"CUMPLIDA",IF(AND(ISNUMBER(L41),ISNUMBER(INDIRECT("FECHA_"&amp;$B41,1))), IF(L41&lt;=INDIRECT("FECHA_"&amp;$B41,1),"INCUMPLIDA","PROCESO"), "VERIFICAR FECHA")),"SIN VALOR AVANCE")</f>
        <v>CUMPLIDA</v>
      </c>
    </row>
    <row r="42" spans="1:17" ht="90.75">
      <c r="A42" s="470" t="s">
        <v>12</v>
      </c>
      <c r="B42" s="195" t="s">
        <v>14</v>
      </c>
      <c r="C42" s="609"/>
      <c r="D42" s="609"/>
      <c r="E42" s="608"/>
      <c r="F42" s="608"/>
      <c r="G42" s="196" t="s">
        <v>188</v>
      </c>
      <c r="H42" s="515" t="s">
        <v>189</v>
      </c>
      <c r="I42" s="516" t="s">
        <v>190</v>
      </c>
      <c r="J42" s="200">
        <v>1</v>
      </c>
      <c r="K42" s="198">
        <v>43101</v>
      </c>
      <c r="L42" s="198">
        <v>43465</v>
      </c>
      <c r="M42" s="199">
        <f t="shared" si="2"/>
        <v>52</v>
      </c>
      <c r="N42" s="200">
        <v>1</v>
      </c>
      <c r="O42" s="515" t="s">
        <v>191</v>
      </c>
      <c r="P42" s="200">
        <f t="shared" si="1"/>
        <v>1</v>
      </c>
      <c r="Q42" s="201" t="str" cm="1">
        <f t="array" aca="1" ref="Q42" ca="1">IF(ISNUMBER(P42),IF(P42=100%,"CUMPLIDA",IF(AND(ISNUMBER(L42),ISNUMBER(INDIRECT("FECHA_"&amp;$B42,1))), IF(L42&lt;=INDIRECT("FECHA_"&amp;$B42,1),"INCUMPLIDA","PROCESO"), "VERIFICAR FECHA")),"SIN VALOR AVANCE")</f>
        <v>CUMPLIDA</v>
      </c>
    </row>
    <row r="43" spans="1:17" ht="90.75">
      <c r="A43" s="470" t="s">
        <v>12</v>
      </c>
      <c r="B43" s="195" t="s">
        <v>14</v>
      </c>
      <c r="C43" s="609"/>
      <c r="D43" s="609"/>
      <c r="E43" s="608"/>
      <c r="F43" s="608"/>
      <c r="G43" s="196" t="s">
        <v>192</v>
      </c>
      <c r="H43" s="515" t="s">
        <v>193</v>
      </c>
      <c r="I43" s="516" t="s">
        <v>194</v>
      </c>
      <c r="J43" s="197">
        <v>6</v>
      </c>
      <c r="K43" s="198">
        <v>43009</v>
      </c>
      <c r="L43" s="198">
        <v>43374</v>
      </c>
      <c r="M43" s="199">
        <f t="shared" si="2"/>
        <v>52.142857142857146</v>
      </c>
      <c r="N43" s="200">
        <v>1</v>
      </c>
      <c r="O43" s="515" t="s">
        <v>195</v>
      </c>
      <c r="P43" s="200">
        <f t="shared" si="1"/>
        <v>1</v>
      </c>
      <c r="Q43" s="201" t="str" cm="1">
        <f t="array" aca="1" ref="Q43" ca="1">IF(ISNUMBER(P43),IF(P43=100%,"CUMPLIDA",IF(AND(ISNUMBER(L43),ISNUMBER(INDIRECT("FECHA_"&amp;$B43,1))), IF(L43&lt;=INDIRECT("FECHA_"&amp;$B43,1),"INCUMPLIDA","PROCESO"), "VERIFICAR FECHA")),"SIN VALOR AVANCE")</f>
        <v>CUMPLIDA</v>
      </c>
    </row>
    <row r="44" spans="1:17" ht="135">
      <c r="A44" s="470" t="s">
        <v>12</v>
      </c>
      <c r="B44" s="195" t="s">
        <v>14</v>
      </c>
      <c r="C44" s="609"/>
      <c r="D44" s="609"/>
      <c r="E44" s="608"/>
      <c r="F44" s="608"/>
      <c r="G44" s="196" t="s">
        <v>196</v>
      </c>
      <c r="H44" s="515" t="s">
        <v>139</v>
      </c>
      <c r="I44" s="516" t="s">
        <v>197</v>
      </c>
      <c r="J44" s="200">
        <v>1</v>
      </c>
      <c r="K44" s="198">
        <v>43344</v>
      </c>
      <c r="L44" s="198">
        <v>43830</v>
      </c>
      <c r="M44" s="199">
        <f t="shared" si="2"/>
        <v>69.428571428571431</v>
      </c>
      <c r="N44" s="200">
        <v>1</v>
      </c>
      <c r="O44" s="515" t="s">
        <v>74</v>
      </c>
      <c r="P44" s="200">
        <f t="shared" si="1"/>
        <v>1</v>
      </c>
      <c r="Q44" s="201" t="str" cm="1">
        <f t="array" aca="1" ref="Q44" ca="1">IF(ISNUMBER(P44),IF(P44=100%,"CUMPLIDA",IF(AND(ISNUMBER(L44),ISNUMBER(INDIRECT("FECHA_"&amp;$B44,1))), IF(L44&lt;=INDIRECT("FECHA_"&amp;$B44,1),"INCUMPLIDA","PROCESO"), "VERIFICAR FECHA")),"SIN VALOR AVANCE")</f>
        <v>CUMPLIDA</v>
      </c>
    </row>
    <row r="45" spans="1:17" ht="120.75" customHeight="1">
      <c r="A45" s="470" t="s">
        <v>12</v>
      </c>
      <c r="B45" s="195" t="s">
        <v>14</v>
      </c>
      <c r="C45" s="609" t="s">
        <v>198</v>
      </c>
      <c r="D45" s="609" t="s">
        <v>199</v>
      </c>
      <c r="E45" s="608" t="s">
        <v>200</v>
      </c>
      <c r="F45" s="608" t="s">
        <v>201</v>
      </c>
      <c r="G45" s="196" t="s">
        <v>202</v>
      </c>
      <c r="H45" s="515" t="s">
        <v>203</v>
      </c>
      <c r="I45" s="515" t="s">
        <v>204</v>
      </c>
      <c r="J45" s="554">
        <v>6432363831</v>
      </c>
      <c r="K45" s="198">
        <v>43040</v>
      </c>
      <c r="L45" s="198">
        <v>44316</v>
      </c>
      <c r="M45" s="199">
        <f t="shared" si="2"/>
        <v>182.28571428571428</v>
      </c>
      <c r="N45" s="200">
        <v>1</v>
      </c>
      <c r="O45" s="515" t="s">
        <v>205</v>
      </c>
      <c r="P45" s="200">
        <f t="shared" si="1"/>
        <v>1</v>
      </c>
      <c r="Q45" s="201" t="str" cm="1">
        <f t="array" aca="1" ref="Q45" ca="1">IF(ISNUMBER(P45),IF(P45=100%,"CUMPLIDA",IF(AND(ISNUMBER(L45),ISNUMBER(INDIRECT("FECHA_"&amp;$B45,1))), IF(L45&lt;=INDIRECT("FECHA_"&amp;$B45,1),"INCUMPLIDA","PROCESO"), "VERIFICAR FECHA")),"SIN VALOR AVANCE")</f>
        <v>CUMPLIDA</v>
      </c>
    </row>
    <row r="46" spans="1:17" ht="120.75">
      <c r="A46" s="470" t="s">
        <v>12</v>
      </c>
      <c r="B46" s="195" t="s">
        <v>14</v>
      </c>
      <c r="C46" s="609"/>
      <c r="D46" s="609"/>
      <c r="E46" s="608"/>
      <c r="F46" s="608"/>
      <c r="G46" s="196" t="s">
        <v>206</v>
      </c>
      <c r="H46" s="515" t="s">
        <v>203</v>
      </c>
      <c r="I46" s="515" t="s">
        <v>204</v>
      </c>
      <c r="J46" s="554">
        <v>43631471</v>
      </c>
      <c r="K46" s="198">
        <v>43040</v>
      </c>
      <c r="L46" s="198">
        <v>43434</v>
      </c>
      <c r="M46" s="199">
        <f t="shared" si="2"/>
        <v>56.285714285714285</v>
      </c>
      <c r="N46" s="200">
        <v>1</v>
      </c>
      <c r="O46" s="515" t="s">
        <v>207</v>
      </c>
      <c r="P46" s="200">
        <f t="shared" si="1"/>
        <v>1</v>
      </c>
      <c r="Q46" s="201" t="str" cm="1">
        <f t="array" aca="1" ref="Q46" ca="1">IF(ISNUMBER(P46),IF(P46=100%,"CUMPLIDA",IF(AND(ISNUMBER(L46),ISNUMBER(INDIRECT("FECHA_"&amp;$B46,1))), IF(L46&lt;=INDIRECT("FECHA_"&amp;$B46,1),"INCUMPLIDA","PROCESO"), "VERIFICAR FECHA")),"SIN VALOR AVANCE")</f>
        <v>CUMPLIDA</v>
      </c>
    </row>
    <row r="47" spans="1:17" ht="120.75">
      <c r="A47" s="470" t="s">
        <v>12</v>
      </c>
      <c r="B47" s="195" t="s">
        <v>14</v>
      </c>
      <c r="C47" s="609"/>
      <c r="D47" s="609"/>
      <c r="E47" s="608"/>
      <c r="F47" s="608"/>
      <c r="G47" s="196" t="s">
        <v>208</v>
      </c>
      <c r="H47" s="515" t="s">
        <v>203</v>
      </c>
      <c r="I47" s="515" t="s">
        <v>204</v>
      </c>
      <c r="J47" s="554">
        <v>11623780528.950001</v>
      </c>
      <c r="K47" s="198">
        <v>43040</v>
      </c>
      <c r="L47" s="202">
        <v>45657</v>
      </c>
      <c r="M47" s="199">
        <f t="shared" si="2"/>
        <v>373.85714285714283</v>
      </c>
      <c r="N47" s="200">
        <v>1</v>
      </c>
      <c r="O47" s="515" t="s">
        <v>209</v>
      </c>
      <c r="P47" s="200">
        <f t="shared" si="1"/>
        <v>1</v>
      </c>
      <c r="Q47" s="201" t="str" cm="1">
        <f t="array" aca="1" ref="Q47" ca="1">IF(ISNUMBER(P47),IF(P47=100%,"CUMPLIDA",IF(AND(ISNUMBER(L47),ISNUMBER(INDIRECT("FECHA_"&amp;$B47,1))), IF(L47&lt;=INDIRECT("FECHA_"&amp;$B47,1),"INCUMPLIDA","PROCESO"), "VERIFICAR FECHA")),"SIN VALOR AVANCE")</f>
        <v>CUMPLIDA</v>
      </c>
    </row>
    <row r="48" spans="1:17" ht="120.75">
      <c r="A48" s="470" t="s">
        <v>12</v>
      </c>
      <c r="B48" s="195" t="s">
        <v>14</v>
      </c>
      <c r="C48" s="609"/>
      <c r="D48" s="609"/>
      <c r="E48" s="608"/>
      <c r="F48" s="608"/>
      <c r="G48" s="196" t="s">
        <v>210</v>
      </c>
      <c r="H48" s="515" t="s">
        <v>203</v>
      </c>
      <c r="I48" s="515" t="s">
        <v>204</v>
      </c>
      <c r="J48" s="554">
        <v>1251159219</v>
      </c>
      <c r="K48" s="198">
        <v>43040</v>
      </c>
      <c r="L48" s="202">
        <v>45777</v>
      </c>
      <c r="M48" s="199">
        <f t="shared" si="2"/>
        <v>391</v>
      </c>
      <c r="N48" s="200">
        <v>0.92730000000000001</v>
      </c>
      <c r="O48" s="515" t="s">
        <v>211</v>
      </c>
      <c r="P48" s="200">
        <f t="shared" si="1"/>
        <v>0.92730000000000001</v>
      </c>
      <c r="Q48" s="201" t="str" cm="1">
        <f t="array" aca="1" ref="Q48" ca="1">IF(ISNUMBER(P48),IF(P48=100%,"CUMPLIDA",IF(AND(ISNUMBER(L48),ISNUMBER(INDIRECT("FECHA_"&amp;$B48,1))), IF(L48&lt;=INDIRECT("FECHA_"&amp;$B48,1),"INCUMPLIDA","PROCESO"), "VERIFICAR FECHA")),"SIN VALOR AVANCE")</f>
        <v>PROCESO</v>
      </c>
    </row>
    <row r="49" spans="1:18" ht="105.75">
      <c r="A49" s="470" t="s">
        <v>12</v>
      </c>
      <c r="B49" s="195" t="s">
        <v>14</v>
      </c>
      <c r="C49" s="609"/>
      <c r="D49" s="609"/>
      <c r="E49" s="608"/>
      <c r="F49" s="608"/>
      <c r="G49" s="196" t="s">
        <v>212</v>
      </c>
      <c r="H49" s="515" t="s">
        <v>213</v>
      </c>
      <c r="I49" s="515" t="s">
        <v>214</v>
      </c>
      <c r="J49" s="197">
        <v>42</v>
      </c>
      <c r="K49" s="198">
        <v>42948</v>
      </c>
      <c r="L49" s="198">
        <v>43100</v>
      </c>
      <c r="M49" s="199">
        <f t="shared" si="2"/>
        <v>21.714285714285715</v>
      </c>
      <c r="N49" s="200">
        <v>1</v>
      </c>
      <c r="O49" s="515" t="s">
        <v>74</v>
      </c>
      <c r="P49" s="200">
        <f t="shared" si="1"/>
        <v>1</v>
      </c>
      <c r="Q49" s="201" t="str" cm="1">
        <f t="array" aca="1" ref="Q49" ca="1">IF(ISNUMBER(P49),IF(P49=100%,"CUMPLIDA",IF(AND(ISNUMBER(L49),ISNUMBER(INDIRECT("FECHA_"&amp;$B49,1))), IF(L49&lt;=INDIRECT("FECHA_"&amp;$B49,1),"INCUMPLIDA","PROCESO"), "VERIFICAR FECHA")),"SIN VALOR AVANCE")</f>
        <v>CUMPLIDA</v>
      </c>
    </row>
    <row r="50" spans="1:18" ht="105.75">
      <c r="A50" s="470" t="s">
        <v>12</v>
      </c>
      <c r="B50" s="195" t="s">
        <v>14</v>
      </c>
      <c r="C50" s="609"/>
      <c r="D50" s="609"/>
      <c r="E50" s="608"/>
      <c r="F50" s="608"/>
      <c r="G50" s="196" t="s">
        <v>215</v>
      </c>
      <c r="H50" s="515" t="s">
        <v>216</v>
      </c>
      <c r="I50" s="515" t="s">
        <v>217</v>
      </c>
      <c r="J50" s="197">
        <v>42</v>
      </c>
      <c r="K50" s="198">
        <v>42948</v>
      </c>
      <c r="L50" s="198">
        <v>43281</v>
      </c>
      <c r="M50" s="199">
        <f t="shared" si="2"/>
        <v>47.571428571428569</v>
      </c>
      <c r="N50" s="200">
        <v>1</v>
      </c>
      <c r="O50" s="515" t="s">
        <v>74</v>
      </c>
      <c r="P50" s="200">
        <f t="shared" si="1"/>
        <v>1</v>
      </c>
      <c r="Q50" s="201" t="str" cm="1">
        <f t="array" aca="1" ref="Q50" ca="1">IF(ISNUMBER(P50),IF(P50=100%,"CUMPLIDA",IF(AND(ISNUMBER(L50),ISNUMBER(INDIRECT("FECHA_"&amp;$B50,1))), IF(L50&lt;=INDIRECT("FECHA_"&amp;$B50,1),"INCUMPLIDA","PROCESO"), "VERIFICAR FECHA")),"SIN VALOR AVANCE")</f>
        <v>CUMPLIDA</v>
      </c>
    </row>
    <row r="51" spans="1:18" ht="90.75">
      <c r="A51" s="470" t="s">
        <v>12</v>
      </c>
      <c r="B51" s="195" t="s">
        <v>14</v>
      </c>
      <c r="C51" s="609"/>
      <c r="D51" s="609"/>
      <c r="E51" s="608"/>
      <c r="F51" s="608"/>
      <c r="G51" s="196" t="s">
        <v>218</v>
      </c>
      <c r="H51" s="515" t="s">
        <v>219</v>
      </c>
      <c r="I51" s="515" t="s">
        <v>220</v>
      </c>
      <c r="J51" s="200">
        <v>1</v>
      </c>
      <c r="K51" s="198">
        <v>43101</v>
      </c>
      <c r="L51" s="198">
        <v>43465</v>
      </c>
      <c r="M51" s="199">
        <f t="shared" si="2"/>
        <v>52</v>
      </c>
      <c r="N51" s="200">
        <v>1</v>
      </c>
      <c r="O51" s="515" t="s">
        <v>221</v>
      </c>
      <c r="P51" s="200">
        <f t="shared" si="1"/>
        <v>1</v>
      </c>
      <c r="Q51" s="201" t="str" cm="1">
        <f t="array" aca="1" ref="Q51" ca="1">IF(ISNUMBER(P51),IF(P51=100%,"CUMPLIDA",IF(AND(ISNUMBER(L51),ISNUMBER(INDIRECT("FECHA_"&amp;$B51,1))), IF(L51&lt;=INDIRECT("FECHA_"&amp;$B51,1),"INCUMPLIDA","PROCESO"), "VERIFICAR FECHA")),"SIN VALOR AVANCE")</f>
        <v>CUMPLIDA</v>
      </c>
    </row>
    <row r="52" spans="1:18" ht="90.75" customHeight="1">
      <c r="A52" s="470" t="s">
        <v>12</v>
      </c>
      <c r="B52" s="195" t="s">
        <v>14</v>
      </c>
      <c r="C52" s="609" t="s">
        <v>222</v>
      </c>
      <c r="D52" s="609" t="s">
        <v>68</v>
      </c>
      <c r="E52" s="608" t="s">
        <v>223</v>
      </c>
      <c r="F52" s="608" t="s">
        <v>224</v>
      </c>
      <c r="G52" s="196" t="s">
        <v>225</v>
      </c>
      <c r="H52" s="515" t="s">
        <v>226</v>
      </c>
      <c r="I52" s="515" t="s">
        <v>227</v>
      </c>
      <c r="J52" s="197">
        <v>1</v>
      </c>
      <c r="K52" s="198">
        <v>44454</v>
      </c>
      <c r="L52" s="198">
        <v>44561</v>
      </c>
      <c r="M52" s="199">
        <f t="shared" si="2"/>
        <v>15.285714285714286</v>
      </c>
      <c r="N52" s="200">
        <v>1</v>
      </c>
      <c r="O52" s="515" t="s">
        <v>228</v>
      </c>
      <c r="P52" s="200">
        <f t="shared" si="1"/>
        <v>1</v>
      </c>
      <c r="Q52" s="201" t="str" cm="1">
        <f t="array" aca="1" ref="Q52" ca="1">IF(ISNUMBER(P52),IF(P52=100%,"CUMPLIDA",IF(AND(ISNUMBER(L52),ISNUMBER(INDIRECT("FECHA_"&amp;$B52,1))), IF(L52&lt;=INDIRECT("FECHA_"&amp;$B52,1),"INCUMPLIDA","PROCESO"), "VERIFICAR FECHA")),"SIN VALOR AVANCE")</f>
        <v>CUMPLIDA</v>
      </c>
    </row>
    <row r="53" spans="1:18" ht="165">
      <c r="A53" s="470" t="s">
        <v>12</v>
      </c>
      <c r="B53" s="195" t="s">
        <v>14</v>
      </c>
      <c r="C53" s="609"/>
      <c r="D53" s="609"/>
      <c r="E53" s="608"/>
      <c r="F53" s="608"/>
      <c r="G53" s="196" t="s">
        <v>229</v>
      </c>
      <c r="H53" s="515" t="s">
        <v>230</v>
      </c>
      <c r="I53" s="515" t="s">
        <v>231</v>
      </c>
      <c r="J53" s="197">
        <v>3</v>
      </c>
      <c r="K53" s="198">
        <v>44470</v>
      </c>
      <c r="L53" s="198">
        <v>44865</v>
      </c>
      <c r="M53" s="199">
        <f t="shared" si="2"/>
        <v>56.428571428571431</v>
      </c>
      <c r="N53" s="200">
        <v>1</v>
      </c>
      <c r="O53" s="515" t="s">
        <v>228</v>
      </c>
      <c r="P53" s="200">
        <f t="shared" si="1"/>
        <v>1</v>
      </c>
      <c r="Q53" s="201" t="str" cm="1">
        <f t="array" aca="1" ref="Q53" ca="1">IF(ISNUMBER(P53),IF(P53=100%,"CUMPLIDA",IF(AND(ISNUMBER(L53),ISNUMBER(INDIRECT("FECHA_"&amp;$B53,1))), IF(L53&lt;=INDIRECT("FECHA_"&amp;$B53,1),"INCUMPLIDA","PROCESO"), "VERIFICAR FECHA")),"SIN VALOR AVANCE")</f>
        <v>CUMPLIDA</v>
      </c>
    </row>
    <row r="54" spans="1:18" ht="105.75">
      <c r="A54" s="470" t="s">
        <v>12</v>
      </c>
      <c r="B54" s="195" t="s">
        <v>14</v>
      </c>
      <c r="C54" s="609"/>
      <c r="D54" s="609"/>
      <c r="E54" s="608"/>
      <c r="F54" s="608"/>
      <c r="G54" s="196" t="s">
        <v>232</v>
      </c>
      <c r="H54" s="515" t="s">
        <v>233</v>
      </c>
      <c r="I54" s="515" t="s">
        <v>234</v>
      </c>
      <c r="J54" s="197">
        <v>1</v>
      </c>
      <c r="K54" s="198">
        <v>45231</v>
      </c>
      <c r="L54" s="198">
        <v>45504</v>
      </c>
      <c r="M54" s="199">
        <f t="shared" si="2"/>
        <v>39</v>
      </c>
      <c r="N54" s="200">
        <v>1</v>
      </c>
      <c r="O54" s="515" t="s">
        <v>235</v>
      </c>
      <c r="P54" s="200">
        <f t="shared" si="1"/>
        <v>1</v>
      </c>
      <c r="Q54" s="201" t="str" cm="1">
        <f t="array" aca="1" ref="Q54" ca="1">IF(ISNUMBER(P54),IF(P54=100%,"CUMPLIDA",IF(AND(ISNUMBER(L54),ISNUMBER(INDIRECT("FECHA_"&amp;$B54,1))), IF(L54&lt;=INDIRECT("FECHA_"&amp;$B54,1),"INCUMPLIDA","PROCESO"), "VERIFICAR FECHA")),"SIN VALOR AVANCE")</f>
        <v>CUMPLIDA</v>
      </c>
    </row>
    <row r="55" spans="1:18" ht="150.75">
      <c r="A55" s="470" t="s">
        <v>12</v>
      </c>
      <c r="B55" s="195" t="s">
        <v>14</v>
      </c>
      <c r="C55" s="609"/>
      <c r="D55" s="609"/>
      <c r="E55" s="608"/>
      <c r="F55" s="608"/>
      <c r="G55" s="196" t="s">
        <v>236</v>
      </c>
      <c r="H55" s="515" t="s">
        <v>237</v>
      </c>
      <c r="I55" s="515" t="s">
        <v>238</v>
      </c>
      <c r="J55" s="197">
        <v>1</v>
      </c>
      <c r="K55" s="202">
        <v>45323</v>
      </c>
      <c r="L55" s="202">
        <v>45747</v>
      </c>
      <c r="M55" s="199">
        <f t="shared" si="2"/>
        <v>60.571428571428569</v>
      </c>
      <c r="N55" s="200">
        <v>1</v>
      </c>
      <c r="O55" s="526" t="s">
        <v>239</v>
      </c>
      <c r="P55" s="200">
        <f t="shared" si="1"/>
        <v>1</v>
      </c>
      <c r="Q55" s="201" t="str" cm="1">
        <f t="array" aca="1" ref="Q55" ca="1">IF(ISNUMBER(P55),IF(P55=100%,"CUMPLIDA",IF(AND(ISNUMBER(L55),ISNUMBER(INDIRECT("FECHA_"&amp;$B55,1))), IF(L55&lt;=INDIRECT("FECHA_"&amp;$B55,1),"INCUMPLIDA","PROCESO"), "VERIFICAR FECHA")),"SIN VALOR AVANCE")</f>
        <v>CUMPLIDA</v>
      </c>
    </row>
    <row r="56" spans="1:18" ht="120.75">
      <c r="A56" s="470" t="s">
        <v>12</v>
      </c>
      <c r="B56" s="195" t="s">
        <v>14</v>
      </c>
      <c r="C56" s="609"/>
      <c r="D56" s="609"/>
      <c r="E56" s="608"/>
      <c r="F56" s="608"/>
      <c r="G56" s="196" t="s">
        <v>240</v>
      </c>
      <c r="H56" s="515" t="s">
        <v>241</v>
      </c>
      <c r="I56" s="515" t="s">
        <v>242</v>
      </c>
      <c r="J56" s="197">
        <v>1</v>
      </c>
      <c r="K56" s="202">
        <v>45323</v>
      </c>
      <c r="L56" s="202">
        <v>45747</v>
      </c>
      <c r="M56" s="199">
        <f t="shared" si="2"/>
        <v>60.571428571428569</v>
      </c>
      <c r="N56" s="200">
        <v>1</v>
      </c>
      <c r="O56" s="526" t="s">
        <v>243</v>
      </c>
      <c r="P56" s="200">
        <f t="shared" si="1"/>
        <v>1</v>
      </c>
      <c r="Q56" s="201" t="str" cm="1">
        <f t="array" aca="1" ref="Q56" ca="1">IF(ISNUMBER(P56),IF(P56=100%,"CUMPLIDA",IF(AND(ISNUMBER(L56),ISNUMBER(INDIRECT("FECHA_"&amp;$B56,1))), IF(L56&lt;=INDIRECT("FECHA_"&amp;$B56,1),"INCUMPLIDA","PROCESO"), "VERIFICAR FECHA")),"SIN VALOR AVANCE")</f>
        <v>CUMPLIDA</v>
      </c>
    </row>
    <row r="57" spans="1:18" ht="120.75">
      <c r="A57" s="470" t="s">
        <v>12</v>
      </c>
      <c r="B57" s="195" t="s">
        <v>14</v>
      </c>
      <c r="C57" s="609"/>
      <c r="D57" s="609"/>
      <c r="E57" s="608"/>
      <c r="F57" s="608"/>
      <c r="G57" s="196" t="s">
        <v>244</v>
      </c>
      <c r="H57" s="515" t="s">
        <v>245</v>
      </c>
      <c r="I57" s="515" t="s">
        <v>246</v>
      </c>
      <c r="J57" s="197">
        <v>1</v>
      </c>
      <c r="K57" s="202">
        <v>45231</v>
      </c>
      <c r="L57" s="202">
        <v>45747</v>
      </c>
      <c r="M57" s="199">
        <f t="shared" si="2"/>
        <v>73.714285714285708</v>
      </c>
      <c r="N57" s="200">
        <v>1</v>
      </c>
      <c r="O57" s="526" t="s">
        <v>243</v>
      </c>
      <c r="P57" s="200">
        <f t="shared" si="1"/>
        <v>1</v>
      </c>
      <c r="Q57" s="201" t="str" cm="1">
        <f t="array" aca="1" ref="Q57" ca="1">IF(ISNUMBER(P57),IF(P57=100%,"CUMPLIDA",IF(AND(ISNUMBER(L57),ISNUMBER(INDIRECT("FECHA_"&amp;$B57,1))), IF(L57&lt;=INDIRECT("FECHA_"&amp;$B57,1),"INCUMPLIDA","PROCESO"), "VERIFICAR FECHA")),"SIN VALOR AVANCE")</f>
        <v>CUMPLIDA</v>
      </c>
    </row>
    <row r="58" spans="1:18" ht="150.75">
      <c r="A58" s="470" t="s">
        <v>12</v>
      </c>
      <c r="B58" s="195" t="s">
        <v>14</v>
      </c>
      <c r="C58" s="609"/>
      <c r="D58" s="609"/>
      <c r="E58" s="608"/>
      <c r="F58" s="608"/>
      <c r="G58" s="196" t="s">
        <v>247</v>
      </c>
      <c r="H58" s="515" t="s">
        <v>248</v>
      </c>
      <c r="I58" s="515" t="s">
        <v>249</v>
      </c>
      <c r="J58" s="197">
        <v>1</v>
      </c>
      <c r="K58" s="202">
        <v>45323</v>
      </c>
      <c r="L58" s="202">
        <v>45747</v>
      </c>
      <c r="M58" s="199">
        <f t="shared" si="2"/>
        <v>60.571428571428569</v>
      </c>
      <c r="N58" s="200">
        <v>1</v>
      </c>
      <c r="O58" s="526" t="s">
        <v>239</v>
      </c>
      <c r="P58" s="200">
        <f t="shared" si="1"/>
        <v>1</v>
      </c>
      <c r="Q58" s="201" t="str" cm="1">
        <f t="array" aca="1" ref="Q58" ca="1">IF(ISNUMBER(P58),IF(P58=100%,"CUMPLIDA",IF(AND(ISNUMBER(L58),ISNUMBER(INDIRECT("FECHA_"&amp;$B58,1))), IF(L58&lt;=INDIRECT("FECHA_"&amp;$B58,1),"INCUMPLIDA","PROCESO"), "VERIFICAR FECHA")),"SIN VALOR AVANCE")</f>
        <v>CUMPLIDA</v>
      </c>
      <c r="R58" s="269" t="s">
        <v>4330</v>
      </c>
    </row>
    <row r="59" spans="1:18" ht="120.75">
      <c r="A59" s="470" t="s">
        <v>12</v>
      </c>
      <c r="B59" s="195" t="s">
        <v>14</v>
      </c>
      <c r="C59" s="609"/>
      <c r="D59" s="609"/>
      <c r="E59" s="608"/>
      <c r="F59" s="608"/>
      <c r="G59" s="196" t="s">
        <v>250</v>
      </c>
      <c r="H59" s="515" t="s">
        <v>251</v>
      </c>
      <c r="I59" s="515" t="s">
        <v>252</v>
      </c>
      <c r="J59" s="197">
        <v>1</v>
      </c>
      <c r="K59" s="202">
        <v>45231</v>
      </c>
      <c r="L59" s="202">
        <v>45747</v>
      </c>
      <c r="M59" s="199">
        <f t="shared" si="2"/>
        <v>73.714285714285708</v>
      </c>
      <c r="N59" s="200">
        <v>1</v>
      </c>
      <c r="O59" s="526" t="s">
        <v>243</v>
      </c>
      <c r="P59" s="200">
        <f t="shared" si="1"/>
        <v>1</v>
      </c>
      <c r="Q59" s="201" t="str" cm="1">
        <f t="array" aca="1" ref="Q59" ca="1">IF(ISNUMBER(P59),IF(P59=100%,"CUMPLIDA",IF(AND(ISNUMBER(L59),ISNUMBER(INDIRECT("FECHA_"&amp;$B59,1))), IF(L59&lt;=INDIRECT("FECHA_"&amp;$B59,1),"INCUMPLIDA","PROCESO"), "VERIFICAR FECHA")),"SIN VALOR AVANCE")</f>
        <v>CUMPLIDA</v>
      </c>
    </row>
    <row r="60" spans="1:18" ht="255.75">
      <c r="A60" s="470" t="s">
        <v>12</v>
      </c>
      <c r="B60" s="195" t="s">
        <v>14</v>
      </c>
      <c r="C60" s="609"/>
      <c r="D60" s="609"/>
      <c r="E60" s="608"/>
      <c r="F60" s="608"/>
      <c r="G60" s="196" t="s">
        <v>253</v>
      </c>
      <c r="H60" s="515" t="s">
        <v>254</v>
      </c>
      <c r="I60" s="515" t="s">
        <v>255</v>
      </c>
      <c r="J60" s="197">
        <v>1</v>
      </c>
      <c r="K60" s="202">
        <v>45231</v>
      </c>
      <c r="L60" s="202">
        <v>45808</v>
      </c>
      <c r="M60" s="199">
        <f t="shared" si="2"/>
        <v>82.428571428571431</v>
      </c>
      <c r="N60" s="200">
        <v>0</v>
      </c>
      <c r="O60" s="526" t="s">
        <v>256</v>
      </c>
      <c r="P60" s="200">
        <f t="shared" si="1"/>
        <v>0</v>
      </c>
      <c r="Q60" s="201" t="str" cm="1">
        <f t="array" aca="1" ref="Q60" ca="1">IF(ISNUMBER(P60),IF(P60=100%,"CUMPLIDA",IF(AND(ISNUMBER(L60),ISNUMBER(INDIRECT("FECHA_"&amp;$B60,1))), IF(L60&lt;=INDIRECT("FECHA_"&amp;$B60,1),"INCUMPLIDA","PROCESO"), "VERIFICAR FECHA")),"SIN VALOR AVANCE")</f>
        <v>PROCESO</v>
      </c>
    </row>
    <row r="61" spans="1:18" ht="105.75">
      <c r="A61" s="470" t="s">
        <v>12</v>
      </c>
      <c r="B61" s="195" t="s">
        <v>14</v>
      </c>
      <c r="C61" s="609"/>
      <c r="D61" s="609"/>
      <c r="E61" s="608"/>
      <c r="F61" s="608"/>
      <c r="G61" s="196" t="s">
        <v>257</v>
      </c>
      <c r="H61" s="515" t="s">
        <v>258</v>
      </c>
      <c r="I61" s="515" t="s">
        <v>259</v>
      </c>
      <c r="J61" s="197">
        <v>7</v>
      </c>
      <c r="K61" s="202">
        <v>46024</v>
      </c>
      <c r="L61" s="202">
        <v>46660</v>
      </c>
      <c r="M61" s="199">
        <f t="shared" si="2"/>
        <v>90.857142857142861</v>
      </c>
      <c r="N61" s="200">
        <v>0</v>
      </c>
      <c r="O61" s="515" t="s">
        <v>235</v>
      </c>
      <c r="P61" s="200">
        <f t="shared" si="1"/>
        <v>0</v>
      </c>
      <c r="Q61" s="201" t="str" cm="1">
        <f t="array" aca="1" ref="Q61" ca="1">IF(ISNUMBER(P61),IF(P61=100%,"CUMPLIDA",IF(AND(ISNUMBER(L61),ISNUMBER(INDIRECT("FECHA_"&amp;$B61,1))), IF(L61&lt;=INDIRECT("FECHA_"&amp;$B61,1),"INCUMPLIDA","PROCESO"), "VERIFICAR FECHA")),"SIN VALOR AVANCE")</f>
        <v>PROCESO</v>
      </c>
    </row>
    <row r="62" spans="1:18" ht="150.75">
      <c r="A62" s="470" t="s">
        <v>12</v>
      </c>
      <c r="B62" s="195" t="s">
        <v>14</v>
      </c>
      <c r="C62" s="609"/>
      <c r="D62" s="609"/>
      <c r="E62" s="608"/>
      <c r="F62" s="608"/>
      <c r="G62" s="196" t="s">
        <v>260</v>
      </c>
      <c r="H62" s="515" t="s">
        <v>261</v>
      </c>
      <c r="I62" s="515" t="s">
        <v>262</v>
      </c>
      <c r="J62" s="197">
        <v>1</v>
      </c>
      <c r="K62" s="202">
        <v>46024</v>
      </c>
      <c r="L62" s="202">
        <v>46660</v>
      </c>
      <c r="M62" s="199">
        <f t="shared" si="2"/>
        <v>90.857142857142861</v>
      </c>
      <c r="N62" s="200">
        <v>0</v>
      </c>
      <c r="O62" s="526" t="s">
        <v>239</v>
      </c>
      <c r="P62" s="200">
        <f t="shared" si="1"/>
        <v>0</v>
      </c>
      <c r="Q62" s="201" t="str" cm="1">
        <f t="array" aca="1" ref="Q62" ca="1">IF(ISNUMBER(P62),IF(P62=100%,"CUMPLIDA",IF(AND(ISNUMBER(L62),ISNUMBER(INDIRECT("FECHA_"&amp;$B62,1))), IF(L62&lt;=INDIRECT("FECHA_"&amp;$B62,1),"INCUMPLIDA","PROCESO"), "VERIFICAR FECHA")),"SIN VALOR AVANCE")</f>
        <v>PROCESO</v>
      </c>
    </row>
    <row r="63" spans="1:18" ht="255.75">
      <c r="A63" s="470" t="s">
        <v>12</v>
      </c>
      <c r="B63" s="195" t="s">
        <v>14</v>
      </c>
      <c r="C63" s="609"/>
      <c r="D63" s="609"/>
      <c r="E63" s="608"/>
      <c r="F63" s="608"/>
      <c r="G63" s="196" t="s">
        <v>263</v>
      </c>
      <c r="H63" s="515" t="s">
        <v>264</v>
      </c>
      <c r="I63" s="515" t="s">
        <v>265</v>
      </c>
      <c r="J63" s="197">
        <v>2</v>
      </c>
      <c r="K63" s="202">
        <v>46024</v>
      </c>
      <c r="L63" s="202">
        <v>46660</v>
      </c>
      <c r="M63" s="199">
        <f t="shared" si="2"/>
        <v>90.857142857142861</v>
      </c>
      <c r="N63" s="200">
        <v>0</v>
      </c>
      <c r="O63" s="526" t="s">
        <v>256</v>
      </c>
      <c r="P63" s="200">
        <f t="shared" si="1"/>
        <v>0</v>
      </c>
      <c r="Q63" s="201" t="str" cm="1">
        <f t="array" aca="1" ref="Q63" ca="1">IF(ISNUMBER(P63),IF(P63=100%,"CUMPLIDA",IF(AND(ISNUMBER(L63),ISNUMBER(INDIRECT("FECHA_"&amp;$B63,1))), IF(L63&lt;=INDIRECT("FECHA_"&amp;$B63,1),"INCUMPLIDA","PROCESO"), "VERIFICAR FECHA")),"SIN VALOR AVANCE")</f>
        <v>PROCESO</v>
      </c>
    </row>
    <row r="64" spans="1:18" ht="120.75">
      <c r="A64" s="470" t="s">
        <v>12</v>
      </c>
      <c r="B64" s="195" t="s">
        <v>14</v>
      </c>
      <c r="C64" s="609"/>
      <c r="D64" s="609"/>
      <c r="E64" s="608"/>
      <c r="F64" s="608"/>
      <c r="G64" s="196" t="s">
        <v>266</v>
      </c>
      <c r="H64" s="515" t="s">
        <v>267</v>
      </c>
      <c r="I64" s="515" t="s">
        <v>227</v>
      </c>
      <c r="J64" s="197">
        <v>1</v>
      </c>
      <c r="K64" s="198">
        <v>44454</v>
      </c>
      <c r="L64" s="198">
        <v>44561</v>
      </c>
      <c r="M64" s="199">
        <f t="shared" si="2"/>
        <v>15.285714285714286</v>
      </c>
      <c r="N64" s="200">
        <v>1</v>
      </c>
      <c r="O64" s="515" t="s">
        <v>268</v>
      </c>
      <c r="P64" s="200">
        <f t="shared" si="1"/>
        <v>1</v>
      </c>
      <c r="Q64" s="201" t="str" cm="1">
        <f t="array" aca="1" ref="Q64" ca="1">IF(ISNUMBER(P64),IF(P64=100%,"CUMPLIDA",IF(AND(ISNUMBER(L64),ISNUMBER(INDIRECT("FECHA_"&amp;$B64,1))), IF(L64&lt;=INDIRECT("FECHA_"&amp;$B64,1),"INCUMPLIDA","PROCESO"), "VERIFICAR FECHA")),"SIN VALOR AVANCE")</f>
        <v>CUMPLIDA</v>
      </c>
    </row>
    <row r="65" spans="1:17" ht="225">
      <c r="A65" s="470" t="s">
        <v>12</v>
      </c>
      <c r="B65" s="195" t="s">
        <v>14</v>
      </c>
      <c r="C65" s="609"/>
      <c r="D65" s="609"/>
      <c r="E65" s="608"/>
      <c r="F65" s="608"/>
      <c r="G65" s="196" t="s">
        <v>269</v>
      </c>
      <c r="H65" s="515" t="s">
        <v>270</v>
      </c>
      <c r="I65" s="515" t="s">
        <v>231</v>
      </c>
      <c r="J65" s="197">
        <v>3</v>
      </c>
      <c r="K65" s="198">
        <v>44470</v>
      </c>
      <c r="L65" s="198">
        <v>44865</v>
      </c>
      <c r="M65" s="199">
        <f t="shared" si="2"/>
        <v>56.428571428571431</v>
      </c>
      <c r="N65" s="200">
        <v>1</v>
      </c>
      <c r="O65" s="515" t="s">
        <v>268</v>
      </c>
      <c r="P65" s="200">
        <f t="shared" si="1"/>
        <v>1</v>
      </c>
      <c r="Q65" s="201" t="str" cm="1">
        <f t="array" aca="1" ref="Q65" ca="1">IF(ISNUMBER(P65),IF(P65=100%,"CUMPLIDA",IF(AND(ISNUMBER(L65),ISNUMBER(INDIRECT("FECHA_"&amp;$B65,1))), IF(L65&lt;=INDIRECT("FECHA_"&amp;$B65,1),"INCUMPLIDA","PROCESO"), "VERIFICAR FECHA")),"SIN VALOR AVANCE")</f>
        <v>CUMPLIDA</v>
      </c>
    </row>
    <row r="66" spans="1:17" ht="150">
      <c r="A66" s="470" t="s">
        <v>12</v>
      </c>
      <c r="B66" s="195" t="s">
        <v>14</v>
      </c>
      <c r="C66" s="609"/>
      <c r="D66" s="609"/>
      <c r="E66" s="608"/>
      <c r="F66" s="608"/>
      <c r="G66" s="196" t="s">
        <v>271</v>
      </c>
      <c r="H66" s="515" t="s">
        <v>272</v>
      </c>
      <c r="I66" s="515" t="s">
        <v>273</v>
      </c>
      <c r="J66" s="197">
        <v>6</v>
      </c>
      <c r="K66" s="198">
        <v>44470</v>
      </c>
      <c r="L66" s="198">
        <v>44651</v>
      </c>
      <c r="M66" s="199">
        <f t="shared" si="2"/>
        <v>25.857142857142858</v>
      </c>
      <c r="N66" s="200">
        <v>1</v>
      </c>
      <c r="O66" s="515" t="s">
        <v>268</v>
      </c>
      <c r="P66" s="200">
        <f t="shared" si="1"/>
        <v>1</v>
      </c>
      <c r="Q66" s="201" t="str" cm="1">
        <f t="array" aca="1" ref="Q66" ca="1">IF(ISNUMBER(P66),IF(P66=100%,"CUMPLIDA",IF(AND(ISNUMBER(L66),ISNUMBER(INDIRECT("FECHA_"&amp;$B66,1))), IF(L66&lt;=INDIRECT("FECHA_"&amp;$B66,1),"INCUMPLIDA","PROCESO"), "VERIFICAR FECHA")),"SIN VALOR AVANCE")</f>
        <v>CUMPLIDA</v>
      </c>
    </row>
    <row r="67" spans="1:17" ht="195">
      <c r="A67" s="470" t="s">
        <v>12</v>
      </c>
      <c r="B67" s="195" t="s">
        <v>14</v>
      </c>
      <c r="C67" s="609"/>
      <c r="D67" s="609"/>
      <c r="E67" s="608"/>
      <c r="F67" s="608"/>
      <c r="G67" s="196" t="s">
        <v>274</v>
      </c>
      <c r="H67" s="515" t="s">
        <v>275</v>
      </c>
      <c r="I67" s="515" t="s">
        <v>276</v>
      </c>
      <c r="J67" s="197">
        <v>1</v>
      </c>
      <c r="K67" s="198">
        <v>44470</v>
      </c>
      <c r="L67" s="198">
        <v>44742</v>
      </c>
      <c r="M67" s="199">
        <f t="shared" si="2"/>
        <v>38.857142857142854</v>
      </c>
      <c r="N67" s="200">
        <v>1</v>
      </c>
      <c r="O67" s="515" t="s">
        <v>277</v>
      </c>
      <c r="P67" s="200">
        <f t="shared" si="1"/>
        <v>1</v>
      </c>
      <c r="Q67" s="201" t="str" cm="1">
        <f t="array" aca="1" ref="Q67" ca="1">IF(ISNUMBER(P67),IF(P67=100%,"CUMPLIDA",IF(AND(ISNUMBER(L67),ISNUMBER(INDIRECT("FECHA_"&amp;$B67,1))), IF(L67&lt;=INDIRECT("FECHA_"&amp;$B67,1),"INCUMPLIDA","PROCESO"), "VERIFICAR FECHA")),"SIN VALOR AVANCE")</f>
        <v>CUMPLIDA</v>
      </c>
    </row>
    <row r="68" spans="1:17" ht="105.75">
      <c r="A68" s="470" t="s">
        <v>12</v>
      </c>
      <c r="B68" s="195" t="s">
        <v>14</v>
      </c>
      <c r="C68" s="609"/>
      <c r="D68" s="609"/>
      <c r="E68" s="608"/>
      <c r="F68" s="608"/>
      <c r="G68" s="196" t="s">
        <v>278</v>
      </c>
      <c r="H68" s="515" t="s">
        <v>279</v>
      </c>
      <c r="I68" s="515" t="s">
        <v>227</v>
      </c>
      <c r="J68" s="197">
        <v>1</v>
      </c>
      <c r="K68" s="198">
        <v>44454</v>
      </c>
      <c r="L68" s="198">
        <v>44561</v>
      </c>
      <c r="M68" s="199">
        <f t="shared" si="2"/>
        <v>15.285714285714286</v>
      </c>
      <c r="N68" s="200">
        <v>1</v>
      </c>
      <c r="O68" s="515" t="s">
        <v>228</v>
      </c>
      <c r="P68" s="200">
        <f t="shared" si="1"/>
        <v>1</v>
      </c>
      <c r="Q68" s="201" t="str" cm="1">
        <f t="array" aca="1" ref="Q68" ca="1">IF(ISNUMBER(P68),IF(P68=100%,"CUMPLIDA",IF(AND(ISNUMBER(L68),ISNUMBER(INDIRECT("FECHA_"&amp;$B68,1))), IF(L68&lt;=INDIRECT("FECHA_"&amp;$B68,1),"INCUMPLIDA","PROCESO"), "VERIFICAR FECHA")),"SIN VALOR AVANCE")</f>
        <v>CUMPLIDA</v>
      </c>
    </row>
    <row r="69" spans="1:17" ht="105.75">
      <c r="A69" s="470" t="s">
        <v>12</v>
      </c>
      <c r="B69" s="195" t="s">
        <v>14</v>
      </c>
      <c r="C69" s="609"/>
      <c r="D69" s="609"/>
      <c r="E69" s="608"/>
      <c r="F69" s="608"/>
      <c r="G69" s="196" t="s">
        <v>280</v>
      </c>
      <c r="H69" s="515" t="s">
        <v>279</v>
      </c>
      <c r="I69" s="515" t="s">
        <v>227</v>
      </c>
      <c r="J69" s="197">
        <v>1</v>
      </c>
      <c r="K69" s="198">
        <v>44454</v>
      </c>
      <c r="L69" s="198">
        <v>44561</v>
      </c>
      <c r="M69" s="199">
        <f t="shared" si="2"/>
        <v>15.285714285714286</v>
      </c>
      <c r="N69" s="200">
        <v>1</v>
      </c>
      <c r="O69" s="515" t="s">
        <v>228</v>
      </c>
      <c r="P69" s="200">
        <f t="shared" si="1"/>
        <v>1</v>
      </c>
      <c r="Q69" s="201" t="str" cm="1">
        <f t="array" aca="1" ref="Q69" ca="1">IF(ISNUMBER(P69),IF(P69=100%,"CUMPLIDA",IF(AND(ISNUMBER(L69),ISNUMBER(INDIRECT("FECHA_"&amp;$B69,1))), IF(L69&lt;=INDIRECT("FECHA_"&amp;$B69,1),"INCUMPLIDA","PROCESO"), "VERIFICAR FECHA")),"SIN VALOR AVANCE")</f>
        <v>CUMPLIDA</v>
      </c>
    </row>
    <row r="70" spans="1:17" ht="135.75" customHeight="1">
      <c r="A70" s="278" t="s">
        <v>22</v>
      </c>
      <c r="B70" s="203" t="s">
        <v>14</v>
      </c>
      <c r="C70" s="616" t="s">
        <v>281</v>
      </c>
      <c r="D70" s="616" t="s">
        <v>68</v>
      </c>
      <c r="E70" s="617" t="s">
        <v>282</v>
      </c>
      <c r="F70" s="617" t="s">
        <v>283</v>
      </c>
      <c r="G70" s="608" t="s">
        <v>284</v>
      </c>
      <c r="H70" s="515" t="s">
        <v>285</v>
      </c>
      <c r="I70" s="515" t="s">
        <v>286</v>
      </c>
      <c r="J70" s="197">
        <v>1</v>
      </c>
      <c r="K70" s="198">
        <v>44440</v>
      </c>
      <c r="L70" s="198">
        <v>44530</v>
      </c>
      <c r="M70" s="199">
        <f t="shared" si="2"/>
        <v>12.857142857142858</v>
      </c>
      <c r="N70" s="200">
        <v>1</v>
      </c>
      <c r="O70" s="515" t="s">
        <v>287</v>
      </c>
      <c r="P70" s="200">
        <f t="shared" si="1"/>
        <v>1</v>
      </c>
      <c r="Q70" s="201" t="str" cm="1">
        <f t="array" aca="1" ref="Q70" ca="1">IF(ISNUMBER(P70),IF(P70=100%,"CUMPLIDA",IF(AND(ISNUMBER(L70),ISNUMBER(INDIRECT("FECHA_"&amp;$B70,1))), IF(L70&lt;=INDIRECT("FECHA_"&amp;$B70,1),"INCUMPLIDA","PROCESO"), "VERIFICAR FECHA")),"SIN VALOR AVANCE")</f>
        <v>CUMPLIDA</v>
      </c>
    </row>
    <row r="71" spans="1:17" ht="105.75">
      <c r="A71" s="278" t="s">
        <v>22</v>
      </c>
      <c r="B71" s="203" t="s">
        <v>14</v>
      </c>
      <c r="C71" s="616"/>
      <c r="D71" s="616"/>
      <c r="E71" s="617"/>
      <c r="F71" s="617"/>
      <c r="G71" s="608"/>
      <c r="H71" s="515" t="s">
        <v>288</v>
      </c>
      <c r="I71" s="515" t="s">
        <v>289</v>
      </c>
      <c r="J71" s="197">
        <v>1</v>
      </c>
      <c r="K71" s="198">
        <v>44531</v>
      </c>
      <c r="L71" s="198">
        <v>44561</v>
      </c>
      <c r="M71" s="199">
        <f t="shared" si="2"/>
        <v>4.2857142857142856</v>
      </c>
      <c r="N71" s="200">
        <v>1</v>
      </c>
      <c r="O71" s="515" t="s">
        <v>290</v>
      </c>
      <c r="P71" s="200">
        <f t="shared" si="1"/>
        <v>1</v>
      </c>
      <c r="Q71" s="201" t="str" cm="1">
        <f t="array" aca="1" ref="Q71" ca="1">IF(ISNUMBER(P71),IF(P71=100%,"CUMPLIDA",IF(AND(ISNUMBER(L71),ISNUMBER(INDIRECT("FECHA_"&amp;$B71,1))), IF(L71&lt;=INDIRECT("FECHA_"&amp;$B71,1),"INCUMPLIDA","PROCESO"), "VERIFICAR FECHA")),"SIN VALOR AVANCE")</f>
        <v>CUMPLIDA</v>
      </c>
    </row>
    <row r="72" spans="1:17" ht="105.75" customHeight="1">
      <c r="A72" s="278" t="s">
        <v>22</v>
      </c>
      <c r="B72" s="203" t="s">
        <v>14</v>
      </c>
      <c r="C72" s="616"/>
      <c r="D72" s="616"/>
      <c r="E72" s="617"/>
      <c r="F72" s="617"/>
      <c r="G72" s="608" t="s">
        <v>291</v>
      </c>
      <c r="H72" s="515" t="s">
        <v>292</v>
      </c>
      <c r="I72" s="515" t="s">
        <v>293</v>
      </c>
      <c r="J72" s="197">
        <v>1</v>
      </c>
      <c r="K72" s="198">
        <v>44531</v>
      </c>
      <c r="L72" s="198">
        <v>44712</v>
      </c>
      <c r="M72" s="199">
        <f t="shared" si="2"/>
        <v>25.857142857142858</v>
      </c>
      <c r="N72" s="200">
        <v>1</v>
      </c>
      <c r="O72" s="515" t="s">
        <v>290</v>
      </c>
      <c r="P72" s="200">
        <f t="shared" si="1"/>
        <v>1</v>
      </c>
      <c r="Q72" s="201" t="str" cm="1">
        <f t="array" aca="1" ref="Q72" ca="1">IF(ISNUMBER(P72),IF(P72=100%,"CUMPLIDA",IF(AND(ISNUMBER(L72),ISNUMBER(INDIRECT("FECHA_"&amp;$B72,1))), IF(L72&lt;=INDIRECT("FECHA_"&amp;$B72,1),"INCUMPLIDA","PROCESO"), "VERIFICAR FECHA")),"SIN VALOR AVANCE")</f>
        <v>CUMPLIDA</v>
      </c>
    </row>
    <row r="73" spans="1:17" ht="105.75" customHeight="1">
      <c r="A73" s="278" t="s">
        <v>22</v>
      </c>
      <c r="B73" s="203" t="s">
        <v>14</v>
      </c>
      <c r="C73" s="616"/>
      <c r="D73" s="616"/>
      <c r="E73" s="617" t="s">
        <v>294</v>
      </c>
      <c r="F73" s="617"/>
      <c r="G73" s="608"/>
      <c r="H73" s="515" t="s">
        <v>295</v>
      </c>
      <c r="I73" s="515" t="s">
        <v>296</v>
      </c>
      <c r="J73" s="197">
        <v>1</v>
      </c>
      <c r="K73" s="198">
        <v>44713</v>
      </c>
      <c r="L73" s="198">
        <v>45289</v>
      </c>
      <c r="M73" s="199">
        <f t="shared" si="2"/>
        <v>82.285714285714292</v>
      </c>
      <c r="N73" s="200">
        <v>1</v>
      </c>
      <c r="O73" s="515" t="s">
        <v>290</v>
      </c>
      <c r="P73" s="200">
        <f t="shared" si="1"/>
        <v>1</v>
      </c>
      <c r="Q73" s="201" t="str" cm="1">
        <f t="array" aca="1" ref="Q73" ca="1">IF(ISNUMBER(P73),IF(P73=100%,"CUMPLIDA",IF(AND(ISNUMBER(L73),ISNUMBER(INDIRECT("FECHA_"&amp;$B73,1))), IF(L73&lt;=INDIRECT("FECHA_"&amp;$B73,1),"INCUMPLIDA","PROCESO"), "VERIFICAR FECHA")),"SIN VALOR AVANCE")</f>
        <v>CUMPLIDA</v>
      </c>
    </row>
    <row r="74" spans="1:17" ht="105.75">
      <c r="A74" s="278" t="s">
        <v>22</v>
      </c>
      <c r="B74" s="203" t="s">
        <v>14</v>
      </c>
      <c r="C74" s="616"/>
      <c r="D74" s="616"/>
      <c r="E74" s="617"/>
      <c r="F74" s="617"/>
      <c r="G74" s="196" t="s">
        <v>297</v>
      </c>
      <c r="H74" s="515" t="s">
        <v>298</v>
      </c>
      <c r="I74" s="515" t="s">
        <v>259</v>
      </c>
      <c r="J74" s="197">
        <v>6</v>
      </c>
      <c r="K74" s="198">
        <v>44805</v>
      </c>
      <c r="L74" s="198">
        <v>45289</v>
      </c>
      <c r="M74" s="199">
        <f t="shared" si="2"/>
        <v>69.142857142857139</v>
      </c>
      <c r="N74" s="200">
        <v>1</v>
      </c>
      <c r="O74" s="515" t="s">
        <v>290</v>
      </c>
      <c r="P74" s="200">
        <f t="shared" si="1"/>
        <v>1</v>
      </c>
      <c r="Q74" s="201" t="str" cm="1">
        <f t="array" aca="1" ref="Q74" ca="1">IF(ISNUMBER(P74),IF(P74=100%,"CUMPLIDA",IF(AND(ISNUMBER(L74),ISNUMBER(INDIRECT("FECHA_"&amp;$B74,1))), IF(L74&lt;=INDIRECT("FECHA_"&amp;$B74,1),"INCUMPLIDA","PROCESO"), "VERIFICAR FECHA")),"SIN VALOR AVANCE")</f>
        <v>CUMPLIDA</v>
      </c>
    </row>
    <row r="75" spans="1:17" ht="120.75" customHeight="1">
      <c r="A75" s="278" t="s">
        <v>22</v>
      </c>
      <c r="B75" s="203" t="s">
        <v>14</v>
      </c>
      <c r="C75" s="616"/>
      <c r="D75" s="616"/>
      <c r="E75" s="617"/>
      <c r="F75" s="617"/>
      <c r="G75" s="608" t="s">
        <v>299</v>
      </c>
      <c r="H75" s="515" t="s">
        <v>285</v>
      </c>
      <c r="I75" s="515" t="s">
        <v>286</v>
      </c>
      <c r="J75" s="197">
        <v>1</v>
      </c>
      <c r="K75" s="198">
        <v>44440</v>
      </c>
      <c r="L75" s="198">
        <v>44530</v>
      </c>
      <c r="M75" s="199">
        <f t="shared" si="2"/>
        <v>12.857142857142858</v>
      </c>
      <c r="N75" s="200">
        <v>1</v>
      </c>
      <c r="O75" s="515" t="s">
        <v>300</v>
      </c>
      <c r="P75" s="200">
        <f t="shared" ref="P75:P138" si="3">IF(B75="ITRC",N75,N75/J75)</f>
        <v>1</v>
      </c>
      <c r="Q75" s="201" t="str" cm="1">
        <f t="array" aca="1" ref="Q75" ca="1">IF(ISNUMBER(P75),IF(P75=100%,"CUMPLIDA",IF(AND(ISNUMBER(L75),ISNUMBER(INDIRECT("FECHA_"&amp;$B75,1))), IF(L75&lt;=INDIRECT("FECHA_"&amp;$B75,1),"INCUMPLIDA","PROCESO"), "VERIFICAR FECHA")),"SIN VALOR AVANCE")</f>
        <v>CUMPLIDA</v>
      </c>
    </row>
    <row r="76" spans="1:17" ht="105.75" customHeight="1">
      <c r="A76" s="278" t="s">
        <v>22</v>
      </c>
      <c r="B76" s="203" t="s">
        <v>14</v>
      </c>
      <c r="C76" s="616"/>
      <c r="D76" s="616"/>
      <c r="E76" s="617" t="s">
        <v>301</v>
      </c>
      <c r="F76" s="617"/>
      <c r="G76" s="608"/>
      <c r="H76" s="515" t="s">
        <v>288</v>
      </c>
      <c r="I76" s="515" t="s">
        <v>289</v>
      </c>
      <c r="J76" s="197">
        <v>1</v>
      </c>
      <c r="K76" s="198">
        <v>44531</v>
      </c>
      <c r="L76" s="198">
        <v>44561</v>
      </c>
      <c r="M76" s="199">
        <f t="shared" si="2"/>
        <v>4.2857142857142856</v>
      </c>
      <c r="N76" s="200">
        <v>1</v>
      </c>
      <c r="O76" s="515" t="s">
        <v>290</v>
      </c>
      <c r="P76" s="200">
        <f t="shared" si="3"/>
        <v>1</v>
      </c>
      <c r="Q76" s="201" t="str" cm="1">
        <f t="array" aca="1" ref="Q76" ca="1">IF(ISNUMBER(P76),IF(P76=100%,"CUMPLIDA",IF(AND(ISNUMBER(L76),ISNUMBER(INDIRECT("FECHA_"&amp;$B76,1))), IF(L76&lt;=INDIRECT("FECHA_"&amp;$B76,1),"INCUMPLIDA","PROCESO"), "VERIFICAR FECHA")),"SIN VALOR AVANCE")</f>
        <v>CUMPLIDA</v>
      </c>
    </row>
    <row r="77" spans="1:17" ht="120.75" customHeight="1">
      <c r="A77" s="278" t="s">
        <v>22</v>
      </c>
      <c r="B77" s="203" t="s">
        <v>14</v>
      </c>
      <c r="C77" s="616"/>
      <c r="D77" s="616"/>
      <c r="E77" s="617"/>
      <c r="F77" s="617"/>
      <c r="G77" s="608" t="s">
        <v>302</v>
      </c>
      <c r="H77" s="515" t="s">
        <v>285</v>
      </c>
      <c r="I77" s="515" t="s">
        <v>286</v>
      </c>
      <c r="J77" s="197">
        <v>1</v>
      </c>
      <c r="K77" s="198">
        <v>44440</v>
      </c>
      <c r="L77" s="198">
        <v>44530</v>
      </c>
      <c r="M77" s="199">
        <f t="shared" si="2"/>
        <v>12.857142857142858</v>
      </c>
      <c r="N77" s="200">
        <v>1</v>
      </c>
      <c r="O77" s="515" t="s">
        <v>300</v>
      </c>
      <c r="P77" s="200">
        <f t="shared" si="3"/>
        <v>1</v>
      </c>
      <c r="Q77" s="201" t="str" cm="1">
        <f t="array" aca="1" ref="Q77" ca="1">IF(ISNUMBER(P77),IF(P77=100%,"CUMPLIDA",IF(AND(ISNUMBER(L77),ISNUMBER(INDIRECT("FECHA_"&amp;$B77,1))), IF(L77&lt;=INDIRECT("FECHA_"&amp;$B77,1),"INCUMPLIDA","PROCESO"), "VERIFICAR FECHA")),"SIN VALOR AVANCE")</f>
        <v>CUMPLIDA</v>
      </c>
    </row>
    <row r="78" spans="1:17" ht="105.75">
      <c r="A78" s="278" t="s">
        <v>22</v>
      </c>
      <c r="B78" s="203" t="s">
        <v>14</v>
      </c>
      <c r="C78" s="616"/>
      <c r="D78" s="616"/>
      <c r="E78" s="617"/>
      <c r="F78" s="617"/>
      <c r="G78" s="608"/>
      <c r="H78" s="515" t="s">
        <v>288</v>
      </c>
      <c r="I78" s="515" t="s">
        <v>289</v>
      </c>
      <c r="J78" s="197">
        <v>1</v>
      </c>
      <c r="K78" s="198">
        <v>44531</v>
      </c>
      <c r="L78" s="198">
        <v>44561</v>
      </c>
      <c r="M78" s="199">
        <f t="shared" si="2"/>
        <v>4.2857142857142856</v>
      </c>
      <c r="N78" s="200">
        <v>1</v>
      </c>
      <c r="O78" s="515" t="s">
        <v>290</v>
      </c>
      <c r="P78" s="200">
        <f t="shared" si="3"/>
        <v>1</v>
      </c>
      <c r="Q78" s="201" t="str" cm="1">
        <f t="array" aca="1" ref="Q78" ca="1">IF(ISNUMBER(P78),IF(P78=100%,"CUMPLIDA",IF(AND(ISNUMBER(L78),ISNUMBER(INDIRECT("FECHA_"&amp;$B78,1))), IF(L78&lt;=INDIRECT("FECHA_"&amp;$B78,1),"INCUMPLIDA","PROCESO"), "VERIFICAR FECHA")),"SIN VALOR AVANCE")</f>
        <v>CUMPLIDA</v>
      </c>
    </row>
    <row r="79" spans="1:17" ht="120" customHeight="1">
      <c r="A79" s="278" t="s">
        <v>22</v>
      </c>
      <c r="B79" s="203" t="s">
        <v>14</v>
      </c>
      <c r="C79" s="616"/>
      <c r="D79" s="616"/>
      <c r="E79" s="617" t="s">
        <v>303</v>
      </c>
      <c r="F79" s="617"/>
      <c r="G79" s="196" t="s">
        <v>304</v>
      </c>
      <c r="H79" s="515" t="s">
        <v>305</v>
      </c>
      <c r="I79" s="515" t="s">
        <v>306</v>
      </c>
      <c r="J79" s="197">
        <v>1</v>
      </c>
      <c r="K79" s="198">
        <v>44440</v>
      </c>
      <c r="L79" s="198">
        <v>44651</v>
      </c>
      <c r="M79" s="199">
        <f t="shared" si="2"/>
        <v>30.142857142857142</v>
      </c>
      <c r="N79" s="200">
        <v>1</v>
      </c>
      <c r="O79" s="515" t="s">
        <v>307</v>
      </c>
      <c r="P79" s="200">
        <f t="shared" si="3"/>
        <v>1</v>
      </c>
      <c r="Q79" s="201" t="str" cm="1">
        <f t="array" aca="1" ref="Q79" ca="1">IF(ISNUMBER(P79),IF(P79=100%,"CUMPLIDA",IF(AND(ISNUMBER(L79),ISNUMBER(INDIRECT("FECHA_"&amp;$B79,1))), IF(L79&lt;=INDIRECT("FECHA_"&amp;$B79,1),"INCUMPLIDA","PROCESO"), "VERIFICAR FECHA")),"SIN VALOR AVANCE")</f>
        <v>CUMPLIDA</v>
      </c>
    </row>
    <row r="80" spans="1:17" ht="105.75" customHeight="1">
      <c r="A80" s="278" t="s">
        <v>22</v>
      </c>
      <c r="B80" s="203" t="s">
        <v>14</v>
      </c>
      <c r="C80" s="616"/>
      <c r="D80" s="616"/>
      <c r="E80" s="617"/>
      <c r="F80" s="617"/>
      <c r="G80" s="608" t="s">
        <v>308</v>
      </c>
      <c r="H80" s="515" t="s">
        <v>309</v>
      </c>
      <c r="I80" s="515" t="s">
        <v>286</v>
      </c>
      <c r="J80" s="197">
        <v>1</v>
      </c>
      <c r="K80" s="198">
        <v>44440</v>
      </c>
      <c r="L80" s="198">
        <v>44592</v>
      </c>
      <c r="M80" s="199">
        <f t="shared" ref="M80:M143" si="4">(L80-K80)/7</f>
        <v>21.714285714285715</v>
      </c>
      <c r="N80" s="200">
        <v>1</v>
      </c>
      <c r="O80" s="515" t="s">
        <v>290</v>
      </c>
      <c r="P80" s="200">
        <f t="shared" si="3"/>
        <v>1</v>
      </c>
      <c r="Q80" s="201" t="str" cm="1">
        <f t="array" aca="1" ref="Q80" ca="1">IF(ISNUMBER(P80),IF(P80=100%,"CUMPLIDA",IF(AND(ISNUMBER(L80),ISNUMBER(INDIRECT("FECHA_"&amp;$B80,1))), IF(L80&lt;=INDIRECT("FECHA_"&amp;$B80,1),"INCUMPLIDA","PROCESO"), "VERIFICAR FECHA")),"SIN VALOR AVANCE")</f>
        <v>CUMPLIDA</v>
      </c>
    </row>
    <row r="81" spans="1:17" ht="105.75">
      <c r="A81" s="278" t="s">
        <v>22</v>
      </c>
      <c r="B81" s="203" t="s">
        <v>14</v>
      </c>
      <c r="C81" s="616"/>
      <c r="D81" s="616"/>
      <c r="E81" s="617"/>
      <c r="F81" s="617"/>
      <c r="G81" s="608"/>
      <c r="H81" s="515" t="s">
        <v>310</v>
      </c>
      <c r="I81" s="515" t="s">
        <v>289</v>
      </c>
      <c r="J81" s="197">
        <v>1</v>
      </c>
      <c r="K81" s="198">
        <v>44593</v>
      </c>
      <c r="L81" s="198">
        <v>44621</v>
      </c>
      <c r="M81" s="199">
        <f t="shared" si="4"/>
        <v>4</v>
      </c>
      <c r="N81" s="200">
        <v>1</v>
      </c>
      <c r="O81" s="515" t="s">
        <v>290</v>
      </c>
      <c r="P81" s="200">
        <f t="shared" si="3"/>
        <v>1</v>
      </c>
      <c r="Q81" s="201" t="str" cm="1">
        <f t="array" aca="1" ref="Q81" ca="1">IF(ISNUMBER(P81),IF(P81=100%,"CUMPLIDA",IF(AND(ISNUMBER(L81),ISNUMBER(INDIRECT("FECHA_"&amp;$B81,1))), IF(L81&lt;=INDIRECT("FECHA_"&amp;$B81,1),"INCUMPLIDA","PROCESO"), "VERIFICAR FECHA")),"SIN VALOR AVANCE")</f>
        <v>CUMPLIDA</v>
      </c>
    </row>
    <row r="82" spans="1:17" ht="45.75" customHeight="1">
      <c r="A82" s="278" t="s">
        <v>21</v>
      </c>
      <c r="B82" s="203" t="s">
        <v>14</v>
      </c>
      <c r="C82" s="609" t="s">
        <v>311</v>
      </c>
      <c r="D82" s="609" t="s">
        <v>312</v>
      </c>
      <c r="E82" s="608" t="s">
        <v>313</v>
      </c>
      <c r="F82" s="608" t="s">
        <v>314</v>
      </c>
      <c r="G82" s="196" t="s">
        <v>315</v>
      </c>
      <c r="H82" s="515" t="s">
        <v>316</v>
      </c>
      <c r="I82" s="515" t="s">
        <v>317</v>
      </c>
      <c r="J82" s="204">
        <v>1</v>
      </c>
      <c r="K82" s="198">
        <v>44593</v>
      </c>
      <c r="L82" s="198">
        <v>44743</v>
      </c>
      <c r="M82" s="199">
        <f t="shared" si="4"/>
        <v>21.428571428571427</v>
      </c>
      <c r="N82" s="200">
        <v>1</v>
      </c>
      <c r="O82" s="515" t="s">
        <v>318</v>
      </c>
      <c r="P82" s="200">
        <f t="shared" si="3"/>
        <v>1</v>
      </c>
      <c r="Q82" s="201" t="str" cm="1">
        <f t="array" aca="1" ref="Q82" ca="1">IF(ISNUMBER(P82),IF(P82=100%,"CUMPLIDA",IF(AND(ISNUMBER(L82),ISNUMBER(INDIRECT("FECHA_"&amp;$B82,1))), IF(L82&lt;=INDIRECT("FECHA_"&amp;$B82,1),"INCUMPLIDA","PROCESO"), "VERIFICAR FECHA")),"SIN VALOR AVANCE")</f>
        <v>CUMPLIDA</v>
      </c>
    </row>
    <row r="83" spans="1:17" ht="120">
      <c r="A83" s="278" t="s">
        <v>21</v>
      </c>
      <c r="B83" s="203" t="s">
        <v>14</v>
      </c>
      <c r="C83" s="609"/>
      <c r="D83" s="609"/>
      <c r="E83" s="608"/>
      <c r="F83" s="608"/>
      <c r="G83" s="196" t="s">
        <v>319</v>
      </c>
      <c r="H83" s="515" t="s">
        <v>320</v>
      </c>
      <c r="I83" s="515" t="s">
        <v>321</v>
      </c>
      <c r="J83" s="204">
        <v>1</v>
      </c>
      <c r="K83" s="198">
        <v>44756</v>
      </c>
      <c r="L83" s="198">
        <v>44926</v>
      </c>
      <c r="M83" s="199">
        <f t="shared" si="4"/>
        <v>24.285714285714285</v>
      </c>
      <c r="N83" s="200">
        <v>1</v>
      </c>
      <c r="O83" s="515" t="s">
        <v>318</v>
      </c>
      <c r="P83" s="200">
        <f t="shared" si="3"/>
        <v>1</v>
      </c>
      <c r="Q83" s="201" t="str" cm="1">
        <f t="array" aca="1" ref="Q83" ca="1">IF(ISNUMBER(P83),IF(P83=100%,"CUMPLIDA",IF(AND(ISNUMBER(L83),ISNUMBER(INDIRECT("FECHA_"&amp;$B83,1))), IF(L83&lt;=INDIRECT("FECHA_"&amp;$B83,1),"INCUMPLIDA","PROCESO"), "VERIFICAR FECHA")),"SIN VALOR AVANCE")</f>
        <v>CUMPLIDA</v>
      </c>
    </row>
    <row r="84" spans="1:17" ht="105">
      <c r="A84" s="278" t="s">
        <v>21</v>
      </c>
      <c r="B84" s="203" t="s">
        <v>14</v>
      </c>
      <c r="C84" s="609"/>
      <c r="D84" s="609"/>
      <c r="E84" s="608"/>
      <c r="F84" s="608"/>
      <c r="G84" s="196" t="s">
        <v>322</v>
      </c>
      <c r="H84" s="515" t="s">
        <v>323</v>
      </c>
      <c r="I84" s="515" t="s">
        <v>324</v>
      </c>
      <c r="J84" s="204">
        <v>4</v>
      </c>
      <c r="K84" s="198">
        <v>44593</v>
      </c>
      <c r="L84" s="198">
        <v>44957</v>
      </c>
      <c r="M84" s="199">
        <f t="shared" si="4"/>
        <v>52</v>
      </c>
      <c r="N84" s="200">
        <v>1</v>
      </c>
      <c r="O84" s="515" t="s">
        <v>318</v>
      </c>
      <c r="P84" s="200">
        <f t="shared" si="3"/>
        <v>1</v>
      </c>
      <c r="Q84" s="201" t="str" cm="1">
        <f t="array" aca="1" ref="Q84" ca="1">IF(ISNUMBER(P84),IF(P84=100%,"CUMPLIDA",IF(AND(ISNUMBER(L84),ISNUMBER(INDIRECT("FECHA_"&amp;$B84,1))), IF(L84&lt;=INDIRECT("FECHA_"&amp;$B84,1),"INCUMPLIDA","PROCESO"), "VERIFICAR FECHA")),"SIN VALOR AVANCE")</f>
        <v>CUMPLIDA</v>
      </c>
    </row>
    <row r="85" spans="1:17" ht="90">
      <c r="A85" s="278" t="s">
        <v>21</v>
      </c>
      <c r="B85" s="203" t="s">
        <v>14</v>
      </c>
      <c r="C85" s="609"/>
      <c r="D85" s="609"/>
      <c r="E85" s="608"/>
      <c r="F85" s="608"/>
      <c r="G85" s="196" t="s">
        <v>325</v>
      </c>
      <c r="H85" s="515" t="s">
        <v>326</v>
      </c>
      <c r="I85" s="515" t="s">
        <v>327</v>
      </c>
      <c r="J85" s="204">
        <v>1</v>
      </c>
      <c r="K85" s="198">
        <v>44562</v>
      </c>
      <c r="L85" s="198">
        <v>44651</v>
      </c>
      <c r="M85" s="199">
        <f t="shared" si="4"/>
        <v>12.714285714285714</v>
      </c>
      <c r="N85" s="200">
        <v>1</v>
      </c>
      <c r="O85" s="515" t="s">
        <v>318</v>
      </c>
      <c r="P85" s="200">
        <f t="shared" si="3"/>
        <v>1</v>
      </c>
      <c r="Q85" s="201" t="str" cm="1">
        <f t="array" aca="1" ref="Q85" ca="1">IF(ISNUMBER(P85),IF(P85=100%,"CUMPLIDA",IF(AND(ISNUMBER(L85),ISNUMBER(INDIRECT("FECHA_"&amp;$B85,1))), IF(L85&lt;=INDIRECT("FECHA_"&amp;$B85,1),"INCUMPLIDA","PROCESO"), "VERIFICAR FECHA")),"SIN VALOR AVANCE")</f>
        <v>CUMPLIDA</v>
      </c>
    </row>
    <row r="86" spans="1:17" ht="90">
      <c r="A86" s="278" t="s">
        <v>21</v>
      </c>
      <c r="B86" s="203" t="s">
        <v>14</v>
      </c>
      <c r="C86" s="609"/>
      <c r="D86" s="609"/>
      <c r="E86" s="608"/>
      <c r="F86" s="608"/>
      <c r="G86" s="196" t="s">
        <v>328</v>
      </c>
      <c r="H86" s="515" t="s">
        <v>329</v>
      </c>
      <c r="I86" s="515" t="s">
        <v>327</v>
      </c>
      <c r="J86" s="204">
        <v>1</v>
      </c>
      <c r="K86" s="198">
        <v>44562</v>
      </c>
      <c r="L86" s="198">
        <v>44651</v>
      </c>
      <c r="M86" s="199">
        <f t="shared" si="4"/>
        <v>12.714285714285714</v>
      </c>
      <c r="N86" s="200">
        <v>1</v>
      </c>
      <c r="O86" s="515" t="s">
        <v>318</v>
      </c>
      <c r="P86" s="200">
        <f t="shared" si="3"/>
        <v>1</v>
      </c>
      <c r="Q86" s="201" t="str" cm="1">
        <f t="array" aca="1" ref="Q86" ca="1">IF(ISNUMBER(P86),IF(P86=100%,"CUMPLIDA",IF(AND(ISNUMBER(L86),ISNUMBER(INDIRECT("FECHA_"&amp;$B86,1))), IF(L86&lt;=INDIRECT("FECHA_"&amp;$B86,1),"INCUMPLIDA","PROCESO"), "VERIFICAR FECHA")),"SIN VALOR AVANCE")</f>
        <v>CUMPLIDA</v>
      </c>
    </row>
    <row r="87" spans="1:17" ht="60">
      <c r="A87" s="278" t="s">
        <v>21</v>
      </c>
      <c r="B87" s="203" t="s">
        <v>14</v>
      </c>
      <c r="C87" s="609"/>
      <c r="D87" s="609"/>
      <c r="E87" s="608"/>
      <c r="F87" s="608"/>
      <c r="G87" s="196" t="s">
        <v>330</v>
      </c>
      <c r="H87" s="515" t="s">
        <v>331</v>
      </c>
      <c r="I87" s="515" t="s">
        <v>332</v>
      </c>
      <c r="J87" s="204">
        <v>3</v>
      </c>
      <c r="K87" s="198">
        <v>44593</v>
      </c>
      <c r="L87" s="198">
        <v>44742</v>
      </c>
      <c r="M87" s="199">
        <f t="shared" si="4"/>
        <v>21.285714285714285</v>
      </c>
      <c r="N87" s="200">
        <v>1</v>
      </c>
      <c r="O87" s="515" t="s">
        <v>318</v>
      </c>
      <c r="P87" s="200">
        <f t="shared" si="3"/>
        <v>1</v>
      </c>
      <c r="Q87" s="201" t="str" cm="1">
        <f t="array" aca="1" ref="Q87" ca="1">IF(ISNUMBER(P87),IF(P87=100%,"CUMPLIDA",IF(AND(ISNUMBER(L87),ISNUMBER(INDIRECT("FECHA_"&amp;$B87,1))), IF(L87&lt;=INDIRECT("FECHA_"&amp;$B87,1),"INCUMPLIDA","PROCESO"), "VERIFICAR FECHA")),"SIN VALOR AVANCE")</f>
        <v>CUMPLIDA</v>
      </c>
    </row>
    <row r="88" spans="1:17" ht="75">
      <c r="A88" s="278" t="s">
        <v>21</v>
      </c>
      <c r="B88" s="203" t="s">
        <v>14</v>
      </c>
      <c r="C88" s="609"/>
      <c r="D88" s="609"/>
      <c r="E88" s="608"/>
      <c r="F88" s="608"/>
      <c r="G88" s="196" t="s">
        <v>333</v>
      </c>
      <c r="H88" s="515" t="s">
        <v>334</v>
      </c>
      <c r="I88" s="515" t="s">
        <v>335</v>
      </c>
      <c r="J88" s="204">
        <v>1</v>
      </c>
      <c r="K88" s="198">
        <v>44562</v>
      </c>
      <c r="L88" s="198">
        <v>44592</v>
      </c>
      <c r="M88" s="199">
        <f t="shared" si="4"/>
        <v>4.2857142857142856</v>
      </c>
      <c r="N88" s="200">
        <v>1</v>
      </c>
      <c r="O88" s="515" t="s">
        <v>318</v>
      </c>
      <c r="P88" s="200">
        <f t="shared" si="3"/>
        <v>1</v>
      </c>
      <c r="Q88" s="201" t="str" cm="1">
        <f t="array" aca="1" ref="Q88" ca="1">IF(ISNUMBER(P88),IF(P88=100%,"CUMPLIDA",IF(AND(ISNUMBER(L88),ISNUMBER(INDIRECT("FECHA_"&amp;$B88,1))), IF(L88&lt;=INDIRECT("FECHA_"&amp;$B88,1),"INCUMPLIDA","PROCESO"), "VERIFICAR FECHA")),"SIN VALOR AVANCE")</f>
        <v>CUMPLIDA</v>
      </c>
    </row>
    <row r="89" spans="1:17" ht="75">
      <c r="A89" s="278" t="s">
        <v>21</v>
      </c>
      <c r="B89" s="203" t="s">
        <v>14</v>
      </c>
      <c r="C89" s="609"/>
      <c r="D89" s="609"/>
      <c r="E89" s="608"/>
      <c r="F89" s="608"/>
      <c r="G89" s="196" t="s">
        <v>336</v>
      </c>
      <c r="H89" s="515" t="s">
        <v>337</v>
      </c>
      <c r="I89" s="515" t="s">
        <v>338</v>
      </c>
      <c r="J89" s="204">
        <v>3</v>
      </c>
      <c r="K89" s="198">
        <v>44566</v>
      </c>
      <c r="L89" s="198">
        <v>45046</v>
      </c>
      <c r="M89" s="199">
        <f t="shared" si="4"/>
        <v>68.571428571428569</v>
      </c>
      <c r="N89" s="200">
        <v>1</v>
      </c>
      <c r="O89" s="515" t="s">
        <v>318</v>
      </c>
      <c r="P89" s="200">
        <f t="shared" si="3"/>
        <v>1</v>
      </c>
      <c r="Q89" s="201" t="str" cm="1">
        <f t="array" aca="1" ref="Q89" ca="1">IF(ISNUMBER(P89),IF(P89=100%,"CUMPLIDA",IF(AND(ISNUMBER(L89),ISNUMBER(INDIRECT("FECHA_"&amp;$B89,1))), IF(L89&lt;=INDIRECT("FECHA_"&amp;$B89,1),"INCUMPLIDA","PROCESO"), "VERIFICAR FECHA")),"SIN VALOR AVANCE")</f>
        <v>CUMPLIDA</v>
      </c>
    </row>
    <row r="90" spans="1:17" ht="60" customHeight="1">
      <c r="A90" s="278" t="s">
        <v>21</v>
      </c>
      <c r="B90" s="203" t="s">
        <v>14</v>
      </c>
      <c r="C90" s="609" t="s">
        <v>339</v>
      </c>
      <c r="D90" s="609" t="s">
        <v>312</v>
      </c>
      <c r="E90" s="608" t="s">
        <v>340</v>
      </c>
      <c r="F90" s="608" t="s">
        <v>341</v>
      </c>
      <c r="G90" s="196" t="s">
        <v>342</v>
      </c>
      <c r="H90" s="515" t="s">
        <v>343</v>
      </c>
      <c r="I90" s="515" t="s">
        <v>344</v>
      </c>
      <c r="J90" s="204">
        <v>1</v>
      </c>
      <c r="K90" s="198">
        <v>44621</v>
      </c>
      <c r="L90" s="198">
        <v>44666</v>
      </c>
      <c r="M90" s="199">
        <f t="shared" si="4"/>
        <v>6.4285714285714288</v>
      </c>
      <c r="N90" s="200">
        <v>1</v>
      </c>
      <c r="O90" s="515" t="s">
        <v>345</v>
      </c>
      <c r="P90" s="200">
        <f t="shared" si="3"/>
        <v>1</v>
      </c>
      <c r="Q90" s="201" t="str" cm="1">
        <f t="array" aca="1" ref="Q90" ca="1">IF(ISNUMBER(P90),IF(P90=100%,"CUMPLIDA",IF(AND(ISNUMBER(L90),ISNUMBER(INDIRECT("FECHA_"&amp;$B90,1))), IF(L90&lt;=INDIRECT("FECHA_"&amp;$B90,1),"INCUMPLIDA","PROCESO"), "VERIFICAR FECHA")),"SIN VALOR AVANCE")</f>
        <v>CUMPLIDA</v>
      </c>
    </row>
    <row r="91" spans="1:17" ht="135">
      <c r="A91" s="278" t="s">
        <v>21</v>
      </c>
      <c r="B91" s="203" t="s">
        <v>14</v>
      </c>
      <c r="C91" s="609"/>
      <c r="D91" s="609"/>
      <c r="E91" s="608"/>
      <c r="F91" s="608"/>
      <c r="G91" s="196" t="s">
        <v>346</v>
      </c>
      <c r="H91" s="515" t="s">
        <v>347</v>
      </c>
      <c r="I91" s="515" t="s">
        <v>348</v>
      </c>
      <c r="J91" s="204">
        <v>2</v>
      </c>
      <c r="K91" s="198">
        <v>44681</v>
      </c>
      <c r="L91" s="198">
        <v>44864</v>
      </c>
      <c r="M91" s="199">
        <f t="shared" si="4"/>
        <v>26.142857142857142</v>
      </c>
      <c r="N91" s="200">
        <v>1</v>
      </c>
      <c r="O91" s="515" t="s">
        <v>345</v>
      </c>
      <c r="P91" s="200">
        <f t="shared" si="3"/>
        <v>1</v>
      </c>
      <c r="Q91" s="201" t="str" cm="1">
        <f t="array" aca="1" ref="Q91" ca="1">IF(ISNUMBER(P91),IF(P91=100%,"CUMPLIDA",IF(AND(ISNUMBER(L91),ISNUMBER(INDIRECT("FECHA_"&amp;$B91,1))), IF(L91&lt;=INDIRECT("FECHA_"&amp;$B91,1),"INCUMPLIDA","PROCESO"), "VERIFICAR FECHA")),"SIN VALOR AVANCE")</f>
        <v>CUMPLIDA</v>
      </c>
    </row>
    <row r="92" spans="1:17" ht="120">
      <c r="A92" s="278" t="s">
        <v>21</v>
      </c>
      <c r="B92" s="203" t="s">
        <v>14</v>
      </c>
      <c r="C92" s="609"/>
      <c r="D92" s="609"/>
      <c r="E92" s="608"/>
      <c r="F92" s="608"/>
      <c r="G92" s="196" t="s">
        <v>349</v>
      </c>
      <c r="H92" s="515" t="s">
        <v>350</v>
      </c>
      <c r="I92" s="515" t="s">
        <v>351</v>
      </c>
      <c r="J92" s="204">
        <v>1</v>
      </c>
      <c r="K92" s="198">
        <v>44612</v>
      </c>
      <c r="L92" s="198">
        <v>44711</v>
      </c>
      <c r="M92" s="199">
        <f t="shared" si="4"/>
        <v>14.142857142857142</v>
      </c>
      <c r="N92" s="200">
        <v>1</v>
      </c>
      <c r="O92" s="515" t="s">
        <v>352</v>
      </c>
      <c r="P92" s="200">
        <f t="shared" si="3"/>
        <v>1</v>
      </c>
      <c r="Q92" s="201" t="str" cm="1">
        <f t="array" aca="1" ref="Q92" ca="1">IF(ISNUMBER(P92),IF(P92=100%,"CUMPLIDA",IF(AND(ISNUMBER(L92),ISNUMBER(INDIRECT("FECHA_"&amp;$B92,1))), IF(L92&lt;=INDIRECT("FECHA_"&amp;$B92,1),"INCUMPLIDA","PROCESO"), "VERIFICAR FECHA")),"SIN VALOR AVANCE")</f>
        <v>CUMPLIDA</v>
      </c>
    </row>
    <row r="93" spans="1:17" ht="120">
      <c r="A93" s="278" t="s">
        <v>21</v>
      </c>
      <c r="B93" s="203" t="s">
        <v>14</v>
      </c>
      <c r="C93" s="609"/>
      <c r="D93" s="609"/>
      <c r="E93" s="608"/>
      <c r="F93" s="608"/>
      <c r="G93" s="196" t="s">
        <v>353</v>
      </c>
      <c r="H93" s="515" t="s">
        <v>354</v>
      </c>
      <c r="I93" s="515" t="s">
        <v>355</v>
      </c>
      <c r="J93" s="204">
        <v>9</v>
      </c>
      <c r="K93" s="198">
        <v>44713</v>
      </c>
      <c r="L93" s="198">
        <v>44804</v>
      </c>
      <c r="M93" s="199">
        <f t="shared" si="4"/>
        <v>13</v>
      </c>
      <c r="N93" s="200">
        <v>1</v>
      </c>
      <c r="O93" s="515" t="s">
        <v>356</v>
      </c>
      <c r="P93" s="200">
        <f t="shared" si="3"/>
        <v>1</v>
      </c>
      <c r="Q93" s="201" t="str" cm="1">
        <f t="array" aca="1" ref="Q93" ca="1">IF(ISNUMBER(P93),IF(P93=100%,"CUMPLIDA",IF(AND(ISNUMBER(L93),ISNUMBER(INDIRECT("FECHA_"&amp;$B93,1))), IF(L93&lt;=INDIRECT("FECHA_"&amp;$B93,1),"INCUMPLIDA","PROCESO"), "VERIFICAR FECHA")),"SIN VALOR AVANCE")</f>
        <v>CUMPLIDA</v>
      </c>
    </row>
    <row r="94" spans="1:17" ht="105.75">
      <c r="A94" s="278" t="s">
        <v>21</v>
      </c>
      <c r="B94" s="203" t="s">
        <v>14</v>
      </c>
      <c r="C94" s="609"/>
      <c r="D94" s="609"/>
      <c r="E94" s="608"/>
      <c r="F94" s="608"/>
      <c r="G94" s="196" t="s">
        <v>357</v>
      </c>
      <c r="H94" s="515" t="s">
        <v>358</v>
      </c>
      <c r="I94" s="515" t="s">
        <v>348</v>
      </c>
      <c r="J94" s="204">
        <v>2</v>
      </c>
      <c r="K94" s="198">
        <v>44681</v>
      </c>
      <c r="L94" s="198">
        <v>44788</v>
      </c>
      <c r="M94" s="199">
        <f t="shared" si="4"/>
        <v>15.285714285714286</v>
      </c>
      <c r="N94" s="200">
        <v>1</v>
      </c>
      <c r="O94" s="515" t="s">
        <v>359</v>
      </c>
      <c r="P94" s="200">
        <f t="shared" si="3"/>
        <v>1</v>
      </c>
      <c r="Q94" s="201" t="str" cm="1">
        <f t="array" aca="1" ref="Q94" ca="1">IF(ISNUMBER(P94),IF(P94=100%,"CUMPLIDA",IF(AND(ISNUMBER(L94),ISNUMBER(INDIRECT("FECHA_"&amp;$B94,1))), IF(L94&lt;=INDIRECT("FECHA_"&amp;$B94,1),"INCUMPLIDA","PROCESO"), "VERIFICAR FECHA")),"SIN VALOR AVANCE")</f>
        <v>CUMPLIDA</v>
      </c>
    </row>
    <row r="95" spans="1:17" ht="90.75" customHeight="1">
      <c r="A95" s="278" t="s">
        <v>21</v>
      </c>
      <c r="B95" s="203" t="s">
        <v>14</v>
      </c>
      <c r="C95" s="609"/>
      <c r="D95" s="609"/>
      <c r="E95" s="608" t="s">
        <v>360</v>
      </c>
      <c r="F95" s="608"/>
      <c r="G95" s="196" t="s">
        <v>361</v>
      </c>
      <c r="H95" s="515" t="s">
        <v>362</v>
      </c>
      <c r="I95" s="515" t="s">
        <v>363</v>
      </c>
      <c r="J95" s="204">
        <v>1</v>
      </c>
      <c r="K95" s="198">
        <v>44602</v>
      </c>
      <c r="L95" s="198">
        <v>44635</v>
      </c>
      <c r="M95" s="199">
        <f t="shared" si="4"/>
        <v>4.7142857142857144</v>
      </c>
      <c r="N95" s="200">
        <v>1</v>
      </c>
      <c r="O95" s="515" t="s">
        <v>364</v>
      </c>
      <c r="P95" s="200">
        <f t="shared" si="3"/>
        <v>1</v>
      </c>
      <c r="Q95" s="201" t="str" cm="1">
        <f t="array" aca="1" ref="Q95" ca="1">IF(ISNUMBER(P95),IF(P95=100%,"CUMPLIDA",IF(AND(ISNUMBER(L95),ISNUMBER(INDIRECT("FECHA_"&amp;$B95,1))), IF(L95&lt;=INDIRECT("FECHA_"&amp;$B95,1),"INCUMPLIDA","PROCESO"), "VERIFICAR FECHA")),"SIN VALOR AVANCE")</f>
        <v>CUMPLIDA</v>
      </c>
    </row>
    <row r="96" spans="1:17" ht="60">
      <c r="A96" s="278" t="s">
        <v>21</v>
      </c>
      <c r="B96" s="203" t="s">
        <v>14</v>
      </c>
      <c r="C96" s="609"/>
      <c r="D96" s="609"/>
      <c r="E96" s="608"/>
      <c r="F96" s="608"/>
      <c r="G96" s="196" t="s">
        <v>365</v>
      </c>
      <c r="H96" s="515" t="s">
        <v>366</v>
      </c>
      <c r="I96" s="515" t="s">
        <v>367</v>
      </c>
      <c r="J96" s="204">
        <v>1</v>
      </c>
      <c r="K96" s="198">
        <v>44636</v>
      </c>
      <c r="L96" s="198">
        <v>44895</v>
      </c>
      <c r="M96" s="199">
        <f t="shared" si="4"/>
        <v>37</v>
      </c>
      <c r="N96" s="200">
        <v>1</v>
      </c>
      <c r="O96" s="515" t="s">
        <v>368</v>
      </c>
      <c r="P96" s="200">
        <f t="shared" si="3"/>
        <v>1</v>
      </c>
      <c r="Q96" s="201" t="str" cm="1">
        <f t="array" aca="1" ref="Q96" ca="1">IF(ISNUMBER(P96),IF(P96=100%,"CUMPLIDA",IF(AND(ISNUMBER(L96),ISNUMBER(INDIRECT("FECHA_"&amp;$B96,1))), IF(L96&lt;=INDIRECT("FECHA_"&amp;$B96,1),"INCUMPLIDA","PROCESO"), "VERIFICAR FECHA")),"SIN VALOR AVANCE")</f>
        <v>CUMPLIDA</v>
      </c>
    </row>
    <row r="97" spans="1:17" ht="90">
      <c r="A97" s="278" t="s">
        <v>21</v>
      </c>
      <c r="B97" s="203" t="s">
        <v>14</v>
      </c>
      <c r="C97" s="609"/>
      <c r="D97" s="609"/>
      <c r="E97" s="608"/>
      <c r="F97" s="608"/>
      <c r="G97" s="196" t="s">
        <v>369</v>
      </c>
      <c r="H97" s="515" t="s">
        <v>370</v>
      </c>
      <c r="I97" s="515" t="s">
        <v>371</v>
      </c>
      <c r="J97" s="204">
        <v>2</v>
      </c>
      <c r="K97" s="198">
        <v>44757</v>
      </c>
      <c r="L97" s="198">
        <v>44972</v>
      </c>
      <c r="M97" s="199">
        <f t="shared" si="4"/>
        <v>30.714285714285715</v>
      </c>
      <c r="N97" s="200">
        <v>1</v>
      </c>
      <c r="O97" s="515" t="s">
        <v>345</v>
      </c>
      <c r="P97" s="200">
        <f t="shared" si="3"/>
        <v>1</v>
      </c>
      <c r="Q97" s="201" t="str" cm="1">
        <f t="array" aca="1" ref="Q97" ca="1">IF(ISNUMBER(P97),IF(P97=100%,"CUMPLIDA",IF(AND(ISNUMBER(L97),ISNUMBER(INDIRECT("FECHA_"&amp;$B97,1))), IF(L97&lt;=INDIRECT("FECHA_"&amp;$B97,1),"INCUMPLIDA","PROCESO"), "VERIFICAR FECHA")),"SIN VALOR AVANCE")</f>
        <v>CUMPLIDA</v>
      </c>
    </row>
    <row r="98" spans="1:17" ht="150.75">
      <c r="A98" s="278" t="s">
        <v>21</v>
      </c>
      <c r="B98" s="203" t="s">
        <v>14</v>
      </c>
      <c r="C98" s="609"/>
      <c r="D98" s="609"/>
      <c r="E98" s="608"/>
      <c r="F98" s="608"/>
      <c r="G98" s="196" t="s">
        <v>372</v>
      </c>
      <c r="H98" s="515" t="s">
        <v>373</v>
      </c>
      <c r="I98" s="515" t="s">
        <v>374</v>
      </c>
      <c r="J98" s="204">
        <v>9</v>
      </c>
      <c r="K98" s="198">
        <v>44773</v>
      </c>
      <c r="L98" s="198">
        <v>44834</v>
      </c>
      <c r="M98" s="199">
        <f t="shared" si="4"/>
        <v>8.7142857142857135</v>
      </c>
      <c r="N98" s="200">
        <v>1</v>
      </c>
      <c r="O98" s="515" t="s">
        <v>375</v>
      </c>
      <c r="P98" s="200">
        <f t="shared" si="3"/>
        <v>1</v>
      </c>
      <c r="Q98" s="201" t="str" cm="1">
        <f t="array" aca="1" ref="Q98" ca="1">IF(ISNUMBER(P98),IF(P98=100%,"CUMPLIDA",IF(AND(ISNUMBER(L98),ISNUMBER(INDIRECT("FECHA_"&amp;$B98,1))), IF(L98&lt;=INDIRECT("FECHA_"&amp;$B98,1),"INCUMPLIDA","PROCESO"), "VERIFICAR FECHA")),"SIN VALOR AVANCE")</f>
        <v>CUMPLIDA</v>
      </c>
    </row>
    <row r="99" spans="1:17" ht="120">
      <c r="A99" s="278" t="s">
        <v>21</v>
      </c>
      <c r="B99" s="203" t="s">
        <v>14</v>
      </c>
      <c r="C99" s="609"/>
      <c r="D99" s="609"/>
      <c r="E99" s="608"/>
      <c r="F99" s="608"/>
      <c r="G99" s="196" t="s">
        <v>376</v>
      </c>
      <c r="H99" s="515" t="s">
        <v>377</v>
      </c>
      <c r="I99" s="515" t="s">
        <v>378</v>
      </c>
      <c r="J99" s="204">
        <v>2</v>
      </c>
      <c r="K99" s="198">
        <v>44621</v>
      </c>
      <c r="L99" s="198">
        <v>44712</v>
      </c>
      <c r="M99" s="199">
        <f t="shared" si="4"/>
        <v>13</v>
      </c>
      <c r="N99" s="200">
        <v>1</v>
      </c>
      <c r="O99" s="515" t="s">
        <v>345</v>
      </c>
      <c r="P99" s="200">
        <f t="shared" si="3"/>
        <v>1</v>
      </c>
      <c r="Q99" s="201" t="str" cm="1">
        <f t="array" aca="1" ref="Q99" ca="1">IF(ISNUMBER(P99),IF(P99=100%,"CUMPLIDA",IF(AND(ISNUMBER(L99),ISNUMBER(INDIRECT("FECHA_"&amp;$B99,1))), IF(L99&lt;=INDIRECT("FECHA_"&amp;$B99,1),"INCUMPLIDA","PROCESO"), "VERIFICAR FECHA")),"SIN VALOR AVANCE")</f>
        <v>CUMPLIDA</v>
      </c>
    </row>
    <row r="100" spans="1:17" ht="75">
      <c r="A100" s="278" t="s">
        <v>21</v>
      </c>
      <c r="B100" s="203" t="s">
        <v>14</v>
      </c>
      <c r="C100" s="609"/>
      <c r="D100" s="609"/>
      <c r="E100" s="608"/>
      <c r="F100" s="608"/>
      <c r="G100" s="196" t="s">
        <v>379</v>
      </c>
      <c r="H100" s="515" t="s">
        <v>380</v>
      </c>
      <c r="I100" s="515" t="s">
        <v>381</v>
      </c>
      <c r="J100" s="204">
        <v>1</v>
      </c>
      <c r="K100" s="198">
        <v>44621</v>
      </c>
      <c r="L100" s="198">
        <v>44666</v>
      </c>
      <c r="M100" s="199">
        <f t="shared" si="4"/>
        <v>6.4285714285714288</v>
      </c>
      <c r="N100" s="200">
        <v>1</v>
      </c>
      <c r="O100" s="515" t="s">
        <v>345</v>
      </c>
      <c r="P100" s="200">
        <f t="shared" si="3"/>
        <v>1</v>
      </c>
      <c r="Q100" s="201" t="str" cm="1">
        <f t="array" aca="1" ref="Q100" ca="1">IF(ISNUMBER(P100),IF(P100=100%,"CUMPLIDA",IF(AND(ISNUMBER(L100),ISNUMBER(INDIRECT("FECHA_"&amp;$B100,1))), IF(L100&lt;=INDIRECT("FECHA_"&amp;$B100,1),"INCUMPLIDA","PROCESO"), "VERIFICAR FECHA")),"SIN VALOR AVANCE")</f>
        <v>CUMPLIDA</v>
      </c>
    </row>
    <row r="101" spans="1:17" ht="90" customHeight="1">
      <c r="A101" s="278" t="s">
        <v>21</v>
      </c>
      <c r="B101" s="203" t="s">
        <v>14</v>
      </c>
      <c r="C101" s="609" t="s">
        <v>382</v>
      </c>
      <c r="D101" s="609" t="s">
        <v>312</v>
      </c>
      <c r="E101" s="608" t="s">
        <v>383</v>
      </c>
      <c r="F101" s="608" t="s">
        <v>384</v>
      </c>
      <c r="G101" s="196" t="s">
        <v>385</v>
      </c>
      <c r="H101" s="515" t="s">
        <v>386</v>
      </c>
      <c r="I101" s="515" t="s">
        <v>387</v>
      </c>
      <c r="J101" s="204">
        <v>1</v>
      </c>
      <c r="K101" s="198">
        <v>44712</v>
      </c>
      <c r="L101" s="198">
        <v>44925</v>
      </c>
      <c r="M101" s="199">
        <f t="shared" si="4"/>
        <v>30.428571428571427</v>
      </c>
      <c r="N101" s="200">
        <v>1</v>
      </c>
      <c r="O101" s="515" t="s">
        <v>388</v>
      </c>
      <c r="P101" s="200">
        <f t="shared" si="3"/>
        <v>1</v>
      </c>
      <c r="Q101" s="201" t="str" cm="1">
        <f t="array" aca="1" ref="Q101" ca="1">IF(ISNUMBER(P101),IF(P101=100%,"CUMPLIDA",IF(AND(ISNUMBER(L101),ISNUMBER(INDIRECT("FECHA_"&amp;$B101,1))), IF(L101&lt;=INDIRECT("FECHA_"&amp;$B101,1),"INCUMPLIDA","PROCESO"), "VERIFICAR FECHA")),"SIN VALOR AVANCE")</f>
        <v>CUMPLIDA</v>
      </c>
    </row>
    <row r="102" spans="1:17" ht="45.75">
      <c r="A102" s="278" t="s">
        <v>21</v>
      </c>
      <c r="B102" s="203" t="s">
        <v>14</v>
      </c>
      <c r="C102" s="609"/>
      <c r="D102" s="609"/>
      <c r="E102" s="608"/>
      <c r="F102" s="608"/>
      <c r="G102" s="196" t="s">
        <v>389</v>
      </c>
      <c r="H102" s="515" t="s">
        <v>390</v>
      </c>
      <c r="I102" s="515" t="s">
        <v>391</v>
      </c>
      <c r="J102" s="204">
        <v>1</v>
      </c>
      <c r="K102" s="198">
        <v>44713</v>
      </c>
      <c r="L102" s="198">
        <v>44926</v>
      </c>
      <c r="M102" s="199">
        <f t="shared" si="4"/>
        <v>30.428571428571427</v>
      </c>
      <c r="N102" s="200">
        <v>1</v>
      </c>
      <c r="O102" s="515" t="s">
        <v>392</v>
      </c>
      <c r="P102" s="200">
        <f t="shared" si="3"/>
        <v>1</v>
      </c>
      <c r="Q102" s="201" t="str" cm="1">
        <f t="array" aca="1" ref="Q102" ca="1">IF(ISNUMBER(P102),IF(P102=100%,"CUMPLIDA",IF(AND(ISNUMBER(L102),ISNUMBER(INDIRECT("FECHA_"&amp;$B102,1))), IF(L102&lt;=INDIRECT("FECHA_"&amp;$B102,1),"INCUMPLIDA","PROCESO"), "VERIFICAR FECHA")),"SIN VALOR AVANCE")</f>
        <v>CUMPLIDA</v>
      </c>
    </row>
    <row r="103" spans="1:17" ht="150">
      <c r="A103" s="278" t="s">
        <v>21</v>
      </c>
      <c r="B103" s="203" t="s">
        <v>14</v>
      </c>
      <c r="C103" s="609"/>
      <c r="D103" s="609"/>
      <c r="E103" s="608"/>
      <c r="F103" s="608"/>
      <c r="G103" s="196" t="s">
        <v>393</v>
      </c>
      <c r="H103" s="515" t="s">
        <v>394</v>
      </c>
      <c r="I103" s="515" t="s">
        <v>395</v>
      </c>
      <c r="J103" s="204">
        <v>6</v>
      </c>
      <c r="K103" s="198">
        <v>44713</v>
      </c>
      <c r="L103" s="198">
        <v>44926</v>
      </c>
      <c r="M103" s="199">
        <f t="shared" si="4"/>
        <v>30.428571428571427</v>
      </c>
      <c r="N103" s="200">
        <v>1</v>
      </c>
      <c r="O103" s="515" t="s">
        <v>396</v>
      </c>
      <c r="P103" s="200">
        <f t="shared" si="3"/>
        <v>1</v>
      </c>
      <c r="Q103" s="201" t="str" cm="1">
        <f t="array" aca="1" ref="Q103" ca="1">IF(ISNUMBER(P103),IF(P103=100%,"CUMPLIDA",IF(AND(ISNUMBER(L103),ISNUMBER(INDIRECT("FECHA_"&amp;$B103,1))), IF(L103&lt;=INDIRECT("FECHA_"&amp;$B103,1),"INCUMPLIDA","PROCESO"), "VERIFICAR FECHA")),"SIN VALOR AVANCE")</f>
        <v>CUMPLIDA</v>
      </c>
    </row>
    <row r="104" spans="1:17" ht="120">
      <c r="A104" s="278" t="s">
        <v>21</v>
      </c>
      <c r="B104" s="203" t="s">
        <v>14</v>
      </c>
      <c r="C104" s="609"/>
      <c r="D104" s="609"/>
      <c r="E104" s="608"/>
      <c r="F104" s="608"/>
      <c r="G104" s="196" t="s">
        <v>397</v>
      </c>
      <c r="H104" s="515" t="s">
        <v>398</v>
      </c>
      <c r="I104" s="515" t="s">
        <v>399</v>
      </c>
      <c r="J104" s="204">
        <v>1</v>
      </c>
      <c r="K104" s="198">
        <v>44712</v>
      </c>
      <c r="L104" s="198">
        <v>44834</v>
      </c>
      <c r="M104" s="199">
        <f t="shared" si="4"/>
        <v>17.428571428571427</v>
      </c>
      <c r="N104" s="200">
        <v>1</v>
      </c>
      <c r="O104" s="515" t="s">
        <v>400</v>
      </c>
      <c r="P104" s="200">
        <f t="shared" si="3"/>
        <v>1</v>
      </c>
      <c r="Q104" s="201" t="str" cm="1">
        <f t="array" aca="1" ref="Q104" ca="1">IF(ISNUMBER(P104),IF(P104=100%,"CUMPLIDA",IF(AND(ISNUMBER(L104),ISNUMBER(INDIRECT("FECHA_"&amp;$B104,1))), IF(L104&lt;=INDIRECT("FECHA_"&amp;$B104,1),"INCUMPLIDA","PROCESO"), "VERIFICAR FECHA")),"SIN VALOR AVANCE")</f>
        <v>CUMPLIDA</v>
      </c>
    </row>
    <row r="105" spans="1:17" ht="120" customHeight="1">
      <c r="A105" s="278" t="s">
        <v>21</v>
      </c>
      <c r="B105" s="203" t="s">
        <v>14</v>
      </c>
      <c r="C105" s="609"/>
      <c r="D105" s="609"/>
      <c r="E105" s="608" t="s">
        <v>401</v>
      </c>
      <c r="F105" s="608"/>
      <c r="G105" s="196" t="s">
        <v>402</v>
      </c>
      <c r="H105" s="515" t="s">
        <v>403</v>
      </c>
      <c r="I105" s="515" t="s">
        <v>404</v>
      </c>
      <c r="J105" s="204">
        <v>1</v>
      </c>
      <c r="K105" s="198">
        <v>44727</v>
      </c>
      <c r="L105" s="198">
        <v>44849</v>
      </c>
      <c r="M105" s="199">
        <f t="shared" si="4"/>
        <v>17.428571428571427</v>
      </c>
      <c r="N105" s="200">
        <v>1</v>
      </c>
      <c r="O105" s="515" t="s">
        <v>400</v>
      </c>
      <c r="P105" s="200">
        <f t="shared" si="3"/>
        <v>1</v>
      </c>
      <c r="Q105" s="201" t="str" cm="1">
        <f t="array" aca="1" ref="Q105" ca="1">IF(ISNUMBER(P105),IF(P105=100%,"CUMPLIDA",IF(AND(ISNUMBER(L105),ISNUMBER(INDIRECT("FECHA_"&amp;$B105,1))), IF(L105&lt;=INDIRECT("FECHA_"&amp;$B105,1),"INCUMPLIDA","PROCESO"), "VERIFICAR FECHA")),"SIN VALOR AVANCE")</f>
        <v>CUMPLIDA</v>
      </c>
    </row>
    <row r="106" spans="1:17" ht="60">
      <c r="A106" s="278" t="s">
        <v>21</v>
      </c>
      <c r="B106" s="203" t="s">
        <v>14</v>
      </c>
      <c r="C106" s="609"/>
      <c r="D106" s="609"/>
      <c r="E106" s="608"/>
      <c r="F106" s="608"/>
      <c r="G106" s="196" t="s">
        <v>405</v>
      </c>
      <c r="H106" s="515" t="s">
        <v>406</v>
      </c>
      <c r="I106" s="515" t="s">
        <v>407</v>
      </c>
      <c r="J106" s="204">
        <v>1</v>
      </c>
      <c r="K106" s="198">
        <v>44743</v>
      </c>
      <c r="L106" s="198">
        <v>44865</v>
      </c>
      <c r="M106" s="199">
        <f t="shared" si="4"/>
        <v>17.428571428571427</v>
      </c>
      <c r="N106" s="200">
        <v>1</v>
      </c>
      <c r="O106" s="515" t="s">
        <v>396</v>
      </c>
      <c r="P106" s="200">
        <f t="shared" si="3"/>
        <v>1</v>
      </c>
      <c r="Q106" s="201" t="str" cm="1">
        <f t="array" aca="1" ref="Q106" ca="1">IF(ISNUMBER(P106),IF(P106=100%,"CUMPLIDA",IF(AND(ISNUMBER(L106),ISNUMBER(INDIRECT("FECHA_"&amp;$B106,1))), IF(L106&lt;=INDIRECT("FECHA_"&amp;$B106,1),"INCUMPLIDA","PROCESO"), "VERIFICAR FECHA")),"SIN VALOR AVANCE")</f>
        <v>CUMPLIDA</v>
      </c>
    </row>
    <row r="107" spans="1:17" ht="75">
      <c r="A107" s="278" t="s">
        <v>21</v>
      </c>
      <c r="B107" s="203" t="s">
        <v>14</v>
      </c>
      <c r="C107" s="609"/>
      <c r="D107" s="609"/>
      <c r="E107" s="608"/>
      <c r="F107" s="608"/>
      <c r="G107" s="196" t="s">
        <v>408</v>
      </c>
      <c r="H107" s="515" t="s">
        <v>409</v>
      </c>
      <c r="I107" s="515" t="s">
        <v>410</v>
      </c>
      <c r="J107" s="204">
        <v>2</v>
      </c>
      <c r="K107" s="198">
        <v>44713</v>
      </c>
      <c r="L107" s="198">
        <v>44926</v>
      </c>
      <c r="M107" s="199">
        <f t="shared" si="4"/>
        <v>30.428571428571427</v>
      </c>
      <c r="N107" s="200">
        <v>1</v>
      </c>
      <c r="O107" s="515" t="s">
        <v>411</v>
      </c>
      <c r="P107" s="200">
        <f t="shared" si="3"/>
        <v>1</v>
      </c>
      <c r="Q107" s="201" t="str" cm="1">
        <f t="array" aca="1" ref="Q107" ca="1">IF(ISNUMBER(P107),IF(P107=100%,"CUMPLIDA",IF(AND(ISNUMBER(L107),ISNUMBER(INDIRECT("FECHA_"&amp;$B107,1))), IF(L107&lt;=INDIRECT("FECHA_"&amp;$B107,1),"INCUMPLIDA","PROCESO"), "VERIFICAR FECHA")),"SIN VALOR AVANCE")</f>
        <v>CUMPLIDA</v>
      </c>
    </row>
    <row r="108" spans="1:17" ht="105">
      <c r="A108" s="278" t="s">
        <v>21</v>
      </c>
      <c r="B108" s="203" t="s">
        <v>14</v>
      </c>
      <c r="C108" s="609"/>
      <c r="D108" s="609"/>
      <c r="E108" s="608"/>
      <c r="F108" s="608"/>
      <c r="G108" s="196" t="s">
        <v>412</v>
      </c>
      <c r="H108" s="515" t="s">
        <v>412</v>
      </c>
      <c r="I108" s="515" t="s">
        <v>413</v>
      </c>
      <c r="J108" s="204">
        <v>1</v>
      </c>
      <c r="K108" s="198">
        <v>44713</v>
      </c>
      <c r="L108" s="198">
        <v>44926</v>
      </c>
      <c r="M108" s="199">
        <f t="shared" si="4"/>
        <v>30.428571428571427</v>
      </c>
      <c r="N108" s="200">
        <v>1</v>
      </c>
      <c r="O108" s="515" t="s">
        <v>411</v>
      </c>
      <c r="P108" s="200">
        <f t="shared" si="3"/>
        <v>1</v>
      </c>
      <c r="Q108" s="201" t="str" cm="1">
        <f t="array" aca="1" ref="Q108" ca="1">IF(ISNUMBER(P108),IF(P108=100%,"CUMPLIDA",IF(AND(ISNUMBER(L108),ISNUMBER(INDIRECT("FECHA_"&amp;$B108,1))), IF(L108&lt;=INDIRECT("FECHA_"&amp;$B108,1),"INCUMPLIDA","PROCESO"), "VERIFICAR FECHA")),"SIN VALOR AVANCE")</f>
        <v>CUMPLIDA</v>
      </c>
    </row>
    <row r="109" spans="1:17" ht="120" customHeight="1">
      <c r="A109" s="278" t="s">
        <v>23</v>
      </c>
      <c r="B109" s="203" t="s">
        <v>14</v>
      </c>
      <c r="C109" s="609" t="s">
        <v>414</v>
      </c>
      <c r="D109" s="609" t="s">
        <v>312</v>
      </c>
      <c r="E109" s="608" t="s">
        <v>415</v>
      </c>
      <c r="F109" s="608" t="s">
        <v>416</v>
      </c>
      <c r="G109" s="205" t="s">
        <v>417</v>
      </c>
      <c r="H109" s="515" t="s">
        <v>418</v>
      </c>
      <c r="I109" s="515" t="s">
        <v>419</v>
      </c>
      <c r="J109" s="204">
        <v>1</v>
      </c>
      <c r="K109" s="198">
        <v>45184</v>
      </c>
      <c r="L109" s="198">
        <v>45260</v>
      </c>
      <c r="M109" s="199">
        <f t="shared" si="4"/>
        <v>10.857142857142858</v>
      </c>
      <c r="N109" s="200">
        <v>1</v>
      </c>
      <c r="O109" s="515" t="s">
        <v>420</v>
      </c>
      <c r="P109" s="200">
        <f t="shared" si="3"/>
        <v>1</v>
      </c>
      <c r="Q109" s="201" t="str" cm="1">
        <f t="array" aca="1" ref="Q109" ca="1">IF(ISNUMBER(P109),IF(P109=100%,"CUMPLIDA",IF(AND(ISNUMBER(L109),ISNUMBER(INDIRECT("FECHA_"&amp;$B109,1))), IF(L109&lt;=INDIRECT("FECHA_"&amp;$B109,1),"INCUMPLIDA","PROCESO"), "VERIFICAR FECHA")),"SIN VALOR AVANCE")</f>
        <v>CUMPLIDA</v>
      </c>
    </row>
    <row r="110" spans="1:17" ht="135">
      <c r="A110" s="278" t="s">
        <v>23</v>
      </c>
      <c r="B110" s="203" t="s">
        <v>14</v>
      </c>
      <c r="C110" s="609"/>
      <c r="D110" s="609"/>
      <c r="E110" s="608"/>
      <c r="F110" s="608"/>
      <c r="G110" s="205" t="s">
        <v>421</v>
      </c>
      <c r="H110" s="515" t="s">
        <v>422</v>
      </c>
      <c r="I110" s="515" t="s">
        <v>423</v>
      </c>
      <c r="J110" s="204">
        <v>3</v>
      </c>
      <c r="K110" s="198">
        <v>45292</v>
      </c>
      <c r="L110" s="198">
        <v>45838</v>
      </c>
      <c r="M110" s="199">
        <f t="shared" si="4"/>
        <v>78</v>
      </c>
      <c r="N110" s="200">
        <v>0.9</v>
      </c>
      <c r="O110" s="515" t="s">
        <v>424</v>
      </c>
      <c r="P110" s="200">
        <f t="shared" si="3"/>
        <v>0.9</v>
      </c>
      <c r="Q110" s="201" t="str" cm="1">
        <f t="array" aca="1" ref="Q110" ca="1">IF(ISNUMBER(P110),IF(P110=100%,"CUMPLIDA",IF(AND(ISNUMBER(L110),ISNUMBER(INDIRECT("FECHA_"&amp;$B110,1))), IF(L110&lt;=INDIRECT("FECHA_"&amp;$B110,1),"INCUMPLIDA","PROCESO"), "VERIFICAR FECHA")),"SIN VALOR AVANCE")</f>
        <v>PROCESO</v>
      </c>
    </row>
    <row r="111" spans="1:17" ht="197.25">
      <c r="A111" s="278" t="s">
        <v>23</v>
      </c>
      <c r="B111" s="203" t="s">
        <v>14</v>
      </c>
      <c r="C111" s="609"/>
      <c r="D111" s="609"/>
      <c r="E111" s="608"/>
      <c r="F111" s="608"/>
      <c r="G111" s="205" t="s">
        <v>425</v>
      </c>
      <c r="H111" s="515" t="s">
        <v>426</v>
      </c>
      <c r="I111" s="515" t="s">
        <v>427</v>
      </c>
      <c r="J111" s="204">
        <v>2</v>
      </c>
      <c r="K111" s="198">
        <v>45260</v>
      </c>
      <c r="L111" s="198">
        <v>45337</v>
      </c>
      <c r="M111" s="199">
        <f t="shared" si="4"/>
        <v>11</v>
      </c>
      <c r="N111" s="200">
        <v>1</v>
      </c>
      <c r="O111" s="515" t="s">
        <v>428</v>
      </c>
      <c r="P111" s="200">
        <f t="shared" si="3"/>
        <v>1</v>
      </c>
      <c r="Q111" s="201" t="str" cm="1">
        <f t="array" aca="1" ref="Q111" ca="1">IF(ISNUMBER(P111),IF(P111=100%,"CUMPLIDA",IF(AND(ISNUMBER(L111),ISNUMBER(INDIRECT("FECHA_"&amp;$B111,1))), IF(L111&lt;=INDIRECT("FECHA_"&amp;$B111,1),"INCUMPLIDA","PROCESO"), "VERIFICAR FECHA")),"SIN VALOR AVANCE")</f>
        <v>CUMPLIDA</v>
      </c>
    </row>
    <row r="112" spans="1:17" ht="105.75" customHeight="1">
      <c r="A112" s="278" t="s">
        <v>23</v>
      </c>
      <c r="B112" s="203" t="s">
        <v>14</v>
      </c>
      <c r="C112" s="609"/>
      <c r="D112" s="609"/>
      <c r="E112" s="608" t="s">
        <v>429</v>
      </c>
      <c r="F112" s="608"/>
      <c r="G112" s="205" t="s">
        <v>430</v>
      </c>
      <c r="H112" s="515" t="s">
        <v>418</v>
      </c>
      <c r="I112" s="515" t="s">
        <v>419</v>
      </c>
      <c r="J112" s="204">
        <v>1</v>
      </c>
      <c r="K112" s="198">
        <v>45184</v>
      </c>
      <c r="L112" s="198">
        <v>45260</v>
      </c>
      <c r="M112" s="199">
        <f t="shared" si="4"/>
        <v>10.857142857142858</v>
      </c>
      <c r="N112" s="200">
        <v>1</v>
      </c>
      <c r="O112" s="515" t="s">
        <v>420</v>
      </c>
      <c r="P112" s="200">
        <f t="shared" si="3"/>
        <v>1</v>
      </c>
      <c r="Q112" s="201" t="str" cm="1">
        <f t="array" aca="1" ref="Q112" ca="1">IF(ISNUMBER(P112),IF(P112=100%,"CUMPLIDA",IF(AND(ISNUMBER(L112),ISNUMBER(INDIRECT("FECHA_"&amp;$B112,1))), IF(L112&lt;=INDIRECT("FECHA_"&amp;$B112,1),"INCUMPLIDA","PROCESO"), "VERIFICAR FECHA")),"SIN VALOR AVANCE")</f>
        <v>CUMPLIDA</v>
      </c>
    </row>
    <row r="113" spans="1:17" ht="105">
      <c r="A113" s="278" t="s">
        <v>23</v>
      </c>
      <c r="B113" s="203" t="s">
        <v>14</v>
      </c>
      <c r="C113" s="609"/>
      <c r="D113" s="609"/>
      <c r="E113" s="608"/>
      <c r="F113" s="608"/>
      <c r="G113" s="205" t="s">
        <v>431</v>
      </c>
      <c r="H113" s="515" t="s">
        <v>432</v>
      </c>
      <c r="I113" s="515" t="s">
        <v>433</v>
      </c>
      <c r="J113" s="204">
        <v>3</v>
      </c>
      <c r="K113" s="198">
        <v>45292</v>
      </c>
      <c r="L113" s="198">
        <v>45838</v>
      </c>
      <c r="M113" s="199">
        <f t="shared" si="4"/>
        <v>78</v>
      </c>
      <c r="N113" s="200">
        <v>0.9</v>
      </c>
      <c r="O113" s="515" t="s">
        <v>424</v>
      </c>
      <c r="P113" s="200">
        <f t="shared" si="3"/>
        <v>0.9</v>
      </c>
      <c r="Q113" s="201" t="str" cm="1">
        <f t="array" aca="1" ref="Q113" ca="1">IF(ISNUMBER(P113),IF(P113=100%,"CUMPLIDA",IF(AND(ISNUMBER(L113),ISNUMBER(INDIRECT("FECHA_"&amp;$B113,1))), IF(L113&lt;=INDIRECT("FECHA_"&amp;$B113,1),"INCUMPLIDA","PROCESO"), "VERIFICAR FECHA")),"SIN VALOR AVANCE")</f>
        <v>PROCESO</v>
      </c>
    </row>
    <row r="114" spans="1:17" ht="197.25">
      <c r="A114" s="278" t="s">
        <v>23</v>
      </c>
      <c r="B114" s="203" t="s">
        <v>14</v>
      </c>
      <c r="C114" s="609"/>
      <c r="D114" s="609"/>
      <c r="E114" s="608"/>
      <c r="F114" s="608"/>
      <c r="G114" s="205" t="s">
        <v>434</v>
      </c>
      <c r="H114" s="515" t="s">
        <v>426</v>
      </c>
      <c r="I114" s="515" t="s">
        <v>427</v>
      </c>
      <c r="J114" s="204">
        <v>2</v>
      </c>
      <c r="K114" s="198">
        <v>45260</v>
      </c>
      <c r="L114" s="198">
        <v>45337</v>
      </c>
      <c r="M114" s="199">
        <f t="shared" si="4"/>
        <v>11</v>
      </c>
      <c r="N114" s="200">
        <v>1</v>
      </c>
      <c r="O114" s="515" t="s">
        <v>428</v>
      </c>
      <c r="P114" s="200">
        <f t="shared" si="3"/>
        <v>1</v>
      </c>
      <c r="Q114" s="201" t="str" cm="1">
        <f t="array" aca="1" ref="Q114" ca="1">IF(ISNUMBER(P114),IF(P114=100%,"CUMPLIDA",IF(AND(ISNUMBER(L114),ISNUMBER(INDIRECT("FECHA_"&amp;$B114,1))), IF(L114&lt;=INDIRECT("FECHA_"&amp;$B114,1),"INCUMPLIDA","PROCESO"), "VERIFICAR FECHA")),"SIN VALOR AVANCE")</f>
        <v>CUMPLIDA</v>
      </c>
    </row>
    <row r="115" spans="1:17" ht="105.75" customHeight="1">
      <c r="A115" s="278" t="s">
        <v>23</v>
      </c>
      <c r="B115" s="203" t="s">
        <v>14</v>
      </c>
      <c r="C115" s="609"/>
      <c r="D115" s="609"/>
      <c r="E115" s="608" t="s">
        <v>435</v>
      </c>
      <c r="F115" s="608"/>
      <c r="G115" s="205" t="s">
        <v>430</v>
      </c>
      <c r="H115" s="515" t="s">
        <v>418</v>
      </c>
      <c r="I115" s="515" t="s">
        <v>419</v>
      </c>
      <c r="J115" s="204">
        <v>1</v>
      </c>
      <c r="K115" s="198">
        <v>45184</v>
      </c>
      <c r="L115" s="198">
        <v>45260</v>
      </c>
      <c r="M115" s="199">
        <f t="shared" si="4"/>
        <v>10.857142857142858</v>
      </c>
      <c r="N115" s="200">
        <v>1</v>
      </c>
      <c r="O115" s="515" t="s">
        <v>420</v>
      </c>
      <c r="P115" s="200">
        <f t="shared" si="3"/>
        <v>1</v>
      </c>
      <c r="Q115" s="201" t="str" cm="1">
        <f t="array" aca="1" ref="Q115" ca="1">IF(ISNUMBER(P115),IF(P115=100%,"CUMPLIDA",IF(AND(ISNUMBER(L115),ISNUMBER(INDIRECT("FECHA_"&amp;$B115,1))), IF(L115&lt;=INDIRECT("FECHA_"&amp;$B115,1),"INCUMPLIDA","PROCESO"), "VERIFICAR FECHA")),"SIN VALOR AVANCE")</f>
        <v>CUMPLIDA</v>
      </c>
    </row>
    <row r="116" spans="1:17" ht="105">
      <c r="A116" s="278" t="s">
        <v>23</v>
      </c>
      <c r="B116" s="203" t="s">
        <v>14</v>
      </c>
      <c r="C116" s="609"/>
      <c r="D116" s="609"/>
      <c r="E116" s="608"/>
      <c r="F116" s="608"/>
      <c r="G116" s="205" t="s">
        <v>431</v>
      </c>
      <c r="H116" s="515" t="s">
        <v>422</v>
      </c>
      <c r="I116" s="515" t="s">
        <v>433</v>
      </c>
      <c r="J116" s="204">
        <v>3</v>
      </c>
      <c r="K116" s="198">
        <v>45292</v>
      </c>
      <c r="L116" s="198">
        <v>45838</v>
      </c>
      <c r="M116" s="199">
        <f t="shared" si="4"/>
        <v>78</v>
      </c>
      <c r="N116" s="200">
        <v>0.9</v>
      </c>
      <c r="O116" s="515" t="s">
        <v>424</v>
      </c>
      <c r="P116" s="200">
        <f t="shared" si="3"/>
        <v>0.9</v>
      </c>
      <c r="Q116" s="201" t="str" cm="1">
        <f t="array" aca="1" ref="Q116" ca="1">IF(ISNUMBER(P116),IF(P116=100%,"CUMPLIDA",IF(AND(ISNUMBER(L116),ISNUMBER(INDIRECT("FECHA_"&amp;$B116,1))), IF(L116&lt;=INDIRECT("FECHA_"&amp;$B116,1),"INCUMPLIDA","PROCESO"), "VERIFICAR FECHA")),"SIN VALOR AVANCE")</f>
        <v>PROCESO</v>
      </c>
    </row>
    <row r="117" spans="1:17" ht="197.25">
      <c r="A117" s="278" t="s">
        <v>23</v>
      </c>
      <c r="B117" s="203" t="s">
        <v>14</v>
      </c>
      <c r="C117" s="609"/>
      <c r="D117" s="609"/>
      <c r="E117" s="608"/>
      <c r="F117" s="608"/>
      <c r="G117" s="205" t="s">
        <v>434</v>
      </c>
      <c r="H117" s="515" t="s">
        <v>426</v>
      </c>
      <c r="I117" s="515" t="s">
        <v>427</v>
      </c>
      <c r="J117" s="204">
        <v>2</v>
      </c>
      <c r="K117" s="198">
        <v>45260</v>
      </c>
      <c r="L117" s="198">
        <v>45337</v>
      </c>
      <c r="M117" s="199">
        <f t="shared" si="4"/>
        <v>11</v>
      </c>
      <c r="N117" s="200">
        <v>1</v>
      </c>
      <c r="O117" s="515" t="s">
        <v>428</v>
      </c>
      <c r="P117" s="200">
        <f t="shared" si="3"/>
        <v>1</v>
      </c>
      <c r="Q117" s="201" t="str" cm="1">
        <f t="array" aca="1" ref="Q117" ca="1">IF(ISNUMBER(P117),IF(P117=100%,"CUMPLIDA",IF(AND(ISNUMBER(L117),ISNUMBER(INDIRECT("FECHA_"&amp;$B117,1))), IF(L117&lt;=INDIRECT("FECHA_"&amp;$B117,1),"INCUMPLIDA","PROCESO"), "VERIFICAR FECHA")),"SIN VALOR AVANCE")</f>
        <v>CUMPLIDA</v>
      </c>
    </row>
    <row r="118" spans="1:17" ht="120" customHeight="1">
      <c r="A118" s="278" t="s">
        <v>23</v>
      </c>
      <c r="B118" s="203" t="s">
        <v>14</v>
      </c>
      <c r="C118" s="609"/>
      <c r="D118" s="609"/>
      <c r="E118" s="608" t="s">
        <v>436</v>
      </c>
      <c r="F118" s="608"/>
      <c r="G118" s="196" t="s">
        <v>417</v>
      </c>
      <c r="H118" s="515" t="s">
        <v>418</v>
      </c>
      <c r="I118" s="515" t="s">
        <v>419</v>
      </c>
      <c r="J118" s="204">
        <v>1</v>
      </c>
      <c r="K118" s="198">
        <v>45184</v>
      </c>
      <c r="L118" s="198">
        <v>45260</v>
      </c>
      <c r="M118" s="199">
        <f t="shared" si="4"/>
        <v>10.857142857142858</v>
      </c>
      <c r="N118" s="200">
        <v>1</v>
      </c>
      <c r="O118" s="515" t="s">
        <v>420</v>
      </c>
      <c r="P118" s="200">
        <f t="shared" si="3"/>
        <v>1</v>
      </c>
      <c r="Q118" s="201" t="str" cm="1">
        <f t="array" aca="1" ref="Q118" ca="1">IF(ISNUMBER(P118),IF(P118=100%,"CUMPLIDA",IF(AND(ISNUMBER(L118),ISNUMBER(INDIRECT("FECHA_"&amp;$B118,1))), IF(L118&lt;=INDIRECT("FECHA_"&amp;$B118,1),"INCUMPLIDA","PROCESO"), "VERIFICAR FECHA")),"SIN VALOR AVANCE")</f>
        <v>CUMPLIDA</v>
      </c>
    </row>
    <row r="119" spans="1:17" ht="135">
      <c r="A119" s="278" t="s">
        <v>23</v>
      </c>
      <c r="B119" s="203" t="s">
        <v>14</v>
      </c>
      <c r="C119" s="609"/>
      <c r="D119" s="609"/>
      <c r="E119" s="608"/>
      <c r="F119" s="608"/>
      <c r="G119" s="205" t="s">
        <v>437</v>
      </c>
      <c r="H119" s="515" t="s">
        <v>422</v>
      </c>
      <c r="I119" s="515" t="s">
        <v>433</v>
      </c>
      <c r="J119" s="204">
        <v>3</v>
      </c>
      <c r="K119" s="198">
        <v>45292</v>
      </c>
      <c r="L119" s="198">
        <v>45838</v>
      </c>
      <c r="M119" s="199">
        <f t="shared" si="4"/>
        <v>78</v>
      </c>
      <c r="N119" s="200">
        <v>0.9</v>
      </c>
      <c r="O119" s="515" t="s">
        <v>424</v>
      </c>
      <c r="P119" s="200">
        <f t="shared" si="3"/>
        <v>0.9</v>
      </c>
      <c r="Q119" s="201" t="str" cm="1">
        <f t="array" aca="1" ref="Q119" ca="1">IF(ISNUMBER(P119),IF(P119=100%,"CUMPLIDA",IF(AND(ISNUMBER(L119),ISNUMBER(INDIRECT("FECHA_"&amp;$B119,1))), IF(L119&lt;=INDIRECT("FECHA_"&amp;$B119,1),"INCUMPLIDA","PROCESO"), "VERIFICAR FECHA")),"SIN VALOR AVANCE")</f>
        <v>PROCESO</v>
      </c>
    </row>
    <row r="120" spans="1:17" ht="197.25">
      <c r="A120" s="278" t="s">
        <v>23</v>
      </c>
      <c r="B120" s="203" t="s">
        <v>14</v>
      </c>
      <c r="C120" s="609"/>
      <c r="D120" s="609"/>
      <c r="E120" s="608"/>
      <c r="F120" s="608"/>
      <c r="G120" s="205" t="s">
        <v>425</v>
      </c>
      <c r="H120" s="515" t="s">
        <v>426</v>
      </c>
      <c r="I120" s="515" t="s">
        <v>427</v>
      </c>
      <c r="J120" s="204">
        <v>2</v>
      </c>
      <c r="K120" s="198">
        <v>45260</v>
      </c>
      <c r="L120" s="198">
        <v>45337</v>
      </c>
      <c r="M120" s="199">
        <f t="shared" si="4"/>
        <v>11</v>
      </c>
      <c r="N120" s="200">
        <v>1</v>
      </c>
      <c r="O120" s="515" t="s">
        <v>428</v>
      </c>
      <c r="P120" s="200">
        <f t="shared" si="3"/>
        <v>1</v>
      </c>
      <c r="Q120" s="201" t="str" cm="1">
        <f t="array" aca="1" ref="Q120" ca="1">IF(ISNUMBER(P120),IF(P120=100%,"CUMPLIDA",IF(AND(ISNUMBER(L120),ISNUMBER(INDIRECT("FECHA_"&amp;$B120,1))), IF(L120&lt;=INDIRECT("FECHA_"&amp;$B120,1),"INCUMPLIDA","PROCESO"), "VERIFICAR FECHA")),"SIN VALOR AVANCE")</f>
        <v>CUMPLIDA</v>
      </c>
    </row>
    <row r="121" spans="1:17" ht="120" customHeight="1">
      <c r="A121" s="278" t="s">
        <v>23</v>
      </c>
      <c r="B121" s="203" t="s">
        <v>14</v>
      </c>
      <c r="C121" s="609"/>
      <c r="D121" s="609"/>
      <c r="E121" s="608" t="s">
        <v>438</v>
      </c>
      <c r="F121" s="608"/>
      <c r="G121" s="196" t="s">
        <v>417</v>
      </c>
      <c r="H121" s="515" t="s">
        <v>418</v>
      </c>
      <c r="I121" s="515" t="s">
        <v>419</v>
      </c>
      <c r="J121" s="204">
        <v>1</v>
      </c>
      <c r="K121" s="198">
        <v>45184</v>
      </c>
      <c r="L121" s="198">
        <v>45260</v>
      </c>
      <c r="M121" s="199">
        <f t="shared" si="4"/>
        <v>10.857142857142858</v>
      </c>
      <c r="N121" s="200">
        <v>1</v>
      </c>
      <c r="O121" s="515" t="s">
        <v>420</v>
      </c>
      <c r="P121" s="200">
        <f t="shared" si="3"/>
        <v>1</v>
      </c>
      <c r="Q121" s="201" t="str" cm="1">
        <f t="array" aca="1" ref="Q121" ca="1">IF(ISNUMBER(P121),IF(P121=100%,"CUMPLIDA",IF(AND(ISNUMBER(L121),ISNUMBER(INDIRECT("FECHA_"&amp;$B121,1))), IF(L121&lt;=INDIRECT("FECHA_"&amp;$B121,1),"INCUMPLIDA","PROCESO"), "VERIFICAR FECHA")),"SIN VALOR AVANCE")</f>
        <v>CUMPLIDA</v>
      </c>
    </row>
    <row r="122" spans="1:17" ht="135">
      <c r="A122" s="278" t="s">
        <v>23</v>
      </c>
      <c r="B122" s="203" t="s">
        <v>14</v>
      </c>
      <c r="C122" s="609"/>
      <c r="D122" s="609"/>
      <c r="E122" s="608"/>
      <c r="F122" s="608"/>
      <c r="G122" s="205" t="s">
        <v>437</v>
      </c>
      <c r="H122" s="515" t="s">
        <v>422</v>
      </c>
      <c r="I122" s="515" t="s">
        <v>433</v>
      </c>
      <c r="J122" s="204">
        <v>3</v>
      </c>
      <c r="K122" s="198">
        <v>45292</v>
      </c>
      <c r="L122" s="198">
        <v>45838</v>
      </c>
      <c r="M122" s="199">
        <f t="shared" si="4"/>
        <v>78</v>
      </c>
      <c r="N122" s="200">
        <v>0.9</v>
      </c>
      <c r="O122" s="515" t="s">
        <v>424</v>
      </c>
      <c r="P122" s="200">
        <f t="shared" si="3"/>
        <v>0.9</v>
      </c>
      <c r="Q122" s="201" t="str" cm="1">
        <f t="array" aca="1" ref="Q122" ca="1">IF(ISNUMBER(P122),IF(P122=100%,"CUMPLIDA",IF(AND(ISNUMBER(L122),ISNUMBER(INDIRECT("FECHA_"&amp;$B122,1))), IF(L122&lt;=INDIRECT("FECHA_"&amp;$B122,1),"INCUMPLIDA","PROCESO"), "VERIFICAR FECHA")),"SIN VALOR AVANCE")</f>
        <v>PROCESO</v>
      </c>
    </row>
    <row r="123" spans="1:17" ht="197.25">
      <c r="A123" s="278" t="s">
        <v>23</v>
      </c>
      <c r="B123" s="203" t="s">
        <v>14</v>
      </c>
      <c r="C123" s="609"/>
      <c r="D123" s="609"/>
      <c r="E123" s="608"/>
      <c r="F123" s="608"/>
      <c r="G123" s="205" t="s">
        <v>425</v>
      </c>
      <c r="H123" s="515" t="s">
        <v>426</v>
      </c>
      <c r="I123" s="515" t="s">
        <v>427</v>
      </c>
      <c r="J123" s="204">
        <v>2</v>
      </c>
      <c r="K123" s="198">
        <v>45260</v>
      </c>
      <c r="L123" s="198">
        <v>45337</v>
      </c>
      <c r="M123" s="199">
        <f t="shared" si="4"/>
        <v>11</v>
      </c>
      <c r="N123" s="200">
        <v>1</v>
      </c>
      <c r="O123" s="515" t="s">
        <v>428</v>
      </c>
      <c r="P123" s="200">
        <f t="shared" si="3"/>
        <v>1</v>
      </c>
      <c r="Q123" s="201" t="str" cm="1">
        <f t="array" aca="1" ref="Q123" ca="1">IF(ISNUMBER(P123),IF(P123=100%,"CUMPLIDA",IF(AND(ISNUMBER(L123),ISNUMBER(INDIRECT("FECHA_"&amp;$B123,1))), IF(L123&lt;=INDIRECT("FECHA_"&amp;$B123,1),"INCUMPLIDA","PROCESO"), "VERIFICAR FECHA")),"SIN VALOR AVANCE")</f>
        <v>CUMPLIDA</v>
      </c>
    </row>
    <row r="124" spans="1:17" ht="120" customHeight="1">
      <c r="A124" s="278" t="s">
        <v>23</v>
      </c>
      <c r="B124" s="203" t="s">
        <v>14</v>
      </c>
      <c r="C124" s="609"/>
      <c r="D124" s="609"/>
      <c r="E124" s="608" t="s">
        <v>439</v>
      </c>
      <c r="F124" s="608"/>
      <c r="G124" s="196" t="s">
        <v>417</v>
      </c>
      <c r="H124" s="515" t="s">
        <v>418</v>
      </c>
      <c r="I124" s="515" t="s">
        <v>419</v>
      </c>
      <c r="J124" s="204">
        <v>1</v>
      </c>
      <c r="K124" s="198">
        <v>45184</v>
      </c>
      <c r="L124" s="198">
        <v>45260</v>
      </c>
      <c r="M124" s="199">
        <f t="shared" si="4"/>
        <v>10.857142857142858</v>
      </c>
      <c r="N124" s="200">
        <v>1</v>
      </c>
      <c r="O124" s="515" t="s">
        <v>420</v>
      </c>
      <c r="P124" s="200">
        <f t="shared" si="3"/>
        <v>1</v>
      </c>
      <c r="Q124" s="201" t="str" cm="1">
        <f t="array" aca="1" ref="Q124" ca="1">IF(ISNUMBER(P124),IF(P124=100%,"CUMPLIDA",IF(AND(ISNUMBER(L124),ISNUMBER(INDIRECT("FECHA_"&amp;$B124,1))), IF(L124&lt;=INDIRECT("FECHA_"&amp;$B124,1),"INCUMPLIDA","PROCESO"), "VERIFICAR FECHA")),"SIN VALOR AVANCE")</f>
        <v>CUMPLIDA</v>
      </c>
    </row>
    <row r="125" spans="1:17" ht="135">
      <c r="A125" s="278" t="s">
        <v>23</v>
      </c>
      <c r="B125" s="203" t="s">
        <v>14</v>
      </c>
      <c r="C125" s="609"/>
      <c r="D125" s="609"/>
      <c r="E125" s="608"/>
      <c r="F125" s="608"/>
      <c r="G125" s="205" t="s">
        <v>437</v>
      </c>
      <c r="H125" s="515" t="s">
        <v>422</v>
      </c>
      <c r="I125" s="515" t="s">
        <v>433</v>
      </c>
      <c r="J125" s="204">
        <v>3</v>
      </c>
      <c r="K125" s="198">
        <v>45292</v>
      </c>
      <c r="L125" s="198">
        <v>45838</v>
      </c>
      <c r="M125" s="199">
        <f t="shared" si="4"/>
        <v>78</v>
      </c>
      <c r="N125" s="200">
        <v>0.9</v>
      </c>
      <c r="O125" s="515" t="s">
        <v>424</v>
      </c>
      <c r="P125" s="200">
        <f t="shared" si="3"/>
        <v>0.9</v>
      </c>
      <c r="Q125" s="201" t="str" cm="1">
        <f t="array" aca="1" ref="Q125" ca="1">IF(ISNUMBER(P125),IF(P125=100%,"CUMPLIDA",IF(AND(ISNUMBER(L125),ISNUMBER(INDIRECT("FECHA_"&amp;$B125,1))), IF(L125&lt;=INDIRECT("FECHA_"&amp;$B125,1),"INCUMPLIDA","PROCESO"), "VERIFICAR FECHA")),"SIN VALOR AVANCE")</f>
        <v>PROCESO</v>
      </c>
    </row>
    <row r="126" spans="1:17" ht="197.25">
      <c r="A126" s="278" t="s">
        <v>23</v>
      </c>
      <c r="B126" s="203" t="s">
        <v>14</v>
      </c>
      <c r="C126" s="609"/>
      <c r="D126" s="609"/>
      <c r="E126" s="608"/>
      <c r="F126" s="608"/>
      <c r="G126" s="205" t="s">
        <v>425</v>
      </c>
      <c r="H126" s="515" t="s">
        <v>426</v>
      </c>
      <c r="I126" s="515" t="s">
        <v>427</v>
      </c>
      <c r="J126" s="204">
        <v>2</v>
      </c>
      <c r="K126" s="198">
        <v>45260</v>
      </c>
      <c r="L126" s="198">
        <v>45337</v>
      </c>
      <c r="M126" s="199">
        <f t="shared" si="4"/>
        <v>11</v>
      </c>
      <c r="N126" s="200">
        <v>1</v>
      </c>
      <c r="O126" s="515" t="s">
        <v>428</v>
      </c>
      <c r="P126" s="200">
        <f t="shared" si="3"/>
        <v>1</v>
      </c>
      <c r="Q126" s="201" t="str" cm="1">
        <f t="array" aca="1" ref="Q126" ca="1">IF(ISNUMBER(P126),IF(P126=100%,"CUMPLIDA",IF(AND(ISNUMBER(L126),ISNUMBER(INDIRECT("FECHA_"&amp;$B126,1))), IF(L126&lt;=INDIRECT("FECHA_"&amp;$B126,1),"INCUMPLIDA","PROCESO"), "VERIFICAR FECHA")),"SIN VALOR AVANCE")</f>
        <v>CUMPLIDA</v>
      </c>
    </row>
    <row r="127" spans="1:17" ht="120" customHeight="1">
      <c r="A127" s="278" t="s">
        <v>23</v>
      </c>
      <c r="B127" s="203" t="s">
        <v>14</v>
      </c>
      <c r="C127" s="609"/>
      <c r="D127" s="609"/>
      <c r="E127" s="608" t="s">
        <v>440</v>
      </c>
      <c r="F127" s="608"/>
      <c r="G127" s="205" t="s">
        <v>441</v>
      </c>
      <c r="H127" s="515" t="s">
        <v>442</v>
      </c>
      <c r="I127" s="515" t="s">
        <v>443</v>
      </c>
      <c r="J127" s="204">
        <v>2</v>
      </c>
      <c r="K127" s="198">
        <v>45201</v>
      </c>
      <c r="L127" s="198">
        <v>45280</v>
      </c>
      <c r="M127" s="199">
        <f t="shared" si="4"/>
        <v>11.285714285714286</v>
      </c>
      <c r="N127" s="200">
        <v>1</v>
      </c>
      <c r="O127" s="515" t="s">
        <v>444</v>
      </c>
      <c r="P127" s="200">
        <f t="shared" si="3"/>
        <v>1</v>
      </c>
      <c r="Q127" s="201" t="str" cm="1">
        <f t="array" aca="1" ref="Q127" ca="1">IF(ISNUMBER(P127),IF(P127=100%,"CUMPLIDA",IF(AND(ISNUMBER(L127),ISNUMBER(INDIRECT("FECHA_"&amp;$B127,1))), IF(L127&lt;=INDIRECT("FECHA_"&amp;$B127,1),"INCUMPLIDA","PROCESO"), "VERIFICAR FECHA")),"SIN VALOR AVANCE")</f>
        <v>CUMPLIDA</v>
      </c>
    </row>
    <row r="128" spans="1:17" ht="90">
      <c r="A128" s="278" t="s">
        <v>23</v>
      </c>
      <c r="B128" s="203" t="s">
        <v>14</v>
      </c>
      <c r="C128" s="609"/>
      <c r="D128" s="609"/>
      <c r="E128" s="608"/>
      <c r="F128" s="608"/>
      <c r="G128" s="205" t="s">
        <v>445</v>
      </c>
      <c r="H128" s="515" t="s">
        <v>446</v>
      </c>
      <c r="I128" s="515" t="s">
        <v>447</v>
      </c>
      <c r="J128" s="204">
        <v>4</v>
      </c>
      <c r="K128" s="198">
        <v>45201</v>
      </c>
      <c r="L128" s="198">
        <v>45596</v>
      </c>
      <c r="M128" s="199">
        <f t="shared" si="4"/>
        <v>56.428571428571431</v>
      </c>
      <c r="N128" s="200">
        <v>1</v>
      </c>
      <c r="O128" s="515" t="s">
        <v>444</v>
      </c>
      <c r="P128" s="200">
        <f t="shared" si="3"/>
        <v>1</v>
      </c>
      <c r="Q128" s="201" t="str" cm="1">
        <f t="array" aca="1" ref="Q128" ca="1">IF(ISNUMBER(P128),IF(P128=100%,"CUMPLIDA",IF(AND(ISNUMBER(L128),ISNUMBER(INDIRECT("FECHA_"&amp;$B128,1))), IF(L128&lt;=INDIRECT("FECHA_"&amp;$B128,1),"INCUMPLIDA","PROCESO"), "VERIFICAR FECHA")),"SIN VALOR AVANCE")</f>
        <v>CUMPLIDA</v>
      </c>
    </row>
    <row r="129" spans="1:17" ht="90">
      <c r="A129" s="278" t="s">
        <v>23</v>
      </c>
      <c r="B129" s="203" t="s">
        <v>14</v>
      </c>
      <c r="C129" s="609"/>
      <c r="D129" s="609"/>
      <c r="E129" s="205" t="s">
        <v>448</v>
      </c>
      <c r="F129" s="608"/>
      <c r="G129" s="205" t="s">
        <v>445</v>
      </c>
      <c r="H129" s="515" t="s">
        <v>446</v>
      </c>
      <c r="I129" s="515" t="s">
        <v>447</v>
      </c>
      <c r="J129" s="204">
        <v>4</v>
      </c>
      <c r="K129" s="198">
        <v>45201</v>
      </c>
      <c r="L129" s="198">
        <v>45596</v>
      </c>
      <c r="M129" s="199">
        <f t="shared" si="4"/>
        <v>56.428571428571431</v>
      </c>
      <c r="N129" s="200">
        <v>1</v>
      </c>
      <c r="O129" s="515" t="s">
        <v>444</v>
      </c>
      <c r="P129" s="200">
        <f t="shared" si="3"/>
        <v>1</v>
      </c>
      <c r="Q129" s="201" t="str" cm="1">
        <f t="array" aca="1" ref="Q129" ca="1">IF(ISNUMBER(P129),IF(P129=100%,"CUMPLIDA",IF(AND(ISNUMBER(L129),ISNUMBER(INDIRECT("FECHA_"&amp;$B129,1))), IF(L129&lt;=INDIRECT("FECHA_"&amp;$B129,1),"INCUMPLIDA","PROCESO"), "VERIFICAR FECHA")),"SIN VALOR AVANCE")</f>
        <v>CUMPLIDA</v>
      </c>
    </row>
    <row r="130" spans="1:17" ht="105.75" customHeight="1">
      <c r="A130" s="278" t="s">
        <v>18</v>
      </c>
      <c r="B130" s="203" t="s">
        <v>14</v>
      </c>
      <c r="C130" s="609" t="s">
        <v>449</v>
      </c>
      <c r="D130" s="615" t="s">
        <v>68</v>
      </c>
      <c r="E130" s="608" t="s">
        <v>450</v>
      </c>
      <c r="F130" s="608" t="s">
        <v>451</v>
      </c>
      <c r="G130" s="608" t="s">
        <v>452</v>
      </c>
      <c r="H130" s="515" t="s">
        <v>453</v>
      </c>
      <c r="I130" s="515" t="s">
        <v>454</v>
      </c>
      <c r="J130" s="204">
        <v>1</v>
      </c>
      <c r="K130" s="198">
        <v>44075</v>
      </c>
      <c r="L130" s="198">
        <v>44256</v>
      </c>
      <c r="M130" s="199">
        <f t="shared" si="4"/>
        <v>25.857142857142858</v>
      </c>
      <c r="N130" s="200">
        <v>1</v>
      </c>
      <c r="O130" s="515" t="s">
        <v>455</v>
      </c>
      <c r="P130" s="200">
        <f t="shared" si="3"/>
        <v>1</v>
      </c>
      <c r="Q130" s="201" t="str" cm="1">
        <f t="array" aca="1" ref="Q130" ca="1">IF(ISNUMBER(P130),IF(P130=100%,"CUMPLIDA",IF(AND(ISNUMBER(L130),ISNUMBER(INDIRECT("FECHA_"&amp;$B130,1))), IF(L130&lt;=INDIRECT("FECHA_"&amp;$B130,1),"INCUMPLIDA","PROCESO"), "VERIFICAR FECHA")),"SIN VALOR AVANCE")</f>
        <v>CUMPLIDA</v>
      </c>
    </row>
    <row r="131" spans="1:17" ht="180">
      <c r="A131" s="278" t="s">
        <v>18</v>
      </c>
      <c r="B131" s="203" t="s">
        <v>14</v>
      </c>
      <c r="C131" s="609"/>
      <c r="D131" s="615"/>
      <c r="E131" s="608"/>
      <c r="F131" s="608"/>
      <c r="G131" s="608"/>
      <c r="H131" s="515" t="s">
        <v>453</v>
      </c>
      <c r="I131" s="515" t="s">
        <v>454</v>
      </c>
      <c r="J131" s="204">
        <v>1</v>
      </c>
      <c r="K131" s="198">
        <v>44075</v>
      </c>
      <c r="L131" s="198">
        <v>44256</v>
      </c>
      <c r="M131" s="199">
        <f t="shared" si="4"/>
        <v>25.857142857142858</v>
      </c>
      <c r="N131" s="200">
        <v>1</v>
      </c>
      <c r="O131" s="515" t="s">
        <v>456</v>
      </c>
      <c r="P131" s="200">
        <f t="shared" si="3"/>
        <v>1</v>
      </c>
      <c r="Q131" s="201" t="str" cm="1">
        <f t="array" aca="1" ref="Q131" ca="1">IF(ISNUMBER(P131),IF(P131=100%,"CUMPLIDA",IF(AND(ISNUMBER(L131),ISNUMBER(INDIRECT("FECHA_"&amp;$B131,1))), IF(L131&lt;=INDIRECT("FECHA_"&amp;$B131,1),"INCUMPLIDA","PROCESO"), "VERIFICAR FECHA")),"SIN VALOR AVANCE")</f>
        <v>CUMPLIDA</v>
      </c>
    </row>
    <row r="132" spans="1:17" ht="180">
      <c r="A132" s="278" t="s">
        <v>18</v>
      </c>
      <c r="B132" s="203" t="s">
        <v>14</v>
      </c>
      <c r="C132" s="609"/>
      <c r="D132" s="615"/>
      <c r="E132" s="608"/>
      <c r="F132" s="608"/>
      <c r="G132" s="608"/>
      <c r="H132" s="515" t="s">
        <v>453</v>
      </c>
      <c r="I132" s="515" t="s">
        <v>454</v>
      </c>
      <c r="J132" s="204">
        <v>1</v>
      </c>
      <c r="K132" s="198">
        <v>44075</v>
      </c>
      <c r="L132" s="198">
        <v>44256</v>
      </c>
      <c r="M132" s="199">
        <f t="shared" si="4"/>
        <v>25.857142857142858</v>
      </c>
      <c r="N132" s="200">
        <v>1</v>
      </c>
      <c r="O132" s="515" t="s">
        <v>457</v>
      </c>
      <c r="P132" s="200">
        <f t="shared" si="3"/>
        <v>1</v>
      </c>
      <c r="Q132" s="201" t="str" cm="1">
        <f t="array" aca="1" ref="Q132" ca="1">IF(ISNUMBER(P132),IF(P132=100%,"CUMPLIDA",IF(AND(ISNUMBER(L132),ISNUMBER(INDIRECT("FECHA_"&amp;$B132,1))), IF(L132&lt;=INDIRECT("FECHA_"&amp;$B132,1),"INCUMPLIDA","PROCESO"), "VERIFICAR FECHA")),"SIN VALOR AVANCE")</f>
        <v>CUMPLIDA</v>
      </c>
    </row>
    <row r="133" spans="1:17" ht="180">
      <c r="A133" s="278" t="s">
        <v>18</v>
      </c>
      <c r="B133" s="203" t="s">
        <v>14</v>
      </c>
      <c r="C133" s="609"/>
      <c r="D133" s="615"/>
      <c r="E133" s="608" t="s">
        <v>458</v>
      </c>
      <c r="F133" s="608"/>
      <c r="G133" s="608"/>
      <c r="H133" s="515" t="s">
        <v>453</v>
      </c>
      <c r="I133" s="515" t="s">
        <v>454</v>
      </c>
      <c r="J133" s="204">
        <v>1</v>
      </c>
      <c r="K133" s="198">
        <v>44075</v>
      </c>
      <c r="L133" s="198">
        <v>44256</v>
      </c>
      <c r="M133" s="199">
        <f t="shared" si="4"/>
        <v>25.857142857142858</v>
      </c>
      <c r="N133" s="200">
        <v>1</v>
      </c>
      <c r="O133" s="515" t="s">
        <v>459</v>
      </c>
      <c r="P133" s="200">
        <f t="shared" si="3"/>
        <v>1</v>
      </c>
      <c r="Q133" s="201" t="str" cm="1">
        <f t="array" aca="1" ref="Q133" ca="1">IF(ISNUMBER(P133),IF(P133=100%,"CUMPLIDA",IF(AND(ISNUMBER(L133),ISNUMBER(INDIRECT("FECHA_"&amp;$B133,1))), IF(L133&lt;=INDIRECT("FECHA_"&amp;$B133,1),"INCUMPLIDA","PROCESO"), "VERIFICAR FECHA")),"SIN VALOR AVANCE")</f>
        <v>CUMPLIDA</v>
      </c>
    </row>
    <row r="134" spans="1:17" ht="135.75">
      <c r="A134" s="278" t="s">
        <v>18</v>
      </c>
      <c r="B134" s="203" t="s">
        <v>14</v>
      </c>
      <c r="C134" s="609"/>
      <c r="D134" s="615"/>
      <c r="E134" s="608"/>
      <c r="F134" s="608"/>
      <c r="G134" s="196" t="s">
        <v>460</v>
      </c>
      <c r="H134" s="515" t="s">
        <v>461</v>
      </c>
      <c r="I134" s="515" t="s">
        <v>462</v>
      </c>
      <c r="J134" s="204">
        <v>3</v>
      </c>
      <c r="K134" s="198">
        <v>44067</v>
      </c>
      <c r="L134" s="198">
        <v>44196</v>
      </c>
      <c r="M134" s="199">
        <f t="shared" si="4"/>
        <v>18.428571428571427</v>
      </c>
      <c r="N134" s="200">
        <v>1</v>
      </c>
      <c r="O134" s="515" t="s">
        <v>463</v>
      </c>
      <c r="P134" s="200">
        <f t="shared" si="3"/>
        <v>1</v>
      </c>
      <c r="Q134" s="201" t="str" cm="1">
        <f t="array" aca="1" ref="Q134" ca="1">IF(ISNUMBER(P134),IF(P134=100%,"CUMPLIDA",IF(AND(ISNUMBER(L134),ISNUMBER(INDIRECT("FECHA_"&amp;$B134,1))), IF(L134&lt;=INDIRECT("FECHA_"&amp;$B134,1),"INCUMPLIDA","PROCESO"), "VERIFICAR FECHA")),"SIN VALOR AVANCE")</f>
        <v>CUMPLIDA</v>
      </c>
    </row>
    <row r="135" spans="1:17" ht="285">
      <c r="A135" s="278" t="s">
        <v>18</v>
      </c>
      <c r="B135" s="203" t="s">
        <v>14</v>
      </c>
      <c r="C135" s="609"/>
      <c r="D135" s="615"/>
      <c r="E135" s="608"/>
      <c r="F135" s="608"/>
      <c r="G135" s="196" t="s">
        <v>464</v>
      </c>
      <c r="H135" s="515" t="s">
        <v>465</v>
      </c>
      <c r="I135" s="515" t="s">
        <v>466</v>
      </c>
      <c r="J135" s="204">
        <v>2</v>
      </c>
      <c r="K135" s="198">
        <v>44105</v>
      </c>
      <c r="L135" s="198">
        <v>44316</v>
      </c>
      <c r="M135" s="199">
        <f t="shared" si="4"/>
        <v>30.142857142857142</v>
      </c>
      <c r="N135" s="200">
        <v>1</v>
      </c>
      <c r="O135" s="515" t="s">
        <v>467</v>
      </c>
      <c r="P135" s="200">
        <f t="shared" si="3"/>
        <v>1</v>
      </c>
      <c r="Q135" s="201" t="str" cm="1">
        <f t="array" aca="1" ref="Q135" ca="1">IF(ISNUMBER(P135),IF(P135=100%,"CUMPLIDA",IF(AND(ISNUMBER(L135),ISNUMBER(INDIRECT("FECHA_"&amp;$B135,1))), IF(L135&lt;=INDIRECT("FECHA_"&amp;$B135,1),"INCUMPLIDA","PROCESO"), "VERIFICAR FECHA")),"SIN VALOR AVANCE")</f>
        <v>CUMPLIDA</v>
      </c>
    </row>
    <row r="136" spans="1:17" ht="120">
      <c r="A136" s="278" t="s">
        <v>18</v>
      </c>
      <c r="B136" s="203" t="s">
        <v>14</v>
      </c>
      <c r="C136" s="609"/>
      <c r="D136" s="615"/>
      <c r="E136" s="608"/>
      <c r="F136" s="608"/>
      <c r="G136" s="196" t="s">
        <v>468</v>
      </c>
      <c r="H136" s="515" t="s">
        <v>469</v>
      </c>
      <c r="I136" s="515" t="s">
        <v>470</v>
      </c>
      <c r="J136" s="204">
        <v>1</v>
      </c>
      <c r="K136" s="198">
        <v>44105</v>
      </c>
      <c r="L136" s="198">
        <v>44195</v>
      </c>
      <c r="M136" s="199">
        <f t="shared" si="4"/>
        <v>12.857142857142858</v>
      </c>
      <c r="N136" s="200">
        <v>1</v>
      </c>
      <c r="O136" s="515" t="s">
        <v>471</v>
      </c>
      <c r="P136" s="200">
        <f t="shared" si="3"/>
        <v>1</v>
      </c>
      <c r="Q136" s="201" t="str" cm="1">
        <f t="array" aca="1" ref="Q136" ca="1">IF(ISNUMBER(P136),IF(P136=100%,"CUMPLIDA",IF(AND(ISNUMBER(L136),ISNUMBER(INDIRECT("FECHA_"&amp;$B136,1))), IF(L136&lt;=INDIRECT("FECHA_"&amp;$B136,1),"INCUMPLIDA","PROCESO"), "VERIFICAR FECHA")),"SIN VALOR AVANCE")</f>
        <v>CUMPLIDA</v>
      </c>
    </row>
    <row r="137" spans="1:17" ht="120">
      <c r="A137" s="278" t="s">
        <v>18</v>
      </c>
      <c r="B137" s="203" t="s">
        <v>14</v>
      </c>
      <c r="C137" s="609"/>
      <c r="D137" s="615"/>
      <c r="E137" s="608"/>
      <c r="F137" s="608"/>
      <c r="G137" s="608" t="s">
        <v>472</v>
      </c>
      <c r="H137" s="515" t="s">
        <v>473</v>
      </c>
      <c r="I137" s="515" t="s">
        <v>474</v>
      </c>
      <c r="J137" s="204">
        <v>1</v>
      </c>
      <c r="K137" s="198">
        <v>44105</v>
      </c>
      <c r="L137" s="198">
        <v>44134</v>
      </c>
      <c r="M137" s="199">
        <f t="shared" si="4"/>
        <v>4.1428571428571432</v>
      </c>
      <c r="N137" s="200">
        <v>1</v>
      </c>
      <c r="O137" s="515" t="s">
        <v>475</v>
      </c>
      <c r="P137" s="200">
        <f t="shared" si="3"/>
        <v>1</v>
      </c>
      <c r="Q137" s="201" t="str" cm="1">
        <f t="array" aca="1" ref="Q137" ca="1">IF(ISNUMBER(P137),IF(P137=100%,"CUMPLIDA",IF(AND(ISNUMBER(L137),ISNUMBER(INDIRECT("FECHA_"&amp;$B137,1))), IF(L137&lt;=INDIRECT("FECHA_"&amp;$B137,1),"INCUMPLIDA","PROCESO"), "VERIFICAR FECHA")),"SIN VALOR AVANCE")</f>
        <v>CUMPLIDA</v>
      </c>
    </row>
    <row r="138" spans="1:17" ht="150.75">
      <c r="A138" s="278" t="s">
        <v>18</v>
      </c>
      <c r="B138" s="203" t="s">
        <v>14</v>
      </c>
      <c r="C138" s="609"/>
      <c r="D138" s="615"/>
      <c r="E138" s="608" t="s">
        <v>476</v>
      </c>
      <c r="F138" s="608"/>
      <c r="G138" s="608"/>
      <c r="H138" s="515" t="s">
        <v>473</v>
      </c>
      <c r="I138" s="515" t="s">
        <v>477</v>
      </c>
      <c r="J138" s="204">
        <v>1</v>
      </c>
      <c r="K138" s="198">
        <v>44166</v>
      </c>
      <c r="L138" s="198">
        <v>44195</v>
      </c>
      <c r="M138" s="199">
        <f t="shared" si="4"/>
        <v>4.1428571428571432</v>
      </c>
      <c r="N138" s="200">
        <v>1</v>
      </c>
      <c r="O138" s="515" t="s">
        <v>456</v>
      </c>
      <c r="P138" s="200">
        <f t="shared" si="3"/>
        <v>1</v>
      </c>
      <c r="Q138" s="201" t="str" cm="1">
        <f t="array" aca="1" ref="Q138" ca="1">IF(ISNUMBER(P138),IF(P138=100%,"CUMPLIDA",IF(AND(ISNUMBER(L138),ISNUMBER(INDIRECT("FECHA_"&amp;$B138,1))), IF(L138&lt;=INDIRECT("FECHA_"&amp;$B138,1),"INCUMPLIDA","PROCESO"), "VERIFICAR FECHA")),"SIN VALOR AVANCE")</f>
        <v>CUMPLIDA</v>
      </c>
    </row>
    <row r="139" spans="1:17" ht="150.75">
      <c r="A139" s="278" t="s">
        <v>18</v>
      </c>
      <c r="B139" s="203" t="s">
        <v>14</v>
      </c>
      <c r="C139" s="609"/>
      <c r="D139" s="615"/>
      <c r="E139" s="608"/>
      <c r="F139" s="608"/>
      <c r="G139" s="608"/>
      <c r="H139" s="515" t="s">
        <v>473</v>
      </c>
      <c r="I139" s="515" t="s">
        <v>478</v>
      </c>
      <c r="J139" s="204">
        <v>1</v>
      </c>
      <c r="K139" s="198">
        <v>44166</v>
      </c>
      <c r="L139" s="198">
        <v>44195</v>
      </c>
      <c r="M139" s="199">
        <f t="shared" si="4"/>
        <v>4.1428571428571432</v>
      </c>
      <c r="N139" s="200">
        <v>1</v>
      </c>
      <c r="O139" s="515" t="s">
        <v>456</v>
      </c>
      <c r="P139" s="200">
        <f t="shared" ref="P139:P202" si="5">IF(B139="ITRC",N139,N139/J139)</f>
        <v>1</v>
      </c>
      <c r="Q139" s="201" t="str" cm="1">
        <f t="array" aca="1" ref="Q139" ca="1">IF(ISNUMBER(P139),IF(P139=100%,"CUMPLIDA",IF(AND(ISNUMBER(L139),ISNUMBER(INDIRECT("FECHA_"&amp;$B139,1))), IF(L139&lt;=INDIRECT("FECHA_"&amp;$B139,1),"INCUMPLIDA","PROCESO"), "VERIFICAR FECHA")),"SIN VALOR AVANCE")</f>
        <v>CUMPLIDA</v>
      </c>
    </row>
    <row r="140" spans="1:17" ht="120">
      <c r="A140" s="278" t="s">
        <v>18</v>
      </c>
      <c r="B140" s="203" t="s">
        <v>14</v>
      </c>
      <c r="C140" s="609"/>
      <c r="D140" s="615"/>
      <c r="E140" s="608"/>
      <c r="F140" s="608"/>
      <c r="G140" s="608"/>
      <c r="H140" s="515" t="s">
        <v>473</v>
      </c>
      <c r="I140" s="515" t="s">
        <v>479</v>
      </c>
      <c r="J140" s="204">
        <v>1</v>
      </c>
      <c r="K140" s="198">
        <v>44166</v>
      </c>
      <c r="L140" s="198">
        <v>44195</v>
      </c>
      <c r="M140" s="199">
        <f t="shared" si="4"/>
        <v>4.1428571428571432</v>
      </c>
      <c r="N140" s="200">
        <v>1</v>
      </c>
      <c r="O140" s="515" t="s">
        <v>480</v>
      </c>
      <c r="P140" s="200">
        <f t="shared" si="5"/>
        <v>1</v>
      </c>
      <c r="Q140" s="201" t="str" cm="1">
        <f t="array" aca="1" ref="Q140" ca="1">IF(ISNUMBER(P140),IF(P140=100%,"CUMPLIDA",IF(AND(ISNUMBER(L140),ISNUMBER(INDIRECT("FECHA_"&amp;$B140,1))), IF(L140&lt;=INDIRECT("FECHA_"&amp;$B140,1),"INCUMPLIDA","PROCESO"), "VERIFICAR FECHA")),"SIN VALOR AVANCE")</f>
        <v>CUMPLIDA</v>
      </c>
    </row>
    <row r="141" spans="1:17" ht="120" customHeight="1">
      <c r="A141" s="278" t="s">
        <v>18</v>
      </c>
      <c r="B141" s="203" t="s">
        <v>14</v>
      </c>
      <c r="C141" s="609" t="s">
        <v>481</v>
      </c>
      <c r="D141" s="609" t="s">
        <v>312</v>
      </c>
      <c r="E141" s="608" t="s">
        <v>482</v>
      </c>
      <c r="F141" s="608" t="s">
        <v>483</v>
      </c>
      <c r="G141" s="196" t="s">
        <v>484</v>
      </c>
      <c r="H141" s="515" t="s">
        <v>485</v>
      </c>
      <c r="I141" s="515" t="s">
        <v>486</v>
      </c>
      <c r="J141" s="204">
        <v>4</v>
      </c>
      <c r="K141" s="198">
        <v>44805</v>
      </c>
      <c r="L141" s="198">
        <v>45168</v>
      </c>
      <c r="M141" s="199">
        <f t="shared" si="4"/>
        <v>51.857142857142854</v>
      </c>
      <c r="N141" s="200">
        <v>1</v>
      </c>
      <c r="O141" s="515" t="s">
        <v>487</v>
      </c>
      <c r="P141" s="200">
        <f t="shared" si="5"/>
        <v>1</v>
      </c>
      <c r="Q141" s="201" t="str" cm="1">
        <f t="array" aca="1" ref="Q141" ca="1">IF(ISNUMBER(P141),IF(P141=100%,"CUMPLIDA",IF(AND(ISNUMBER(L141),ISNUMBER(INDIRECT("FECHA_"&amp;$B141,1))), IF(L141&lt;=INDIRECT("FECHA_"&amp;$B141,1),"INCUMPLIDA","PROCESO"), "VERIFICAR FECHA")),"SIN VALOR AVANCE")</f>
        <v>CUMPLIDA</v>
      </c>
    </row>
    <row r="142" spans="1:17" ht="90">
      <c r="A142" s="278" t="s">
        <v>18</v>
      </c>
      <c r="B142" s="203" t="s">
        <v>14</v>
      </c>
      <c r="C142" s="609"/>
      <c r="D142" s="609"/>
      <c r="E142" s="608"/>
      <c r="F142" s="608"/>
      <c r="G142" s="608" t="s">
        <v>488</v>
      </c>
      <c r="H142" s="515" t="s">
        <v>489</v>
      </c>
      <c r="I142" s="515" t="s">
        <v>490</v>
      </c>
      <c r="J142" s="204">
        <v>1</v>
      </c>
      <c r="K142" s="198">
        <v>44805</v>
      </c>
      <c r="L142" s="198">
        <v>44926</v>
      </c>
      <c r="M142" s="199">
        <f t="shared" si="4"/>
        <v>17.285714285714285</v>
      </c>
      <c r="N142" s="200">
        <v>1</v>
      </c>
      <c r="O142" s="515" t="s">
        <v>491</v>
      </c>
      <c r="P142" s="200">
        <f t="shared" si="5"/>
        <v>1</v>
      </c>
      <c r="Q142" s="201" t="str" cm="1">
        <f t="array" aca="1" ref="Q142" ca="1">IF(ISNUMBER(P142),IF(P142=100%,"CUMPLIDA",IF(AND(ISNUMBER(L142),ISNUMBER(INDIRECT("FECHA_"&amp;$B142,1))), IF(L142&lt;=INDIRECT("FECHA_"&amp;$B142,1),"INCUMPLIDA","PROCESO"), "VERIFICAR FECHA")),"SIN VALOR AVANCE")</f>
        <v>CUMPLIDA</v>
      </c>
    </row>
    <row r="143" spans="1:17" ht="105">
      <c r="A143" s="278" t="s">
        <v>18</v>
      </c>
      <c r="B143" s="203" t="s">
        <v>14</v>
      </c>
      <c r="C143" s="609"/>
      <c r="D143" s="609"/>
      <c r="E143" s="608"/>
      <c r="F143" s="608"/>
      <c r="G143" s="608"/>
      <c r="H143" s="515" t="s">
        <v>492</v>
      </c>
      <c r="I143" s="515" t="s">
        <v>490</v>
      </c>
      <c r="J143" s="204">
        <v>1</v>
      </c>
      <c r="K143" s="198">
        <v>44805</v>
      </c>
      <c r="L143" s="198">
        <v>44926</v>
      </c>
      <c r="M143" s="199">
        <f t="shared" si="4"/>
        <v>17.285714285714285</v>
      </c>
      <c r="N143" s="200">
        <v>1</v>
      </c>
      <c r="O143" s="515" t="s">
        <v>487</v>
      </c>
      <c r="P143" s="200">
        <f t="shared" si="5"/>
        <v>1</v>
      </c>
      <c r="Q143" s="201" t="str" cm="1">
        <f t="array" aca="1" ref="Q143" ca="1">IF(ISNUMBER(P143),IF(P143=100%,"CUMPLIDA",IF(AND(ISNUMBER(L143),ISNUMBER(INDIRECT("FECHA_"&amp;$B143,1))), IF(L143&lt;=INDIRECT("FECHA_"&amp;$B143,1),"INCUMPLIDA","PROCESO"), "VERIFICAR FECHA")),"SIN VALOR AVANCE")</f>
        <v>CUMPLIDA</v>
      </c>
    </row>
    <row r="144" spans="1:17" ht="75">
      <c r="A144" s="278" t="s">
        <v>18</v>
      </c>
      <c r="B144" s="203" t="s">
        <v>14</v>
      </c>
      <c r="C144" s="609"/>
      <c r="D144" s="609"/>
      <c r="E144" s="608"/>
      <c r="F144" s="608"/>
      <c r="G144" s="196" t="s">
        <v>493</v>
      </c>
      <c r="H144" s="515" t="s">
        <v>494</v>
      </c>
      <c r="I144" s="515" t="s">
        <v>495</v>
      </c>
      <c r="J144" s="200">
        <v>1</v>
      </c>
      <c r="K144" s="198">
        <v>44835</v>
      </c>
      <c r="L144" s="198">
        <v>45199</v>
      </c>
      <c r="M144" s="199">
        <f t="shared" ref="M144:M207" si="6">(L144-K144)/7</f>
        <v>52</v>
      </c>
      <c r="N144" s="200">
        <v>1</v>
      </c>
      <c r="O144" s="515" t="s">
        <v>491</v>
      </c>
      <c r="P144" s="200">
        <f t="shared" si="5"/>
        <v>1</v>
      </c>
      <c r="Q144" s="201" t="str" cm="1">
        <f t="array" aca="1" ref="Q144" ca="1">IF(ISNUMBER(P144),IF(P144=100%,"CUMPLIDA",IF(AND(ISNUMBER(L144),ISNUMBER(INDIRECT("FECHA_"&amp;$B144,1))), IF(L144&lt;=INDIRECT("FECHA_"&amp;$B144,1),"INCUMPLIDA","PROCESO"), "VERIFICAR FECHA")),"SIN VALOR AVANCE")</f>
        <v>CUMPLIDA</v>
      </c>
    </row>
    <row r="145" spans="1:17" ht="165">
      <c r="A145" s="278" t="s">
        <v>18</v>
      </c>
      <c r="B145" s="203" t="s">
        <v>14</v>
      </c>
      <c r="C145" s="609"/>
      <c r="D145" s="609"/>
      <c r="E145" s="608" t="s">
        <v>496</v>
      </c>
      <c r="F145" s="608"/>
      <c r="G145" s="196" t="s">
        <v>497</v>
      </c>
      <c r="H145" s="515" t="s">
        <v>498</v>
      </c>
      <c r="I145" s="515" t="s">
        <v>499</v>
      </c>
      <c r="J145" s="204">
        <v>3</v>
      </c>
      <c r="K145" s="198">
        <v>44805</v>
      </c>
      <c r="L145" s="198">
        <v>44895</v>
      </c>
      <c r="M145" s="199">
        <f t="shared" si="6"/>
        <v>12.857142857142858</v>
      </c>
      <c r="N145" s="200">
        <v>1</v>
      </c>
      <c r="O145" s="515" t="s">
        <v>487</v>
      </c>
      <c r="P145" s="200">
        <f t="shared" si="5"/>
        <v>1</v>
      </c>
      <c r="Q145" s="201" t="str" cm="1">
        <f t="array" aca="1" ref="Q145" ca="1">IF(ISNUMBER(P145),IF(P145=100%,"CUMPLIDA",IF(AND(ISNUMBER(L145),ISNUMBER(INDIRECT("FECHA_"&amp;$B145,1))), IF(L145&lt;=INDIRECT("FECHA_"&amp;$B145,1),"INCUMPLIDA","PROCESO"), "VERIFICAR FECHA")),"SIN VALOR AVANCE")</f>
        <v>CUMPLIDA</v>
      </c>
    </row>
    <row r="146" spans="1:17" ht="90.75">
      <c r="A146" s="278" t="s">
        <v>18</v>
      </c>
      <c r="B146" s="203" t="s">
        <v>14</v>
      </c>
      <c r="C146" s="609"/>
      <c r="D146" s="609"/>
      <c r="E146" s="608"/>
      <c r="F146" s="608"/>
      <c r="G146" s="196" t="s">
        <v>488</v>
      </c>
      <c r="H146" s="515" t="s">
        <v>500</v>
      </c>
      <c r="I146" s="515" t="s">
        <v>490</v>
      </c>
      <c r="J146" s="204">
        <v>1</v>
      </c>
      <c r="K146" s="198">
        <v>44805</v>
      </c>
      <c r="L146" s="198">
        <v>44926</v>
      </c>
      <c r="M146" s="199">
        <f t="shared" si="6"/>
        <v>17.285714285714285</v>
      </c>
      <c r="N146" s="200">
        <v>1</v>
      </c>
      <c r="O146" s="515" t="s">
        <v>487</v>
      </c>
      <c r="P146" s="200">
        <f t="shared" si="5"/>
        <v>1</v>
      </c>
      <c r="Q146" s="201" t="str" cm="1">
        <f t="array" aca="1" ref="Q146" ca="1">IF(ISNUMBER(P146),IF(P146=100%,"CUMPLIDA",IF(AND(ISNUMBER(L146),ISNUMBER(INDIRECT("FECHA_"&amp;$B146,1))), IF(L146&lt;=INDIRECT("FECHA_"&amp;$B146,1),"INCUMPLIDA","PROCESO"), "VERIFICAR FECHA")),"SIN VALOR AVANCE")</f>
        <v>CUMPLIDA</v>
      </c>
    </row>
    <row r="147" spans="1:17" ht="105">
      <c r="A147" s="278" t="s">
        <v>18</v>
      </c>
      <c r="B147" s="203" t="s">
        <v>14</v>
      </c>
      <c r="C147" s="609"/>
      <c r="D147" s="609"/>
      <c r="E147" s="608"/>
      <c r="F147" s="608"/>
      <c r="G147" s="196" t="s">
        <v>501</v>
      </c>
      <c r="H147" s="515" t="s">
        <v>502</v>
      </c>
      <c r="I147" s="515" t="s">
        <v>503</v>
      </c>
      <c r="J147" s="200">
        <v>1</v>
      </c>
      <c r="K147" s="198">
        <v>44835</v>
      </c>
      <c r="L147" s="198">
        <v>44956</v>
      </c>
      <c r="M147" s="199">
        <f t="shared" si="6"/>
        <v>17.285714285714285</v>
      </c>
      <c r="N147" s="200">
        <v>1</v>
      </c>
      <c r="O147" s="515" t="s">
        <v>487</v>
      </c>
      <c r="P147" s="200">
        <f t="shared" si="5"/>
        <v>1</v>
      </c>
      <c r="Q147" s="201" t="str" cm="1">
        <f t="array" aca="1" ref="Q147" ca="1">IF(ISNUMBER(P147),IF(P147=100%,"CUMPLIDA",IF(AND(ISNUMBER(L147),ISNUMBER(INDIRECT("FECHA_"&amp;$B147,1))), IF(L147&lt;=INDIRECT("FECHA_"&amp;$B147,1),"INCUMPLIDA","PROCESO"), "VERIFICAR FECHA")),"SIN VALOR AVANCE")</f>
        <v>CUMPLIDA</v>
      </c>
    </row>
    <row r="148" spans="1:17" ht="105">
      <c r="A148" s="278" t="s">
        <v>18</v>
      </c>
      <c r="B148" s="203" t="s">
        <v>14</v>
      </c>
      <c r="C148" s="609"/>
      <c r="D148" s="609"/>
      <c r="E148" s="608"/>
      <c r="F148" s="608"/>
      <c r="G148" s="196" t="s">
        <v>504</v>
      </c>
      <c r="H148" s="515" t="s">
        <v>505</v>
      </c>
      <c r="I148" s="515" t="s">
        <v>506</v>
      </c>
      <c r="J148" s="204">
        <v>4</v>
      </c>
      <c r="K148" s="198">
        <v>44835</v>
      </c>
      <c r="L148" s="198">
        <v>44956</v>
      </c>
      <c r="M148" s="199">
        <f t="shared" si="6"/>
        <v>17.285714285714285</v>
      </c>
      <c r="N148" s="200">
        <v>1</v>
      </c>
      <c r="O148" s="515" t="s">
        <v>487</v>
      </c>
      <c r="P148" s="200">
        <f t="shared" si="5"/>
        <v>1</v>
      </c>
      <c r="Q148" s="201" t="str" cm="1">
        <f t="array" aca="1" ref="Q148" ca="1">IF(ISNUMBER(P148),IF(P148=100%,"CUMPLIDA",IF(AND(ISNUMBER(L148),ISNUMBER(INDIRECT("FECHA_"&amp;$B148,1))), IF(L148&lt;=INDIRECT("FECHA_"&amp;$B148,1),"INCUMPLIDA","PROCESO"), "VERIFICAR FECHA")),"SIN VALOR AVANCE")</f>
        <v>CUMPLIDA</v>
      </c>
    </row>
    <row r="149" spans="1:17" ht="90">
      <c r="A149" s="278" t="s">
        <v>18</v>
      </c>
      <c r="B149" s="203" t="s">
        <v>14</v>
      </c>
      <c r="C149" s="609"/>
      <c r="D149" s="609"/>
      <c r="E149" s="608"/>
      <c r="F149" s="608"/>
      <c r="G149" s="196" t="s">
        <v>507</v>
      </c>
      <c r="H149" s="515" t="s">
        <v>508</v>
      </c>
      <c r="I149" s="515" t="s">
        <v>96</v>
      </c>
      <c r="J149" s="204">
        <v>1</v>
      </c>
      <c r="K149" s="198">
        <v>44805</v>
      </c>
      <c r="L149" s="198">
        <v>44926</v>
      </c>
      <c r="M149" s="199">
        <f t="shared" si="6"/>
        <v>17.285714285714285</v>
      </c>
      <c r="N149" s="200">
        <v>1</v>
      </c>
      <c r="O149" s="515" t="s">
        <v>491</v>
      </c>
      <c r="P149" s="200">
        <f t="shared" si="5"/>
        <v>1</v>
      </c>
      <c r="Q149" s="201" t="str" cm="1">
        <f t="array" aca="1" ref="Q149" ca="1">IF(ISNUMBER(P149),IF(P149=100%,"CUMPLIDA",IF(AND(ISNUMBER(L149),ISNUMBER(INDIRECT("FECHA_"&amp;$B149,1))), IF(L149&lt;=INDIRECT("FECHA_"&amp;$B149,1),"INCUMPLIDA","PROCESO"), "VERIFICAR FECHA")),"SIN VALOR AVANCE")</f>
        <v>CUMPLIDA</v>
      </c>
    </row>
    <row r="150" spans="1:17" ht="60" customHeight="1">
      <c r="A150" s="278" t="s">
        <v>18</v>
      </c>
      <c r="B150" s="203" t="s">
        <v>14</v>
      </c>
      <c r="C150" s="609" t="s">
        <v>509</v>
      </c>
      <c r="D150" s="609" t="s">
        <v>312</v>
      </c>
      <c r="E150" s="611" t="s">
        <v>510</v>
      </c>
      <c r="F150" s="608" t="s">
        <v>511</v>
      </c>
      <c r="G150" s="205" t="s">
        <v>512</v>
      </c>
      <c r="H150" s="517" t="s">
        <v>513</v>
      </c>
      <c r="I150" s="517" t="s">
        <v>514</v>
      </c>
      <c r="J150" s="204">
        <v>1</v>
      </c>
      <c r="K150" s="198">
        <v>44927</v>
      </c>
      <c r="L150" s="198">
        <v>45054</v>
      </c>
      <c r="M150" s="199">
        <f t="shared" si="6"/>
        <v>18.142857142857142</v>
      </c>
      <c r="N150" s="200">
        <v>1</v>
      </c>
      <c r="O150" s="515" t="s">
        <v>491</v>
      </c>
      <c r="P150" s="200">
        <f t="shared" si="5"/>
        <v>1</v>
      </c>
      <c r="Q150" s="201" t="str" cm="1">
        <f t="array" aca="1" ref="Q150" ca="1">IF(ISNUMBER(P150),IF(P150=100%,"CUMPLIDA",IF(AND(ISNUMBER(L150),ISNUMBER(INDIRECT("FECHA_"&amp;$B150,1))), IF(L150&lt;=INDIRECT("FECHA_"&amp;$B150,1),"INCUMPLIDA","PROCESO"), "VERIFICAR FECHA")),"SIN VALOR AVANCE")</f>
        <v>CUMPLIDA</v>
      </c>
    </row>
    <row r="151" spans="1:17" ht="165.75">
      <c r="A151" s="278" t="s">
        <v>18</v>
      </c>
      <c r="B151" s="203" t="s">
        <v>14</v>
      </c>
      <c r="C151" s="609"/>
      <c r="D151" s="609"/>
      <c r="E151" s="611"/>
      <c r="F151" s="608"/>
      <c r="G151" s="205" t="s">
        <v>515</v>
      </c>
      <c r="H151" s="517" t="s">
        <v>516</v>
      </c>
      <c r="I151" s="517" t="s">
        <v>517</v>
      </c>
      <c r="J151" s="204">
        <v>4</v>
      </c>
      <c r="K151" s="198">
        <v>44927</v>
      </c>
      <c r="L151" s="198">
        <v>45291</v>
      </c>
      <c r="M151" s="199">
        <f t="shared" si="6"/>
        <v>52</v>
      </c>
      <c r="N151" s="200">
        <v>1</v>
      </c>
      <c r="O151" s="515" t="s">
        <v>518</v>
      </c>
      <c r="P151" s="200">
        <f t="shared" si="5"/>
        <v>1</v>
      </c>
      <c r="Q151" s="201" t="str" cm="1">
        <f t="array" aca="1" ref="Q151" ca="1">IF(ISNUMBER(P151),IF(P151=100%,"CUMPLIDA",IF(AND(ISNUMBER(L151),ISNUMBER(INDIRECT("FECHA_"&amp;$B151,1))), IF(L151&lt;=INDIRECT("FECHA_"&amp;$B151,1),"INCUMPLIDA","PROCESO"), "VERIFICAR FECHA")),"SIN VALOR AVANCE")</f>
        <v>CUMPLIDA</v>
      </c>
    </row>
    <row r="152" spans="1:17" ht="75" customHeight="1">
      <c r="A152" s="278" t="s">
        <v>18</v>
      </c>
      <c r="B152" s="203" t="s">
        <v>14</v>
      </c>
      <c r="C152" s="609"/>
      <c r="D152" s="609"/>
      <c r="E152" s="611" t="s">
        <v>519</v>
      </c>
      <c r="F152" s="608"/>
      <c r="G152" s="205" t="s">
        <v>520</v>
      </c>
      <c r="H152" s="517" t="s">
        <v>521</v>
      </c>
      <c r="I152" s="517" t="s">
        <v>522</v>
      </c>
      <c r="J152" s="204">
        <v>1</v>
      </c>
      <c r="K152" s="198">
        <v>44927</v>
      </c>
      <c r="L152" s="198">
        <v>45054</v>
      </c>
      <c r="M152" s="199">
        <f t="shared" si="6"/>
        <v>18.142857142857142</v>
      </c>
      <c r="N152" s="200">
        <v>1</v>
      </c>
      <c r="O152" s="515" t="s">
        <v>491</v>
      </c>
      <c r="P152" s="200">
        <f t="shared" si="5"/>
        <v>1</v>
      </c>
      <c r="Q152" s="201" t="str" cm="1">
        <f t="array" aca="1" ref="Q152" ca="1">IF(ISNUMBER(P152),IF(P152=100%,"CUMPLIDA",IF(AND(ISNUMBER(L152),ISNUMBER(INDIRECT("FECHA_"&amp;$B152,1))), IF(L152&lt;=INDIRECT("FECHA_"&amp;$B152,1),"INCUMPLIDA","PROCESO"), "VERIFICAR FECHA")),"SIN VALOR AVANCE")</f>
        <v>CUMPLIDA</v>
      </c>
    </row>
    <row r="153" spans="1:17" ht="165.75">
      <c r="A153" s="278" t="s">
        <v>18</v>
      </c>
      <c r="B153" s="203" t="s">
        <v>14</v>
      </c>
      <c r="C153" s="609"/>
      <c r="D153" s="609"/>
      <c r="E153" s="611"/>
      <c r="F153" s="608"/>
      <c r="G153" s="205" t="s">
        <v>515</v>
      </c>
      <c r="H153" s="517" t="s">
        <v>523</v>
      </c>
      <c r="I153" s="517" t="s">
        <v>517</v>
      </c>
      <c r="J153" s="204">
        <v>4</v>
      </c>
      <c r="K153" s="198">
        <v>44927</v>
      </c>
      <c r="L153" s="198">
        <v>45291</v>
      </c>
      <c r="M153" s="199">
        <f t="shared" si="6"/>
        <v>52</v>
      </c>
      <c r="N153" s="200">
        <v>1</v>
      </c>
      <c r="O153" s="515" t="s">
        <v>518</v>
      </c>
      <c r="P153" s="200">
        <f t="shared" si="5"/>
        <v>1</v>
      </c>
      <c r="Q153" s="201" t="str" cm="1">
        <f t="array" aca="1" ref="Q153" ca="1">IF(ISNUMBER(P153),IF(P153=100%,"CUMPLIDA",IF(AND(ISNUMBER(L153),ISNUMBER(INDIRECT("FECHA_"&amp;$B153,1))), IF(L153&lt;=INDIRECT("FECHA_"&amp;$B153,1),"INCUMPLIDA","PROCESO"), "VERIFICAR FECHA")),"SIN VALOR AVANCE")</f>
        <v>CUMPLIDA</v>
      </c>
    </row>
    <row r="154" spans="1:17" ht="45.75" customHeight="1">
      <c r="A154" s="278" t="s">
        <v>18</v>
      </c>
      <c r="B154" s="203" t="s">
        <v>14</v>
      </c>
      <c r="C154" s="609"/>
      <c r="D154" s="609"/>
      <c r="E154" s="611" t="s">
        <v>524</v>
      </c>
      <c r="F154" s="608"/>
      <c r="G154" s="205" t="s">
        <v>525</v>
      </c>
      <c r="H154" s="517" t="s">
        <v>526</v>
      </c>
      <c r="I154" s="517" t="s">
        <v>522</v>
      </c>
      <c r="J154" s="204">
        <v>1</v>
      </c>
      <c r="K154" s="198">
        <v>44927</v>
      </c>
      <c r="L154" s="198">
        <v>45054</v>
      </c>
      <c r="M154" s="199">
        <f t="shared" si="6"/>
        <v>18.142857142857142</v>
      </c>
      <c r="N154" s="200">
        <v>1</v>
      </c>
      <c r="O154" s="515" t="s">
        <v>491</v>
      </c>
      <c r="P154" s="200">
        <f t="shared" si="5"/>
        <v>1</v>
      </c>
      <c r="Q154" s="201" t="str" cm="1">
        <f t="array" aca="1" ref="Q154" ca="1">IF(ISNUMBER(P154),IF(P154=100%,"CUMPLIDA",IF(AND(ISNUMBER(L154),ISNUMBER(INDIRECT("FECHA_"&amp;$B154,1))), IF(L154&lt;=INDIRECT("FECHA_"&amp;$B154,1),"INCUMPLIDA","PROCESO"), "VERIFICAR FECHA")),"SIN VALOR AVANCE")</f>
        <v>CUMPLIDA</v>
      </c>
    </row>
    <row r="155" spans="1:17" ht="165.75">
      <c r="A155" s="278" t="s">
        <v>18</v>
      </c>
      <c r="B155" s="203" t="s">
        <v>14</v>
      </c>
      <c r="C155" s="609"/>
      <c r="D155" s="609"/>
      <c r="E155" s="611"/>
      <c r="F155" s="608"/>
      <c r="G155" s="205" t="s">
        <v>527</v>
      </c>
      <c r="H155" s="517" t="s">
        <v>526</v>
      </c>
      <c r="I155" s="517" t="s">
        <v>528</v>
      </c>
      <c r="J155" s="204">
        <v>2</v>
      </c>
      <c r="K155" s="198">
        <v>44927</v>
      </c>
      <c r="L155" s="198">
        <v>45291</v>
      </c>
      <c r="M155" s="199">
        <f t="shared" si="6"/>
        <v>52</v>
      </c>
      <c r="N155" s="200">
        <v>1</v>
      </c>
      <c r="O155" s="515" t="s">
        <v>518</v>
      </c>
      <c r="P155" s="200">
        <f t="shared" si="5"/>
        <v>1</v>
      </c>
      <c r="Q155" s="201" t="str" cm="1">
        <f t="array" aca="1" ref="Q155" ca="1">IF(ISNUMBER(P155),IF(P155=100%,"CUMPLIDA",IF(AND(ISNUMBER(L155),ISNUMBER(INDIRECT("FECHA_"&amp;$B155,1))), IF(L155&lt;=INDIRECT("FECHA_"&amp;$B155,1),"INCUMPLIDA","PROCESO"), "VERIFICAR FECHA")),"SIN VALOR AVANCE")</f>
        <v>CUMPLIDA</v>
      </c>
    </row>
    <row r="156" spans="1:17" ht="75" customHeight="1">
      <c r="A156" s="278" t="s">
        <v>18</v>
      </c>
      <c r="B156" s="203" t="s">
        <v>14</v>
      </c>
      <c r="C156" s="609"/>
      <c r="D156" s="609"/>
      <c r="E156" s="611" t="s">
        <v>529</v>
      </c>
      <c r="F156" s="608"/>
      <c r="G156" s="205" t="s">
        <v>530</v>
      </c>
      <c r="H156" s="517" t="s">
        <v>531</v>
      </c>
      <c r="I156" s="517" t="s">
        <v>522</v>
      </c>
      <c r="J156" s="204">
        <v>1</v>
      </c>
      <c r="K156" s="198">
        <v>44927</v>
      </c>
      <c r="L156" s="198">
        <v>45054</v>
      </c>
      <c r="M156" s="199">
        <f t="shared" si="6"/>
        <v>18.142857142857142</v>
      </c>
      <c r="N156" s="200">
        <v>1</v>
      </c>
      <c r="O156" s="515" t="s">
        <v>491</v>
      </c>
      <c r="P156" s="200">
        <f t="shared" si="5"/>
        <v>1</v>
      </c>
      <c r="Q156" s="201" t="str" cm="1">
        <f t="array" aca="1" ref="Q156" ca="1">IF(ISNUMBER(P156),IF(P156=100%,"CUMPLIDA",IF(AND(ISNUMBER(L156),ISNUMBER(INDIRECT("FECHA_"&amp;$B156,1))), IF(L156&lt;=INDIRECT("FECHA_"&amp;$B156,1),"INCUMPLIDA","PROCESO"), "VERIFICAR FECHA")),"SIN VALOR AVANCE")</f>
        <v>CUMPLIDA</v>
      </c>
    </row>
    <row r="157" spans="1:17" ht="165.75">
      <c r="A157" s="278" t="s">
        <v>18</v>
      </c>
      <c r="B157" s="203" t="s">
        <v>14</v>
      </c>
      <c r="C157" s="609"/>
      <c r="D157" s="609"/>
      <c r="E157" s="611"/>
      <c r="F157" s="608"/>
      <c r="G157" s="205" t="s">
        <v>515</v>
      </c>
      <c r="H157" s="517" t="s">
        <v>523</v>
      </c>
      <c r="I157" s="517" t="s">
        <v>517</v>
      </c>
      <c r="J157" s="204">
        <v>4</v>
      </c>
      <c r="K157" s="198">
        <v>44927</v>
      </c>
      <c r="L157" s="198">
        <v>45291</v>
      </c>
      <c r="M157" s="199">
        <f t="shared" si="6"/>
        <v>52</v>
      </c>
      <c r="N157" s="200">
        <v>1</v>
      </c>
      <c r="O157" s="515" t="s">
        <v>518</v>
      </c>
      <c r="P157" s="200">
        <f t="shared" si="5"/>
        <v>1</v>
      </c>
      <c r="Q157" s="201" t="str" cm="1">
        <f t="array" aca="1" ref="Q157" ca="1">IF(ISNUMBER(P157),IF(P157=100%,"CUMPLIDA",IF(AND(ISNUMBER(L157),ISNUMBER(INDIRECT("FECHA_"&amp;$B157,1))), IF(L157&lt;=INDIRECT("FECHA_"&amp;$B157,1),"INCUMPLIDA","PROCESO"), "VERIFICAR FECHA")),"SIN VALOR AVANCE")</f>
        <v>CUMPLIDA</v>
      </c>
    </row>
    <row r="158" spans="1:17" ht="180">
      <c r="A158" s="278" t="s">
        <v>18</v>
      </c>
      <c r="B158" s="203" t="s">
        <v>14</v>
      </c>
      <c r="C158" s="609"/>
      <c r="D158" s="609"/>
      <c r="E158" s="205" t="s">
        <v>532</v>
      </c>
      <c r="F158" s="608"/>
      <c r="G158" s="205" t="s">
        <v>533</v>
      </c>
      <c r="H158" s="517" t="s">
        <v>534</v>
      </c>
      <c r="I158" s="517" t="s">
        <v>535</v>
      </c>
      <c r="J158" s="204">
        <v>1</v>
      </c>
      <c r="K158" s="198">
        <v>44927</v>
      </c>
      <c r="L158" s="198">
        <v>45046</v>
      </c>
      <c r="M158" s="199">
        <f t="shared" si="6"/>
        <v>17</v>
      </c>
      <c r="N158" s="200">
        <v>1</v>
      </c>
      <c r="O158" s="515" t="s">
        <v>491</v>
      </c>
      <c r="P158" s="200">
        <f t="shared" si="5"/>
        <v>1</v>
      </c>
      <c r="Q158" s="201" t="str" cm="1">
        <f t="array" aca="1" ref="Q158" ca="1">IF(ISNUMBER(P158),IF(P158=100%,"CUMPLIDA",IF(AND(ISNUMBER(L158),ISNUMBER(INDIRECT("FECHA_"&amp;$B158,1))), IF(L158&lt;=INDIRECT("FECHA_"&amp;$B158,1),"INCUMPLIDA","PROCESO"), "VERIFICAR FECHA")),"SIN VALOR AVANCE")</f>
        <v>CUMPLIDA</v>
      </c>
    </row>
    <row r="159" spans="1:17" ht="75" customHeight="1">
      <c r="A159" s="278" t="s">
        <v>18</v>
      </c>
      <c r="B159" s="203" t="s">
        <v>14</v>
      </c>
      <c r="C159" s="609" t="s">
        <v>536</v>
      </c>
      <c r="D159" s="609" t="s">
        <v>312</v>
      </c>
      <c r="E159" s="608" t="s">
        <v>537</v>
      </c>
      <c r="F159" s="608" t="s">
        <v>538</v>
      </c>
      <c r="G159" s="205" t="s">
        <v>539</v>
      </c>
      <c r="H159" s="517" t="s">
        <v>540</v>
      </c>
      <c r="I159" s="517" t="s">
        <v>541</v>
      </c>
      <c r="J159" s="204">
        <v>1</v>
      </c>
      <c r="K159" s="198">
        <v>45040</v>
      </c>
      <c r="L159" s="198">
        <v>45169</v>
      </c>
      <c r="M159" s="199">
        <f t="shared" si="6"/>
        <v>18.428571428571427</v>
      </c>
      <c r="N159" s="200">
        <v>1</v>
      </c>
      <c r="O159" s="515" t="s">
        <v>542</v>
      </c>
      <c r="P159" s="200">
        <f t="shared" si="5"/>
        <v>1</v>
      </c>
      <c r="Q159" s="201" t="str" cm="1">
        <f t="array" aca="1" ref="Q159" ca="1">IF(ISNUMBER(P159),IF(P159=100%,"CUMPLIDA",IF(AND(ISNUMBER(L159),ISNUMBER(INDIRECT("FECHA_"&amp;$B159,1))), IF(L159&lt;=INDIRECT("FECHA_"&amp;$B159,1),"INCUMPLIDA","PROCESO"), "VERIFICAR FECHA")),"SIN VALOR AVANCE")</f>
        <v>CUMPLIDA</v>
      </c>
    </row>
    <row r="160" spans="1:17" ht="195">
      <c r="A160" s="278" t="s">
        <v>18</v>
      </c>
      <c r="B160" s="203" t="s">
        <v>14</v>
      </c>
      <c r="C160" s="609"/>
      <c r="D160" s="609"/>
      <c r="E160" s="608"/>
      <c r="F160" s="608"/>
      <c r="G160" s="205" t="s">
        <v>543</v>
      </c>
      <c r="H160" s="515" t="s">
        <v>544</v>
      </c>
      <c r="I160" s="517" t="s">
        <v>545</v>
      </c>
      <c r="J160" s="204">
        <v>1</v>
      </c>
      <c r="K160" s="198">
        <v>45170</v>
      </c>
      <c r="L160" s="198">
        <v>45260</v>
      </c>
      <c r="M160" s="199">
        <f t="shared" si="6"/>
        <v>12.857142857142858</v>
      </c>
      <c r="N160" s="200">
        <v>1</v>
      </c>
      <c r="O160" s="515" t="s">
        <v>542</v>
      </c>
      <c r="P160" s="200">
        <f t="shared" si="5"/>
        <v>1</v>
      </c>
      <c r="Q160" s="201" t="str" cm="1">
        <f t="array" aca="1" ref="Q160" ca="1">IF(ISNUMBER(P160),IF(P160=100%,"CUMPLIDA",IF(AND(ISNUMBER(L160),ISNUMBER(INDIRECT("FECHA_"&amp;$B160,1))), IF(L160&lt;=INDIRECT("FECHA_"&amp;$B160,1),"INCUMPLIDA","PROCESO"), "VERIFICAR FECHA")),"SIN VALOR AVANCE")</f>
        <v>CUMPLIDA</v>
      </c>
    </row>
    <row r="161" spans="1:17" ht="105.75">
      <c r="A161" s="278" t="s">
        <v>18</v>
      </c>
      <c r="B161" s="203" t="s">
        <v>14</v>
      </c>
      <c r="C161" s="609"/>
      <c r="D161" s="609"/>
      <c r="E161" s="608"/>
      <c r="F161" s="608"/>
      <c r="G161" s="205" t="s">
        <v>546</v>
      </c>
      <c r="H161" s="517" t="s">
        <v>547</v>
      </c>
      <c r="I161" s="517" t="s">
        <v>548</v>
      </c>
      <c r="J161" s="204">
        <v>1</v>
      </c>
      <c r="K161" s="198">
        <v>45170</v>
      </c>
      <c r="L161" s="198">
        <v>45260</v>
      </c>
      <c r="M161" s="199">
        <f t="shared" si="6"/>
        <v>12.857142857142858</v>
      </c>
      <c r="N161" s="200">
        <v>1</v>
      </c>
      <c r="O161" s="515" t="s">
        <v>549</v>
      </c>
      <c r="P161" s="200">
        <f t="shared" si="5"/>
        <v>1</v>
      </c>
      <c r="Q161" s="201" t="str" cm="1">
        <f t="array" aca="1" ref="Q161" ca="1">IF(ISNUMBER(P161),IF(P161=100%,"CUMPLIDA",IF(AND(ISNUMBER(L161),ISNUMBER(INDIRECT("FECHA_"&amp;$B161,1))), IF(L161&lt;=INDIRECT("FECHA_"&amp;$B161,1),"INCUMPLIDA","PROCESO"), "VERIFICAR FECHA")),"SIN VALOR AVANCE")</f>
        <v>CUMPLIDA</v>
      </c>
    </row>
    <row r="162" spans="1:17" ht="135">
      <c r="A162" s="278" t="s">
        <v>18</v>
      </c>
      <c r="B162" s="203" t="s">
        <v>14</v>
      </c>
      <c r="C162" s="609"/>
      <c r="D162" s="609"/>
      <c r="E162" s="608"/>
      <c r="F162" s="608"/>
      <c r="G162" s="205" t="s">
        <v>550</v>
      </c>
      <c r="H162" s="517" t="s">
        <v>551</v>
      </c>
      <c r="I162" s="517" t="s">
        <v>552</v>
      </c>
      <c r="J162" s="204">
        <v>1</v>
      </c>
      <c r="K162" s="198">
        <v>44930</v>
      </c>
      <c r="L162" s="198">
        <v>45291</v>
      </c>
      <c r="M162" s="199">
        <f t="shared" si="6"/>
        <v>51.571428571428569</v>
      </c>
      <c r="N162" s="200">
        <v>1</v>
      </c>
      <c r="O162" s="515" t="s">
        <v>553</v>
      </c>
      <c r="P162" s="200">
        <f t="shared" si="5"/>
        <v>1</v>
      </c>
      <c r="Q162" s="201" t="str" cm="1">
        <f t="array" aca="1" ref="Q162" ca="1">IF(ISNUMBER(P162),IF(P162=100%,"CUMPLIDA",IF(AND(ISNUMBER(L162),ISNUMBER(INDIRECT("FECHA_"&amp;$B162,1))), IF(L162&lt;=INDIRECT("FECHA_"&amp;$B162,1),"INCUMPLIDA","PROCESO"), "VERIFICAR FECHA")),"SIN VALOR AVANCE")</f>
        <v>CUMPLIDA</v>
      </c>
    </row>
    <row r="163" spans="1:17" ht="75" customHeight="1">
      <c r="A163" s="278" t="s">
        <v>18</v>
      </c>
      <c r="B163" s="203" t="s">
        <v>14</v>
      </c>
      <c r="C163" s="609"/>
      <c r="D163" s="609"/>
      <c r="E163" s="611" t="s">
        <v>554</v>
      </c>
      <c r="F163" s="608"/>
      <c r="G163" s="205" t="s">
        <v>539</v>
      </c>
      <c r="H163" s="517" t="s">
        <v>540</v>
      </c>
      <c r="I163" s="515" t="s">
        <v>541</v>
      </c>
      <c r="J163" s="204">
        <v>1</v>
      </c>
      <c r="K163" s="198">
        <v>45040</v>
      </c>
      <c r="L163" s="198">
        <v>45169</v>
      </c>
      <c r="M163" s="199">
        <f t="shared" si="6"/>
        <v>18.428571428571427</v>
      </c>
      <c r="N163" s="200">
        <v>1</v>
      </c>
      <c r="O163" s="515" t="s">
        <v>542</v>
      </c>
      <c r="P163" s="200">
        <f t="shared" si="5"/>
        <v>1</v>
      </c>
      <c r="Q163" s="201" t="str" cm="1">
        <f t="array" aca="1" ref="Q163" ca="1">IF(ISNUMBER(P163),IF(P163=100%,"CUMPLIDA",IF(AND(ISNUMBER(L163),ISNUMBER(INDIRECT("FECHA_"&amp;$B163,1))), IF(L163&lt;=INDIRECT("FECHA_"&amp;$B163,1),"INCUMPLIDA","PROCESO"), "VERIFICAR FECHA")),"SIN VALOR AVANCE")</f>
        <v>CUMPLIDA</v>
      </c>
    </row>
    <row r="164" spans="1:17" ht="45.75">
      <c r="A164" s="278" t="s">
        <v>18</v>
      </c>
      <c r="B164" s="203" t="s">
        <v>14</v>
      </c>
      <c r="C164" s="609"/>
      <c r="D164" s="609"/>
      <c r="E164" s="611"/>
      <c r="F164" s="608"/>
      <c r="G164" s="205" t="s">
        <v>543</v>
      </c>
      <c r="H164" s="517" t="s">
        <v>544</v>
      </c>
      <c r="I164" s="515" t="s">
        <v>545</v>
      </c>
      <c r="J164" s="204">
        <v>1</v>
      </c>
      <c r="K164" s="198">
        <v>45170</v>
      </c>
      <c r="L164" s="198">
        <v>45260</v>
      </c>
      <c r="M164" s="199">
        <f t="shared" si="6"/>
        <v>12.857142857142858</v>
      </c>
      <c r="N164" s="200">
        <v>1</v>
      </c>
      <c r="O164" s="515" t="s">
        <v>542</v>
      </c>
      <c r="P164" s="200">
        <f t="shared" si="5"/>
        <v>1</v>
      </c>
      <c r="Q164" s="201" t="str" cm="1">
        <f t="array" aca="1" ref="Q164" ca="1">IF(ISNUMBER(P164),IF(P164=100%,"CUMPLIDA",IF(AND(ISNUMBER(L164),ISNUMBER(INDIRECT("FECHA_"&amp;$B164,1))), IF(L164&lt;=INDIRECT("FECHA_"&amp;$B164,1),"INCUMPLIDA","PROCESO"), "VERIFICAR FECHA")),"SIN VALOR AVANCE")</f>
        <v>CUMPLIDA</v>
      </c>
    </row>
    <row r="165" spans="1:17" ht="105.75">
      <c r="A165" s="278" t="s">
        <v>18</v>
      </c>
      <c r="B165" s="203" t="s">
        <v>14</v>
      </c>
      <c r="C165" s="609"/>
      <c r="D165" s="609"/>
      <c r="E165" s="611"/>
      <c r="F165" s="608"/>
      <c r="G165" s="205" t="s">
        <v>546</v>
      </c>
      <c r="H165" s="517" t="s">
        <v>547</v>
      </c>
      <c r="I165" s="515" t="s">
        <v>548</v>
      </c>
      <c r="J165" s="204">
        <v>1</v>
      </c>
      <c r="K165" s="198">
        <v>45170</v>
      </c>
      <c r="L165" s="198">
        <v>45260</v>
      </c>
      <c r="M165" s="199">
        <f t="shared" si="6"/>
        <v>12.857142857142858</v>
      </c>
      <c r="N165" s="200">
        <v>1</v>
      </c>
      <c r="O165" s="515" t="s">
        <v>549</v>
      </c>
      <c r="P165" s="200">
        <f t="shared" si="5"/>
        <v>1</v>
      </c>
      <c r="Q165" s="201" t="str" cm="1">
        <f t="array" aca="1" ref="Q165" ca="1">IF(ISNUMBER(P165),IF(P165=100%,"CUMPLIDA",IF(AND(ISNUMBER(L165),ISNUMBER(INDIRECT("FECHA_"&amp;$B165,1))), IF(L165&lt;=INDIRECT("FECHA_"&amp;$B165,1),"INCUMPLIDA","PROCESO"), "VERIFICAR FECHA")),"SIN VALOR AVANCE")</f>
        <v>CUMPLIDA</v>
      </c>
    </row>
    <row r="166" spans="1:17" ht="90.75" customHeight="1">
      <c r="A166" s="278" t="s">
        <v>18</v>
      </c>
      <c r="B166" s="203" t="s">
        <v>14</v>
      </c>
      <c r="C166" s="609" t="s">
        <v>555</v>
      </c>
      <c r="D166" s="609" t="s">
        <v>312</v>
      </c>
      <c r="E166" s="611" t="s">
        <v>556</v>
      </c>
      <c r="F166" s="608" t="s">
        <v>557</v>
      </c>
      <c r="G166" s="608" t="s">
        <v>558</v>
      </c>
      <c r="H166" s="517" t="s">
        <v>559</v>
      </c>
      <c r="I166" s="517" t="s">
        <v>560</v>
      </c>
      <c r="J166" s="204">
        <v>1</v>
      </c>
      <c r="K166" s="198">
        <v>45139</v>
      </c>
      <c r="L166" s="198">
        <v>45350</v>
      </c>
      <c r="M166" s="199">
        <f t="shared" si="6"/>
        <v>30.142857142857142</v>
      </c>
      <c r="N166" s="200">
        <v>1</v>
      </c>
      <c r="O166" s="515" t="s">
        <v>561</v>
      </c>
      <c r="P166" s="200">
        <f t="shared" si="5"/>
        <v>1</v>
      </c>
      <c r="Q166" s="201" t="str" cm="1">
        <f t="array" aca="1" ref="Q166" ca="1">IF(ISNUMBER(P166),IF(P166=100%,"CUMPLIDA",IF(AND(ISNUMBER(L166),ISNUMBER(INDIRECT("FECHA_"&amp;$B166,1))), IF(L166&lt;=INDIRECT("FECHA_"&amp;$B166,1),"INCUMPLIDA","PROCESO"), "VERIFICAR FECHA")),"SIN VALOR AVANCE")</f>
        <v>CUMPLIDA</v>
      </c>
    </row>
    <row r="167" spans="1:17" ht="90.75">
      <c r="A167" s="278" t="s">
        <v>18</v>
      </c>
      <c r="B167" s="203" t="s">
        <v>14</v>
      </c>
      <c r="C167" s="609"/>
      <c r="D167" s="609"/>
      <c r="E167" s="611"/>
      <c r="F167" s="608"/>
      <c r="G167" s="608"/>
      <c r="H167" s="517" t="s">
        <v>562</v>
      </c>
      <c r="I167" s="517" t="s">
        <v>560</v>
      </c>
      <c r="J167" s="204">
        <v>1</v>
      </c>
      <c r="K167" s="198">
        <v>45139</v>
      </c>
      <c r="L167" s="198">
        <v>45350</v>
      </c>
      <c r="M167" s="199">
        <f t="shared" si="6"/>
        <v>30.142857142857142</v>
      </c>
      <c r="N167" s="200">
        <v>1</v>
      </c>
      <c r="O167" s="515" t="s">
        <v>561</v>
      </c>
      <c r="P167" s="200">
        <f t="shared" si="5"/>
        <v>1</v>
      </c>
      <c r="Q167" s="201" t="str" cm="1">
        <f t="array" aca="1" ref="Q167" ca="1">IF(ISNUMBER(P167),IF(P167=100%,"CUMPLIDA",IF(AND(ISNUMBER(L167),ISNUMBER(INDIRECT("FECHA_"&amp;$B167,1))), IF(L167&lt;=INDIRECT("FECHA_"&amp;$B167,1),"INCUMPLIDA","PROCESO"), "VERIFICAR FECHA")),"SIN VALOR AVANCE")</f>
        <v>CUMPLIDA</v>
      </c>
    </row>
    <row r="168" spans="1:17" ht="90.75">
      <c r="A168" s="278" t="s">
        <v>18</v>
      </c>
      <c r="B168" s="203" t="s">
        <v>14</v>
      </c>
      <c r="C168" s="609"/>
      <c r="D168" s="609"/>
      <c r="E168" s="611"/>
      <c r="F168" s="608"/>
      <c r="G168" s="205" t="s">
        <v>563</v>
      </c>
      <c r="H168" s="517" t="s">
        <v>564</v>
      </c>
      <c r="I168" s="517" t="s">
        <v>565</v>
      </c>
      <c r="J168" s="204">
        <v>1</v>
      </c>
      <c r="K168" s="198">
        <v>45139</v>
      </c>
      <c r="L168" s="198">
        <v>45350</v>
      </c>
      <c r="M168" s="199">
        <f t="shared" si="6"/>
        <v>30.142857142857142</v>
      </c>
      <c r="N168" s="200">
        <v>1</v>
      </c>
      <c r="O168" s="515" t="s">
        <v>561</v>
      </c>
      <c r="P168" s="200">
        <f t="shared" si="5"/>
        <v>1</v>
      </c>
      <c r="Q168" s="201" t="str" cm="1">
        <f t="array" aca="1" ref="Q168" ca="1">IF(ISNUMBER(P168),IF(P168=100%,"CUMPLIDA",IF(AND(ISNUMBER(L168),ISNUMBER(INDIRECT("FECHA_"&amp;$B168,1))), IF(L168&lt;=INDIRECT("FECHA_"&amp;$B168,1),"INCUMPLIDA","PROCESO"), "VERIFICAR FECHA")),"SIN VALOR AVANCE")</f>
        <v>CUMPLIDA</v>
      </c>
    </row>
    <row r="169" spans="1:17" ht="409.5" customHeight="1">
      <c r="A169" s="278" t="s">
        <v>18</v>
      </c>
      <c r="B169" s="203" t="s">
        <v>14</v>
      </c>
      <c r="C169" s="609"/>
      <c r="D169" s="609"/>
      <c r="E169" s="205" t="s">
        <v>566</v>
      </c>
      <c r="F169" s="608"/>
      <c r="G169" s="205" t="s">
        <v>567</v>
      </c>
      <c r="H169" s="515" t="s">
        <v>568</v>
      </c>
      <c r="I169" s="515" t="s">
        <v>560</v>
      </c>
      <c r="J169" s="204">
        <v>1</v>
      </c>
      <c r="K169" s="198">
        <v>45139</v>
      </c>
      <c r="L169" s="198">
        <v>45350</v>
      </c>
      <c r="M169" s="199">
        <f t="shared" si="6"/>
        <v>30.142857142857142</v>
      </c>
      <c r="N169" s="200">
        <v>1</v>
      </c>
      <c r="O169" s="515" t="s">
        <v>561</v>
      </c>
      <c r="P169" s="200">
        <f t="shared" si="5"/>
        <v>1</v>
      </c>
      <c r="Q169" s="201" t="str" cm="1">
        <f t="array" aca="1" ref="Q169" ca="1">IF(ISNUMBER(P169),IF(P169=100%,"CUMPLIDA",IF(AND(ISNUMBER(L169),ISNUMBER(INDIRECT("FECHA_"&amp;$B169,1))), IF(L169&lt;=INDIRECT("FECHA_"&amp;$B169,1),"INCUMPLIDA","PROCESO"), "VERIFICAR FECHA")),"SIN VALOR AVANCE")</f>
        <v>CUMPLIDA</v>
      </c>
    </row>
    <row r="170" spans="1:17" ht="120" customHeight="1">
      <c r="A170" s="278" t="s">
        <v>18</v>
      </c>
      <c r="B170" s="203" t="s">
        <v>14</v>
      </c>
      <c r="C170" s="609"/>
      <c r="D170" s="609"/>
      <c r="E170" s="611" t="s">
        <v>569</v>
      </c>
      <c r="F170" s="608"/>
      <c r="G170" s="608" t="s">
        <v>570</v>
      </c>
      <c r="H170" s="517" t="s">
        <v>559</v>
      </c>
      <c r="I170" s="515" t="s">
        <v>560</v>
      </c>
      <c r="J170" s="204">
        <v>1</v>
      </c>
      <c r="K170" s="198">
        <v>45139</v>
      </c>
      <c r="L170" s="198">
        <v>45350</v>
      </c>
      <c r="M170" s="199">
        <f t="shared" si="6"/>
        <v>30.142857142857142</v>
      </c>
      <c r="N170" s="200">
        <v>1</v>
      </c>
      <c r="O170" s="515" t="s">
        <v>561</v>
      </c>
      <c r="P170" s="200">
        <f t="shared" si="5"/>
        <v>1</v>
      </c>
      <c r="Q170" s="201" t="str" cm="1">
        <f t="array" aca="1" ref="Q170" ca="1">IF(ISNUMBER(P170),IF(P170=100%,"CUMPLIDA",IF(AND(ISNUMBER(L170),ISNUMBER(INDIRECT("FECHA_"&amp;$B170,1))), IF(L170&lt;=INDIRECT("FECHA_"&amp;$B170,1),"INCUMPLIDA","PROCESO"), "VERIFICAR FECHA")),"SIN VALOR AVANCE")</f>
        <v>CUMPLIDA</v>
      </c>
    </row>
    <row r="171" spans="1:17" ht="120">
      <c r="A171" s="278" t="s">
        <v>18</v>
      </c>
      <c r="B171" s="203" t="s">
        <v>14</v>
      </c>
      <c r="C171" s="609"/>
      <c r="D171" s="609"/>
      <c r="E171" s="611"/>
      <c r="F171" s="608"/>
      <c r="G171" s="608"/>
      <c r="H171" s="517" t="s">
        <v>562</v>
      </c>
      <c r="I171" s="515" t="s">
        <v>560</v>
      </c>
      <c r="J171" s="204">
        <v>1</v>
      </c>
      <c r="K171" s="198">
        <v>45139</v>
      </c>
      <c r="L171" s="198">
        <v>45350</v>
      </c>
      <c r="M171" s="199">
        <f t="shared" si="6"/>
        <v>30.142857142857142</v>
      </c>
      <c r="N171" s="200">
        <v>1</v>
      </c>
      <c r="O171" s="515" t="s">
        <v>561</v>
      </c>
      <c r="P171" s="200">
        <f t="shared" si="5"/>
        <v>1</v>
      </c>
      <c r="Q171" s="201" t="str" cm="1">
        <f t="array" aca="1" ref="Q171" ca="1">IF(ISNUMBER(P171),IF(P171=100%,"CUMPLIDA",IF(AND(ISNUMBER(L171),ISNUMBER(INDIRECT("FECHA_"&amp;$B171,1))), IF(L171&lt;=INDIRECT("FECHA_"&amp;$B171,1),"INCUMPLIDA","PROCESO"), "VERIFICAR FECHA")),"SIN VALOR AVANCE")</f>
        <v>CUMPLIDA</v>
      </c>
    </row>
    <row r="172" spans="1:17" ht="90.75">
      <c r="A172" s="278" t="s">
        <v>18</v>
      </c>
      <c r="B172" s="203" t="s">
        <v>14</v>
      </c>
      <c r="C172" s="609"/>
      <c r="D172" s="609"/>
      <c r="E172" s="611"/>
      <c r="F172" s="608"/>
      <c r="G172" s="205" t="s">
        <v>563</v>
      </c>
      <c r="H172" s="517" t="s">
        <v>564</v>
      </c>
      <c r="I172" s="515" t="s">
        <v>571</v>
      </c>
      <c r="J172" s="204">
        <v>1</v>
      </c>
      <c r="K172" s="198">
        <v>45139</v>
      </c>
      <c r="L172" s="198">
        <v>45350</v>
      </c>
      <c r="M172" s="199">
        <f t="shared" si="6"/>
        <v>30.142857142857142</v>
      </c>
      <c r="N172" s="200">
        <v>1</v>
      </c>
      <c r="O172" s="515" t="s">
        <v>561</v>
      </c>
      <c r="P172" s="200">
        <f t="shared" si="5"/>
        <v>1</v>
      </c>
      <c r="Q172" s="201" t="str" cm="1">
        <f t="array" aca="1" ref="Q172" ca="1">IF(ISNUMBER(P172),IF(P172=100%,"CUMPLIDA",IF(AND(ISNUMBER(L172),ISNUMBER(INDIRECT("FECHA_"&amp;$B172,1))), IF(L172&lt;=INDIRECT("FECHA_"&amp;$B172,1),"INCUMPLIDA","PROCESO"), "VERIFICAR FECHA")),"SIN VALOR AVANCE")</f>
        <v>CUMPLIDA</v>
      </c>
    </row>
    <row r="173" spans="1:17" ht="360" customHeight="1">
      <c r="A173" s="278" t="s">
        <v>18</v>
      </c>
      <c r="B173" s="203" t="s">
        <v>14</v>
      </c>
      <c r="C173" s="609"/>
      <c r="D173" s="609"/>
      <c r="E173" s="205" t="s">
        <v>572</v>
      </c>
      <c r="F173" s="608"/>
      <c r="G173" s="205" t="s">
        <v>573</v>
      </c>
      <c r="H173" s="517" t="s">
        <v>574</v>
      </c>
      <c r="I173" s="515" t="s">
        <v>575</v>
      </c>
      <c r="J173" s="204">
        <v>1</v>
      </c>
      <c r="K173" s="198">
        <v>45139</v>
      </c>
      <c r="L173" s="198">
        <v>45291</v>
      </c>
      <c r="M173" s="199">
        <f t="shared" si="6"/>
        <v>21.714285714285715</v>
      </c>
      <c r="N173" s="200">
        <v>1</v>
      </c>
      <c r="O173" s="515" t="s">
        <v>576</v>
      </c>
      <c r="P173" s="200">
        <f t="shared" si="5"/>
        <v>1</v>
      </c>
      <c r="Q173" s="201" t="str" cm="1">
        <f t="array" aca="1" ref="Q173" ca="1">IF(ISNUMBER(P173),IF(P173=100%,"CUMPLIDA",IF(AND(ISNUMBER(L173),ISNUMBER(INDIRECT("FECHA_"&amp;$B173,1))), IF(L173&lt;=INDIRECT("FECHA_"&amp;$B173,1),"INCUMPLIDA","PROCESO"), "VERIFICAR FECHA")),"SIN VALOR AVANCE")</f>
        <v>CUMPLIDA</v>
      </c>
    </row>
    <row r="174" spans="1:17" ht="165">
      <c r="A174" s="278" t="s">
        <v>18</v>
      </c>
      <c r="B174" s="203" t="s">
        <v>14</v>
      </c>
      <c r="C174" s="609"/>
      <c r="D174" s="609"/>
      <c r="E174" s="205" t="s">
        <v>577</v>
      </c>
      <c r="F174" s="608"/>
      <c r="G174" s="205" t="s">
        <v>578</v>
      </c>
      <c r="H174" s="515" t="s">
        <v>579</v>
      </c>
      <c r="I174" s="515" t="s">
        <v>580</v>
      </c>
      <c r="J174" s="204">
        <v>1</v>
      </c>
      <c r="K174" s="198">
        <v>45139</v>
      </c>
      <c r="L174" s="198">
        <v>45350</v>
      </c>
      <c r="M174" s="199">
        <f t="shared" si="6"/>
        <v>30.142857142857142</v>
      </c>
      <c r="N174" s="200">
        <v>1</v>
      </c>
      <c r="O174" s="515" t="s">
        <v>561</v>
      </c>
      <c r="P174" s="200">
        <f t="shared" si="5"/>
        <v>1</v>
      </c>
      <c r="Q174" s="201" t="str" cm="1">
        <f t="array" aca="1" ref="Q174" ca="1">IF(ISNUMBER(P174),IF(P174=100%,"CUMPLIDA",IF(AND(ISNUMBER(L174),ISNUMBER(INDIRECT("FECHA_"&amp;$B174,1))), IF(L174&lt;=INDIRECT("FECHA_"&amp;$B174,1),"INCUMPLIDA","PROCESO"), "VERIFICAR FECHA")),"SIN VALOR AVANCE")</f>
        <v>CUMPLIDA</v>
      </c>
    </row>
    <row r="175" spans="1:17" ht="409.5">
      <c r="A175" s="278" t="s">
        <v>18</v>
      </c>
      <c r="B175" s="203" t="s">
        <v>14</v>
      </c>
      <c r="C175" s="609" t="s">
        <v>581</v>
      </c>
      <c r="D175" s="609" t="s">
        <v>312</v>
      </c>
      <c r="E175" s="608" t="s">
        <v>582</v>
      </c>
      <c r="F175" s="608" t="s">
        <v>583</v>
      </c>
      <c r="G175" s="196" t="s">
        <v>584</v>
      </c>
      <c r="H175" s="515" t="s">
        <v>585</v>
      </c>
      <c r="I175" s="515" t="s">
        <v>586</v>
      </c>
      <c r="J175" s="204">
        <v>1</v>
      </c>
      <c r="K175" s="198">
        <v>44805</v>
      </c>
      <c r="L175" s="198">
        <v>44834</v>
      </c>
      <c r="M175" s="199">
        <f t="shared" si="6"/>
        <v>4.1428571428571432</v>
      </c>
      <c r="N175" s="200">
        <v>1</v>
      </c>
      <c r="O175" s="515" t="s">
        <v>587</v>
      </c>
      <c r="P175" s="200">
        <f t="shared" si="5"/>
        <v>1</v>
      </c>
      <c r="Q175" s="201" t="str" cm="1">
        <f t="array" aca="1" ref="Q175" ca="1">IF(ISNUMBER(P175),IF(P175=100%,"CUMPLIDA",IF(AND(ISNUMBER(L175),ISNUMBER(INDIRECT("FECHA_"&amp;$B175,1))), IF(L175&lt;=INDIRECT("FECHA_"&amp;$B175,1),"INCUMPLIDA","PROCESO"), "VERIFICAR FECHA")),"SIN VALOR AVANCE")</f>
        <v>CUMPLIDA</v>
      </c>
    </row>
    <row r="176" spans="1:17" ht="165.75">
      <c r="A176" s="278" t="s">
        <v>18</v>
      </c>
      <c r="B176" s="203" t="s">
        <v>14</v>
      </c>
      <c r="C176" s="609"/>
      <c r="D176" s="609"/>
      <c r="E176" s="608"/>
      <c r="F176" s="608"/>
      <c r="G176" s="196" t="s">
        <v>588</v>
      </c>
      <c r="H176" s="515" t="s">
        <v>589</v>
      </c>
      <c r="I176" s="515" t="s">
        <v>590</v>
      </c>
      <c r="J176" s="204">
        <v>6</v>
      </c>
      <c r="K176" s="198">
        <v>44835</v>
      </c>
      <c r="L176" s="198">
        <v>45016</v>
      </c>
      <c r="M176" s="199">
        <f t="shared" si="6"/>
        <v>25.857142857142858</v>
      </c>
      <c r="N176" s="200">
        <v>1</v>
      </c>
      <c r="O176" s="515" t="s">
        <v>591</v>
      </c>
      <c r="P176" s="200">
        <f t="shared" si="5"/>
        <v>1</v>
      </c>
      <c r="Q176" s="201" t="str" cm="1">
        <f t="array" aca="1" ref="Q176" ca="1">IF(ISNUMBER(P176),IF(P176=100%,"CUMPLIDA",IF(AND(ISNUMBER(L176),ISNUMBER(INDIRECT("FECHA_"&amp;$B176,1))), IF(L176&lt;=INDIRECT("FECHA_"&amp;$B176,1),"INCUMPLIDA","PROCESO"), "VERIFICAR FECHA")),"SIN VALOR AVANCE")</f>
        <v>CUMPLIDA</v>
      </c>
    </row>
    <row r="177" spans="1:17" ht="195">
      <c r="A177" s="278" t="s">
        <v>18</v>
      </c>
      <c r="B177" s="203" t="s">
        <v>14</v>
      </c>
      <c r="C177" s="609"/>
      <c r="D177" s="609"/>
      <c r="E177" s="608"/>
      <c r="F177" s="608"/>
      <c r="G177" s="196" t="s">
        <v>592</v>
      </c>
      <c r="H177" s="515" t="s">
        <v>593</v>
      </c>
      <c r="I177" s="515" t="s">
        <v>594</v>
      </c>
      <c r="J177" s="200">
        <v>1</v>
      </c>
      <c r="K177" s="198">
        <v>44805</v>
      </c>
      <c r="L177" s="198">
        <v>45291</v>
      </c>
      <c r="M177" s="199">
        <f t="shared" si="6"/>
        <v>69.428571428571431</v>
      </c>
      <c r="N177" s="200">
        <v>1</v>
      </c>
      <c r="O177" s="515" t="s">
        <v>595</v>
      </c>
      <c r="P177" s="200">
        <f t="shared" si="5"/>
        <v>1</v>
      </c>
      <c r="Q177" s="201" t="str" cm="1">
        <f t="array" aca="1" ref="Q177" ca="1">IF(ISNUMBER(P177),IF(P177=100%,"CUMPLIDA",IF(AND(ISNUMBER(L177),ISNUMBER(INDIRECT("FECHA_"&amp;$B177,1))), IF(L177&lt;=INDIRECT("FECHA_"&amp;$B177,1),"INCUMPLIDA","PROCESO"), "VERIFICAR FECHA")),"SIN VALOR AVANCE")</f>
        <v>CUMPLIDA</v>
      </c>
    </row>
    <row r="178" spans="1:17" ht="120" customHeight="1">
      <c r="A178" s="278" t="s">
        <v>18</v>
      </c>
      <c r="B178" s="203" t="s">
        <v>14</v>
      </c>
      <c r="C178" s="609"/>
      <c r="D178" s="609"/>
      <c r="E178" s="608" t="s">
        <v>596</v>
      </c>
      <c r="F178" s="608"/>
      <c r="G178" s="196" t="s">
        <v>592</v>
      </c>
      <c r="H178" s="515" t="s">
        <v>593</v>
      </c>
      <c r="I178" s="515" t="s">
        <v>597</v>
      </c>
      <c r="J178" s="200">
        <v>1</v>
      </c>
      <c r="K178" s="198">
        <v>45108</v>
      </c>
      <c r="L178" s="198">
        <v>45473</v>
      </c>
      <c r="M178" s="199">
        <f t="shared" si="6"/>
        <v>52.142857142857146</v>
      </c>
      <c r="N178" s="200">
        <v>1</v>
      </c>
      <c r="O178" s="515" t="s">
        <v>595</v>
      </c>
      <c r="P178" s="200">
        <f t="shared" si="5"/>
        <v>1</v>
      </c>
      <c r="Q178" s="201" t="str" cm="1">
        <f t="array" aca="1" ref="Q178" ca="1">IF(ISNUMBER(P178),IF(P178=100%,"CUMPLIDA",IF(AND(ISNUMBER(L178),ISNUMBER(INDIRECT("FECHA_"&amp;$B178,1))), IF(L178&lt;=INDIRECT("FECHA_"&amp;$B178,1),"INCUMPLIDA","PROCESO"), "VERIFICAR FECHA")),"SIN VALOR AVANCE")</f>
        <v>CUMPLIDA</v>
      </c>
    </row>
    <row r="179" spans="1:17" ht="285">
      <c r="A179" s="278" t="s">
        <v>18</v>
      </c>
      <c r="B179" s="203" t="s">
        <v>14</v>
      </c>
      <c r="C179" s="609"/>
      <c r="D179" s="609"/>
      <c r="E179" s="608"/>
      <c r="F179" s="608"/>
      <c r="G179" s="196" t="s">
        <v>484</v>
      </c>
      <c r="H179" s="515" t="s">
        <v>598</v>
      </c>
      <c r="I179" s="515" t="s">
        <v>486</v>
      </c>
      <c r="J179" s="204">
        <v>4</v>
      </c>
      <c r="K179" s="198">
        <v>44805</v>
      </c>
      <c r="L179" s="198">
        <v>45168</v>
      </c>
      <c r="M179" s="199">
        <f t="shared" si="6"/>
        <v>51.857142857142854</v>
      </c>
      <c r="N179" s="200">
        <v>1</v>
      </c>
      <c r="O179" s="515" t="s">
        <v>595</v>
      </c>
      <c r="P179" s="200">
        <f t="shared" si="5"/>
        <v>1</v>
      </c>
      <c r="Q179" s="201" t="str" cm="1">
        <f t="array" aca="1" ref="Q179" ca="1">IF(ISNUMBER(P179),IF(P179=100%,"CUMPLIDA",IF(AND(ISNUMBER(L179),ISNUMBER(INDIRECT("FECHA_"&amp;$B179,1))), IF(L179&lt;=INDIRECT("FECHA_"&amp;$B179,1),"INCUMPLIDA","PROCESO"), "VERIFICAR FECHA")),"SIN VALOR AVANCE")</f>
        <v>CUMPLIDA</v>
      </c>
    </row>
    <row r="180" spans="1:17" ht="105">
      <c r="A180" s="278" t="s">
        <v>18</v>
      </c>
      <c r="B180" s="203" t="s">
        <v>14</v>
      </c>
      <c r="C180" s="609"/>
      <c r="D180" s="609"/>
      <c r="E180" s="608"/>
      <c r="F180" s="608"/>
      <c r="G180" s="196" t="s">
        <v>501</v>
      </c>
      <c r="H180" s="515" t="s">
        <v>502</v>
      </c>
      <c r="I180" s="515" t="s">
        <v>503</v>
      </c>
      <c r="J180" s="200">
        <v>1</v>
      </c>
      <c r="K180" s="198">
        <v>44835</v>
      </c>
      <c r="L180" s="198">
        <v>44956</v>
      </c>
      <c r="M180" s="199">
        <f t="shared" si="6"/>
        <v>17.285714285714285</v>
      </c>
      <c r="N180" s="200">
        <v>1</v>
      </c>
      <c r="O180" s="515" t="s">
        <v>595</v>
      </c>
      <c r="P180" s="200">
        <f t="shared" si="5"/>
        <v>1</v>
      </c>
      <c r="Q180" s="201" t="str" cm="1">
        <f t="array" aca="1" ref="Q180" ca="1">IF(ISNUMBER(P180),IF(P180=100%,"CUMPLIDA",IF(AND(ISNUMBER(L180),ISNUMBER(INDIRECT("FECHA_"&amp;$B180,1))), IF(L180&lt;=INDIRECT("FECHA_"&amp;$B180,1),"INCUMPLIDA","PROCESO"), "VERIFICAR FECHA")),"SIN VALOR AVANCE")</f>
        <v>CUMPLIDA</v>
      </c>
    </row>
    <row r="181" spans="1:17" ht="120">
      <c r="A181" s="278" t="s">
        <v>18</v>
      </c>
      <c r="B181" s="203" t="s">
        <v>14</v>
      </c>
      <c r="C181" s="609"/>
      <c r="D181" s="609"/>
      <c r="E181" s="608" t="s">
        <v>599</v>
      </c>
      <c r="F181" s="608"/>
      <c r="G181" s="196" t="s">
        <v>504</v>
      </c>
      <c r="H181" s="515" t="s">
        <v>600</v>
      </c>
      <c r="I181" s="515" t="s">
        <v>506</v>
      </c>
      <c r="J181" s="204">
        <v>4</v>
      </c>
      <c r="K181" s="198">
        <v>44835</v>
      </c>
      <c r="L181" s="198">
        <v>44956</v>
      </c>
      <c r="M181" s="199">
        <f t="shared" si="6"/>
        <v>17.285714285714285</v>
      </c>
      <c r="N181" s="200">
        <v>1</v>
      </c>
      <c r="O181" s="515" t="s">
        <v>595</v>
      </c>
      <c r="P181" s="200">
        <f t="shared" si="5"/>
        <v>1</v>
      </c>
      <c r="Q181" s="201" t="str" cm="1">
        <f t="array" aca="1" ref="Q181" ca="1">IF(ISNUMBER(P181),IF(P181=100%,"CUMPLIDA",IF(AND(ISNUMBER(L181),ISNUMBER(INDIRECT("FECHA_"&amp;$B181,1))), IF(L181&lt;=INDIRECT("FECHA_"&amp;$B181,1),"INCUMPLIDA","PROCESO"), "VERIFICAR FECHA")),"SIN VALOR AVANCE")</f>
        <v>CUMPLIDA</v>
      </c>
    </row>
    <row r="182" spans="1:17" ht="105">
      <c r="A182" s="278" t="s">
        <v>18</v>
      </c>
      <c r="B182" s="203" t="s">
        <v>14</v>
      </c>
      <c r="C182" s="609"/>
      <c r="D182" s="609"/>
      <c r="E182" s="608"/>
      <c r="F182" s="608"/>
      <c r="G182" s="196" t="s">
        <v>601</v>
      </c>
      <c r="H182" s="515" t="s">
        <v>602</v>
      </c>
      <c r="I182" s="515" t="s">
        <v>603</v>
      </c>
      <c r="J182" s="204">
        <v>1</v>
      </c>
      <c r="K182" s="198">
        <v>44805</v>
      </c>
      <c r="L182" s="198">
        <v>44865</v>
      </c>
      <c r="M182" s="199">
        <f t="shared" si="6"/>
        <v>8.5714285714285712</v>
      </c>
      <c r="N182" s="200">
        <v>1</v>
      </c>
      <c r="O182" s="515" t="s">
        <v>604</v>
      </c>
      <c r="P182" s="200">
        <f t="shared" si="5"/>
        <v>1</v>
      </c>
      <c r="Q182" s="201" t="str" cm="1">
        <f t="array" aca="1" ref="Q182" ca="1">IF(ISNUMBER(P182),IF(P182=100%,"CUMPLIDA",IF(AND(ISNUMBER(L182),ISNUMBER(INDIRECT("FECHA_"&amp;$B182,1))), IF(L182&lt;=INDIRECT("FECHA_"&amp;$B182,1),"INCUMPLIDA","PROCESO"), "VERIFICAR FECHA")),"SIN VALOR AVANCE")</f>
        <v>CUMPLIDA</v>
      </c>
    </row>
    <row r="183" spans="1:17" ht="90">
      <c r="A183" s="278" t="s">
        <v>18</v>
      </c>
      <c r="B183" s="203" t="s">
        <v>14</v>
      </c>
      <c r="C183" s="609"/>
      <c r="D183" s="609"/>
      <c r="E183" s="608"/>
      <c r="F183" s="608"/>
      <c r="G183" s="196" t="s">
        <v>605</v>
      </c>
      <c r="H183" s="515" t="s">
        <v>606</v>
      </c>
      <c r="I183" s="515" t="s">
        <v>607</v>
      </c>
      <c r="J183" s="204">
        <v>2</v>
      </c>
      <c r="K183" s="198">
        <v>44805</v>
      </c>
      <c r="L183" s="198">
        <v>44834</v>
      </c>
      <c r="M183" s="199">
        <f t="shared" si="6"/>
        <v>4.1428571428571432</v>
      </c>
      <c r="N183" s="200">
        <v>1</v>
      </c>
      <c r="O183" s="515" t="s">
        <v>608</v>
      </c>
      <c r="P183" s="200">
        <f t="shared" si="5"/>
        <v>1</v>
      </c>
      <c r="Q183" s="201" t="str" cm="1">
        <f t="array" aca="1" ref="Q183" ca="1">IF(ISNUMBER(P183),IF(P183=100%,"CUMPLIDA",IF(AND(ISNUMBER(L183),ISNUMBER(INDIRECT("FECHA_"&amp;$B183,1))), IF(L183&lt;=INDIRECT("FECHA_"&amp;$B183,1),"INCUMPLIDA","PROCESO"), "VERIFICAR FECHA")),"SIN VALOR AVANCE")</f>
        <v>CUMPLIDA</v>
      </c>
    </row>
    <row r="184" spans="1:17" ht="409.5">
      <c r="A184" s="278" t="s">
        <v>18</v>
      </c>
      <c r="B184" s="203" t="s">
        <v>14</v>
      </c>
      <c r="C184" s="609" t="s">
        <v>609</v>
      </c>
      <c r="D184" s="609" t="s">
        <v>312</v>
      </c>
      <c r="E184" s="196" t="s">
        <v>610</v>
      </c>
      <c r="F184" s="608" t="s">
        <v>611</v>
      </c>
      <c r="G184" s="196" t="s">
        <v>612</v>
      </c>
      <c r="H184" s="515" t="s">
        <v>613</v>
      </c>
      <c r="I184" s="515" t="s">
        <v>614</v>
      </c>
      <c r="J184" s="200">
        <v>1</v>
      </c>
      <c r="K184" s="198">
        <v>45292</v>
      </c>
      <c r="L184" s="198">
        <v>45657</v>
      </c>
      <c r="M184" s="199">
        <f t="shared" si="6"/>
        <v>52.142857142857146</v>
      </c>
      <c r="N184" s="200">
        <v>1</v>
      </c>
      <c r="O184" s="515" t="s">
        <v>615</v>
      </c>
      <c r="P184" s="200">
        <f t="shared" si="5"/>
        <v>1</v>
      </c>
      <c r="Q184" s="201" t="str" cm="1">
        <f t="array" aca="1" ref="Q184" ca="1">IF(ISNUMBER(P184),IF(P184=100%,"CUMPLIDA",IF(AND(ISNUMBER(L184),ISNUMBER(INDIRECT("FECHA_"&amp;$B184,1))), IF(L184&lt;=INDIRECT("FECHA_"&amp;$B184,1),"INCUMPLIDA","PROCESO"), "VERIFICAR FECHA")),"SIN VALOR AVANCE")</f>
        <v>CUMPLIDA</v>
      </c>
    </row>
    <row r="185" spans="1:17" ht="165" customHeight="1">
      <c r="A185" s="278" t="s">
        <v>18</v>
      </c>
      <c r="B185" s="203" t="s">
        <v>14</v>
      </c>
      <c r="C185" s="609"/>
      <c r="D185" s="609"/>
      <c r="E185" s="196" t="s">
        <v>616</v>
      </c>
      <c r="F185" s="608"/>
      <c r="G185" s="196" t="s">
        <v>617</v>
      </c>
      <c r="H185" s="515" t="s">
        <v>618</v>
      </c>
      <c r="I185" s="515" t="s">
        <v>619</v>
      </c>
      <c r="J185" s="204">
        <v>1</v>
      </c>
      <c r="K185" s="198">
        <v>45292</v>
      </c>
      <c r="L185" s="198">
        <v>45382</v>
      </c>
      <c r="M185" s="199">
        <f t="shared" si="6"/>
        <v>12.857142857142858</v>
      </c>
      <c r="N185" s="200">
        <v>1</v>
      </c>
      <c r="O185" s="515" t="s">
        <v>615</v>
      </c>
      <c r="P185" s="200">
        <f t="shared" si="5"/>
        <v>1</v>
      </c>
      <c r="Q185" s="201" t="str" cm="1">
        <f t="array" aca="1" ref="Q185" ca="1">IF(ISNUMBER(P185),IF(P185=100%,"CUMPLIDA",IF(AND(ISNUMBER(L185),ISNUMBER(INDIRECT("FECHA_"&amp;$B185,1))), IF(L185&lt;=INDIRECT("FECHA_"&amp;$B185,1),"INCUMPLIDA","PROCESO"), "VERIFICAR FECHA")),"SIN VALOR AVANCE")</f>
        <v>CUMPLIDA</v>
      </c>
    </row>
    <row r="186" spans="1:17" ht="195.75">
      <c r="A186" s="278" t="s">
        <v>18</v>
      </c>
      <c r="B186" s="203" t="s">
        <v>14</v>
      </c>
      <c r="C186" s="609" t="s">
        <v>620</v>
      </c>
      <c r="D186" s="609" t="s">
        <v>312</v>
      </c>
      <c r="E186" s="608" t="s">
        <v>621</v>
      </c>
      <c r="F186" s="608" t="s">
        <v>622</v>
      </c>
      <c r="G186" s="196" t="s">
        <v>623</v>
      </c>
      <c r="H186" s="515" t="s">
        <v>624</v>
      </c>
      <c r="I186" s="515" t="s">
        <v>625</v>
      </c>
      <c r="J186" s="197">
        <v>1</v>
      </c>
      <c r="K186" s="198">
        <v>44501</v>
      </c>
      <c r="L186" s="198">
        <v>44592</v>
      </c>
      <c r="M186" s="199">
        <f t="shared" si="6"/>
        <v>13</v>
      </c>
      <c r="N186" s="200">
        <v>1</v>
      </c>
      <c r="O186" s="515" t="s">
        <v>626</v>
      </c>
      <c r="P186" s="200">
        <f t="shared" si="5"/>
        <v>1</v>
      </c>
      <c r="Q186" s="201" t="str" cm="1">
        <f t="array" aca="1" ref="Q186" ca="1">IF(ISNUMBER(P186),IF(P186=100%,"CUMPLIDA",IF(AND(ISNUMBER(L186),ISNUMBER(INDIRECT("FECHA_"&amp;$B186,1))), IF(L186&lt;=INDIRECT("FECHA_"&amp;$B186,1),"INCUMPLIDA","PROCESO"), "VERIFICAR FECHA")),"SIN VALOR AVANCE")</f>
        <v>CUMPLIDA</v>
      </c>
    </row>
    <row r="187" spans="1:17" ht="135.75">
      <c r="A187" s="278" t="s">
        <v>18</v>
      </c>
      <c r="B187" s="203" t="s">
        <v>14</v>
      </c>
      <c r="C187" s="609"/>
      <c r="D187" s="609"/>
      <c r="E187" s="608"/>
      <c r="F187" s="608"/>
      <c r="G187" s="196" t="s">
        <v>627</v>
      </c>
      <c r="H187" s="515" t="s">
        <v>628</v>
      </c>
      <c r="I187" s="515" t="s">
        <v>629</v>
      </c>
      <c r="J187" s="197">
        <v>6</v>
      </c>
      <c r="K187" s="198">
        <v>44501</v>
      </c>
      <c r="L187" s="198">
        <v>44681</v>
      </c>
      <c r="M187" s="199">
        <f t="shared" si="6"/>
        <v>25.714285714285715</v>
      </c>
      <c r="N187" s="200">
        <v>1</v>
      </c>
      <c r="O187" s="515" t="s">
        <v>630</v>
      </c>
      <c r="P187" s="200">
        <f t="shared" si="5"/>
        <v>1</v>
      </c>
      <c r="Q187" s="201" t="str" cm="1">
        <f t="array" aca="1" ref="Q187" ca="1">IF(ISNUMBER(P187),IF(P187=100%,"CUMPLIDA",IF(AND(ISNUMBER(L187),ISNUMBER(INDIRECT("FECHA_"&amp;$B187,1))), IF(L187&lt;=INDIRECT("FECHA_"&amp;$B187,1),"INCUMPLIDA","PROCESO"), "VERIFICAR FECHA")),"SIN VALOR AVANCE")</f>
        <v>CUMPLIDA</v>
      </c>
    </row>
    <row r="188" spans="1:17" ht="165.75">
      <c r="A188" s="278" t="s">
        <v>18</v>
      </c>
      <c r="B188" s="203" t="s">
        <v>14</v>
      </c>
      <c r="C188" s="609"/>
      <c r="D188" s="609"/>
      <c r="E188" s="608"/>
      <c r="F188" s="608"/>
      <c r="G188" s="196" t="s">
        <v>631</v>
      </c>
      <c r="H188" s="515" t="s">
        <v>632</v>
      </c>
      <c r="I188" s="515" t="s">
        <v>625</v>
      </c>
      <c r="J188" s="197">
        <v>1</v>
      </c>
      <c r="K188" s="198">
        <v>44501</v>
      </c>
      <c r="L188" s="198">
        <v>44681</v>
      </c>
      <c r="M188" s="199">
        <f t="shared" si="6"/>
        <v>25.714285714285715</v>
      </c>
      <c r="N188" s="200">
        <v>1</v>
      </c>
      <c r="O188" s="515" t="s">
        <v>633</v>
      </c>
      <c r="P188" s="200">
        <f t="shared" si="5"/>
        <v>1</v>
      </c>
      <c r="Q188" s="201" t="str" cm="1">
        <f t="array" aca="1" ref="Q188" ca="1">IF(ISNUMBER(P188),IF(P188=100%,"CUMPLIDA",IF(AND(ISNUMBER(L188),ISNUMBER(INDIRECT("FECHA_"&amp;$B188,1))), IF(L188&lt;=INDIRECT("FECHA_"&amp;$B188,1),"INCUMPLIDA","PROCESO"), "VERIFICAR FECHA")),"SIN VALOR AVANCE")</f>
        <v>CUMPLIDA</v>
      </c>
    </row>
    <row r="189" spans="1:17" ht="105.75" customHeight="1">
      <c r="A189" s="278" t="s">
        <v>18</v>
      </c>
      <c r="B189" s="203" t="s">
        <v>14</v>
      </c>
      <c r="C189" s="609"/>
      <c r="D189" s="609"/>
      <c r="E189" s="608" t="s">
        <v>634</v>
      </c>
      <c r="F189" s="608"/>
      <c r="G189" s="196" t="s">
        <v>635</v>
      </c>
      <c r="H189" s="515" t="s">
        <v>636</v>
      </c>
      <c r="I189" s="515" t="s">
        <v>625</v>
      </c>
      <c r="J189" s="197">
        <v>1</v>
      </c>
      <c r="K189" s="198">
        <v>44501</v>
      </c>
      <c r="L189" s="198">
        <v>44592</v>
      </c>
      <c r="M189" s="199">
        <f t="shared" si="6"/>
        <v>13</v>
      </c>
      <c r="N189" s="200">
        <v>1</v>
      </c>
      <c r="O189" s="515" t="s">
        <v>637</v>
      </c>
      <c r="P189" s="200">
        <f t="shared" si="5"/>
        <v>1</v>
      </c>
      <c r="Q189" s="201" t="str" cm="1">
        <f t="array" aca="1" ref="Q189" ca="1">IF(ISNUMBER(P189),IF(P189=100%,"CUMPLIDA",IF(AND(ISNUMBER(L189),ISNUMBER(INDIRECT("FECHA_"&amp;$B189,1))), IF(L189&lt;=INDIRECT("FECHA_"&amp;$B189,1),"INCUMPLIDA","PROCESO"), "VERIFICAR FECHA")),"SIN VALOR AVANCE")</f>
        <v>CUMPLIDA</v>
      </c>
    </row>
    <row r="190" spans="1:17" ht="210.75">
      <c r="A190" s="278" t="s">
        <v>18</v>
      </c>
      <c r="B190" s="203" t="s">
        <v>14</v>
      </c>
      <c r="C190" s="609"/>
      <c r="D190" s="609"/>
      <c r="E190" s="608"/>
      <c r="F190" s="608"/>
      <c r="G190" s="196" t="s">
        <v>638</v>
      </c>
      <c r="H190" s="515" t="s">
        <v>639</v>
      </c>
      <c r="I190" s="515" t="s">
        <v>640</v>
      </c>
      <c r="J190" s="197">
        <v>2</v>
      </c>
      <c r="K190" s="198">
        <v>44501</v>
      </c>
      <c r="L190" s="198">
        <v>44681</v>
      </c>
      <c r="M190" s="199">
        <f t="shared" si="6"/>
        <v>25.714285714285715</v>
      </c>
      <c r="N190" s="200">
        <v>1</v>
      </c>
      <c r="O190" s="515" t="s">
        <v>641</v>
      </c>
      <c r="P190" s="200">
        <f t="shared" si="5"/>
        <v>1</v>
      </c>
      <c r="Q190" s="201" t="str" cm="1">
        <f t="array" aca="1" ref="Q190" ca="1">IF(ISNUMBER(P190),IF(P190=100%,"CUMPLIDA",IF(AND(ISNUMBER(L190),ISNUMBER(INDIRECT("FECHA_"&amp;$B190,1))), IF(L190&lt;=INDIRECT("FECHA_"&amp;$B190,1),"INCUMPLIDA","PROCESO"), "VERIFICAR FECHA")),"SIN VALOR AVANCE")</f>
        <v>CUMPLIDA</v>
      </c>
    </row>
    <row r="191" spans="1:17" ht="90.75">
      <c r="A191" s="278" t="s">
        <v>18</v>
      </c>
      <c r="B191" s="203" t="s">
        <v>14</v>
      </c>
      <c r="C191" s="609"/>
      <c r="D191" s="609"/>
      <c r="E191" s="608"/>
      <c r="F191" s="608"/>
      <c r="G191" s="196" t="s">
        <v>642</v>
      </c>
      <c r="H191" s="515" t="s">
        <v>643</v>
      </c>
      <c r="I191" s="515" t="s">
        <v>644</v>
      </c>
      <c r="J191" s="197">
        <v>1</v>
      </c>
      <c r="K191" s="198">
        <v>44501</v>
      </c>
      <c r="L191" s="198">
        <v>44681</v>
      </c>
      <c r="M191" s="199">
        <f t="shared" si="6"/>
        <v>25.714285714285715</v>
      </c>
      <c r="N191" s="200">
        <v>1</v>
      </c>
      <c r="O191" s="515" t="s">
        <v>645</v>
      </c>
      <c r="P191" s="200">
        <f t="shared" si="5"/>
        <v>1</v>
      </c>
      <c r="Q191" s="201" t="str" cm="1">
        <f t="array" aca="1" ref="Q191" ca="1">IF(ISNUMBER(P191),IF(P191=100%,"CUMPLIDA",IF(AND(ISNUMBER(L191),ISNUMBER(INDIRECT("FECHA_"&amp;$B191,1))), IF(L191&lt;=INDIRECT("FECHA_"&amp;$B191,1),"INCUMPLIDA","PROCESO"), "VERIFICAR FECHA")),"SIN VALOR AVANCE")</f>
        <v>CUMPLIDA</v>
      </c>
    </row>
    <row r="192" spans="1:17" ht="195.75" customHeight="1">
      <c r="A192" s="278" t="s">
        <v>18</v>
      </c>
      <c r="B192" s="203" t="s">
        <v>14</v>
      </c>
      <c r="C192" s="609" t="s">
        <v>646</v>
      </c>
      <c r="D192" s="609" t="s">
        <v>647</v>
      </c>
      <c r="E192" s="608" t="s">
        <v>648</v>
      </c>
      <c r="F192" s="608" t="s">
        <v>649</v>
      </c>
      <c r="G192" s="196" t="s">
        <v>650</v>
      </c>
      <c r="H192" s="515" t="s">
        <v>651</v>
      </c>
      <c r="I192" s="515" t="s">
        <v>652</v>
      </c>
      <c r="J192" s="197">
        <v>12</v>
      </c>
      <c r="K192" s="198">
        <v>44501</v>
      </c>
      <c r="L192" s="198">
        <v>44804</v>
      </c>
      <c r="M192" s="199">
        <f t="shared" si="6"/>
        <v>43.285714285714285</v>
      </c>
      <c r="N192" s="200">
        <v>1</v>
      </c>
      <c r="O192" s="515" t="s">
        <v>653</v>
      </c>
      <c r="P192" s="200">
        <f t="shared" si="5"/>
        <v>1</v>
      </c>
      <c r="Q192" s="201" t="str" cm="1">
        <f t="array" aca="1" ref="Q192" ca="1">IF(ISNUMBER(P192),IF(P192=100%,"CUMPLIDA",IF(AND(ISNUMBER(L192),ISNUMBER(INDIRECT("FECHA_"&amp;$B192,1))), IF(L192&lt;=INDIRECT("FECHA_"&amp;$B192,1),"INCUMPLIDA","PROCESO"), "VERIFICAR FECHA")),"SIN VALOR AVANCE")</f>
        <v>CUMPLIDA</v>
      </c>
    </row>
    <row r="193" spans="1:17" ht="180.75" customHeight="1">
      <c r="A193" s="278" t="s">
        <v>18</v>
      </c>
      <c r="B193" s="203" t="s">
        <v>14</v>
      </c>
      <c r="C193" s="609"/>
      <c r="D193" s="609"/>
      <c r="E193" s="608"/>
      <c r="F193" s="608"/>
      <c r="G193" s="196" t="s">
        <v>654</v>
      </c>
      <c r="H193" s="515" t="s">
        <v>655</v>
      </c>
      <c r="I193" s="515" t="s">
        <v>656</v>
      </c>
      <c r="J193" s="197">
        <v>8</v>
      </c>
      <c r="K193" s="198">
        <v>44501</v>
      </c>
      <c r="L193" s="198">
        <v>44682</v>
      </c>
      <c r="M193" s="199">
        <f t="shared" si="6"/>
        <v>25.857142857142858</v>
      </c>
      <c r="N193" s="200">
        <v>1</v>
      </c>
      <c r="O193" s="515" t="s">
        <v>657</v>
      </c>
      <c r="P193" s="200">
        <f t="shared" si="5"/>
        <v>1</v>
      </c>
      <c r="Q193" s="201" t="str" cm="1">
        <f t="array" aca="1" ref="Q193" ca="1">IF(ISNUMBER(P193),IF(P193=100%,"CUMPLIDA",IF(AND(ISNUMBER(L193),ISNUMBER(INDIRECT("FECHA_"&amp;$B193,1))), IF(L193&lt;=INDIRECT("FECHA_"&amp;$B193,1),"INCUMPLIDA","PROCESO"), "VERIFICAR FECHA")),"SIN VALOR AVANCE")</f>
        <v>CUMPLIDA</v>
      </c>
    </row>
    <row r="194" spans="1:17" ht="90.75">
      <c r="A194" s="278" t="s">
        <v>18</v>
      </c>
      <c r="B194" s="203" t="s">
        <v>14</v>
      </c>
      <c r="C194" s="609"/>
      <c r="D194" s="609"/>
      <c r="E194" s="608"/>
      <c r="F194" s="608"/>
      <c r="G194" s="608" t="s">
        <v>658</v>
      </c>
      <c r="H194" s="515" t="s">
        <v>659</v>
      </c>
      <c r="I194" s="515" t="s">
        <v>660</v>
      </c>
      <c r="J194" s="197">
        <v>1</v>
      </c>
      <c r="K194" s="198">
        <v>44562</v>
      </c>
      <c r="L194" s="198">
        <v>44620</v>
      </c>
      <c r="M194" s="199">
        <f t="shared" si="6"/>
        <v>8.2857142857142865</v>
      </c>
      <c r="N194" s="200">
        <v>1</v>
      </c>
      <c r="O194" s="515" t="s">
        <v>661</v>
      </c>
      <c r="P194" s="200">
        <f t="shared" si="5"/>
        <v>1</v>
      </c>
      <c r="Q194" s="201" t="str" cm="1">
        <f t="array" aca="1" ref="Q194" ca="1">IF(ISNUMBER(P194),IF(P194=100%,"CUMPLIDA",IF(AND(ISNUMBER(L194),ISNUMBER(INDIRECT("FECHA_"&amp;$B194,1))), IF(L194&lt;=INDIRECT("FECHA_"&amp;$B194,1),"INCUMPLIDA","PROCESO"), "VERIFICAR FECHA")),"SIN VALOR AVANCE")</f>
        <v>CUMPLIDA</v>
      </c>
    </row>
    <row r="195" spans="1:17" ht="90.75">
      <c r="A195" s="278" t="s">
        <v>18</v>
      </c>
      <c r="B195" s="203" t="s">
        <v>14</v>
      </c>
      <c r="C195" s="609"/>
      <c r="D195" s="609"/>
      <c r="E195" s="608"/>
      <c r="F195" s="608"/>
      <c r="G195" s="608"/>
      <c r="H195" s="515" t="s">
        <v>662</v>
      </c>
      <c r="I195" s="515" t="s">
        <v>663</v>
      </c>
      <c r="J195" s="197">
        <v>1</v>
      </c>
      <c r="K195" s="198">
        <v>44621</v>
      </c>
      <c r="L195" s="198">
        <v>44681</v>
      </c>
      <c r="M195" s="199">
        <f t="shared" si="6"/>
        <v>8.5714285714285712</v>
      </c>
      <c r="N195" s="200">
        <v>1</v>
      </c>
      <c r="O195" s="515" t="s">
        <v>661</v>
      </c>
      <c r="P195" s="200">
        <f t="shared" si="5"/>
        <v>1</v>
      </c>
      <c r="Q195" s="201" t="str" cm="1">
        <f t="array" aca="1" ref="Q195" ca="1">IF(ISNUMBER(P195),IF(P195=100%,"CUMPLIDA",IF(AND(ISNUMBER(L195),ISNUMBER(INDIRECT("FECHA_"&amp;$B195,1))), IF(L195&lt;=INDIRECT("FECHA_"&amp;$B195,1),"INCUMPLIDA","PROCESO"), "VERIFICAR FECHA")),"SIN VALOR AVANCE")</f>
        <v>CUMPLIDA</v>
      </c>
    </row>
    <row r="196" spans="1:17" ht="90.75">
      <c r="A196" s="278" t="s">
        <v>18</v>
      </c>
      <c r="B196" s="203" t="s">
        <v>14</v>
      </c>
      <c r="C196" s="609"/>
      <c r="D196" s="609"/>
      <c r="E196" s="608"/>
      <c r="F196" s="608"/>
      <c r="G196" s="608"/>
      <c r="H196" s="515" t="s">
        <v>664</v>
      </c>
      <c r="I196" s="515" t="s">
        <v>665</v>
      </c>
      <c r="J196" s="197">
        <v>1</v>
      </c>
      <c r="K196" s="198">
        <v>44682</v>
      </c>
      <c r="L196" s="198">
        <v>44803</v>
      </c>
      <c r="M196" s="199">
        <f t="shared" si="6"/>
        <v>17.285714285714285</v>
      </c>
      <c r="N196" s="200">
        <v>1</v>
      </c>
      <c r="O196" s="515" t="s">
        <v>661</v>
      </c>
      <c r="P196" s="200">
        <f t="shared" si="5"/>
        <v>1</v>
      </c>
      <c r="Q196" s="201" t="str" cm="1">
        <f t="array" aca="1" ref="Q196" ca="1">IF(ISNUMBER(P196),IF(P196=100%,"CUMPLIDA",IF(AND(ISNUMBER(L196),ISNUMBER(INDIRECT("FECHA_"&amp;$B196,1))), IF(L196&lt;=INDIRECT("FECHA_"&amp;$B196,1),"INCUMPLIDA","PROCESO"), "VERIFICAR FECHA")),"SIN VALOR AVANCE")</f>
        <v>CUMPLIDA</v>
      </c>
    </row>
    <row r="197" spans="1:17" ht="90.75" customHeight="1">
      <c r="A197" s="278" t="s">
        <v>18</v>
      </c>
      <c r="B197" s="203" t="s">
        <v>14</v>
      </c>
      <c r="C197" s="609"/>
      <c r="D197" s="609"/>
      <c r="E197" s="608"/>
      <c r="F197" s="608"/>
      <c r="G197" s="608" t="s">
        <v>666</v>
      </c>
      <c r="H197" s="515" t="s">
        <v>667</v>
      </c>
      <c r="I197" s="515" t="s">
        <v>668</v>
      </c>
      <c r="J197" s="197">
        <v>1</v>
      </c>
      <c r="K197" s="198">
        <v>44531</v>
      </c>
      <c r="L197" s="198">
        <v>44561</v>
      </c>
      <c r="M197" s="199">
        <f t="shared" si="6"/>
        <v>4.2857142857142856</v>
      </c>
      <c r="N197" s="200">
        <v>1</v>
      </c>
      <c r="O197" s="515" t="s">
        <v>669</v>
      </c>
      <c r="P197" s="200">
        <f t="shared" si="5"/>
        <v>1</v>
      </c>
      <c r="Q197" s="201" t="str" cm="1">
        <f t="array" aca="1" ref="Q197" ca="1">IF(ISNUMBER(P197),IF(P197=100%,"CUMPLIDA",IF(AND(ISNUMBER(L197),ISNUMBER(INDIRECT("FECHA_"&amp;$B197,1))), IF(L197&lt;=INDIRECT("FECHA_"&amp;$B197,1),"INCUMPLIDA","PROCESO"), "VERIFICAR FECHA")),"SIN VALOR AVANCE")</f>
        <v>CUMPLIDA</v>
      </c>
    </row>
    <row r="198" spans="1:17" ht="90.75" customHeight="1">
      <c r="A198" s="278" t="s">
        <v>18</v>
      </c>
      <c r="B198" s="203" t="s">
        <v>14</v>
      </c>
      <c r="C198" s="609"/>
      <c r="D198" s="609"/>
      <c r="E198" s="608"/>
      <c r="F198" s="608"/>
      <c r="G198" s="608"/>
      <c r="H198" s="515" t="s">
        <v>670</v>
      </c>
      <c r="I198" s="515" t="s">
        <v>671</v>
      </c>
      <c r="J198" s="197">
        <v>2</v>
      </c>
      <c r="K198" s="198">
        <v>44564</v>
      </c>
      <c r="L198" s="198">
        <v>44592</v>
      </c>
      <c r="M198" s="199">
        <f t="shared" si="6"/>
        <v>4</v>
      </c>
      <c r="N198" s="200">
        <v>1</v>
      </c>
      <c r="O198" s="515" t="s">
        <v>669</v>
      </c>
      <c r="P198" s="200">
        <f t="shared" si="5"/>
        <v>1</v>
      </c>
      <c r="Q198" s="201" t="str" cm="1">
        <f t="array" aca="1" ref="Q198" ca="1">IF(ISNUMBER(P198),IF(P198=100%,"CUMPLIDA",IF(AND(ISNUMBER(L198),ISNUMBER(INDIRECT("FECHA_"&amp;$B198,1))), IF(L198&lt;=INDIRECT("FECHA_"&amp;$B198,1),"INCUMPLIDA","PROCESO"), "VERIFICAR FECHA")),"SIN VALOR AVANCE")</f>
        <v>CUMPLIDA</v>
      </c>
    </row>
    <row r="199" spans="1:17" ht="90.75" customHeight="1">
      <c r="A199" s="278" t="s">
        <v>18</v>
      </c>
      <c r="B199" s="203" t="s">
        <v>14</v>
      </c>
      <c r="C199" s="609"/>
      <c r="D199" s="609"/>
      <c r="E199" s="608"/>
      <c r="F199" s="608"/>
      <c r="G199" s="196" t="s">
        <v>672</v>
      </c>
      <c r="H199" s="515" t="s">
        <v>673</v>
      </c>
      <c r="I199" s="515" t="s">
        <v>674</v>
      </c>
      <c r="J199" s="197">
        <v>1</v>
      </c>
      <c r="K199" s="198">
        <v>44564</v>
      </c>
      <c r="L199" s="198">
        <v>44773</v>
      </c>
      <c r="M199" s="199">
        <f t="shared" si="6"/>
        <v>29.857142857142858</v>
      </c>
      <c r="N199" s="200">
        <v>1</v>
      </c>
      <c r="O199" s="515" t="s">
        <v>669</v>
      </c>
      <c r="P199" s="200">
        <f t="shared" si="5"/>
        <v>1</v>
      </c>
      <c r="Q199" s="201" t="str" cm="1">
        <f t="array" aca="1" ref="Q199" ca="1">IF(ISNUMBER(P199),IF(P199=100%,"CUMPLIDA",IF(AND(ISNUMBER(L199),ISNUMBER(INDIRECT("FECHA_"&amp;$B199,1))), IF(L199&lt;=INDIRECT("FECHA_"&amp;$B199,1),"INCUMPLIDA","PROCESO"), "VERIFICAR FECHA")),"SIN VALOR AVANCE")</f>
        <v>CUMPLIDA</v>
      </c>
    </row>
    <row r="200" spans="1:17" ht="129.75" customHeight="1">
      <c r="A200" s="278" t="s">
        <v>18</v>
      </c>
      <c r="B200" s="203" t="s">
        <v>14</v>
      </c>
      <c r="C200" s="609" t="s">
        <v>675</v>
      </c>
      <c r="D200" s="609" t="s">
        <v>676</v>
      </c>
      <c r="E200" s="608" t="s">
        <v>677</v>
      </c>
      <c r="F200" s="608" t="s">
        <v>678</v>
      </c>
      <c r="G200" s="196" t="s">
        <v>679</v>
      </c>
      <c r="H200" s="515" t="s">
        <v>680</v>
      </c>
      <c r="I200" s="515" t="s">
        <v>681</v>
      </c>
      <c r="J200" s="200">
        <v>1</v>
      </c>
      <c r="K200" s="198">
        <v>45566</v>
      </c>
      <c r="L200" s="198">
        <v>45838</v>
      </c>
      <c r="M200" s="199">
        <f t="shared" si="6"/>
        <v>38.857142857142854</v>
      </c>
      <c r="N200" s="200">
        <v>0.6</v>
      </c>
      <c r="O200" s="526" t="s">
        <v>682</v>
      </c>
      <c r="P200" s="200">
        <f t="shared" si="5"/>
        <v>0.6</v>
      </c>
      <c r="Q200" s="201" t="str" cm="1">
        <f t="array" aca="1" ref="Q200" ca="1">IF(ISNUMBER(P200),IF(P200=100%,"CUMPLIDA",IF(AND(ISNUMBER(L200),ISNUMBER(INDIRECT("FECHA_"&amp;$B200,1))), IF(L200&lt;=INDIRECT("FECHA_"&amp;$B200,1),"INCUMPLIDA","PROCESO"), "VERIFICAR FECHA")),"SIN VALOR AVANCE")</f>
        <v>PROCESO</v>
      </c>
    </row>
    <row r="201" spans="1:17" ht="240">
      <c r="A201" s="278" t="s">
        <v>18</v>
      </c>
      <c r="B201" s="203" t="s">
        <v>14</v>
      </c>
      <c r="C201" s="609"/>
      <c r="D201" s="609"/>
      <c r="E201" s="608"/>
      <c r="F201" s="608"/>
      <c r="G201" s="196" t="s">
        <v>683</v>
      </c>
      <c r="H201" s="515" t="s">
        <v>684</v>
      </c>
      <c r="I201" s="515" t="s">
        <v>685</v>
      </c>
      <c r="J201" s="197">
        <v>15</v>
      </c>
      <c r="K201" s="198">
        <v>45566</v>
      </c>
      <c r="L201" s="198">
        <v>45657</v>
      </c>
      <c r="M201" s="199">
        <f t="shared" si="6"/>
        <v>13</v>
      </c>
      <c r="N201" s="200">
        <v>1</v>
      </c>
      <c r="O201" s="526" t="s">
        <v>686</v>
      </c>
      <c r="P201" s="200">
        <f t="shared" si="5"/>
        <v>1</v>
      </c>
      <c r="Q201" s="201" t="str" cm="1">
        <f t="array" aca="1" ref="Q201" ca="1">IF(ISNUMBER(P201),IF(P201=100%,"CUMPLIDA",IF(AND(ISNUMBER(L201),ISNUMBER(INDIRECT("FECHA_"&amp;$B201,1))), IF(L201&lt;=INDIRECT("FECHA_"&amp;$B201,1),"INCUMPLIDA","PROCESO"), "VERIFICAR FECHA")),"SIN VALOR AVANCE")</f>
        <v>CUMPLIDA</v>
      </c>
    </row>
    <row r="202" spans="1:17" ht="195">
      <c r="A202" s="278" t="s">
        <v>18</v>
      </c>
      <c r="B202" s="203" t="s">
        <v>14</v>
      </c>
      <c r="C202" s="609"/>
      <c r="D202" s="609"/>
      <c r="E202" s="608"/>
      <c r="F202" s="608"/>
      <c r="G202" s="196" t="s">
        <v>687</v>
      </c>
      <c r="H202" s="515" t="s">
        <v>688</v>
      </c>
      <c r="I202" s="515" t="s">
        <v>689</v>
      </c>
      <c r="J202" s="200">
        <v>1</v>
      </c>
      <c r="K202" s="198">
        <v>45566</v>
      </c>
      <c r="L202" s="198">
        <v>45657</v>
      </c>
      <c r="M202" s="199">
        <f t="shared" si="6"/>
        <v>13</v>
      </c>
      <c r="N202" s="200">
        <v>1</v>
      </c>
      <c r="O202" s="526" t="s">
        <v>690</v>
      </c>
      <c r="P202" s="200">
        <f t="shared" si="5"/>
        <v>1</v>
      </c>
      <c r="Q202" s="201" t="str" cm="1">
        <f t="array" aca="1" ref="Q202" ca="1">IF(ISNUMBER(P202),IF(P202=100%,"CUMPLIDA",IF(AND(ISNUMBER(L202),ISNUMBER(INDIRECT("FECHA_"&amp;$B202,1))), IF(L202&lt;=INDIRECT("FECHA_"&amp;$B202,1),"INCUMPLIDA","PROCESO"), "VERIFICAR FECHA")),"SIN VALOR AVANCE")</f>
        <v>CUMPLIDA</v>
      </c>
    </row>
    <row r="203" spans="1:17" ht="225">
      <c r="A203" s="278" t="s">
        <v>18</v>
      </c>
      <c r="B203" s="203" t="s">
        <v>14</v>
      </c>
      <c r="C203" s="609"/>
      <c r="D203" s="609"/>
      <c r="E203" s="205" t="s">
        <v>691</v>
      </c>
      <c r="F203" s="608"/>
      <c r="G203" s="196" t="s">
        <v>692</v>
      </c>
      <c r="H203" s="515" t="s">
        <v>693</v>
      </c>
      <c r="I203" s="515" t="s">
        <v>694</v>
      </c>
      <c r="J203" s="197">
        <v>5</v>
      </c>
      <c r="K203" s="198">
        <v>45566</v>
      </c>
      <c r="L203" s="198">
        <v>45657</v>
      </c>
      <c r="M203" s="199">
        <f t="shared" si="6"/>
        <v>13</v>
      </c>
      <c r="N203" s="200">
        <v>1</v>
      </c>
      <c r="O203" s="515" t="s">
        <v>695</v>
      </c>
      <c r="P203" s="200">
        <f t="shared" ref="P203:P266" si="7">IF(B203="ITRC",N203,N203/J203)</f>
        <v>1</v>
      </c>
      <c r="Q203" s="201" t="str" cm="1">
        <f t="array" aca="1" ref="Q203" ca="1">IF(ISNUMBER(P203),IF(P203=100%,"CUMPLIDA",IF(AND(ISNUMBER(L203),ISNUMBER(INDIRECT("FECHA_"&amp;$B203,1))), IF(L203&lt;=INDIRECT("FECHA_"&amp;$B203,1),"INCUMPLIDA","PROCESO"), "VERIFICAR FECHA")),"SIN VALOR AVANCE")</f>
        <v>CUMPLIDA</v>
      </c>
    </row>
    <row r="204" spans="1:17" ht="225">
      <c r="A204" s="278" t="s">
        <v>18</v>
      </c>
      <c r="B204" s="203" t="s">
        <v>14</v>
      </c>
      <c r="C204" s="609"/>
      <c r="D204" s="609"/>
      <c r="E204" s="205" t="s">
        <v>696</v>
      </c>
      <c r="F204" s="608"/>
      <c r="G204" s="196" t="s">
        <v>692</v>
      </c>
      <c r="H204" s="515" t="s">
        <v>693</v>
      </c>
      <c r="I204" s="515" t="s">
        <v>694</v>
      </c>
      <c r="J204" s="197">
        <v>5</v>
      </c>
      <c r="K204" s="198">
        <v>45566</v>
      </c>
      <c r="L204" s="198">
        <v>45657</v>
      </c>
      <c r="M204" s="199">
        <f t="shared" si="6"/>
        <v>13</v>
      </c>
      <c r="N204" s="200">
        <v>1</v>
      </c>
      <c r="O204" s="515" t="s">
        <v>695</v>
      </c>
      <c r="P204" s="200">
        <f t="shared" si="7"/>
        <v>1</v>
      </c>
      <c r="Q204" s="201" t="str" cm="1">
        <f t="array" aca="1" ref="Q204" ca="1">IF(ISNUMBER(P204),IF(P204=100%,"CUMPLIDA",IF(AND(ISNUMBER(L204),ISNUMBER(INDIRECT("FECHA_"&amp;$B204,1))), IF(L204&lt;=INDIRECT("FECHA_"&amp;$B204,1),"INCUMPLIDA","PROCESO"), "VERIFICAR FECHA")),"SIN VALOR AVANCE")</f>
        <v>CUMPLIDA</v>
      </c>
    </row>
    <row r="205" spans="1:17" ht="120">
      <c r="A205" s="278" t="s">
        <v>18</v>
      </c>
      <c r="B205" s="203" t="s">
        <v>14</v>
      </c>
      <c r="C205" s="609"/>
      <c r="D205" s="609"/>
      <c r="E205" s="608" t="s">
        <v>697</v>
      </c>
      <c r="F205" s="608"/>
      <c r="G205" s="196" t="s">
        <v>698</v>
      </c>
      <c r="H205" s="515" t="s">
        <v>699</v>
      </c>
      <c r="I205" s="515" t="s">
        <v>681</v>
      </c>
      <c r="J205" s="200">
        <v>1</v>
      </c>
      <c r="K205" s="198">
        <v>45566</v>
      </c>
      <c r="L205" s="198">
        <v>45838</v>
      </c>
      <c r="M205" s="199">
        <f t="shared" si="6"/>
        <v>38.857142857142854</v>
      </c>
      <c r="N205" s="200">
        <v>0.6</v>
      </c>
      <c r="O205" s="515" t="s">
        <v>695</v>
      </c>
      <c r="P205" s="200">
        <f t="shared" si="7"/>
        <v>0.6</v>
      </c>
      <c r="Q205" s="201" t="str" cm="1">
        <f t="array" aca="1" ref="Q205" ca="1">IF(ISNUMBER(P205),IF(P205=100%,"CUMPLIDA",IF(AND(ISNUMBER(L205),ISNUMBER(INDIRECT("FECHA_"&amp;$B205,1))), IF(L205&lt;=INDIRECT("FECHA_"&amp;$B205,1),"INCUMPLIDA","PROCESO"), "VERIFICAR FECHA")),"SIN VALOR AVANCE")</f>
        <v>PROCESO</v>
      </c>
    </row>
    <row r="206" spans="1:17" ht="240">
      <c r="A206" s="278" t="s">
        <v>18</v>
      </c>
      <c r="B206" s="203" t="s">
        <v>14</v>
      </c>
      <c r="C206" s="609"/>
      <c r="D206" s="609"/>
      <c r="E206" s="608"/>
      <c r="F206" s="608"/>
      <c r="G206" s="196" t="s">
        <v>700</v>
      </c>
      <c r="H206" s="515" t="s">
        <v>684</v>
      </c>
      <c r="I206" s="515" t="s">
        <v>685</v>
      </c>
      <c r="J206" s="197">
        <v>15</v>
      </c>
      <c r="K206" s="198">
        <v>45566</v>
      </c>
      <c r="L206" s="198">
        <v>45657</v>
      </c>
      <c r="M206" s="199">
        <f t="shared" si="6"/>
        <v>13</v>
      </c>
      <c r="N206" s="200">
        <v>1</v>
      </c>
      <c r="O206" s="526" t="s">
        <v>686</v>
      </c>
      <c r="P206" s="200">
        <f t="shared" si="7"/>
        <v>1</v>
      </c>
      <c r="Q206" s="201" t="str" cm="1">
        <f t="array" aca="1" ref="Q206" ca="1">IF(ISNUMBER(P206),IF(P206=100%,"CUMPLIDA",IF(AND(ISNUMBER(L206),ISNUMBER(INDIRECT("FECHA_"&amp;$B206,1))), IF(L206&lt;=INDIRECT("FECHA_"&amp;$B206,1),"INCUMPLIDA","PROCESO"), "VERIFICAR FECHA")),"SIN VALOR AVANCE")</f>
        <v>CUMPLIDA</v>
      </c>
    </row>
    <row r="207" spans="1:17" ht="195">
      <c r="A207" s="278" t="s">
        <v>18</v>
      </c>
      <c r="B207" s="203" t="s">
        <v>14</v>
      </c>
      <c r="C207" s="609"/>
      <c r="D207" s="609"/>
      <c r="E207" s="608"/>
      <c r="F207" s="608"/>
      <c r="G207" s="196" t="s">
        <v>687</v>
      </c>
      <c r="H207" s="515" t="s">
        <v>688</v>
      </c>
      <c r="I207" s="515" t="s">
        <v>689</v>
      </c>
      <c r="J207" s="200">
        <v>1</v>
      </c>
      <c r="K207" s="198">
        <v>45566</v>
      </c>
      <c r="L207" s="198">
        <v>45657</v>
      </c>
      <c r="M207" s="199">
        <f t="shared" si="6"/>
        <v>13</v>
      </c>
      <c r="N207" s="200">
        <v>1</v>
      </c>
      <c r="O207" s="526" t="s">
        <v>690</v>
      </c>
      <c r="P207" s="200">
        <f t="shared" si="7"/>
        <v>1</v>
      </c>
      <c r="Q207" s="201" t="str" cm="1">
        <f t="array" aca="1" ref="Q207" ca="1">IF(ISNUMBER(P207),IF(P207=100%,"CUMPLIDA",IF(AND(ISNUMBER(L207),ISNUMBER(INDIRECT("FECHA_"&amp;$B207,1))), IF(L207&lt;=INDIRECT("FECHA_"&amp;$B207,1),"INCUMPLIDA","PROCESO"), "VERIFICAR FECHA")),"SIN VALOR AVANCE")</f>
        <v>CUMPLIDA</v>
      </c>
    </row>
    <row r="208" spans="1:17" ht="225">
      <c r="A208" s="278" t="s">
        <v>18</v>
      </c>
      <c r="B208" s="203" t="s">
        <v>14</v>
      </c>
      <c r="C208" s="609"/>
      <c r="D208" s="609"/>
      <c r="E208" s="608"/>
      <c r="F208" s="608"/>
      <c r="G208" s="196" t="s">
        <v>692</v>
      </c>
      <c r="H208" s="515" t="s">
        <v>693</v>
      </c>
      <c r="I208" s="515" t="s">
        <v>694</v>
      </c>
      <c r="J208" s="197">
        <v>5</v>
      </c>
      <c r="K208" s="198">
        <v>45566</v>
      </c>
      <c r="L208" s="198">
        <v>45657</v>
      </c>
      <c r="M208" s="199">
        <f t="shared" ref="M208:M271" si="8">(L208-K208)/7</f>
        <v>13</v>
      </c>
      <c r="N208" s="200">
        <v>1</v>
      </c>
      <c r="O208" s="515" t="s">
        <v>695</v>
      </c>
      <c r="P208" s="200">
        <f t="shared" si="7"/>
        <v>1</v>
      </c>
      <c r="Q208" s="201" t="str" cm="1">
        <f t="array" aca="1" ref="Q208" ca="1">IF(ISNUMBER(P208),IF(P208=100%,"CUMPLIDA",IF(AND(ISNUMBER(L208),ISNUMBER(INDIRECT("FECHA_"&amp;$B208,1))), IF(L208&lt;=INDIRECT("FECHA_"&amp;$B208,1),"INCUMPLIDA","PROCESO"), "VERIFICAR FECHA")),"SIN VALOR AVANCE")</f>
        <v>CUMPLIDA</v>
      </c>
    </row>
    <row r="209" spans="1:17" ht="150" customHeight="1">
      <c r="A209" s="278" t="s">
        <v>18</v>
      </c>
      <c r="B209" s="203" t="s">
        <v>14</v>
      </c>
      <c r="C209" s="609" t="s">
        <v>701</v>
      </c>
      <c r="D209" s="609" t="s">
        <v>702</v>
      </c>
      <c r="E209" s="608" t="s">
        <v>703</v>
      </c>
      <c r="F209" s="608" t="s">
        <v>704</v>
      </c>
      <c r="G209" s="196" t="s">
        <v>705</v>
      </c>
      <c r="H209" s="515" t="s">
        <v>706</v>
      </c>
      <c r="I209" s="515" t="s">
        <v>707</v>
      </c>
      <c r="J209" s="197">
        <v>5</v>
      </c>
      <c r="K209" s="198">
        <v>45566</v>
      </c>
      <c r="L209" s="198">
        <v>45657</v>
      </c>
      <c r="M209" s="199">
        <f t="shared" si="8"/>
        <v>13</v>
      </c>
      <c r="N209" s="200">
        <v>1</v>
      </c>
      <c r="O209" s="515" t="s">
        <v>695</v>
      </c>
      <c r="P209" s="200">
        <f t="shared" si="7"/>
        <v>1</v>
      </c>
      <c r="Q209" s="201" t="str" cm="1">
        <f t="array" aca="1" ref="Q209" ca="1">IF(ISNUMBER(P209),IF(P209=100%,"CUMPLIDA",IF(AND(ISNUMBER(L209),ISNUMBER(INDIRECT("FECHA_"&amp;$B209,1))), IF(L209&lt;=INDIRECT("FECHA_"&amp;$B209,1),"INCUMPLIDA","PROCESO"), "VERIFICAR FECHA")),"SIN VALOR AVANCE")</f>
        <v>CUMPLIDA</v>
      </c>
    </row>
    <row r="210" spans="1:17" ht="225">
      <c r="A210" s="278" t="s">
        <v>18</v>
      </c>
      <c r="B210" s="203" t="s">
        <v>14</v>
      </c>
      <c r="C210" s="609"/>
      <c r="D210" s="609"/>
      <c r="E210" s="608"/>
      <c r="F210" s="608"/>
      <c r="G210" s="196" t="s">
        <v>705</v>
      </c>
      <c r="H210" s="515" t="s">
        <v>693</v>
      </c>
      <c r="I210" s="515" t="s">
        <v>707</v>
      </c>
      <c r="J210" s="197">
        <v>5</v>
      </c>
      <c r="K210" s="198">
        <v>45566</v>
      </c>
      <c r="L210" s="198">
        <v>45657</v>
      </c>
      <c r="M210" s="199">
        <f t="shared" si="8"/>
        <v>13</v>
      </c>
      <c r="N210" s="200">
        <v>1</v>
      </c>
      <c r="O210" s="515" t="s">
        <v>695</v>
      </c>
      <c r="P210" s="200">
        <f t="shared" si="7"/>
        <v>1</v>
      </c>
      <c r="Q210" s="201" t="str" cm="1">
        <f t="array" aca="1" ref="Q210" ca="1">IF(ISNUMBER(P210),IF(P210=100%,"CUMPLIDA",IF(AND(ISNUMBER(L210),ISNUMBER(INDIRECT("FECHA_"&amp;$B210,1))), IF(L210&lt;=INDIRECT("FECHA_"&amp;$B210,1),"INCUMPLIDA","PROCESO"), "VERIFICAR FECHA")),"SIN VALOR AVANCE")</f>
        <v>CUMPLIDA</v>
      </c>
    </row>
    <row r="211" spans="1:17" ht="225">
      <c r="A211" s="278" t="s">
        <v>18</v>
      </c>
      <c r="B211" s="203" t="s">
        <v>14</v>
      </c>
      <c r="C211" s="609"/>
      <c r="D211" s="609"/>
      <c r="E211" s="608"/>
      <c r="F211" s="608"/>
      <c r="G211" s="196" t="s">
        <v>708</v>
      </c>
      <c r="H211" s="515" t="s">
        <v>706</v>
      </c>
      <c r="I211" s="515" t="s">
        <v>707</v>
      </c>
      <c r="J211" s="197">
        <v>5</v>
      </c>
      <c r="K211" s="198">
        <v>45566</v>
      </c>
      <c r="L211" s="198">
        <v>45657</v>
      </c>
      <c r="M211" s="199">
        <f t="shared" si="8"/>
        <v>13</v>
      </c>
      <c r="N211" s="200">
        <v>1</v>
      </c>
      <c r="O211" s="515" t="s">
        <v>695</v>
      </c>
      <c r="P211" s="200">
        <f t="shared" si="7"/>
        <v>1</v>
      </c>
      <c r="Q211" s="201" t="str" cm="1">
        <f t="array" aca="1" ref="Q211" ca="1">IF(ISNUMBER(P211),IF(P211=100%,"CUMPLIDA",IF(AND(ISNUMBER(L211),ISNUMBER(INDIRECT("FECHA_"&amp;$B211,1))), IF(L211&lt;=INDIRECT("FECHA_"&amp;$B211,1),"INCUMPLIDA","PROCESO"), "VERIFICAR FECHA")),"SIN VALOR AVANCE")</f>
        <v>CUMPLIDA</v>
      </c>
    </row>
    <row r="212" spans="1:17" ht="225">
      <c r="A212" s="278" t="s">
        <v>18</v>
      </c>
      <c r="B212" s="203" t="s">
        <v>14</v>
      </c>
      <c r="C212" s="609"/>
      <c r="D212" s="609"/>
      <c r="E212" s="608"/>
      <c r="F212" s="608"/>
      <c r="G212" s="196" t="s">
        <v>705</v>
      </c>
      <c r="H212" s="515" t="s">
        <v>706</v>
      </c>
      <c r="I212" s="515" t="s">
        <v>707</v>
      </c>
      <c r="J212" s="197">
        <v>5</v>
      </c>
      <c r="K212" s="198">
        <v>45566</v>
      </c>
      <c r="L212" s="198">
        <v>45657</v>
      </c>
      <c r="M212" s="199">
        <f t="shared" si="8"/>
        <v>13</v>
      </c>
      <c r="N212" s="200">
        <v>1</v>
      </c>
      <c r="O212" s="515" t="s">
        <v>695</v>
      </c>
      <c r="P212" s="200">
        <f t="shared" si="7"/>
        <v>1</v>
      </c>
      <c r="Q212" s="201" t="str" cm="1">
        <f t="array" aca="1" ref="Q212" ca="1">IF(ISNUMBER(P212),IF(P212=100%,"CUMPLIDA",IF(AND(ISNUMBER(L212),ISNUMBER(INDIRECT("FECHA_"&amp;$B212,1))), IF(L212&lt;=INDIRECT("FECHA_"&amp;$B212,1),"INCUMPLIDA","PROCESO"), "VERIFICAR FECHA")),"SIN VALOR AVANCE")</f>
        <v>CUMPLIDA</v>
      </c>
    </row>
    <row r="213" spans="1:17" ht="150" customHeight="1">
      <c r="A213" s="278" t="s">
        <v>18</v>
      </c>
      <c r="B213" s="203" t="s">
        <v>14</v>
      </c>
      <c r="C213" s="609"/>
      <c r="D213" s="609"/>
      <c r="E213" s="608" t="s">
        <v>709</v>
      </c>
      <c r="F213" s="608"/>
      <c r="G213" s="196" t="s">
        <v>705</v>
      </c>
      <c r="H213" s="515" t="s">
        <v>706</v>
      </c>
      <c r="I213" s="515" t="s">
        <v>707</v>
      </c>
      <c r="J213" s="197">
        <v>5</v>
      </c>
      <c r="K213" s="198">
        <v>45566</v>
      </c>
      <c r="L213" s="198">
        <v>45657</v>
      </c>
      <c r="M213" s="199">
        <f t="shared" si="8"/>
        <v>13</v>
      </c>
      <c r="N213" s="200">
        <v>1</v>
      </c>
      <c r="O213" s="515" t="s">
        <v>695</v>
      </c>
      <c r="P213" s="200">
        <f t="shared" si="7"/>
        <v>1</v>
      </c>
      <c r="Q213" s="201" t="str" cm="1">
        <f t="array" aca="1" ref="Q213" ca="1">IF(ISNUMBER(P213),IF(P213=100%,"CUMPLIDA",IF(AND(ISNUMBER(L213),ISNUMBER(INDIRECT("FECHA_"&amp;$B213,1))), IF(L213&lt;=INDIRECT("FECHA_"&amp;$B213,1),"INCUMPLIDA","PROCESO"), "VERIFICAR FECHA")),"SIN VALOR AVANCE")</f>
        <v>CUMPLIDA</v>
      </c>
    </row>
    <row r="214" spans="1:17" ht="225">
      <c r="A214" s="278" t="s">
        <v>18</v>
      </c>
      <c r="B214" s="203" t="s">
        <v>14</v>
      </c>
      <c r="C214" s="609"/>
      <c r="D214" s="609"/>
      <c r="E214" s="608"/>
      <c r="F214" s="608"/>
      <c r="G214" s="196" t="s">
        <v>710</v>
      </c>
      <c r="H214" s="515" t="s">
        <v>706</v>
      </c>
      <c r="I214" s="515" t="s">
        <v>707</v>
      </c>
      <c r="J214" s="197">
        <v>5</v>
      </c>
      <c r="K214" s="198">
        <v>45566</v>
      </c>
      <c r="L214" s="198">
        <v>45657</v>
      </c>
      <c r="M214" s="199">
        <f t="shared" si="8"/>
        <v>13</v>
      </c>
      <c r="N214" s="200">
        <v>1</v>
      </c>
      <c r="O214" s="515" t="s">
        <v>695</v>
      </c>
      <c r="P214" s="200">
        <f t="shared" si="7"/>
        <v>1</v>
      </c>
      <c r="Q214" s="201" t="str" cm="1">
        <f t="array" aca="1" ref="Q214" ca="1">IF(ISNUMBER(P214),IF(P214=100%,"CUMPLIDA",IF(AND(ISNUMBER(L214),ISNUMBER(INDIRECT("FECHA_"&amp;$B214,1))), IF(L214&lt;=INDIRECT("FECHA_"&amp;$B214,1),"INCUMPLIDA","PROCESO"), "VERIFICAR FECHA")),"SIN VALOR AVANCE")</f>
        <v>CUMPLIDA</v>
      </c>
    </row>
    <row r="215" spans="1:17" ht="225">
      <c r="A215" s="278" t="s">
        <v>18</v>
      </c>
      <c r="B215" s="203" t="s">
        <v>14</v>
      </c>
      <c r="C215" s="609"/>
      <c r="D215" s="609"/>
      <c r="E215" s="608"/>
      <c r="F215" s="608"/>
      <c r="G215" s="196" t="s">
        <v>705</v>
      </c>
      <c r="H215" s="515" t="s">
        <v>706</v>
      </c>
      <c r="I215" s="515" t="s">
        <v>707</v>
      </c>
      <c r="J215" s="197">
        <v>5</v>
      </c>
      <c r="K215" s="198">
        <v>45566</v>
      </c>
      <c r="L215" s="198">
        <v>45657</v>
      </c>
      <c r="M215" s="199">
        <f t="shared" si="8"/>
        <v>13</v>
      </c>
      <c r="N215" s="200">
        <v>1</v>
      </c>
      <c r="O215" s="515" t="s">
        <v>695</v>
      </c>
      <c r="P215" s="200">
        <f t="shared" si="7"/>
        <v>1</v>
      </c>
      <c r="Q215" s="201" t="str" cm="1">
        <f t="array" aca="1" ref="Q215" ca="1">IF(ISNUMBER(P215),IF(P215=100%,"CUMPLIDA",IF(AND(ISNUMBER(L215),ISNUMBER(INDIRECT("FECHA_"&amp;$B215,1))), IF(L215&lt;=INDIRECT("FECHA_"&amp;$B215,1),"INCUMPLIDA","PROCESO"), "VERIFICAR FECHA")),"SIN VALOR AVANCE")</f>
        <v>CUMPLIDA</v>
      </c>
    </row>
    <row r="216" spans="1:17" ht="225">
      <c r="A216" s="278" t="s">
        <v>18</v>
      </c>
      <c r="B216" s="203" t="s">
        <v>14</v>
      </c>
      <c r="C216" s="609"/>
      <c r="D216" s="609"/>
      <c r="E216" s="608" t="s">
        <v>711</v>
      </c>
      <c r="F216" s="608"/>
      <c r="G216" s="196" t="s">
        <v>705</v>
      </c>
      <c r="H216" s="515" t="s">
        <v>706</v>
      </c>
      <c r="I216" s="515" t="s">
        <v>707</v>
      </c>
      <c r="J216" s="197">
        <v>5</v>
      </c>
      <c r="K216" s="198">
        <v>45566</v>
      </c>
      <c r="L216" s="198">
        <v>45657</v>
      </c>
      <c r="M216" s="199">
        <f t="shared" si="8"/>
        <v>13</v>
      </c>
      <c r="N216" s="200">
        <v>1</v>
      </c>
      <c r="O216" s="515" t="s">
        <v>695</v>
      </c>
      <c r="P216" s="200">
        <f t="shared" si="7"/>
        <v>1</v>
      </c>
      <c r="Q216" s="201" t="str" cm="1">
        <f t="array" aca="1" ref="Q216" ca="1">IF(ISNUMBER(P216),IF(P216=100%,"CUMPLIDA",IF(AND(ISNUMBER(L216),ISNUMBER(INDIRECT("FECHA_"&amp;$B216,1))), IF(L216&lt;=INDIRECT("FECHA_"&amp;$B216,1),"INCUMPLIDA","PROCESO"), "VERIFICAR FECHA")),"SIN VALOR AVANCE")</f>
        <v>CUMPLIDA</v>
      </c>
    </row>
    <row r="217" spans="1:17" ht="225">
      <c r="A217" s="278" t="s">
        <v>18</v>
      </c>
      <c r="B217" s="203" t="s">
        <v>14</v>
      </c>
      <c r="C217" s="609"/>
      <c r="D217" s="609"/>
      <c r="E217" s="608"/>
      <c r="F217" s="608"/>
      <c r="G217" s="196" t="s">
        <v>705</v>
      </c>
      <c r="H217" s="515" t="s">
        <v>706</v>
      </c>
      <c r="I217" s="515" t="s">
        <v>707</v>
      </c>
      <c r="J217" s="197">
        <v>5</v>
      </c>
      <c r="K217" s="198">
        <v>45566</v>
      </c>
      <c r="L217" s="198">
        <v>45657</v>
      </c>
      <c r="M217" s="199">
        <f t="shared" si="8"/>
        <v>13</v>
      </c>
      <c r="N217" s="200">
        <v>1</v>
      </c>
      <c r="O217" s="515" t="s">
        <v>695</v>
      </c>
      <c r="P217" s="200">
        <f t="shared" si="7"/>
        <v>1</v>
      </c>
      <c r="Q217" s="201" t="str" cm="1">
        <f t="array" aca="1" ref="Q217" ca="1">IF(ISNUMBER(P217),IF(P217=100%,"CUMPLIDA",IF(AND(ISNUMBER(L217),ISNUMBER(INDIRECT("FECHA_"&amp;$B217,1))), IF(L217&lt;=INDIRECT("FECHA_"&amp;$B217,1),"INCUMPLIDA","PROCESO"), "VERIFICAR FECHA")),"SIN VALOR AVANCE")</f>
        <v>CUMPLIDA</v>
      </c>
    </row>
    <row r="218" spans="1:17" ht="225">
      <c r="A218" s="278" t="s">
        <v>18</v>
      </c>
      <c r="B218" s="203" t="s">
        <v>14</v>
      </c>
      <c r="C218" s="609"/>
      <c r="D218" s="609"/>
      <c r="E218" s="608"/>
      <c r="F218" s="608"/>
      <c r="G218" s="196" t="s">
        <v>705</v>
      </c>
      <c r="H218" s="515" t="s">
        <v>706</v>
      </c>
      <c r="I218" s="515" t="s">
        <v>707</v>
      </c>
      <c r="J218" s="197">
        <v>5</v>
      </c>
      <c r="K218" s="198">
        <v>45566</v>
      </c>
      <c r="L218" s="198">
        <v>45657</v>
      </c>
      <c r="M218" s="199">
        <f t="shared" si="8"/>
        <v>13</v>
      </c>
      <c r="N218" s="200">
        <v>1</v>
      </c>
      <c r="O218" s="515" t="s">
        <v>695</v>
      </c>
      <c r="P218" s="200">
        <f t="shared" si="7"/>
        <v>1</v>
      </c>
      <c r="Q218" s="201" t="str" cm="1">
        <f t="array" aca="1" ref="Q218" ca="1">IF(ISNUMBER(P218),IF(P218=100%,"CUMPLIDA",IF(AND(ISNUMBER(L218),ISNUMBER(INDIRECT("FECHA_"&amp;$B218,1))), IF(L218&lt;=INDIRECT("FECHA_"&amp;$B218,1),"INCUMPLIDA","PROCESO"), "VERIFICAR FECHA")),"SIN VALOR AVANCE")</f>
        <v>CUMPLIDA</v>
      </c>
    </row>
    <row r="219" spans="1:17" ht="150" customHeight="1">
      <c r="A219" s="278" t="s">
        <v>18</v>
      </c>
      <c r="B219" s="203" t="s">
        <v>14</v>
      </c>
      <c r="C219" s="609"/>
      <c r="D219" s="609"/>
      <c r="E219" s="608" t="s">
        <v>712</v>
      </c>
      <c r="F219" s="608"/>
      <c r="G219" s="196" t="s">
        <v>705</v>
      </c>
      <c r="H219" s="515" t="s">
        <v>693</v>
      </c>
      <c r="I219" s="515" t="s">
        <v>694</v>
      </c>
      <c r="J219" s="197">
        <v>5</v>
      </c>
      <c r="K219" s="198">
        <v>45566</v>
      </c>
      <c r="L219" s="198">
        <v>45657</v>
      </c>
      <c r="M219" s="199">
        <f t="shared" si="8"/>
        <v>13</v>
      </c>
      <c r="N219" s="200">
        <v>1</v>
      </c>
      <c r="O219" s="515" t="s">
        <v>695</v>
      </c>
      <c r="P219" s="200">
        <f t="shared" si="7"/>
        <v>1</v>
      </c>
      <c r="Q219" s="201" t="str" cm="1">
        <f t="array" aca="1" ref="Q219" ca="1">IF(ISNUMBER(P219),IF(P219=100%,"CUMPLIDA",IF(AND(ISNUMBER(L219),ISNUMBER(INDIRECT("FECHA_"&amp;$B219,1))), IF(L219&lt;=INDIRECT("FECHA_"&amp;$B219,1),"INCUMPLIDA","PROCESO"), "VERIFICAR FECHA")),"SIN VALOR AVANCE")</f>
        <v>CUMPLIDA</v>
      </c>
    </row>
    <row r="220" spans="1:17" ht="225">
      <c r="A220" s="278" t="s">
        <v>18</v>
      </c>
      <c r="B220" s="203" t="s">
        <v>14</v>
      </c>
      <c r="C220" s="609"/>
      <c r="D220" s="609"/>
      <c r="E220" s="608"/>
      <c r="F220" s="608"/>
      <c r="G220" s="196" t="s">
        <v>705</v>
      </c>
      <c r="H220" s="515" t="s">
        <v>693</v>
      </c>
      <c r="I220" s="515" t="s">
        <v>694</v>
      </c>
      <c r="J220" s="197">
        <v>5</v>
      </c>
      <c r="K220" s="198">
        <v>45566</v>
      </c>
      <c r="L220" s="198">
        <v>45657</v>
      </c>
      <c r="M220" s="199">
        <f t="shared" si="8"/>
        <v>13</v>
      </c>
      <c r="N220" s="200">
        <v>1</v>
      </c>
      <c r="O220" s="515" t="s">
        <v>695</v>
      </c>
      <c r="P220" s="200">
        <f t="shared" si="7"/>
        <v>1</v>
      </c>
      <c r="Q220" s="201" t="str" cm="1">
        <f t="array" aca="1" ref="Q220" ca="1">IF(ISNUMBER(P220),IF(P220=100%,"CUMPLIDA",IF(AND(ISNUMBER(L220),ISNUMBER(INDIRECT("FECHA_"&amp;$B220,1))), IF(L220&lt;=INDIRECT("FECHA_"&amp;$B220,1),"INCUMPLIDA","PROCESO"), "VERIFICAR FECHA")),"SIN VALOR AVANCE")</f>
        <v>CUMPLIDA</v>
      </c>
    </row>
    <row r="221" spans="1:17" ht="225">
      <c r="A221" s="278" t="s">
        <v>18</v>
      </c>
      <c r="B221" s="203" t="s">
        <v>14</v>
      </c>
      <c r="C221" s="609"/>
      <c r="D221" s="609"/>
      <c r="E221" s="608"/>
      <c r="F221" s="608"/>
      <c r="G221" s="196" t="s">
        <v>705</v>
      </c>
      <c r="H221" s="515" t="s">
        <v>693</v>
      </c>
      <c r="I221" s="515" t="s">
        <v>694</v>
      </c>
      <c r="J221" s="197">
        <v>5</v>
      </c>
      <c r="K221" s="198">
        <v>45566</v>
      </c>
      <c r="L221" s="198">
        <v>45657</v>
      </c>
      <c r="M221" s="199">
        <f t="shared" si="8"/>
        <v>13</v>
      </c>
      <c r="N221" s="200">
        <v>1</v>
      </c>
      <c r="O221" s="515" t="s">
        <v>695</v>
      </c>
      <c r="P221" s="200">
        <f t="shared" si="7"/>
        <v>1</v>
      </c>
      <c r="Q221" s="201" t="str" cm="1">
        <f t="array" aca="1" ref="Q221" ca="1">IF(ISNUMBER(P221),IF(P221=100%,"CUMPLIDA",IF(AND(ISNUMBER(L221),ISNUMBER(INDIRECT("FECHA_"&amp;$B221,1))), IF(L221&lt;=INDIRECT("FECHA_"&amp;$B221,1),"INCUMPLIDA","PROCESO"), "VERIFICAR FECHA")),"SIN VALOR AVANCE")</f>
        <v>CUMPLIDA</v>
      </c>
    </row>
    <row r="222" spans="1:17" ht="225">
      <c r="A222" s="278" t="s">
        <v>18</v>
      </c>
      <c r="B222" s="203" t="s">
        <v>14</v>
      </c>
      <c r="C222" s="609"/>
      <c r="D222" s="609"/>
      <c r="E222" s="608" t="s">
        <v>713</v>
      </c>
      <c r="F222" s="608"/>
      <c r="G222" s="196" t="s">
        <v>705</v>
      </c>
      <c r="H222" s="515" t="s">
        <v>693</v>
      </c>
      <c r="I222" s="515" t="s">
        <v>694</v>
      </c>
      <c r="J222" s="197">
        <v>5</v>
      </c>
      <c r="K222" s="198">
        <v>45566</v>
      </c>
      <c r="L222" s="198">
        <v>45657</v>
      </c>
      <c r="M222" s="199">
        <f t="shared" si="8"/>
        <v>13</v>
      </c>
      <c r="N222" s="200">
        <v>1</v>
      </c>
      <c r="O222" s="515" t="s">
        <v>695</v>
      </c>
      <c r="P222" s="200">
        <f t="shared" si="7"/>
        <v>1</v>
      </c>
      <c r="Q222" s="201" t="str" cm="1">
        <f t="array" aca="1" ref="Q222" ca="1">IF(ISNUMBER(P222),IF(P222=100%,"CUMPLIDA",IF(AND(ISNUMBER(L222),ISNUMBER(INDIRECT("FECHA_"&amp;$B222,1))), IF(L222&lt;=INDIRECT("FECHA_"&amp;$B222,1),"INCUMPLIDA","PROCESO"), "VERIFICAR FECHA")),"SIN VALOR AVANCE")</f>
        <v>CUMPLIDA</v>
      </c>
    </row>
    <row r="223" spans="1:17" ht="225">
      <c r="A223" s="278" t="s">
        <v>18</v>
      </c>
      <c r="B223" s="203" t="s">
        <v>14</v>
      </c>
      <c r="C223" s="609"/>
      <c r="D223" s="609"/>
      <c r="E223" s="608"/>
      <c r="F223" s="608"/>
      <c r="G223" s="196" t="s">
        <v>705</v>
      </c>
      <c r="H223" s="515" t="s">
        <v>693</v>
      </c>
      <c r="I223" s="515" t="s">
        <v>694</v>
      </c>
      <c r="J223" s="197">
        <v>5</v>
      </c>
      <c r="K223" s="198">
        <v>45566</v>
      </c>
      <c r="L223" s="198">
        <v>45657</v>
      </c>
      <c r="M223" s="199">
        <f t="shared" si="8"/>
        <v>13</v>
      </c>
      <c r="N223" s="200">
        <v>1</v>
      </c>
      <c r="O223" s="515" t="s">
        <v>695</v>
      </c>
      <c r="P223" s="200">
        <f t="shared" si="7"/>
        <v>1</v>
      </c>
      <c r="Q223" s="201" t="str" cm="1">
        <f t="array" aca="1" ref="Q223" ca="1">IF(ISNUMBER(P223),IF(P223=100%,"CUMPLIDA",IF(AND(ISNUMBER(L223),ISNUMBER(INDIRECT("FECHA_"&amp;$B223,1))), IF(L223&lt;=INDIRECT("FECHA_"&amp;$B223,1),"INCUMPLIDA","PROCESO"), "VERIFICAR FECHA")),"SIN VALOR AVANCE")</f>
        <v>CUMPLIDA</v>
      </c>
    </row>
    <row r="224" spans="1:17" ht="225">
      <c r="A224" s="278" t="s">
        <v>18</v>
      </c>
      <c r="B224" s="203" t="s">
        <v>14</v>
      </c>
      <c r="C224" s="609"/>
      <c r="D224" s="609"/>
      <c r="E224" s="608"/>
      <c r="F224" s="608"/>
      <c r="G224" s="196" t="s">
        <v>705</v>
      </c>
      <c r="H224" s="515" t="s">
        <v>693</v>
      </c>
      <c r="I224" s="515" t="s">
        <v>694</v>
      </c>
      <c r="J224" s="197">
        <v>5</v>
      </c>
      <c r="K224" s="198">
        <v>45566</v>
      </c>
      <c r="L224" s="198">
        <v>45657</v>
      </c>
      <c r="M224" s="199">
        <f t="shared" si="8"/>
        <v>13</v>
      </c>
      <c r="N224" s="200">
        <v>1</v>
      </c>
      <c r="O224" s="515" t="s">
        <v>695</v>
      </c>
      <c r="P224" s="200">
        <f t="shared" si="7"/>
        <v>1</v>
      </c>
      <c r="Q224" s="201" t="str" cm="1">
        <f t="array" aca="1" ref="Q224" ca="1">IF(ISNUMBER(P224),IF(P224=100%,"CUMPLIDA",IF(AND(ISNUMBER(L224),ISNUMBER(INDIRECT("FECHA_"&amp;$B224,1))), IF(L224&lt;=INDIRECT("FECHA_"&amp;$B224,1),"INCUMPLIDA","PROCESO"), "VERIFICAR FECHA")),"SIN VALOR AVANCE")</f>
        <v>CUMPLIDA</v>
      </c>
    </row>
    <row r="225" spans="1:18" ht="180" customHeight="1">
      <c r="A225" s="278" t="s">
        <v>18</v>
      </c>
      <c r="B225" s="203" t="s">
        <v>14</v>
      </c>
      <c r="C225" s="609"/>
      <c r="D225" s="609"/>
      <c r="E225" s="608" t="s">
        <v>714</v>
      </c>
      <c r="F225" s="608"/>
      <c r="G225" s="542" t="s">
        <v>4383</v>
      </c>
      <c r="H225" s="543" t="s">
        <v>4384</v>
      </c>
      <c r="I225" s="515" t="s">
        <v>4386</v>
      </c>
      <c r="J225" s="197">
        <v>1</v>
      </c>
      <c r="K225" s="544">
        <v>45566</v>
      </c>
      <c r="L225" s="544">
        <v>45868</v>
      </c>
      <c r="M225" s="199">
        <f t="shared" si="8"/>
        <v>43.142857142857146</v>
      </c>
      <c r="N225" s="200">
        <v>0.3</v>
      </c>
      <c r="O225" s="515" t="s">
        <v>715</v>
      </c>
      <c r="P225" s="200">
        <f t="shared" si="7"/>
        <v>0.3</v>
      </c>
      <c r="Q225" s="201" t="str" cm="1">
        <f t="array" aca="1" ref="Q225" ca="1">IF(ISNUMBER(P225),IF(P225=100%,"CUMPLIDA",IF(AND(ISNUMBER(L225),ISNUMBER(INDIRECT("FECHA_"&amp;$B225,1))), IF(L225&lt;=INDIRECT("FECHA_"&amp;$B225,1),"INCUMPLIDA","PROCESO"), "VERIFICAR FECHA")),"SIN VALOR AVANCE")</f>
        <v>PROCESO</v>
      </c>
    </row>
    <row r="226" spans="1:18" ht="85.5">
      <c r="A226" s="278" t="s">
        <v>18</v>
      </c>
      <c r="B226" s="203" t="s">
        <v>14</v>
      </c>
      <c r="C226" s="609"/>
      <c r="D226" s="609"/>
      <c r="E226" s="608"/>
      <c r="F226" s="608"/>
      <c r="G226" s="542" t="s">
        <v>4382</v>
      </c>
      <c r="H226" s="543" t="s">
        <v>4385</v>
      </c>
      <c r="I226" s="515" t="s">
        <v>4387</v>
      </c>
      <c r="J226" s="197">
        <v>1</v>
      </c>
      <c r="K226" s="544">
        <v>45868</v>
      </c>
      <c r="L226" s="544">
        <v>45991</v>
      </c>
      <c r="M226" s="199">
        <f t="shared" si="8"/>
        <v>17.571428571428573</v>
      </c>
      <c r="N226" s="200">
        <v>0.3</v>
      </c>
      <c r="O226" s="515" t="s">
        <v>715</v>
      </c>
      <c r="P226" s="200">
        <f t="shared" si="7"/>
        <v>0.3</v>
      </c>
      <c r="Q226" s="201" t="str" cm="1">
        <f t="array" aca="1" ref="Q226" ca="1">IF(ISNUMBER(P226),IF(P226=100%,"CUMPLIDA",IF(AND(ISNUMBER(L226),ISNUMBER(INDIRECT("FECHA_"&amp;$B226,1))), IF(L226&lt;=INDIRECT("FECHA_"&amp;$B226,1),"INCUMPLIDA","PROCESO"), "VERIFICAR FECHA")),"SIN VALOR AVANCE")</f>
        <v>PROCESO</v>
      </c>
    </row>
    <row r="227" spans="1:18" ht="90.75" customHeight="1">
      <c r="A227" s="278" t="s">
        <v>18</v>
      </c>
      <c r="B227" s="203" t="s">
        <v>14</v>
      </c>
      <c r="C227" s="609"/>
      <c r="D227" s="609"/>
      <c r="E227" s="608" t="s">
        <v>716</v>
      </c>
      <c r="F227" s="608"/>
      <c r="G227" s="196" t="s">
        <v>717</v>
      </c>
      <c r="H227" s="515" t="s">
        <v>718</v>
      </c>
      <c r="I227" s="515" t="s">
        <v>719</v>
      </c>
      <c r="J227" s="197">
        <v>1</v>
      </c>
      <c r="K227" s="198">
        <v>45566</v>
      </c>
      <c r="L227" s="198">
        <v>45657</v>
      </c>
      <c r="M227" s="199">
        <f t="shared" si="8"/>
        <v>13</v>
      </c>
      <c r="N227" s="200">
        <v>1</v>
      </c>
      <c r="O227" s="515" t="s">
        <v>720</v>
      </c>
      <c r="P227" s="200">
        <f t="shared" si="7"/>
        <v>1</v>
      </c>
      <c r="Q227" s="201" t="str" cm="1">
        <f t="array" aca="1" ref="Q227" ca="1">IF(ISNUMBER(P227),IF(P227=100%,"CUMPLIDA",IF(AND(ISNUMBER(L227),ISNUMBER(INDIRECT("FECHA_"&amp;$B227,1))), IF(L227&lt;=INDIRECT("FECHA_"&amp;$B227,1),"INCUMPLIDA","PROCESO"), "VERIFICAR FECHA")),"SIN VALOR AVANCE")</f>
        <v>CUMPLIDA</v>
      </c>
    </row>
    <row r="228" spans="1:18" ht="225">
      <c r="A228" s="278" t="s">
        <v>18</v>
      </c>
      <c r="B228" s="203" t="s">
        <v>14</v>
      </c>
      <c r="C228" s="609"/>
      <c r="D228" s="609"/>
      <c r="E228" s="608"/>
      <c r="F228" s="608"/>
      <c r="G228" s="196" t="s">
        <v>705</v>
      </c>
      <c r="H228" s="515" t="s">
        <v>693</v>
      </c>
      <c r="I228" s="515" t="s">
        <v>694</v>
      </c>
      <c r="J228" s="197">
        <v>5</v>
      </c>
      <c r="K228" s="198">
        <v>45566</v>
      </c>
      <c r="L228" s="198">
        <v>45657</v>
      </c>
      <c r="M228" s="199">
        <f t="shared" si="8"/>
        <v>13</v>
      </c>
      <c r="N228" s="200">
        <v>1</v>
      </c>
      <c r="O228" s="515" t="s">
        <v>695</v>
      </c>
      <c r="P228" s="200">
        <f t="shared" si="7"/>
        <v>1</v>
      </c>
      <c r="Q228" s="201" t="str" cm="1">
        <f t="array" aca="1" ref="Q228" ca="1">IF(ISNUMBER(P228),IF(P228=100%,"CUMPLIDA",IF(AND(ISNUMBER(L228),ISNUMBER(INDIRECT("FECHA_"&amp;$B228,1))), IF(L228&lt;=INDIRECT("FECHA_"&amp;$B228,1),"INCUMPLIDA","PROCESO"), "VERIFICAR FECHA")),"SIN VALOR AVANCE")</f>
        <v>CUMPLIDA</v>
      </c>
    </row>
    <row r="229" spans="1:18" ht="225">
      <c r="A229" s="278" t="s">
        <v>18</v>
      </c>
      <c r="B229" s="203" t="s">
        <v>14</v>
      </c>
      <c r="C229" s="609"/>
      <c r="D229" s="609"/>
      <c r="E229" s="608"/>
      <c r="F229" s="608"/>
      <c r="G229" s="196" t="s">
        <v>705</v>
      </c>
      <c r="H229" s="515" t="s">
        <v>693</v>
      </c>
      <c r="I229" s="515" t="s">
        <v>694</v>
      </c>
      <c r="J229" s="197">
        <v>5</v>
      </c>
      <c r="K229" s="198">
        <v>45566</v>
      </c>
      <c r="L229" s="198">
        <v>45657</v>
      </c>
      <c r="M229" s="199">
        <f t="shared" si="8"/>
        <v>13</v>
      </c>
      <c r="N229" s="200">
        <v>1</v>
      </c>
      <c r="O229" s="515" t="s">
        <v>695</v>
      </c>
      <c r="P229" s="200">
        <f t="shared" si="7"/>
        <v>1</v>
      </c>
      <c r="Q229" s="201" t="str" cm="1">
        <f t="array" aca="1" ref="Q229" ca="1">IF(ISNUMBER(P229),IF(P229=100%,"CUMPLIDA",IF(AND(ISNUMBER(L229),ISNUMBER(INDIRECT("FECHA_"&amp;$B229,1))), IF(L229&lt;=INDIRECT("FECHA_"&amp;$B229,1),"INCUMPLIDA","PROCESO"), "VERIFICAR FECHA")),"SIN VALOR AVANCE")</f>
        <v>CUMPLIDA</v>
      </c>
    </row>
    <row r="230" spans="1:18" ht="150" customHeight="1">
      <c r="A230" s="278" t="s">
        <v>18</v>
      </c>
      <c r="B230" s="203" t="s">
        <v>14</v>
      </c>
      <c r="C230" s="609"/>
      <c r="D230" s="609"/>
      <c r="E230" s="608" t="s">
        <v>721</v>
      </c>
      <c r="F230" s="608"/>
      <c r="G230" s="196" t="s">
        <v>705</v>
      </c>
      <c r="H230" s="515" t="s">
        <v>693</v>
      </c>
      <c r="I230" s="515" t="s">
        <v>694</v>
      </c>
      <c r="J230" s="197">
        <v>5</v>
      </c>
      <c r="K230" s="198">
        <v>45566</v>
      </c>
      <c r="L230" s="198">
        <v>45657</v>
      </c>
      <c r="M230" s="199">
        <f t="shared" si="8"/>
        <v>13</v>
      </c>
      <c r="N230" s="200">
        <v>1</v>
      </c>
      <c r="O230" s="515" t="s">
        <v>695</v>
      </c>
      <c r="P230" s="200">
        <f t="shared" si="7"/>
        <v>1</v>
      </c>
      <c r="Q230" s="201" t="str" cm="1">
        <f t="array" aca="1" ref="Q230" ca="1">IF(ISNUMBER(P230),IF(P230=100%,"CUMPLIDA",IF(AND(ISNUMBER(L230),ISNUMBER(INDIRECT("FECHA_"&amp;$B230,1))), IF(L230&lt;=INDIRECT("FECHA_"&amp;$B230,1),"INCUMPLIDA","PROCESO"), "VERIFICAR FECHA")),"SIN VALOR AVANCE")</f>
        <v>CUMPLIDA</v>
      </c>
    </row>
    <row r="231" spans="1:18" ht="225">
      <c r="A231" s="278" t="s">
        <v>18</v>
      </c>
      <c r="B231" s="203" t="s">
        <v>14</v>
      </c>
      <c r="C231" s="609"/>
      <c r="D231" s="609"/>
      <c r="E231" s="608"/>
      <c r="F231" s="608"/>
      <c r="G231" s="196" t="s">
        <v>705</v>
      </c>
      <c r="H231" s="515" t="s">
        <v>693</v>
      </c>
      <c r="I231" s="515" t="s">
        <v>694</v>
      </c>
      <c r="J231" s="197">
        <v>5</v>
      </c>
      <c r="K231" s="198">
        <v>45566</v>
      </c>
      <c r="L231" s="198">
        <v>45657</v>
      </c>
      <c r="M231" s="199">
        <f t="shared" si="8"/>
        <v>13</v>
      </c>
      <c r="N231" s="200">
        <v>1</v>
      </c>
      <c r="O231" s="515" t="s">
        <v>695</v>
      </c>
      <c r="P231" s="200">
        <f t="shared" si="7"/>
        <v>1</v>
      </c>
      <c r="Q231" s="201" t="str" cm="1">
        <f t="array" aca="1" ref="Q231" ca="1">IF(ISNUMBER(P231),IF(P231=100%,"CUMPLIDA",IF(AND(ISNUMBER(L231),ISNUMBER(INDIRECT("FECHA_"&amp;$B231,1))), IF(L231&lt;=INDIRECT("FECHA_"&amp;$B231,1),"INCUMPLIDA","PROCESO"), "VERIFICAR FECHA")),"SIN VALOR AVANCE")</f>
        <v>CUMPLIDA</v>
      </c>
    </row>
    <row r="232" spans="1:18" ht="225">
      <c r="A232" s="278" t="s">
        <v>18</v>
      </c>
      <c r="B232" s="203" t="s">
        <v>14</v>
      </c>
      <c r="C232" s="609"/>
      <c r="D232" s="609"/>
      <c r="E232" s="608"/>
      <c r="F232" s="608"/>
      <c r="G232" s="196" t="s">
        <v>705</v>
      </c>
      <c r="H232" s="515" t="s">
        <v>693</v>
      </c>
      <c r="I232" s="515" t="s">
        <v>694</v>
      </c>
      <c r="J232" s="197">
        <v>5</v>
      </c>
      <c r="K232" s="198">
        <v>45566</v>
      </c>
      <c r="L232" s="198">
        <v>45657</v>
      </c>
      <c r="M232" s="199">
        <f t="shared" si="8"/>
        <v>13</v>
      </c>
      <c r="N232" s="200">
        <v>1</v>
      </c>
      <c r="O232" s="515" t="s">
        <v>695</v>
      </c>
      <c r="P232" s="200">
        <f t="shared" si="7"/>
        <v>1</v>
      </c>
      <c r="Q232" s="201" t="str" cm="1">
        <f t="array" aca="1" ref="Q232" ca="1">IF(ISNUMBER(P232),IF(P232=100%,"CUMPLIDA",IF(AND(ISNUMBER(L232),ISNUMBER(INDIRECT("FECHA_"&amp;$B232,1))), IF(L232&lt;=INDIRECT("FECHA_"&amp;$B232,1),"INCUMPLIDA","PROCESO"), "VERIFICAR FECHA")),"SIN VALOR AVANCE")</f>
        <v>CUMPLIDA</v>
      </c>
    </row>
    <row r="233" spans="1:18" ht="225">
      <c r="A233" s="278" t="s">
        <v>18</v>
      </c>
      <c r="B233" s="203" t="s">
        <v>14</v>
      </c>
      <c r="C233" s="609"/>
      <c r="D233" s="609"/>
      <c r="E233" s="608"/>
      <c r="F233" s="608"/>
      <c r="G233" s="196" t="s">
        <v>705</v>
      </c>
      <c r="H233" s="515" t="s">
        <v>693</v>
      </c>
      <c r="I233" s="515" t="s">
        <v>694</v>
      </c>
      <c r="J233" s="197">
        <v>5</v>
      </c>
      <c r="K233" s="198">
        <v>45566</v>
      </c>
      <c r="L233" s="198">
        <v>45657</v>
      </c>
      <c r="M233" s="199">
        <f t="shared" si="8"/>
        <v>13</v>
      </c>
      <c r="N233" s="200">
        <v>1</v>
      </c>
      <c r="O233" s="515" t="s">
        <v>695</v>
      </c>
      <c r="P233" s="200">
        <f t="shared" si="7"/>
        <v>1</v>
      </c>
      <c r="Q233" s="201" t="str" cm="1">
        <f t="array" aca="1" ref="Q233" ca="1">IF(ISNUMBER(P233),IF(P233=100%,"CUMPLIDA",IF(AND(ISNUMBER(L233),ISNUMBER(INDIRECT("FECHA_"&amp;$B233,1))), IF(L233&lt;=INDIRECT("FECHA_"&amp;$B233,1),"INCUMPLIDA","PROCESO"), "VERIFICAR FECHA")),"SIN VALOR AVANCE")</f>
        <v>CUMPLIDA</v>
      </c>
    </row>
    <row r="234" spans="1:18" ht="90.75" customHeight="1">
      <c r="A234" s="487" t="s">
        <v>18</v>
      </c>
      <c r="B234" s="488" t="s">
        <v>14</v>
      </c>
      <c r="C234" s="715" t="s">
        <v>722</v>
      </c>
      <c r="D234" s="715" t="s">
        <v>723</v>
      </c>
      <c r="E234" s="489" t="s">
        <v>724</v>
      </c>
      <c r="F234" s="714" t="s">
        <v>725</v>
      </c>
      <c r="G234" s="713" t="s">
        <v>726</v>
      </c>
      <c r="H234" s="564" t="s">
        <v>727</v>
      </c>
      <c r="I234" s="564" t="s">
        <v>728</v>
      </c>
      <c r="J234" s="565">
        <v>1</v>
      </c>
      <c r="K234" s="566">
        <v>45548</v>
      </c>
      <c r="L234" s="493">
        <v>45925</v>
      </c>
      <c r="M234" s="567">
        <f t="shared" si="8"/>
        <v>53.857142857142854</v>
      </c>
      <c r="N234" s="568">
        <v>0.8</v>
      </c>
      <c r="O234" s="564" t="s">
        <v>729</v>
      </c>
      <c r="P234" s="491">
        <f t="shared" si="7"/>
        <v>0.8</v>
      </c>
      <c r="Q234" s="492" t="str" cm="1">
        <f t="array" aca="1" ref="Q234" ca="1">IF(ISNUMBER(P234),IF(P234=100%,"CUMPLIDA",IF(AND(ISNUMBER(L234),ISNUMBER(INDIRECT("FECHA_"&amp;$B234,1))), IF(L234&lt;=INDIRECT("FECHA_"&amp;$B234,1),"INCUMPLIDA","PROCESO"), "VERIFICAR FECHA")),"SIN VALOR AVANCE")</f>
        <v>PROCESO</v>
      </c>
      <c r="R234" s="265" t="s">
        <v>4331</v>
      </c>
    </row>
    <row r="235" spans="1:18" ht="120" customHeight="1">
      <c r="A235" s="487" t="s">
        <v>18</v>
      </c>
      <c r="B235" s="488" t="s">
        <v>14</v>
      </c>
      <c r="C235" s="715"/>
      <c r="D235" s="715"/>
      <c r="E235" s="489" t="s">
        <v>751</v>
      </c>
      <c r="F235" s="714"/>
      <c r="G235" s="713"/>
      <c r="H235" s="564" t="s">
        <v>730</v>
      </c>
      <c r="I235" s="564" t="s">
        <v>731</v>
      </c>
      <c r="J235" s="565">
        <v>1</v>
      </c>
      <c r="K235" s="566">
        <v>45597</v>
      </c>
      <c r="L235" s="493">
        <v>45925</v>
      </c>
      <c r="M235" s="567">
        <f t="shared" si="8"/>
        <v>46.857142857142854</v>
      </c>
      <c r="N235" s="568">
        <v>0.8</v>
      </c>
      <c r="O235" s="564" t="s">
        <v>732</v>
      </c>
      <c r="P235" s="491">
        <f t="shared" si="7"/>
        <v>0.8</v>
      </c>
      <c r="Q235" s="492" t="str" cm="1">
        <f t="array" aca="1" ref="Q235" ca="1">IF(ISNUMBER(P235),IF(P235=100%,"CUMPLIDA",IF(AND(ISNUMBER(L235),ISNUMBER(INDIRECT("FECHA_"&amp;$B235,1))), IF(L235&lt;=INDIRECT("FECHA_"&amp;$B235,1),"INCUMPLIDA","PROCESO"), "VERIFICAR FECHA")),"SIN VALOR AVANCE")</f>
        <v>PROCESO</v>
      </c>
      <c r="R235" s="265"/>
    </row>
    <row r="236" spans="1:18" ht="135">
      <c r="A236" s="487" t="s">
        <v>18</v>
      </c>
      <c r="B236" s="488" t="s">
        <v>14</v>
      </c>
      <c r="C236" s="715"/>
      <c r="D236" s="715"/>
      <c r="E236" s="489" t="s">
        <v>762</v>
      </c>
      <c r="F236" s="714"/>
      <c r="G236" s="713"/>
      <c r="H236" s="564" t="s">
        <v>733</v>
      </c>
      <c r="I236" s="564" t="s">
        <v>734</v>
      </c>
      <c r="J236" s="565">
        <v>1</v>
      </c>
      <c r="K236" s="566">
        <v>45566</v>
      </c>
      <c r="L236" s="493">
        <v>45925</v>
      </c>
      <c r="M236" s="567">
        <f t="shared" si="8"/>
        <v>51.285714285714285</v>
      </c>
      <c r="N236" s="568">
        <v>0.8</v>
      </c>
      <c r="O236" s="564" t="s">
        <v>735</v>
      </c>
      <c r="P236" s="491">
        <f t="shared" si="7"/>
        <v>0.8</v>
      </c>
      <c r="Q236" s="492" t="str" cm="1">
        <f t="array" aca="1" ref="Q236" ca="1">IF(ISNUMBER(P236),IF(P236=100%,"CUMPLIDA",IF(AND(ISNUMBER(L236),ISNUMBER(INDIRECT("FECHA_"&amp;$B236,1))), IF(L236&lt;=INDIRECT("FECHA_"&amp;$B236,1),"INCUMPLIDA","PROCESO"), "VERIFICAR FECHA")),"SIN VALOR AVANCE")</f>
        <v>PROCESO</v>
      </c>
      <c r="R236" s="265"/>
    </row>
    <row r="237" spans="1:18" ht="105.75" customHeight="1">
      <c r="A237" s="487" t="s">
        <v>18</v>
      </c>
      <c r="B237" s="488" t="s">
        <v>14</v>
      </c>
      <c r="C237" s="715"/>
      <c r="D237" s="715"/>
      <c r="E237" s="716" t="s">
        <v>763</v>
      </c>
      <c r="F237" s="714"/>
      <c r="G237" s="714" t="s">
        <v>736</v>
      </c>
      <c r="H237" s="557" t="s">
        <v>737</v>
      </c>
      <c r="I237" s="557" t="s">
        <v>738</v>
      </c>
      <c r="J237" s="496">
        <v>1</v>
      </c>
      <c r="K237" s="497">
        <v>45658</v>
      </c>
      <c r="L237" s="497">
        <v>45992</v>
      </c>
      <c r="M237" s="490">
        <f t="shared" si="8"/>
        <v>47.714285714285715</v>
      </c>
      <c r="N237" s="491">
        <v>0.5</v>
      </c>
      <c r="O237" s="557" t="s">
        <v>739</v>
      </c>
      <c r="P237" s="491">
        <f t="shared" si="7"/>
        <v>0.5</v>
      </c>
      <c r="Q237" s="492" t="str" cm="1">
        <f t="array" aca="1" ref="Q237" ca="1">IF(ISNUMBER(P237),IF(P237=100%,"CUMPLIDA",IF(AND(ISNUMBER(L237),ISNUMBER(INDIRECT("FECHA_"&amp;$B237,1))), IF(L237&lt;=INDIRECT("FECHA_"&amp;$B237,1),"INCUMPLIDA","PROCESO"), "VERIFICAR FECHA")),"SIN VALOR AVANCE")</f>
        <v>PROCESO</v>
      </c>
      <c r="R237" s="265"/>
    </row>
    <row r="238" spans="1:18" ht="60.75" customHeight="1">
      <c r="A238" s="487" t="s">
        <v>18</v>
      </c>
      <c r="B238" s="488" t="s">
        <v>14</v>
      </c>
      <c r="C238" s="715"/>
      <c r="D238" s="715"/>
      <c r="E238" s="717"/>
      <c r="F238" s="714"/>
      <c r="G238" s="714"/>
      <c r="H238" s="557" t="s">
        <v>740</v>
      </c>
      <c r="I238" s="557" t="s">
        <v>741</v>
      </c>
      <c r="J238" s="496">
        <v>1</v>
      </c>
      <c r="K238" s="497">
        <v>45717</v>
      </c>
      <c r="L238" s="497">
        <v>45992</v>
      </c>
      <c r="M238" s="490">
        <f t="shared" si="8"/>
        <v>39.285714285714285</v>
      </c>
      <c r="N238" s="491">
        <v>0.5</v>
      </c>
      <c r="O238" s="557" t="s">
        <v>742</v>
      </c>
      <c r="P238" s="491">
        <f>IF(B238="ITRC",N238,N238/J238)</f>
        <v>0.5</v>
      </c>
      <c r="Q238" s="492" t="str" cm="1">
        <f t="array" aca="1" ref="Q238" ca="1">IF(ISNUMBER(P238),IF(P238=100%,"CUMPLIDA",IF(AND(ISNUMBER(L238),ISNUMBER(INDIRECT("FECHA_"&amp;$B238,1))), IF(L238&lt;=INDIRECT("FECHA_"&amp;$B238,1),"INCUMPLIDA","PROCESO"), "VERIFICAR FECHA")),"SIN VALOR AVANCE")</f>
        <v>PROCESO</v>
      </c>
      <c r="R238" s="265"/>
    </row>
    <row r="239" spans="1:18" ht="75.75" customHeight="1">
      <c r="A239" s="487" t="s">
        <v>18</v>
      </c>
      <c r="B239" s="488" t="s">
        <v>14</v>
      </c>
      <c r="C239" s="715"/>
      <c r="D239" s="715"/>
      <c r="E239" s="714" t="s">
        <v>764</v>
      </c>
      <c r="F239" s="714"/>
      <c r="G239" s="714" t="s">
        <v>743</v>
      </c>
      <c r="H239" s="557" t="s">
        <v>744</v>
      </c>
      <c r="I239" s="562" t="s">
        <v>745</v>
      </c>
      <c r="J239" s="496">
        <v>1</v>
      </c>
      <c r="K239" s="497">
        <v>45748</v>
      </c>
      <c r="L239" s="497">
        <v>46022</v>
      </c>
      <c r="M239" s="490">
        <f t="shared" si="8"/>
        <v>39.142857142857146</v>
      </c>
      <c r="N239" s="491">
        <v>0</v>
      </c>
      <c r="O239" s="557" t="s">
        <v>746</v>
      </c>
      <c r="P239" s="491">
        <f t="shared" si="7"/>
        <v>0</v>
      </c>
      <c r="Q239" s="492" t="str" cm="1">
        <f t="array" aca="1" ref="Q239" ca="1">IF(ISNUMBER(P239),IF(P239=100%,"CUMPLIDA",IF(AND(ISNUMBER(L239),ISNUMBER(INDIRECT("FECHA_"&amp;$B239,1))), IF(L239&lt;=INDIRECT("FECHA_"&amp;$B239,1),"INCUMPLIDA","PROCESO"), "VERIFICAR FECHA")),"SIN VALOR AVANCE")</f>
        <v>PROCESO</v>
      </c>
      <c r="R239" s="265"/>
    </row>
    <row r="240" spans="1:18" ht="105.75" customHeight="1">
      <c r="A240" s="487" t="s">
        <v>18</v>
      </c>
      <c r="B240" s="488" t="s">
        <v>14</v>
      </c>
      <c r="C240" s="715"/>
      <c r="D240" s="715"/>
      <c r="E240" s="714" t="s">
        <v>764</v>
      </c>
      <c r="F240" s="714"/>
      <c r="G240" s="714"/>
      <c r="H240" s="557" t="s">
        <v>747</v>
      </c>
      <c r="I240" s="557" t="s">
        <v>748</v>
      </c>
      <c r="J240" s="496">
        <v>1</v>
      </c>
      <c r="K240" s="497">
        <v>45839</v>
      </c>
      <c r="L240" s="497">
        <v>46022</v>
      </c>
      <c r="M240" s="490">
        <f t="shared" si="8"/>
        <v>26.142857142857142</v>
      </c>
      <c r="N240" s="491">
        <v>0</v>
      </c>
      <c r="O240" s="557" t="s">
        <v>739</v>
      </c>
      <c r="P240" s="491">
        <f t="shared" si="7"/>
        <v>0</v>
      </c>
      <c r="Q240" s="492" t="str" cm="1">
        <f t="array" aca="1" ref="Q240" ca="1">IF(ISNUMBER(P240),IF(P240=100%,"CUMPLIDA",IF(AND(ISNUMBER(L240),ISNUMBER(INDIRECT("FECHA_"&amp;$B240,1))), IF(L240&lt;=INDIRECT("FECHA_"&amp;$B240,1),"INCUMPLIDA","PROCESO"), "VERIFICAR FECHA")),"SIN VALOR AVANCE")</f>
        <v>PROCESO</v>
      </c>
      <c r="R240" s="265"/>
    </row>
    <row r="241" spans="1:18" ht="120" customHeight="1">
      <c r="A241" s="487" t="s">
        <v>18</v>
      </c>
      <c r="B241" s="488" t="s">
        <v>14</v>
      </c>
      <c r="C241" s="715"/>
      <c r="D241" s="715"/>
      <c r="E241" s="714" t="s">
        <v>765</v>
      </c>
      <c r="F241" s="714"/>
      <c r="G241" s="714"/>
      <c r="H241" s="557" t="s">
        <v>749</v>
      </c>
      <c r="I241" s="557" t="s">
        <v>750</v>
      </c>
      <c r="J241" s="496">
        <v>1</v>
      </c>
      <c r="K241" s="497">
        <v>45870</v>
      </c>
      <c r="L241" s="497">
        <v>46022</v>
      </c>
      <c r="M241" s="490">
        <f t="shared" si="8"/>
        <v>21.714285714285715</v>
      </c>
      <c r="N241" s="491">
        <v>0</v>
      </c>
      <c r="O241" s="557" t="s">
        <v>742</v>
      </c>
      <c r="P241" s="491">
        <f t="shared" si="7"/>
        <v>0</v>
      </c>
      <c r="Q241" s="492" t="str" cm="1">
        <f t="array" aca="1" ref="Q241" ca="1">IF(ISNUMBER(P241),IF(P241=100%,"CUMPLIDA",IF(AND(ISNUMBER(L241),ISNUMBER(INDIRECT("FECHA_"&amp;$B241,1))), IF(L241&lt;=INDIRECT("FECHA_"&amp;$B241,1),"INCUMPLIDA","PROCESO"), "VERIFICAR FECHA")),"SIN VALOR AVANCE")</f>
        <v>PROCESO</v>
      </c>
      <c r="R241" s="265"/>
    </row>
    <row r="242" spans="1:18" ht="90.75" customHeight="1">
      <c r="A242" s="487" t="s">
        <v>18</v>
      </c>
      <c r="B242" s="488" t="s">
        <v>14</v>
      </c>
      <c r="C242" s="715"/>
      <c r="D242" s="715"/>
      <c r="E242" s="714"/>
      <c r="F242" s="714"/>
      <c r="G242" s="714" t="s">
        <v>752</v>
      </c>
      <c r="H242" s="557" t="s">
        <v>753</v>
      </c>
      <c r="I242" s="729" t="s">
        <v>754</v>
      </c>
      <c r="J242" s="496">
        <v>1</v>
      </c>
      <c r="K242" s="497">
        <v>45536</v>
      </c>
      <c r="L242" s="497">
        <v>45734</v>
      </c>
      <c r="M242" s="490">
        <f t="shared" si="8"/>
        <v>28.285714285714285</v>
      </c>
      <c r="N242" s="491">
        <v>1</v>
      </c>
      <c r="O242" s="557" t="s">
        <v>729</v>
      </c>
      <c r="P242" s="491">
        <f t="shared" si="7"/>
        <v>1</v>
      </c>
      <c r="Q242" s="492" t="str" cm="1">
        <f t="array" aca="1" ref="Q242" ca="1">IF(ISNUMBER(P242),IF(P242=100%,"CUMPLIDA",IF(AND(ISNUMBER(L242),ISNUMBER(INDIRECT("FECHA_"&amp;$B242,1))), IF(L242&lt;=INDIRECT("FECHA_"&amp;$B242,1),"INCUMPLIDA","PROCESO"), "VERIFICAR FECHA")),"SIN VALOR AVANCE")</f>
        <v>CUMPLIDA</v>
      </c>
      <c r="R242" s="265"/>
    </row>
    <row r="243" spans="1:18" ht="105.75" customHeight="1">
      <c r="A243" s="487" t="s">
        <v>18</v>
      </c>
      <c r="B243" s="488" t="s">
        <v>14</v>
      </c>
      <c r="C243" s="715"/>
      <c r="D243" s="715"/>
      <c r="E243" s="714" t="s">
        <v>766</v>
      </c>
      <c r="F243" s="714"/>
      <c r="G243" s="714"/>
      <c r="H243" s="557" t="s">
        <v>755</v>
      </c>
      <c r="I243" s="729"/>
      <c r="J243" s="496">
        <v>1</v>
      </c>
      <c r="K243" s="497">
        <v>45643</v>
      </c>
      <c r="L243" s="497">
        <v>45734</v>
      </c>
      <c r="M243" s="490">
        <f t="shared" si="8"/>
        <v>13</v>
      </c>
      <c r="N243" s="491">
        <v>1</v>
      </c>
      <c r="O243" s="557" t="s">
        <v>729</v>
      </c>
      <c r="P243" s="491">
        <f t="shared" si="7"/>
        <v>1</v>
      </c>
      <c r="Q243" s="492" t="str" cm="1">
        <f t="array" aca="1" ref="Q243" ca="1">IF(ISNUMBER(P243),IF(P243=100%,"CUMPLIDA",IF(AND(ISNUMBER(L243),ISNUMBER(INDIRECT("FECHA_"&amp;$B243,1))), IF(L243&lt;=INDIRECT("FECHA_"&amp;$B243,1),"INCUMPLIDA","PROCESO"), "VERIFICAR FECHA")),"SIN VALOR AVANCE")</f>
        <v>CUMPLIDA</v>
      </c>
      <c r="R243" s="265"/>
    </row>
    <row r="244" spans="1:18" ht="105.75" customHeight="1">
      <c r="A244" s="487" t="s">
        <v>18</v>
      </c>
      <c r="B244" s="488" t="s">
        <v>14</v>
      </c>
      <c r="C244" s="715"/>
      <c r="D244" s="715"/>
      <c r="E244" s="714"/>
      <c r="F244" s="714"/>
      <c r="G244" s="714"/>
      <c r="H244" s="557" t="s">
        <v>756</v>
      </c>
      <c r="I244" s="729"/>
      <c r="J244" s="496">
        <v>1</v>
      </c>
      <c r="K244" s="497">
        <v>45536</v>
      </c>
      <c r="L244" s="497">
        <v>45734</v>
      </c>
      <c r="M244" s="490">
        <f t="shared" si="8"/>
        <v>28.285714285714285</v>
      </c>
      <c r="N244" s="491">
        <v>1</v>
      </c>
      <c r="O244" s="557" t="s">
        <v>729</v>
      </c>
      <c r="P244" s="491">
        <f t="shared" si="7"/>
        <v>1</v>
      </c>
      <c r="Q244" s="492" t="str" cm="1">
        <f t="array" aca="1" ref="Q244" ca="1">IF(ISNUMBER(P244),IF(P244=100%,"CUMPLIDA",IF(AND(ISNUMBER(L244),ISNUMBER(INDIRECT("FECHA_"&amp;$B244,1))), IF(L244&lt;=INDIRECT("FECHA_"&amp;$B244,1),"INCUMPLIDA","PROCESO"), "VERIFICAR FECHA")),"SIN VALOR AVANCE")</f>
        <v>CUMPLIDA</v>
      </c>
      <c r="R244" s="265"/>
    </row>
    <row r="245" spans="1:18" ht="150" customHeight="1">
      <c r="A245" s="487" t="s">
        <v>18</v>
      </c>
      <c r="B245" s="488" t="s">
        <v>14</v>
      </c>
      <c r="C245" s="715"/>
      <c r="D245" s="715"/>
      <c r="E245" s="714" t="s">
        <v>767</v>
      </c>
      <c r="F245" s="714"/>
      <c r="G245" s="714"/>
      <c r="H245" s="557" t="s">
        <v>757</v>
      </c>
      <c r="I245" s="557" t="s">
        <v>758</v>
      </c>
      <c r="J245" s="496">
        <v>1</v>
      </c>
      <c r="K245" s="497">
        <v>45643</v>
      </c>
      <c r="L245" s="497">
        <v>45734</v>
      </c>
      <c r="M245" s="490">
        <f t="shared" si="8"/>
        <v>13</v>
      </c>
      <c r="N245" s="491">
        <v>1</v>
      </c>
      <c r="O245" s="557" t="s">
        <v>759</v>
      </c>
      <c r="P245" s="491">
        <f t="shared" si="7"/>
        <v>1</v>
      </c>
      <c r="Q245" s="492" t="str" cm="1">
        <f t="array" aca="1" ref="Q245" ca="1">IF(ISNUMBER(P245),IF(P245=100%,"CUMPLIDA",IF(AND(ISNUMBER(L245),ISNUMBER(INDIRECT("FECHA_"&amp;$B245,1))), IF(L245&lt;=INDIRECT("FECHA_"&amp;$B245,1),"INCUMPLIDA","PROCESO"), "VERIFICAR FECHA")),"SIN VALOR AVANCE")</f>
        <v>CUMPLIDA</v>
      </c>
      <c r="R245" s="265">
        <v>100</v>
      </c>
    </row>
    <row r="246" spans="1:18" ht="315">
      <c r="A246" s="487" t="s">
        <v>18</v>
      </c>
      <c r="B246" s="488" t="s">
        <v>14</v>
      </c>
      <c r="C246" s="715"/>
      <c r="D246" s="715"/>
      <c r="E246" s="714"/>
      <c r="F246" s="714"/>
      <c r="G246" s="714"/>
      <c r="H246" s="557" t="s">
        <v>760</v>
      </c>
      <c r="I246" s="563" t="s">
        <v>761</v>
      </c>
      <c r="J246" s="496">
        <v>1</v>
      </c>
      <c r="K246" s="497">
        <v>45717</v>
      </c>
      <c r="L246" s="497">
        <v>45734</v>
      </c>
      <c r="M246" s="490">
        <f t="shared" si="8"/>
        <v>2.4285714285714284</v>
      </c>
      <c r="N246" s="491">
        <v>1</v>
      </c>
      <c r="O246" s="557" t="s">
        <v>735</v>
      </c>
      <c r="P246" s="491">
        <f t="shared" si="7"/>
        <v>1</v>
      </c>
      <c r="Q246" s="492" t="str" cm="1">
        <f t="array" aca="1" ref="Q246" ca="1">IF(ISNUMBER(P246),IF(P246=100%,"CUMPLIDA",IF(AND(ISNUMBER(L246),ISNUMBER(INDIRECT("FECHA_"&amp;$B246,1))), IF(L246&lt;=INDIRECT("FECHA_"&amp;$B246,1),"INCUMPLIDA","PROCESO"), "VERIFICAR FECHA")),"SIN VALOR AVANCE")</f>
        <v>CUMPLIDA</v>
      </c>
      <c r="R246" s="265">
        <v>100</v>
      </c>
    </row>
    <row r="247" spans="1:18" ht="255.75">
      <c r="A247" s="278" t="s">
        <v>19</v>
      </c>
      <c r="B247" s="195" t="s">
        <v>14</v>
      </c>
      <c r="C247" s="609" t="s">
        <v>768</v>
      </c>
      <c r="D247" s="609" t="s">
        <v>312</v>
      </c>
      <c r="E247" s="608" t="s">
        <v>769</v>
      </c>
      <c r="F247" s="608" t="s">
        <v>770</v>
      </c>
      <c r="G247" s="608" t="s">
        <v>771</v>
      </c>
      <c r="H247" s="515" t="s">
        <v>772</v>
      </c>
      <c r="I247" s="515" t="s">
        <v>773</v>
      </c>
      <c r="J247" s="204">
        <v>1</v>
      </c>
      <c r="K247" s="198">
        <v>43570</v>
      </c>
      <c r="L247" s="198">
        <v>43830</v>
      </c>
      <c r="M247" s="199">
        <f t="shared" si="8"/>
        <v>37.142857142857146</v>
      </c>
      <c r="N247" s="200">
        <v>1</v>
      </c>
      <c r="O247" s="525" t="s">
        <v>774</v>
      </c>
      <c r="P247" s="200">
        <f t="shared" si="7"/>
        <v>1</v>
      </c>
      <c r="Q247" s="201" t="str" cm="1">
        <f t="array" aca="1" ref="Q247" ca="1">IF(ISNUMBER(P247),IF(P247=100%,"CUMPLIDA",IF(AND(ISNUMBER(L247),ISNUMBER(INDIRECT("FECHA_"&amp;$B247,1))), IF(L247&lt;=INDIRECT("FECHA_"&amp;$B247,1),"INCUMPLIDA","PROCESO"), "VERIFICAR FECHA")),"SIN VALOR AVANCE")</f>
        <v>CUMPLIDA</v>
      </c>
    </row>
    <row r="248" spans="1:18" ht="255.75">
      <c r="A248" s="278" t="s">
        <v>19</v>
      </c>
      <c r="B248" s="195" t="s">
        <v>14</v>
      </c>
      <c r="C248" s="609"/>
      <c r="D248" s="609"/>
      <c r="E248" s="608"/>
      <c r="F248" s="608"/>
      <c r="G248" s="608"/>
      <c r="H248" s="515" t="s">
        <v>775</v>
      </c>
      <c r="I248" s="515" t="s">
        <v>776</v>
      </c>
      <c r="J248" s="204">
        <v>1</v>
      </c>
      <c r="K248" s="198">
        <v>43570</v>
      </c>
      <c r="L248" s="198">
        <v>43830</v>
      </c>
      <c r="M248" s="199">
        <f t="shared" si="8"/>
        <v>37.142857142857146</v>
      </c>
      <c r="N248" s="200">
        <v>1</v>
      </c>
      <c r="O248" s="525" t="s">
        <v>774</v>
      </c>
      <c r="P248" s="200">
        <f t="shared" si="7"/>
        <v>1</v>
      </c>
      <c r="Q248" s="201" t="str" cm="1">
        <f t="array" aca="1" ref="Q248" ca="1">IF(ISNUMBER(P248),IF(P248=100%,"CUMPLIDA",IF(AND(ISNUMBER(L248),ISNUMBER(INDIRECT("FECHA_"&amp;$B248,1))), IF(L248&lt;=INDIRECT("FECHA_"&amp;$B248,1),"INCUMPLIDA","PROCESO"), "VERIFICAR FECHA")),"SIN VALOR AVANCE")</f>
        <v>CUMPLIDA</v>
      </c>
    </row>
    <row r="249" spans="1:18" ht="300.75">
      <c r="A249" s="278" t="s">
        <v>19</v>
      </c>
      <c r="B249" s="195" t="s">
        <v>14</v>
      </c>
      <c r="C249" s="609"/>
      <c r="D249" s="609"/>
      <c r="E249" s="608"/>
      <c r="F249" s="608"/>
      <c r="G249" s="608"/>
      <c r="H249" s="515" t="s">
        <v>777</v>
      </c>
      <c r="I249" s="515" t="s">
        <v>778</v>
      </c>
      <c r="J249" s="204">
        <v>1</v>
      </c>
      <c r="K249" s="198">
        <v>43570</v>
      </c>
      <c r="L249" s="198">
        <v>43830</v>
      </c>
      <c r="M249" s="199">
        <f t="shared" si="8"/>
        <v>37.142857142857146</v>
      </c>
      <c r="N249" s="200">
        <v>1</v>
      </c>
      <c r="O249" s="525" t="s">
        <v>779</v>
      </c>
      <c r="P249" s="200">
        <f t="shared" si="7"/>
        <v>1</v>
      </c>
      <c r="Q249" s="201" t="str" cm="1">
        <f t="array" aca="1" ref="Q249" ca="1">IF(ISNUMBER(P249),IF(P249=100%,"CUMPLIDA",IF(AND(ISNUMBER(L249),ISNUMBER(INDIRECT("FECHA_"&amp;$B249,1))), IF(L249&lt;=INDIRECT("FECHA_"&amp;$B249,1),"INCUMPLIDA","PROCESO"), "VERIFICAR FECHA")),"SIN VALOR AVANCE")</f>
        <v>CUMPLIDA</v>
      </c>
    </row>
    <row r="250" spans="1:18" ht="300.75">
      <c r="A250" s="278" t="s">
        <v>19</v>
      </c>
      <c r="B250" s="195" t="s">
        <v>14</v>
      </c>
      <c r="C250" s="609"/>
      <c r="D250" s="609"/>
      <c r="E250" s="608"/>
      <c r="F250" s="608"/>
      <c r="G250" s="608" t="s">
        <v>780</v>
      </c>
      <c r="H250" s="515" t="s">
        <v>781</v>
      </c>
      <c r="I250" s="515" t="s">
        <v>782</v>
      </c>
      <c r="J250" s="204">
        <v>2</v>
      </c>
      <c r="K250" s="198">
        <v>43570</v>
      </c>
      <c r="L250" s="198">
        <v>43830</v>
      </c>
      <c r="M250" s="199">
        <f t="shared" si="8"/>
        <v>37.142857142857146</v>
      </c>
      <c r="N250" s="200">
        <v>1</v>
      </c>
      <c r="O250" s="525" t="s">
        <v>779</v>
      </c>
      <c r="P250" s="200">
        <f t="shared" si="7"/>
        <v>1</v>
      </c>
      <c r="Q250" s="201" t="str" cm="1">
        <f t="array" aca="1" ref="Q250" ca="1">IF(ISNUMBER(P250),IF(P250=100%,"CUMPLIDA",IF(AND(ISNUMBER(L250),ISNUMBER(INDIRECT("FECHA_"&amp;$B250,1))), IF(L250&lt;=INDIRECT("FECHA_"&amp;$B250,1),"INCUMPLIDA","PROCESO"), "VERIFICAR FECHA")),"SIN VALOR AVANCE")</f>
        <v>CUMPLIDA</v>
      </c>
    </row>
    <row r="251" spans="1:18" ht="300.75">
      <c r="A251" s="278" t="s">
        <v>19</v>
      </c>
      <c r="B251" s="195" t="s">
        <v>14</v>
      </c>
      <c r="C251" s="609"/>
      <c r="D251" s="609"/>
      <c r="E251" s="608"/>
      <c r="F251" s="608"/>
      <c r="G251" s="608"/>
      <c r="H251" s="515" t="s">
        <v>783</v>
      </c>
      <c r="I251" s="515" t="s">
        <v>776</v>
      </c>
      <c r="J251" s="204">
        <v>1</v>
      </c>
      <c r="K251" s="198">
        <v>43570</v>
      </c>
      <c r="L251" s="198">
        <v>43830</v>
      </c>
      <c r="M251" s="199">
        <f t="shared" si="8"/>
        <v>37.142857142857146</v>
      </c>
      <c r="N251" s="200">
        <v>1</v>
      </c>
      <c r="O251" s="525" t="s">
        <v>779</v>
      </c>
      <c r="P251" s="200">
        <f t="shared" si="7"/>
        <v>1</v>
      </c>
      <c r="Q251" s="201" t="str" cm="1">
        <f t="array" aca="1" ref="Q251" ca="1">IF(ISNUMBER(P251),IF(P251=100%,"CUMPLIDA",IF(AND(ISNUMBER(L251),ISNUMBER(INDIRECT("FECHA_"&amp;$B251,1))), IF(L251&lt;=INDIRECT("FECHA_"&amp;$B251,1),"INCUMPLIDA","PROCESO"), "VERIFICAR FECHA")),"SIN VALOR AVANCE")</f>
        <v>CUMPLIDA</v>
      </c>
    </row>
    <row r="252" spans="1:18" ht="300.75">
      <c r="A252" s="278" t="s">
        <v>19</v>
      </c>
      <c r="B252" s="195" t="s">
        <v>14</v>
      </c>
      <c r="C252" s="609"/>
      <c r="D252" s="609"/>
      <c r="E252" s="608"/>
      <c r="F252" s="608"/>
      <c r="G252" s="608"/>
      <c r="H252" s="515" t="s">
        <v>784</v>
      </c>
      <c r="I252" s="515" t="s">
        <v>785</v>
      </c>
      <c r="J252" s="204">
        <v>1</v>
      </c>
      <c r="K252" s="198">
        <v>43570</v>
      </c>
      <c r="L252" s="198">
        <v>43830</v>
      </c>
      <c r="M252" s="199">
        <f t="shared" si="8"/>
        <v>37.142857142857146</v>
      </c>
      <c r="N252" s="200">
        <v>1</v>
      </c>
      <c r="O252" s="525" t="s">
        <v>779</v>
      </c>
      <c r="P252" s="200">
        <f t="shared" si="7"/>
        <v>1</v>
      </c>
      <c r="Q252" s="201" t="str" cm="1">
        <f t="array" aca="1" ref="Q252" ca="1">IF(ISNUMBER(P252),IF(P252=100%,"CUMPLIDA",IF(AND(ISNUMBER(L252),ISNUMBER(INDIRECT("FECHA_"&amp;$B252,1))), IF(L252&lt;=INDIRECT("FECHA_"&amp;$B252,1),"INCUMPLIDA","PROCESO"), "VERIFICAR FECHA")),"SIN VALOR AVANCE")</f>
        <v>CUMPLIDA</v>
      </c>
    </row>
    <row r="253" spans="1:18" ht="255.75">
      <c r="A253" s="278" t="s">
        <v>19</v>
      </c>
      <c r="B253" s="195" t="s">
        <v>14</v>
      </c>
      <c r="C253" s="609"/>
      <c r="D253" s="609"/>
      <c r="E253" s="608"/>
      <c r="F253" s="608"/>
      <c r="G253" s="608" t="s">
        <v>786</v>
      </c>
      <c r="H253" s="515" t="s">
        <v>787</v>
      </c>
      <c r="I253" s="515" t="s">
        <v>788</v>
      </c>
      <c r="J253" s="204">
        <v>22</v>
      </c>
      <c r="K253" s="198">
        <v>43570</v>
      </c>
      <c r="L253" s="198">
        <v>44196</v>
      </c>
      <c r="M253" s="199">
        <f t="shared" si="8"/>
        <v>89.428571428571431</v>
      </c>
      <c r="N253" s="200">
        <v>1</v>
      </c>
      <c r="O253" s="525" t="s">
        <v>774</v>
      </c>
      <c r="P253" s="200">
        <f t="shared" si="7"/>
        <v>1</v>
      </c>
      <c r="Q253" s="201" t="str" cm="1">
        <f t="array" aca="1" ref="Q253" ca="1">IF(ISNUMBER(P253),IF(P253=100%,"CUMPLIDA",IF(AND(ISNUMBER(L253),ISNUMBER(INDIRECT("FECHA_"&amp;$B253,1))), IF(L253&lt;=INDIRECT("FECHA_"&amp;$B253,1),"INCUMPLIDA","PROCESO"), "VERIFICAR FECHA")),"SIN VALOR AVANCE")</f>
        <v>CUMPLIDA</v>
      </c>
    </row>
    <row r="254" spans="1:18" ht="300.75">
      <c r="A254" s="278" t="s">
        <v>19</v>
      </c>
      <c r="B254" s="195" t="s">
        <v>14</v>
      </c>
      <c r="C254" s="609"/>
      <c r="D254" s="609"/>
      <c r="E254" s="608"/>
      <c r="F254" s="608"/>
      <c r="G254" s="608"/>
      <c r="H254" s="515" t="s">
        <v>789</v>
      </c>
      <c r="I254" s="515" t="s">
        <v>788</v>
      </c>
      <c r="J254" s="204">
        <v>28</v>
      </c>
      <c r="K254" s="198">
        <v>43570</v>
      </c>
      <c r="L254" s="198">
        <v>44196</v>
      </c>
      <c r="M254" s="199">
        <f t="shared" si="8"/>
        <v>89.428571428571431</v>
      </c>
      <c r="N254" s="200">
        <v>1</v>
      </c>
      <c r="O254" s="525" t="s">
        <v>779</v>
      </c>
      <c r="P254" s="200">
        <f t="shared" si="7"/>
        <v>1</v>
      </c>
      <c r="Q254" s="201" t="str" cm="1">
        <f t="array" aca="1" ref="Q254" ca="1">IF(ISNUMBER(P254),IF(P254=100%,"CUMPLIDA",IF(AND(ISNUMBER(L254),ISNUMBER(INDIRECT("FECHA_"&amp;$B254,1))), IF(L254&lt;=INDIRECT("FECHA_"&amp;$B254,1),"INCUMPLIDA","PROCESO"), "VERIFICAR FECHA")),"SIN VALOR AVANCE")</f>
        <v>CUMPLIDA</v>
      </c>
    </row>
    <row r="255" spans="1:18" ht="300.75">
      <c r="A255" s="278" t="s">
        <v>19</v>
      </c>
      <c r="B255" s="195" t="s">
        <v>14</v>
      </c>
      <c r="C255" s="609"/>
      <c r="D255" s="609"/>
      <c r="E255" s="608"/>
      <c r="F255" s="608"/>
      <c r="G255" s="608"/>
      <c r="H255" s="515" t="s">
        <v>790</v>
      </c>
      <c r="I255" s="515" t="s">
        <v>788</v>
      </c>
      <c r="J255" s="204">
        <v>27</v>
      </c>
      <c r="K255" s="198">
        <v>43570</v>
      </c>
      <c r="L255" s="198">
        <v>44196</v>
      </c>
      <c r="M255" s="199">
        <f t="shared" si="8"/>
        <v>89.428571428571431</v>
      </c>
      <c r="N255" s="200">
        <v>1</v>
      </c>
      <c r="O255" s="525" t="s">
        <v>779</v>
      </c>
      <c r="P255" s="200">
        <f t="shared" si="7"/>
        <v>1</v>
      </c>
      <c r="Q255" s="201" t="str" cm="1">
        <f t="array" aca="1" ref="Q255" ca="1">IF(ISNUMBER(P255),IF(P255=100%,"CUMPLIDA",IF(AND(ISNUMBER(L255),ISNUMBER(INDIRECT("FECHA_"&amp;$B255,1))), IF(L255&lt;=INDIRECT("FECHA_"&amp;$B255,1),"INCUMPLIDA","PROCESO"), "VERIFICAR FECHA")),"SIN VALOR AVANCE")</f>
        <v>CUMPLIDA</v>
      </c>
    </row>
    <row r="256" spans="1:18" ht="300.75">
      <c r="A256" s="278" t="s">
        <v>19</v>
      </c>
      <c r="B256" s="195" t="s">
        <v>14</v>
      </c>
      <c r="C256" s="609"/>
      <c r="D256" s="609"/>
      <c r="E256" s="608"/>
      <c r="F256" s="608"/>
      <c r="G256" s="608" t="s">
        <v>791</v>
      </c>
      <c r="H256" s="515" t="s">
        <v>792</v>
      </c>
      <c r="I256" s="515" t="s">
        <v>788</v>
      </c>
      <c r="J256" s="204">
        <v>22</v>
      </c>
      <c r="K256" s="198">
        <v>43570</v>
      </c>
      <c r="L256" s="198">
        <v>44196</v>
      </c>
      <c r="M256" s="199">
        <f t="shared" si="8"/>
        <v>89.428571428571431</v>
      </c>
      <c r="N256" s="200">
        <v>1</v>
      </c>
      <c r="O256" s="525" t="s">
        <v>779</v>
      </c>
      <c r="P256" s="200">
        <f t="shared" si="7"/>
        <v>1</v>
      </c>
      <c r="Q256" s="201" t="str" cm="1">
        <f t="array" aca="1" ref="Q256" ca="1">IF(ISNUMBER(P256),IF(P256=100%,"CUMPLIDA",IF(AND(ISNUMBER(L256),ISNUMBER(INDIRECT("FECHA_"&amp;$B256,1))), IF(L256&lt;=INDIRECT("FECHA_"&amp;$B256,1),"INCUMPLIDA","PROCESO"), "VERIFICAR FECHA")),"SIN VALOR AVANCE")</f>
        <v>CUMPLIDA</v>
      </c>
    </row>
    <row r="257" spans="1:17" ht="300.75">
      <c r="A257" s="278" t="s">
        <v>19</v>
      </c>
      <c r="B257" s="195" t="s">
        <v>14</v>
      </c>
      <c r="C257" s="609"/>
      <c r="D257" s="609"/>
      <c r="E257" s="608"/>
      <c r="F257" s="608"/>
      <c r="G257" s="608"/>
      <c r="H257" s="515" t="s">
        <v>793</v>
      </c>
      <c r="I257" s="515" t="s">
        <v>788</v>
      </c>
      <c r="J257" s="204">
        <v>28</v>
      </c>
      <c r="K257" s="198">
        <v>43570</v>
      </c>
      <c r="L257" s="198">
        <v>44196</v>
      </c>
      <c r="M257" s="199">
        <f t="shared" si="8"/>
        <v>89.428571428571431</v>
      </c>
      <c r="N257" s="200">
        <v>1</v>
      </c>
      <c r="O257" s="525" t="s">
        <v>779</v>
      </c>
      <c r="P257" s="200">
        <f t="shared" si="7"/>
        <v>1</v>
      </c>
      <c r="Q257" s="201" t="str" cm="1">
        <f t="array" aca="1" ref="Q257" ca="1">IF(ISNUMBER(P257),IF(P257=100%,"CUMPLIDA",IF(AND(ISNUMBER(L257),ISNUMBER(INDIRECT("FECHA_"&amp;$B257,1))), IF(L257&lt;=INDIRECT("FECHA_"&amp;$B257,1),"INCUMPLIDA","PROCESO"), "VERIFICAR FECHA")),"SIN VALOR AVANCE")</f>
        <v>CUMPLIDA</v>
      </c>
    </row>
    <row r="258" spans="1:17" ht="300.75">
      <c r="A258" s="278" t="s">
        <v>19</v>
      </c>
      <c r="B258" s="195" t="s">
        <v>14</v>
      </c>
      <c r="C258" s="609"/>
      <c r="D258" s="609"/>
      <c r="E258" s="608"/>
      <c r="F258" s="608"/>
      <c r="G258" s="608"/>
      <c r="H258" s="515" t="s">
        <v>794</v>
      </c>
      <c r="I258" s="515" t="s">
        <v>788</v>
      </c>
      <c r="J258" s="204">
        <v>27</v>
      </c>
      <c r="K258" s="198">
        <v>43570</v>
      </c>
      <c r="L258" s="198">
        <v>44196</v>
      </c>
      <c r="M258" s="199">
        <f t="shared" si="8"/>
        <v>89.428571428571431</v>
      </c>
      <c r="N258" s="200">
        <v>1</v>
      </c>
      <c r="O258" s="525" t="s">
        <v>779</v>
      </c>
      <c r="P258" s="200">
        <f t="shared" si="7"/>
        <v>1</v>
      </c>
      <c r="Q258" s="201" t="str" cm="1">
        <f t="array" aca="1" ref="Q258" ca="1">IF(ISNUMBER(P258),IF(P258=100%,"CUMPLIDA",IF(AND(ISNUMBER(L258),ISNUMBER(INDIRECT("FECHA_"&amp;$B258,1))), IF(L258&lt;=INDIRECT("FECHA_"&amp;$B258,1),"INCUMPLIDA","PROCESO"), "VERIFICAR FECHA")),"SIN VALOR AVANCE")</f>
        <v>CUMPLIDA</v>
      </c>
    </row>
    <row r="259" spans="1:17" ht="300.75">
      <c r="A259" s="278" t="s">
        <v>19</v>
      </c>
      <c r="B259" s="195" t="s">
        <v>14</v>
      </c>
      <c r="C259" s="609"/>
      <c r="D259" s="609"/>
      <c r="E259" s="608"/>
      <c r="F259" s="608"/>
      <c r="G259" s="608" t="s">
        <v>795</v>
      </c>
      <c r="H259" s="515" t="s">
        <v>796</v>
      </c>
      <c r="I259" s="515" t="s">
        <v>788</v>
      </c>
      <c r="J259" s="204">
        <v>22</v>
      </c>
      <c r="K259" s="198">
        <v>43570</v>
      </c>
      <c r="L259" s="198">
        <v>44196</v>
      </c>
      <c r="M259" s="199">
        <f t="shared" si="8"/>
        <v>89.428571428571431</v>
      </c>
      <c r="N259" s="200">
        <v>1</v>
      </c>
      <c r="O259" s="525" t="s">
        <v>779</v>
      </c>
      <c r="P259" s="200">
        <f t="shared" si="7"/>
        <v>1</v>
      </c>
      <c r="Q259" s="201" t="str" cm="1">
        <f t="array" aca="1" ref="Q259" ca="1">IF(ISNUMBER(P259),IF(P259=100%,"CUMPLIDA",IF(AND(ISNUMBER(L259),ISNUMBER(INDIRECT("FECHA_"&amp;$B259,1))), IF(L259&lt;=INDIRECT("FECHA_"&amp;$B259,1),"INCUMPLIDA","PROCESO"), "VERIFICAR FECHA")),"SIN VALOR AVANCE")</f>
        <v>CUMPLIDA</v>
      </c>
    </row>
    <row r="260" spans="1:17" ht="300.75">
      <c r="A260" s="278" t="s">
        <v>19</v>
      </c>
      <c r="B260" s="195" t="s">
        <v>14</v>
      </c>
      <c r="C260" s="609"/>
      <c r="D260" s="609"/>
      <c r="E260" s="608"/>
      <c r="F260" s="608"/>
      <c r="G260" s="608"/>
      <c r="H260" s="515" t="s">
        <v>797</v>
      </c>
      <c r="I260" s="515" t="s">
        <v>788</v>
      </c>
      <c r="J260" s="204">
        <v>28</v>
      </c>
      <c r="K260" s="198">
        <v>43570</v>
      </c>
      <c r="L260" s="198">
        <v>44196</v>
      </c>
      <c r="M260" s="199">
        <f t="shared" si="8"/>
        <v>89.428571428571431</v>
      </c>
      <c r="N260" s="200">
        <v>1</v>
      </c>
      <c r="O260" s="525" t="s">
        <v>779</v>
      </c>
      <c r="P260" s="200">
        <f t="shared" si="7"/>
        <v>1</v>
      </c>
      <c r="Q260" s="201" t="str" cm="1">
        <f t="array" aca="1" ref="Q260" ca="1">IF(ISNUMBER(P260),IF(P260=100%,"CUMPLIDA",IF(AND(ISNUMBER(L260),ISNUMBER(INDIRECT("FECHA_"&amp;$B260,1))), IF(L260&lt;=INDIRECT("FECHA_"&amp;$B260,1),"INCUMPLIDA","PROCESO"), "VERIFICAR FECHA")),"SIN VALOR AVANCE")</f>
        <v>CUMPLIDA</v>
      </c>
    </row>
    <row r="261" spans="1:17" ht="300.75">
      <c r="A261" s="278" t="s">
        <v>19</v>
      </c>
      <c r="B261" s="195" t="s">
        <v>14</v>
      </c>
      <c r="C261" s="609"/>
      <c r="D261" s="609"/>
      <c r="E261" s="608"/>
      <c r="F261" s="608"/>
      <c r="G261" s="608"/>
      <c r="H261" s="515" t="s">
        <v>798</v>
      </c>
      <c r="I261" s="515" t="s">
        <v>788</v>
      </c>
      <c r="J261" s="204">
        <v>27</v>
      </c>
      <c r="K261" s="198">
        <v>43570</v>
      </c>
      <c r="L261" s="198">
        <v>44196</v>
      </c>
      <c r="M261" s="199">
        <f t="shared" si="8"/>
        <v>89.428571428571431</v>
      </c>
      <c r="N261" s="200">
        <v>1</v>
      </c>
      <c r="O261" s="525" t="s">
        <v>779</v>
      </c>
      <c r="P261" s="200">
        <f t="shared" si="7"/>
        <v>1</v>
      </c>
      <c r="Q261" s="201" t="str" cm="1">
        <f t="array" aca="1" ref="Q261" ca="1">IF(ISNUMBER(P261),IF(P261=100%,"CUMPLIDA",IF(AND(ISNUMBER(L261),ISNUMBER(INDIRECT("FECHA_"&amp;$B261,1))), IF(L261&lt;=INDIRECT("FECHA_"&amp;$B261,1),"INCUMPLIDA","PROCESO"), "VERIFICAR FECHA")),"SIN VALOR AVANCE")</f>
        <v>CUMPLIDA</v>
      </c>
    </row>
    <row r="262" spans="1:17" ht="300.75">
      <c r="A262" s="278" t="s">
        <v>19</v>
      </c>
      <c r="B262" s="195" t="s">
        <v>14</v>
      </c>
      <c r="C262" s="609"/>
      <c r="D262" s="609"/>
      <c r="E262" s="608"/>
      <c r="F262" s="608"/>
      <c r="G262" s="608" t="s">
        <v>799</v>
      </c>
      <c r="H262" s="515" t="s">
        <v>800</v>
      </c>
      <c r="I262" s="515" t="s">
        <v>801</v>
      </c>
      <c r="J262" s="204">
        <v>1</v>
      </c>
      <c r="K262" s="198">
        <v>43570</v>
      </c>
      <c r="L262" s="198">
        <v>43830</v>
      </c>
      <c r="M262" s="199">
        <f t="shared" si="8"/>
        <v>37.142857142857146</v>
      </c>
      <c r="N262" s="200">
        <v>1</v>
      </c>
      <c r="O262" s="525" t="s">
        <v>779</v>
      </c>
      <c r="P262" s="200">
        <f t="shared" si="7"/>
        <v>1</v>
      </c>
      <c r="Q262" s="201" t="str" cm="1">
        <f t="array" aca="1" ref="Q262" ca="1">IF(ISNUMBER(P262),IF(P262=100%,"CUMPLIDA",IF(AND(ISNUMBER(L262),ISNUMBER(INDIRECT("FECHA_"&amp;$B262,1))), IF(L262&lt;=INDIRECT("FECHA_"&amp;$B262,1),"INCUMPLIDA","PROCESO"), "VERIFICAR FECHA")),"SIN VALOR AVANCE")</f>
        <v>CUMPLIDA</v>
      </c>
    </row>
    <row r="263" spans="1:17" ht="300.75">
      <c r="A263" s="278" t="s">
        <v>19</v>
      </c>
      <c r="B263" s="195" t="s">
        <v>14</v>
      </c>
      <c r="C263" s="609"/>
      <c r="D263" s="609"/>
      <c r="E263" s="608"/>
      <c r="F263" s="608"/>
      <c r="G263" s="608"/>
      <c r="H263" s="515" t="s">
        <v>802</v>
      </c>
      <c r="I263" s="515" t="s">
        <v>803</v>
      </c>
      <c r="J263" s="204">
        <v>1</v>
      </c>
      <c r="K263" s="198">
        <v>43570</v>
      </c>
      <c r="L263" s="198">
        <v>43830</v>
      </c>
      <c r="M263" s="199">
        <f t="shared" si="8"/>
        <v>37.142857142857146</v>
      </c>
      <c r="N263" s="200">
        <v>1</v>
      </c>
      <c r="O263" s="525" t="s">
        <v>779</v>
      </c>
      <c r="P263" s="200">
        <f t="shared" si="7"/>
        <v>1</v>
      </c>
      <c r="Q263" s="201" t="str" cm="1">
        <f t="array" aca="1" ref="Q263" ca="1">IF(ISNUMBER(P263),IF(P263=100%,"CUMPLIDA",IF(AND(ISNUMBER(L263),ISNUMBER(INDIRECT("FECHA_"&amp;$B263,1))), IF(L263&lt;=INDIRECT("FECHA_"&amp;$B263,1),"INCUMPLIDA","PROCESO"), "VERIFICAR FECHA")),"SIN VALOR AVANCE")</f>
        <v>CUMPLIDA</v>
      </c>
    </row>
    <row r="264" spans="1:17" ht="300.75">
      <c r="A264" s="278" t="s">
        <v>19</v>
      </c>
      <c r="B264" s="195" t="s">
        <v>14</v>
      </c>
      <c r="C264" s="609"/>
      <c r="D264" s="609"/>
      <c r="E264" s="608"/>
      <c r="F264" s="608"/>
      <c r="G264" s="608"/>
      <c r="H264" s="515" t="s">
        <v>804</v>
      </c>
      <c r="I264" s="515" t="s">
        <v>805</v>
      </c>
      <c r="J264" s="204">
        <v>1</v>
      </c>
      <c r="K264" s="198">
        <v>43570</v>
      </c>
      <c r="L264" s="198">
        <v>43830</v>
      </c>
      <c r="M264" s="199">
        <f t="shared" si="8"/>
        <v>37.142857142857146</v>
      </c>
      <c r="N264" s="200">
        <v>1</v>
      </c>
      <c r="O264" s="525" t="s">
        <v>779</v>
      </c>
      <c r="P264" s="200">
        <f t="shared" si="7"/>
        <v>1</v>
      </c>
      <c r="Q264" s="201" t="str" cm="1">
        <f t="array" aca="1" ref="Q264" ca="1">IF(ISNUMBER(P264),IF(P264=100%,"CUMPLIDA",IF(AND(ISNUMBER(L264),ISNUMBER(INDIRECT("FECHA_"&amp;$B264,1))), IF(L264&lt;=INDIRECT("FECHA_"&amp;$B264,1),"INCUMPLIDA","PROCESO"), "VERIFICAR FECHA")),"SIN VALOR AVANCE")</f>
        <v>CUMPLIDA</v>
      </c>
    </row>
    <row r="265" spans="1:17" ht="300.75">
      <c r="A265" s="278" t="s">
        <v>19</v>
      </c>
      <c r="B265" s="195" t="s">
        <v>14</v>
      </c>
      <c r="C265" s="609"/>
      <c r="D265" s="609"/>
      <c r="E265" s="608"/>
      <c r="F265" s="608"/>
      <c r="G265" s="608" t="s">
        <v>806</v>
      </c>
      <c r="H265" s="515" t="s">
        <v>772</v>
      </c>
      <c r="I265" s="515" t="s">
        <v>773</v>
      </c>
      <c r="J265" s="204">
        <v>1</v>
      </c>
      <c r="K265" s="198">
        <v>43570</v>
      </c>
      <c r="L265" s="198">
        <v>43830</v>
      </c>
      <c r="M265" s="199">
        <f t="shared" si="8"/>
        <v>37.142857142857146</v>
      </c>
      <c r="N265" s="200">
        <v>1</v>
      </c>
      <c r="O265" s="525" t="s">
        <v>779</v>
      </c>
      <c r="P265" s="200">
        <f t="shared" si="7"/>
        <v>1</v>
      </c>
      <c r="Q265" s="201" t="str" cm="1">
        <f t="array" aca="1" ref="Q265" ca="1">IF(ISNUMBER(P265),IF(P265=100%,"CUMPLIDA",IF(AND(ISNUMBER(L265),ISNUMBER(INDIRECT("FECHA_"&amp;$B265,1))), IF(L265&lt;=INDIRECT("FECHA_"&amp;$B265,1),"INCUMPLIDA","PROCESO"), "VERIFICAR FECHA")),"SIN VALOR AVANCE")</f>
        <v>CUMPLIDA</v>
      </c>
    </row>
    <row r="266" spans="1:17" ht="300.75">
      <c r="A266" s="278" t="s">
        <v>19</v>
      </c>
      <c r="B266" s="195" t="s">
        <v>14</v>
      </c>
      <c r="C266" s="609"/>
      <c r="D266" s="609"/>
      <c r="E266" s="608"/>
      <c r="F266" s="608"/>
      <c r="G266" s="608"/>
      <c r="H266" s="515" t="s">
        <v>775</v>
      </c>
      <c r="I266" s="515" t="s">
        <v>776</v>
      </c>
      <c r="J266" s="204">
        <v>1</v>
      </c>
      <c r="K266" s="198">
        <v>43570</v>
      </c>
      <c r="L266" s="198">
        <v>43830</v>
      </c>
      <c r="M266" s="199">
        <f t="shared" si="8"/>
        <v>37.142857142857146</v>
      </c>
      <c r="N266" s="200">
        <v>1</v>
      </c>
      <c r="O266" s="525" t="s">
        <v>779</v>
      </c>
      <c r="P266" s="200">
        <f t="shared" si="7"/>
        <v>1</v>
      </c>
      <c r="Q266" s="201" t="str" cm="1">
        <f t="array" aca="1" ref="Q266" ca="1">IF(ISNUMBER(P266),IF(P266=100%,"CUMPLIDA",IF(AND(ISNUMBER(L266),ISNUMBER(INDIRECT("FECHA_"&amp;$B266,1))), IF(L266&lt;=INDIRECT("FECHA_"&amp;$B266,1),"INCUMPLIDA","PROCESO"), "VERIFICAR FECHA")),"SIN VALOR AVANCE")</f>
        <v>CUMPLIDA</v>
      </c>
    </row>
    <row r="267" spans="1:17" ht="300.75">
      <c r="A267" s="278" t="s">
        <v>19</v>
      </c>
      <c r="B267" s="195" t="s">
        <v>14</v>
      </c>
      <c r="C267" s="609"/>
      <c r="D267" s="609"/>
      <c r="E267" s="608"/>
      <c r="F267" s="608"/>
      <c r="G267" s="608"/>
      <c r="H267" s="515" t="s">
        <v>777</v>
      </c>
      <c r="I267" s="515" t="s">
        <v>778</v>
      </c>
      <c r="J267" s="204">
        <v>1</v>
      </c>
      <c r="K267" s="198">
        <v>43570</v>
      </c>
      <c r="L267" s="198">
        <v>43830</v>
      </c>
      <c r="M267" s="199">
        <f t="shared" si="8"/>
        <v>37.142857142857146</v>
      </c>
      <c r="N267" s="200">
        <v>1</v>
      </c>
      <c r="O267" s="525" t="s">
        <v>779</v>
      </c>
      <c r="P267" s="200">
        <f t="shared" ref="P267:P330" si="9">IF(B267="ITRC",N267,N267/J267)</f>
        <v>1</v>
      </c>
      <c r="Q267" s="201" t="str" cm="1">
        <f t="array" aca="1" ref="Q267" ca="1">IF(ISNUMBER(P267),IF(P267=100%,"CUMPLIDA",IF(AND(ISNUMBER(L267),ISNUMBER(INDIRECT("FECHA_"&amp;$B267,1))), IF(L267&lt;=INDIRECT("FECHA_"&amp;$B267,1),"INCUMPLIDA","PROCESO"), "VERIFICAR FECHA")),"SIN VALOR AVANCE")</f>
        <v>CUMPLIDA</v>
      </c>
    </row>
    <row r="268" spans="1:17" ht="30.75" customHeight="1">
      <c r="A268" s="278" t="s">
        <v>19</v>
      </c>
      <c r="B268" s="203" t="s">
        <v>14</v>
      </c>
      <c r="C268" s="609" t="s">
        <v>807</v>
      </c>
      <c r="D268" s="609" t="s">
        <v>68</v>
      </c>
      <c r="E268" s="608" t="s">
        <v>808</v>
      </c>
      <c r="F268" s="608" t="s">
        <v>809</v>
      </c>
      <c r="G268" s="196" t="s">
        <v>810</v>
      </c>
      <c r="H268" s="515" t="s">
        <v>811</v>
      </c>
      <c r="I268" s="515" t="s">
        <v>234</v>
      </c>
      <c r="J268" s="204">
        <v>1</v>
      </c>
      <c r="K268" s="198">
        <v>45231</v>
      </c>
      <c r="L268" s="198">
        <v>45504</v>
      </c>
      <c r="M268" s="199">
        <f t="shared" si="8"/>
        <v>39</v>
      </c>
      <c r="N268" s="200">
        <v>1</v>
      </c>
      <c r="O268" s="515" t="s">
        <v>812</v>
      </c>
      <c r="P268" s="200">
        <f t="shared" si="9"/>
        <v>1</v>
      </c>
      <c r="Q268" s="201" t="str" cm="1">
        <f t="array" aca="1" ref="Q268" ca="1">IF(ISNUMBER(P268),IF(P268=100%,"CUMPLIDA",IF(AND(ISNUMBER(L268),ISNUMBER(INDIRECT("FECHA_"&amp;$B268,1))), IF(L268&lt;=INDIRECT("FECHA_"&amp;$B268,1),"INCUMPLIDA","PROCESO"), "VERIFICAR FECHA")),"SIN VALOR AVANCE")</f>
        <v>CUMPLIDA</v>
      </c>
    </row>
    <row r="269" spans="1:17" ht="105.75">
      <c r="A269" s="278" t="s">
        <v>19</v>
      </c>
      <c r="B269" s="203" t="s">
        <v>14</v>
      </c>
      <c r="C269" s="609"/>
      <c r="D269" s="609"/>
      <c r="E269" s="608"/>
      <c r="F269" s="608"/>
      <c r="G269" s="196" t="s">
        <v>813</v>
      </c>
      <c r="H269" s="515" t="s">
        <v>237</v>
      </c>
      <c r="I269" s="515" t="s">
        <v>238</v>
      </c>
      <c r="J269" s="204">
        <v>1</v>
      </c>
      <c r="K269" s="198">
        <v>45323</v>
      </c>
      <c r="L269" s="198">
        <v>45747</v>
      </c>
      <c r="M269" s="199">
        <f t="shared" si="8"/>
        <v>60.571428571428569</v>
      </c>
      <c r="N269" s="200">
        <v>1</v>
      </c>
      <c r="O269" s="515" t="s">
        <v>814</v>
      </c>
      <c r="P269" s="200">
        <f t="shared" si="9"/>
        <v>1</v>
      </c>
      <c r="Q269" s="201" t="str" cm="1">
        <f t="array" aca="1" ref="Q269" ca="1">IF(ISNUMBER(P269),IF(P269=100%,"CUMPLIDA",IF(AND(ISNUMBER(L269),ISNUMBER(INDIRECT("FECHA_"&amp;$B269,1))), IF(L269&lt;=INDIRECT("FECHA_"&amp;$B269,1),"INCUMPLIDA","PROCESO"), "VERIFICAR FECHA")),"SIN VALOR AVANCE")</f>
        <v>CUMPLIDA</v>
      </c>
    </row>
    <row r="270" spans="1:17" ht="45.75">
      <c r="A270" s="278" t="s">
        <v>19</v>
      </c>
      <c r="B270" s="203" t="s">
        <v>14</v>
      </c>
      <c r="C270" s="609"/>
      <c r="D270" s="609"/>
      <c r="E270" s="608"/>
      <c r="F270" s="608"/>
      <c r="G270" s="196" t="s">
        <v>815</v>
      </c>
      <c r="H270" s="515" t="s">
        <v>241</v>
      </c>
      <c r="I270" s="515" t="s">
        <v>242</v>
      </c>
      <c r="J270" s="204">
        <v>1</v>
      </c>
      <c r="K270" s="198">
        <v>45323</v>
      </c>
      <c r="L270" s="198">
        <v>45747</v>
      </c>
      <c r="M270" s="199">
        <f t="shared" si="8"/>
        <v>60.571428571428569</v>
      </c>
      <c r="N270" s="200">
        <v>1</v>
      </c>
      <c r="O270" s="515" t="s">
        <v>812</v>
      </c>
      <c r="P270" s="200">
        <f t="shared" si="9"/>
        <v>1</v>
      </c>
      <c r="Q270" s="201" t="str" cm="1">
        <f t="array" aca="1" ref="Q270" ca="1">IF(ISNUMBER(P270),IF(P270=100%,"CUMPLIDA",IF(AND(ISNUMBER(L270),ISNUMBER(INDIRECT("FECHA_"&amp;$B270,1))), IF(L270&lt;=INDIRECT("FECHA_"&amp;$B270,1),"INCUMPLIDA","PROCESO"), "VERIFICAR FECHA")),"SIN VALOR AVANCE")</f>
        <v>CUMPLIDA</v>
      </c>
    </row>
    <row r="271" spans="1:17" ht="45.75">
      <c r="A271" s="278" t="s">
        <v>19</v>
      </c>
      <c r="B271" s="203" t="s">
        <v>14</v>
      </c>
      <c r="C271" s="609"/>
      <c r="D271" s="609"/>
      <c r="E271" s="608"/>
      <c r="F271" s="608"/>
      <c r="G271" s="196" t="s">
        <v>816</v>
      </c>
      <c r="H271" s="515" t="s">
        <v>245</v>
      </c>
      <c r="I271" s="515" t="s">
        <v>246</v>
      </c>
      <c r="J271" s="204">
        <v>1</v>
      </c>
      <c r="K271" s="198">
        <v>45231</v>
      </c>
      <c r="L271" s="198">
        <v>45747</v>
      </c>
      <c r="M271" s="199">
        <f t="shared" si="8"/>
        <v>73.714285714285708</v>
      </c>
      <c r="N271" s="200">
        <v>1</v>
      </c>
      <c r="O271" s="515" t="s">
        <v>812</v>
      </c>
      <c r="P271" s="200">
        <f t="shared" si="9"/>
        <v>1</v>
      </c>
      <c r="Q271" s="201" t="str" cm="1">
        <f t="array" aca="1" ref="Q271" ca="1">IF(ISNUMBER(P271),IF(P271=100%,"CUMPLIDA",IF(AND(ISNUMBER(L271),ISNUMBER(INDIRECT("FECHA_"&amp;$B271,1))), IF(L271&lt;=INDIRECT("FECHA_"&amp;$B271,1),"INCUMPLIDA","PROCESO"), "VERIFICAR FECHA")),"SIN VALOR AVANCE")</f>
        <v>CUMPLIDA</v>
      </c>
    </row>
    <row r="272" spans="1:17" ht="105.75">
      <c r="A272" s="278" t="s">
        <v>19</v>
      </c>
      <c r="B272" s="203" t="s">
        <v>14</v>
      </c>
      <c r="C272" s="609"/>
      <c r="D272" s="609"/>
      <c r="E272" s="608"/>
      <c r="F272" s="608"/>
      <c r="G272" s="196" t="s">
        <v>817</v>
      </c>
      <c r="H272" s="515" t="s">
        <v>248</v>
      </c>
      <c r="I272" s="515" t="s">
        <v>249</v>
      </c>
      <c r="J272" s="204">
        <v>1</v>
      </c>
      <c r="K272" s="198">
        <v>45323</v>
      </c>
      <c r="L272" s="198">
        <v>45747</v>
      </c>
      <c r="M272" s="199">
        <f t="shared" ref="M272:M335" si="10">(L272-K272)/7</f>
        <v>60.571428571428569</v>
      </c>
      <c r="N272" s="200">
        <v>1</v>
      </c>
      <c r="O272" s="515" t="s">
        <v>814</v>
      </c>
      <c r="P272" s="200">
        <f t="shared" si="9"/>
        <v>1</v>
      </c>
      <c r="Q272" s="201" t="str" cm="1">
        <f t="array" aca="1" ref="Q272" ca="1">IF(ISNUMBER(P272),IF(P272=100%,"CUMPLIDA",IF(AND(ISNUMBER(L272),ISNUMBER(INDIRECT("FECHA_"&amp;$B272,1))), IF(L272&lt;=INDIRECT("FECHA_"&amp;$B272,1),"INCUMPLIDA","PROCESO"), "VERIFICAR FECHA")),"SIN VALOR AVANCE")</f>
        <v>CUMPLIDA</v>
      </c>
    </row>
    <row r="273" spans="1:17" ht="45.75">
      <c r="A273" s="278" t="s">
        <v>19</v>
      </c>
      <c r="B273" s="203" t="s">
        <v>14</v>
      </c>
      <c r="C273" s="609"/>
      <c r="D273" s="609"/>
      <c r="E273" s="608"/>
      <c r="F273" s="608"/>
      <c r="G273" s="196" t="s">
        <v>818</v>
      </c>
      <c r="H273" s="515" t="s">
        <v>251</v>
      </c>
      <c r="I273" s="515" t="s">
        <v>252</v>
      </c>
      <c r="J273" s="204">
        <v>1</v>
      </c>
      <c r="K273" s="198">
        <v>45231</v>
      </c>
      <c r="L273" s="198">
        <v>45747</v>
      </c>
      <c r="M273" s="199">
        <f t="shared" si="10"/>
        <v>73.714285714285708</v>
      </c>
      <c r="N273" s="200">
        <v>1</v>
      </c>
      <c r="O273" s="515" t="s">
        <v>812</v>
      </c>
      <c r="P273" s="200">
        <f t="shared" si="9"/>
        <v>1</v>
      </c>
      <c r="Q273" s="201" t="str" cm="1">
        <f t="array" aca="1" ref="Q273" ca="1">IF(ISNUMBER(P273),IF(P273=100%,"CUMPLIDA",IF(AND(ISNUMBER(L273),ISNUMBER(INDIRECT("FECHA_"&amp;$B273,1))), IF(L273&lt;=INDIRECT("FECHA_"&amp;$B273,1),"INCUMPLIDA","PROCESO"), "VERIFICAR FECHA")),"SIN VALOR AVANCE")</f>
        <v>CUMPLIDA</v>
      </c>
    </row>
    <row r="274" spans="1:17" ht="150.75">
      <c r="A274" s="278" t="s">
        <v>19</v>
      </c>
      <c r="B274" s="203" t="s">
        <v>14</v>
      </c>
      <c r="C274" s="609"/>
      <c r="D274" s="609"/>
      <c r="E274" s="608"/>
      <c r="F274" s="608"/>
      <c r="G274" s="196" t="s">
        <v>819</v>
      </c>
      <c r="H274" s="515" t="s">
        <v>254</v>
      </c>
      <c r="I274" s="515" t="s">
        <v>255</v>
      </c>
      <c r="J274" s="204">
        <v>1</v>
      </c>
      <c r="K274" s="198">
        <v>45231</v>
      </c>
      <c r="L274" s="198">
        <v>45808</v>
      </c>
      <c r="M274" s="199">
        <f t="shared" si="10"/>
        <v>82.428571428571431</v>
      </c>
      <c r="N274" s="200">
        <v>0</v>
      </c>
      <c r="O274" s="515" t="s">
        <v>820</v>
      </c>
      <c r="P274" s="200">
        <f t="shared" si="9"/>
        <v>0</v>
      </c>
      <c r="Q274" s="201" t="str" cm="1">
        <f t="array" aca="1" ref="Q274" ca="1">IF(ISNUMBER(P274),IF(P274=100%,"CUMPLIDA",IF(AND(ISNUMBER(L274),ISNUMBER(INDIRECT("FECHA_"&amp;$B274,1))), IF(L274&lt;=INDIRECT("FECHA_"&amp;$B274,1),"INCUMPLIDA","PROCESO"), "VERIFICAR FECHA")),"SIN VALOR AVANCE")</f>
        <v>PROCESO</v>
      </c>
    </row>
    <row r="275" spans="1:17" ht="45.75">
      <c r="A275" s="278" t="s">
        <v>19</v>
      </c>
      <c r="B275" s="203" t="s">
        <v>14</v>
      </c>
      <c r="C275" s="609"/>
      <c r="D275" s="609"/>
      <c r="E275" s="608"/>
      <c r="F275" s="608"/>
      <c r="G275" s="196" t="s">
        <v>821</v>
      </c>
      <c r="H275" s="515" t="s">
        <v>258</v>
      </c>
      <c r="I275" s="515" t="s">
        <v>259</v>
      </c>
      <c r="J275" s="204">
        <v>10</v>
      </c>
      <c r="K275" s="198">
        <v>45809</v>
      </c>
      <c r="L275" s="198">
        <v>46752</v>
      </c>
      <c r="M275" s="199">
        <f t="shared" si="10"/>
        <v>134.71428571428572</v>
      </c>
      <c r="N275" s="200">
        <v>0</v>
      </c>
      <c r="O275" s="515" t="s">
        <v>812</v>
      </c>
      <c r="P275" s="200">
        <f t="shared" si="9"/>
        <v>0</v>
      </c>
      <c r="Q275" s="201" t="str" cm="1">
        <f t="array" aca="1" ref="Q275" ca="1">IF(ISNUMBER(P275),IF(P275=100%,"CUMPLIDA",IF(AND(ISNUMBER(L275),ISNUMBER(INDIRECT("FECHA_"&amp;$B275,1))), IF(L275&lt;=INDIRECT("FECHA_"&amp;$B275,1),"INCUMPLIDA","PROCESO"), "VERIFICAR FECHA")),"SIN VALOR AVANCE")</f>
        <v>PROCESO</v>
      </c>
    </row>
    <row r="276" spans="1:17" ht="105.75">
      <c r="A276" s="278" t="s">
        <v>19</v>
      </c>
      <c r="B276" s="203" t="s">
        <v>14</v>
      </c>
      <c r="C276" s="609"/>
      <c r="D276" s="609"/>
      <c r="E276" s="608"/>
      <c r="F276" s="608"/>
      <c r="G276" s="196" t="s">
        <v>822</v>
      </c>
      <c r="H276" s="515" t="s">
        <v>261</v>
      </c>
      <c r="I276" s="515" t="s">
        <v>262</v>
      </c>
      <c r="J276" s="204">
        <v>1</v>
      </c>
      <c r="K276" s="198">
        <v>45809</v>
      </c>
      <c r="L276" s="198">
        <v>46752</v>
      </c>
      <c r="M276" s="199">
        <f t="shared" si="10"/>
        <v>134.71428571428572</v>
      </c>
      <c r="N276" s="200">
        <v>0</v>
      </c>
      <c r="O276" s="515" t="s">
        <v>814</v>
      </c>
      <c r="P276" s="200">
        <f t="shared" si="9"/>
        <v>0</v>
      </c>
      <c r="Q276" s="201" t="str" cm="1">
        <f t="array" aca="1" ref="Q276" ca="1">IF(ISNUMBER(P276),IF(P276=100%,"CUMPLIDA",IF(AND(ISNUMBER(L276),ISNUMBER(INDIRECT("FECHA_"&amp;$B276,1))), IF(L276&lt;=INDIRECT("FECHA_"&amp;$B276,1),"INCUMPLIDA","PROCESO"), "VERIFICAR FECHA")),"SIN VALOR AVANCE")</f>
        <v>PROCESO</v>
      </c>
    </row>
    <row r="277" spans="1:17" ht="150.75">
      <c r="A277" s="278" t="s">
        <v>19</v>
      </c>
      <c r="B277" s="203" t="s">
        <v>14</v>
      </c>
      <c r="C277" s="609"/>
      <c r="D277" s="609"/>
      <c r="E277" s="608"/>
      <c r="F277" s="608"/>
      <c r="G277" s="196" t="s">
        <v>823</v>
      </c>
      <c r="H277" s="515" t="s">
        <v>264</v>
      </c>
      <c r="I277" s="515" t="s">
        <v>265</v>
      </c>
      <c r="J277" s="204">
        <v>2</v>
      </c>
      <c r="K277" s="198">
        <v>45809</v>
      </c>
      <c r="L277" s="198">
        <v>46752</v>
      </c>
      <c r="M277" s="199">
        <f t="shared" si="10"/>
        <v>134.71428571428572</v>
      </c>
      <c r="N277" s="200">
        <v>0</v>
      </c>
      <c r="O277" s="515" t="s">
        <v>820</v>
      </c>
      <c r="P277" s="200">
        <f t="shared" si="9"/>
        <v>0</v>
      </c>
      <c r="Q277" s="201" t="str" cm="1">
        <f t="array" aca="1" ref="Q277" ca="1">IF(ISNUMBER(P277),IF(P277=100%,"CUMPLIDA",IF(AND(ISNUMBER(L277),ISNUMBER(INDIRECT("FECHA_"&amp;$B277,1))), IF(L277&lt;=INDIRECT("FECHA_"&amp;$B277,1),"INCUMPLIDA","PROCESO"), "VERIFICAR FECHA")),"SIN VALOR AVANCE")</f>
        <v>PROCESO</v>
      </c>
    </row>
    <row r="278" spans="1:17" ht="90.75" customHeight="1">
      <c r="A278" s="278" t="s">
        <v>19</v>
      </c>
      <c r="B278" s="203" t="s">
        <v>14</v>
      </c>
      <c r="C278" s="609"/>
      <c r="D278" s="609"/>
      <c r="E278" s="608" t="s">
        <v>824</v>
      </c>
      <c r="F278" s="608"/>
      <c r="G278" s="196" t="s">
        <v>825</v>
      </c>
      <c r="H278" s="515" t="s">
        <v>826</v>
      </c>
      <c r="I278" s="515" t="s">
        <v>827</v>
      </c>
      <c r="J278" s="204">
        <v>1</v>
      </c>
      <c r="K278" s="198">
        <v>43862</v>
      </c>
      <c r="L278" s="198">
        <v>43982</v>
      </c>
      <c r="M278" s="199">
        <f t="shared" si="10"/>
        <v>17.142857142857142</v>
      </c>
      <c r="N278" s="200">
        <v>1</v>
      </c>
      <c r="O278" s="515" t="s">
        <v>828</v>
      </c>
      <c r="P278" s="200">
        <f t="shared" si="9"/>
        <v>1</v>
      </c>
      <c r="Q278" s="201" t="str" cm="1">
        <f t="array" aca="1" ref="Q278" ca="1">IF(ISNUMBER(P278),IF(P278=100%,"CUMPLIDA",IF(AND(ISNUMBER(L278),ISNUMBER(INDIRECT("FECHA_"&amp;$B278,1))), IF(L278&lt;=INDIRECT("FECHA_"&amp;$B278,1),"INCUMPLIDA","PROCESO"), "VERIFICAR FECHA")),"SIN VALOR AVANCE")</f>
        <v>CUMPLIDA</v>
      </c>
    </row>
    <row r="279" spans="1:17" ht="165.75">
      <c r="A279" s="278" t="s">
        <v>19</v>
      </c>
      <c r="B279" s="203" t="s">
        <v>14</v>
      </c>
      <c r="C279" s="609"/>
      <c r="D279" s="609"/>
      <c r="E279" s="608"/>
      <c r="F279" s="608"/>
      <c r="G279" s="196" t="s">
        <v>829</v>
      </c>
      <c r="H279" s="515" t="s">
        <v>830</v>
      </c>
      <c r="I279" s="515" t="s">
        <v>831</v>
      </c>
      <c r="J279" s="204">
        <v>1</v>
      </c>
      <c r="K279" s="198">
        <v>43983</v>
      </c>
      <c r="L279" s="198">
        <v>44043</v>
      </c>
      <c r="M279" s="199">
        <f t="shared" si="10"/>
        <v>8.5714285714285712</v>
      </c>
      <c r="N279" s="200">
        <v>1</v>
      </c>
      <c r="O279" s="515" t="s">
        <v>832</v>
      </c>
      <c r="P279" s="200">
        <f t="shared" si="9"/>
        <v>1</v>
      </c>
      <c r="Q279" s="201" t="str" cm="1">
        <f t="array" aca="1" ref="Q279" ca="1">IF(ISNUMBER(P279),IF(P279=100%,"CUMPLIDA",IF(AND(ISNUMBER(L279),ISNUMBER(INDIRECT("FECHA_"&amp;$B279,1))), IF(L279&lt;=INDIRECT("FECHA_"&amp;$B279,1),"INCUMPLIDA","PROCESO"), "VERIFICAR FECHA")),"SIN VALOR AVANCE")</f>
        <v>CUMPLIDA</v>
      </c>
    </row>
    <row r="280" spans="1:17" ht="150.75">
      <c r="A280" s="278" t="s">
        <v>19</v>
      </c>
      <c r="B280" s="203" t="s">
        <v>14</v>
      </c>
      <c r="C280" s="609"/>
      <c r="D280" s="609"/>
      <c r="E280" s="608" t="s">
        <v>833</v>
      </c>
      <c r="F280" s="608"/>
      <c r="G280" s="196" t="s">
        <v>834</v>
      </c>
      <c r="H280" s="515" t="s">
        <v>835</v>
      </c>
      <c r="I280" s="515" t="s">
        <v>836</v>
      </c>
      <c r="J280" s="204">
        <v>1</v>
      </c>
      <c r="K280" s="198">
        <v>44044</v>
      </c>
      <c r="L280" s="198">
        <v>44196</v>
      </c>
      <c r="M280" s="199">
        <f t="shared" si="10"/>
        <v>21.714285714285715</v>
      </c>
      <c r="N280" s="200">
        <v>1</v>
      </c>
      <c r="O280" s="515" t="s">
        <v>820</v>
      </c>
      <c r="P280" s="200">
        <f t="shared" si="9"/>
        <v>1</v>
      </c>
      <c r="Q280" s="201" t="str" cm="1">
        <f t="array" aca="1" ref="Q280" ca="1">IF(ISNUMBER(P280),IF(P280=100%,"CUMPLIDA",IF(AND(ISNUMBER(L280),ISNUMBER(INDIRECT("FECHA_"&amp;$B280,1))), IF(L280&lt;=INDIRECT("FECHA_"&amp;$B280,1),"INCUMPLIDA","PROCESO"), "VERIFICAR FECHA")),"SIN VALOR AVANCE")</f>
        <v>CUMPLIDA</v>
      </c>
    </row>
    <row r="281" spans="1:17" ht="150.75">
      <c r="A281" s="278" t="s">
        <v>19</v>
      </c>
      <c r="B281" s="203" t="s">
        <v>14</v>
      </c>
      <c r="C281" s="609"/>
      <c r="D281" s="609"/>
      <c r="E281" s="608"/>
      <c r="F281" s="608"/>
      <c r="G281" s="196" t="s">
        <v>837</v>
      </c>
      <c r="H281" s="515" t="s">
        <v>838</v>
      </c>
      <c r="I281" s="515" t="s">
        <v>831</v>
      </c>
      <c r="J281" s="204">
        <v>3</v>
      </c>
      <c r="K281" s="198">
        <v>44197</v>
      </c>
      <c r="L281" s="198">
        <v>44469</v>
      </c>
      <c r="M281" s="199">
        <f t="shared" si="10"/>
        <v>38.857142857142854</v>
      </c>
      <c r="N281" s="200">
        <v>1</v>
      </c>
      <c r="O281" s="515" t="s">
        <v>820</v>
      </c>
      <c r="P281" s="200">
        <f t="shared" si="9"/>
        <v>1</v>
      </c>
      <c r="Q281" s="201" t="str" cm="1">
        <f t="array" aca="1" ref="Q281" ca="1">IF(ISNUMBER(P281),IF(P281=100%,"CUMPLIDA",IF(AND(ISNUMBER(L281),ISNUMBER(INDIRECT("FECHA_"&amp;$B281,1))), IF(L281&lt;=INDIRECT("FECHA_"&amp;$B281,1),"INCUMPLIDA","PROCESO"), "VERIFICAR FECHA")),"SIN VALOR AVANCE")</f>
        <v>CUMPLIDA</v>
      </c>
    </row>
    <row r="282" spans="1:17" ht="150.75" customHeight="1">
      <c r="A282" s="278" t="s">
        <v>19</v>
      </c>
      <c r="B282" s="203" t="s">
        <v>14</v>
      </c>
      <c r="C282" s="609" t="s">
        <v>839</v>
      </c>
      <c r="D282" s="609" t="s">
        <v>840</v>
      </c>
      <c r="E282" s="608" t="s">
        <v>841</v>
      </c>
      <c r="F282" s="608" t="s">
        <v>842</v>
      </c>
      <c r="G282" s="196" t="s">
        <v>843</v>
      </c>
      <c r="H282" s="515" t="s">
        <v>844</v>
      </c>
      <c r="I282" s="515" t="s">
        <v>845</v>
      </c>
      <c r="J282" s="204">
        <v>1</v>
      </c>
      <c r="K282" s="198">
        <v>44242</v>
      </c>
      <c r="L282" s="198">
        <v>44561</v>
      </c>
      <c r="M282" s="199">
        <f t="shared" si="10"/>
        <v>45.571428571428569</v>
      </c>
      <c r="N282" s="200">
        <v>1</v>
      </c>
      <c r="O282" s="515" t="s">
        <v>846</v>
      </c>
      <c r="P282" s="200">
        <f t="shared" si="9"/>
        <v>1</v>
      </c>
      <c r="Q282" s="201" t="str" cm="1">
        <f t="array" aca="1" ref="Q282" ca="1">IF(ISNUMBER(P282),IF(P282=100%,"CUMPLIDA",IF(AND(ISNUMBER(L282),ISNUMBER(INDIRECT("FECHA_"&amp;$B282,1))), IF(L282&lt;=INDIRECT("FECHA_"&amp;$B282,1),"INCUMPLIDA","PROCESO"), "VERIFICAR FECHA")),"SIN VALOR AVANCE")</f>
        <v>CUMPLIDA</v>
      </c>
    </row>
    <row r="283" spans="1:17" ht="150.75">
      <c r="A283" s="278" t="s">
        <v>19</v>
      </c>
      <c r="B283" s="203" t="s">
        <v>14</v>
      </c>
      <c r="C283" s="609"/>
      <c r="D283" s="609"/>
      <c r="E283" s="608"/>
      <c r="F283" s="608"/>
      <c r="G283" s="196" t="s">
        <v>847</v>
      </c>
      <c r="H283" s="515" t="s">
        <v>848</v>
      </c>
      <c r="I283" s="515" t="s">
        <v>849</v>
      </c>
      <c r="J283" s="204">
        <v>1</v>
      </c>
      <c r="K283" s="198">
        <v>44242</v>
      </c>
      <c r="L283" s="198">
        <v>44285</v>
      </c>
      <c r="M283" s="199">
        <f t="shared" si="10"/>
        <v>6.1428571428571432</v>
      </c>
      <c r="N283" s="200">
        <v>1</v>
      </c>
      <c r="O283" s="515" t="s">
        <v>846</v>
      </c>
      <c r="P283" s="200">
        <f t="shared" si="9"/>
        <v>1</v>
      </c>
      <c r="Q283" s="201" t="str" cm="1">
        <f t="array" aca="1" ref="Q283" ca="1">IF(ISNUMBER(P283),IF(P283=100%,"CUMPLIDA",IF(AND(ISNUMBER(L283),ISNUMBER(INDIRECT("FECHA_"&amp;$B283,1))), IF(L283&lt;=INDIRECT("FECHA_"&amp;$B283,1),"INCUMPLIDA","PROCESO"), "VERIFICAR FECHA")),"SIN VALOR AVANCE")</f>
        <v>CUMPLIDA</v>
      </c>
    </row>
    <row r="284" spans="1:17" ht="195.75">
      <c r="A284" s="278" t="s">
        <v>19</v>
      </c>
      <c r="B284" s="203" t="s">
        <v>14</v>
      </c>
      <c r="C284" s="609"/>
      <c r="D284" s="609"/>
      <c r="E284" s="608" t="s">
        <v>850</v>
      </c>
      <c r="F284" s="608"/>
      <c r="G284" s="196" t="s">
        <v>851</v>
      </c>
      <c r="H284" s="515" t="s">
        <v>852</v>
      </c>
      <c r="I284" s="515" t="s">
        <v>853</v>
      </c>
      <c r="J284" s="204">
        <v>1</v>
      </c>
      <c r="K284" s="198">
        <v>44228</v>
      </c>
      <c r="L284" s="198">
        <v>44286</v>
      </c>
      <c r="M284" s="199">
        <f t="shared" si="10"/>
        <v>8.2857142857142865</v>
      </c>
      <c r="N284" s="200">
        <v>1</v>
      </c>
      <c r="O284" s="515" t="s">
        <v>854</v>
      </c>
      <c r="P284" s="200">
        <f t="shared" si="9"/>
        <v>1</v>
      </c>
      <c r="Q284" s="201" t="str" cm="1">
        <f t="array" aca="1" ref="Q284" ca="1">IF(ISNUMBER(P284),IF(P284=100%,"CUMPLIDA",IF(AND(ISNUMBER(L284),ISNUMBER(INDIRECT("FECHA_"&amp;$B284,1))), IF(L284&lt;=INDIRECT("FECHA_"&amp;$B284,1),"INCUMPLIDA","PROCESO"), "VERIFICAR FECHA")),"SIN VALOR AVANCE")</f>
        <v>CUMPLIDA</v>
      </c>
    </row>
    <row r="285" spans="1:17" ht="195.75">
      <c r="A285" s="278" t="s">
        <v>19</v>
      </c>
      <c r="B285" s="203" t="s">
        <v>14</v>
      </c>
      <c r="C285" s="609"/>
      <c r="D285" s="609"/>
      <c r="E285" s="608"/>
      <c r="F285" s="608"/>
      <c r="G285" s="196" t="s">
        <v>855</v>
      </c>
      <c r="H285" s="515" t="s">
        <v>852</v>
      </c>
      <c r="I285" s="515" t="s">
        <v>853</v>
      </c>
      <c r="J285" s="204">
        <v>1</v>
      </c>
      <c r="K285" s="198">
        <v>44228</v>
      </c>
      <c r="L285" s="198">
        <v>44286</v>
      </c>
      <c r="M285" s="199">
        <f t="shared" si="10"/>
        <v>8.2857142857142865</v>
      </c>
      <c r="N285" s="200">
        <v>1</v>
      </c>
      <c r="O285" s="515" t="s">
        <v>854</v>
      </c>
      <c r="P285" s="200">
        <f t="shared" si="9"/>
        <v>1</v>
      </c>
      <c r="Q285" s="201" t="str" cm="1">
        <f t="array" aca="1" ref="Q285" ca="1">IF(ISNUMBER(P285),IF(P285=100%,"CUMPLIDA",IF(AND(ISNUMBER(L285),ISNUMBER(INDIRECT("FECHA_"&amp;$B285,1))), IF(L285&lt;=INDIRECT("FECHA_"&amp;$B285,1),"INCUMPLIDA","PROCESO"), "VERIFICAR FECHA")),"SIN VALOR AVANCE")</f>
        <v>CUMPLIDA</v>
      </c>
    </row>
    <row r="286" spans="1:17" ht="180.75" customHeight="1">
      <c r="A286" s="278" t="s">
        <v>19</v>
      </c>
      <c r="B286" s="203" t="s">
        <v>14</v>
      </c>
      <c r="C286" s="609"/>
      <c r="D286" s="609"/>
      <c r="E286" s="608" t="s">
        <v>856</v>
      </c>
      <c r="F286" s="608"/>
      <c r="G286" s="196" t="s">
        <v>857</v>
      </c>
      <c r="H286" s="515" t="s">
        <v>858</v>
      </c>
      <c r="I286" s="515" t="s">
        <v>859</v>
      </c>
      <c r="J286" s="204">
        <v>1</v>
      </c>
      <c r="K286" s="198">
        <v>44286</v>
      </c>
      <c r="L286" s="198">
        <v>44561</v>
      </c>
      <c r="M286" s="199">
        <f t="shared" si="10"/>
        <v>39.285714285714285</v>
      </c>
      <c r="N286" s="200">
        <v>1</v>
      </c>
      <c r="O286" s="515" t="s">
        <v>854</v>
      </c>
      <c r="P286" s="200">
        <f t="shared" si="9"/>
        <v>1</v>
      </c>
      <c r="Q286" s="201" t="str" cm="1">
        <f t="array" aca="1" ref="Q286" ca="1">IF(ISNUMBER(P286),IF(P286=100%,"CUMPLIDA",IF(AND(ISNUMBER(L286),ISNUMBER(INDIRECT("FECHA_"&amp;$B286,1))), IF(L286&lt;=INDIRECT("FECHA_"&amp;$B286,1),"INCUMPLIDA","PROCESO"), "VERIFICAR FECHA")),"SIN VALOR AVANCE")</f>
        <v>CUMPLIDA</v>
      </c>
    </row>
    <row r="287" spans="1:17" ht="225">
      <c r="A287" s="278" t="s">
        <v>19</v>
      </c>
      <c r="B287" s="203" t="s">
        <v>14</v>
      </c>
      <c r="C287" s="609"/>
      <c r="D287" s="609"/>
      <c r="E287" s="608"/>
      <c r="F287" s="608"/>
      <c r="G287" s="196" t="s">
        <v>860</v>
      </c>
      <c r="H287" s="515" t="s">
        <v>861</v>
      </c>
      <c r="I287" s="515" t="s">
        <v>862</v>
      </c>
      <c r="J287" s="204">
        <v>1</v>
      </c>
      <c r="K287" s="198">
        <v>44286</v>
      </c>
      <c r="L287" s="198">
        <v>44561</v>
      </c>
      <c r="M287" s="199">
        <f t="shared" si="10"/>
        <v>39.285714285714285</v>
      </c>
      <c r="N287" s="200">
        <v>1</v>
      </c>
      <c r="O287" s="515" t="s">
        <v>854</v>
      </c>
      <c r="P287" s="200">
        <f t="shared" si="9"/>
        <v>1</v>
      </c>
      <c r="Q287" s="201" t="str" cm="1">
        <f t="array" aca="1" ref="Q287" ca="1">IF(ISNUMBER(P287),IF(P287=100%,"CUMPLIDA",IF(AND(ISNUMBER(L287),ISNUMBER(INDIRECT("FECHA_"&amp;$B287,1))), IF(L287&lt;=INDIRECT("FECHA_"&amp;$B287,1),"INCUMPLIDA","PROCESO"), "VERIFICAR FECHA")),"SIN VALOR AVANCE")</f>
        <v>CUMPLIDA</v>
      </c>
    </row>
    <row r="288" spans="1:17" ht="210">
      <c r="A288" s="278" t="s">
        <v>19</v>
      </c>
      <c r="B288" s="203" t="s">
        <v>14</v>
      </c>
      <c r="C288" s="609"/>
      <c r="D288" s="609"/>
      <c r="E288" s="608" t="s">
        <v>863</v>
      </c>
      <c r="F288" s="608"/>
      <c r="G288" s="196" t="s">
        <v>864</v>
      </c>
      <c r="H288" s="515" t="s">
        <v>865</v>
      </c>
      <c r="I288" s="515" t="s">
        <v>866</v>
      </c>
      <c r="J288" s="204">
        <v>2</v>
      </c>
      <c r="K288" s="198">
        <v>44256</v>
      </c>
      <c r="L288" s="198">
        <v>44439</v>
      </c>
      <c r="M288" s="199">
        <f t="shared" si="10"/>
        <v>26.142857142857142</v>
      </c>
      <c r="N288" s="200">
        <v>1</v>
      </c>
      <c r="O288" s="515" t="s">
        <v>854</v>
      </c>
      <c r="P288" s="200">
        <f t="shared" si="9"/>
        <v>1</v>
      </c>
      <c r="Q288" s="201" t="str" cm="1">
        <f t="array" aca="1" ref="Q288" ca="1">IF(ISNUMBER(P288),IF(P288=100%,"CUMPLIDA",IF(AND(ISNUMBER(L288),ISNUMBER(INDIRECT("FECHA_"&amp;$B288,1))), IF(L288&lt;=INDIRECT("FECHA_"&amp;$B288,1),"INCUMPLIDA","PROCESO"), "VERIFICAR FECHA")),"SIN VALOR AVANCE")</f>
        <v>CUMPLIDA</v>
      </c>
    </row>
    <row r="289" spans="1:18" ht="195.75">
      <c r="A289" s="278" t="s">
        <v>19</v>
      </c>
      <c r="B289" s="203" t="s">
        <v>14</v>
      </c>
      <c r="C289" s="609"/>
      <c r="D289" s="609"/>
      <c r="E289" s="608"/>
      <c r="F289" s="608"/>
      <c r="G289" s="196" t="s">
        <v>867</v>
      </c>
      <c r="H289" s="515" t="s">
        <v>868</v>
      </c>
      <c r="I289" s="515" t="s">
        <v>869</v>
      </c>
      <c r="J289" s="204">
        <v>2</v>
      </c>
      <c r="K289" s="198">
        <v>44256</v>
      </c>
      <c r="L289" s="198">
        <v>44439</v>
      </c>
      <c r="M289" s="199">
        <f t="shared" si="10"/>
        <v>26.142857142857142</v>
      </c>
      <c r="N289" s="200">
        <v>1</v>
      </c>
      <c r="O289" s="515" t="s">
        <v>854</v>
      </c>
      <c r="P289" s="200">
        <f t="shared" si="9"/>
        <v>1</v>
      </c>
      <c r="Q289" s="201" t="str" cm="1">
        <f t="array" aca="1" ref="Q289" ca="1">IF(ISNUMBER(P289),IF(P289=100%,"CUMPLIDA",IF(AND(ISNUMBER(L289),ISNUMBER(INDIRECT("FECHA_"&amp;$B289,1))), IF(L289&lt;=INDIRECT("FECHA_"&amp;$B289,1),"INCUMPLIDA","PROCESO"), "VERIFICAR FECHA")),"SIN VALOR AVANCE")</f>
        <v>CUMPLIDA</v>
      </c>
    </row>
    <row r="290" spans="1:18" ht="60" customHeight="1">
      <c r="A290" s="278" t="s">
        <v>19</v>
      </c>
      <c r="B290" s="203" t="s">
        <v>14</v>
      </c>
      <c r="C290" s="609"/>
      <c r="D290" s="609"/>
      <c r="E290" s="608" t="s">
        <v>870</v>
      </c>
      <c r="F290" s="608"/>
      <c r="G290" s="196" t="s">
        <v>871</v>
      </c>
      <c r="H290" s="515" t="s">
        <v>872</v>
      </c>
      <c r="I290" s="515" t="s">
        <v>873</v>
      </c>
      <c r="J290" s="204">
        <v>1</v>
      </c>
      <c r="K290" s="198">
        <v>44228</v>
      </c>
      <c r="L290" s="198">
        <v>44316</v>
      </c>
      <c r="M290" s="199">
        <f t="shared" si="10"/>
        <v>12.571428571428571</v>
      </c>
      <c r="N290" s="200">
        <v>1</v>
      </c>
      <c r="O290" s="515" t="s">
        <v>874</v>
      </c>
      <c r="P290" s="200">
        <f t="shared" si="9"/>
        <v>1</v>
      </c>
      <c r="Q290" s="201" t="str" cm="1">
        <f t="array" aca="1" ref="Q290" ca="1">IF(ISNUMBER(P290),IF(P290=100%,"CUMPLIDA",IF(AND(ISNUMBER(L290),ISNUMBER(INDIRECT("FECHA_"&amp;$B290,1))), IF(L290&lt;=INDIRECT("FECHA_"&amp;$B290,1),"INCUMPLIDA","PROCESO"), "VERIFICAR FECHA")),"SIN VALOR AVANCE")</f>
        <v>CUMPLIDA</v>
      </c>
    </row>
    <row r="291" spans="1:18" ht="255">
      <c r="A291" s="278" t="s">
        <v>19</v>
      </c>
      <c r="B291" s="203" t="s">
        <v>14</v>
      </c>
      <c r="C291" s="609"/>
      <c r="D291" s="609"/>
      <c r="E291" s="608"/>
      <c r="F291" s="608"/>
      <c r="G291" s="196" t="s">
        <v>875</v>
      </c>
      <c r="H291" s="515" t="s">
        <v>876</v>
      </c>
      <c r="I291" s="515" t="s">
        <v>877</v>
      </c>
      <c r="J291" s="204">
        <v>1</v>
      </c>
      <c r="K291" s="198">
        <v>44228</v>
      </c>
      <c r="L291" s="198">
        <v>44316</v>
      </c>
      <c r="M291" s="199">
        <f t="shared" si="10"/>
        <v>12.571428571428571</v>
      </c>
      <c r="N291" s="200">
        <v>1</v>
      </c>
      <c r="O291" s="515" t="s">
        <v>874</v>
      </c>
      <c r="P291" s="200">
        <f t="shared" si="9"/>
        <v>1</v>
      </c>
      <c r="Q291" s="201" t="str" cm="1">
        <f t="array" aca="1" ref="Q291" ca="1">IF(ISNUMBER(P291),IF(P291=100%,"CUMPLIDA",IF(AND(ISNUMBER(L291),ISNUMBER(INDIRECT("FECHA_"&amp;$B291,1))), IF(L291&lt;=INDIRECT("FECHA_"&amp;$B291,1),"INCUMPLIDA","PROCESO"), "VERIFICAR FECHA")),"SIN VALOR AVANCE")</f>
        <v>CUMPLIDA</v>
      </c>
    </row>
    <row r="292" spans="1:18" ht="330">
      <c r="A292" s="278" t="s">
        <v>19</v>
      </c>
      <c r="B292" s="203" t="s">
        <v>14</v>
      </c>
      <c r="C292" s="609"/>
      <c r="D292" s="609"/>
      <c r="E292" s="196" t="s">
        <v>878</v>
      </c>
      <c r="F292" s="608"/>
      <c r="G292" s="196" t="s">
        <v>879</v>
      </c>
      <c r="H292" s="515" t="s">
        <v>880</v>
      </c>
      <c r="I292" s="515" t="s">
        <v>881</v>
      </c>
      <c r="J292" s="204">
        <v>1</v>
      </c>
      <c r="K292" s="198">
        <v>44256</v>
      </c>
      <c r="L292" s="198">
        <v>44412</v>
      </c>
      <c r="M292" s="199">
        <f t="shared" si="10"/>
        <v>22.285714285714285</v>
      </c>
      <c r="N292" s="200">
        <v>1</v>
      </c>
      <c r="O292" s="515" t="s">
        <v>882</v>
      </c>
      <c r="P292" s="200">
        <f t="shared" si="9"/>
        <v>1</v>
      </c>
      <c r="Q292" s="201" t="str" cm="1">
        <f t="array" aca="1" ref="Q292" ca="1">IF(ISNUMBER(P292),IF(P292=100%,"CUMPLIDA",IF(AND(ISNUMBER(L292),ISNUMBER(INDIRECT("FECHA_"&amp;$B292,1))), IF(L292&lt;=INDIRECT("FECHA_"&amp;$B292,1),"INCUMPLIDA","PROCESO"), "VERIFICAR FECHA")),"SIN VALOR AVANCE")</f>
        <v>CUMPLIDA</v>
      </c>
    </row>
    <row r="293" spans="1:18" ht="60.75" customHeight="1">
      <c r="A293" s="278" t="s">
        <v>19</v>
      </c>
      <c r="B293" s="203" t="s">
        <v>14</v>
      </c>
      <c r="C293" s="609"/>
      <c r="D293" s="609"/>
      <c r="E293" s="608" t="s">
        <v>883</v>
      </c>
      <c r="F293" s="608"/>
      <c r="G293" s="196" t="s">
        <v>884</v>
      </c>
      <c r="H293" s="515" t="s">
        <v>885</v>
      </c>
      <c r="I293" s="515" t="s">
        <v>886</v>
      </c>
      <c r="J293" s="204">
        <v>1</v>
      </c>
      <c r="K293" s="198">
        <v>44409</v>
      </c>
      <c r="L293" s="198">
        <v>44592</v>
      </c>
      <c r="M293" s="199">
        <f t="shared" si="10"/>
        <v>26.142857142857142</v>
      </c>
      <c r="N293" s="200">
        <v>1</v>
      </c>
      <c r="O293" s="515" t="s">
        <v>887</v>
      </c>
      <c r="P293" s="200">
        <f t="shared" si="9"/>
        <v>1</v>
      </c>
      <c r="Q293" s="201" t="str" cm="1">
        <f t="array" aca="1" ref="Q293" ca="1">IF(ISNUMBER(P293),IF(P293=100%,"CUMPLIDA",IF(AND(ISNUMBER(L293),ISNUMBER(INDIRECT("FECHA_"&amp;$B293,1))), IF(L293&lt;=INDIRECT("FECHA_"&amp;$B293,1),"INCUMPLIDA","PROCESO"), "VERIFICAR FECHA")),"SIN VALOR AVANCE")</f>
        <v>CUMPLIDA</v>
      </c>
    </row>
    <row r="294" spans="1:18" ht="165" customHeight="1">
      <c r="A294" s="278" t="s">
        <v>19</v>
      </c>
      <c r="B294" s="203" t="s">
        <v>14</v>
      </c>
      <c r="C294" s="609"/>
      <c r="D294" s="609"/>
      <c r="E294" s="608"/>
      <c r="F294" s="608"/>
      <c r="G294" s="196" t="s">
        <v>888</v>
      </c>
      <c r="H294" s="515" t="s">
        <v>889</v>
      </c>
      <c r="I294" s="515" t="s">
        <v>890</v>
      </c>
      <c r="J294" s="204">
        <v>1</v>
      </c>
      <c r="K294" s="198">
        <v>44228</v>
      </c>
      <c r="L294" s="198">
        <v>44286</v>
      </c>
      <c r="M294" s="199">
        <f t="shared" si="10"/>
        <v>8.2857142857142865</v>
      </c>
      <c r="N294" s="200">
        <v>1</v>
      </c>
      <c r="O294" s="515" t="s">
        <v>874</v>
      </c>
      <c r="P294" s="200">
        <f t="shared" si="9"/>
        <v>1</v>
      </c>
      <c r="Q294" s="201" t="str" cm="1">
        <f t="array" aca="1" ref="Q294" ca="1">IF(ISNUMBER(P294),IF(P294=100%,"CUMPLIDA",IF(AND(ISNUMBER(L294),ISNUMBER(INDIRECT("FECHA_"&amp;$B294,1))), IF(L294&lt;=INDIRECT("FECHA_"&amp;$B294,1),"INCUMPLIDA","PROCESO"), "VERIFICAR FECHA")),"SIN VALOR AVANCE")</f>
        <v>CUMPLIDA</v>
      </c>
    </row>
    <row r="295" spans="1:18" ht="300">
      <c r="A295" s="278" t="s">
        <v>19</v>
      </c>
      <c r="B295" s="203" t="s">
        <v>14</v>
      </c>
      <c r="C295" s="609"/>
      <c r="D295" s="609"/>
      <c r="E295" s="608"/>
      <c r="F295" s="608"/>
      <c r="G295" s="196" t="s">
        <v>891</v>
      </c>
      <c r="H295" s="515" t="s">
        <v>892</v>
      </c>
      <c r="I295" s="515" t="s">
        <v>893</v>
      </c>
      <c r="J295" s="204">
        <v>1</v>
      </c>
      <c r="K295" s="198">
        <v>44287</v>
      </c>
      <c r="L295" s="198">
        <v>44439</v>
      </c>
      <c r="M295" s="199">
        <f t="shared" si="10"/>
        <v>21.714285714285715</v>
      </c>
      <c r="N295" s="200">
        <v>1</v>
      </c>
      <c r="O295" s="515" t="s">
        <v>874</v>
      </c>
      <c r="P295" s="200">
        <f t="shared" si="9"/>
        <v>1</v>
      </c>
      <c r="Q295" s="201" t="str" cm="1">
        <f t="array" aca="1" ref="Q295" ca="1">IF(ISNUMBER(P295),IF(P295=100%,"CUMPLIDA",IF(AND(ISNUMBER(L295),ISNUMBER(INDIRECT("FECHA_"&amp;$B295,1))), IF(L295&lt;=INDIRECT("FECHA_"&amp;$B295,1),"INCUMPLIDA","PROCESO"), "VERIFICAR FECHA")),"SIN VALOR AVANCE")</f>
        <v>CUMPLIDA</v>
      </c>
    </row>
    <row r="296" spans="1:18" ht="75" customHeight="1">
      <c r="A296" s="278" t="s">
        <v>19</v>
      </c>
      <c r="B296" s="203" t="s">
        <v>14</v>
      </c>
      <c r="C296" s="609"/>
      <c r="D296" s="609"/>
      <c r="E296" s="608" t="s">
        <v>894</v>
      </c>
      <c r="F296" s="608"/>
      <c r="G296" s="196" t="s">
        <v>895</v>
      </c>
      <c r="H296" s="515" t="s">
        <v>896</v>
      </c>
      <c r="I296" s="515" t="s">
        <v>773</v>
      </c>
      <c r="J296" s="204">
        <v>1</v>
      </c>
      <c r="K296" s="198">
        <v>44228</v>
      </c>
      <c r="L296" s="198">
        <v>44377</v>
      </c>
      <c r="M296" s="199">
        <f t="shared" si="10"/>
        <v>21.285714285714285</v>
      </c>
      <c r="N296" s="200">
        <v>1</v>
      </c>
      <c r="O296" s="515" t="s">
        <v>874</v>
      </c>
      <c r="P296" s="200">
        <f t="shared" si="9"/>
        <v>1</v>
      </c>
      <c r="Q296" s="201" t="str" cm="1">
        <f t="array" aca="1" ref="Q296" ca="1">IF(ISNUMBER(P296),IF(P296=100%,"CUMPLIDA",IF(AND(ISNUMBER(L296),ISNUMBER(INDIRECT("FECHA_"&amp;$B296,1))), IF(L296&lt;=INDIRECT("FECHA_"&amp;$B296,1),"INCUMPLIDA","PROCESO"), "VERIFICAR FECHA")),"SIN VALOR AVANCE")</f>
        <v>CUMPLIDA</v>
      </c>
    </row>
    <row r="297" spans="1:18" ht="285" customHeight="1">
      <c r="A297" s="278" t="s">
        <v>19</v>
      </c>
      <c r="B297" s="203" t="s">
        <v>14</v>
      </c>
      <c r="C297" s="609"/>
      <c r="D297" s="609"/>
      <c r="E297" s="608"/>
      <c r="F297" s="608"/>
      <c r="G297" s="196" t="s">
        <v>897</v>
      </c>
      <c r="H297" s="515" t="s">
        <v>898</v>
      </c>
      <c r="I297" s="515" t="s">
        <v>899</v>
      </c>
      <c r="J297" s="204">
        <v>1</v>
      </c>
      <c r="K297" s="198">
        <v>44378</v>
      </c>
      <c r="L297" s="198">
        <v>44681</v>
      </c>
      <c r="M297" s="199">
        <f t="shared" si="10"/>
        <v>43.285714285714285</v>
      </c>
      <c r="N297" s="200">
        <v>1</v>
      </c>
      <c r="O297" s="515" t="s">
        <v>900</v>
      </c>
      <c r="P297" s="200">
        <f t="shared" si="9"/>
        <v>1</v>
      </c>
      <c r="Q297" s="201" t="str" cm="1">
        <f t="array" aca="1" ref="Q297" ca="1">IF(ISNUMBER(P297),IF(P297=100%,"CUMPLIDA",IF(AND(ISNUMBER(L297),ISNUMBER(INDIRECT("FECHA_"&amp;$B297,1))), IF(L297&lt;=INDIRECT("FECHA_"&amp;$B297,1),"INCUMPLIDA","PROCESO"), "VERIFICAR FECHA")),"SIN VALOR AVANCE")</f>
        <v>CUMPLIDA</v>
      </c>
    </row>
    <row r="298" spans="1:18" ht="240">
      <c r="A298" s="278" t="s">
        <v>19</v>
      </c>
      <c r="B298" s="203" t="s">
        <v>14</v>
      </c>
      <c r="C298" s="609"/>
      <c r="D298" s="609"/>
      <c r="E298" s="608" t="s">
        <v>901</v>
      </c>
      <c r="F298" s="608"/>
      <c r="G298" s="196" t="s">
        <v>902</v>
      </c>
      <c r="H298" s="515" t="s">
        <v>903</v>
      </c>
      <c r="I298" s="515" t="s">
        <v>904</v>
      </c>
      <c r="J298" s="204">
        <v>1</v>
      </c>
      <c r="K298" s="198">
        <v>44378</v>
      </c>
      <c r="L298" s="198">
        <v>44408</v>
      </c>
      <c r="M298" s="199">
        <f t="shared" si="10"/>
        <v>4.2857142857142856</v>
      </c>
      <c r="N298" s="200">
        <v>1</v>
      </c>
      <c r="O298" s="515" t="s">
        <v>874</v>
      </c>
      <c r="P298" s="200">
        <f t="shared" si="9"/>
        <v>1</v>
      </c>
      <c r="Q298" s="201" t="str" cm="1">
        <f t="array" aca="1" ref="Q298" ca="1">IF(ISNUMBER(P298),IF(P298=100%,"CUMPLIDA",IF(AND(ISNUMBER(L298),ISNUMBER(INDIRECT("FECHA_"&amp;$B298,1))), IF(L298&lt;=INDIRECT("FECHA_"&amp;$B298,1),"INCUMPLIDA","PROCESO"), "VERIFICAR FECHA")),"SIN VALOR AVANCE")</f>
        <v>CUMPLIDA</v>
      </c>
    </row>
    <row r="299" spans="1:18" ht="255">
      <c r="A299" s="278" t="s">
        <v>19</v>
      </c>
      <c r="B299" s="203" t="s">
        <v>14</v>
      </c>
      <c r="C299" s="609"/>
      <c r="D299" s="609"/>
      <c r="E299" s="608"/>
      <c r="F299" s="608"/>
      <c r="G299" s="196" t="s">
        <v>905</v>
      </c>
      <c r="H299" s="515" t="s">
        <v>906</v>
      </c>
      <c r="I299" s="515" t="s">
        <v>907</v>
      </c>
      <c r="J299" s="204">
        <v>6</v>
      </c>
      <c r="K299" s="198">
        <v>44256</v>
      </c>
      <c r="L299" s="198">
        <v>44408</v>
      </c>
      <c r="M299" s="199">
        <f t="shared" si="10"/>
        <v>21.714285714285715</v>
      </c>
      <c r="N299" s="200">
        <v>1</v>
      </c>
      <c r="O299" s="515" t="s">
        <v>882</v>
      </c>
      <c r="P299" s="200">
        <f t="shared" si="9"/>
        <v>1</v>
      </c>
      <c r="Q299" s="201" t="str" cm="1">
        <f t="array" aca="1" ref="Q299" ca="1">IF(ISNUMBER(P299),IF(P299=100%,"CUMPLIDA",IF(AND(ISNUMBER(L299),ISNUMBER(INDIRECT("FECHA_"&amp;$B299,1))), IF(L299&lt;=INDIRECT("FECHA_"&amp;$B299,1),"INCUMPLIDA","PROCESO"), "VERIFICAR FECHA")),"SIN VALOR AVANCE")</f>
        <v>CUMPLIDA</v>
      </c>
    </row>
    <row r="300" spans="1:18" ht="75.75" customHeight="1">
      <c r="A300" s="278" t="s">
        <v>19</v>
      </c>
      <c r="B300" s="203" t="s">
        <v>14</v>
      </c>
      <c r="C300" s="609"/>
      <c r="D300" s="609"/>
      <c r="E300" s="608" t="s">
        <v>908</v>
      </c>
      <c r="F300" s="608"/>
      <c r="G300" s="196" t="s">
        <v>909</v>
      </c>
      <c r="H300" s="515" t="s">
        <v>811</v>
      </c>
      <c r="I300" s="515" t="s">
        <v>234</v>
      </c>
      <c r="J300" s="204">
        <v>1</v>
      </c>
      <c r="K300" s="198">
        <v>45231</v>
      </c>
      <c r="L300" s="198">
        <v>45504</v>
      </c>
      <c r="M300" s="199">
        <f t="shared" si="10"/>
        <v>39</v>
      </c>
      <c r="N300" s="200">
        <v>1</v>
      </c>
      <c r="O300" s="515" t="s">
        <v>910</v>
      </c>
      <c r="P300" s="200">
        <f t="shared" si="9"/>
        <v>1</v>
      </c>
      <c r="Q300" s="201" t="str" cm="1">
        <f t="array" aca="1" ref="Q300" ca="1">IF(ISNUMBER(P300),IF(P300=100%,"CUMPLIDA",IF(AND(ISNUMBER(L300),ISNUMBER(INDIRECT("FECHA_"&amp;$B300,1))), IF(L300&lt;=INDIRECT("FECHA_"&amp;$B300,1),"INCUMPLIDA","PROCESO"), "VERIFICAR FECHA")),"SIN VALOR AVANCE")</f>
        <v>CUMPLIDA</v>
      </c>
    </row>
    <row r="301" spans="1:18" ht="120.75">
      <c r="A301" s="278" t="s">
        <v>19</v>
      </c>
      <c r="B301" s="203" t="s">
        <v>14</v>
      </c>
      <c r="C301" s="609"/>
      <c r="D301" s="609"/>
      <c r="E301" s="608"/>
      <c r="F301" s="608"/>
      <c r="G301" s="196" t="s">
        <v>911</v>
      </c>
      <c r="H301" s="515" t="s">
        <v>237</v>
      </c>
      <c r="I301" s="515" t="s">
        <v>238</v>
      </c>
      <c r="J301" s="204">
        <v>1</v>
      </c>
      <c r="K301" s="198">
        <v>45323</v>
      </c>
      <c r="L301" s="198">
        <v>45747</v>
      </c>
      <c r="M301" s="199">
        <f t="shared" si="10"/>
        <v>60.571428571428569</v>
      </c>
      <c r="N301" s="200">
        <v>1</v>
      </c>
      <c r="O301" s="515" t="s">
        <v>912</v>
      </c>
      <c r="P301" s="200">
        <f t="shared" si="9"/>
        <v>1</v>
      </c>
      <c r="Q301" s="201" t="str" cm="1">
        <f t="array" aca="1" ref="Q301" ca="1">IF(ISNUMBER(P301),IF(P301=100%,"CUMPLIDA",IF(AND(ISNUMBER(L301),ISNUMBER(INDIRECT("FECHA_"&amp;$B301,1))), IF(L301&lt;=INDIRECT("FECHA_"&amp;$B301,1),"INCUMPLIDA","PROCESO"), "VERIFICAR FECHA")),"SIN VALOR AVANCE")</f>
        <v>CUMPLIDA</v>
      </c>
      <c r="R301" s="268" t="s">
        <v>4332</v>
      </c>
    </row>
    <row r="302" spans="1:18" ht="60" customHeight="1">
      <c r="A302" s="278" t="s">
        <v>19</v>
      </c>
      <c r="B302" s="203" t="s">
        <v>14</v>
      </c>
      <c r="C302" s="609"/>
      <c r="D302" s="609"/>
      <c r="E302" s="608" t="s">
        <v>913</v>
      </c>
      <c r="F302" s="608"/>
      <c r="G302" s="196" t="s">
        <v>914</v>
      </c>
      <c r="H302" s="515" t="s">
        <v>241</v>
      </c>
      <c r="I302" s="515" t="s">
        <v>242</v>
      </c>
      <c r="J302" s="204">
        <v>1</v>
      </c>
      <c r="K302" s="198">
        <v>45323</v>
      </c>
      <c r="L302" s="198">
        <v>45747</v>
      </c>
      <c r="M302" s="199">
        <f t="shared" si="10"/>
        <v>60.571428571428569</v>
      </c>
      <c r="N302" s="200">
        <v>1</v>
      </c>
      <c r="O302" s="515" t="s">
        <v>915</v>
      </c>
      <c r="P302" s="200">
        <f t="shared" si="9"/>
        <v>1</v>
      </c>
      <c r="Q302" s="201" t="str" cm="1">
        <f t="array" aca="1" ref="Q302" ca="1">IF(ISNUMBER(P302),IF(P302=100%,"CUMPLIDA",IF(AND(ISNUMBER(L302),ISNUMBER(INDIRECT("FECHA_"&amp;$B302,1))), IF(L302&lt;=INDIRECT("FECHA_"&amp;$B302,1),"INCUMPLIDA","PROCESO"), "VERIFICAR FECHA")),"SIN VALOR AVANCE")</f>
        <v>CUMPLIDA</v>
      </c>
    </row>
    <row r="303" spans="1:18" ht="68.25" customHeight="1">
      <c r="A303" s="278" t="s">
        <v>19</v>
      </c>
      <c r="B303" s="203" t="s">
        <v>14</v>
      </c>
      <c r="C303" s="609"/>
      <c r="D303" s="609"/>
      <c r="E303" s="608"/>
      <c r="F303" s="608"/>
      <c r="G303" s="196" t="s">
        <v>916</v>
      </c>
      <c r="H303" s="515" t="s">
        <v>245</v>
      </c>
      <c r="I303" s="515" t="s">
        <v>246</v>
      </c>
      <c r="J303" s="204">
        <v>1</v>
      </c>
      <c r="K303" s="198">
        <v>45231</v>
      </c>
      <c r="L303" s="198">
        <v>45747</v>
      </c>
      <c r="M303" s="199">
        <f t="shared" si="10"/>
        <v>73.714285714285708</v>
      </c>
      <c r="N303" s="200">
        <v>1</v>
      </c>
      <c r="O303" s="515" t="s">
        <v>915</v>
      </c>
      <c r="P303" s="200">
        <f t="shared" si="9"/>
        <v>1</v>
      </c>
      <c r="Q303" s="201" t="str" cm="1">
        <f t="array" aca="1" ref="Q303" ca="1">IF(ISNUMBER(P303),IF(P303=100%,"CUMPLIDA",IF(AND(ISNUMBER(L303),ISNUMBER(INDIRECT("FECHA_"&amp;$B303,1))), IF(L303&lt;=INDIRECT("FECHA_"&amp;$B303,1),"INCUMPLIDA","PROCESO"), "VERIFICAR FECHA")),"SIN VALOR AVANCE")</f>
        <v>CUMPLIDA</v>
      </c>
    </row>
    <row r="304" spans="1:18" ht="120.75">
      <c r="A304" s="278" t="s">
        <v>19</v>
      </c>
      <c r="B304" s="203" t="s">
        <v>14</v>
      </c>
      <c r="C304" s="609"/>
      <c r="D304" s="609"/>
      <c r="E304" s="608"/>
      <c r="F304" s="608"/>
      <c r="G304" s="196" t="s">
        <v>917</v>
      </c>
      <c r="H304" s="515" t="s">
        <v>248</v>
      </c>
      <c r="I304" s="515" t="s">
        <v>249</v>
      </c>
      <c r="J304" s="204">
        <v>1</v>
      </c>
      <c r="K304" s="198">
        <v>45323</v>
      </c>
      <c r="L304" s="198">
        <v>45747</v>
      </c>
      <c r="M304" s="199">
        <f t="shared" si="10"/>
        <v>60.571428571428569</v>
      </c>
      <c r="N304" s="200">
        <v>1</v>
      </c>
      <c r="O304" s="515" t="s">
        <v>912</v>
      </c>
      <c r="P304" s="200">
        <f t="shared" si="9"/>
        <v>1</v>
      </c>
      <c r="Q304" s="201" t="str" cm="1">
        <f t="array" aca="1" ref="Q304" ca="1">IF(ISNUMBER(P304),IF(P304=100%,"CUMPLIDA",IF(AND(ISNUMBER(L304),ISNUMBER(INDIRECT("FECHA_"&amp;$B304,1))), IF(L304&lt;=INDIRECT("FECHA_"&amp;$B304,1),"INCUMPLIDA","PROCESO"), "VERIFICAR FECHA")),"SIN VALOR AVANCE")</f>
        <v>CUMPLIDA</v>
      </c>
      <c r="R304" s="268" t="s">
        <v>4332</v>
      </c>
    </row>
    <row r="305" spans="1:17" ht="60.75">
      <c r="A305" s="278" t="s">
        <v>19</v>
      </c>
      <c r="B305" s="203" t="s">
        <v>14</v>
      </c>
      <c r="C305" s="609"/>
      <c r="D305" s="609"/>
      <c r="E305" s="608"/>
      <c r="F305" s="608"/>
      <c r="G305" s="196" t="s">
        <v>918</v>
      </c>
      <c r="H305" s="515" t="s">
        <v>251</v>
      </c>
      <c r="I305" s="515" t="s">
        <v>252</v>
      </c>
      <c r="J305" s="204">
        <v>1</v>
      </c>
      <c r="K305" s="273">
        <v>45231</v>
      </c>
      <c r="L305" s="273">
        <v>45747</v>
      </c>
      <c r="M305" s="199">
        <f t="shared" si="10"/>
        <v>73.714285714285708</v>
      </c>
      <c r="N305" s="200">
        <v>1</v>
      </c>
      <c r="O305" s="515" t="s">
        <v>915</v>
      </c>
      <c r="P305" s="200">
        <f t="shared" si="9"/>
        <v>1</v>
      </c>
      <c r="Q305" s="201" t="str" cm="1">
        <f t="array" aca="1" ref="Q305" ca="1">IF(ISNUMBER(P305),IF(P305=100%,"CUMPLIDA",IF(AND(ISNUMBER(L305),ISNUMBER(INDIRECT("FECHA_"&amp;$B305,1))), IF(L305&lt;=INDIRECT("FECHA_"&amp;$B305,1),"INCUMPLIDA","PROCESO"), "VERIFICAR FECHA")),"SIN VALOR AVANCE")</f>
        <v>CUMPLIDA</v>
      </c>
    </row>
    <row r="306" spans="1:17" ht="190.5" customHeight="1">
      <c r="A306" s="278" t="s">
        <v>19</v>
      </c>
      <c r="B306" s="203" t="s">
        <v>14</v>
      </c>
      <c r="C306" s="609"/>
      <c r="D306" s="609"/>
      <c r="E306" s="608"/>
      <c r="F306" s="608"/>
      <c r="G306" s="196" t="s">
        <v>919</v>
      </c>
      <c r="H306" s="515" t="s">
        <v>254</v>
      </c>
      <c r="I306" s="515" t="s">
        <v>255</v>
      </c>
      <c r="J306" s="204">
        <v>1</v>
      </c>
      <c r="K306" s="273">
        <v>45231</v>
      </c>
      <c r="L306" s="273">
        <v>45808</v>
      </c>
      <c r="M306" s="199">
        <f t="shared" si="10"/>
        <v>82.428571428571431</v>
      </c>
      <c r="N306" s="200">
        <v>0</v>
      </c>
      <c r="O306" s="515" t="s">
        <v>920</v>
      </c>
      <c r="P306" s="200">
        <f t="shared" si="9"/>
        <v>0</v>
      </c>
      <c r="Q306" s="201" t="str" cm="1">
        <f t="array" aca="1" ref="Q306" ca="1">IF(ISNUMBER(P306),IF(P306=100%,"CUMPLIDA",IF(AND(ISNUMBER(L306),ISNUMBER(INDIRECT("FECHA_"&amp;$B306,1))), IF(L306&lt;=INDIRECT("FECHA_"&amp;$B306,1),"INCUMPLIDA","PROCESO"), "VERIFICAR FECHA")),"SIN VALOR AVANCE")</f>
        <v>PROCESO</v>
      </c>
    </row>
    <row r="307" spans="1:17" ht="409.5">
      <c r="A307" s="278" t="s">
        <v>19</v>
      </c>
      <c r="B307" s="203" t="s">
        <v>14</v>
      </c>
      <c r="C307" s="609"/>
      <c r="D307" s="609"/>
      <c r="E307" s="196" t="s">
        <v>921</v>
      </c>
      <c r="F307" s="608"/>
      <c r="G307" s="196" t="s">
        <v>922</v>
      </c>
      <c r="H307" s="515" t="s">
        <v>258</v>
      </c>
      <c r="I307" s="515" t="s">
        <v>259</v>
      </c>
      <c r="J307" s="204">
        <v>8</v>
      </c>
      <c r="K307" s="273">
        <v>45839</v>
      </c>
      <c r="L307" s="273">
        <v>46568</v>
      </c>
      <c r="M307" s="199">
        <f t="shared" si="10"/>
        <v>104.14285714285714</v>
      </c>
      <c r="N307" s="200">
        <v>0</v>
      </c>
      <c r="O307" s="515" t="s">
        <v>915</v>
      </c>
      <c r="P307" s="200">
        <f t="shared" si="9"/>
        <v>0</v>
      </c>
      <c r="Q307" s="201" t="str" cm="1">
        <f t="array" aca="1" ref="Q307" ca="1">IF(ISNUMBER(P307),IF(P307=100%,"CUMPLIDA",IF(AND(ISNUMBER(L307),ISNUMBER(INDIRECT("FECHA_"&amp;$B307,1))), IF(L307&lt;=INDIRECT("FECHA_"&amp;$B307,1),"INCUMPLIDA","PROCESO"), "VERIFICAR FECHA")),"SIN VALOR AVANCE")</f>
        <v>PROCESO</v>
      </c>
    </row>
    <row r="308" spans="1:17" ht="135">
      <c r="A308" s="278" t="s">
        <v>19</v>
      </c>
      <c r="B308" s="203" t="s">
        <v>14</v>
      </c>
      <c r="C308" s="609"/>
      <c r="D308" s="609"/>
      <c r="E308" s="196" t="s">
        <v>923</v>
      </c>
      <c r="F308" s="608"/>
      <c r="G308" s="196" t="s">
        <v>924</v>
      </c>
      <c r="H308" s="515" t="s">
        <v>261</v>
      </c>
      <c r="I308" s="515" t="s">
        <v>262</v>
      </c>
      <c r="J308" s="204">
        <v>1</v>
      </c>
      <c r="K308" s="273">
        <v>45839</v>
      </c>
      <c r="L308" s="273">
        <v>46568</v>
      </c>
      <c r="M308" s="199">
        <f t="shared" si="10"/>
        <v>104.14285714285714</v>
      </c>
      <c r="N308" s="200">
        <v>0</v>
      </c>
      <c r="O308" s="515" t="s">
        <v>912</v>
      </c>
      <c r="P308" s="200">
        <f t="shared" si="9"/>
        <v>0</v>
      </c>
      <c r="Q308" s="201" t="str" cm="1">
        <f t="array" aca="1" ref="Q308" ca="1">IF(ISNUMBER(P308),IF(P308=100%,"CUMPLIDA",IF(AND(ISNUMBER(L308),ISNUMBER(INDIRECT("FECHA_"&amp;$B308,1))), IF(L308&lt;=INDIRECT("FECHA_"&amp;$B308,1),"INCUMPLIDA","PROCESO"), "VERIFICAR FECHA")),"SIN VALOR AVANCE")</f>
        <v>PROCESO</v>
      </c>
    </row>
    <row r="309" spans="1:17" ht="150.75" customHeight="1">
      <c r="A309" s="278" t="s">
        <v>19</v>
      </c>
      <c r="B309" s="203" t="s">
        <v>14</v>
      </c>
      <c r="C309" s="609"/>
      <c r="D309" s="609"/>
      <c r="E309" s="608" t="s">
        <v>925</v>
      </c>
      <c r="F309" s="608"/>
      <c r="G309" s="196" t="s">
        <v>926</v>
      </c>
      <c r="H309" s="515" t="s">
        <v>264</v>
      </c>
      <c r="I309" s="515" t="s">
        <v>265</v>
      </c>
      <c r="J309" s="204">
        <v>2</v>
      </c>
      <c r="K309" s="273">
        <v>45839</v>
      </c>
      <c r="L309" s="273">
        <v>46568</v>
      </c>
      <c r="M309" s="199">
        <f t="shared" si="10"/>
        <v>104.14285714285714</v>
      </c>
      <c r="N309" s="200">
        <v>0</v>
      </c>
      <c r="O309" s="515" t="s">
        <v>920</v>
      </c>
      <c r="P309" s="200">
        <f t="shared" si="9"/>
        <v>0</v>
      </c>
      <c r="Q309" s="201" t="str" cm="1">
        <f t="array" aca="1" ref="Q309" ca="1">IF(ISNUMBER(P309),IF(P309=100%,"CUMPLIDA",IF(AND(ISNUMBER(L309),ISNUMBER(INDIRECT("FECHA_"&amp;$B309,1))), IF(L309&lt;=INDIRECT("FECHA_"&amp;$B309,1),"INCUMPLIDA","PROCESO"), "VERIFICAR FECHA")),"SIN VALOR AVANCE")</f>
        <v>PROCESO</v>
      </c>
    </row>
    <row r="310" spans="1:17" ht="45.75" customHeight="1">
      <c r="A310" s="278" t="s">
        <v>19</v>
      </c>
      <c r="B310" s="203" t="s">
        <v>14</v>
      </c>
      <c r="C310" s="609"/>
      <c r="D310" s="609"/>
      <c r="E310" s="608"/>
      <c r="F310" s="608"/>
      <c r="G310" s="196" t="s">
        <v>927</v>
      </c>
      <c r="H310" s="518" t="s">
        <v>928</v>
      </c>
      <c r="I310" s="518" t="s">
        <v>929</v>
      </c>
      <c r="J310" s="204">
        <v>35</v>
      </c>
      <c r="K310" s="260">
        <v>45061</v>
      </c>
      <c r="L310" s="260">
        <v>45275</v>
      </c>
      <c r="M310" s="199">
        <f t="shared" si="10"/>
        <v>30.571428571428573</v>
      </c>
      <c r="N310" s="200">
        <v>1</v>
      </c>
      <c r="O310" s="515" t="s">
        <v>930</v>
      </c>
      <c r="P310" s="200">
        <f t="shared" si="9"/>
        <v>1</v>
      </c>
      <c r="Q310" s="201" t="str" cm="1">
        <f t="array" aca="1" ref="Q310" ca="1">IF(ISNUMBER(P310),IF(P310=100%,"CUMPLIDA",IF(AND(ISNUMBER(L310),ISNUMBER(INDIRECT("FECHA_"&amp;$B310,1))), IF(L310&lt;=INDIRECT("FECHA_"&amp;$B310,1),"INCUMPLIDA","PROCESO"), "VERIFICAR FECHA")),"SIN VALOR AVANCE")</f>
        <v>CUMPLIDA</v>
      </c>
    </row>
    <row r="311" spans="1:17" ht="57" customHeight="1">
      <c r="A311" s="278" t="s">
        <v>19</v>
      </c>
      <c r="B311" s="203" t="s">
        <v>14</v>
      </c>
      <c r="C311" s="609"/>
      <c r="D311" s="609"/>
      <c r="E311" s="608"/>
      <c r="F311" s="608"/>
      <c r="G311" s="211" t="s">
        <v>931</v>
      </c>
      <c r="H311" s="518" t="s">
        <v>932</v>
      </c>
      <c r="I311" s="518" t="s">
        <v>933</v>
      </c>
      <c r="J311" s="204">
        <v>1</v>
      </c>
      <c r="K311" s="260">
        <v>44774</v>
      </c>
      <c r="L311" s="260">
        <v>46387</v>
      </c>
      <c r="M311" s="199">
        <f t="shared" si="10"/>
        <v>230.42857142857142</v>
      </c>
      <c r="N311" s="200">
        <v>0</v>
      </c>
      <c r="O311" s="515" t="s">
        <v>915</v>
      </c>
      <c r="P311" s="200">
        <f t="shared" si="9"/>
        <v>0</v>
      </c>
      <c r="Q311" s="201" t="str" cm="1">
        <f t="array" aca="1" ref="Q311" ca="1">IF(ISNUMBER(P311),IF(P311=100%,"CUMPLIDA",IF(AND(ISNUMBER(L311),ISNUMBER(INDIRECT("FECHA_"&amp;$B311,1))), IF(L311&lt;=INDIRECT("FECHA_"&amp;$B311,1),"INCUMPLIDA","PROCESO"), "VERIFICAR FECHA")),"SIN VALOR AVANCE")</f>
        <v>PROCESO</v>
      </c>
    </row>
    <row r="312" spans="1:17" ht="150" customHeight="1">
      <c r="A312" s="278" t="s">
        <v>19</v>
      </c>
      <c r="B312" s="203" t="s">
        <v>14</v>
      </c>
      <c r="C312" s="609" t="s">
        <v>934</v>
      </c>
      <c r="D312" s="609" t="s">
        <v>312</v>
      </c>
      <c r="E312" s="608" t="s">
        <v>935</v>
      </c>
      <c r="F312" s="608" t="s">
        <v>936</v>
      </c>
      <c r="G312" s="196" t="s">
        <v>937</v>
      </c>
      <c r="H312" s="515" t="s">
        <v>938</v>
      </c>
      <c r="I312" s="515" t="s">
        <v>939</v>
      </c>
      <c r="J312" s="204">
        <v>1</v>
      </c>
      <c r="K312" s="198">
        <v>44228</v>
      </c>
      <c r="L312" s="198">
        <v>44561</v>
      </c>
      <c r="M312" s="199">
        <f t="shared" si="10"/>
        <v>47.571428571428569</v>
      </c>
      <c r="N312" s="200">
        <v>1</v>
      </c>
      <c r="O312" s="515" t="s">
        <v>940</v>
      </c>
      <c r="P312" s="200">
        <f t="shared" si="9"/>
        <v>1</v>
      </c>
      <c r="Q312" s="201" t="str" cm="1">
        <f t="array" aca="1" ref="Q312" ca="1">IF(ISNUMBER(P312),IF(P312=100%,"CUMPLIDA",IF(AND(ISNUMBER(L312),ISNUMBER(INDIRECT("FECHA_"&amp;$B312,1))), IF(L312&lt;=INDIRECT("FECHA_"&amp;$B312,1),"INCUMPLIDA","PROCESO"), "VERIFICAR FECHA")),"SIN VALOR AVANCE")</f>
        <v>CUMPLIDA</v>
      </c>
    </row>
    <row r="313" spans="1:17" ht="150">
      <c r="A313" s="278" t="s">
        <v>19</v>
      </c>
      <c r="B313" s="203" t="s">
        <v>14</v>
      </c>
      <c r="C313" s="609"/>
      <c r="D313" s="609"/>
      <c r="E313" s="608"/>
      <c r="F313" s="608"/>
      <c r="G313" s="196" t="s">
        <v>941</v>
      </c>
      <c r="H313" s="515" t="s">
        <v>942</v>
      </c>
      <c r="I313" s="515" t="s">
        <v>943</v>
      </c>
      <c r="J313" s="204">
        <v>1</v>
      </c>
      <c r="K313" s="198">
        <v>44228</v>
      </c>
      <c r="L313" s="198">
        <v>44316</v>
      </c>
      <c r="M313" s="199">
        <f t="shared" si="10"/>
        <v>12.571428571428571</v>
      </c>
      <c r="N313" s="200">
        <v>1</v>
      </c>
      <c r="O313" s="515" t="s">
        <v>940</v>
      </c>
      <c r="P313" s="200">
        <f t="shared" si="9"/>
        <v>1</v>
      </c>
      <c r="Q313" s="201" t="str" cm="1">
        <f t="array" aca="1" ref="Q313" ca="1">IF(ISNUMBER(P313),IF(P313=100%,"CUMPLIDA",IF(AND(ISNUMBER(L313),ISNUMBER(INDIRECT("FECHA_"&amp;$B313,1))), IF(L313&lt;=INDIRECT("FECHA_"&amp;$B313,1),"INCUMPLIDA","PROCESO"), "VERIFICAR FECHA")),"SIN VALOR AVANCE")</f>
        <v>CUMPLIDA</v>
      </c>
    </row>
    <row r="314" spans="1:17" ht="195">
      <c r="A314" s="278" t="s">
        <v>19</v>
      </c>
      <c r="B314" s="203" t="s">
        <v>14</v>
      </c>
      <c r="C314" s="609"/>
      <c r="D314" s="609"/>
      <c r="E314" s="608" t="s">
        <v>944</v>
      </c>
      <c r="F314" s="608"/>
      <c r="G314" s="196" t="s">
        <v>945</v>
      </c>
      <c r="H314" s="515" t="s">
        <v>938</v>
      </c>
      <c r="I314" s="515" t="s">
        <v>946</v>
      </c>
      <c r="J314" s="204">
        <v>1</v>
      </c>
      <c r="K314" s="198">
        <v>44228</v>
      </c>
      <c r="L314" s="198">
        <v>44561</v>
      </c>
      <c r="M314" s="199">
        <f t="shared" si="10"/>
        <v>47.571428571428569</v>
      </c>
      <c r="N314" s="200">
        <v>1</v>
      </c>
      <c r="O314" s="515" t="s">
        <v>940</v>
      </c>
      <c r="P314" s="200">
        <f t="shared" si="9"/>
        <v>1</v>
      </c>
      <c r="Q314" s="201" t="str" cm="1">
        <f t="array" aca="1" ref="Q314" ca="1">IF(ISNUMBER(P314),IF(P314=100%,"CUMPLIDA",IF(AND(ISNUMBER(L314),ISNUMBER(INDIRECT("FECHA_"&amp;$B314,1))), IF(L314&lt;=INDIRECT("FECHA_"&amp;$B314,1),"INCUMPLIDA","PROCESO"), "VERIFICAR FECHA")),"SIN VALOR AVANCE")</f>
        <v>CUMPLIDA</v>
      </c>
    </row>
    <row r="315" spans="1:17" ht="150.75" customHeight="1">
      <c r="A315" s="278" t="s">
        <v>19</v>
      </c>
      <c r="B315" s="203" t="s">
        <v>14</v>
      </c>
      <c r="C315" s="609"/>
      <c r="D315" s="609"/>
      <c r="E315" s="608"/>
      <c r="F315" s="608"/>
      <c r="G315" s="608" t="s">
        <v>947</v>
      </c>
      <c r="H315" s="515" t="s">
        <v>948</v>
      </c>
      <c r="I315" s="515" t="s">
        <v>949</v>
      </c>
      <c r="J315" s="204">
        <v>6</v>
      </c>
      <c r="K315" s="198">
        <v>44256</v>
      </c>
      <c r="L315" s="198">
        <v>44440</v>
      </c>
      <c r="M315" s="199">
        <f t="shared" si="10"/>
        <v>26.285714285714285</v>
      </c>
      <c r="N315" s="200">
        <v>1</v>
      </c>
      <c r="O315" s="515" t="s">
        <v>940</v>
      </c>
      <c r="P315" s="200">
        <f t="shared" si="9"/>
        <v>1</v>
      </c>
      <c r="Q315" s="201" t="str" cm="1">
        <f t="array" aca="1" ref="Q315" ca="1">IF(ISNUMBER(P315),IF(P315=100%,"CUMPLIDA",IF(AND(ISNUMBER(L315),ISNUMBER(INDIRECT("FECHA_"&amp;$B315,1))), IF(L315&lt;=INDIRECT("FECHA_"&amp;$B315,1),"INCUMPLIDA","PROCESO"), "VERIFICAR FECHA")),"SIN VALOR AVANCE")</f>
        <v>CUMPLIDA</v>
      </c>
    </row>
    <row r="316" spans="1:17" ht="120.75">
      <c r="A316" s="278" t="s">
        <v>19</v>
      </c>
      <c r="B316" s="203" t="s">
        <v>14</v>
      </c>
      <c r="C316" s="609"/>
      <c r="D316" s="609"/>
      <c r="E316" s="196" t="s">
        <v>950</v>
      </c>
      <c r="F316" s="608"/>
      <c r="G316" s="608"/>
      <c r="H316" s="515" t="s">
        <v>951</v>
      </c>
      <c r="I316" s="515" t="s">
        <v>952</v>
      </c>
      <c r="J316" s="204">
        <v>2</v>
      </c>
      <c r="K316" s="198">
        <v>44256</v>
      </c>
      <c r="L316" s="198">
        <v>44440</v>
      </c>
      <c r="M316" s="199">
        <f t="shared" si="10"/>
        <v>26.285714285714285</v>
      </c>
      <c r="N316" s="200">
        <v>1</v>
      </c>
      <c r="O316" s="515" t="s">
        <v>940</v>
      </c>
      <c r="P316" s="200">
        <f t="shared" si="9"/>
        <v>1</v>
      </c>
      <c r="Q316" s="201" t="str" cm="1">
        <f t="array" aca="1" ref="Q316" ca="1">IF(ISNUMBER(P316),IF(P316=100%,"CUMPLIDA",IF(AND(ISNUMBER(L316),ISNUMBER(INDIRECT("FECHA_"&amp;$B316,1))), IF(L316&lt;=INDIRECT("FECHA_"&amp;$B316,1),"INCUMPLIDA","PROCESO"), "VERIFICAR FECHA")),"SIN VALOR AVANCE")</f>
        <v>CUMPLIDA</v>
      </c>
    </row>
    <row r="317" spans="1:17" ht="165">
      <c r="A317" s="278" t="s">
        <v>19</v>
      </c>
      <c r="B317" s="203" t="s">
        <v>14</v>
      </c>
      <c r="C317" s="609"/>
      <c r="D317" s="609"/>
      <c r="E317" s="196" t="s">
        <v>953</v>
      </c>
      <c r="F317" s="608"/>
      <c r="G317" s="196" t="s">
        <v>954</v>
      </c>
      <c r="H317" s="515" t="s">
        <v>955</v>
      </c>
      <c r="I317" s="515" t="s">
        <v>227</v>
      </c>
      <c r="J317" s="204">
        <v>1</v>
      </c>
      <c r="K317" s="198">
        <v>44228</v>
      </c>
      <c r="L317" s="198">
        <v>44316</v>
      </c>
      <c r="M317" s="199">
        <f t="shared" si="10"/>
        <v>12.571428571428571</v>
      </c>
      <c r="N317" s="200">
        <v>1</v>
      </c>
      <c r="O317" s="515" t="s">
        <v>940</v>
      </c>
      <c r="P317" s="200">
        <f t="shared" si="9"/>
        <v>1</v>
      </c>
      <c r="Q317" s="201" t="str" cm="1">
        <f t="array" aca="1" ref="Q317" ca="1">IF(ISNUMBER(P317),IF(P317=100%,"CUMPLIDA",IF(AND(ISNUMBER(L317),ISNUMBER(INDIRECT("FECHA_"&amp;$B317,1))), IF(L317&lt;=INDIRECT("FECHA_"&amp;$B317,1),"INCUMPLIDA","PROCESO"), "VERIFICAR FECHA")),"SIN VALOR AVANCE")</f>
        <v>CUMPLIDA</v>
      </c>
    </row>
    <row r="318" spans="1:17" ht="240">
      <c r="A318" s="278" t="s">
        <v>19</v>
      </c>
      <c r="B318" s="203" t="s">
        <v>14</v>
      </c>
      <c r="C318" s="609" t="s">
        <v>956</v>
      </c>
      <c r="D318" s="609" t="s">
        <v>957</v>
      </c>
      <c r="E318" s="608" t="s">
        <v>958</v>
      </c>
      <c r="F318" s="608" t="s">
        <v>959</v>
      </c>
      <c r="G318" s="196" t="s">
        <v>960</v>
      </c>
      <c r="H318" s="515" t="s">
        <v>961</v>
      </c>
      <c r="I318" s="515" t="s">
        <v>227</v>
      </c>
      <c r="J318" s="204">
        <v>6</v>
      </c>
      <c r="K318" s="198">
        <v>44378</v>
      </c>
      <c r="L318" s="198">
        <v>44469</v>
      </c>
      <c r="M318" s="199">
        <f t="shared" si="10"/>
        <v>13</v>
      </c>
      <c r="N318" s="200">
        <v>1</v>
      </c>
      <c r="O318" s="545" t="s">
        <v>962</v>
      </c>
      <c r="P318" s="200">
        <f t="shared" si="9"/>
        <v>1</v>
      </c>
      <c r="Q318" s="201" t="str" cm="1">
        <f t="array" aca="1" ref="Q318" ca="1">IF(ISNUMBER(P318),IF(P318=100%,"CUMPLIDA",IF(AND(ISNUMBER(L318),ISNUMBER(INDIRECT("FECHA_"&amp;$B318,1))), IF(L318&lt;=INDIRECT("FECHA_"&amp;$B318,1),"INCUMPLIDA","PROCESO"), "VERIFICAR FECHA")),"SIN VALOR AVANCE")</f>
        <v>CUMPLIDA</v>
      </c>
    </row>
    <row r="319" spans="1:17" ht="225">
      <c r="A319" s="278" t="s">
        <v>19</v>
      </c>
      <c r="B319" s="203" t="s">
        <v>14</v>
      </c>
      <c r="C319" s="609"/>
      <c r="D319" s="609"/>
      <c r="E319" s="608"/>
      <c r="F319" s="608"/>
      <c r="G319" s="196" t="s">
        <v>963</v>
      </c>
      <c r="H319" s="515" t="s">
        <v>964</v>
      </c>
      <c r="I319" s="515" t="s">
        <v>965</v>
      </c>
      <c r="J319" s="204">
        <v>12</v>
      </c>
      <c r="K319" s="198">
        <v>44378</v>
      </c>
      <c r="L319" s="198">
        <v>44742</v>
      </c>
      <c r="M319" s="199">
        <f t="shared" si="10"/>
        <v>52</v>
      </c>
      <c r="N319" s="200">
        <v>1</v>
      </c>
      <c r="O319" s="545" t="s">
        <v>966</v>
      </c>
      <c r="P319" s="200">
        <f t="shared" si="9"/>
        <v>1</v>
      </c>
      <c r="Q319" s="201" t="str" cm="1">
        <f t="array" aca="1" ref="Q319" ca="1">IF(ISNUMBER(P319),IF(P319=100%,"CUMPLIDA",IF(AND(ISNUMBER(L319),ISNUMBER(INDIRECT("FECHA_"&amp;$B319,1))), IF(L319&lt;=INDIRECT("FECHA_"&amp;$B319,1),"INCUMPLIDA","PROCESO"), "VERIFICAR FECHA")),"SIN VALOR AVANCE")</f>
        <v>CUMPLIDA</v>
      </c>
    </row>
    <row r="320" spans="1:17" ht="135.75">
      <c r="A320" s="278" t="s">
        <v>19</v>
      </c>
      <c r="B320" s="203" t="s">
        <v>14</v>
      </c>
      <c r="C320" s="609"/>
      <c r="D320" s="609"/>
      <c r="E320" s="608"/>
      <c r="F320" s="608"/>
      <c r="G320" s="196" t="s">
        <v>967</v>
      </c>
      <c r="H320" s="515" t="s">
        <v>968</v>
      </c>
      <c r="I320" s="515" t="s">
        <v>969</v>
      </c>
      <c r="J320" s="204">
        <v>1</v>
      </c>
      <c r="K320" s="198">
        <v>45231</v>
      </c>
      <c r="L320" s="198">
        <v>45504</v>
      </c>
      <c r="M320" s="199">
        <f t="shared" si="10"/>
        <v>39</v>
      </c>
      <c r="N320" s="200">
        <v>1</v>
      </c>
      <c r="O320" s="515" t="s">
        <v>970</v>
      </c>
      <c r="P320" s="200">
        <f t="shared" si="9"/>
        <v>1</v>
      </c>
      <c r="Q320" s="201" t="str" cm="1">
        <f t="array" aca="1" ref="Q320" ca="1">IF(ISNUMBER(P320),IF(P320=100%,"CUMPLIDA",IF(AND(ISNUMBER(L320),ISNUMBER(INDIRECT("FECHA_"&amp;$B320,1))), IF(L320&lt;=INDIRECT("FECHA_"&amp;$B320,1),"INCUMPLIDA","PROCESO"), "VERIFICAR FECHA")),"SIN VALOR AVANCE")</f>
        <v>CUMPLIDA</v>
      </c>
    </row>
    <row r="321" spans="1:18" ht="135.75">
      <c r="A321" s="278" t="s">
        <v>19</v>
      </c>
      <c r="B321" s="203" t="s">
        <v>14</v>
      </c>
      <c r="C321" s="609"/>
      <c r="D321" s="609"/>
      <c r="E321" s="608"/>
      <c r="F321" s="608"/>
      <c r="G321" s="196" t="s">
        <v>236</v>
      </c>
      <c r="H321" s="515" t="s">
        <v>237</v>
      </c>
      <c r="I321" s="515" t="s">
        <v>238</v>
      </c>
      <c r="J321" s="204">
        <v>1</v>
      </c>
      <c r="K321" s="202">
        <v>45323</v>
      </c>
      <c r="L321" s="202">
        <v>45747</v>
      </c>
      <c r="M321" s="199">
        <f t="shared" si="10"/>
        <v>60.571428571428569</v>
      </c>
      <c r="N321" s="200">
        <v>1</v>
      </c>
      <c r="O321" s="526" t="s">
        <v>971</v>
      </c>
      <c r="P321" s="200">
        <f t="shared" si="9"/>
        <v>1</v>
      </c>
      <c r="Q321" s="201" t="str" cm="1">
        <f t="array" aca="1" ref="Q321" ca="1">IF(ISNUMBER(P321),IF(P321=100%,"CUMPLIDA",IF(AND(ISNUMBER(L321),ISNUMBER(INDIRECT("FECHA_"&amp;$B321,1))), IF(L321&lt;=INDIRECT("FECHA_"&amp;$B321,1),"INCUMPLIDA","PROCESO"), "VERIFICAR FECHA")),"SIN VALOR AVANCE")</f>
        <v>CUMPLIDA</v>
      </c>
    </row>
    <row r="322" spans="1:18" ht="120.75">
      <c r="A322" s="278" t="s">
        <v>19</v>
      </c>
      <c r="B322" s="203" t="s">
        <v>14</v>
      </c>
      <c r="C322" s="609"/>
      <c r="D322" s="609"/>
      <c r="E322" s="608"/>
      <c r="F322" s="608"/>
      <c r="G322" s="196" t="s">
        <v>240</v>
      </c>
      <c r="H322" s="515" t="s">
        <v>241</v>
      </c>
      <c r="I322" s="515" t="s">
        <v>242</v>
      </c>
      <c r="J322" s="204">
        <v>1</v>
      </c>
      <c r="K322" s="202">
        <v>45323</v>
      </c>
      <c r="L322" s="202">
        <v>45747</v>
      </c>
      <c r="M322" s="199">
        <f t="shared" si="10"/>
        <v>60.571428571428569</v>
      </c>
      <c r="N322" s="200">
        <v>1</v>
      </c>
      <c r="O322" s="526" t="s">
        <v>972</v>
      </c>
      <c r="P322" s="200">
        <f t="shared" si="9"/>
        <v>1</v>
      </c>
      <c r="Q322" s="201" t="str" cm="1">
        <f t="array" aca="1" ref="Q322" ca="1">IF(ISNUMBER(P322),IF(P322=100%,"CUMPLIDA",IF(AND(ISNUMBER(L322),ISNUMBER(INDIRECT("FECHA_"&amp;$B322,1))), IF(L322&lt;=INDIRECT("FECHA_"&amp;$B322,1),"INCUMPLIDA","PROCESO"), "VERIFICAR FECHA")),"SIN VALOR AVANCE")</f>
        <v>CUMPLIDA</v>
      </c>
    </row>
    <row r="323" spans="1:18" ht="120.75">
      <c r="A323" s="278" t="s">
        <v>19</v>
      </c>
      <c r="B323" s="203" t="s">
        <v>14</v>
      </c>
      <c r="C323" s="609"/>
      <c r="D323" s="609"/>
      <c r="E323" s="608"/>
      <c r="F323" s="608"/>
      <c r="G323" s="196" t="s">
        <v>244</v>
      </c>
      <c r="H323" s="515" t="s">
        <v>245</v>
      </c>
      <c r="I323" s="515" t="s">
        <v>246</v>
      </c>
      <c r="J323" s="204">
        <v>1</v>
      </c>
      <c r="K323" s="202">
        <v>45231</v>
      </c>
      <c r="L323" s="202">
        <v>45747</v>
      </c>
      <c r="M323" s="199">
        <f t="shared" si="10"/>
        <v>73.714285714285708</v>
      </c>
      <c r="N323" s="200">
        <v>1</v>
      </c>
      <c r="O323" s="526" t="s">
        <v>972</v>
      </c>
      <c r="P323" s="200">
        <f t="shared" si="9"/>
        <v>1</v>
      </c>
      <c r="Q323" s="201" t="str" cm="1">
        <f t="array" aca="1" ref="Q323" ca="1">IF(ISNUMBER(P323),IF(P323=100%,"CUMPLIDA",IF(AND(ISNUMBER(L323),ISNUMBER(INDIRECT("FECHA_"&amp;$B323,1))), IF(L323&lt;=INDIRECT("FECHA_"&amp;$B323,1),"INCUMPLIDA","PROCESO"), "VERIFICAR FECHA")),"SIN VALOR AVANCE")</f>
        <v>CUMPLIDA</v>
      </c>
    </row>
    <row r="324" spans="1:18" ht="135.75">
      <c r="A324" s="278" t="s">
        <v>19</v>
      </c>
      <c r="B324" s="203" t="s">
        <v>14</v>
      </c>
      <c r="C324" s="609"/>
      <c r="D324" s="609"/>
      <c r="E324" s="608"/>
      <c r="F324" s="608"/>
      <c r="G324" s="196" t="s">
        <v>247</v>
      </c>
      <c r="H324" s="515" t="s">
        <v>248</v>
      </c>
      <c r="I324" s="515" t="s">
        <v>249</v>
      </c>
      <c r="J324" s="204">
        <v>1</v>
      </c>
      <c r="K324" s="202">
        <v>45323</v>
      </c>
      <c r="L324" s="202">
        <v>45747</v>
      </c>
      <c r="M324" s="199">
        <f t="shared" si="10"/>
        <v>60.571428571428569</v>
      </c>
      <c r="N324" s="200">
        <v>1</v>
      </c>
      <c r="O324" s="526" t="s">
        <v>971</v>
      </c>
      <c r="P324" s="200">
        <f t="shared" si="9"/>
        <v>1</v>
      </c>
      <c r="Q324" s="201" t="str" cm="1">
        <f t="array" aca="1" ref="Q324" ca="1">IF(ISNUMBER(P324),IF(P324=100%,"CUMPLIDA",IF(AND(ISNUMBER(L324),ISNUMBER(INDIRECT("FECHA_"&amp;$B324,1))), IF(L324&lt;=INDIRECT("FECHA_"&amp;$B324,1),"INCUMPLIDA","PROCESO"), "VERIFICAR FECHA")),"SIN VALOR AVANCE")</f>
        <v>CUMPLIDA</v>
      </c>
    </row>
    <row r="325" spans="1:18" ht="120.75">
      <c r="A325" s="278" t="s">
        <v>19</v>
      </c>
      <c r="B325" s="203" t="s">
        <v>14</v>
      </c>
      <c r="C325" s="609"/>
      <c r="D325" s="609"/>
      <c r="E325" s="608"/>
      <c r="F325" s="608"/>
      <c r="G325" s="196" t="s">
        <v>250</v>
      </c>
      <c r="H325" s="515" t="s">
        <v>251</v>
      </c>
      <c r="I325" s="515" t="s">
        <v>252</v>
      </c>
      <c r="J325" s="204">
        <v>1</v>
      </c>
      <c r="K325" s="202">
        <v>45231</v>
      </c>
      <c r="L325" s="202">
        <v>45747</v>
      </c>
      <c r="M325" s="199">
        <f t="shared" si="10"/>
        <v>73.714285714285708</v>
      </c>
      <c r="N325" s="200">
        <v>1</v>
      </c>
      <c r="O325" s="526" t="s">
        <v>972</v>
      </c>
      <c r="P325" s="200">
        <f t="shared" si="9"/>
        <v>1</v>
      </c>
      <c r="Q325" s="201" t="str" cm="1">
        <f t="array" aca="1" ref="Q325" ca="1">IF(ISNUMBER(P325),IF(P325=100%,"CUMPLIDA",IF(AND(ISNUMBER(L325),ISNUMBER(INDIRECT("FECHA_"&amp;$B325,1))), IF(L325&lt;=INDIRECT("FECHA_"&amp;$B325,1),"INCUMPLIDA","PROCESO"), "VERIFICAR FECHA")),"SIN VALOR AVANCE")</f>
        <v>CUMPLIDA</v>
      </c>
    </row>
    <row r="326" spans="1:18" ht="255.75">
      <c r="A326" s="278" t="s">
        <v>19</v>
      </c>
      <c r="B326" s="203" t="s">
        <v>14</v>
      </c>
      <c r="C326" s="609"/>
      <c r="D326" s="609"/>
      <c r="E326" s="608"/>
      <c r="F326" s="608"/>
      <c r="G326" s="196" t="s">
        <v>253</v>
      </c>
      <c r="H326" s="515" t="s">
        <v>254</v>
      </c>
      <c r="I326" s="515" t="s">
        <v>255</v>
      </c>
      <c r="J326" s="204">
        <v>1</v>
      </c>
      <c r="K326" s="202">
        <v>45231</v>
      </c>
      <c r="L326" s="202">
        <v>45808</v>
      </c>
      <c r="M326" s="199">
        <f t="shared" si="10"/>
        <v>82.428571428571431</v>
      </c>
      <c r="N326" s="200">
        <v>0</v>
      </c>
      <c r="O326" s="515" t="s">
        <v>973</v>
      </c>
      <c r="P326" s="200">
        <f t="shared" si="9"/>
        <v>0</v>
      </c>
      <c r="Q326" s="201" t="str" cm="1">
        <f t="array" aca="1" ref="Q326" ca="1">IF(ISNUMBER(P326),IF(P326=100%,"CUMPLIDA",IF(AND(ISNUMBER(L326),ISNUMBER(INDIRECT("FECHA_"&amp;$B326,1))), IF(L326&lt;=INDIRECT("FECHA_"&amp;$B326,1),"INCUMPLIDA","PROCESO"), "VERIFICAR FECHA")),"SIN VALOR AVANCE")</f>
        <v>PROCESO</v>
      </c>
    </row>
    <row r="327" spans="1:18" ht="120.75">
      <c r="A327" s="278" t="s">
        <v>19</v>
      </c>
      <c r="B327" s="203" t="s">
        <v>14</v>
      </c>
      <c r="C327" s="609"/>
      <c r="D327" s="609"/>
      <c r="E327" s="608"/>
      <c r="F327" s="608"/>
      <c r="G327" s="196" t="s">
        <v>257</v>
      </c>
      <c r="H327" s="515" t="s">
        <v>258</v>
      </c>
      <c r="I327" s="515" t="s">
        <v>259</v>
      </c>
      <c r="J327" s="204">
        <v>7</v>
      </c>
      <c r="K327" s="202">
        <v>46024</v>
      </c>
      <c r="L327" s="202">
        <v>46660</v>
      </c>
      <c r="M327" s="199">
        <f t="shared" si="10"/>
        <v>90.857142857142861</v>
      </c>
      <c r="N327" s="200">
        <v>0</v>
      </c>
      <c r="O327" s="526" t="s">
        <v>972</v>
      </c>
      <c r="P327" s="200">
        <f t="shared" si="9"/>
        <v>0</v>
      </c>
      <c r="Q327" s="201" t="str" cm="1">
        <f t="array" aca="1" ref="Q327" ca="1">IF(ISNUMBER(P327),IF(P327=100%,"CUMPLIDA",IF(AND(ISNUMBER(L327),ISNUMBER(INDIRECT("FECHA_"&amp;$B327,1))), IF(L327&lt;=INDIRECT("FECHA_"&amp;$B327,1),"INCUMPLIDA","PROCESO"), "VERIFICAR FECHA")),"SIN VALOR AVANCE")</f>
        <v>PROCESO</v>
      </c>
    </row>
    <row r="328" spans="1:18" ht="135.75">
      <c r="A328" s="278" t="s">
        <v>19</v>
      </c>
      <c r="B328" s="203" t="s">
        <v>14</v>
      </c>
      <c r="C328" s="609"/>
      <c r="D328" s="609"/>
      <c r="E328" s="608"/>
      <c r="F328" s="608"/>
      <c r="G328" s="196" t="s">
        <v>260</v>
      </c>
      <c r="H328" s="515" t="s">
        <v>261</v>
      </c>
      <c r="I328" s="515" t="s">
        <v>262</v>
      </c>
      <c r="J328" s="204">
        <v>1</v>
      </c>
      <c r="K328" s="202">
        <v>46024</v>
      </c>
      <c r="L328" s="202">
        <v>46660</v>
      </c>
      <c r="M328" s="199">
        <f t="shared" si="10"/>
        <v>90.857142857142861</v>
      </c>
      <c r="N328" s="200">
        <v>0</v>
      </c>
      <c r="O328" s="526" t="s">
        <v>971</v>
      </c>
      <c r="P328" s="200">
        <f t="shared" si="9"/>
        <v>0</v>
      </c>
      <c r="Q328" s="201" t="str" cm="1">
        <f t="array" aca="1" ref="Q328" ca="1">IF(ISNUMBER(P328),IF(P328=100%,"CUMPLIDA",IF(AND(ISNUMBER(L328),ISNUMBER(INDIRECT("FECHA_"&amp;$B328,1))), IF(L328&lt;=INDIRECT("FECHA_"&amp;$B328,1),"INCUMPLIDA","PROCESO"), "VERIFICAR FECHA")),"SIN VALOR AVANCE")</f>
        <v>PROCESO</v>
      </c>
    </row>
    <row r="329" spans="1:18" ht="255.75">
      <c r="A329" s="278" t="s">
        <v>19</v>
      </c>
      <c r="B329" s="203" t="s">
        <v>14</v>
      </c>
      <c r="C329" s="609"/>
      <c r="D329" s="609"/>
      <c r="E329" s="608"/>
      <c r="F329" s="608"/>
      <c r="G329" s="196" t="s">
        <v>263</v>
      </c>
      <c r="H329" s="515" t="s">
        <v>264</v>
      </c>
      <c r="I329" s="515" t="s">
        <v>265</v>
      </c>
      <c r="J329" s="204">
        <v>2</v>
      </c>
      <c r="K329" s="202">
        <v>46024</v>
      </c>
      <c r="L329" s="202">
        <v>46660</v>
      </c>
      <c r="M329" s="199">
        <f t="shared" si="10"/>
        <v>90.857142857142861</v>
      </c>
      <c r="N329" s="200">
        <v>0</v>
      </c>
      <c r="O329" s="515" t="s">
        <v>973</v>
      </c>
      <c r="P329" s="200">
        <f t="shared" si="9"/>
        <v>0</v>
      </c>
      <c r="Q329" s="201" t="str" cm="1">
        <f t="array" aca="1" ref="Q329" ca="1">IF(ISNUMBER(P329),IF(P329=100%,"CUMPLIDA",IF(AND(ISNUMBER(L329),ISNUMBER(INDIRECT("FECHA_"&amp;$B329,1))), IF(L329&lt;=INDIRECT("FECHA_"&amp;$B329,1),"INCUMPLIDA","PROCESO"), "VERIFICAR FECHA")),"SIN VALOR AVANCE")</f>
        <v>PROCESO</v>
      </c>
    </row>
    <row r="330" spans="1:18" ht="315">
      <c r="A330" s="278" t="s">
        <v>19</v>
      </c>
      <c r="B330" s="203" t="s">
        <v>14</v>
      </c>
      <c r="C330" s="609"/>
      <c r="D330" s="609"/>
      <c r="E330" s="608"/>
      <c r="F330" s="608"/>
      <c r="G330" s="196" t="s">
        <v>974</v>
      </c>
      <c r="H330" s="515" t="s">
        <v>975</v>
      </c>
      <c r="I330" s="515" t="s">
        <v>976</v>
      </c>
      <c r="J330" s="204">
        <v>12</v>
      </c>
      <c r="K330" s="198">
        <v>44378</v>
      </c>
      <c r="L330" s="198">
        <v>44742</v>
      </c>
      <c r="M330" s="199">
        <f t="shared" si="10"/>
        <v>52</v>
      </c>
      <c r="N330" s="200">
        <v>1</v>
      </c>
      <c r="O330" s="545" t="s">
        <v>977</v>
      </c>
      <c r="P330" s="200">
        <f t="shared" si="9"/>
        <v>1</v>
      </c>
      <c r="Q330" s="201" t="str" cm="1">
        <f t="array" aca="1" ref="Q330" ca="1">IF(ISNUMBER(P330),IF(P330=100%,"CUMPLIDA",IF(AND(ISNUMBER(L330),ISNUMBER(INDIRECT("FECHA_"&amp;$B330,1))), IF(L330&lt;=INDIRECT("FECHA_"&amp;$B330,1),"INCUMPLIDA","PROCESO"), "VERIFICAR FECHA")),"SIN VALOR AVANCE")</f>
        <v>CUMPLIDA</v>
      </c>
    </row>
    <row r="331" spans="1:18" ht="120" customHeight="1">
      <c r="A331" s="278" t="s">
        <v>19</v>
      </c>
      <c r="B331" s="203" t="s">
        <v>14</v>
      </c>
      <c r="C331" s="609" t="s">
        <v>978</v>
      </c>
      <c r="D331" s="609" t="s">
        <v>312</v>
      </c>
      <c r="E331" s="608" t="s">
        <v>979</v>
      </c>
      <c r="F331" s="608" t="s">
        <v>980</v>
      </c>
      <c r="G331" s="608" t="s">
        <v>981</v>
      </c>
      <c r="H331" s="515" t="s">
        <v>982</v>
      </c>
      <c r="I331" s="515" t="s">
        <v>983</v>
      </c>
      <c r="J331" s="204">
        <v>1</v>
      </c>
      <c r="K331" s="198">
        <v>44621</v>
      </c>
      <c r="L331" s="198">
        <v>44804</v>
      </c>
      <c r="M331" s="199">
        <f t="shared" si="10"/>
        <v>26.142857142857142</v>
      </c>
      <c r="N331" s="200">
        <v>1</v>
      </c>
      <c r="O331" s="515" t="s">
        <v>984</v>
      </c>
      <c r="P331" s="200">
        <f t="shared" ref="P331:P347" si="11">IF(B331="ITRC",N331,N331/J331)</f>
        <v>1</v>
      </c>
      <c r="Q331" s="201" t="str" cm="1">
        <f t="array" aca="1" ref="Q331" ca="1">IF(ISNUMBER(P331),IF(P331=100%,"CUMPLIDA",IF(AND(ISNUMBER(L331),ISNUMBER(INDIRECT("FECHA_"&amp;$B331,1))), IF(L331&lt;=INDIRECT("FECHA_"&amp;$B331,1),"INCUMPLIDA","PROCESO"), "VERIFICAR FECHA")),"SIN VALOR AVANCE")</f>
        <v>CUMPLIDA</v>
      </c>
    </row>
    <row r="332" spans="1:18" ht="135">
      <c r="A332" s="278" t="s">
        <v>19</v>
      </c>
      <c r="B332" s="203" t="s">
        <v>14</v>
      </c>
      <c r="C332" s="609"/>
      <c r="D332" s="609"/>
      <c r="E332" s="608"/>
      <c r="F332" s="608"/>
      <c r="G332" s="608"/>
      <c r="H332" s="515" t="s">
        <v>985</v>
      </c>
      <c r="I332" s="515" t="s">
        <v>986</v>
      </c>
      <c r="J332" s="204">
        <v>1</v>
      </c>
      <c r="K332" s="198">
        <v>44774</v>
      </c>
      <c r="L332" s="198">
        <v>44834</v>
      </c>
      <c r="M332" s="199">
        <f t="shared" si="10"/>
        <v>8.5714285714285712</v>
      </c>
      <c r="N332" s="200">
        <v>1</v>
      </c>
      <c r="O332" s="515" t="s">
        <v>984</v>
      </c>
      <c r="P332" s="200">
        <f t="shared" si="11"/>
        <v>1</v>
      </c>
      <c r="Q332" s="201" t="str" cm="1">
        <f t="array" aca="1" ref="Q332" ca="1">IF(ISNUMBER(P332),IF(P332=100%,"CUMPLIDA",IF(AND(ISNUMBER(L332),ISNUMBER(INDIRECT("FECHA_"&amp;$B332,1))), IF(L332&lt;=INDIRECT("FECHA_"&amp;$B332,1),"INCUMPLIDA","PROCESO"), "VERIFICAR FECHA")),"SIN VALOR AVANCE")</f>
        <v>CUMPLIDA</v>
      </c>
    </row>
    <row r="333" spans="1:18" ht="270">
      <c r="A333" s="278" t="s">
        <v>19</v>
      </c>
      <c r="B333" s="203" t="s">
        <v>14</v>
      </c>
      <c r="C333" s="609"/>
      <c r="D333" s="609"/>
      <c r="E333" s="608"/>
      <c r="F333" s="608"/>
      <c r="G333" s="196" t="s">
        <v>987</v>
      </c>
      <c r="H333" s="515" t="s">
        <v>985</v>
      </c>
      <c r="I333" s="515" t="s">
        <v>988</v>
      </c>
      <c r="J333" s="204">
        <v>11</v>
      </c>
      <c r="K333" s="198">
        <v>44621</v>
      </c>
      <c r="L333" s="198">
        <v>44773</v>
      </c>
      <c r="M333" s="199">
        <f t="shared" si="10"/>
        <v>21.714285714285715</v>
      </c>
      <c r="N333" s="200">
        <v>1</v>
      </c>
      <c r="O333" s="515" t="s">
        <v>984</v>
      </c>
      <c r="P333" s="200">
        <f t="shared" si="11"/>
        <v>1</v>
      </c>
      <c r="Q333" s="201" t="str" cm="1">
        <f t="array" aca="1" ref="Q333" ca="1">IF(ISNUMBER(P333),IF(P333=100%,"CUMPLIDA",IF(AND(ISNUMBER(L333),ISNUMBER(INDIRECT("FECHA_"&amp;$B333,1))), IF(L333&lt;=INDIRECT("FECHA_"&amp;$B333,1),"INCUMPLIDA","PROCESO"), "VERIFICAR FECHA")),"SIN VALOR AVANCE")</f>
        <v>CUMPLIDA</v>
      </c>
    </row>
    <row r="334" spans="1:18" ht="45.75">
      <c r="A334" s="278" t="s">
        <v>19</v>
      </c>
      <c r="B334" s="203" t="s">
        <v>14</v>
      </c>
      <c r="C334" s="609"/>
      <c r="D334" s="609"/>
      <c r="E334" s="608"/>
      <c r="F334" s="608"/>
      <c r="G334" s="196" t="s">
        <v>232</v>
      </c>
      <c r="H334" s="515" t="s">
        <v>811</v>
      </c>
      <c r="I334" s="515" t="s">
        <v>234</v>
      </c>
      <c r="J334" s="204">
        <v>1</v>
      </c>
      <c r="K334" s="198">
        <v>45231</v>
      </c>
      <c r="L334" s="198">
        <v>45504</v>
      </c>
      <c r="M334" s="199">
        <f t="shared" si="10"/>
        <v>39</v>
      </c>
      <c r="N334" s="200">
        <v>1</v>
      </c>
      <c r="O334" s="515" t="s">
        <v>989</v>
      </c>
      <c r="P334" s="200">
        <f t="shared" si="11"/>
        <v>1</v>
      </c>
      <c r="Q334" s="201" t="str" cm="1">
        <f t="array" aca="1" ref="Q334" ca="1">IF(ISNUMBER(P334),IF(P334=100%,"CUMPLIDA",IF(AND(ISNUMBER(L334),ISNUMBER(INDIRECT("FECHA_"&amp;$B334,1))), IF(L334&lt;=INDIRECT("FECHA_"&amp;$B334,1),"INCUMPLIDA","PROCESO"), "VERIFICAR FECHA")),"SIN VALOR AVANCE")</f>
        <v>CUMPLIDA</v>
      </c>
    </row>
    <row r="335" spans="1:18" ht="225.75">
      <c r="A335" s="278" t="s">
        <v>19</v>
      </c>
      <c r="B335" s="203" t="s">
        <v>14</v>
      </c>
      <c r="C335" s="609"/>
      <c r="D335" s="609"/>
      <c r="E335" s="608"/>
      <c r="F335" s="608"/>
      <c r="G335" s="196" t="s">
        <v>236</v>
      </c>
      <c r="H335" s="515" t="s">
        <v>990</v>
      </c>
      <c r="I335" s="515" t="s">
        <v>238</v>
      </c>
      <c r="J335" s="204">
        <v>1</v>
      </c>
      <c r="K335" s="202">
        <v>45323</v>
      </c>
      <c r="L335" s="202">
        <v>45747</v>
      </c>
      <c r="M335" s="199">
        <f t="shared" si="10"/>
        <v>60.571428571428569</v>
      </c>
      <c r="N335" s="200">
        <v>1</v>
      </c>
      <c r="O335" s="515" t="s">
        <v>991</v>
      </c>
      <c r="P335" s="200">
        <f t="shared" si="11"/>
        <v>1</v>
      </c>
      <c r="Q335" s="201" t="str" cm="1">
        <f t="array" aca="1" ref="Q335" ca="1">IF(ISNUMBER(P335),IF(P335=100%,"CUMPLIDA",IF(AND(ISNUMBER(L335),ISNUMBER(INDIRECT("FECHA_"&amp;$B335,1))), IF(L335&lt;=INDIRECT("FECHA_"&amp;$B335,1),"INCUMPLIDA","PROCESO"), "VERIFICAR FECHA")),"SIN VALOR AVANCE")</f>
        <v>CUMPLIDA</v>
      </c>
      <c r="R335" s="270" t="s">
        <v>4333</v>
      </c>
    </row>
    <row r="336" spans="1:18" ht="45.75" customHeight="1">
      <c r="A336" s="278" t="s">
        <v>19</v>
      </c>
      <c r="B336" s="203" t="s">
        <v>14</v>
      </c>
      <c r="C336" s="609"/>
      <c r="D336" s="609"/>
      <c r="E336" s="608" t="s">
        <v>992</v>
      </c>
      <c r="F336" s="608"/>
      <c r="G336" s="196" t="s">
        <v>240</v>
      </c>
      <c r="H336" s="515" t="s">
        <v>241</v>
      </c>
      <c r="I336" s="515" t="s">
        <v>242</v>
      </c>
      <c r="J336" s="204">
        <v>1</v>
      </c>
      <c r="K336" s="202">
        <v>45323</v>
      </c>
      <c r="L336" s="202">
        <v>45747</v>
      </c>
      <c r="M336" s="199">
        <f t="shared" ref="M336:M338" si="12">(L336-K336)/7</f>
        <v>60.571428571428569</v>
      </c>
      <c r="N336" s="200">
        <v>1</v>
      </c>
      <c r="O336" s="515" t="s">
        <v>989</v>
      </c>
      <c r="P336" s="200">
        <f t="shared" si="11"/>
        <v>1</v>
      </c>
      <c r="Q336" s="201" t="str" cm="1">
        <f t="array" aca="1" ref="Q336" ca="1">IF(ISNUMBER(P336),IF(P336=100%,"CUMPLIDA",IF(AND(ISNUMBER(L336),ISNUMBER(INDIRECT("FECHA_"&amp;$B336,1))), IF(L336&lt;=INDIRECT("FECHA_"&amp;$B336,1),"INCUMPLIDA","PROCESO"), "VERIFICAR FECHA")),"SIN VALOR AVANCE")</f>
        <v>CUMPLIDA</v>
      </c>
    </row>
    <row r="337" spans="1:18" ht="45.75">
      <c r="A337" s="278" t="s">
        <v>19</v>
      </c>
      <c r="B337" s="203" t="s">
        <v>14</v>
      </c>
      <c r="C337" s="609"/>
      <c r="D337" s="609"/>
      <c r="E337" s="608"/>
      <c r="F337" s="608"/>
      <c r="G337" s="196" t="s">
        <v>244</v>
      </c>
      <c r="H337" s="515" t="s">
        <v>245</v>
      </c>
      <c r="I337" s="515" t="s">
        <v>246</v>
      </c>
      <c r="J337" s="204">
        <v>1</v>
      </c>
      <c r="K337" s="202">
        <v>45231</v>
      </c>
      <c r="L337" s="202">
        <v>45747</v>
      </c>
      <c r="M337" s="199">
        <f t="shared" si="12"/>
        <v>73.714285714285708</v>
      </c>
      <c r="N337" s="200">
        <v>1</v>
      </c>
      <c r="O337" s="515" t="s">
        <v>989</v>
      </c>
      <c r="P337" s="200">
        <f t="shared" si="11"/>
        <v>1</v>
      </c>
      <c r="Q337" s="201" t="str" cm="1">
        <f t="array" aca="1" ref="Q337" ca="1">IF(ISNUMBER(P337),IF(P337=100%,"CUMPLIDA",IF(AND(ISNUMBER(L337),ISNUMBER(INDIRECT("FECHA_"&amp;$B337,1))), IF(L337&lt;=INDIRECT("FECHA_"&amp;$B337,1),"INCUMPLIDA","PROCESO"), "VERIFICAR FECHA")),"SIN VALOR AVANCE")</f>
        <v>CUMPLIDA</v>
      </c>
    </row>
    <row r="338" spans="1:18" ht="225.75">
      <c r="A338" s="278" t="s">
        <v>19</v>
      </c>
      <c r="B338" s="203" t="s">
        <v>14</v>
      </c>
      <c r="C338" s="609"/>
      <c r="D338" s="609"/>
      <c r="E338" s="608"/>
      <c r="F338" s="608"/>
      <c r="G338" s="196" t="s">
        <v>247</v>
      </c>
      <c r="H338" s="515" t="s">
        <v>248</v>
      </c>
      <c r="I338" s="515" t="s">
        <v>249</v>
      </c>
      <c r="J338" s="204">
        <v>1</v>
      </c>
      <c r="K338" s="202">
        <v>45323</v>
      </c>
      <c r="L338" s="202">
        <v>45747</v>
      </c>
      <c r="M338" s="199">
        <f t="shared" si="12"/>
        <v>60.571428571428569</v>
      </c>
      <c r="N338" s="200">
        <v>1</v>
      </c>
      <c r="O338" s="515" t="s">
        <v>991</v>
      </c>
      <c r="P338" s="200">
        <f t="shared" si="11"/>
        <v>1</v>
      </c>
      <c r="Q338" s="201" t="str" cm="1">
        <f t="array" aca="1" ref="Q338" ca="1">IF(ISNUMBER(P338),IF(P338=100%,"CUMPLIDA",IF(AND(ISNUMBER(L338),ISNUMBER(INDIRECT("FECHA_"&amp;$B338,1))), IF(L338&lt;=INDIRECT("FECHA_"&amp;$B338,1),"INCUMPLIDA","PROCESO"), "VERIFICAR FECHA")),"SIN VALOR AVANCE")</f>
        <v>CUMPLIDA</v>
      </c>
      <c r="R338" s="270" t="s">
        <v>4333</v>
      </c>
    </row>
    <row r="339" spans="1:18" ht="45.75">
      <c r="A339" s="278" t="s">
        <v>19</v>
      </c>
      <c r="B339" s="203" t="s">
        <v>14</v>
      </c>
      <c r="C339" s="609"/>
      <c r="D339" s="609"/>
      <c r="E339" s="608"/>
      <c r="F339" s="608"/>
      <c r="G339" s="196" t="s">
        <v>250</v>
      </c>
      <c r="H339" s="515" t="s">
        <v>251</v>
      </c>
      <c r="I339" s="515" t="s">
        <v>252</v>
      </c>
      <c r="J339" s="204">
        <v>1</v>
      </c>
      <c r="K339" s="202">
        <v>45231</v>
      </c>
      <c r="L339" s="202">
        <v>45747</v>
      </c>
      <c r="M339" s="199">
        <f>(L339-K339)/7</f>
        <v>73.714285714285708</v>
      </c>
      <c r="N339" s="200">
        <v>1</v>
      </c>
      <c r="O339" s="515" t="s">
        <v>989</v>
      </c>
      <c r="P339" s="200">
        <f t="shared" si="11"/>
        <v>1</v>
      </c>
      <c r="Q339" s="201" t="str" cm="1">
        <f t="array" aca="1" ref="Q339" ca="1">IF(ISNUMBER(P339),IF(P339=100%,"CUMPLIDA",IF(AND(ISNUMBER(L339),ISNUMBER(INDIRECT("FECHA_"&amp;$B339,1))), IF(L339&lt;=INDIRECT("FECHA_"&amp;$B339,1),"INCUMPLIDA","PROCESO"), "VERIFICAR FECHA")),"SIN VALOR AVANCE")</f>
        <v>CUMPLIDA</v>
      </c>
    </row>
    <row r="340" spans="1:18" ht="255.75">
      <c r="A340" s="278" t="s">
        <v>19</v>
      </c>
      <c r="B340" s="203" t="s">
        <v>14</v>
      </c>
      <c r="C340" s="609"/>
      <c r="D340" s="609"/>
      <c r="E340" s="608"/>
      <c r="F340" s="608"/>
      <c r="G340" s="196" t="s">
        <v>253</v>
      </c>
      <c r="H340" s="515" t="s">
        <v>254</v>
      </c>
      <c r="I340" s="515" t="s">
        <v>255</v>
      </c>
      <c r="J340" s="204">
        <v>1</v>
      </c>
      <c r="K340" s="202">
        <v>45231</v>
      </c>
      <c r="L340" s="202">
        <v>45808</v>
      </c>
      <c r="M340" s="199">
        <f t="shared" ref="M340:M346" si="13">(L340-K340)/7</f>
        <v>82.428571428571431</v>
      </c>
      <c r="N340" s="200">
        <v>0</v>
      </c>
      <c r="O340" s="515" t="s">
        <v>973</v>
      </c>
      <c r="P340" s="200">
        <f t="shared" si="11"/>
        <v>0</v>
      </c>
      <c r="Q340" s="201" t="str" cm="1">
        <f t="array" aca="1" ref="Q340" ca="1">IF(ISNUMBER(P340),IF(P340=100%,"CUMPLIDA",IF(AND(ISNUMBER(L340),ISNUMBER(INDIRECT("FECHA_"&amp;$B340,1))), IF(L340&lt;=INDIRECT("FECHA_"&amp;$B340,1),"INCUMPLIDA","PROCESO"), "VERIFICAR FECHA")),"SIN VALOR AVANCE")</f>
        <v>PROCESO</v>
      </c>
    </row>
    <row r="341" spans="1:18" ht="45.75">
      <c r="A341" s="278" t="s">
        <v>19</v>
      </c>
      <c r="B341" s="203" t="s">
        <v>14</v>
      </c>
      <c r="C341" s="609"/>
      <c r="D341" s="609"/>
      <c r="E341" s="608"/>
      <c r="F341" s="608"/>
      <c r="G341" s="196" t="s">
        <v>257</v>
      </c>
      <c r="H341" s="515" t="s">
        <v>258</v>
      </c>
      <c r="I341" s="515" t="s">
        <v>259</v>
      </c>
      <c r="J341" s="204">
        <v>8</v>
      </c>
      <c r="K341" s="202">
        <v>45839</v>
      </c>
      <c r="L341" s="202">
        <v>46568</v>
      </c>
      <c r="M341" s="199">
        <f t="shared" si="13"/>
        <v>104.14285714285714</v>
      </c>
      <c r="N341" s="200">
        <v>0</v>
      </c>
      <c r="O341" s="515" t="s">
        <v>989</v>
      </c>
      <c r="P341" s="200">
        <f t="shared" si="11"/>
        <v>0</v>
      </c>
      <c r="Q341" s="201" t="str" cm="1">
        <f t="array" aca="1" ref="Q341" ca="1">IF(ISNUMBER(P341),IF(P341=100%,"CUMPLIDA",IF(AND(ISNUMBER(L341),ISNUMBER(INDIRECT("FECHA_"&amp;$B341,1))), IF(L341&lt;=INDIRECT("FECHA_"&amp;$B341,1),"INCUMPLIDA","PROCESO"), "VERIFICAR FECHA")),"SIN VALOR AVANCE")</f>
        <v>PROCESO</v>
      </c>
    </row>
    <row r="342" spans="1:18" ht="150.75">
      <c r="A342" s="278" t="s">
        <v>19</v>
      </c>
      <c r="B342" s="203" t="s">
        <v>14</v>
      </c>
      <c r="C342" s="609"/>
      <c r="D342" s="609"/>
      <c r="E342" s="608"/>
      <c r="F342" s="608"/>
      <c r="G342" s="196" t="s">
        <v>260</v>
      </c>
      <c r="H342" s="515" t="s">
        <v>261</v>
      </c>
      <c r="I342" s="515" t="s">
        <v>262</v>
      </c>
      <c r="J342" s="204">
        <v>1</v>
      </c>
      <c r="K342" s="202">
        <v>45839</v>
      </c>
      <c r="L342" s="202">
        <v>46568</v>
      </c>
      <c r="M342" s="199">
        <f t="shared" si="13"/>
        <v>104.14285714285714</v>
      </c>
      <c r="N342" s="200">
        <v>0</v>
      </c>
      <c r="O342" s="515" t="s">
        <v>993</v>
      </c>
      <c r="P342" s="200">
        <f t="shared" si="11"/>
        <v>0</v>
      </c>
      <c r="Q342" s="201" t="str" cm="1">
        <f t="array" aca="1" ref="Q342" ca="1">IF(ISNUMBER(P342),IF(P342=100%,"CUMPLIDA",IF(AND(ISNUMBER(L342),ISNUMBER(INDIRECT("FECHA_"&amp;$B342,1))), IF(L342&lt;=INDIRECT("FECHA_"&amp;$B342,1),"INCUMPLIDA","PROCESO"), "VERIFICAR FECHA")),"SIN VALOR AVANCE")</f>
        <v>PROCESO</v>
      </c>
    </row>
    <row r="343" spans="1:18" ht="255.75">
      <c r="A343" s="278" t="s">
        <v>19</v>
      </c>
      <c r="B343" s="203" t="s">
        <v>14</v>
      </c>
      <c r="C343" s="609"/>
      <c r="D343" s="609"/>
      <c r="E343" s="608"/>
      <c r="F343" s="608"/>
      <c r="G343" s="196" t="s">
        <v>263</v>
      </c>
      <c r="H343" s="515" t="s">
        <v>264</v>
      </c>
      <c r="I343" s="515" t="s">
        <v>265</v>
      </c>
      <c r="J343" s="204">
        <v>2</v>
      </c>
      <c r="K343" s="202">
        <v>45839</v>
      </c>
      <c r="L343" s="202">
        <v>46568</v>
      </c>
      <c r="M343" s="199">
        <f t="shared" si="13"/>
        <v>104.14285714285714</v>
      </c>
      <c r="N343" s="200">
        <v>0</v>
      </c>
      <c r="O343" s="515" t="s">
        <v>973</v>
      </c>
      <c r="P343" s="200">
        <f t="shared" si="11"/>
        <v>0</v>
      </c>
      <c r="Q343" s="201" t="str" cm="1">
        <f t="array" aca="1" ref="Q343" ca="1">IF(ISNUMBER(P343),IF(P343=100%,"CUMPLIDA",IF(AND(ISNUMBER(L343),ISNUMBER(INDIRECT("FECHA_"&amp;$B343,1))), IF(L343&lt;=INDIRECT("FECHA_"&amp;$B343,1),"INCUMPLIDA","PROCESO"), "VERIFICAR FECHA")),"SIN VALOR AVANCE")</f>
        <v>PROCESO</v>
      </c>
    </row>
    <row r="344" spans="1:18" ht="345">
      <c r="A344" s="278" t="s">
        <v>19</v>
      </c>
      <c r="B344" s="203" t="s">
        <v>14</v>
      </c>
      <c r="C344" s="609"/>
      <c r="D344" s="609"/>
      <c r="E344" s="608"/>
      <c r="F344" s="608"/>
      <c r="G344" s="196" t="s">
        <v>994</v>
      </c>
      <c r="H344" s="515" t="s">
        <v>995</v>
      </c>
      <c r="I344" s="515" t="s">
        <v>996</v>
      </c>
      <c r="J344" s="204">
        <v>1</v>
      </c>
      <c r="K344" s="198">
        <v>44621</v>
      </c>
      <c r="L344" s="198">
        <v>44773</v>
      </c>
      <c r="M344" s="199">
        <f t="shared" si="13"/>
        <v>21.714285714285715</v>
      </c>
      <c r="N344" s="200">
        <v>1</v>
      </c>
      <c r="O344" s="515" t="s">
        <v>984</v>
      </c>
      <c r="P344" s="200">
        <f t="shared" si="11"/>
        <v>1</v>
      </c>
      <c r="Q344" s="201" t="str" cm="1">
        <f t="array" aca="1" ref="Q344" ca="1">IF(ISNUMBER(P344),IF(P344=100%,"CUMPLIDA",IF(AND(ISNUMBER(L344),ISNUMBER(INDIRECT("FECHA_"&amp;$B344,1))), IF(L344&lt;=INDIRECT("FECHA_"&amp;$B344,1),"INCUMPLIDA","PROCESO"), "VERIFICAR FECHA")),"SIN VALOR AVANCE")</f>
        <v>CUMPLIDA</v>
      </c>
    </row>
    <row r="345" spans="1:18" ht="135" customHeight="1">
      <c r="A345" s="278" t="s">
        <v>19</v>
      </c>
      <c r="B345" s="203" t="s">
        <v>14</v>
      </c>
      <c r="C345" s="609"/>
      <c r="D345" s="609"/>
      <c r="E345" s="608" t="s">
        <v>997</v>
      </c>
      <c r="F345" s="608"/>
      <c r="G345" s="608" t="s">
        <v>998</v>
      </c>
      <c r="H345" s="515" t="s">
        <v>999</v>
      </c>
      <c r="I345" s="515" t="s">
        <v>1000</v>
      </c>
      <c r="J345" s="204">
        <v>1</v>
      </c>
      <c r="K345" s="198">
        <v>44652</v>
      </c>
      <c r="L345" s="198">
        <v>44712</v>
      </c>
      <c r="M345" s="199">
        <f t="shared" si="13"/>
        <v>8.5714285714285712</v>
      </c>
      <c r="N345" s="200">
        <v>1</v>
      </c>
      <c r="O345" s="515" t="s">
        <v>984</v>
      </c>
      <c r="P345" s="200">
        <f t="shared" si="11"/>
        <v>1</v>
      </c>
      <c r="Q345" s="201" t="str" cm="1">
        <f t="array" aca="1" ref="Q345" ca="1">IF(ISNUMBER(P345),IF(P345=100%,"CUMPLIDA",IF(AND(ISNUMBER(L345),ISNUMBER(INDIRECT("FECHA_"&amp;$B345,1))), IF(L345&lt;=INDIRECT("FECHA_"&amp;$B345,1),"INCUMPLIDA","PROCESO"), "VERIFICAR FECHA")),"SIN VALOR AVANCE")</f>
        <v>CUMPLIDA</v>
      </c>
    </row>
    <row r="346" spans="1:18" ht="135" customHeight="1">
      <c r="A346" s="278" t="s">
        <v>19</v>
      </c>
      <c r="B346" s="203" t="s">
        <v>14</v>
      </c>
      <c r="C346" s="609"/>
      <c r="D346" s="609"/>
      <c r="E346" s="608"/>
      <c r="F346" s="608"/>
      <c r="G346" s="608"/>
      <c r="H346" s="515" t="s">
        <v>1001</v>
      </c>
      <c r="I346" s="515" t="s">
        <v>1002</v>
      </c>
      <c r="J346" s="204">
        <v>1</v>
      </c>
      <c r="K346" s="198">
        <v>44713</v>
      </c>
      <c r="L346" s="198">
        <v>44803</v>
      </c>
      <c r="M346" s="199">
        <f t="shared" si="13"/>
        <v>12.857142857142858</v>
      </c>
      <c r="N346" s="200">
        <v>1</v>
      </c>
      <c r="O346" s="515" t="s">
        <v>984</v>
      </c>
      <c r="P346" s="200">
        <f t="shared" si="11"/>
        <v>1</v>
      </c>
      <c r="Q346" s="201" t="str" cm="1">
        <f t="array" aca="1" ref="Q346" ca="1">IF(ISNUMBER(P346),IF(P346=100%,"CUMPLIDA",IF(AND(ISNUMBER(L346),ISNUMBER(INDIRECT("FECHA_"&amp;$B346,1))), IF(L346&lt;=INDIRECT("FECHA_"&amp;$B346,1),"INCUMPLIDA","PROCESO"), "VERIFICAR FECHA")),"SIN VALOR AVANCE")</f>
        <v>CUMPLIDA</v>
      </c>
    </row>
    <row r="347" spans="1:18" ht="105" customHeight="1">
      <c r="A347" s="278" t="s">
        <v>19</v>
      </c>
      <c r="B347" s="203" t="s">
        <v>14</v>
      </c>
      <c r="C347" s="609"/>
      <c r="D347" s="609"/>
      <c r="E347" s="608"/>
      <c r="F347" s="608"/>
      <c r="G347" s="608" t="s">
        <v>1003</v>
      </c>
      <c r="H347" s="515" t="s">
        <v>1004</v>
      </c>
      <c r="I347" s="515" t="s">
        <v>1005</v>
      </c>
      <c r="J347" s="204">
        <v>6</v>
      </c>
      <c r="K347" s="198">
        <v>44652</v>
      </c>
      <c r="L347" s="198">
        <v>44809</v>
      </c>
      <c r="M347" s="199">
        <f>(L347-K347)/7</f>
        <v>22.428571428571427</v>
      </c>
      <c r="N347" s="200">
        <v>1</v>
      </c>
      <c r="O347" s="515" t="s">
        <v>984</v>
      </c>
      <c r="P347" s="200">
        <f t="shared" si="11"/>
        <v>1</v>
      </c>
      <c r="Q347" s="201" t="str" cm="1">
        <f t="array" aca="1" ref="Q347" ca="1">IF(ISNUMBER(P347),IF(P347=100%,"CUMPLIDA",IF(AND(ISNUMBER(L347),ISNUMBER(INDIRECT("FECHA_"&amp;#REF!,1))), IF(L347&lt;=INDIRECT("FECHA_"&amp;#REF!,1),"INCUMPLIDA","PROCESO"), "VERIFICAR FECHA")),"SIN VALOR AVANCE")</f>
        <v>CUMPLIDA</v>
      </c>
    </row>
    <row r="348" spans="1:18" ht="105" customHeight="1">
      <c r="A348" s="278" t="s">
        <v>19</v>
      </c>
      <c r="B348" s="203" t="s">
        <v>14</v>
      </c>
      <c r="C348" s="609"/>
      <c r="D348" s="609"/>
      <c r="E348" s="608"/>
      <c r="F348" s="608"/>
      <c r="G348" s="608"/>
      <c r="H348" s="515" t="s">
        <v>1001</v>
      </c>
      <c r="I348" s="515" t="s">
        <v>1005</v>
      </c>
      <c r="J348" s="204">
        <v>6</v>
      </c>
      <c r="K348" s="198">
        <v>44652</v>
      </c>
      <c r="L348" s="198">
        <v>44809</v>
      </c>
      <c r="M348" s="199">
        <f>(L348-K348)/7</f>
        <v>22.428571428571427</v>
      </c>
      <c r="N348" s="200">
        <v>1</v>
      </c>
      <c r="O348" s="515" t="s">
        <v>984</v>
      </c>
      <c r="P348" s="200">
        <f>IF(B347="ITRC",N348,N348/J348)</f>
        <v>1</v>
      </c>
      <c r="Q348" s="201" t="str" cm="1">
        <f t="array" aca="1" ref="Q348" ca="1">IF(ISNUMBER(P348),IF(P348=100%,"CUMPLIDA",IF(AND(ISNUMBER(L348),ISNUMBER(INDIRECT("FECHA_"&amp;$B347,1))), IF(L348&lt;=INDIRECT("FECHA_"&amp;$B347,1),"INCUMPLIDA","PROCESO"), "VERIFICAR FECHA")),"SIN VALOR AVANCE")</f>
        <v>CUMPLIDA</v>
      </c>
    </row>
    <row r="349" spans="1:18" ht="135" customHeight="1">
      <c r="A349" s="278" t="s">
        <v>19</v>
      </c>
      <c r="B349" s="203" t="s">
        <v>14</v>
      </c>
      <c r="C349" s="609"/>
      <c r="D349" s="609"/>
      <c r="E349" s="608"/>
      <c r="F349" s="608"/>
      <c r="G349" s="608" t="s">
        <v>1006</v>
      </c>
      <c r="H349" s="515" t="s">
        <v>1007</v>
      </c>
      <c r="I349" s="515" t="s">
        <v>1008</v>
      </c>
      <c r="J349" s="204">
        <v>6</v>
      </c>
      <c r="K349" s="198">
        <v>44656</v>
      </c>
      <c r="L349" s="198">
        <v>44819</v>
      </c>
      <c r="M349" s="199">
        <f t="shared" ref="M349:M412" si="14">(L349-K349)/7</f>
        <v>23.285714285714285</v>
      </c>
      <c r="N349" s="200">
        <v>1</v>
      </c>
      <c r="O349" s="515" t="s">
        <v>984</v>
      </c>
      <c r="P349" s="200">
        <f t="shared" ref="P349:P374" si="15">IF(B349="ITRC",N349,N349/J349)</f>
        <v>1</v>
      </c>
      <c r="Q349" s="201" t="str" cm="1">
        <f t="array" aca="1" ref="Q349" ca="1">IF(ISNUMBER(P349),IF(P349=100%,"CUMPLIDA",IF(AND(ISNUMBER(L349),ISNUMBER(INDIRECT("FECHA_"&amp;$B349,1))), IF(L349&lt;=INDIRECT("FECHA_"&amp;$B349,1),"INCUMPLIDA","PROCESO"), "VERIFICAR FECHA")),"SIN VALOR AVANCE")</f>
        <v>CUMPLIDA</v>
      </c>
    </row>
    <row r="350" spans="1:18" ht="135" customHeight="1">
      <c r="A350" s="278" t="s">
        <v>19</v>
      </c>
      <c r="B350" s="203" t="s">
        <v>14</v>
      </c>
      <c r="C350" s="609"/>
      <c r="D350" s="609"/>
      <c r="E350" s="608"/>
      <c r="F350" s="608"/>
      <c r="G350" s="608"/>
      <c r="H350" s="515" t="s">
        <v>1001</v>
      </c>
      <c r="I350" s="515" t="s">
        <v>1008</v>
      </c>
      <c r="J350" s="204">
        <v>6</v>
      </c>
      <c r="K350" s="198">
        <v>44656</v>
      </c>
      <c r="L350" s="198">
        <v>44819</v>
      </c>
      <c r="M350" s="199">
        <f t="shared" si="14"/>
        <v>23.285714285714285</v>
      </c>
      <c r="N350" s="200">
        <v>1</v>
      </c>
      <c r="O350" s="515" t="s">
        <v>984</v>
      </c>
      <c r="P350" s="200">
        <f t="shared" si="15"/>
        <v>1</v>
      </c>
      <c r="Q350" s="201" t="str" cm="1">
        <f t="array" aca="1" ref="Q350" ca="1">IF(ISNUMBER(P350),IF(P350=100%,"CUMPLIDA",IF(AND(ISNUMBER(L350),ISNUMBER(INDIRECT("FECHA_"&amp;$B350,1))), IF(L350&lt;=INDIRECT("FECHA_"&amp;$B350,1),"INCUMPLIDA","PROCESO"), "VERIFICAR FECHA")),"SIN VALOR AVANCE")</f>
        <v>CUMPLIDA</v>
      </c>
    </row>
    <row r="351" spans="1:18" ht="255">
      <c r="A351" s="278" t="s">
        <v>19</v>
      </c>
      <c r="B351" s="203" t="s">
        <v>14</v>
      </c>
      <c r="C351" s="609"/>
      <c r="D351" s="609"/>
      <c r="E351" s="608"/>
      <c r="F351" s="608"/>
      <c r="G351" s="196" t="s">
        <v>1009</v>
      </c>
      <c r="H351" s="515" t="s">
        <v>1010</v>
      </c>
      <c r="I351" s="515" t="s">
        <v>1011</v>
      </c>
      <c r="J351" s="204">
        <v>1</v>
      </c>
      <c r="K351" s="198">
        <v>44621</v>
      </c>
      <c r="L351" s="198">
        <v>44773</v>
      </c>
      <c r="M351" s="199">
        <f t="shared" si="14"/>
        <v>21.714285714285715</v>
      </c>
      <c r="N351" s="200">
        <v>1</v>
      </c>
      <c r="O351" s="515" t="s">
        <v>984</v>
      </c>
      <c r="P351" s="200">
        <f t="shared" si="15"/>
        <v>1</v>
      </c>
      <c r="Q351" s="201" t="str" cm="1">
        <f t="array" aca="1" ref="Q351" ca="1">IF(ISNUMBER(P351),IF(P351=100%,"CUMPLIDA",IF(AND(ISNUMBER(L351),ISNUMBER(INDIRECT("FECHA_"&amp;$B351,1))), IF(L351&lt;=INDIRECT("FECHA_"&amp;$B351,1),"INCUMPLIDA","PROCESO"), "VERIFICAR FECHA")),"SIN VALOR AVANCE")</f>
        <v>CUMPLIDA</v>
      </c>
    </row>
    <row r="352" spans="1:18" ht="60.75" customHeight="1">
      <c r="A352" s="278" t="s">
        <v>19</v>
      </c>
      <c r="B352" s="203" t="s">
        <v>14</v>
      </c>
      <c r="C352" s="609" t="s">
        <v>1012</v>
      </c>
      <c r="D352" s="609" t="s">
        <v>1013</v>
      </c>
      <c r="E352" s="608" t="s">
        <v>1014</v>
      </c>
      <c r="F352" s="608" t="s">
        <v>1015</v>
      </c>
      <c r="G352" s="196" t="s">
        <v>810</v>
      </c>
      <c r="H352" s="515" t="s">
        <v>233</v>
      </c>
      <c r="I352" s="515" t="s">
        <v>234</v>
      </c>
      <c r="J352" s="204">
        <v>1</v>
      </c>
      <c r="K352" s="198">
        <v>45231</v>
      </c>
      <c r="L352" s="198">
        <v>45504</v>
      </c>
      <c r="M352" s="199">
        <f t="shared" si="14"/>
        <v>39</v>
      </c>
      <c r="N352" s="200">
        <v>1</v>
      </c>
      <c r="O352" s="515" t="s">
        <v>1016</v>
      </c>
      <c r="P352" s="200">
        <f t="shared" si="15"/>
        <v>1</v>
      </c>
      <c r="Q352" s="201" t="str" cm="1">
        <f t="array" aca="1" ref="Q352" ca="1">IF(ISNUMBER(P352),IF(P352=100%,"CUMPLIDA",IF(AND(ISNUMBER(L352),ISNUMBER(INDIRECT("FECHA_"&amp;$B352,1))), IF(L352&lt;=INDIRECT("FECHA_"&amp;$B352,1),"INCUMPLIDA","PROCESO"), "VERIFICAR FECHA")),"SIN VALOR AVANCE")</f>
        <v>CUMPLIDA</v>
      </c>
    </row>
    <row r="353" spans="1:17" ht="165.75">
      <c r="A353" s="278" t="s">
        <v>19</v>
      </c>
      <c r="B353" s="203" t="s">
        <v>14</v>
      </c>
      <c r="C353" s="609"/>
      <c r="D353" s="609"/>
      <c r="E353" s="608"/>
      <c r="F353" s="608"/>
      <c r="G353" s="196" t="s">
        <v>813</v>
      </c>
      <c r="H353" s="515" t="s">
        <v>237</v>
      </c>
      <c r="I353" s="515" t="s">
        <v>238</v>
      </c>
      <c r="J353" s="204">
        <v>1</v>
      </c>
      <c r="K353" s="198">
        <v>45323</v>
      </c>
      <c r="L353" s="198">
        <v>45747</v>
      </c>
      <c r="M353" s="199">
        <f t="shared" si="14"/>
        <v>60.571428571428569</v>
      </c>
      <c r="N353" s="200">
        <v>1</v>
      </c>
      <c r="O353" s="515" t="s">
        <v>1017</v>
      </c>
      <c r="P353" s="200">
        <f t="shared" si="15"/>
        <v>1</v>
      </c>
      <c r="Q353" s="201" t="str" cm="1">
        <f t="array" aca="1" ref="Q353" ca="1">IF(ISNUMBER(P353),IF(P353=100%,"CUMPLIDA",IF(AND(ISNUMBER(L353),ISNUMBER(INDIRECT("FECHA_"&amp;$B353,1))), IF(L353&lt;=INDIRECT("FECHA_"&amp;$B353,1),"INCUMPLIDA","PROCESO"), "VERIFICAR FECHA")),"SIN VALOR AVANCE")</f>
        <v>CUMPLIDA</v>
      </c>
    </row>
    <row r="354" spans="1:17" ht="60.75">
      <c r="A354" s="278" t="s">
        <v>19</v>
      </c>
      <c r="B354" s="203" t="s">
        <v>14</v>
      </c>
      <c r="C354" s="609"/>
      <c r="D354" s="609"/>
      <c r="E354" s="608"/>
      <c r="F354" s="608"/>
      <c r="G354" s="196" t="s">
        <v>815</v>
      </c>
      <c r="H354" s="515" t="s">
        <v>241</v>
      </c>
      <c r="I354" s="515" t="s">
        <v>242</v>
      </c>
      <c r="J354" s="204">
        <v>1</v>
      </c>
      <c r="K354" s="198">
        <v>45323</v>
      </c>
      <c r="L354" s="198">
        <v>45747</v>
      </c>
      <c r="M354" s="199">
        <f t="shared" si="14"/>
        <v>60.571428571428569</v>
      </c>
      <c r="N354" s="200">
        <v>1</v>
      </c>
      <c r="O354" s="515" t="s">
        <v>1016</v>
      </c>
      <c r="P354" s="200">
        <f t="shared" si="15"/>
        <v>1</v>
      </c>
      <c r="Q354" s="201" t="str" cm="1">
        <f t="array" aca="1" ref="Q354" ca="1">IF(ISNUMBER(P354),IF(P354=100%,"CUMPLIDA",IF(AND(ISNUMBER(L354),ISNUMBER(INDIRECT("FECHA_"&amp;$B354,1))), IF(L354&lt;=INDIRECT("FECHA_"&amp;$B354,1),"INCUMPLIDA","PROCESO"), "VERIFICAR FECHA")),"SIN VALOR AVANCE")</f>
        <v>CUMPLIDA</v>
      </c>
    </row>
    <row r="355" spans="1:17" ht="136.5" customHeight="1">
      <c r="A355" s="278" t="s">
        <v>19</v>
      </c>
      <c r="B355" s="203" t="s">
        <v>14</v>
      </c>
      <c r="C355" s="609"/>
      <c r="D355" s="609"/>
      <c r="E355" s="608"/>
      <c r="F355" s="608"/>
      <c r="G355" s="196" t="s">
        <v>816</v>
      </c>
      <c r="H355" s="515" t="s">
        <v>245</v>
      </c>
      <c r="I355" s="515" t="s">
        <v>246</v>
      </c>
      <c r="J355" s="204">
        <v>1</v>
      </c>
      <c r="K355" s="198">
        <v>45231</v>
      </c>
      <c r="L355" s="198">
        <v>45747</v>
      </c>
      <c r="M355" s="199">
        <f t="shared" si="14"/>
        <v>73.714285714285708</v>
      </c>
      <c r="N355" s="200">
        <v>1</v>
      </c>
      <c r="O355" s="515" t="s">
        <v>1016</v>
      </c>
      <c r="P355" s="200">
        <f t="shared" si="15"/>
        <v>1</v>
      </c>
      <c r="Q355" s="201" t="str" cm="1">
        <f t="array" aca="1" ref="Q355" ca="1">IF(ISNUMBER(P355),IF(P355=100%,"CUMPLIDA",IF(AND(ISNUMBER(L355),ISNUMBER(INDIRECT("FECHA_"&amp;$B355,1))), IF(L355&lt;=INDIRECT("FECHA_"&amp;$B355,1),"INCUMPLIDA","PROCESO"), "VERIFICAR FECHA")),"SIN VALOR AVANCE")</f>
        <v>CUMPLIDA</v>
      </c>
    </row>
    <row r="356" spans="1:17" ht="165.75">
      <c r="A356" s="278" t="s">
        <v>19</v>
      </c>
      <c r="B356" s="203" t="s">
        <v>14</v>
      </c>
      <c r="C356" s="609"/>
      <c r="D356" s="609"/>
      <c r="E356" s="608"/>
      <c r="F356" s="608"/>
      <c r="G356" s="196" t="s">
        <v>817</v>
      </c>
      <c r="H356" s="515" t="s">
        <v>248</v>
      </c>
      <c r="I356" s="515" t="s">
        <v>249</v>
      </c>
      <c r="J356" s="204">
        <v>1</v>
      </c>
      <c r="K356" s="198">
        <v>45323</v>
      </c>
      <c r="L356" s="198">
        <v>45747</v>
      </c>
      <c r="M356" s="199">
        <f t="shared" si="14"/>
        <v>60.571428571428569</v>
      </c>
      <c r="N356" s="200">
        <v>1</v>
      </c>
      <c r="O356" s="515" t="s">
        <v>1017</v>
      </c>
      <c r="P356" s="200">
        <f t="shared" si="15"/>
        <v>1</v>
      </c>
      <c r="Q356" s="201" t="str" cm="1">
        <f t="array" aca="1" ref="Q356" ca="1">IF(ISNUMBER(P356),IF(P356=100%,"CUMPLIDA",IF(AND(ISNUMBER(L356),ISNUMBER(INDIRECT("FECHA_"&amp;$B356,1))), IF(L356&lt;=INDIRECT("FECHA_"&amp;$B356,1),"INCUMPLIDA","PROCESO"), "VERIFICAR FECHA")),"SIN VALOR AVANCE")</f>
        <v>CUMPLIDA</v>
      </c>
    </row>
    <row r="357" spans="1:17" ht="145.5" customHeight="1">
      <c r="A357" s="278" t="s">
        <v>19</v>
      </c>
      <c r="B357" s="203" t="s">
        <v>14</v>
      </c>
      <c r="C357" s="609"/>
      <c r="D357" s="609"/>
      <c r="E357" s="608"/>
      <c r="F357" s="608"/>
      <c r="G357" s="196" t="s">
        <v>818</v>
      </c>
      <c r="H357" s="515" t="s">
        <v>251</v>
      </c>
      <c r="I357" s="515" t="s">
        <v>252</v>
      </c>
      <c r="J357" s="204">
        <v>1</v>
      </c>
      <c r="K357" s="198">
        <v>45231</v>
      </c>
      <c r="L357" s="198">
        <v>45747</v>
      </c>
      <c r="M357" s="199">
        <f t="shared" si="14"/>
        <v>73.714285714285708</v>
      </c>
      <c r="N357" s="200">
        <v>1</v>
      </c>
      <c r="O357" s="515" t="s">
        <v>1016</v>
      </c>
      <c r="P357" s="200">
        <f t="shared" si="15"/>
        <v>1</v>
      </c>
      <c r="Q357" s="201" t="str" cm="1">
        <f t="array" aca="1" ref="Q357" ca="1">IF(ISNUMBER(P357),IF(P357=100%,"CUMPLIDA",IF(AND(ISNUMBER(L357),ISNUMBER(INDIRECT("FECHA_"&amp;$B357,1))), IF(L357&lt;=INDIRECT("FECHA_"&amp;$B357,1),"INCUMPLIDA","PROCESO"), "VERIFICAR FECHA")),"SIN VALOR AVANCE")</f>
        <v>CUMPLIDA</v>
      </c>
    </row>
    <row r="358" spans="1:17" ht="255.75">
      <c r="A358" s="278" t="s">
        <v>19</v>
      </c>
      <c r="B358" s="203" t="s">
        <v>14</v>
      </c>
      <c r="C358" s="609"/>
      <c r="D358" s="609"/>
      <c r="E358" s="608"/>
      <c r="F358" s="608"/>
      <c r="G358" s="196" t="s">
        <v>819</v>
      </c>
      <c r="H358" s="515" t="s">
        <v>254</v>
      </c>
      <c r="I358" s="515" t="s">
        <v>255</v>
      </c>
      <c r="J358" s="204">
        <v>1</v>
      </c>
      <c r="K358" s="198">
        <v>45231</v>
      </c>
      <c r="L358" s="198">
        <v>45808</v>
      </c>
      <c r="M358" s="199">
        <f t="shared" si="14"/>
        <v>82.428571428571431</v>
      </c>
      <c r="N358" s="200">
        <v>0</v>
      </c>
      <c r="O358" s="515" t="s">
        <v>973</v>
      </c>
      <c r="P358" s="200">
        <f t="shared" si="15"/>
        <v>0</v>
      </c>
      <c r="Q358" s="201" t="str" cm="1">
        <f t="array" aca="1" ref="Q358" ca="1">IF(ISNUMBER(P358),IF(P358=100%,"CUMPLIDA",IF(AND(ISNUMBER(L358),ISNUMBER(INDIRECT("FECHA_"&amp;$B358,1))), IF(L358&lt;=INDIRECT("FECHA_"&amp;$B358,1),"INCUMPLIDA","PROCESO"), "VERIFICAR FECHA")),"SIN VALOR AVANCE")</f>
        <v>PROCESO</v>
      </c>
    </row>
    <row r="359" spans="1:17" ht="74.25" customHeight="1">
      <c r="A359" s="278" t="s">
        <v>19</v>
      </c>
      <c r="B359" s="203" t="s">
        <v>14</v>
      </c>
      <c r="C359" s="609"/>
      <c r="D359" s="609"/>
      <c r="E359" s="608"/>
      <c r="F359" s="608"/>
      <c r="G359" s="196" t="s">
        <v>821</v>
      </c>
      <c r="H359" s="515" t="s">
        <v>258</v>
      </c>
      <c r="I359" s="515" t="s">
        <v>259</v>
      </c>
      <c r="J359" s="204">
        <v>10</v>
      </c>
      <c r="K359" s="198">
        <v>45809</v>
      </c>
      <c r="L359" s="198">
        <v>46752</v>
      </c>
      <c r="M359" s="199">
        <f t="shared" si="14"/>
        <v>134.71428571428572</v>
      </c>
      <c r="N359" s="200">
        <v>0</v>
      </c>
      <c r="O359" s="515" t="s">
        <v>1016</v>
      </c>
      <c r="P359" s="200">
        <f t="shared" si="15"/>
        <v>0</v>
      </c>
      <c r="Q359" s="201" t="str" cm="1">
        <f t="array" aca="1" ref="Q359" ca="1">IF(ISNUMBER(P359),IF(P359=100%,"CUMPLIDA",IF(AND(ISNUMBER(L359),ISNUMBER(INDIRECT("FECHA_"&amp;$B359,1))), IF(L359&lt;=INDIRECT("FECHA_"&amp;$B359,1),"INCUMPLIDA","PROCESO"), "VERIFICAR FECHA")),"SIN VALOR AVANCE")</f>
        <v>PROCESO</v>
      </c>
    </row>
    <row r="360" spans="1:17" ht="165.75">
      <c r="A360" s="278" t="s">
        <v>19</v>
      </c>
      <c r="B360" s="203" t="s">
        <v>14</v>
      </c>
      <c r="C360" s="609"/>
      <c r="D360" s="609"/>
      <c r="E360" s="608"/>
      <c r="F360" s="608"/>
      <c r="G360" s="196" t="s">
        <v>822</v>
      </c>
      <c r="H360" s="515" t="s">
        <v>261</v>
      </c>
      <c r="I360" s="515" t="s">
        <v>262</v>
      </c>
      <c r="J360" s="204">
        <v>1</v>
      </c>
      <c r="K360" s="198">
        <v>45809</v>
      </c>
      <c r="L360" s="198">
        <v>46752</v>
      </c>
      <c r="M360" s="199">
        <f t="shared" si="14"/>
        <v>134.71428571428572</v>
      </c>
      <c r="N360" s="200">
        <v>0</v>
      </c>
      <c r="O360" s="515" t="s">
        <v>1017</v>
      </c>
      <c r="P360" s="200">
        <f t="shared" si="15"/>
        <v>0</v>
      </c>
      <c r="Q360" s="201" t="str" cm="1">
        <f t="array" aca="1" ref="Q360" ca="1">IF(ISNUMBER(P360),IF(P360=100%,"CUMPLIDA",IF(AND(ISNUMBER(L360),ISNUMBER(INDIRECT("FECHA_"&amp;$B360,1))), IF(L360&lt;=INDIRECT("FECHA_"&amp;$B360,1),"INCUMPLIDA","PROCESO"), "VERIFICAR FECHA")),"SIN VALOR AVANCE")</f>
        <v>PROCESO</v>
      </c>
    </row>
    <row r="361" spans="1:17" ht="255.75">
      <c r="A361" s="278" t="s">
        <v>19</v>
      </c>
      <c r="B361" s="203" t="s">
        <v>14</v>
      </c>
      <c r="C361" s="609"/>
      <c r="D361" s="609"/>
      <c r="E361" s="608"/>
      <c r="F361" s="608"/>
      <c r="G361" s="196" t="s">
        <v>823</v>
      </c>
      <c r="H361" s="515" t="s">
        <v>264</v>
      </c>
      <c r="I361" s="515" t="s">
        <v>265</v>
      </c>
      <c r="J361" s="204">
        <v>2</v>
      </c>
      <c r="K361" s="198">
        <v>45809</v>
      </c>
      <c r="L361" s="198">
        <v>46752</v>
      </c>
      <c r="M361" s="199">
        <f t="shared" si="14"/>
        <v>134.71428571428572</v>
      </c>
      <c r="N361" s="200">
        <v>0</v>
      </c>
      <c r="O361" s="515" t="s">
        <v>973</v>
      </c>
      <c r="P361" s="200">
        <f t="shared" si="15"/>
        <v>0</v>
      </c>
      <c r="Q361" s="201" t="str" cm="1">
        <f t="array" aca="1" ref="Q361" ca="1">IF(ISNUMBER(P361),IF(P361=100%,"CUMPLIDA",IF(AND(ISNUMBER(L361),ISNUMBER(INDIRECT("FECHA_"&amp;$B361,1))), IF(L361&lt;=INDIRECT("FECHA_"&amp;$B361,1),"INCUMPLIDA","PROCESO"), "VERIFICAR FECHA")),"SIN VALOR AVANCE")</f>
        <v>PROCESO</v>
      </c>
    </row>
    <row r="362" spans="1:17" ht="70.5" customHeight="1">
      <c r="A362" s="278" t="s">
        <v>19</v>
      </c>
      <c r="B362" s="203" t="s">
        <v>14</v>
      </c>
      <c r="C362" s="609"/>
      <c r="D362" s="609"/>
      <c r="E362" s="608" t="s">
        <v>1018</v>
      </c>
      <c r="F362" s="608"/>
      <c r="G362" s="211" t="s">
        <v>232</v>
      </c>
      <c r="H362" s="518" t="s">
        <v>233</v>
      </c>
      <c r="I362" s="518" t="s">
        <v>234</v>
      </c>
      <c r="J362" s="204">
        <v>1</v>
      </c>
      <c r="K362" s="198">
        <v>45231</v>
      </c>
      <c r="L362" s="198">
        <v>45504</v>
      </c>
      <c r="M362" s="199">
        <f t="shared" si="14"/>
        <v>39</v>
      </c>
      <c r="N362" s="200">
        <v>1</v>
      </c>
      <c r="O362" s="526" t="s">
        <v>1019</v>
      </c>
      <c r="P362" s="200">
        <f t="shared" si="15"/>
        <v>1</v>
      </c>
      <c r="Q362" s="201" t="str" cm="1">
        <f t="array" aca="1" ref="Q362" ca="1">IF(ISNUMBER(P362),IF(P362=100%,"CUMPLIDA",IF(AND(ISNUMBER(L362),ISNUMBER(INDIRECT("FECHA_"&amp;$B362,1))), IF(L362&lt;=INDIRECT("FECHA_"&amp;$B362,1),"INCUMPLIDA","PROCESO"), "VERIFICAR FECHA")),"SIN VALOR AVANCE")</f>
        <v>CUMPLIDA</v>
      </c>
    </row>
    <row r="363" spans="1:17" ht="165.75">
      <c r="A363" s="278" t="s">
        <v>19</v>
      </c>
      <c r="B363" s="203" t="s">
        <v>14</v>
      </c>
      <c r="C363" s="609"/>
      <c r="D363" s="609"/>
      <c r="E363" s="608"/>
      <c r="F363" s="608"/>
      <c r="G363" s="196" t="s">
        <v>236</v>
      </c>
      <c r="H363" s="515" t="s">
        <v>237</v>
      </c>
      <c r="I363" s="515" t="s">
        <v>238</v>
      </c>
      <c r="J363" s="204">
        <v>1</v>
      </c>
      <c r="K363" s="198">
        <v>45566</v>
      </c>
      <c r="L363" s="198">
        <v>45626</v>
      </c>
      <c r="M363" s="199">
        <f t="shared" si="14"/>
        <v>8.5714285714285712</v>
      </c>
      <c r="N363" s="200">
        <v>1</v>
      </c>
      <c r="O363" s="515" t="s">
        <v>1017</v>
      </c>
      <c r="P363" s="200">
        <f t="shared" si="15"/>
        <v>1</v>
      </c>
      <c r="Q363" s="201" t="str" cm="1">
        <f t="array" aca="1" ref="Q363" ca="1">IF(ISNUMBER(P363),IF(P363=100%,"CUMPLIDA",IF(AND(ISNUMBER(L363),ISNUMBER(INDIRECT("FECHA_"&amp;$B363,1))), IF(L363&lt;=INDIRECT("FECHA_"&amp;$B363,1),"INCUMPLIDA","PROCESO"), "VERIFICAR FECHA")),"SIN VALOR AVANCE")</f>
        <v>CUMPLIDA</v>
      </c>
    </row>
    <row r="364" spans="1:17" ht="113.25" customHeight="1">
      <c r="A364" s="278" t="s">
        <v>19</v>
      </c>
      <c r="B364" s="203" t="s">
        <v>14</v>
      </c>
      <c r="C364" s="609"/>
      <c r="D364" s="609"/>
      <c r="E364" s="608"/>
      <c r="F364" s="608"/>
      <c r="G364" s="196" t="s">
        <v>240</v>
      </c>
      <c r="H364" s="515" t="s">
        <v>241</v>
      </c>
      <c r="I364" s="515" t="s">
        <v>242</v>
      </c>
      <c r="J364" s="204">
        <v>1</v>
      </c>
      <c r="K364" s="198">
        <v>45566</v>
      </c>
      <c r="L364" s="198">
        <v>45626</v>
      </c>
      <c r="M364" s="199">
        <f t="shared" si="14"/>
        <v>8.5714285714285712</v>
      </c>
      <c r="N364" s="200">
        <v>1</v>
      </c>
      <c r="O364" s="526" t="s">
        <v>1019</v>
      </c>
      <c r="P364" s="200">
        <f t="shared" si="15"/>
        <v>1</v>
      </c>
      <c r="Q364" s="201" t="str" cm="1">
        <f t="array" aca="1" ref="Q364" ca="1">IF(ISNUMBER(P364),IF(P364=100%,"CUMPLIDA",IF(AND(ISNUMBER(L364),ISNUMBER(INDIRECT("FECHA_"&amp;$B364,1))), IF(L364&lt;=INDIRECT("FECHA_"&amp;$B364,1),"INCUMPLIDA","PROCESO"), "VERIFICAR FECHA")),"SIN VALOR AVANCE")</f>
        <v>CUMPLIDA</v>
      </c>
    </row>
    <row r="365" spans="1:17" ht="134.25" customHeight="1">
      <c r="A365" s="278" t="s">
        <v>19</v>
      </c>
      <c r="B365" s="203" t="s">
        <v>14</v>
      </c>
      <c r="C365" s="609"/>
      <c r="D365" s="609"/>
      <c r="E365" s="608"/>
      <c r="F365" s="608"/>
      <c r="G365" s="196" t="s">
        <v>1020</v>
      </c>
      <c r="H365" s="515" t="s">
        <v>248</v>
      </c>
      <c r="I365" s="515" t="s">
        <v>249</v>
      </c>
      <c r="J365" s="204">
        <v>1</v>
      </c>
      <c r="K365" s="198">
        <v>45566</v>
      </c>
      <c r="L365" s="198">
        <v>45626</v>
      </c>
      <c r="M365" s="199">
        <f t="shared" si="14"/>
        <v>8.5714285714285712</v>
      </c>
      <c r="N365" s="200">
        <v>1</v>
      </c>
      <c r="O365" s="515" t="s">
        <v>1017</v>
      </c>
      <c r="P365" s="200">
        <f t="shared" si="15"/>
        <v>1</v>
      </c>
      <c r="Q365" s="201" t="str" cm="1">
        <f t="array" aca="1" ref="Q365" ca="1">IF(ISNUMBER(P365),IF(P365=100%,"CUMPLIDA",IF(AND(ISNUMBER(L365),ISNUMBER(INDIRECT("FECHA_"&amp;$B365,1))), IF(L365&lt;=INDIRECT("FECHA_"&amp;$B365,1),"INCUMPLIDA","PROCESO"), "VERIFICAR FECHA")),"SIN VALOR AVANCE")</f>
        <v>CUMPLIDA</v>
      </c>
    </row>
    <row r="366" spans="1:17" ht="145.5" customHeight="1">
      <c r="A366" s="278" t="s">
        <v>19</v>
      </c>
      <c r="B366" s="203" t="s">
        <v>14</v>
      </c>
      <c r="C366" s="609"/>
      <c r="D366" s="609"/>
      <c r="E366" s="608"/>
      <c r="F366" s="608"/>
      <c r="G366" s="196" t="s">
        <v>1021</v>
      </c>
      <c r="H366" s="515" t="s">
        <v>251</v>
      </c>
      <c r="I366" s="515" t="s">
        <v>252</v>
      </c>
      <c r="J366" s="204">
        <v>1</v>
      </c>
      <c r="K366" s="198">
        <v>45566</v>
      </c>
      <c r="L366" s="198">
        <v>45626</v>
      </c>
      <c r="M366" s="199">
        <f t="shared" si="14"/>
        <v>8.5714285714285712</v>
      </c>
      <c r="N366" s="200">
        <v>1</v>
      </c>
      <c r="O366" s="526" t="s">
        <v>1019</v>
      </c>
      <c r="P366" s="200">
        <f t="shared" si="15"/>
        <v>1</v>
      </c>
      <c r="Q366" s="201" t="str" cm="1">
        <f t="array" aca="1" ref="Q366" ca="1">IF(ISNUMBER(P366),IF(P366=100%,"CUMPLIDA",IF(AND(ISNUMBER(L366),ISNUMBER(INDIRECT("FECHA_"&amp;$B366,1))), IF(L366&lt;=INDIRECT("FECHA_"&amp;$B366,1),"INCUMPLIDA","PROCESO"), "VERIFICAR FECHA")),"SIN VALOR AVANCE")</f>
        <v>CUMPLIDA</v>
      </c>
    </row>
    <row r="367" spans="1:17" ht="211.5" customHeight="1">
      <c r="A367" s="278" t="s">
        <v>19</v>
      </c>
      <c r="B367" s="203" t="s">
        <v>14</v>
      </c>
      <c r="C367" s="609"/>
      <c r="D367" s="609"/>
      <c r="E367" s="608"/>
      <c r="F367" s="608"/>
      <c r="G367" s="196" t="s">
        <v>1022</v>
      </c>
      <c r="H367" s="515" t="s">
        <v>254</v>
      </c>
      <c r="I367" s="515" t="s">
        <v>255</v>
      </c>
      <c r="J367" s="204">
        <v>1</v>
      </c>
      <c r="K367" s="198">
        <v>45566</v>
      </c>
      <c r="L367" s="198">
        <v>45716</v>
      </c>
      <c r="M367" s="199">
        <f t="shared" si="14"/>
        <v>21.428571428571427</v>
      </c>
      <c r="N367" s="200">
        <v>1</v>
      </c>
      <c r="O367" s="515" t="s">
        <v>973</v>
      </c>
      <c r="P367" s="200">
        <f t="shared" si="15"/>
        <v>1</v>
      </c>
      <c r="Q367" s="201" t="str" cm="1">
        <f t="array" aca="1" ref="Q367" ca="1">IF(ISNUMBER(P367),IF(P367=100%,"CUMPLIDA",IF(AND(ISNUMBER(L367),ISNUMBER(INDIRECT("FECHA_"&amp;$B367,1))), IF(L367&lt;=INDIRECT("FECHA_"&amp;$B367,1),"INCUMPLIDA","PROCESO"), "VERIFICAR FECHA")),"SIN VALOR AVANCE")</f>
        <v>CUMPLIDA</v>
      </c>
    </row>
    <row r="368" spans="1:17" ht="60.75">
      <c r="A368" s="278" t="s">
        <v>19</v>
      </c>
      <c r="B368" s="203" t="s">
        <v>14</v>
      </c>
      <c r="C368" s="609"/>
      <c r="D368" s="609"/>
      <c r="E368" s="608"/>
      <c r="F368" s="608"/>
      <c r="G368" s="196" t="s">
        <v>1023</v>
      </c>
      <c r="H368" s="515" t="s">
        <v>258</v>
      </c>
      <c r="I368" s="515" t="s">
        <v>259</v>
      </c>
      <c r="J368" s="204">
        <v>4</v>
      </c>
      <c r="K368" s="198">
        <v>45717</v>
      </c>
      <c r="L368" s="198">
        <v>46053</v>
      </c>
      <c r="M368" s="199">
        <f t="shared" si="14"/>
        <v>48</v>
      </c>
      <c r="N368" s="200">
        <v>0</v>
      </c>
      <c r="O368" s="526" t="s">
        <v>1019</v>
      </c>
      <c r="P368" s="200">
        <f t="shared" si="15"/>
        <v>0</v>
      </c>
      <c r="Q368" s="201" t="str" cm="1">
        <f t="array" aca="1" ref="Q368" ca="1">IF(ISNUMBER(P368),IF(P368=100%,"CUMPLIDA",IF(AND(ISNUMBER(L368),ISNUMBER(INDIRECT("FECHA_"&amp;$B368,1))), IF(L368&lt;=INDIRECT("FECHA_"&amp;$B368,1),"INCUMPLIDA","PROCESO"), "VERIFICAR FECHA")),"SIN VALOR AVANCE")</f>
        <v>PROCESO</v>
      </c>
    </row>
    <row r="369" spans="1:17" ht="165.75">
      <c r="A369" s="278" t="s">
        <v>19</v>
      </c>
      <c r="B369" s="203" t="s">
        <v>14</v>
      </c>
      <c r="C369" s="609"/>
      <c r="D369" s="609"/>
      <c r="E369" s="608"/>
      <c r="F369" s="608"/>
      <c r="G369" s="196" t="s">
        <v>1024</v>
      </c>
      <c r="H369" s="515" t="s">
        <v>261</v>
      </c>
      <c r="I369" s="515" t="s">
        <v>262</v>
      </c>
      <c r="J369" s="204">
        <v>1</v>
      </c>
      <c r="K369" s="198">
        <v>45717</v>
      </c>
      <c r="L369" s="198">
        <v>46053</v>
      </c>
      <c r="M369" s="199">
        <f t="shared" si="14"/>
        <v>48</v>
      </c>
      <c r="N369" s="200">
        <v>0</v>
      </c>
      <c r="O369" s="515" t="s">
        <v>1017</v>
      </c>
      <c r="P369" s="200">
        <f t="shared" si="15"/>
        <v>0</v>
      </c>
      <c r="Q369" s="201" t="str" cm="1">
        <f t="array" aca="1" ref="Q369" ca="1">IF(ISNUMBER(P369),IF(P369=100%,"CUMPLIDA",IF(AND(ISNUMBER(L369),ISNUMBER(INDIRECT("FECHA_"&amp;$B369,1))), IF(L369&lt;=INDIRECT("FECHA_"&amp;$B369,1),"INCUMPLIDA","PROCESO"), "VERIFICAR FECHA")),"SIN VALOR AVANCE")</f>
        <v>PROCESO</v>
      </c>
    </row>
    <row r="370" spans="1:17" ht="255.75">
      <c r="A370" s="278" t="s">
        <v>19</v>
      </c>
      <c r="B370" s="203" t="s">
        <v>14</v>
      </c>
      <c r="C370" s="609"/>
      <c r="D370" s="609"/>
      <c r="E370" s="608"/>
      <c r="F370" s="608"/>
      <c r="G370" s="196" t="s">
        <v>1025</v>
      </c>
      <c r="H370" s="515" t="s">
        <v>264</v>
      </c>
      <c r="I370" s="515" t="s">
        <v>265</v>
      </c>
      <c r="J370" s="204">
        <v>2</v>
      </c>
      <c r="K370" s="198">
        <v>45717</v>
      </c>
      <c r="L370" s="198">
        <v>46053</v>
      </c>
      <c r="M370" s="199">
        <f t="shared" si="14"/>
        <v>48</v>
      </c>
      <c r="N370" s="200">
        <v>0</v>
      </c>
      <c r="O370" s="515" t="s">
        <v>973</v>
      </c>
      <c r="P370" s="200">
        <f t="shared" si="15"/>
        <v>0</v>
      </c>
      <c r="Q370" s="201" t="str" cm="1">
        <f t="array" aca="1" ref="Q370" ca="1">IF(ISNUMBER(P370),IF(P370=100%,"CUMPLIDA",IF(AND(ISNUMBER(L370),ISNUMBER(INDIRECT("FECHA_"&amp;$B370,1))), IF(L370&lt;=INDIRECT("FECHA_"&amp;$B370,1),"INCUMPLIDA","PROCESO"), "VERIFICAR FECHA")),"SIN VALOR AVANCE")</f>
        <v>PROCESO</v>
      </c>
    </row>
    <row r="371" spans="1:17" ht="240.75" customHeight="1">
      <c r="A371" s="278" t="s">
        <v>19</v>
      </c>
      <c r="B371" s="203" t="s">
        <v>14</v>
      </c>
      <c r="C371" s="609"/>
      <c r="D371" s="609"/>
      <c r="E371" s="608" t="s">
        <v>1026</v>
      </c>
      <c r="F371" s="608"/>
      <c r="G371" s="211" t="s">
        <v>232</v>
      </c>
      <c r="H371" s="518" t="s">
        <v>233</v>
      </c>
      <c r="I371" s="518" t="s">
        <v>234</v>
      </c>
      <c r="J371" s="204">
        <v>1</v>
      </c>
      <c r="K371" s="198">
        <v>45231</v>
      </c>
      <c r="L371" s="198">
        <v>45504</v>
      </c>
      <c r="M371" s="199">
        <f t="shared" si="14"/>
        <v>39</v>
      </c>
      <c r="N371" s="200">
        <v>1</v>
      </c>
      <c r="O371" s="515" t="s">
        <v>1027</v>
      </c>
      <c r="P371" s="200">
        <f t="shared" si="15"/>
        <v>1</v>
      </c>
      <c r="Q371" s="201" t="str" cm="1">
        <f t="array" aca="1" ref="Q371" ca="1">IF(ISNUMBER(P371),IF(P371=100%,"CUMPLIDA",IF(AND(ISNUMBER(L371),ISNUMBER(INDIRECT("FECHA_"&amp;$B371,1))), IF(L371&lt;=INDIRECT("FECHA_"&amp;$B371,1),"INCUMPLIDA","PROCESO"), "VERIFICAR FECHA")),"SIN VALOR AVANCE")</f>
        <v>CUMPLIDA</v>
      </c>
    </row>
    <row r="372" spans="1:17" ht="95.25" customHeight="1">
      <c r="A372" s="278" t="s">
        <v>19</v>
      </c>
      <c r="B372" s="203" t="s">
        <v>14</v>
      </c>
      <c r="C372" s="609"/>
      <c r="D372" s="609"/>
      <c r="E372" s="608"/>
      <c r="F372" s="608"/>
      <c r="G372" s="196" t="s">
        <v>236</v>
      </c>
      <c r="H372" s="515" t="s">
        <v>237</v>
      </c>
      <c r="I372" s="515" t="s">
        <v>238</v>
      </c>
      <c r="J372" s="204">
        <v>1</v>
      </c>
      <c r="K372" s="198">
        <v>45323</v>
      </c>
      <c r="L372" s="198">
        <v>45747</v>
      </c>
      <c r="M372" s="199">
        <f t="shared" si="14"/>
        <v>60.571428571428569</v>
      </c>
      <c r="N372" s="200">
        <v>1</v>
      </c>
      <c r="O372" s="515" t="s">
        <v>1017</v>
      </c>
      <c r="P372" s="200">
        <f t="shared" si="15"/>
        <v>1</v>
      </c>
      <c r="Q372" s="201" t="str" cm="1">
        <f t="array" aca="1" ref="Q372" ca="1">IF(ISNUMBER(P372),IF(P372=100%,"CUMPLIDA",IF(AND(ISNUMBER(L372),ISNUMBER(INDIRECT("FECHA_"&amp;$B372,1))), IF(L372&lt;=INDIRECT("FECHA_"&amp;$B372,1),"INCUMPLIDA","PROCESO"), "VERIFICAR FECHA")),"SIN VALOR AVANCE")</f>
        <v>CUMPLIDA</v>
      </c>
    </row>
    <row r="373" spans="1:17" ht="60.75">
      <c r="A373" s="278" t="s">
        <v>19</v>
      </c>
      <c r="B373" s="203" t="s">
        <v>14</v>
      </c>
      <c r="C373" s="609"/>
      <c r="D373" s="609"/>
      <c r="E373" s="608"/>
      <c r="F373" s="608"/>
      <c r="G373" s="196" t="s">
        <v>240</v>
      </c>
      <c r="H373" s="515" t="s">
        <v>241</v>
      </c>
      <c r="I373" s="515" t="s">
        <v>242</v>
      </c>
      <c r="J373" s="204">
        <v>1</v>
      </c>
      <c r="K373" s="198">
        <v>45323</v>
      </c>
      <c r="L373" s="198">
        <v>45747</v>
      </c>
      <c r="M373" s="199">
        <f t="shared" si="14"/>
        <v>60.571428571428569</v>
      </c>
      <c r="N373" s="200">
        <v>1</v>
      </c>
      <c r="O373" s="515" t="s">
        <v>1027</v>
      </c>
      <c r="P373" s="200">
        <f t="shared" si="15"/>
        <v>1</v>
      </c>
      <c r="Q373" s="201" t="str" cm="1">
        <f t="array" aca="1" ref="Q373" ca="1">IF(ISNUMBER(P373),IF(P373=100%,"CUMPLIDA",IF(AND(ISNUMBER(L373),ISNUMBER(INDIRECT("FECHA_"&amp;$B373,1))), IF(L373&lt;=INDIRECT("FECHA_"&amp;$B373,1),"INCUMPLIDA","PROCESO"), "VERIFICAR FECHA")),"SIN VALOR AVANCE")</f>
        <v>CUMPLIDA</v>
      </c>
    </row>
    <row r="374" spans="1:17" ht="60.75">
      <c r="A374" s="278" t="s">
        <v>19</v>
      </c>
      <c r="B374" s="203" t="s">
        <v>14</v>
      </c>
      <c r="C374" s="609"/>
      <c r="D374" s="609"/>
      <c r="E374" s="608"/>
      <c r="F374" s="608"/>
      <c r="G374" s="196" t="s">
        <v>244</v>
      </c>
      <c r="H374" s="515" t="s">
        <v>245</v>
      </c>
      <c r="I374" s="515" t="s">
        <v>246</v>
      </c>
      <c r="J374" s="204">
        <v>1</v>
      </c>
      <c r="K374" s="198">
        <v>45231</v>
      </c>
      <c r="L374" s="198">
        <v>45747</v>
      </c>
      <c r="M374" s="199">
        <f t="shared" si="14"/>
        <v>73.714285714285708</v>
      </c>
      <c r="N374" s="200">
        <v>1</v>
      </c>
      <c r="O374" s="515" t="s">
        <v>1027</v>
      </c>
      <c r="P374" s="200">
        <f t="shared" si="15"/>
        <v>1</v>
      </c>
      <c r="Q374" s="201" t="str" cm="1">
        <f t="array" aca="1" ref="Q374" ca="1">IF(ISNUMBER(P374),IF(P374=100%,"CUMPLIDA",IF(AND(ISNUMBER(L374),ISNUMBER(INDIRECT("FECHA_"&amp;$B374,1))), IF(L374&lt;=INDIRECT("FECHA_"&amp;$B374,1),"INCUMPLIDA","PROCESO"), "VERIFICAR FECHA")),"SIN VALOR AVANCE")</f>
        <v>CUMPLIDA</v>
      </c>
    </row>
    <row r="375" spans="1:17" ht="165.75">
      <c r="A375" s="278" t="s">
        <v>19</v>
      </c>
      <c r="B375" s="203" t="s">
        <v>14</v>
      </c>
      <c r="C375" s="609"/>
      <c r="D375" s="609"/>
      <c r="E375" s="608"/>
      <c r="F375" s="608"/>
      <c r="G375" s="196" t="s">
        <v>247</v>
      </c>
      <c r="H375" s="515" t="s">
        <v>248</v>
      </c>
      <c r="I375" s="515" t="s">
        <v>249</v>
      </c>
      <c r="J375" s="204">
        <v>1</v>
      </c>
      <c r="K375" s="198">
        <v>45323</v>
      </c>
      <c r="L375" s="198">
        <v>45747</v>
      </c>
      <c r="M375" s="199">
        <f t="shared" si="14"/>
        <v>60.571428571428569</v>
      </c>
      <c r="N375" s="200">
        <v>1</v>
      </c>
      <c r="O375" s="515" t="s">
        <v>1017</v>
      </c>
      <c r="P375" s="200">
        <v>1</v>
      </c>
      <c r="Q375" s="201" t="str" cm="1">
        <f t="array" aca="1" ref="Q375" ca="1">IF(ISNUMBER(P375),IF(P375=100%,"CUMPLIDA",IF(AND(ISNUMBER(L375),ISNUMBER(INDIRECT("FECHA_"&amp;$B375,1))), IF(L375&lt;=INDIRECT("FECHA_"&amp;$B375,1),"INCUMPLIDA","PROCESO"), "VERIFICAR FECHA")),"SIN VALOR AVANCE")</f>
        <v>CUMPLIDA</v>
      </c>
    </row>
    <row r="376" spans="1:17" ht="60.75">
      <c r="A376" s="278" t="s">
        <v>19</v>
      </c>
      <c r="B376" s="203" t="s">
        <v>14</v>
      </c>
      <c r="C376" s="609"/>
      <c r="D376" s="609"/>
      <c r="E376" s="608"/>
      <c r="F376" s="608"/>
      <c r="G376" s="196" t="s">
        <v>250</v>
      </c>
      <c r="H376" s="515" t="s">
        <v>251</v>
      </c>
      <c r="I376" s="515" t="s">
        <v>252</v>
      </c>
      <c r="J376" s="204">
        <v>1</v>
      </c>
      <c r="K376" s="198">
        <v>45231</v>
      </c>
      <c r="L376" s="198">
        <v>45747</v>
      </c>
      <c r="M376" s="199">
        <f t="shared" si="14"/>
        <v>73.714285714285708</v>
      </c>
      <c r="N376" s="200">
        <v>1</v>
      </c>
      <c r="O376" s="515" t="s">
        <v>1027</v>
      </c>
      <c r="P376" s="200">
        <f t="shared" ref="P376:P439" si="16">IF(B376="ITRC",N376,N376/J376)</f>
        <v>1</v>
      </c>
      <c r="Q376" s="201" t="str" cm="1">
        <f t="array" aca="1" ref="Q376" ca="1">IF(ISNUMBER(P376),IF(P376=100%,"CUMPLIDA",IF(AND(ISNUMBER(L376),ISNUMBER(INDIRECT("FECHA_"&amp;$B376,1))), IF(L376&lt;=INDIRECT("FECHA_"&amp;$B376,1),"INCUMPLIDA","PROCESO"), "VERIFICAR FECHA")),"SIN VALOR AVANCE")</f>
        <v>CUMPLIDA</v>
      </c>
    </row>
    <row r="377" spans="1:17" ht="255.75">
      <c r="A377" s="278" t="s">
        <v>19</v>
      </c>
      <c r="B377" s="203" t="s">
        <v>14</v>
      </c>
      <c r="C377" s="609"/>
      <c r="D377" s="609"/>
      <c r="E377" s="608"/>
      <c r="F377" s="608"/>
      <c r="G377" s="196" t="s">
        <v>253</v>
      </c>
      <c r="H377" s="515" t="s">
        <v>254</v>
      </c>
      <c r="I377" s="515" t="s">
        <v>255</v>
      </c>
      <c r="J377" s="204">
        <v>1</v>
      </c>
      <c r="K377" s="198">
        <v>45231</v>
      </c>
      <c r="L377" s="198">
        <v>45808</v>
      </c>
      <c r="M377" s="199">
        <f t="shared" si="14"/>
        <v>82.428571428571431</v>
      </c>
      <c r="N377" s="200">
        <v>0</v>
      </c>
      <c r="O377" s="515" t="s">
        <v>973</v>
      </c>
      <c r="P377" s="200">
        <f t="shared" si="16"/>
        <v>0</v>
      </c>
      <c r="Q377" s="201" t="str" cm="1">
        <f t="array" aca="1" ref="Q377" ca="1">IF(ISNUMBER(P377),IF(P377=100%,"CUMPLIDA",IF(AND(ISNUMBER(L377),ISNUMBER(INDIRECT("FECHA_"&amp;$B377,1))), IF(L377&lt;=INDIRECT("FECHA_"&amp;$B377,1),"INCUMPLIDA","PROCESO"), "VERIFICAR FECHA")),"SIN VALOR AVANCE")</f>
        <v>PROCESO</v>
      </c>
    </row>
    <row r="378" spans="1:17" ht="60.75">
      <c r="A378" s="278" t="s">
        <v>19</v>
      </c>
      <c r="B378" s="203" t="s">
        <v>14</v>
      </c>
      <c r="C378" s="609"/>
      <c r="D378" s="609"/>
      <c r="E378" s="608"/>
      <c r="F378" s="608"/>
      <c r="G378" s="196" t="s">
        <v>257</v>
      </c>
      <c r="H378" s="515" t="s">
        <v>258</v>
      </c>
      <c r="I378" s="515" t="s">
        <v>259</v>
      </c>
      <c r="J378" s="204">
        <v>10</v>
      </c>
      <c r="K378" s="198">
        <v>45809</v>
      </c>
      <c r="L378" s="198">
        <v>46752</v>
      </c>
      <c r="M378" s="199">
        <f t="shared" si="14"/>
        <v>134.71428571428572</v>
      </c>
      <c r="N378" s="200">
        <v>0</v>
      </c>
      <c r="O378" s="515" t="s">
        <v>1027</v>
      </c>
      <c r="P378" s="200">
        <f t="shared" si="16"/>
        <v>0</v>
      </c>
      <c r="Q378" s="201" t="str" cm="1">
        <f t="array" aca="1" ref="Q378" ca="1">IF(ISNUMBER(P378),IF(P378=100%,"CUMPLIDA",IF(AND(ISNUMBER(L378),ISNUMBER(INDIRECT("FECHA_"&amp;$B378,1))), IF(L378&lt;=INDIRECT("FECHA_"&amp;$B378,1),"INCUMPLIDA","PROCESO"), "VERIFICAR FECHA")),"SIN VALOR AVANCE")</f>
        <v>PROCESO</v>
      </c>
    </row>
    <row r="379" spans="1:17" ht="165.75">
      <c r="A379" s="278" t="s">
        <v>19</v>
      </c>
      <c r="B379" s="203" t="s">
        <v>14</v>
      </c>
      <c r="C379" s="609"/>
      <c r="D379" s="609"/>
      <c r="E379" s="608"/>
      <c r="F379" s="608"/>
      <c r="G379" s="196" t="s">
        <v>260</v>
      </c>
      <c r="H379" s="515" t="s">
        <v>261</v>
      </c>
      <c r="I379" s="515" t="s">
        <v>262</v>
      </c>
      <c r="J379" s="204">
        <v>1</v>
      </c>
      <c r="K379" s="198">
        <v>45809</v>
      </c>
      <c r="L379" s="198">
        <v>46752</v>
      </c>
      <c r="M379" s="199">
        <f t="shared" si="14"/>
        <v>134.71428571428572</v>
      </c>
      <c r="N379" s="200">
        <v>0</v>
      </c>
      <c r="O379" s="515" t="s">
        <v>1017</v>
      </c>
      <c r="P379" s="200">
        <f t="shared" si="16"/>
        <v>0</v>
      </c>
      <c r="Q379" s="201" t="str" cm="1">
        <f t="array" aca="1" ref="Q379" ca="1">IF(ISNUMBER(P379),IF(P379=100%,"CUMPLIDA",IF(AND(ISNUMBER(L379),ISNUMBER(INDIRECT("FECHA_"&amp;$B379,1))), IF(L379&lt;=INDIRECT("FECHA_"&amp;$B379,1),"INCUMPLIDA","PROCESO"), "VERIFICAR FECHA")),"SIN VALOR AVANCE")</f>
        <v>PROCESO</v>
      </c>
    </row>
    <row r="380" spans="1:17" ht="255.75">
      <c r="A380" s="278" t="s">
        <v>19</v>
      </c>
      <c r="B380" s="203" t="s">
        <v>14</v>
      </c>
      <c r="C380" s="609"/>
      <c r="D380" s="609"/>
      <c r="E380" s="608"/>
      <c r="F380" s="608"/>
      <c r="G380" s="196" t="s">
        <v>263</v>
      </c>
      <c r="H380" s="515" t="s">
        <v>264</v>
      </c>
      <c r="I380" s="515" t="s">
        <v>265</v>
      </c>
      <c r="J380" s="204">
        <v>2</v>
      </c>
      <c r="K380" s="198">
        <v>45809</v>
      </c>
      <c r="L380" s="198">
        <v>46752</v>
      </c>
      <c r="M380" s="199">
        <f t="shared" si="14"/>
        <v>134.71428571428572</v>
      </c>
      <c r="N380" s="200">
        <v>0</v>
      </c>
      <c r="O380" s="515" t="s">
        <v>973</v>
      </c>
      <c r="P380" s="200">
        <f t="shared" si="16"/>
        <v>0</v>
      </c>
      <c r="Q380" s="201" t="str" cm="1">
        <f t="array" aca="1" ref="Q380" ca="1">IF(ISNUMBER(P380),IF(P380=100%,"CUMPLIDA",IF(AND(ISNUMBER(L380),ISNUMBER(INDIRECT("FECHA_"&amp;$B380,1))), IF(L380&lt;=INDIRECT("FECHA_"&amp;$B380,1),"INCUMPLIDA","PROCESO"), "VERIFICAR FECHA")),"SIN VALOR AVANCE")</f>
        <v>PROCESO</v>
      </c>
    </row>
    <row r="381" spans="1:17" ht="270.75" customHeight="1">
      <c r="A381" s="278" t="s">
        <v>19</v>
      </c>
      <c r="B381" s="203" t="s">
        <v>14</v>
      </c>
      <c r="C381" s="609"/>
      <c r="D381" s="609"/>
      <c r="E381" s="608" t="s">
        <v>1028</v>
      </c>
      <c r="F381" s="608"/>
      <c r="G381" s="211" t="s">
        <v>232</v>
      </c>
      <c r="H381" s="518" t="s">
        <v>233</v>
      </c>
      <c r="I381" s="518" t="s">
        <v>234</v>
      </c>
      <c r="J381" s="204">
        <v>1</v>
      </c>
      <c r="K381" s="198">
        <v>45231</v>
      </c>
      <c r="L381" s="198">
        <v>45504</v>
      </c>
      <c r="M381" s="199">
        <f t="shared" si="14"/>
        <v>39</v>
      </c>
      <c r="N381" s="200">
        <v>1</v>
      </c>
      <c r="O381" s="515" t="s">
        <v>1027</v>
      </c>
      <c r="P381" s="200">
        <f t="shared" si="16"/>
        <v>1</v>
      </c>
      <c r="Q381" s="201" t="str" cm="1">
        <f t="array" aca="1" ref="Q381" ca="1">IF(ISNUMBER(P381),IF(P381=100%,"CUMPLIDA",IF(AND(ISNUMBER(L381),ISNUMBER(INDIRECT("FECHA_"&amp;$B381,1))), IF(L381&lt;=INDIRECT("FECHA_"&amp;$B381,1),"INCUMPLIDA","PROCESO"), "VERIFICAR FECHA")),"SIN VALOR AVANCE")</f>
        <v>CUMPLIDA</v>
      </c>
    </row>
    <row r="382" spans="1:17" ht="112.5" customHeight="1">
      <c r="A382" s="278" t="s">
        <v>19</v>
      </c>
      <c r="B382" s="203" t="s">
        <v>14</v>
      </c>
      <c r="C382" s="609"/>
      <c r="D382" s="609"/>
      <c r="E382" s="608"/>
      <c r="F382" s="608"/>
      <c r="G382" s="196" t="s">
        <v>236</v>
      </c>
      <c r="H382" s="515" t="s">
        <v>237</v>
      </c>
      <c r="I382" s="515" t="s">
        <v>238</v>
      </c>
      <c r="J382" s="204">
        <v>1</v>
      </c>
      <c r="K382" s="202">
        <v>45231</v>
      </c>
      <c r="L382" s="202">
        <v>45747</v>
      </c>
      <c r="M382" s="199">
        <f t="shared" si="14"/>
        <v>73.714285714285708</v>
      </c>
      <c r="N382" s="200">
        <v>1</v>
      </c>
      <c r="O382" s="515" t="s">
        <v>1017</v>
      </c>
      <c r="P382" s="200">
        <f t="shared" si="16"/>
        <v>1</v>
      </c>
      <c r="Q382" s="201" t="str" cm="1">
        <f t="array" aca="1" ref="Q382" ca="1">IF(ISNUMBER(P382),IF(P382=100%,"CUMPLIDA",IF(AND(ISNUMBER(L382),ISNUMBER(INDIRECT("FECHA_"&amp;$B382,1))), IF(L382&lt;=INDIRECT("FECHA_"&amp;$B382,1),"INCUMPLIDA","PROCESO"), "VERIFICAR FECHA")),"SIN VALOR AVANCE")</f>
        <v>CUMPLIDA</v>
      </c>
    </row>
    <row r="383" spans="1:17" ht="60.75">
      <c r="A383" s="278" t="s">
        <v>19</v>
      </c>
      <c r="B383" s="203" t="s">
        <v>14</v>
      </c>
      <c r="C383" s="609"/>
      <c r="D383" s="609"/>
      <c r="E383" s="608"/>
      <c r="F383" s="608"/>
      <c r="G383" s="196" t="s">
        <v>240</v>
      </c>
      <c r="H383" s="515" t="s">
        <v>241</v>
      </c>
      <c r="I383" s="515" t="s">
        <v>242</v>
      </c>
      <c r="J383" s="204">
        <v>1</v>
      </c>
      <c r="K383" s="202">
        <v>45323</v>
      </c>
      <c r="L383" s="202">
        <v>45747</v>
      </c>
      <c r="M383" s="199">
        <f t="shared" si="14"/>
        <v>60.571428571428569</v>
      </c>
      <c r="N383" s="200">
        <v>1</v>
      </c>
      <c r="O383" s="515" t="s">
        <v>1027</v>
      </c>
      <c r="P383" s="200">
        <f t="shared" si="16"/>
        <v>1</v>
      </c>
      <c r="Q383" s="201" t="str" cm="1">
        <f t="array" aca="1" ref="Q383" ca="1">IF(ISNUMBER(P383),IF(P383=100%,"CUMPLIDA",IF(AND(ISNUMBER(L383),ISNUMBER(INDIRECT("FECHA_"&amp;$B383,1))), IF(L383&lt;=INDIRECT("FECHA_"&amp;$B383,1),"INCUMPLIDA","PROCESO"), "VERIFICAR FECHA")),"SIN VALOR AVANCE")</f>
        <v>CUMPLIDA</v>
      </c>
    </row>
    <row r="384" spans="1:17" ht="60.75">
      <c r="A384" s="278" t="s">
        <v>19</v>
      </c>
      <c r="B384" s="203" t="s">
        <v>14</v>
      </c>
      <c r="C384" s="609"/>
      <c r="D384" s="609"/>
      <c r="E384" s="608"/>
      <c r="F384" s="608"/>
      <c r="G384" s="196" t="s">
        <v>244</v>
      </c>
      <c r="H384" s="515" t="s">
        <v>245</v>
      </c>
      <c r="I384" s="515" t="s">
        <v>246</v>
      </c>
      <c r="J384" s="204">
        <v>1</v>
      </c>
      <c r="K384" s="202">
        <v>45323</v>
      </c>
      <c r="L384" s="202">
        <v>45747</v>
      </c>
      <c r="M384" s="199">
        <f t="shared" si="14"/>
        <v>60.571428571428569</v>
      </c>
      <c r="N384" s="200">
        <v>1</v>
      </c>
      <c r="O384" s="515" t="s">
        <v>1027</v>
      </c>
      <c r="P384" s="200">
        <f t="shared" si="16"/>
        <v>1</v>
      </c>
      <c r="Q384" s="201" t="str" cm="1">
        <f t="array" aca="1" ref="Q384" ca="1">IF(ISNUMBER(P384),IF(P384=100%,"CUMPLIDA",IF(AND(ISNUMBER(L384),ISNUMBER(INDIRECT("FECHA_"&amp;$B384,1))), IF(L384&lt;=INDIRECT("FECHA_"&amp;$B384,1),"INCUMPLIDA","PROCESO"), "VERIFICAR FECHA")),"SIN VALOR AVANCE")</f>
        <v>CUMPLIDA</v>
      </c>
    </row>
    <row r="385" spans="1:17" ht="165.75">
      <c r="A385" s="278" t="s">
        <v>19</v>
      </c>
      <c r="B385" s="203" t="s">
        <v>14</v>
      </c>
      <c r="C385" s="609"/>
      <c r="D385" s="609"/>
      <c r="E385" s="608"/>
      <c r="F385" s="608"/>
      <c r="G385" s="196" t="s">
        <v>247</v>
      </c>
      <c r="H385" s="515" t="s">
        <v>248</v>
      </c>
      <c r="I385" s="515" t="s">
        <v>249</v>
      </c>
      <c r="J385" s="204">
        <v>1</v>
      </c>
      <c r="K385" s="202">
        <v>45231</v>
      </c>
      <c r="L385" s="202">
        <v>45747</v>
      </c>
      <c r="M385" s="199">
        <f t="shared" si="14"/>
        <v>73.714285714285708</v>
      </c>
      <c r="N385" s="200">
        <v>1</v>
      </c>
      <c r="O385" s="515" t="s">
        <v>1017</v>
      </c>
      <c r="P385" s="200">
        <f t="shared" si="16"/>
        <v>1</v>
      </c>
      <c r="Q385" s="201" t="str" cm="1">
        <f t="array" aca="1" ref="Q385" ca="1">IF(ISNUMBER(P385),IF(P385=100%,"CUMPLIDA",IF(AND(ISNUMBER(L385),ISNUMBER(INDIRECT("FECHA_"&amp;$B385,1))), IF(L385&lt;=INDIRECT("FECHA_"&amp;$B385,1),"INCUMPLIDA","PROCESO"), "VERIFICAR FECHA")),"SIN VALOR AVANCE")</f>
        <v>CUMPLIDA</v>
      </c>
    </row>
    <row r="386" spans="1:17" ht="60.75">
      <c r="A386" s="278" t="s">
        <v>19</v>
      </c>
      <c r="B386" s="203" t="s">
        <v>14</v>
      </c>
      <c r="C386" s="609"/>
      <c r="D386" s="609"/>
      <c r="E386" s="608"/>
      <c r="F386" s="608"/>
      <c r="G386" s="196" t="s">
        <v>250</v>
      </c>
      <c r="H386" s="515" t="s">
        <v>251</v>
      </c>
      <c r="I386" s="515" t="s">
        <v>252</v>
      </c>
      <c r="J386" s="204">
        <v>1</v>
      </c>
      <c r="K386" s="202">
        <v>45323</v>
      </c>
      <c r="L386" s="202">
        <v>45747</v>
      </c>
      <c r="M386" s="199">
        <f t="shared" si="14"/>
        <v>60.571428571428569</v>
      </c>
      <c r="N386" s="200">
        <v>1</v>
      </c>
      <c r="O386" s="515" t="s">
        <v>1027</v>
      </c>
      <c r="P386" s="200">
        <f t="shared" si="16"/>
        <v>1</v>
      </c>
      <c r="Q386" s="201" t="str" cm="1">
        <f t="array" aca="1" ref="Q386" ca="1">IF(ISNUMBER(P386),IF(P386=100%,"CUMPLIDA",IF(AND(ISNUMBER(L386),ISNUMBER(INDIRECT("FECHA_"&amp;$B386,1))), IF(L386&lt;=INDIRECT("FECHA_"&amp;$B386,1),"INCUMPLIDA","PROCESO"), "VERIFICAR FECHA")),"SIN VALOR AVANCE")</f>
        <v>CUMPLIDA</v>
      </c>
    </row>
    <row r="387" spans="1:17" ht="255.75">
      <c r="A387" s="278" t="s">
        <v>19</v>
      </c>
      <c r="B387" s="203" t="s">
        <v>14</v>
      </c>
      <c r="C387" s="609"/>
      <c r="D387" s="609"/>
      <c r="E387" s="608"/>
      <c r="F387" s="608"/>
      <c r="G387" s="196" t="s">
        <v>253</v>
      </c>
      <c r="H387" s="515" t="s">
        <v>254</v>
      </c>
      <c r="I387" s="515" t="s">
        <v>255</v>
      </c>
      <c r="J387" s="204">
        <v>1</v>
      </c>
      <c r="K387" s="202">
        <v>45231</v>
      </c>
      <c r="L387" s="202">
        <v>45808</v>
      </c>
      <c r="M387" s="199">
        <f t="shared" si="14"/>
        <v>82.428571428571431</v>
      </c>
      <c r="N387" s="200">
        <v>0</v>
      </c>
      <c r="O387" s="515" t="s">
        <v>973</v>
      </c>
      <c r="P387" s="200">
        <f t="shared" si="16"/>
        <v>0</v>
      </c>
      <c r="Q387" s="201" t="str" cm="1">
        <f t="array" aca="1" ref="Q387" ca="1">IF(ISNUMBER(P387),IF(P387=100%,"CUMPLIDA",IF(AND(ISNUMBER(L387),ISNUMBER(INDIRECT("FECHA_"&amp;$B387,1))), IF(L387&lt;=INDIRECT("FECHA_"&amp;$B387,1),"INCUMPLIDA","PROCESO"), "VERIFICAR FECHA")),"SIN VALOR AVANCE")</f>
        <v>PROCESO</v>
      </c>
    </row>
    <row r="388" spans="1:17" ht="60.75">
      <c r="A388" s="278" t="s">
        <v>19</v>
      </c>
      <c r="B388" s="203" t="s">
        <v>14</v>
      </c>
      <c r="C388" s="609"/>
      <c r="D388" s="609"/>
      <c r="E388" s="608"/>
      <c r="F388" s="608"/>
      <c r="G388" s="196" t="s">
        <v>257</v>
      </c>
      <c r="H388" s="515" t="s">
        <v>258</v>
      </c>
      <c r="I388" s="515" t="s">
        <v>259</v>
      </c>
      <c r="J388" s="204">
        <v>10</v>
      </c>
      <c r="K388" s="202">
        <v>45231</v>
      </c>
      <c r="L388" s="202">
        <v>46752</v>
      </c>
      <c r="M388" s="199">
        <f t="shared" si="14"/>
        <v>217.28571428571428</v>
      </c>
      <c r="N388" s="200">
        <v>0</v>
      </c>
      <c r="O388" s="515" t="s">
        <v>1027</v>
      </c>
      <c r="P388" s="200">
        <f t="shared" si="16"/>
        <v>0</v>
      </c>
      <c r="Q388" s="201" t="str" cm="1">
        <f t="array" aca="1" ref="Q388" ca="1">IF(ISNUMBER(P388),IF(P388=100%,"CUMPLIDA",IF(AND(ISNUMBER(L388),ISNUMBER(INDIRECT("FECHA_"&amp;$B388,1))), IF(L388&lt;=INDIRECT("FECHA_"&amp;$B388,1),"INCUMPLIDA","PROCESO"), "VERIFICAR FECHA")),"SIN VALOR AVANCE")</f>
        <v>PROCESO</v>
      </c>
    </row>
    <row r="389" spans="1:17" ht="165.75">
      <c r="A389" s="278" t="s">
        <v>19</v>
      </c>
      <c r="B389" s="203" t="s">
        <v>14</v>
      </c>
      <c r="C389" s="609"/>
      <c r="D389" s="609"/>
      <c r="E389" s="608"/>
      <c r="F389" s="608"/>
      <c r="G389" s="196" t="s">
        <v>260</v>
      </c>
      <c r="H389" s="515" t="s">
        <v>261</v>
      </c>
      <c r="I389" s="515" t="s">
        <v>262</v>
      </c>
      <c r="J389" s="204">
        <v>1</v>
      </c>
      <c r="K389" s="202">
        <v>45809</v>
      </c>
      <c r="L389" s="202">
        <v>46752</v>
      </c>
      <c r="M389" s="199">
        <f t="shared" si="14"/>
        <v>134.71428571428572</v>
      </c>
      <c r="N389" s="200">
        <v>0</v>
      </c>
      <c r="O389" s="515" t="s">
        <v>1017</v>
      </c>
      <c r="P389" s="200">
        <f t="shared" si="16"/>
        <v>0</v>
      </c>
      <c r="Q389" s="201" t="str" cm="1">
        <f t="array" aca="1" ref="Q389" ca="1">IF(ISNUMBER(P389),IF(P389=100%,"CUMPLIDA",IF(AND(ISNUMBER(L389),ISNUMBER(INDIRECT("FECHA_"&amp;$B389,1))), IF(L389&lt;=INDIRECT("FECHA_"&amp;$B389,1),"INCUMPLIDA","PROCESO"), "VERIFICAR FECHA")),"SIN VALOR AVANCE")</f>
        <v>PROCESO</v>
      </c>
    </row>
    <row r="390" spans="1:17" ht="255.75">
      <c r="A390" s="278" t="s">
        <v>19</v>
      </c>
      <c r="B390" s="203" t="s">
        <v>14</v>
      </c>
      <c r="C390" s="609"/>
      <c r="D390" s="609"/>
      <c r="E390" s="608"/>
      <c r="F390" s="608"/>
      <c r="G390" s="196" t="s">
        <v>263</v>
      </c>
      <c r="H390" s="515" t="s">
        <v>264</v>
      </c>
      <c r="I390" s="515" t="s">
        <v>265</v>
      </c>
      <c r="J390" s="204">
        <v>2</v>
      </c>
      <c r="K390" s="202">
        <v>45809</v>
      </c>
      <c r="L390" s="202">
        <v>46752</v>
      </c>
      <c r="M390" s="199">
        <f t="shared" si="14"/>
        <v>134.71428571428572</v>
      </c>
      <c r="N390" s="200">
        <v>0</v>
      </c>
      <c r="O390" s="515" t="s">
        <v>973</v>
      </c>
      <c r="P390" s="200">
        <f t="shared" si="16"/>
        <v>0</v>
      </c>
      <c r="Q390" s="201" t="str" cm="1">
        <f t="array" aca="1" ref="Q390" ca="1">IF(ISNUMBER(P390),IF(P390=100%,"CUMPLIDA",IF(AND(ISNUMBER(L390),ISNUMBER(INDIRECT("FECHA_"&amp;$B390,1))), IF(L390&lt;=INDIRECT("FECHA_"&amp;$B390,1),"INCUMPLIDA","PROCESO"), "VERIFICAR FECHA")),"SIN VALOR AVANCE")</f>
        <v>PROCESO</v>
      </c>
    </row>
    <row r="391" spans="1:17" ht="74.25" customHeight="1">
      <c r="A391" s="278" t="s">
        <v>19</v>
      </c>
      <c r="B391" s="203" t="s">
        <v>14</v>
      </c>
      <c r="C391" s="609" t="s">
        <v>1029</v>
      </c>
      <c r="D391" s="609" t="s">
        <v>312</v>
      </c>
      <c r="E391" s="608" t="s">
        <v>1030</v>
      </c>
      <c r="F391" s="608" t="s">
        <v>1031</v>
      </c>
      <c r="G391" s="196" t="s">
        <v>810</v>
      </c>
      <c r="H391" s="515" t="s">
        <v>233</v>
      </c>
      <c r="I391" s="515" t="s">
        <v>234</v>
      </c>
      <c r="J391" s="204">
        <v>1</v>
      </c>
      <c r="K391" s="202">
        <v>45231</v>
      </c>
      <c r="L391" s="202">
        <v>45504</v>
      </c>
      <c r="M391" s="199">
        <f t="shared" si="14"/>
        <v>39</v>
      </c>
      <c r="N391" s="200">
        <v>1</v>
      </c>
      <c r="O391" s="515" t="s">
        <v>1032</v>
      </c>
      <c r="P391" s="200">
        <f t="shared" si="16"/>
        <v>1</v>
      </c>
      <c r="Q391" s="201" t="str" cm="1">
        <f t="array" aca="1" ref="Q391" ca="1">IF(ISNUMBER(P391),IF(P391=100%,"CUMPLIDA",IF(AND(ISNUMBER(L391),ISNUMBER(INDIRECT("FECHA_"&amp;$B391,1))), IF(L391&lt;=INDIRECT("FECHA_"&amp;$B391,1),"INCUMPLIDA","PROCESO"), "VERIFICAR FECHA")),"SIN VALOR AVANCE")</f>
        <v>CUMPLIDA</v>
      </c>
    </row>
    <row r="392" spans="1:17" ht="225.75">
      <c r="A392" s="278" t="s">
        <v>19</v>
      </c>
      <c r="B392" s="203" t="s">
        <v>14</v>
      </c>
      <c r="C392" s="609"/>
      <c r="D392" s="609"/>
      <c r="E392" s="608"/>
      <c r="F392" s="608"/>
      <c r="G392" s="196" t="s">
        <v>813</v>
      </c>
      <c r="H392" s="515" t="s">
        <v>237</v>
      </c>
      <c r="I392" s="515" t="s">
        <v>238</v>
      </c>
      <c r="J392" s="204">
        <v>1</v>
      </c>
      <c r="K392" s="202">
        <v>45323</v>
      </c>
      <c r="L392" s="202">
        <v>45747</v>
      </c>
      <c r="M392" s="199">
        <f t="shared" si="14"/>
        <v>60.571428571428569</v>
      </c>
      <c r="N392" s="200">
        <v>1</v>
      </c>
      <c r="O392" s="526" t="s">
        <v>1033</v>
      </c>
      <c r="P392" s="200">
        <f t="shared" si="16"/>
        <v>1</v>
      </c>
      <c r="Q392" s="201" t="str" cm="1">
        <f t="array" aca="1" ref="Q392" ca="1">IF(ISNUMBER(P392),IF(P392=100%,"CUMPLIDA",IF(AND(ISNUMBER(L392),ISNUMBER(INDIRECT("FECHA_"&amp;$B392,1))), IF(L392&lt;=INDIRECT("FECHA_"&amp;$B392,1),"INCUMPLIDA","PROCESO"), "VERIFICAR FECHA")),"SIN VALOR AVANCE")</f>
        <v>CUMPLIDA</v>
      </c>
    </row>
    <row r="393" spans="1:17" ht="60.75">
      <c r="A393" s="278" t="s">
        <v>19</v>
      </c>
      <c r="B393" s="203" t="s">
        <v>14</v>
      </c>
      <c r="C393" s="609"/>
      <c r="D393" s="609"/>
      <c r="E393" s="608"/>
      <c r="F393" s="608"/>
      <c r="G393" s="196" t="s">
        <v>815</v>
      </c>
      <c r="H393" s="515" t="s">
        <v>241</v>
      </c>
      <c r="I393" s="515" t="s">
        <v>242</v>
      </c>
      <c r="J393" s="204">
        <v>1</v>
      </c>
      <c r="K393" s="202">
        <v>45323</v>
      </c>
      <c r="L393" s="202">
        <v>45747</v>
      </c>
      <c r="M393" s="199">
        <f t="shared" si="14"/>
        <v>60.571428571428569</v>
      </c>
      <c r="N393" s="200">
        <v>1</v>
      </c>
      <c r="O393" s="515" t="s">
        <v>1032</v>
      </c>
      <c r="P393" s="200">
        <f t="shared" si="16"/>
        <v>1</v>
      </c>
      <c r="Q393" s="201" t="str" cm="1">
        <f t="array" aca="1" ref="Q393" ca="1">IF(ISNUMBER(P393),IF(P393=100%,"CUMPLIDA",IF(AND(ISNUMBER(L393),ISNUMBER(INDIRECT("FECHA_"&amp;$B393,1))), IF(L393&lt;=INDIRECT("FECHA_"&amp;$B393,1),"INCUMPLIDA","PROCESO"), "VERIFICAR FECHA")),"SIN VALOR AVANCE")</f>
        <v>CUMPLIDA</v>
      </c>
    </row>
    <row r="394" spans="1:17" ht="60.75">
      <c r="A394" s="278" t="s">
        <v>19</v>
      </c>
      <c r="B394" s="203" t="s">
        <v>14</v>
      </c>
      <c r="C394" s="609"/>
      <c r="D394" s="609"/>
      <c r="E394" s="608"/>
      <c r="F394" s="608"/>
      <c r="G394" s="196" t="s">
        <v>816</v>
      </c>
      <c r="H394" s="515" t="s">
        <v>245</v>
      </c>
      <c r="I394" s="515" t="s">
        <v>246</v>
      </c>
      <c r="J394" s="204">
        <v>1</v>
      </c>
      <c r="K394" s="202">
        <v>45231</v>
      </c>
      <c r="L394" s="202">
        <v>45747</v>
      </c>
      <c r="M394" s="199">
        <f t="shared" si="14"/>
        <v>73.714285714285708</v>
      </c>
      <c r="N394" s="200">
        <v>1</v>
      </c>
      <c r="O394" s="515" t="s">
        <v>1032</v>
      </c>
      <c r="P394" s="200">
        <f t="shared" si="16"/>
        <v>1</v>
      </c>
      <c r="Q394" s="201" t="str" cm="1">
        <f t="array" aca="1" ref="Q394" ca="1">IF(ISNUMBER(P394),IF(P394=100%,"CUMPLIDA",IF(AND(ISNUMBER(L394),ISNUMBER(INDIRECT("FECHA_"&amp;$B394,1))), IF(L394&lt;=INDIRECT("FECHA_"&amp;$B394,1),"INCUMPLIDA","PROCESO"), "VERIFICAR FECHA")),"SIN VALOR AVANCE")</f>
        <v>CUMPLIDA</v>
      </c>
    </row>
    <row r="395" spans="1:17" ht="210.75">
      <c r="A395" s="278" t="s">
        <v>19</v>
      </c>
      <c r="B395" s="203" t="s">
        <v>14</v>
      </c>
      <c r="C395" s="609"/>
      <c r="D395" s="609"/>
      <c r="E395" s="608"/>
      <c r="F395" s="608"/>
      <c r="G395" s="196" t="s">
        <v>817</v>
      </c>
      <c r="H395" s="515" t="s">
        <v>248</v>
      </c>
      <c r="I395" s="515" t="s">
        <v>249</v>
      </c>
      <c r="J395" s="204">
        <v>1</v>
      </c>
      <c r="K395" s="202">
        <v>45323</v>
      </c>
      <c r="L395" s="202">
        <v>45747</v>
      </c>
      <c r="M395" s="199">
        <f t="shared" si="14"/>
        <v>60.571428571428569</v>
      </c>
      <c r="N395" s="200">
        <v>1</v>
      </c>
      <c r="O395" s="526" t="s">
        <v>1034</v>
      </c>
      <c r="P395" s="200">
        <f t="shared" si="16"/>
        <v>1</v>
      </c>
      <c r="Q395" s="201" t="str" cm="1">
        <f t="array" aca="1" ref="Q395" ca="1">IF(ISNUMBER(P395),IF(P395=100%,"CUMPLIDA",IF(AND(ISNUMBER(L395),ISNUMBER(INDIRECT("FECHA_"&amp;$B395,1))), IF(L395&lt;=INDIRECT("FECHA_"&amp;$B395,1),"INCUMPLIDA","PROCESO"), "VERIFICAR FECHA")),"SIN VALOR AVANCE")</f>
        <v>CUMPLIDA</v>
      </c>
    </row>
    <row r="396" spans="1:17" ht="60.75">
      <c r="A396" s="278" t="s">
        <v>19</v>
      </c>
      <c r="B396" s="203" t="s">
        <v>14</v>
      </c>
      <c r="C396" s="609"/>
      <c r="D396" s="609"/>
      <c r="E396" s="608"/>
      <c r="F396" s="608"/>
      <c r="G396" s="196" t="s">
        <v>818</v>
      </c>
      <c r="H396" s="515" t="s">
        <v>251</v>
      </c>
      <c r="I396" s="515" t="s">
        <v>252</v>
      </c>
      <c r="J396" s="204">
        <v>1</v>
      </c>
      <c r="K396" s="202">
        <v>45231</v>
      </c>
      <c r="L396" s="202">
        <v>45747</v>
      </c>
      <c r="M396" s="199">
        <f t="shared" si="14"/>
        <v>73.714285714285708</v>
      </c>
      <c r="N396" s="200">
        <v>1</v>
      </c>
      <c r="O396" s="515" t="s">
        <v>1032</v>
      </c>
      <c r="P396" s="200">
        <f t="shared" si="16"/>
        <v>1</v>
      </c>
      <c r="Q396" s="201" t="str" cm="1">
        <f t="array" aca="1" ref="Q396" ca="1">IF(ISNUMBER(P396),IF(P396=100%,"CUMPLIDA",IF(AND(ISNUMBER(L396),ISNUMBER(INDIRECT("FECHA_"&amp;$B396,1))), IF(L396&lt;=INDIRECT("FECHA_"&amp;$B396,1),"INCUMPLIDA","PROCESO"), "VERIFICAR FECHA")),"SIN VALOR AVANCE")</f>
        <v>CUMPLIDA</v>
      </c>
    </row>
    <row r="397" spans="1:17" ht="255.75">
      <c r="A397" s="278" t="s">
        <v>19</v>
      </c>
      <c r="B397" s="203" t="s">
        <v>14</v>
      </c>
      <c r="C397" s="609"/>
      <c r="D397" s="609"/>
      <c r="E397" s="608"/>
      <c r="F397" s="608"/>
      <c r="G397" s="196" t="s">
        <v>819</v>
      </c>
      <c r="H397" s="515" t="s">
        <v>254</v>
      </c>
      <c r="I397" s="515" t="s">
        <v>255</v>
      </c>
      <c r="J397" s="204">
        <v>1</v>
      </c>
      <c r="K397" s="202">
        <v>45231</v>
      </c>
      <c r="L397" s="202">
        <v>45808</v>
      </c>
      <c r="M397" s="199">
        <f t="shared" si="14"/>
        <v>82.428571428571431</v>
      </c>
      <c r="N397" s="200">
        <v>1</v>
      </c>
      <c r="O397" s="515" t="s">
        <v>973</v>
      </c>
      <c r="P397" s="200">
        <f t="shared" si="16"/>
        <v>1</v>
      </c>
      <c r="Q397" s="201" t="str" cm="1">
        <f t="array" aca="1" ref="Q397" ca="1">IF(ISNUMBER(P397),IF(P397=100%,"CUMPLIDA",IF(AND(ISNUMBER(L397),ISNUMBER(INDIRECT("FECHA_"&amp;$B397,1))), IF(L397&lt;=INDIRECT("FECHA_"&amp;$B397,1),"INCUMPLIDA","PROCESO"), "VERIFICAR FECHA")),"SIN VALOR AVANCE")</f>
        <v>CUMPLIDA</v>
      </c>
    </row>
    <row r="398" spans="1:17" ht="60.75">
      <c r="A398" s="278" t="s">
        <v>19</v>
      </c>
      <c r="B398" s="203" t="s">
        <v>14</v>
      </c>
      <c r="C398" s="609"/>
      <c r="D398" s="609"/>
      <c r="E398" s="608"/>
      <c r="F398" s="608"/>
      <c r="G398" s="196" t="s">
        <v>821</v>
      </c>
      <c r="H398" s="515" t="s">
        <v>258</v>
      </c>
      <c r="I398" s="515" t="s">
        <v>259</v>
      </c>
      <c r="J398" s="204">
        <v>7</v>
      </c>
      <c r="K398" s="202">
        <v>46024</v>
      </c>
      <c r="L398" s="202">
        <v>46660</v>
      </c>
      <c r="M398" s="199">
        <f t="shared" si="14"/>
        <v>90.857142857142861</v>
      </c>
      <c r="N398" s="200">
        <v>0</v>
      </c>
      <c r="O398" s="515" t="s">
        <v>1032</v>
      </c>
      <c r="P398" s="200">
        <f t="shared" si="16"/>
        <v>0</v>
      </c>
      <c r="Q398" s="201" t="str" cm="1">
        <f t="array" aca="1" ref="Q398" ca="1">IF(ISNUMBER(P398),IF(P398=100%,"CUMPLIDA",IF(AND(ISNUMBER(L398),ISNUMBER(INDIRECT("FECHA_"&amp;$B398,1))), IF(L398&lt;=INDIRECT("FECHA_"&amp;$B398,1),"INCUMPLIDA","PROCESO"), "VERIFICAR FECHA")),"SIN VALOR AVANCE")</f>
        <v>PROCESO</v>
      </c>
    </row>
    <row r="399" spans="1:17" ht="150.75">
      <c r="A399" s="278" t="s">
        <v>19</v>
      </c>
      <c r="B399" s="203" t="s">
        <v>14</v>
      </c>
      <c r="C399" s="609"/>
      <c r="D399" s="609"/>
      <c r="E399" s="608"/>
      <c r="F399" s="608"/>
      <c r="G399" s="196" t="s">
        <v>822</v>
      </c>
      <c r="H399" s="515" t="s">
        <v>261</v>
      </c>
      <c r="I399" s="515" t="s">
        <v>262</v>
      </c>
      <c r="J399" s="204">
        <v>1</v>
      </c>
      <c r="K399" s="202">
        <v>46024</v>
      </c>
      <c r="L399" s="202">
        <v>46660</v>
      </c>
      <c r="M399" s="199">
        <f t="shared" si="14"/>
        <v>90.857142857142861</v>
      </c>
      <c r="N399" s="200">
        <v>0</v>
      </c>
      <c r="O399" s="526" t="s">
        <v>1035</v>
      </c>
      <c r="P399" s="200">
        <f t="shared" si="16"/>
        <v>0</v>
      </c>
      <c r="Q399" s="201" t="str" cm="1">
        <f t="array" aca="1" ref="Q399" ca="1">IF(ISNUMBER(P399),IF(P399=100%,"CUMPLIDA",IF(AND(ISNUMBER(L399),ISNUMBER(INDIRECT("FECHA_"&amp;$B399,1))), IF(L399&lt;=INDIRECT("FECHA_"&amp;$B399,1),"INCUMPLIDA","PROCESO"), "VERIFICAR FECHA")),"SIN VALOR AVANCE")</f>
        <v>PROCESO</v>
      </c>
    </row>
    <row r="400" spans="1:17" ht="255.75">
      <c r="A400" s="278" t="s">
        <v>19</v>
      </c>
      <c r="B400" s="203" t="s">
        <v>14</v>
      </c>
      <c r="C400" s="609"/>
      <c r="D400" s="609"/>
      <c r="E400" s="608"/>
      <c r="F400" s="608"/>
      <c r="G400" s="196" t="s">
        <v>823</v>
      </c>
      <c r="H400" s="515" t="s">
        <v>264</v>
      </c>
      <c r="I400" s="515" t="s">
        <v>265</v>
      </c>
      <c r="J400" s="204">
        <v>2</v>
      </c>
      <c r="K400" s="202">
        <v>46024</v>
      </c>
      <c r="L400" s="202">
        <v>46660</v>
      </c>
      <c r="M400" s="199">
        <f t="shared" si="14"/>
        <v>90.857142857142861</v>
      </c>
      <c r="N400" s="200">
        <v>0</v>
      </c>
      <c r="O400" s="515" t="s">
        <v>973</v>
      </c>
      <c r="P400" s="200">
        <f t="shared" si="16"/>
        <v>0</v>
      </c>
      <c r="Q400" s="201" t="str" cm="1">
        <f t="array" aca="1" ref="Q400" ca="1">IF(ISNUMBER(P400),IF(P400=100%,"CUMPLIDA",IF(AND(ISNUMBER(L400),ISNUMBER(INDIRECT("FECHA_"&amp;$B400,1))), IF(L400&lt;=INDIRECT("FECHA_"&amp;$B400,1),"INCUMPLIDA","PROCESO"), "VERIFICAR FECHA")),"SIN VALOR AVANCE")</f>
        <v>PROCESO</v>
      </c>
    </row>
    <row r="401" spans="1:17" ht="165.75">
      <c r="A401" s="278" t="s">
        <v>19</v>
      </c>
      <c r="B401" s="203" t="s">
        <v>14</v>
      </c>
      <c r="C401" s="609"/>
      <c r="D401" s="609"/>
      <c r="E401" s="608"/>
      <c r="F401" s="608"/>
      <c r="G401" s="196" t="s">
        <v>1036</v>
      </c>
      <c r="H401" s="515" t="s">
        <v>1037</v>
      </c>
      <c r="I401" s="515" t="s">
        <v>1038</v>
      </c>
      <c r="J401" s="204">
        <v>6</v>
      </c>
      <c r="K401" s="202">
        <v>44986</v>
      </c>
      <c r="L401" s="202">
        <v>45350</v>
      </c>
      <c r="M401" s="199">
        <f t="shared" si="14"/>
        <v>52</v>
      </c>
      <c r="N401" s="200">
        <v>1</v>
      </c>
      <c r="O401" s="515" t="s">
        <v>1039</v>
      </c>
      <c r="P401" s="200">
        <f t="shared" si="16"/>
        <v>1</v>
      </c>
      <c r="Q401" s="201" t="str" cm="1">
        <f t="array" aca="1" ref="Q401" ca="1">IF(ISNUMBER(P401),IF(P401=100%,"CUMPLIDA",IF(AND(ISNUMBER(L401),ISNUMBER(INDIRECT("FECHA_"&amp;$B401,1))), IF(L401&lt;=INDIRECT("FECHA_"&amp;$B401,1),"INCUMPLIDA","PROCESO"), "VERIFICAR FECHA")),"SIN VALOR AVANCE")</f>
        <v>CUMPLIDA</v>
      </c>
    </row>
    <row r="402" spans="1:17" ht="60.75">
      <c r="A402" s="278" t="s">
        <v>19</v>
      </c>
      <c r="B402" s="203" t="s">
        <v>14</v>
      </c>
      <c r="C402" s="609"/>
      <c r="D402" s="609"/>
      <c r="E402" s="608"/>
      <c r="F402" s="608"/>
      <c r="G402" s="196" t="s">
        <v>810</v>
      </c>
      <c r="H402" s="515" t="s">
        <v>233</v>
      </c>
      <c r="I402" s="515" t="s">
        <v>234</v>
      </c>
      <c r="J402" s="204">
        <v>1</v>
      </c>
      <c r="K402" s="202">
        <v>45231</v>
      </c>
      <c r="L402" s="202">
        <v>45504</v>
      </c>
      <c r="M402" s="199">
        <f t="shared" si="14"/>
        <v>39</v>
      </c>
      <c r="N402" s="200">
        <v>1</v>
      </c>
      <c r="O402" s="515" t="s">
        <v>1032</v>
      </c>
      <c r="P402" s="200">
        <f t="shared" si="16"/>
        <v>1</v>
      </c>
      <c r="Q402" s="201" t="str" cm="1">
        <f t="array" aca="1" ref="Q402" ca="1">IF(ISNUMBER(P402),IF(P402=100%,"CUMPLIDA",IF(AND(ISNUMBER(L402),ISNUMBER(INDIRECT("FECHA_"&amp;$B402,1))), IF(L402&lt;=INDIRECT("FECHA_"&amp;$B402,1),"INCUMPLIDA","PROCESO"), "VERIFICAR FECHA")),"SIN VALOR AVANCE")</f>
        <v>CUMPLIDA</v>
      </c>
    </row>
    <row r="403" spans="1:17" ht="150.75">
      <c r="A403" s="278" t="s">
        <v>19</v>
      </c>
      <c r="B403" s="203" t="s">
        <v>14</v>
      </c>
      <c r="C403" s="609"/>
      <c r="D403" s="609"/>
      <c r="E403" s="608"/>
      <c r="F403" s="608"/>
      <c r="G403" s="196" t="s">
        <v>813</v>
      </c>
      <c r="H403" s="515" t="s">
        <v>237</v>
      </c>
      <c r="I403" s="515" t="s">
        <v>238</v>
      </c>
      <c r="J403" s="204">
        <v>1</v>
      </c>
      <c r="K403" s="202">
        <v>45323</v>
      </c>
      <c r="L403" s="202">
        <v>45747</v>
      </c>
      <c r="M403" s="199">
        <f t="shared" si="14"/>
        <v>60.571428571428569</v>
      </c>
      <c r="N403" s="200">
        <v>1</v>
      </c>
      <c r="O403" s="526" t="s">
        <v>1035</v>
      </c>
      <c r="P403" s="200">
        <f t="shared" si="16"/>
        <v>1</v>
      </c>
      <c r="Q403" s="201" t="str" cm="1">
        <f t="array" aca="1" ref="Q403" ca="1">IF(ISNUMBER(P403),IF(P403=100%,"CUMPLIDA",IF(AND(ISNUMBER(L403),ISNUMBER(INDIRECT("FECHA_"&amp;$B403,1))), IF(L403&lt;=INDIRECT("FECHA_"&amp;$B403,1),"INCUMPLIDA","PROCESO"), "VERIFICAR FECHA")),"SIN VALOR AVANCE")</f>
        <v>CUMPLIDA</v>
      </c>
    </row>
    <row r="404" spans="1:17" ht="60.75">
      <c r="A404" s="278" t="s">
        <v>19</v>
      </c>
      <c r="B404" s="203" t="s">
        <v>14</v>
      </c>
      <c r="C404" s="609"/>
      <c r="D404" s="609"/>
      <c r="E404" s="608"/>
      <c r="F404" s="608"/>
      <c r="G404" s="196" t="s">
        <v>815</v>
      </c>
      <c r="H404" s="515" t="s">
        <v>241</v>
      </c>
      <c r="I404" s="515" t="s">
        <v>242</v>
      </c>
      <c r="J404" s="204">
        <v>1</v>
      </c>
      <c r="K404" s="202">
        <v>45323</v>
      </c>
      <c r="L404" s="202">
        <v>45747</v>
      </c>
      <c r="M404" s="199">
        <f t="shared" si="14"/>
        <v>60.571428571428569</v>
      </c>
      <c r="N404" s="200">
        <v>1</v>
      </c>
      <c r="O404" s="515" t="s">
        <v>1032</v>
      </c>
      <c r="P404" s="200">
        <f t="shared" si="16"/>
        <v>1</v>
      </c>
      <c r="Q404" s="201" t="str" cm="1">
        <f t="array" aca="1" ref="Q404" ca="1">IF(ISNUMBER(P404),IF(P404=100%,"CUMPLIDA",IF(AND(ISNUMBER(L404),ISNUMBER(INDIRECT("FECHA_"&amp;$B404,1))), IF(L404&lt;=INDIRECT("FECHA_"&amp;$B404,1),"INCUMPLIDA","PROCESO"), "VERIFICAR FECHA")),"SIN VALOR AVANCE")</f>
        <v>CUMPLIDA</v>
      </c>
    </row>
    <row r="405" spans="1:17" ht="60.75">
      <c r="A405" s="278" t="s">
        <v>19</v>
      </c>
      <c r="B405" s="203" t="s">
        <v>14</v>
      </c>
      <c r="C405" s="609"/>
      <c r="D405" s="609"/>
      <c r="E405" s="608"/>
      <c r="F405" s="608"/>
      <c r="G405" s="196" t="s">
        <v>816</v>
      </c>
      <c r="H405" s="515" t="s">
        <v>245</v>
      </c>
      <c r="I405" s="515" t="s">
        <v>246</v>
      </c>
      <c r="J405" s="204">
        <v>1</v>
      </c>
      <c r="K405" s="202">
        <v>45231</v>
      </c>
      <c r="L405" s="202">
        <v>45747</v>
      </c>
      <c r="M405" s="199">
        <f t="shared" si="14"/>
        <v>73.714285714285708</v>
      </c>
      <c r="N405" s="200">
        <v>1</v>
      </c>
      <c r="O405" s="515" t="s">
        <v>1032</v>
      </c>
      <c r="P405" s="200">
        <f t="shared" si="16"/>
        <v>1</v>
      </c>
      <c r="Q405" s="201" t="str" cm="1">
        <f t="array" aca="1" ref="Q405" ca="1">IF(ISNUMBER(P405),IF(P405=100%,"CUMPLIDA",IF(AND(ISNUMBER(L405),ISNUMBER(INDIRECT("FECHA_"&amp;$B405,1))), IF(L405&lt;=INDIRECT("FECHA_"&amp;$B405,1),"INCUMPLIDA","PROCESO"), "VERIFICAR FECHA")),"SIN VALOR AVANCE")</f>
        <v>CUMPLIDA</v>
      </c>
    </row>
    <row r="406" spans="1:17" ht="150.75">
      <c r="A406" s="278" t="s">
        <v>19</v>
      </c>
      <c r="B406" s="203" t="s">
        <v>14</v>
      </c>
      <c r="C406" s="609"/>
      <c r="D406" s="609"/>
      <c r="E406" s="608"/>
      <c r="F406" s="608"/>
      <c r="G406" s="196" t="s">
        <v>817</v>
      </c>
      <c r="H406" s="515" t="s">
        <v>248</v>
      </c>
      <c r="I406" s="515" t="s">
        <v>249</v>
      </c>
      <c r="J406" s="204">
        <v>1</v>
      </c>
      <c r="K406" s="202">
        <v>45323</v>
      </c>
      <c r="L406" s="202">
        <v>45747</v>
      </c>
      <c r="M406" s="199">
        <f t="shared" si="14"/>
        <v>60.571428571428569</v>
      </c>
      <c r="N406" s="200">
        <v>1</v>
      </c>
      <c r="O406" s="526" t="s">
        <v>1035</v>
      </c>
      <c r="P406" s="200">
        <f t="shared" si="16"/>
        <v>1</v>
      </c>
      <c r="Q406" s="201" t="str" cm="1">
        <f t="array" aca="1" ref="Q406" ca="1">IF(ISNUMBER(P406),IF(P406=100%,"CUMPLIDA",IF(AND(ISNUMBER(L406),ISNUMBER(INDIRECT("FECHA_"&amp;$B406,1))), IF(L406&lt;=INDIRECT("FECHA_"&amp;$B406,1),"INCUMPLIDA","PROCESO"), "VERIFICAR FECHA")),"SIN VALOR AVANCE")</f>
        <v>CUMPLIDA</v>
      </c>
    </row>
    <row r="407" spans="1:17" ht="60.75">
      <c r="A407" s="278" t="s">
        <v>19</v>
      </c>
      <c r="B407" s="203" t="s">
        <v>14</v>
      </c>
      <c r="C407" s="609"/>
      <c r="D407" s="609"/>
      <c r="E407" s="608"/>
      <c r="F407" s="608"/>
      <c r="G407" s="196" t="s">
        <v>818</v>
      </c>
      <c r="H407" s="515" t="s">
        <v>251</v>
      </c>
      <c r="I407" s="515" t="s">
        <v>252</v>
      </c>
      <c r="J407" s="204">
        <v>1</v>
      </c>
      <c r="K407" s="202">
        <v>45231</v>
      </c>
      <c r="L407" s="202">
        <v>45747</v>
      </c>
      <c r="M407" s="199">
        <f t="shared" si="14"/>
        <v>73.714285714285708</v>
      </c>
      <c r="N407" s="200">
        <v>1</v>
      </c>
      <c r="O407" s="515" t="s">
        <v>1032</v>
      </c>
      <c r="P407" s="200">
        <f t="shared" si="16"/>
        <v>1</v>
      </c>
      <c r="Q407" s="201" t="str" cm="1">
        <f t="array" aca="1" ref="Q407" ca="1">IF(ISNUMBER(P407),IF(P407=100%,"CUMPLIDA",IF(AND(ISNUMBER(L407),ISNUMBER(INDIRECT("FECHA_"&amp;$B407,1))), IF(L407&lt;=INDIRECT("FECHA_"&amp;$B407,1),"INCUMPLIDA","PROCESO"), "VERIFICAR FECHA")),"SIN VALOR AVANCE")</f>
        <v>CUMPLIDA</v>
      </c>
    </row>
    <row r="408" spans="1:17" ht="255.75">
      <c r="A408" s="278" t="s">
        <v>19</v>
      </c>
      <c r="B408" s="203" t="s">
        <v>14</v>
      </c>
      <c r="C408" s="609"/>
      <c r="D408" s="609"/>
      <c r="E408" s="608"/>
      <c r="F408" s="608"/>
      <c r="G408" s="196" t="s">
        <v>819</v>
      </c>
      <c r="H408" s="515" t="s">
        <v>254</v>
      </c>
      <c r="I408" s="515" t="s">
        <v>255</v>
      </c>
      <c r="J408" s="204">
        <v>1</v>
      </c>
      <c r="K408" s="202">
        <v>45231</v>
      </c>
      <c r="L408" s="202">
        <v>45808</v>
      </c>
      <c r="M408" s="199">
        <f t="shared" si="14"/>
        <v>82.428571428571431</v>
      </c>
      <c r="N408" s="200">
        <v>1</v>
      </c>
      <c r="O408" s="515" t="s">
        <v>973</v>
      </c>
      <c r="P408" s="200">
        <f t="shared" si="16"/>
        <v>1</v>
      </c>
      <c r="Q408" s="201" t="str" cm="1">
        <f t="array" aca="1" ref="Q408" ca="1">IF(ISNUMBER(P408),IF(P408=100%,"CUMPLIDA",IF(AND(ISNUMBER(L408),ISNUMBER(INDIRECT("FECHA_"&amp;$B408,1))), IF(L408&lt;=INDIRECT("FECHA_"&amp;$B408,1),"INCUMPLIDA","PROCESO"), "VERIFICAR FECHA")),"SIN VALOR AVANCE")</f>
        <v>CUMPLIDA</v>
      </c>
    </row>
    <row r="409" spans="1:17" ht="60.75">
      <c r="A409" s="278" t="s">
        <v>19</v>
      </c>
      <c r="B409" s="203" t="s">
        <v>14</v>
      </c>
      <c r="C409" s="609"/>
      <c r="D409" s="609"/>
      <c r="E409" s="608"/>
      <c r="F409" s="608"/>
      <c r="G409" s="196" t="s">
        <v>821</v>
      </c>
      <c r="H409" s="515" t="s">
        <v>258</v>
      </c>
      <c r="I409" s="515" t="s">
        <v>259</v>
      </c>
      <c r="J409" s="204">
        <v>7</v>
      </c>
      <c r="K409" s="202">
        <v>46024</v>
      </c>
      <c r="L409" s="202">
        <v>46660</v>
      </c>
      <c r="M409" s="199">
        <f t="shared" si="14"/>
        <v>90.857142857142861</v>
      </c>
      <c r="N409" s="200">
        <v>0</v>
      </c>
      <c r="O409" s="515" t="s">
        <v>1032</v>
      </c>
      <c r="P409" s="200">
        <f t="shared" si="16"/>
        <v>0</v>
      </c>
      <c r="Q409" s="201" t="str" cm="1">
        <f t="array" aca="1" ref="Q409" ca="1">IF(ISNUMBER(P409),IF(P409=100%,"CUMPLIDA",IF(AND(ISNUMBER(L409),ISNUMBER(INDIRECT("FECHA_"&amp;$B409,1))), IF(L409&lt;=INDIRECT("FECHA_"&amp;$B409,1),"INCUMPLIDA","PROCESO"), "VERIFICAR FECHA")),"SIN VALOR AVANCE")</f>
        <v>PROCESO</v>
      </c>
    </row>
    <row r="410" spans="1:17" ht="150.75">
      <c r="A410" s="278" t="s">
        <v>19</v>
      </c>
      <c r="B410" s="203" t="s">
        <v>14</v>
      </c>
      <c r="C410" s="609"/>
      <c r="D410" s="609"/>
      <c r="E410" s="608"/>
      <c r="F410" s="608"/>
      <c r="G410" s="196" t="s">
        <v>822</v>
      </c>
      <c r="H410" s="515" t="s">
        <v>261</v>
      </c>
      <c r="I410" s="515" t="s">
        <v>262</v>
      </c>
      <c r="J410" s="204">
        <v>1</v>
      </c>
      <c r="K410" s="202">
        <v>46024</v>
      </c>
      <c r="L410" s="202">
        <v>46660</v>
      </c>
      <c r="M410" s="199">
        <f t="shared" si="14"/>
        <v>90.857142857142861</v>
      </c>
      <c r="N410" s="200">
        <v>0</v>
      </c>
      <c r="O410" s="526" t="s">
        <v>1035</v>
      </c>
      <c r="P410" s="200">
        <f t="shared" si="16"/>
        <v>0</v>
      </c>
      <c r="Q410" s="201" t="str" cm="1">
        <f t="array" aca="1" ref="Q410" ca="1">IF(ISNUMBER(P410),IF(P410=100%,"CUMPLIDA",IF(AND(ISNUMBER(L410),ISNUMBER(INDIRECT("FECHA_"&amp;$B410,1))), IF(L410&lt;=INDIRECT("FECHA_"&amp;$B410,1),"INCUMPLIDA","PROCESO"), "VERIFICAR FECHA")),"SIN VALOR AVANCE")</f>
        <v>PROCESO</v>
      </c>
    </row>
    <row r="411" spans="1:17" ht="255.75">
      <c r="A411" s="278" t="s">
        <v>19</v>
      </c>
      <c r="B411" s="203" t="s">
        <v>14</v>
      </c>
      <c r="C411" s="609"/>
      <c r="D411" s="609"/>
      <c r="E411" s="608"/>
      <c r="F411" s="608"/>
      <c r="G411" s="196" t="s">
        <v>823</v>
      </c>
      <c r="H411" s="515" t="s">
        <v>264</v>
      </c>
      <c r="I411" s="515" t="s">
        <v>265</v>
      </c>
      <c r="J411" s="204">
        <v>2</v>
      </c>
      <c r="K411" s="202">
        <v>46024</v>
      </c>
      <c r="L411" s="202">
        <v>46660</v>
      </c>
      <c r="M411" s="199">
        <f t="shared" si="14"/>
        <v>90.857142857142861</v>
      </c>
      <c r="N411" s="200">
        <v>0</v>
      </c>
      <c r="O411" s="515" t="s">
        <v>973</v>
      </c>
      <c r="P411" s="200">
        <f t="shared" si="16"/>
        <v>0</v>
      </c>
      <c r="Q411" s="201" t="str" cm="1">
        <f t="array" aca="1" ref="Q411" ca="1">IF(ISNUMBER(P411),IF(P411=100%,"CUMPLIDA",IF(AND(ISNUMBER(L411),ISNUMBER(INDIRECT("FECHA_"&amp;$B411,1))), IF(L411&lt;=INDIRECT("FECHA_"&amp;$B411,1),"INCUMPLIDA","PROCESO"), "VERIFICAR FECHA")),"SIN VALOR AVANCE")</f>
        <v>PROCESO</v>
      </c>
    </row>
    <row r="412" spans="1:17" ht="165.75">
      <c r="A412" s="278" t="s">
        <v>19</v>
      </c>
      <c r="B412" s="203" t="s">
        <v>14</v>
      </c>
      <c r="C412" s="609"/>
      <c r="D412" s="609"/>
      <c r="E412" s="608"/>
      <c r="F412" s="608"/>
      <c r="G412" s="196" t="s">
        <v>1040</v>
      </c>
      <c r="H412" s="515" t="s">
        <v>1037</v>
      </c>
      <c r="I412" s="515" t="s">
        <v>1038</v>
      </c>
      <c r="J412" s="204">
        <v>6</v>
      </c>
      <c r="K412" s="202">
        <v>44986</v>
      </c>
      <c r="L412" s="202">
        <v>45350</v>
      </c>
      <c r="M412" s="199">
        <f t="shared" si="14"/>
        <v>52</v>
      </c>
      <c r="N412" s="200">
        <v>1</v>
      </c>
      <c r="O412" s="515" t="s">
        <v>1039</v>
      </c>
      <c r="P412" s="200">
        <f t="shared" si="16"/>
        <v>1</v>
      </c>
      <c r="Q412" s="201" t="str" cm="1">
        <f t="array" aca="1" ref="Q412" ca="1">IF(ISNUMBER(P412),IF(P412=100%,"CUMPLIDA",IF(AND(ISNUMBER(L412),ISNUMBER(INDIRECT("FECHA_"&amp;$B412,1))), IF(L412&lt;=INDIRECT("FECHA_"&amp;$B412,1),"INCUMPLIDA","PROCESO"), "VERIFICAR FECHA")),"SIN VALOR AVANCE")</f>
        <v>CUMPLIDA</v>
      </c>
    </row>
    <row r="413" spans="1:17" ht="45.75" customHeight="1">
      <c r="A413" s="278" t="s">
        <v>19</v>
      </c>
      <c r="B413" s="203" t="s">
        <v>14</v>
      </c>
      <c r="C413" s="609"/>
      <c r="D413" s="609"/>
      <c r="E413" s="608" t="s">
        <v>1041</v>
      </c>
      <c r="F413" s="608"/>
      <c r="G413" s="196" t="s">
        <v>810</v>
      </c>
      <c r="H413" s="515" t="s">
        <v>233</v>
      </c>
      <c r="I413" s="515" t="s">
        <v>234</v>
      </c>
      <c r="J413" s="204">
        <v>1</v>
      </c>
      <c r="K413" s="202">
        <v>45231</v>
      </c>
      <c r="L413" s="202">
        <v>45504</v>
      </c>
      <c r="M413" s="199">
        <f t="shared" ref="M413:M415" si="17">(L413-K413)/7</f>
        <v>39</v>
      </c>
      <c r="N413" s="200">
        <v>1</v>
      </c>
      <c r="O413" s="515" t="s">
        <v>1032</v>
      </c>
      <c r="P413" s="200">
        <f t="shared" si="16"/>
        <v>1</v>
      </c>
      <c r="Q413" s="201" t="str" cm="1">
        <f t="array" aca="1" ref="Q413" ca="1">IF(ISNUMBER(P413),IF(P413=100%,"CUMPLIDA",IF(AND(ISNUMBER(L413),ISNUMBER(INDIRECT("FECHA_"&amp;$B413,1))), IF(L413&lt;=INDIRECT("FECHA_"&amp;$B413,1),"INCUMPLIDA","PROCESO"), "VERIFICAR FECHA")),"SIN VALOR AVANCE")</f>
        <v>CUMPLIDA</v>
      </c>
    </row>
    <row r="414" spans="1:17" ht="150.75">
      <c r="A414" s="278" t="s">
        <v>19</v>
      </c>
      <c r="B414" s="203" t="s">
        <v>14</v>
      </c>
      <c r="C414" s="609"/>
      <c r="D414" s="609"/>
      <c r="E414" s="608"/>
      <c r="F414" s="608"/>
      <c r="G414" s="196" t="s">
        <v>813</v>
      </c>
      <c r="H414" s="515" t="s">
        <v>237</v>
      </c>
      <c r="I414" s="515" t="s">
        <v>238</v>
      </c>
      <c r="J414" s="204">
        <v>1</v>
      </c>
      <c r="K414" s="202">
        <v>45566</v>
      </c>
      <c r="L414" s="202">
        <v>45626</v>
      </c>
      <c r="M414" s="199">
        <f t="shared" si="17"/>
        <v>8.5714285714285712</v>
      </c>
      <c r="N414" s="444">
        <v>1</v>
      </c>
      <c r="O414" s="526" t="s">
        <v>1035</v>
      </c>
      <c r="P414" s="200">
        <f t="shared" si="16"/>
        <v>1</v>
      </c>
      <c r="Q414" s="201" t="str" cm="1">
        <f t="array" aca="1" ref="Q414" ca="1">IF(ISNUMBER(P414),IF(P414=100%,"CUMPLIDA",IF(AND(ISNUMBER(L414),ISNUMBER(INDIRECT("FECHA_"&amp;$B414,1))), IF(L414&lt;=INDIRECT("FECHA_"&amp;$B414,1),"INCUMPLIDA","PROCESO"), "VERIFICAR FECHA")),"SIN VALOR AVANCE")</f>
        <v>CUMPLIDA</v>
      </c>
    </row>
    <row r="415" spans="1:17" ht="60.75">
      <c r="A415" s="278" t="s">
        <v>19</v>
      </c>
      <c r="B415" s="203" t="s">
        <v>14</v>
      </c>
      <c r="C415" s="609"/>
      <c r="D415" s="609"/>
      <c r="E415" s="608"/>
      <c r="F415" s="608"/>
      <c r="G415" s="196" t="s">
        <v>815</v>
      </c>
      <c r="H415" s="515" t="s">
        <v>241</v>
      </c>
      <c r="I415" s="515" t="s">
        <v>242</v>
      </c>
      <c r="J415" s="204">
        <v>1</v>
      </c>
      <c r="K415" s="202">
        <v>45566</v>
      </c>
      <c r="L415" s="202">
        <v>45626</v>
      </c>
      <c r="M415" s="199">
        <f t="shared" si="17"/>
        <v>8.5714285714285712</v>
      </c>
      <c r="N415" s="444">
        <v>1</v>
      </c>
      <c r="O415" s="515" t="s">
        <v>1032</v>
      </c>
      <c r="P415" s="200">
        <f t="shared" si="16"/>
        <v>1</v>
      </c>
      <c r="Q415" s="201" t="str" cm="1">
        <f t="array" aca="1" ref="Q415" ca="1">IF(ISNUMBER(P415),IF(P415=100%,"CUMPLIDA",IF(AND(ISNUMBER(L415),ISNUMBER(INDIRECT("FECHA_"&amp;$B415,1))), IF(L415&lt;=INDIRECT("FECHA_"&amp;$B415,1),"INCUMPLIDA","PROCESO"), "VERIFICAR FECHA")),"SIN VALOR AVANCE")</f>
        <v>CUMPLIDA</v>
      </c>
    </row>
    <row r="416" spans="1:17" ht="225">
      <c r="A416" s="278" t="s">
        <v>19</v>
      </c>
      <c r="B416" s="203" t="s">
        <v>14</v>
      </c>
      <c r="C416" s="609"/>
      <c r="D416" s="609"/>
      <c r="E416" s="608"/>
      <c r="F416" s="608"/>
      <c r="G416" s="196" t="s">
        <v>816</v>
      </c>
      <c r="H416" s="515" t="s">
        <v>245</v>
      </c>
      <c r="I416" s="515" t="s">
        <v>246</v>
      </c>
      <c r="J416" s="204">
        <v>1</v>
      </c>
      <c r="K416" s="202">
        <v>45231</v>
      </c>
      <c r="L416" s="202">
        <v>45747</v>
      </c>
      <c r="M416" s="199">
        <v>73.714285714285708</v>
      </c>
      <c r="N416" s="444">
        <v>1</v>
      </c>
      <c r="O416" s="515" t="s">
        <v>1042</v>
      </c>
      <c r="P416" s="200">
        <f t="shared" si="16"/>
        <v>1</v>
      </c>
      <c r="Q416" s="201" t="str" cm="1">
        <f t="array" aca="1" ref="Q416" ca="1">IF(ISNUMBER(P416),IF(P416=100%,"CUMPLIDA",IF(AND(ISNUMBER(L416),ISNUMBER(INDIRECT("FECHA_"&amp;$B416,1))), IF(L416&lt;=INDIRECT("FECHA_"&amp;$B416,1),"INCUMPLIDA","PROCESO"), "VERIFICAR FECHA")),"SIN VALOR AVANCE")</f>
        <v>CUMPLIDA</v>
      </c>
    </row>
    <row r="417" spans="1:18" ht="150.75">
      <c r="A417" s="278" t="s">
        <v>19</v>
      </c>
      <c r="B417" s="203" t="s">
        <v>14</v>
      </c>
      <c r="C417" s="609"/>
      <c r="D417" s="609"/>
      <c r="E417" s="608"/>
      <c r="F417" s="608"/>
      <c r="G417" s="196" t="s">
        <v>817</v>
      </c>
      <c r="H417" s="515" t="s">
        <v>248</v>
      </c>
      <c r="I417" s="515" t="s">
        <v>249</v>
      </c>
      <c r="J417" s="204">
        <v>1</v>
      </c>
      <c r="K417" s="202">
        <v>45566</v>
      </c>
      <c r="L417" s="202">
        <v>45626</v>
      </c>
      <c r="M417" s="199">
        <f t="shared" ref="M417:M438" si="18">(L417-K417)/7</f>
        <v>8.5714285714285712</v>
      </c>
      <c r="N417" s="444">
        <v>1</v>
      </c>
      <c r="O417" s="526" t="s">
        <v>1035</v>
      </c>
      <c r="P417" s="200">
        <f t="shared" si="16"/>
        <v>1</v>
      </c>
      <c r="Q417" s="201" t="str" cm="1">
        <f t="array" aca="1" ref="Q417" ca="1">IF(ISNUMBER(P417),IF(P417=100%,"CUMPLIDA",IF(AND(ISNUMBER(L417),ISNUMBER(INDIRECT("FECHA_"&amp;$B417,1))), IF(L417&lt;=INDIRECT("FECHA_"&amp;$B417,1),"INCUMPLIDA","PROCESO"), "VERIFICAR FECHA")),"SIN VALOR AVANCE")</f>
        <v>CUMPLIDA</v>
      </c>
    </row>
    <row r="418" spans="1:18" ht="60.75">
      <c r="A418" s="278" t="s">
        <v>19</v>
      </c>
      <c r="B418" s="203" t="s">
        <v>14</v>
      </c>
      <c r="C418" s="609"/>
      <c r="D418" s="609"/>
      <c r="E418" s="608"/>
      <c r="F418" s="608"/>
      <c r="G418" s="196" t="s">
        <v>818</v>
      </c>
      <c r="H418" s="515" t="s">
        <v>251</v>
      </c>
      <c r="I418" s="515" t="s">
        <v>252</v>
      </c>
      <c r="J418" s="204">
        <v>1</v>
      </c>
      <c r="K418" s="202">
        <v>45566</v>
      </c>
      <c r="L418" s="202">
        <v>45626</v>
      </c>
      <c r="M418" s="199">
        <f t="shared" si="18"/>
        <v>8.5714285714285712</v>
      </c>
      <c r="N418" s="444">
        <v>1</v>
      </c>
      <c r="O418" s="515" t="s">
        <v>1032</v>
      </c>
      <c r="P418" s="200">
        <f t="shared" si="16"/>
        <v>1</v>
      </c>
      <c r="Q418" s="201" t="str" cm="1">
        <f t="array" aca="1" ref="Q418" ca="1">IF(ISNUMBER(P418),IF(P418=100%,"CUMPLIDA",IF(AND(ISNUMBER(L418),ISNUMBER(INDIRECT("FECHA_"&amp;$B418,1))), IF(L418&lt;=INDIRECT("FECHA_"&amp;$B418,1),"INCUMPLIDA","PROCESO"), "VERIFICAR FECHA")),"SIN VALOR AVANCE")</f>
        <v>CUMPLIDA</v>
      </c>
    </row>
    <row r="419" spans="1:18" ht="255.75">
      <c r="A419" s="278" t="s">
        <v>19</v>
      </c>
      <c r="B419" s="203" t="s">
        <v>14</v>
      </c>
      <c r="C419" s="609"/>
      <c r="D419" s="609"/>
      <c r="E419" s="608"/>
      <c r="F419" s="608"/>
      <c r="G419" s="196" t="s">
        <v>819</v>
      </c>
      <c r="H419" s="515" t="s">
        <v>254</v>
      </c>
      <c r="I419" s="515" t="s">
        <v>255</v>
      </c>
      <c r="J419" s="204">
        <v>1</v>
      </c>
      <c r="K419" s="202">
        <v>45566</v>
      </c>
      <c r="L419" s="202">
        <v>45716</v>
      </c>
      <c r="M419" s="199">
        <f t="shared" si="18"/>
        <v>21.428571428571427</v>
      </c>
      <c r="N419" s="444">
        <v>1</v>
      </c>
      <c r="O419" s="526" t="s">
        <v>1043</v>
      </c>
      <c r="P419" s="200">
        <f t="shared" si="16"/>
        <v>1</v>
      </c>
      <c r="Q419" s="201" t="str" cm="1">
        <f t="array" aca="1" ref="Q419" ca="1">IF(ISNUMBER(P419),IF(P419=100%,"CUMPLIDA",IF(AND(ISNUMBER(L419),ISNUMBER(INDIRECT("FECHA_"&amp;$B419,1))), IF(L419&lt;=INDIRECT("FECHA_"&amp;$B419,1),"INCUMPLIDA","PROCESO"), "VERIFICAR FECHA")),"SIN VALOR AVANCE")</f>
        <v>CUMPLIDA</v>
      </c>
      <c r="R419" s="48">
        <v>100</v>
      </c>
    </row>
    <row r="420" spans="1:18" ht="60.75">
      <c r="A420" s="278" t="s">
        <v>19</v>
      </c>
      <c r="B420" s="203" t="s">
        <v>14</v>
      </c>
      <c r="C420" s="609"/>
      <c r="D420" s="609"/>
      <c r="E420" s="608"/>
      <c r="F420" s="608"/>
      <c r="G420" s="196" t="s">
        <v>821</v>
      </c>
      <c r="H420" s="515" t="s">
        <v>258</v>
      </c>
      <c r="I420" s="515" t="s">
        <v>259</v>
      </c>
      <c r="J420" s="204">
        <v>4</v>
      </c>
      <c r="K420" s="202">
        <v>45717</v>
      </c>
      <c r="L420" s="202">
        <v>46053</v>
      </c>
      <c r="M420" s="199">
        <f t="shared" si="18"/>
        <v>48</v>
      </c>
      <c r="N420" s="444">
        <v>0</v>
      </c>
      <c r="O420" s="515" t="s">
        <v>1032</v>
      </c>
      <c r="P420" s="200">
        <f t="shared" si="16"/>
        <v>0</v>
      </c>
      <c r="Q420" s="201" t="str" cm="1">
        <f t="array" aca="1" ref="Q420" ca="1">IF(ISNUMBER(P420),IF(P420=100%,"CUMPLIDA",IF(AND(ISNUMBER(L420),ISNUMBER(INDIRECT("FECHA_"&amp;$B420,1))), IF(L420&lt;=INDIRECT("FECHA_"&amp;$B420,1),"INCUMPLIDA","PROCESO"), "VERIFICAR FECHA")),"SIN VALOR AVANCE")</f>
        <v>PROCESO</v>
      </c>
    </row>
    <row r="421" spans="1:18" ht="150.75">
      <c r="A421" s="278" t="s">
        <v>19</v>
      </c>
      <c r="B421" s="203" t="s">
        <v>14</v>
      </c>
      <c r="C421" s="609"/>
      <c r="D421" s="609"/>
      <c r="E421" s="608"/>
      <c r="F421" s="608"/>
      <c r="G421" s="196" t="s">
        <v>822</v>
      </c>
      <c r="H421" s="515" t="s">
        <v>261</v>
      </c>
      <c r="I421" s="515" t="s">
        <v>262</v>
      </c>
      <c r="J421" s="204">
        <v>1</v>
      </c>
      <c r="K421" s="202">
        <v>45717</v>
      </c>
      <c r="L421" s="202">
        <v>46053</v>
      </c>
      <c r="M421" s="199">
        <f t="shared" si="18"/>
        <v>48</v>
      </c>
      <c r="N421" s="444">
        <v>0</v>
      </c>
      <c r="O421" s="526" t="s">
        <v>1035</v>
      </c>
      <c r="P421" s="200">
        <f t="shared" si="16"/>
        <v>0</v>
      </c>
      <c r="Q421" s="201" t="str" cm="1">
        <f t="array" aca="1" ref="Q421" ca="1">IF(ISNUMBER(P421),IF(P421=100%,"CUMPLIDA",IF(AND(ISNUMBER(L421),ISNUMBER(INDIRECT("FECHA_"&amp;$B421,1))), IF(L421&lt;=INDIRECT("FECHA_"&amp;$B421,1),"INCUMPLIDA","PROCESO"), "VERIFICAR FECHA")),"SIN VALOR AVANCE")</f>
        <v>PROCESO</v>
      </c>
    </row>
    <row r="422" spans="1:18" ht="255.75">
      <c r="A422" s="278" t="s">
        <v>19</v>
      </c>
      <c r="B422" s="203" t="s">
        <v>14</v>
      </c>
      <c r="C422" s="609"/>
      <c r="D422" s="609"/>
      <c r="E422" s="608"/>
      <c r="F422" s="608"/>
      <c r="G422" s="196" t="s">
        <v>823</v>
      </c>
      <c r="H422" s="515" t="s">
        <v>264</v>
      </c>
      <c r="I422" s="515" t="s">
        <v>265</v>
      </c>
      <c r="J422" s="204">
        <v>2</v>
      </c>
      <c r="K422" s="202">
        <v>45717</v>
      </c>
      <c r="L422" s="202">
        <v>46053</v>
      </c>
      <c r="M422" s="199">
        <f t="shared" si="18"/>
        <v>48</v>
      </c>
      <c r="N422" s="444">
        <v>0</v>
      </c>
      <c r="O422" s="526" t="s">
        <v>1043</v>
      </c>
      <c r="P422" s="200">
        <f t="shared" si="16"/>
        <v>0</v>
      </c>
      <c r="Q422" s="201" t="str" cm="1">
        <f t="array" aca="1" ref="Q422" ca="1">IF(ISNUMBER(P422),IF(P422=100%,"CUMPLIDA",IF(AND(ISNUMBER(L422),ISNUMBER(INDIRECT("FECHA_"&amp;$B422,1))), IF(L422&lt;=INDIRECT("FECHA_"&amp;$B422,1),"INCUMPLIDA","PROCESO"), "VERIFICAR FECHA")),"SIN VALOR AVANCE")</f>
        <v>PROCESO</v>
      </c>
    </row>
    <row r="423" spans="1:18" ht="150">
      <c r="A423" s="278" t="s">
        <v>19</v>
      </c>
      <c r="B423" s="203" t="s">
        <v>14</v>
      </c>
      <c r="C423" s="609"/>
      <c r="D423" s="609"/>
      <c r="E423" s="608"/>
      <c r="F423" s="608"/>
      <c r="G423" s="196" t="s">
        <v>1044</v>
      </c>
      <c r="H423" s="515" t="s">
        <v>1045</v>
      </c>
      <c r="I423" s="515" t="s">
        <v>1046</v>
      </c>
      <c r="J423" s="204">
        <v>4</v>
      </c>
      <c r="K423" s="202">
        <v>44986</v>
      </c>
      <c r="L423" s="202">
        <v>45351</v>
      </c>
      <c r="M423" s="199">
        <f t="shared" si="18"/>
        <v>52.142857142857146</v>
      </c>
      <c r="N423" s="200">
        <v>1</v>
      </c>
      <c r="O423" s="515" t="s">
        <v>1047</v>
      </c>
      <c r="P423" s="200">
        <f t="shared" si="16"/>
        <v>1</v>
      </c>
      <c r="Q423" s="201" t="str" cm="1">
        <f t="array" aca="1" ref="Q423" ca="1">IF(ISNUMBER(P423),IF(P423=100%,"CUMPLIDA",IF(AND(ISNUMBER(L423),ISNUMBER(INDIRECT("FECHA_"&amp;$B423,1))), IF(L423&lt;=INDIRECT("FECHA_"&amp;$B423,1),"INCUMPLIDA","PROCESO"), "VERIFICAR FECHA")),"SIN VALOR AVANCE")</f>
        <v>CUMPLIDA</v>
      </c>
    </row>
    <row r="424" spans="1:18" ht="105" customHeight="1">
      <c r="A424" s="278" t="s">
        <v>19</v>
      </c>
      <c r="B424" s="203" t="s">
        <v>14</v>
      </c>
      <c r="C424" s="609"/>
      <c r="D424" s="609"/>
      <c r="E424" s="196" t="s">
        <v>1048</v>
      </c>
      <c r="F424" s="608"/>
      <c r="G424" s="205" t="s">
        <v>1049</v>
      </c>
      <c r="H424" s="517" t="s">
        <v>1050</v>
      </c>
      <c r="I424" s="515" t="s">
        <v>1051</v>
      </c>
      <c r="J424" s="204">
        <v>2</v>
      </c>
      <c r="K424" s="198">
        <v>44986</v>
      </c>
      <c r="L424" s="198">
        <v>45351</v>
      </c>
      <c r="M424" s="199">
        <f t="shared" si="18"/>
        <v>52.142857142857146</v>
      </c>
      <c r="N424" s="200">
        <v>1</v>
      </c>
      <c r="O424" s="515" t="s">
        <v>1052</v>
      </c>
      <c r="P424" s="200">
        <f t="shared" si="16"/>
        <v>1</v>
      </c>
      <c r="Q424" s="201" t="str" cm="1">
        <f t="array" aca="1" ref="Q424" ca="1">IF(ISNUMBER(P424),IF(P424=100%,"CUMPLIDA",IF(AND(ISNUMBER(L424),ISNUMBER(INDIRECT("FECHA_"&amp;$B424,1))), IF(L424&lt;=INDIRECT("FECHA_"&amp;$B424,1),"INCUMPLIDA","PROCESO"), "VERIFICAR FECHA")),"SIN VALOR AVANCE")</f>
        <v>CUMPLIDA</v>
      </c>
    </row>
    <row r="425" spans="1:18" ht="285">
      <c r="A425" s="278" t="s">
        <v>19</v>
      </c>
      <c r="B425" s="203" t="s">
        <v>14</v>
      </c>
      <c r="C425" s="609"/>
      <c r="D425" s="609"/>
      <c r="E425" s="205" t="s">
        <v>1053</v>
      </c>
      <c r="F425" s="608"/>
      <c r="G425" s="196" t="s">
        <v>1054</v>
      </c>
      <c r="H425" s="515" t="s">
        <v>1055</v>
      </c>
      <c r="I425" s="515" t="s">
        <v>1051</v>
      </c>
      <c r="J425" s="204">
        <v>2</v>
      </c>
      <c r="K425" s="198">
        <v>44986</v>
      </c>
      <c r="L425" s="198">
        <v>45351</v>
      </c>
      <c r="M425" s="199">
        <f t="shared" si="18"/>
        <v>52.142857142857146</v>
      </c>
      <c r="N425" s="200">
        <v>1</v>
      </c>
      <c r="O425" s="515" t="s">
        <v>1056</v>
      </c>
      <c r="P425" s="200">
        <f t="shared" si="16"/>
        <v>1</v>
      </c>
      <c r="Q425" s="201" t="str" cm="1">
        <f t="array" aca="1" ref="Q425" ca="1">IF(ISNUMBER(P425),IF(P425=100%,"CUMPLIDA",IF(AND(ISNUMBER(L425),ISNUMBER(INDIRECT("FECHA_"&amp;$B425,1))), IF(L425&lt;=INDIRECT("FECHA_"&amp;$B425,1),"INCUMPLIDA","PROCESO"), "VERIFICAR FECHA")),"SIN VALOR AVANCE")</f>
        <v>CUMPLIDA</v>
      </c>
    </row>
    <row r="426" spans="1:18" ht="75" customHeight="1">
      <c r="A426" s="278" t="s">
        <v>19</v>
      </c>
      <c r="B426" s="203" t="s">
        <v>14</v>
      </c>
      <c r="C426" s="609"/>
      <c r="D426" s="609"/>
      <c r="E426" s="611" t="s">
        <v>1057</v>
      </c>
      <c r="F426" s="608"/>
      <c r="G426" s="196" t="s">
        <v>1058</v>
      </c>
      <c r="H426" s="515" t="s">
        <v>1059</v>
      </c>
      <c r="I426" s="515" t="s">
        <v>1060</v>
      </c>
      <c r="J426" s="204">
        <v>3</v>
      </c>
      <c r="K426" s="198">
        <v>45139</v>
      </c>
      <c r="L426" s="198">
        <v>45291</v>
      </c>
      <c r="M426" s="199">
        <f t="shared" si="18"/>
        <v>21.714285714285715</v>
      </c>
      <c r="N426" s="200">
        <v>1</v>
      </c>
      <c r="O426" s="515" t="s">
        <v>1061</v>
      </c>
      <c r="P426" s="200">
        <f t="shared" si="16"/>
        <v>1</v>
      </c>
      <c r="Q426" s="201" t="str" cm="1">
        <f t="array" aca="1" ref="Q426" ca="1">IF(ISNUMBER(P426),IF(P426=100%,"CUMPLIDA",IF(AND(ISNUMBER(L426),ISNUMBER(INDIRECT("FECHA_"&amp;$B426,1))), IF(L426&lt;=INDIRECT("FECHA_"&amp;$B426,1),"INCUMPLIDA","PROCESO"), "VERIFICAR FECHA")),"SIN VALOR AVANCE")</f>
        <v>CUMPLIDA</v>
      </c>
    </row>
    <row r="427" spans="1:18" ht="135">
      <c r="A427" s="278" t="s">
        <v>19</v>
      </c>
      <c r="B427" s="203" t="s">
        <v>14</v>
      </c>
      <c r="C427" s="609"/>
      <c r="D427" s="609"/>
      <c r="E427" s="611"/>
      <c r="F427" s="608"/>
      <c r="G427" s="196" t="s">
        <v>1062</v>
      </c>
      <c r="H427" s="515" t="s">
        <v>1063</v>
      </c>
      <c r="I427" s="515" t="s">
        <v>1064</v>
      </c>
      <c r="J427" s="204">
        <v>1</v>
      </c>
      <c r="K427" s="198">
        <v>45139</v>
      </c>
      <c r="L427" s="198">
        <v>45169</v>
      </c>
      <c r="M427" s="199">
        <f t="shared" si="18"/>
        <v>4.2857142857142856</v>
      </c>
      <c r="N427" s="200">
        <v>1</v>
      </c>
      <c r="O427" s="515" t="s">
        <v>1061</v>
      </c>
      <c r="P427" s="200">
        <f t="shared" si="16"/>
        <v>1</v>
      </c>
      <c r="Q427" s="201" t="str" cm="1">
        <f t="array" aca="1" ref="Q427" ca="1">IF(ISNUMBER(P427),IF(P427=100%,"CUMPLIDA",IF(AND(ISNUMBER(L427),ISNUMBER(INDIRECT("FECHA_"&amp;$B427,1))), IF(L427&lt;=INDIRECT("FECHA_"&amp;$B427,1),"INCUMPLIDA","PROCESO"), "VERIFICAR FECHA")),"SIN VALOR AVANCE")</f>
        <v>CUMPLIDA</v>
      </c>
    </row>
    <row r="428" spans="1:18" ht="45.75" customHeight="1">
      <c r="A428" s="278" t="s">
        <v>19</v>
      </c>
      <c r="B428" s="203" t="s">
        <v>14</v>
      </c>
      <c r="C428" s="609"/>
      <c r="D428" s="609"/>
      <c r="E428" s="608" t="s">
        <v>1065</v>
      </c>
      <c r="F428" s="608"/>
      <c r="G428" s="196" t="s">
        <v>810</v>
      </c>
      <c r="H428" s="515" t="s">
        <v>233</v>
      </c>
      <c r="I428" s="515" t="s">
        <v>234</v>
      </c>
      <c r="J428" s="204">
        <v>1</v>
      </c>
      <c r="K428" s="202">
        <v>45231</v>
      </c>
      <c r="L428" s="202">
        <v>45504</v>
      </c>
      <c r="M428" s="199">
        <f t="shared" si="18"/>
        <v>39</v>
      </c>
      <c r="N428" s="200">
        <v>1</v>
      </c>
      <c r="O428" s="515" t="s">
        <v>1032</v>
      </c>
      <c r="P428" s="200">
        <f t="shared" si="16"/>
        <v>1</v>
      </c>
      <c r="Q428" s="201" t="str" cm="1">
        <f t="array" aca="1" ref="Q428" ca="1">IF(ISNUMBER(P428),IF(P428=100%,"CUMPLIDA",IF(AND(ISNUMBER(L428),ISNUMBER(INDIRECT("FECHA_"&amp;$B428,1))), IF(L428&lt;=INDIRECT("FECHA_"&amp;$B428,1),"INCUMPLIDA","PROCESO"), "VERIFICAR FECHA")),"SIN VALOR AVANCE")</f>
        <v>CUMPLIDA</v>
      </c>
    </row>
    <row r="429" spans="1:18" ht="225.75">
      <c r="A429" s="278" t="s">
        <v>19</v>
      </c>
      <c r="B429" s="203" t="s">
        <v>14</v>
      </c>
      <c r="C429" s="609"/>
      <c r="D429" s="609"/>
      <c r="E429" s="608"/>
      <c r="F429" s="608"/>
      <c r="G429" s="196" t="s">
        <v>813</v>
      </c>
      <c r="H429" s="515" t="s">
        <v>237</v>
      </c>
      <c r="I429" s="515" t="s">
        <v>238</v>
      </c>
      <c r="J429" s="204">
        <v>1</v>
      </c>
      <c r="K429" s="202">
        <v>45323</v>
      </c>
      <c r="L429" s="202">
        <v>45747</v>
      </c>
      <c r="M429" s="199">
        <f t="shared" si="18"/>
        <v>60.571428571428569</v>
      </c>
      <c r="N429" s="200">
        <v>1</v>
      </c>
      <c r="O429" s="526" t="s">
        <v>1033</v>
      </c>
      <c r="P429" s="200">
        <f t="shared" si="16"/>
        <v>1</v>
      </c>
      <c r="Q429" s="201" t="str" cm="1">
        <f t="array" aca="1" ref="Q429" ca="1">IF(ISNUMBER(P429),IF(P429=100%,"CUMPLIDA",IF(AND(ISNUMBER(L429),ISNUMBER(INDIRECT("FECHA_"&amp;$B429,1))), IF(L429&lt;=INDIRECT("FECHA_"&amp;$B429,1),"INCUMPLIDA","PROCESO"), "VERIFICAR FECHA")),"SIN VALOR AVANCE")</f>
        <v>CUMPLIDA</v>
      </c>
    </row>
    <row r="430" spans="1:18" ht="60.75">
      <c r="A430" s="278" t="s">
        <v>19</v>
      </c>
      <c r="B430" s="203" t="s">
        <v>14</v>
      </c>
      <c r="C430" s="609"/>
      <c r="D430" s="609"/>
      <c r="E430" s="608"/>
      <c r="F430" s="608"/>
      <c r="G430" s="196" t="s">
        <v>815</v>
      </c>
      <c r="H430" s="515" t="s">
        <v>241</v>
      </c>
      <c r="I430" s="515" t="s">
        <v>242</v>
      </c>
      <c r="J430" s="204">
        <v>1</v>
      </c>
      <c r="K430" s="202">
        <v>45323</v>
      </c>
      <c r="L430" s="202">
        <v>45747</v>
      </c>
      <c r="M430" s="199">
        <f t="shared" si="18"/>
        <v>60.571428571428569</v>
      </c>
      <c r="N430" s="200">
        <v>1</v>
      </c>
      <c r="O430" s="515" t="s">
        <v>1032</v>
      </c>
      <c r="P430" s="200">
        <f t="shared" si="16"/>
        <v>1</v>
      </c>
      <c r="Q430" s="201" t="str" cm="1">
        <f t="array" aca="1" ref="Q430" ca="1">IF(ISNUMBER(P430),IF(P430=100%,"CUMPLIDA",IF(AND(ISNUMBER(L430),ISNUMBER(INDIRECT("FECHA_"&amp;$B430,1))), IF(L430&lt;=INDIRECT("FECHA_"&amp;$B430,1),"INCUMPLIDA","PROCESO"), "VERIFICAR FECHA")),"SIN VALOR AVANCE")</f>
        <v>CUMPLIDA</v>
      </c>
    </row>
    <row r="431" spans="1:18" ht="225.75">
      <c r="A431" s="278" t="s">
        <v>19</v>
      </c>
      <c r="B431" s="203" t="s">
        <v>14</v>
      </c>
      <c r="C431" s="609"/>
      <c r="D431" s="609"/>
      <c r="E431" s="608"/>
      <c r="F431" s="608"/>
      <c r="G431" s="196" t="s">
        <v>816</v>
      </c>
      <c r="H431" s="515" t="s">
        <v>245</v>
      </c>
      <c r="I431" s="515" t="s">
        <v>246</v>
      </c>
      <c r="J431" s="204">
        <v>1</v>
      </c>
      <c r="K431" s="202">
        <v>45231</v>
      </c>
      <c r="L431" s="202">
        <v>45747</v>
      </c>
      <c r="M431" s="199">
        <f t="shared" si="18"/>
        <v>73.714285714285708</v>
      </c>
      <c r="N431" s="200">
        <v>1</v>
      </c>
      <c r="O431" s="515" t="s">
        <v>991</v>
      </c>
      <c r="P431" s="200">
        <f t="shared" si="16"/>
        <v>1</v>
      </c>
      <c r="Q431" s="201" t="str" cm="1">
        <f t="array" aca="1" ref="Q431" ca="1">IF(ISNUMBER(P431),IF(P431=100%,"CUMPLIDA",IF(AND(ISNUMBER(L431),ISNUMBER(INDIRECT("FECHA_"&amp;$B431,1))), IF(L431&lt;=INDIRECT("FECHA_"&amp;$B431,1),"INCUMPLIDA","PROCESO"), "VERIFICAR FECHA")),"SIN VALOR AVANCE")</f>
        <v>CUMPLIDA</v>
      </c>
    </row>
    <row r="432" spans="1:18" ht="225.75">
      <c r="A432" s="278" t="s">
        <v>19</v>
      </c>
      <c r="B432" s="203" t="s">
        <v>14</v>
      </c>
      <c r="C432" s="609"/>
      <c r="D432" s="609"/>
      <c r="E432" s="608"/>
      <c r="F432" s="608"/>
      <c r="G432" s="196" t="s">
        <v>817</v>
      </c>
      <c r="H432" s="515" t="s">
        <v>248</v>
      </c>
      <c r="I432" s="515" t="s">
        <v>249</v>
      </c>
      <c r="J432" s="204">
        <v>1</v>
      </c>
      <c r="K432" s="202">
        <v>45323</v>
      </c>
      <c r="L432" s="202">
        <v>45747</v>
      </c>
      <c r="M432" s="199">
        <f t="shared" si="18"/>
        <v>60.571428571428569</v>
      </c>
      <c r="N432" s="200">
        <v>1</v>
      </c>
      <c r="O432" s="515" t="s">
        <v>991</v>
      </c>
      <c r="P432" s="200">
        <f t="shared" si="16"/>
        <v>1</v>
      </c>
      <c r="Q432" s="201" t="str" cm="1">
        <f t="array" aca="1" ref="Q432" ca="1">IF(ISNUMBER(P432),IF(P432=100%,"CUMPLIDA",IF(AND(ISNUMBER(L432),ISNUMBER(INDIRECT("FECHA_"&amp;$B432,1))), IF(L432&lt;=INDIRECT("FECHA_"&amp;$B432,1),"INCUMPLIDA","PROCESO"), "VERIFICAR FECHA")),"SIN VALOR AVANCE")</f>
        <v>CUMPLIDA</v>
      </c>
    </row>
    <row r="433" spans="1:17" ht="60.75">
      <c r="A433" s="278" t="s">
        <v>19</v>
      </c>
      <c r="B433" s="203" t="s">
        <v>14</v>
      </c>
      <c r="C433" s="609"/>
      <c r="D433" s="609"/>
      <c r="E433" s="608"/>
      <c r="F433" s="608"/>
      <c r="G433" s="196" t="s">
        <v>818</v>
      </c>
      <c r="H433" s="515" t="s">
        <v>251</v>
      </c>
      <c r="I433" s="515" t="s">
        <v>252</v>
      </c>
      <c r="J433" s="204">
        <v>1</v>
      </c>
      <c r="K433" s="202">
        <v>45231</v>
      </c>
      <c r="L433" s="202">
        <v>45747</v>
      </c>
      <c r="M433" s="199">
        <f t="shared" si="18"/>
        <v>73.714285714285708</v>
      </c>
      <c r="N433" s="200">
        <v>1</v>
      </c>
      <c r="O433" s="515" t="s">
        <v>1032</v>
      </c>
      <c r="P433" s="200">
        <f t="shared" si="16"/>
        <v>1</v>
      </c>
      <c r="Q433" s="201" t="str" cm="1">
        <f t="array" aca="1" ref="Q433" ca="1">IF(ISNUMBER(P433),IF(P433=100%,"CUMPLIDA",IF(AND(ISNUMBER(L433),ISNUMBER(INDIRECT("FECHA_"&amp;$B433,1))), IF(L433&lt;=INDIRECT("FECHA_"&amp;$B433,1),"INCUMPLIDA","PROCESO"), "VERIFICAR FECHA")),"SIN VALOR AVANCE")</f>
        <v>CUMPLIDA</v>
      </c>
    </row>
    <row r="434" spans="1:17" ht="255.75">
      <c r="A434" s="278" t="s">
        <v>19</v>
      </c>
      <c r="B434" s="203" t="s">
        <v>14</v>
      </c>
      <c r="C434" s="609"/>
      <c r="D434" s="609"/>
      <c r="E434" s="608"/>
      <c r="F434" s="608"/>
      <c r="G434" s="196" t="s">
        <v>819</v>
      </c>
      <c r="H434" s="515" t="s">
        <v>254</v>
      </c>
      <c r="I434" s="515" t="s">
        <v>255</v>
      </c>
      <c r="J434" s="204">
        <v>1</v>
      </c>
      <c r="K434" s="202">
        <v>45231</v>
      </c>
      <c r="L434" s="202">
        <v>45808</v>
      </c>
      <c r="M434" s="199">
        <f t="shared" si="18"/>
        <v>82.428571428571431</v>
      </c>
      <c r="N434" s="200">
        <v>1</v>
      </c>
      <c r="O434" s="526" t="s">
        <v>1043</v>
      </c>
      <c r="P434" s="200">
        <f t="shared" si="16"/>
        <v>1</v>
      </c>
      <c r="Q434" s="201" t="str" cm="1">
        <f t="array" aca="1" ref="Q434" ca="1">IF(ISNUMBER(P434),IF(P434=100%,"CUMPLIDA",IF(AND(ISNUMBER(L434),ISNUMBER(INDIRECT("FECHA_"&amp;$B434,1))), IF(L434&lt;=INDIRECT("FECHA_"&amp;$B434,1),"INCUMPLIDA","PROCESO"), "VERIFICAR FECHA")),"SIN VALOR AVANCE")</f>
        <v>CUMPLIDA</v>
      </c>
    </row>
    <row r="435" spans="1:17" ht="60.75">
      <c r="A435" s="278" t="s">
        <v>19</v>
      </c>
      <c r="B435" s="203" t="s">
        <v>14</v>
      </c>
      <c r="C435" s="609"/>
      <c r="D435" s="609"/>
      <c r="E435" s="608"/>
      <c r="F435" s="608"/>
      <c r="G435" s="196" t="s">
        <v>821</v>
      </c>
      <c r="H435" s="515" t="s">
        <v>258</v>
      </c>
      <c r="I435" s="515" t="s">
        <v>259</v>
      </c>
      <c r="J435" s="204">
        <v>7</v>
      </c>
      <c r="K435" s="202">
        <v>46024</v>
      </c>
      <c r="L435" s="202">
        <v>46660</v>
      </c>
      <c r="M435" s="199">
        <f t="shared" si="18"/>
        <v>90.857142857142861</v>
      </c>
      <c r="N435" s="200">
        <v>0</v>
      </c>
      <c r="O435" s="515" t="s">
        <v>1032</v>
      </c>
      <c r="P435" s="200">
        <f t="shared" si="16"/>
        <v>0</v>
      </c>
      <c r="Q435" s="201" t="str" cm="1">
        <f t="array" aca="1" ref="Q435" ca="1">IF(ISNUMBER(P435),IF(P435=100%,"CUMPLIDA",IF(AND(ISNUMBER(L435),ISNUMBER(INDIRECT("FECHA_"&amp;$B435,1))), IF(L435&lt;=INDIRECT("FECHA_"&amp;$B435,1),"INCUMPLIDA","PROCESO"), "VERIFICAR FECHA")),"SIN VALOR AVANCE")</f>
        <v>PROCESO</v>
      </c>
    </row>
    <row r="436" spans="1:17" ht="150.75">
      <c r="A436" s="278" t="s">
        <v>19</v>
      </c>
      <c r="B436" s="203" t="s">
        <v>14</v>
      </c>
      <c r="C436" s="609"/>
      <c r="D436" s="609"/>
      <c r="E436" s="608"/>
      <c r="F436" s="608"/>
      <c r="G436" s="196" t="s">
        <v>822</v>
      </c>
      <c r="H436" s="515" t="s">
        <v>261</v>
      </c>
      <c r="I436" s="515" t="s">
        <v>262</v>
      </c>
      <c r="J436" s="204">
        <v>1</v>
      </c>
      <c r="K436" s="202">
        <v>46024</v>
      </c>
      <c r="L436" s="202">
        <v>46660</v>
      </c>
      <c r="M436" s="199">
        <f t="shared" si="18"/>
        <v>90.857142857142861</v>
      </c>
      <c r="N436" s="200">
        <v>0</v>
      </c>
      <c r="O436" s="526" t="s">
        <v>1035</v>
      </c>
      <c r="P436" s="200">
        <f t="shared" si="16"/>
        <v>0</v>
      </c>
      <c r="Q436" s="201" t="str" cm="1">
        <f t="array" aca="1" ref="Q436" ca="1">IF(ISNUMBER(P436),IF(P436=100%,"CUMPLIDA",IF(AND(ISNUMBER(L436),ISNUMBER(INDIRECT("FECHA_"&amp;$B436,1))), IF(L436&lt;=INDIRECT("FECHA_"&amp;$B436,1),"INCUMPLIDA","PROCESO"), "VERIFICAR FECHA")),"SIN VALOR AVANCE")</f>
        <v>PROCESO</v>
      </c>
    </row>
    <row r="437" spans="1:17" ht="255.75">
      <c r="A437" s="278" t="s">
        <v>19</v>
      </c>
      <c r="B437" s="203" t="s">
        <v>14</v>
      </c>
      <c r="C437" s="609"/>
      <c r="D437" s="609"/>
      <c r="E437" s="608"/>
      <c r="F437" s="608"/>
      <c r="G437" s="196" t="s">
        <v>823</v>
      </c>
      <c r="H437" s="515" t="s">
        <v>264</v>
      </c>
      <c r="I437" s="515" t="s">
        <v>265</v>
      </c>
      <c r="J437" s="204">
        <v>2</v>
      </c>
      <c r="K437" s="202">
        <v>46024</v>
      </c>
      <c r="L437" s="202">
        <v>46660</v>
      </c>
      <c r="M437" s="199">
        <f t="shared" si="18"/>
        <v>90.857142857142861</v>
      </c>
      <c r="N437" s="200">
        <v>0</v>
      </c>
      <c r="O437" s="526" t="s">
        <v>1043</v>
      </c>
      <c r="P437" s="200">
        <f t="shared" si="16"/>
        <v>0</v>
      </c>
      <c r="Q437" s="201" t="str" cm="1">
        <f t="array" aca="1" ref="Q437" ca="1">IF(ISNUMBER(P437),IF(P437=100%,"CUMPLIDA",IF(AND(ISNUMBER(L437),ISNUMBER(INDIRECT("FECHA_"&amp;$B437,1))), IF(L437&lt;=INDIRECT("FECHA_"&amp;$B437,1),"INCUMPLIDA","PROCESO"), "VERIFICAR FECHA")),"SIN VALOR AVANCE")</f>
        <v>PROCESO</v>
      </c>
    </row>
    <row r="438" spans="1:17" ht="105">
      <c r="A438" s="278" t="s">
        <v>19</v>
      </c>
      <c r="B438" s="203" t="s">
        <v>14</v>
      </c>
      <c r="C438" s="609"/>
      <c r="D438" s="609"/>
      <c r="E438" s="608"/>
      <c r="F438" s="608"/>
      <c r="G438" s="196" t="s">
        <v>1066</v>
      </c>
      <c r="H438" s="515" t="s">
        <v>1067</v>
      </c>
      <c r="I438" s="515" t="s">
        <v>788</v>
      </c>
      <c r="J438" s="204">
        <v>4</v>
      </c>
      <c r="K438" s="202">
        <v>44986</v>
      </c>
      <c r="L438" s="202">
        <v>45351</v>
      </c>
      <c r="M438" s="199">
        <f t="shared" si="18"/>
        <v>52.142857142857146</v>
      </c>
      <c r="N438" s="200">
        <v>1</v>
      </c>
      <c r="O438" s="515" t="s">
        <v>1052</v>
      </c>
      <c r="P438" s="200">
        <f t="shared" si="16"/>
        <v>1</v>
      </c>
      <c r="Q438" s="201" t="str" cm="1">
        <f t="array" aca="1" ref="Q438" ca="1">IF(ISNUMBER(P438),IF(P438=100%,"CUMPLIDA",IF(AND(ISNUMBER(L438),ISNUMBER(INDIRECT("FECHA_"&amp;$B438,1))), IF(L438&lt;=INDIRECT("FECHA_"&amp;$B438,1),"INCUMPLIDA","PROCESO"), "VERIFICAR FECHA")),"SIN VALOR AVANCE")</f>
        <v>CUMPLIDA</v>
      </c>
    </row>
    <row r="439" spans="1:17" ht="135">
      <c r="A439" s="278" t="s">
        <v>19</v>
      </c>
      <c r="B439" s="203" t="s">
        <v>14</v>
      </c>
      <c r="C439" s="609"/>
      <c r="D439" s="609"/>
      <c r="E439" s="608"/>
      <c r="F439" s="608"/>
      <c r="G439" s="196" t="s">
        <v>1068</v>
      </c>
      <c r="H439" s="515" t="s">
        <v>1067</v>
      </c>
      <c r="I439" s="515" t="s">
        <v>788</v>
      </c>
      <c r="J439" s="204">
        <v>4</v>
      </c>
      <c r="K439" s="202">
        <v>44986</v>
      </c>
      <c r="L439" s="202">
        <v>45351</v>
      </c>
      <c r="M439" s="199">
        <f>(L439-K439)/7</f>
        <v>52.142857142857146</v>
      </c>
      <c r="N439" s="200">
        <v>1</v>
      </c>
      <c r="O439" s="515" t="s">
        <v>1052</v>
      </c>
      <c r="P439" s="200">
        <f t="shared" si="16"/>
        <v>1</v>
      </c>
      <c r="Q439" s="201" t="str" cm="1">
        <f t="array" aca="1" ref="Q439" ca="1">IF(ISNUMBER(P439),IF(P439=100%,"CUMPLIDA",IF(AND(ISNUMBER(L439),ISNUMBER(INDIRECT("FECHA_"&amp;$B439,1))), IF(L439&lt;=INDIRECT("FECHA_"&amp;$B439,1),"INCUMPLIDA","PROCESO"), "VERIFICAR FECHA")),"SIN VALOR AVANCE")</f>
        <v>CUMPLIDA</v>
      </c>
    </row>
    <row r="440" spans="1:17" ht="240.75" customHeight="1">
      <c r="A440" s="278" t="s">
        <v>19</v>
      </c>
      <c r="B440" s="203" t="s">
        <v>14</v>
      </c>
      <c r="C440" s="609" t="s">
        <v>1069</v>
      </c>
      <c r="D440" s="609" t="s">
        <v>312</v>
      </c>
      <c r="E440" s="608" t="s">
        <v>1070</v>
      </c>
      <c r="F440" s="608" t="s">
        <v>1071</v>
      </c>
      <c r="G440" s="205" t="s">
        <v>1072</v>
      </c>
      <c r="H440" s="517" t="s">
        <v>1073</v>
      </c>
      <c r="I440" s="515" t="s">
        <v>1074</v>
      </c>
      <c r="J440" s="204">
        <v>2</v>
      </c>
      <c r="K440" s="198">
        <v>45200</v>
      </c>
      <c r="L440" s="198">
        <v>45565</v>
      </c>
      <c r="M440" s="199">
        <f t="shared" ref="M440:M456" si="19">(L440-K440)/7</f>
        <v>52.142857142857146</v>
      </c>
      <c r="N440" s="200">
        <v>1</v>
      </c>
      <c r="O440" s="515" t="s">
        <v>1075</v>
      </c>
      <c r="P440" s="200">
        <f t="shared" ref="P440:P503" si="20">IF(B440="ITRC",N440,N440/J440)</f>
        <v>1</v>
      </c>
      <c r="Q440" s="201" t="str" cm="1">
        <f t="array" aca="1" ref="Q440" ca="1">IF(ISNUMBER(P440),IF(P440=100%,"CUMPLIDA",IF(AND(ISNUMBER(L440),ISNUMBER(INDIRECT("FECHA_"&amp;$B440,1))), IF(L440&lt;=INDIRECT("FECHA_"&amp;$B440,1),"INCUMPLIDA","PROCESO"), "VERIFICAR FECHA")),"SIN VALOR AVANCE")</f>
        <v>CUMPLIDA</v>
      </c>
    </row>
    <row r="441" spans="1:17" ht="210.75">
      <c r="A441" s="278" t="s">
        <v>19</v>
      </c>
      <c r="B441" s="203" t="s">
        <v>14</v>
      </c>
      <c r="C441" s="609"/>
      <c r="D441" s="609"/>
      <c r="E441" s="608"/>
      <c r="F441" s="608"/>
      <c r="G441" s="205" t="s">
        <v>1076</v>
      </c>
      <c r="H441" s="517" t="s">
        <v>1077</v>
      </c>
      <c r="I441" s="515" t="s">
        <v>1078</v>
      </c>
      <c r="J441" s="204">
        <v>35</v>
      </c>
      <c r="K441" s="198">
        <v>45200</v>
      </c>
      <c r="L441" s="198">
        <v>45565</v>
      </c>
      <c r="M441" s="199">
        <f t="shared" si="19"/>
        <v>52.142857142857146</v>
      </c>
      <c r="N441" s="200">
        <v>1</v>
      </c>
      <c r="O441" s="515" t="s">
        <v>1079</v>
      </c>
      <c r="P441" s="200">
        <f t="shared" si="20"/>
        <v>1</v>
      </c>
      <c r="Q441" s="201" t="str" cm="1">
        <f t="array" aca="1" ref="Q441" ca="1">IF(ISNUMBER(P441),IF(P441=100%,"CUMPLIDA",IF(AND(ISNUMBER(L441),ISNUMBER(INDIRECT("FECHA_"&amp;$B441,1))), IF(L441&lt;=INDIRECT("FECHA_"&amp;$B441,1),"INCUMPLIDA","PROCESO"), "VERIFICAR FECHA")),"SIN VALOR AVANCE")</f>
        <v>CUMPLIDA</v>
      </c>
    </row>
    <row r="442" spans="1:17" ht="300">
      <c r="A442" s="278" t="s">
        <v>19</v>
      </c>
      <c r="B442" s="203" t="s">
        <v>14</v>
      </c>
      <c r="C442" s="609"/>
      <c r="D442" s="609"/>
      <c r="E442" s="608"/>
      <c r="F442" s="608"/>
      <c r="G442" s="211" t="s">
        <v>1080</v>
      </c>
      <c r="H442" s="518" t="s">
        <v>1081</v>
      </c>
      <c r="I442" s="515" t="s">
        <v>1082</v>
      </c>
      <c r="J442" s="204">
        <v>1</v>
      </c>
      <c r="K442" s="275">
        <v>45809</v>
      </c>
      <c r="L442" s="275">
        <v>46053</v>
      </c>
      <c r="M442" s="199">
        <f t="shared" si="19"/>
        <v>34.857142857142854</v>
      </c>
      <c r="N442" s="200">
        <v>0</v>
      </c>
      <c r="O442" s="515" t="s">
        <v>1083</v>
      </c>
      <c r="P442" s="200">
        <f t="shared" si="20"/>
        <v>0</v>
      </c>
      <c r="Q442" s="201" t="str" cm="1">
        <f t="array" aca="1" ref="Q442" ca="1">IF(ISNUMBER(P442),IF(P442=100%,"CUMPLIDA",IF(AND(ISNUMBER(L442),ISNUMBER(INDIRECT("FECHA_"&amp;$B442,1))), IF(L442&lt;=INDIRECT("FECHA_"&amp;$B442,1),"INCUMPLIDA","PROCESO"), "VERIFICAR FECHA")),"SIN VALOR AVANCE")</f>
        <v>PROCESO</v>
      </c>
    </row>
    <row r="443" spans="1:17" ht="165.75">
      <c r="A443" s="278" t="s">
        <v>19</v>
      </c>
      <c r="B443" s="203" t="s">
        <v>14</v>
      </c>
      <c r="C443" s="609"/>
      <c r="D443" s="609"/>
      <c r="E443" s="608"/>
      <c r="F443" s="608"/>
      <c r="G443" s="205" t="s">
        <v>1084</v>
      </c>
      <c r="H443" s="517" t="s">
        <v>1085</v>
      </c>
      <c r="I443" s="515" t="s">
        <v>1086</v>
      </c>
      <c r="J443" s="204">
        <v>105</v>
      </c>
      <c r="K443" s="198">
        <v>45200</v>
      </c>
      <c r="L443" s="198">
        <v>45565</v>
      </c>
      <c r="M443" s="199">
        <f t="shared" si="19"/>
        <v>52.142857142857146</v>
      </c>
      <c r="N443" s="200">
        <v>1</v>
      </c>
      <c r="O443" s="515" t="s">
        <v>1087</v>
      </c>
      <c r="P443" s="200">
        <f t="shared" si="20"/>
        <v>1</v>
      </c>
      <c r="Q443" s="201" t="str" cm="1">
        <f t="array" aca="1" ref="Q443" ca="1">IF(ISNUMBER(P443),IF(P443=100%,"CUMPLIDA",IF(AND(ISNUMBER(L443),ISNUMBER(INDIRECT("FECHA_"&amp;$B443,1))), IF(L443&lt;=INDIRECT("FECHA_"&amp;$B443,1),"INCUMPLIDA","PROCESO"), "VERIFICAR FECHA")),"SIN VALOR AVANCE")</f>
        <v>CUMPLIDA</v>
      </c>
    </row>
    <row r="444" spans="1:17" ht="150.75">
      <c r="A444" s="278" t="s">
        <v>19</v>
      </c>
      <c r="B444" s="203" t="s">
        <v>14</v>
      </c>
      <c r="C444" s="609"/>
      <c r="D444" s="609"/>
      <c r="E444" s="608"/>
      <c r="F444" s="608"/>
      <c r="G444" s="205" t="s">
        <v>1088</v>
      </c>
      <c r="H444" s="517" t="s">
        <v>1089</v>
      </c>
      <c r="I444" s="515" t="s">
        <v>1082</v>
      </c>
      <c r="J444" s="204">
        <v>7</v>
      </c>
      <c r="K444" s="198">
        <v>45200</v>
      </c>
      <c r="L444" s="198">
        <v>45350</v>
      </c>
      <c r="M444" s="199">
        <f t="shared" si="19"/>
        <v>21.428571428571427</v>
      </c>
      <c r="N444" s="200">
        <v>1</v>
      </c>
      <c r="O444" s="515" t="s">
        <v>1090</v>
      </c>
      <c r="P444" s="200">
        <f t="shared" si="20"/>
        <v>1</v>
      </c>
      <c r="Q444" s="201" t="str" cm="1">
        <f t="array" aca="1" ref="Q444" ca="1">IF(ISNUMBER(P444),IF(P444=100%,"CUMPLIDA",IF(AND(ISNUMBER(L444),ISNUMBER(INDIRECT("FECHA_"&amp;$B444,1))), IF(L444&lt;=INDIRECT("FECHA_"&amp;$B444,1),"INCUMPLIDA","PROCESO"), "VERIFICAR FECHA")),"SIN VALOR AVANCE")</f>
        <v>CUMPLIDA</v>
      </c>
    </row>
    <row r="445" spans="1:17" ht="225.75" customHeight="1">
      <c r="A445" s="278" t="s">
        <v>19</v>
      </c>
      <c r="B445" s="203" t="s">
        <v>14</v>
      </c>
      <c r="C445" s="609"/>
      <c r="D445" s="609"/>
      <c r="E445" s="608" t="s">
        <v>1091</v>
      </c>
      <c r="F445" s="608"/>
      <c r="G445" s="205" t="s">
        <v>1072</v>
      </c>
      <c r="H445" s="517" t="s">
        <v>1073</v>
      </c>
      <c r="I445" s="515" t="s">
        <v>1074</v>
      </c>
      <c r="J445" s="204">
        <v>2</v>
      </c>
      <c r="K445" s="198">
        <v>45200</v>
      </c>
      <c r="L445" s="198">
        <v>45565</v>
      </c>
      <c r="M445" s="199">
        <f t="shared" si="19"/>
        <v>52.142857142857146</v>
      </c>
      <c r="N445" s="200">
        <v>1</v>
      </c>
      <c r="O445" s="515" t="s">
        <v>1092</v>
      </c>
      <c r="P445" s="200">
        <f t="shared" si="20"/>
        <v>1</v>
      </c>
      <c r="Q445" s="201" t="str" cm="1">
        <f t="array" aca="1" ref="Q445" ca="1">IF(ISNUMBER(P445),IF(P445=100%,"CUMPLIDA",IF(AND(ISNUMBER(L445),ISNUMBER(INDIRECT("FECHA_"&amp;$B445,1))), IF(L445&lt;=INDIRECT("FECHA_"&amp;$B445,1),"INCUMPLIDA","PROCESO"), "VERIFICAR FECHA")),"SIN VALOR AVANCE")</f>
        <v>CUMPLIDA</v>
      </c>
    </row>
    <row r="446" spans="1:17" ht="225.75">
      <c r="A446" s="278" t="s">
        <v>19</v>
      </c>
      <c r="B446" s="203" t="s">
        <v>14</v>
      </c>
      <c r="C446" s="609"/>
      <c r="D446" s="609"/>
      <c r="E446" s="608"/>
      <c r="F446" s="608"/>
      <c r="G446" s="205" t="s">
        <v>1076</v>
      </c>
      <c r="H446" s="517" t="s">
        <v>1077</v>
      </c>
      <c r="I446" s="515" t="s">
        <v>1078</v>
      </c>
      <c r="J446" s="204">
        <v>35</v>
      </c>
      <c r="K446" s="198">
        <v>45200</v>
      </c>
      <c r="L446" s="198">
        <v>45565</v>
      </c>
      <c r="M446" s="199">
        <f t="shared" si="19"/>
        <v>52.142857142857146</v>
      </c>
      <c r="N446" s="200">
        <v>1</v>
      </c>
      <c r="O446" s="515" t="s">
        <v>1093</v>
      </c>
      <c r="P446" s="200">
        <f t="shared" si="20"/>
        <v>1</v>
      </c>
      <c r="Q446" s="201" t="str" cm="1">
        <f t="array" aca="1" ref="Q446" ca="1">IF(ISNUMBER(P446),IF(P446=100%,"CUMPLIDA",IF(AND(ISNUMBER(L446),ISNUMBER(INDIRECT("FECHA_"&amp;$B446,1))), IF(L446&lt;=INDIRECT("FECHA_"&amp;$B446,1),"INCUMPLIDA","PROCESO"), "VERIFICAR FECHA")),"SIN VALOR AVANCE")</f>
        <v>CUMPLIDA</v>
      </c>
    </row>
    <row r="447" spans="1:17" ht="300">
      <c r="A447" s="278" t="s">
        <v>19</v>
      </c>
      <c r="B447" s="203" t="s">
        <v>14</v>
      </c>
      <c r="C447" s="609"/>
      <c r="D447" s="609"/>
      <c r="E447" s="608"/>
      <c r="F447" s="608"/>
      <c r="G447" s="211" t="s">
        <v>1080</v>
      </c>
      <c r="H447" s="517" t="s">
        <v>1094</v>
      </c>
      <c r="I447" s="515" t="s">
        <v>1082</v>
      </c>
      <c r="J447" s="204">
        <v>1</v>
      </c>
      <c r="K447" s="198">
        <v>45809</v>
      </c>
      <c r="L447" s="198">
        <v>46053</v>
      </c>
      <c r="M447" s="199">
        <f t="shared" si="19"/>
        <v>34.857142857142854</v>
      </c>
      <c r="N447" s="200">
        <v>0</v>
      </c>
      <c r="O447" s="515" t="s">
        <v>1095</v>
      </c>
      <c r="P447" s="200">
        <f t="shared" si="20"/>
        <v>0</v>
      </c>
      <c r="Q447" s="201" t="str" cm="1">
        <f t="array" aca="1" ref="Q447" ca="1">IF(ISNUMBER(P447),IF(P447=100%,"CUMPLIDA",IF(AND(ISNUMBER(L447),ISNUMBER(INDIRECT("FECHA_"&amp;$B447,1))), IF(L447&lt;=INDIRECT("FECHA_"&amp;$B447,1),"INCUMPLIDA","PROCESO"), "VERIFICAR FECHA")),"SIN VALOR AVANCE")</f>
        <v>PROCESO</v>
      </c>
    </row>
    <row r="448" spans="1:17" ht="165.75">
      <c r="A448" s="278" t="s">
        <v>19</v>
      </c>
      <c r="B448" s="203" t="s">
        <v>14</v>
      </c>
      <c r="C448" s="609"/>
      <c r="D448" s="609"/>
      <c r="E448" s="608"/>
      <c r="F448" s="608"/>
      <c r="G448" s="205" t="s">
        <v>1084</v>
      </c>
      <c r="H448" s="517" t="s">
        <v>1085</v>
      </c>
      <c r="I448" s="515" t="s">
        <v>1086</v>
      </c>
      <c r="J448" s="204">
        <v>105</v>
      </c>
      <c r="K448" s="198">
        <v>45200</v>
      </c>
      <c r="L448" s="198">
        <v>45565</v>
      </c>
      <c r="M448" s="199">
        <f t="shared" si="19"/>
        <v>52.142857142857146</v>
      </c>
      <c r="N448" s="200">
        <v>1</v>
      </c>
      <c r="O448" s="515" t="s">
        <v>1096</v>
      </c>
      <c r="P448" s="200">
        <f t="shared" si="20"/>
        <v>1</v>
      </c>
      <c r="Q448" s="201" t="str" cm="1">
        <f t="array" aca="1" ref="Q448" ca="1">IF(ISNUMBER(P448),IF(P448=100%,"CUMPLIDA",IF(AND(ISNUMBER(L448),ISNUMBER(INDIRECT("FECHA_"&amp;$B448,1))), IF(L448&lt;=INDIRECT("FECHA_"&amp;$B448,1),"INCUMPLIDA","PROCESO"), "VERIFICAR FECHA")),"SIN VALOR AVANCE")</f>
        <v>CUMPLIDA</v>
      </c>
    </row>
    <row r="449" spans="1:17" ht="105.75">
      <c r="A449" s="278" t="s">
        <v>19</v>
      </c>
      <c r="B449" s="203" t="s">
        <v>14</v>
      </c>
      <c r="C449" s="609"/>
      <c r="D449" s="609"/>
      <c r="E449" s="608"/>
      <c r="F449" s="608"/>
      <c r="G449" s="205" t="s">
        <v>1088</v>
      </c>
      <c r="H449" s="517" t="s">
        <v>1089</v>
      </c>
      <c r="I449" s="515" t="s">
        <v>1097</v>
      </c>
      <c r="J449" s="204">
        <v>1</v>
      </c>
      <c r="K449" s="198">
        <v>45200</v>
      </c>
      <c r="L449" s="198">
        <v>45350</v>
      </c>
      <c r="M449" s="199">
        <f t="shared" si="19"/>
        <v>21.428571428571427</v>
      </c>
      <c r="N449" s="200">
        <v>1</v>
      </c>
      <c r="O449" s="515" t="s">
        <v>1098</v>
      </c>
      <c r="P449" s="200">
        <f t="shared" si="20"/>
        <v>1</v>
      </c>
      <c r="Q449" s="201" t="str" cm="1">
        <f t="array" aca="1" ref="Q449" ca="1">IF(ISNUMBER(P449),IF(P449=100%,"CUMPLIDA",IF(AND(ISNUMBER(L449),ISNUMBER(INDIRECT("FECHA_"&amp;$B449,1))), IF(L449&lt;=INDIRECT("FECHA_"&amp;$B449,1),"INCUMPLIDA","PROCESO"), "VERIFICAR FECHA")),"SIN VALOR AVANCE")</f>
        <v>CUMPLIDA</v>
      </c>
    </row>
    <row r="450" spans="1:17" ht="180">
      <c r="A450" s="278" t="s">
        <v>19</v>
      </c>
      <c r="B450" s="203" t="s">
        <v>14</v>
      </c>
      <c r="C450" s="609"/>
      <c r="D450" s="609"/>
      <c r="E450" s="205" t="s">
        <v>1099</v>
      </c>
      <c r="F450" s="608"/>
      <c r="G450" s="205" t="s">
        <v>1100</v>
      </c>
      <c r="H450" s="517" t="s">
        <v>1101</v>
      </c>
      <c r="I450" s="515" t="s">
        <v>1102</v>
      </c>
      <c r="J450" s="204">
        <v>35</v>
      </c>
      <c r="K450" s="198">
        <v>45200</v>
      </c>
      <c r="L450" s="198">
        <v>45412</v>
      </c>
      <c r="M450" s="199">
        <f t="shared" si="19"/>
        <v>30.285714285714285</v>
      </c>
      <c r="N450" s="200">
        <v>1</v>
      </c>
      <c r="O450" s="515" t="s">
        <v>1103</v>
      </c>
      <c r="P450" s="200">
        <f t="shared" si="20"/>
        <v>1</v>
      </c>
      <c r="Q450" s="201" t="str" cm="1">
        <f t="array" aca="1" ref="Q450" ca="1">IF(ISNUMBER(P450),IF(P450=100%,"CUMPLIDA",IF(AND(ISNUMBER(L450),ISNUMBER(INDIRECT("FECHA_"&amp;$B450,1))), IF(L450&lt;=INDIRECT("FECHA_"&amp;$B450,1),"INCUMPLIDA","PROCESO"), "VERIFICAR FECHA")),"SIN VALOR AVANCE")</f>
        <v>CUMPLIDA</v>
      </c>
    </row>
    <row r="451" spans="1:17" ht="409.5">
      <c r="A451" s="278" t="s">
        <v>19</v>
      </c>
      <c r="B451" s="203" t="s">
        <v>14</v>
      </c>
      <c r="C451" s="609"/>
      <c r="D451" s="609"/>
      <c r="E451" s="205" t="s">
        <v>1104</v>
      </c>
      <c r="F451" s="608"/>
      <c r="G451" s="205" t="s">
        <v>1100</v>
      </c>
      <c r="H451" s="517" t="s">
        <v>1105</v>
      </c>
      <c r="I451" s="515" t="s">
        <v>1102</v>
      </c>
      <c r="J451" s="204">
        <v>35</v>
      </c>
      <c r="K451" s="198">
        <v>45200</v>
      </c>
      <c r="L451" s="198">
        <v>45412</v>
      </c>
      <c r="M451" s="199">
        <f t="shared" si="19"/>
        <v>30.285714285714285</v>
      </c>
      <c r="N451" s="200">
        <v>1</v>
      </c>
      <c r="O451" s="515" t="s">
        <v>1103</v>
      </c>
      <c r="P451" s="200">
        <f t="shared" si="20"/>
        <v>1</v>
      </c>
      <c r="Q451" s="201" t="str" cm="1">
        <f t="array" aca="1" ref="Q451" ca="1">IF(ISNUMBER(P451),IF(P451=100%,"CUMPLIDA",IF(AND(ISNUMBER(L451),ISNUMBER(INDIRECT("FECHA_"&amp;$B451,1))), IF(L451&lt;=INDIRECT("FECHA_"&amp;$B451,1),"INCUMPLIDA","PROCESO"), "VERIFICAR FECHA")),"SIN VALOR AVANCE")</f>
        <v>CUMPLIDA</v>
      </c>
    </row>
    <row r="452" spans="1:17" ht="255">
      <c r="A452" s="278" t="s">
        <v>19</v>
      </c>
      <c r="B452" s="203" t="s">
        <v>14</v>
      </c>
      <c r="C452" s="609"/>
      <c r="D452" s="609"/>
      <c r="E452" s="205" t="s">
        <v>1106</v>
      </c>
      <c r="F452" s="608"/>
      <c r="G452" s="205" t="s">
        <v>1107</v>
      </c>
      <c r="H452" s="517" t="s">
        <v>1108</v>
      </c>
      <c r="I452" s="517" t="s">
        <v>1086</v>
      </c>
      <c r="J452" s="204">
        <v>105</v>
      </c>
      <c r="K452" s="198">
        <v>45200</v>
      </c>
      <c r="L452" s="198">
        <v>45565</v>
      </c>
      <c r="M452" s="199">
        <f t="shared" si="19"/>
        <v>52.142857142857146</v>
      </c>
      <c r="N452" s="200">
        <v>1</v>
      </c>
      <c r="O452" s="515" t="s">
        <v>1103</v>
      </c>
      <c r="P452" s="200">
        <f t="shared" si="20"/>
        <v>1</v>
      </c>
      <c r="Q452" s="201" t="str" cm="1">
        <f t="array" aca="1" ref="Q452" ca="1">IF(ISNUMBER(P452),IF(P452=100%,"CUMPLIDA",IF(AND(ISNUMBER(L452),ISNUMBER(INDIRECT("FECHA_"&amp;$B452,1))), IF(L452&lt;=INDIRECT("FECHA_"&amp;$B452,1),"INCUMPLIDA","PROCESO"), "VERIFICAR FECHA")),"SIN VALOR AVANCE")</f>
        <v>CUMPLIDA</v>
      </c>
    </row>
    <row r="453" spans="1:17" ht="225.75" customHeight="1">
      <c r="A453" s="278" t="s">
        <v>19</v>
      </c>
      <c r="B453" s="203" t="s">
        <v>14</v>
      </c>
      <c r="C453" s="609"/>
      <c r="D453" s="609"/>
      <c r="E453" s="608" t="s">
        <v>1109</v>
      </c>
      <c r="F453" s="608"/>
      <c r="G453" s="205" t="s">
        <v>1110</v>
      </c>
      <c r="H453" s="517" t="s">
        <v>1073</v>
      </c>
      <c r="I453" s="515" t="s">
        <v>1074</v>
      </c>
      <c r="J453" s="204" t="s">
        <v>1111</v>
      </c>
      <c r="K453" s="198">
        <v>45200</v>
      </c>
      <c r="L453" s="198">
        <v>45565</v>
      </c>
      <c r="M453" s="199">
        <f t="shared" si="19"/>
        <v>52.142857142857146</v>
      </c>
      <c r="N453" s="200">
        <v>1</v>
      </c>
      <c r="O453" s="515" t="s">
        <v>1112</v>
      </c>
      <c r="P453" s="200">
        <f t="shared" si="20"/>
        <v>1</v>
      </c>
      <c r="Q453" s="201" t="str" cm="1">
        <f t="array" aca="1" ref="Q453" ca="1">IF(ISNUMBER(P453),IF(P453=100%,"CUMPLIDA",IF(AND(ISNUMBER(L453),ISNUMBER(INDIRECT("FECHA_"&amp;$B453,1))), IF(L453&lt;=INDIRECT("FECHA_"&amp;$B453,1),"INCUMPLIDA","PROCESO"), "VERIFICAR FECHA")),"SIN VALOR AVANCE")</f>
        <v>CUMPLIDA</v>
      </c>
    </row>
    <row r="454" spans="1:17" ht="165.75">
      <c r="A454" s="278" t="s">
        <v>19</v>
      </c>
      <c r="B454" s="203" t="s">
        <v>14</v>
      </c>
      <c r="C454" s="609"/>
      <c r="D454" s="609"/>
      <c r="E454" s="608"/>
      <c r="F454" s="608"/>
      <c r="G454" s="205" t="s">
        <v>1084</v>
      </c>
      <c r="H454" s="517" t="s">
        <v>1113</v>
      </c>
      <c r="I454" s="515" t="s">
        <v>1114</v>
      </c>
      <c r="J454" s="204">
        <v>105</v>
      </c>
      <c r="K454" s="198">
        <v>45200</v>
      </c>
      <c r="L454" s="198">
        <v>45565</v>
      </c>
      <c r="M454" s="199">
        <f t="shared" si="19"/>
        <v>52.142857142857146</v>
      </c>
      <c r="N454" s="200">
        <v>1</v>
      </c>
      <c r="O454" s="515" t="s">
        <v>1103</v>
      </c>
      <c r="P454" s="200">
        <f t="shared" si="20"/>
        <v>1</v>
      </c>
      <c r="Q454" s="201" t="str" cm="1">
        <f t="array" aca="1" ref="Q454" ca="1">IF(ISNUMBER(P454),IF(P454=100%,"CUMPLIDA",IF(AND(ISNUMBER(L454),ISNUMBER(INDIRECT("FECHA_"&amp;$B454,1))), IF(L454&lt;=INDIRECT("FECHA_"&amp;$B454,1),"INCUMPLIDA","PROCESO"), "VERIFICAR FECHA")),"SIN VALOR AVANCE")</f>
        <v>CUMPLIDA</v>
      </c>
    </row>
    <row r="455" spans="1:17" ht="240.75">
      <c r="A455" s="278" t="s">
        <v>19</v>
      </c>
      <c r="B455" s="203" t="s">
        <v>14</v>
      </c>
      <c r="C455" s="609"/>
      <c r="D455" s="609"/>
      <c r="E455" s="608"/>
      <c r="F455" s="608"/>
      <c r="G455" s="205" t="s">
        <v>1110</v>
      </c>
      <c r="H455" s="517" t="s">
        <v>1073</v>
      </c>
      <c r="I455" s="515" t="s">
        <v>1074</v>
      </c>
      <c r="J455" s="204">
        <v>2</v>
      </c>
      <c r="K455" s="198">
        <v>45200</v>
      </c>
      <c r="L455" s="198">
        <v>45565</v>
      </c>
      <c r="M455" s="199">
        <f t="shared" si="19"/>
        <v>52.142857142857146</v>
      </c>
      <c r="N455" s="200">
        <v>1</v>
      </c>
      <c r="O455" s="515" t="s">
        <v>1115</v>
      </c>
      <c r="P455" s="200">
        <f t="shared" si="20"/>
        <v>1</v>
      </c>
      <c r="Q455" s="201" t="str" cm="1">
        <f t="array" aca="1" ref="Q455" ca="1">IF(ISNUMBER(P455),IF(P455=100%,"CUMPLIDA",IF(AND(ISNUMBER(L455),ISNUMBER(INDIRECT("FECHA_"&amp;$B455,1))), IF(L455&lt;=INDIRECT("FECHA_"&amp;$B455,1),"INCUMPLIDA","PROCESO"), "VERIFICAR FECHA")),"SIN VALOR AVANCE")</f>
        <v>CUMPLIDA</v>
      </c>
    </row>
    <row r="456" spans="1:17" ht="165.75">
      <c r="A456" s="278" t="s">
        <v>19</v>
      </c>
      <c r="B456" s="203" t="s">
        <v>14</v>
      </c>
      <c r="C456" s="609"/>
      <c r="D456" s="609"/>
      <c r="E456" s="608"/>
      <c r="F456" s="608"/>
      <c r="G456" s="205" t="s">
        <v>1084</v>
      </c>
      <c r="H456" s="517" t="s">
        <v>1113</v>
      </c>
      <c r="I456" s="515" t="s">
        <v>1114</v>
      </c>
      <c r="J456" s="204">
        <v>105</v>
      </c>
      <c r="K456" s="198">
        <v>45200</v>
      </c>
      <c r="L456" s="198">
        <v>45565</v>
      </c>
      <c r="M456" s="199">
        <f t="shared" si="19"/>
        <v>52.142857142857146</v>
      </c>
      <c r="N456" s="200">
        <v>1</v>
      </c>
      <c r="O456" s="515" t="s">
        <v>1116</v>
      </c>
      <c r="P456" s="200">
        <f t="shared" si="20"/>
        <v>1</v>
      </c>
      <c r="Q456" s="201" t="str" cm="1">
        <f t="array" aca="1" ref="Q456" ca="1">IF(ISNUMBER(P456),IF(P456=100%,"CUMPLIDA",IF(AND(ISNUMBER(L456),ISNUMBER(INDIRECT("FECHA_"&amp;$B456,1))), IF(L456&lt;=INDIRECT("FECHA_"&amp;$B456,1),"INCUMPLIDA","PROCESO"), "VERIFICAR FECHA")),"SIN VALOR AVANCE")</f>
        <v>CUMPLIDA</v>
      </c>
    </row>
    <row r="457" spans="1:17" ht="405" customHeight="1">
      <c r="A457" s="278" t="s">
        <v>19</v>
      </c>
      <c r="B457" s="203" t="s">
        <v>14</v>
      </c>
      <c r="C457" s="609"/>
      <c r="D457" s="609"/>
      <c r="E457" s="205" t="s">
        <v>1117</v>
      </c>
      <c r="F457" s="608"/>
      <c r="G457" s="205" t="s">
        <v>1118</v>
      </c>
      <c r="H457" s="517" t="s">
        <v>1119</v>
      </c>
      <c r="I457" s="515" t="s">
        <v>1120</v>
      </c>
      <c r="J457" s="204">
        <v>1</v>
      </c>
      <c r="K457" s="198">
        <v>45189</v>
      </c>
      <c r="L457" s="198">
        <v>45382</v>
      </c>
      <c r="M457" s="199">
        <f>(L457-K457)/7</f>
        <v>27.571428571428573</v>
      </c>
      <c r="N457" s="200">
        <v>1</v>
      </c>
      <c r="O457" s="515" t="s">
        <v>1121</v>
      </c>
      <c r="P457" s="200">
        <f t="shared" si="20"/>
        <v>1</v>
      </c>
      <c r="Q457" s="201" t="str" cm="1">
        <f t="array" aca="1" ref="Q457" ca="1">IF(ISNUMBER(P457),IF(P457=100%,"CUMPLIDA",IF(AND(ISNUMBER(L457),ISNUMBER(INDIRECT("FECHA_"&amp;$B457,1))), IF(L457&lt;=INDIRECT("FECHA_"&amp;$B457,1),"INCUMPLIDA","PROCESO"), "VERIFICAR FECHA")),"SIN VALOR AVANCE")</f>
        <v>CUMPLIDA</v>
      </c>
    </row>
    <row r="458" spans="1:17" ht="120" customHeight="1">
      <c r="A458" s="278" t="s">
        <v>19</v>
      </c>
      <c r="B458" s="203" t="s">
        <v>14</v>
      </c>
      <c r="C458" s="609" t="s">
        <v>1122</v>
      </c>
      <c r="D458" s="609" t="s">
        <v>312</v>
      </c>
      <c r="E458" s="608" t="s">
        <v>1123</v>
      </c>
      <c r="F458" s="608" t="s">
        <v>1124</v>
      </c>
      <c r="G458" s="196" t="s">
        <v>1125</v>
      </c>
      <c r="H458" s="515" t="s">
        <v>1126</v>
      </c>
      <c r="I458" s="515" t="s">
        <v>1127</v>
      </c>
      <c r="J458" s="204">
        <v>4</v>
      </c>
      <c r="K458" s="198">
        <v>45231</v>
      </c>
      <c r="L458" s="198">
        <v>45350</v>
      </c>
      <c r="M458" s="199">
        <f t="shared" ref="M458:M475" si="21">(L458-K458)/7</f>
        <v>17</v>
      </c>
      <c r="N458" s="200">
        <v>1</v>
      </c>
      <c r="O458" s="515" t="s">
        <v>1128</v>
      </c>
      <c r="P458" s="200">
        <f t="shared" si="20"/>
        <v>1</v>
      </c>
      <c r="Q458" s="201" t="str" cm="1">
        <f t="array" aca="1" ref="Q458" ca="1">IF(ISNUMBER(P458),IF(P458=100%,"CUMPLIDA",IF(AND(ISNUMBER(L458),ISNUMBER(INDIRECT("FECHA_"&amp;$B458,1))), IF(L458&lt;=INDIRECT("FECHA_"&amp;$B458,1),"INCUMPLIDA","PROCESO"), "VERIFICAR FECHA")),"SIN VALOR AVANCE")</f>
        <v>CUMPLIDA</v>
      </c>
    </row>
    <row r="459" spans="1:17" ht="75.75">
      <c r="A459" s="278" t="s">
        <v>19</v>
      </c>
      <c r="B459" s="203" t="s">
        <v>14</v>
      </c>
      <c r="C459" s="609"/>
      <c r="D459" s="609"/>
      <c r="E459" s="608"/>
      <c r="F459" s="608"/>
      <c r="G459" s="196" t="s">
        <v>1129</v>
      </c>
      <c r="H459" s="515" t="s">
        <v>1130</v>
      </c>
      <c r="I459" s="517" t="s">
        <v>1131</v>
      </c>
      <c r="J459" s="204">
        <v>1</v>
      </c>
      <c r="K459" s="198">
        <v>45352</v>
      </c>
      <c r="L459" s="198">
        <v>45382</v>
      </c>
      <c r="M459" s="199">
        <f t="shared" si="21"/>
        <v>4.2857142857142856</v>
      </c>
      <c r="N459" s="200">
        <v>1</v>
      </c>
      <c r="O459" s="515" t="s">
        <v>1132</v>
      </c>
      <c r="P459" s="200">
        <f t="shared" si="20"/>
        <v>1</v>
      </c>
      <c r="Q459" s="201" t="str" cm="1">
        <f t="array" aca="1" ref="Q459" ca="1">IF(ISNUMBER(P459),IF(P459=100%,"CUMPLIDA",IF(AND(ISNUMBER(L459),ISNUMBER(INDIRECT("FECHA_"&amp;$B459,1))), IF(L459&lt;=INDIRECT("FECHA_"&amp;$B459,1),"INCUMPLIDA","PROCESO"), "VERIFICAR FECHA")),"SIN VALOR AVANCE")</f>
        <v>CUMPLIDA</v>
      </c>
    </row>
    <row r="460" spans="1:17" ht="150">
      <c r="A460" s="278" t="s">
        <v>19</v>
      </c>
      <c r="B460" s="203" t="s">
        <v>14</v>
      </c>
      <c r="C460" s="609"/>
      <c r="D460" s="609"/>
      <c r="E460" s="608"/>
      <c r="F460" s="608"/>
      <c r="G460" s="196" t="s">
        <v>1133</v>
      </c>
      <c r="H460" s="515" t="s">
        <v>1134</v>
      </c>
      <c r="I460" s="517" t="s">
        <v>1135</v>
      </c>
      <c r="J460" s="204">
        <v>6</v>
      </c>
      <c r="K460" s="198">
        <v>45383</v>
      </c>
      <c r="L460" s="198">
        <v>45565</v>
      </c>
      <c r="M460" s="199">
        <f t="shared" si="21"/>
        <v>26</v>
      </c>
      <c r="N460" s="200">
        <v>1</v>
      </c>
      <c r="O460" s="515" t="s">
        <v>1132</v>
      </c>
      <c r="P460" s="200">
        <f t="shared" si="20"/>
        <v>1</v>
      </c>
      <c r="Q460" s="201" t="str" cm="1">
        <f t="array" aca="1" ref="Q460" ca="1">IF(ISNUMBER(P460),IF(P460=100%,"CUMPLIDA",IF(AND(ISNUMBER(L460),ISNUMBER(INDIRECT("FECHA_"&amp;$B460,1))), IF(L460&lt;=INDIRECT("FECHA_"&amp;$B460,1),"INCUMPLIDA","PROCESO"), "VERIFICAR FECHA")),"SIN VALOR AVANCE")</f>
        <v>CUMPLIDA</v>
      </c>
    </row>
    <row r="461" spans="1:17" ht="90.75">
      <c r="A461" s="278" t="s">
        <v>19</v>
      </c>
      <c r="B461" s="203" t="s">
        <v>14</v>
      </c>
      <c r="C461" s="609"/>
      <c r="D461" s="609"/>
      <c r="E461" s="608"/>
      <c r="F461" s="608"/>
      <c r="G461" s="196" t="s">
        <v>1136</v>
      </c>
      <c r="H461" s="515" t="s">
        <v>1137</v>
      </c>
      <c r="I461" s="515" t="s">
        <v>1138</v>
      </c>
      <c r="J461" s="204">
        <v>1</v>
      </c>
      <c r="K461" s="198">
        <v>45231</v>
      </c>
      <c r="L461" s="198">
        <v>45350</v>
      </c>
      <c r="M461" s="199">
        <f t="shared" si="21"/>
        <v>17</v>
      </c>
      <c r="N461" s="200">
        <v>1</v>
      </c>
      <c r="O461" s="515" t="s">
        <v>1139</v>
      </c>
      <c r="P461" s="200">
        <f t="shared" si="20"/>
        <v>1</v>
      </c>
      <c r="Q461" s="201" t="str" cm="1">
        <f t="array" aca="1" ref="Q461" ca="1">IF(ISNUMBER(P461),IF(P461=100%,"CUMPLIDA",IF(AND(ISNUMBER(L461),ISNUMBER(INDIRECT("FECHA_"&amp;$B461,1))), IF(L461&lt;=INDIRECT("FECHA_"&amp;$B461,1),"INCUMPLIDA","PROCESO"), "VERIFICAR FECHA")),"SIN VALOR AVANCE")</f>
        <v>CUMPLIDA</v>
      </c>
    </row>
    <row r="462" spans="1:17" ht="225">
      <c r="A462" s="278" t="s">
        <v>19</v>
      </c>
      <c r="B462" s="203" t="s">
        <v>14</v>
      </c>
      <c r="C462" s="609"/>
      <c r="D462" s="609"/>
      <c r="E462" s="196" t="s">
        <v>1140</v>
      </c>
      <c r="F462" s="608"/>
      <c r="G462" s="196" t="s">
        <v>1141</v>
      </c>
      <c r="H462" s="515" t="s">
        <v>1142</v>
      </c>
      <c r="I462" s="515" t="s">
        <v>1143</v>
      </c>
      <c r="J462" s="204">
        <v>6</v>
      </c>
      <c r="K462" s="198">
        <v>45231</v>
      </c>
      <c r="L462" s="198">
        <v>45596</v>
      </c>
      <c r="M462" s="199">
        <f t="shared" si="21"/>
        <v>52.142857142857146</v>
      </c>
      <c r="N462" s="200">
        <v>1</v>
      </c>
      <c r="O462" s="515" t="s">
        <v>1144</v>
      </c>
      <c r="P462" s="200">
        <f t="shared" si="20"/>
        <v>1</v>
      </c>
      <c r="Q462" s="201" t="str" cm="1">
        <f t="array" aca="1" ref="Q462" ca="1">IF(ISNUMBER(P462),IF(P462=100%,"CUMPLIDA",IF(AND(ISNUMBER(L462),ISNUMBER(INDIRECT("FECHA_"&amp;$B462,1))), IF(L462&lt;=INDIRECT("FECHA_"&amp;$B462,1),"INCUMPLIDA","PROCESO"), "VERIFICAR FECHA")),"SIN VALOR AVANCE")</f>
        <v>CUMPLIDA</v>
      </c>
    </row>
    <row r="463" spans="1:17" ht="105" customHeight="1">
      <c r="A463" s="278" t="s">
        <v>19</v>
      </c>
      <c r="B463" s="203" t="s">
        <v>14</v>
      </c>
      <c r="C463" s="609"/>
      <c r="D463" s="609"/>
      <c r="E463" s="608" t="s">
        <v>1145</v>
      </c>
      <c r="F463" s="608"/>
      <c r="G463" s="196" t="s">
        <v>1146</v>
      </c>
      <c r="H463" s="515" t="s">
        <v>1147</v>
      </c>
      <c r="I463" s="515" t="s">
        <v>1148</v>
      </c>
      <c r="J463" s="204">
        <v>1</v>
      </c>
      <c r="K463" s="198">
        <v>45231</v>
      </c>
      <c r="L463" s="198">
        <v>45260</v>
      </c>
      <c r="M463" s="199">
        <f t="shared" si="21"/>
        <v>4.1428571428571432</v>
      </c>
      <c r="N463" s="200">
        <v>1</v>
      </c>
      <c r="O463" s="515" t="s">
        <v>1149</v>
      </c>
      <c r="P463" s="200">
        <f t="shared" si="20"/>
        <v>1</v>
      </c>
      <c r="Q463" s="201" t="str" cm="1">
        <f t="array" aca="1" ref="Q463" ca="1">IF(ISNUMBER(P463),IF(P463=100%,"CUMPLIDA",IF(AND(ISNUMBER(L463),ISNUMBER(INDIRECT("FECHA_"&amp;$B463,1))), IF(L463&lt;=INDIRECT("FECHA_"&amp;$B463,1),"INCUMPLIDA","PROCESO"), "VERIFICAR FECHA")),"SIN VALOR AVANCE")</f>
        <v>CUMPLIDA</v>
      </c>
    </row>
    <row r="464" spans="1:17" ht="165.75">
      <c r="A464" s="278" t="s">
        <v>19</v>
      </c>
      <c r="B464" s="203" t="s">
        <v>14</v>
      </c>
      <c r="C464" s="609"/>
      <c r="D464" s="609"/>
      <c r="E464" s="608"/>
      <c r="F464" s="608"/>
      <c r="G464" s="196" t="s">
        <v>1150</v>
      </c>
      <c r="H464" s="515" t="s">
        <v>1151</v>
      </c>
      <c r="I464" s="515" t="s">
        <v>1152</v>
      </c>
      <c r="J464" s="204">
        <v>2</v>
      </c>
      <c r="K464" s="198">
        <v>45261</v>
      </c>
      <c r="L464" s="198">
        <v>45351</v>
      </c>
      <c r="M464" s="199">
        <f t="shared" si="21"/>
        <v>12.857142857142858</v>
      </c>
      <c r="N464" s="200">
        <v>1</v>
      </c>
      <c r="O464" s="515" t="s">
        <v>1153</v>
      </c>
      <c r="P464" s="200">
        <f t="shared" si="20"/>
        <v>1</v>
      </c>
      <c r="Q464" s="201" t="str" cm="1">
        <f t="array" aca="1" ref="Q464" ca="1">IF(ISNUMBER(P464),IF(P464=100%,"CUMPLIDA",IF(AND(ISNUMBER(L464),ISNUMBER(INDIRECT("FECHA_"&amp;$B464,1))), IF(L464&lt;=INDIRECT("FECHA_"&amp;$B464,1),"INCUMPLIDA","PROCESO"), "VERIFICAR FECHA")),"SIN VALOR AVANCE")</f>
        <v>CUMPLIDA</v>
      </c>
    </row>
    <row r="465" spans="1:17" ht="90">
      <c r="A465" s="278" t="s">
        <v>19</v>
      </c>
      <c r="B465" s="203" t="s">
        <v>14</v>
      </c>
      <c r="C465" s="609"/>
      <c r="D465" s="609"/>
      <c r="E465" s="608"/>
      <c r="F465" s="608"/>
      <c r="G465" s="196" t="s">
        <v>1154</v>
      </c>
      <c r="H465" s="515" t="s">
        <v>1155</v>
      </c>
      <c r="I465" s="517" t="s">
        <v>1131</v>
      </c>
      <c r="J465" s="204">
        <v>1</v>
      </c>
      <c r="K465" s="198">
        <v>45352</v>
      </c>
      <c r="L465" s="198">
        <v>45382</v>
      </c>
      <c r="M465" s="199">
        <f t="shared" si="21"/>
        <v>4.2857142857142856</v>
      </c>
      <c r="N465" s="200">
        <v>1</v>
      </c>
      <c r="O465" s="515" t="s">
        <v>1156</v>
      </c>
      <c r="P465" s="200">
        <f t="shared" si="20"/>
        <v>1</v>
      </c>
      <c r="Q465" s="201" t="str" cm="1">
        <f t="array" aca="1" ref="Q465" ca="1">IF(ISNUMBER(P465),IF(P465=100%,"CUMPLIDA",IF(AND(ISNUMBER(L465),ISNUMBER(INDIRECT("FECHA_"&amp;$B465,1))), IF(L465&lt;=INDIRECT("FECHA_"&amp;$B465,1),"INCUMPLIDA","PROCESO"), "VERIFICAR FECHA")),"SIN VALOR AVANCE")</f>
        <v>CUMPLIDA</v>
      </c>
    </row>
    <row r="466" spans="1:17" ht="150">
      <c r="A466" s="278" t="s">
        <v>19</v>
      </c>
      <c r="B466" s="203" t="s">
        <v>14</v>
      </c>
      <c r="C466" s="609"/>
      <c r="D466" s="609"/>
      <c r="E466" s="608"/>
      <c r="F466" s="608"/>
      <c r="G466" s="196" t="s">
        <v>1157</v>
      </c>
      <c r="H466" s="515" t="s">
        <v>1158</v>
      </c>
      <c r="I466" s="515" t="s">
        <v>1159</v>
      </c>
      <c r="J466" s="204">
        <v>6</v>
      </c>
      <c r="K466" s="198">
        <v>45383</v>
      </c>
      <c r="L466" s="198">
        <v>45565</v>
      </c>
      <c r="M466" s="199">
        <f t="shared" si="21"/>
        <v>26</v>
      </c>
      <c r="N466" s="200">
        <v>1</v>
      </c>
      <c r="O466" s="515" t="s">
        <v>1156</v>
      </c>
      <c r="P466" s="200">
        <f t="shared" si="20"/>
        <v>1</v>
      </c>
      <c r="Q466" s="201" t="str" cm="1">
        <f t="array" aca="1" ref="Q466" ca="1">IF(ISNUMBER(P466),IF(P466=100%,"CUMPLIDA",IF(AND(ISNUMBER(L466),ISNUMBER(INDIRECT("FECHA_"&amp;$B466,1))), IF(L466&lt;=INDIRECT("FECHA_"&amp;$B466,1),"INCUMPLIDA","PROCESO"), "VERIFICAR FECHA")),"SIN VALOR AVANCE")</f>
        <v>CUMPLIDA</v>
      </c>
    </row>
    <row r="467" spans="1:17" ht="240">
      <c r="A467" s="278" t="s">
        <v>19</v>
      </c>
      <c r="B467" s="203" t="s">
        <v>14</v>
      </c>
      <c r="C467" s="609"/>
      <c r="D467" s="609"/>
      <c r="E467" s="196" t="s">
        <v>1160</v>
      </c>
      <c r="F467" s="608"/>
      <c r="G467" s="196" t="s">
        <v>1161</v>
      </c>
      <c r="H467" s="515" t="s">
        <v>1162</v>
      </c>
      <c r="I467" s="515" t="s">
        <v>1163</v>
      </c>
      <c r="J467" s="204">
        <v>6</v>
      </c>
      <c r="K467" s="198">
        <v>45231</v>
      </c>
      <c r="L467" s="198">
        <v>45596</v>
      </c>
      <c r="M467" s="199">
        <f t="shared" si="21"/>
        <v>52.142857142857146</v>
      </c>
      <c r="N467" s="200">
        <v>1</v>
      </c>
      <c r="O467" s="515" t="s">
        <v>1164</v>
      </c>
      <c r="P467" s="200">
        <f t="shared" si="20"/>
        <v>1</v>
      </c>
      <c r="Q467" s="201" t="str" cm="1">
        <f t="array" aca="1" ref="Q467" ca="1">IF(ISNUMBER(P467),IF(P467=100%,"CUMPLIDA",IF(AND(ISNUMBER(L467),ISNUMBER(INDIRECT("FECHA_"&amp;$B467,1))), IF(L467&lt;=INDIRECT("FECHA_"&amp;$B467,1),"INCUMPLIDA","PROCESO"), "VERIFICAR FECHA")),"SIN VALOR AVANCE")</f>
        <v>CUMPLIDA</v>
      </c>
    </row>
    <row r="468" spans="1:17" ht="120" customHeight="1">
      <c r="A468" s="278" t="s">
        <v>19</v>
      </c>
      <c r="B468" s="203" t="s">
        <v>14</v>
      </c>
      <c r="C468" s="609"/>
      <c r="D468" s="609"/>
      <c r="E468" s="196" t="s">
        <v>1165</v>
      </c>
      <c r="F468" s="608"/>
      <c r="G468" s="196" t="s">
        <v>1166</v>
      </c>
      <c r="H468" s="515" t="s">
        <v>1167</v>
      </c>
      <c r="I468" s="515" t="s">
        <v>1168</v>
      </c>
      <c r="J468" s="204">
        <v>2</v>
      </c>
      <c r="K468" s="198">
        <v>45231</v>
      </c>
      <c r="L468" s="198">
        <v>45382</v>
      </c>
      <c r="M468" s="199">
        <f t="shared" si="21"/>
        <v>21.571428571428573</v>
      </c>
      <c r="N468" s="200">
        <v>1</v>
      </c>
      <c r="O468" s="515" t="s">
        <v>1169</v>
      </c>
      <c r="P468" s="200">
        <f t="shared" si="20"/>
        <v>1</v>
      </c>
      <c r="Q468" s="201" t="str" cm="1">
        <f t="array" aca="1" ref="Q468" ca="1">IF(ISNUMBER(P468),IF(P468=100%,"CUMPLIDA",IF(AND(ISNUMBER(L468),ISNUMBER(INDIRECT("FECHA_"&amp;$B468,1))), IF(L468&lt;=INDIRECT("FECHA_"&amp;$B468,1),"INCUMPLIDA","PROCESO"), "VERIFICAR FECHA")),"SIN VALOR AVANCE")</f>
        <v>CUMPLIDA</v>
      </c>
    </row>
    <row r="469" spans="1:17" ht="195">
      <c r="A469" s="278" t="s">
        <v>19</v>
      </c>
      <c r="B469" s="203" t="s">
        <v>14</v>
      </c>
      <c r="C469" s="609"/>
      <c r="D469" s="609"/>
      <c r="E469" s="608" t="s">
        <v>1170</v>
      </c>
      <c r="F469" s="608"/>
      <c r="G469" s="196" t="s">
        <v>1125</v>
      </c>
      <c r="H469" s="515" t="s">
        <v>1126</v>
      </c>
      <c r="I469" s="515" t="s">
        <v>1127</v>
      </c>
      <c r="J469" s="204">
        <v>4</v>
      </c>
      <c r="K469" s="198">
        <v>45231</v>
      </c>
      <c r="L469" s="198">
        <v>45350</v>
      </c>
      <c r="M469" s="199">
        <f t="shared" si="21"/>
        <v>17</v>
      </c>
      <c r="N469" s="200">
        <v>1</v>
      </c>
      <c r="O469" s="515" t="s">
        <v>1171</v>
      </c>
      <c r="P469" s="200">
        <f t="shared" si="20"/>
        <v>1</v>
      </c>
      <c r="Q469" s="201" t="str" cm="1">
        <f t="array" aca="1" ref="Q469" ca="1">IF(ISNUMBER(P469),IF(P469=100%,"CUMPLIDA",IF(AND(ISNUMBER(L469),ISNUMBER(INDIRECT("FECHA_"&amp;$B469,1))), IF(L469&lt;=INDIRECT("FECHA_"&amp;$B469,1),"INCUMPLIDA","PROCESO"), "VERIFICAR FECHA")),"SIN VALOR AVANCE")</f>
        <v>CUMPLIDA</v>
      </c>
    </row>
    <row r="470" spans="1:17" ht="75.75">
      <c r="A470" s="278" t="s">
        <v>19</v>
      </c>
      <c r="B470" s="203" t="s">
        <v>14</v>
      </c>
      <c r="C470" s="609"/>
      <c r="D470" s="609"/>
      <c r="E470" s="608"/>
      <c r="F470" s="608"/>
      <c r="G470" s="196" t="s">
        <v>1129</v>
      </c>
      <c r="H470" s="515" t="s">
        <v>1130</v>
      </c>
      <c r="I470" s="517" t="s">
        <v>1131</v>
      </c>
      <c r="J470" s="204">
        <v>1</v>
      </c>
      <c r="K470" s="198">
        <v>45352</v>
      </c>
      <c r="L470" s="198">
        <v>45382</v>
      </c>
      <c r="M470" s="199">
        <f t="shared" si="21"/>
        <v>4.2857142857142856</v>
      </c>
      <c r="N470" s="200">
        <v>1</v>
      </c>
      <c r="O470" s="515" t="s">
        <v>1171</v>
      </c>
      <c r="P470" s="200">
        <f t="shared" si="20"/>
        <v>1</v>
      </c>
      <c r="Q470" s="201" t="str" cm="1">
        <f t="array" aca="1" ref="Q470" ca="1">IF(ISNUMBER(P470),IF(P470=100%,"CUMPLIDA",IF(AND(ISNUMBER(L470),ISNUMBER(INDIRECT("FECHA_"&amp;$B470,1))), IF(L470&lt;=INDIRECT("FECHA_"&amp;$B470,1),"INCUMPLIDA","PROCESO"), "VERIFICAR FECHA")),"SIN VALOR AVANCE")</f>
        <v>CUMPLIDA</v>
      </c>
    </row>
    <row r="471" spans="1:17" ht="150">
      <c r="A471" s="278" t="s">
        <v>19</v>
      </c>
      <c r="B471" s="203" t="s">
        <v>14</v>
      </c>
      <c r="C471" s="609"/>
      <c r="D471" s="609"/>
      <c r="E471" s="608"/>
      <c r="F471" s="608"/>
      <c r="G471" s="196" t="s">
        <v>1133</v>
      </c>
      <c r="H471" s="515" t="s">
        <v>1134</v>
      </c>
      <c r="I471" s="517" t="s">
        <v>1135</v>
      </c>
      <c r="J471" s="204">
        <v>6</v>
      </c>
      <c r="K471" s="198">
        <v>45383</v>
      </c>
      <c r="L471" s="198">
        <v>45565</v>
      </c>
      <c r="M471" s="199">
        <f t="shared" si="21"/>
        <v>26</v>
      </c>
      <c r="N471" s="200">
        <v>1</v>
      </c>
      <c r="O471" s="515" t="s">
        <v>1171</v>
      </c>
      <c r="P471" s="200">
        <f t="shared" si="20"/>
        <v>1</v>
      </c>
      <c r="Q471" s="201" t="str" cm="1">
        <f t="array" aca="1" ref="Q471" ca="1">IF(ISNUMBER(P471),IF(P471=100%,"CUMPLIDA",IF(AND(ISNUMBER(L471),ISNUMBER(INDIRECT("FECHA_"&amp;$B471,1))), IF(L471&lt;=INDIRECT("FECHA_"&amp;$B471,1),"INCUMPLIDA","PROCESO"), "VERIFICAR FECHA")),"SIN VALOR AVANCE")</f>
        <v>CUMPLIDA</v>
      </c>
    </row>
    <row r="472" spans="1:17" ht="150">
      <c r="A472" s="278" t="s">
        <v>19</v>
      </c>
      <c r="B472" s="203" t="s">
        <v>14</v>
      </c>
      <c r="C472" s="609"/>
      <c r="D472" s="609"/>
      <c r="E472" s="608"/>
      <c r="F472" s="608"/>
      <c r="G472" s="196" t="s">
        <v>1157</v>
      </c>
      <c r="H472" s="515" t="s">
        <v>1158</v>
      </c>
      <c r="I472" s="515" t="s">
        <v>1159</v>
      </c>
      <c r="J472" s="204">
        <v>6</v>
      </c>
      <c r="K472" s="198">
        <v>45383</v>
      </c>
      <c r="L472" s="198">
        <v>45565</v>
      </c>
      <c r="M472" s="199">
        <f t="shared" si="21"/>
        <v>26</v>
      </c>
      <c r="N472" s="200">
        <v>1</v>
      </c>
      <c r="O472" s="515" t="s">
        <v>1171</v>
      </c>
      <c r="P472" s="200">
        <f t="shared" si="20"/>
        <v>1</v>
      </c>
      <c r="Q472" s="201" t="str" cm="1">
        <f t="array" aca="1" ref="Q472" ca="1">IF(ISNUMBER(P472),IF(P472=100%,"CUMPLIDA",IF(AND(ISNUMBER(L472),ISNUMBER(INDIRECT("FECHA_"&amp;$B472,1))), IF(L472&lt;=INDIRECT("FECHA_"&amp;$B472,1),"INCUMPLIDA","PROCESO"), "VERIFICAR FECHA")),"SIN VALOR AVANCE")</f>
        <v>CUMPLIDA</v>
      </c>
    </row>
    <row r="473" spans="1:17" ht="270" customHeight="1">
      <c r="A473" s="278" t="s">
        <v>19</v>
      </c>
      <c r="B473" s="203" t="s">
        <v>14</v>
      </c>
      <c r="C473" s="609"/>
      <c r="D473" s="609"/>
      <c r="E473" s="196" t="s">
        <v>1172</v>
      </c>
      <c r="F473" s="608"/>
      <c r="G473" s="196" t="s">
        <v>1173</v>
      </c>
      <c r="H473" s="515" t="s">
        <v>1174</v>
      </c>
      <c r="I473" s="515" t="s">
        <v>1175</v>
      </c>
      <c r="J473" s="204">
        <v>6</v>
      </c>
      <c r="K473" s="198">
        <v>44937</v>
      </c>
      <c r="L473" s="198">
        <v>45596</v>
      </c>
      <c r="M473" s="199">
        <f t="shared" si="21"/>
        <v>94.142857142857139</v>
      </c>
      <c r="N473" s="200">
        <v>1</v>
      </c>
      <c r="O473" s="515" t="s">
        <v>1176</v>
      </c>
      <c r="P473" s="200">
        <f t="shared" si="20"/>
        <v>1</v>
      </c>
      <c r="Q473" s="201" t="str" cm="1">
        <f t="array" aca="1" ref="Q473" ca="1">IF(ISNUMBER(P473),IF(P473=100%,"CUMPLIDA",IF(AND(ISNUMBER(L473),ISNUMBER(INDIRECT("FECHA_"&amp;$B473,1))), IF(L473&lt;=INDIRECT("FECHA_"&amp;$B473,1),"INCUMPLIDA","PROCESO"), "VERIFICAR FECHA")),"SIN VALOR AVANCE")</f>
        <v>CUMPLIDA</v>
      </c>
    </row>
    <row r="474" spans="1:17" ht="285" customHeight="1">
      <c r="A474" s="278" t="s">
        <v>19</v>
      </c>
      <c r="B474" s="203" t="s">
        <v>14</v>
      </c>
      <c r="C474" s="609"/>
      <c r="D474" s="609"/>
      <c r="E474" s="196" t="s">
        <v>1177</v>
      </c>
      <c r="F474" s="608"/>
      <c r="G474" s="196" t="s">
        <v>1178</v>
      </c>
      <c r="H474" s="515" t="s">
        <v>1179</v>
      </c>
      <c r="I474" s="515" t="s">
        <v>1175</v>
      </c>
      <c r="J474" s="204">
        <v>6</v>
      </c>
      <c r="K474" s="198">
        <v>44937</v>
      </c>
      <c r="L474" s="198">
        <v>45596</v>
      </c>
      <c r="M474" s="199">
        <f t="shared" si="21"/>
        <v>94.142857142857139</v>
      </c>
      <c r="N474" s="200">
        <v>1</v>
      </c>
      <c r="O474" s="515" t="s">
        <v>1176</v>
      </c>
      <c r="P474" s="200">
        <f t="shared" si="20"/>
        <v>1</v>
      </c>
      <c r="Q474" s="201" t="str" cm="1">
        <f t="array" aca="1" ref="Q474" ca="1">IF(ISNUMBER(P474),IF(P474=100%,"CUMPLIDA",IF(AND(ISNUMBER(L474),ISNUMBER(INDIRECT("FECHA_"&amp;$B474,1))), IF(L474&lt;=INDIRECT("FECHA_"&amp;$B474,1),"INCUMPLIDA","PROCESO"), "VERIFICAR FECHA")),"SIN VALOR AVANCE")</f>
        <v>CUMPLIDA</v>
      </c>
    </row>
    <row r="475" spans="1:17" ht="165" customHeight="1">
      <c r="A475" s="278" t="s">
        <v>19</v>
      </c>
      <c r="B475" s="203" t="s">
        <v>14</v>
      </c>
      <c r="C475" s="609"/>
      <c r="D475" s="609"/>
      <c r="E475" s="196" t="s">
        <v>1180</v>
      </c>
      <c r="F475" s="608"/>
      <c r="G475" s="196" t="s">
        <v>1181</v>
      </c>
      <c r="H475" s="515" t="s">
        <v>1182</v>
      </c>
      <c r="I475" s="515" t="s">
        <v>1159</v>
      </c>
      <c r="J475" s="204">
        <v>6</v>
      </c>
      <c r="K475" s="198">
        <v>45231</v>
      </c>
      <c r="L475" s="198">
        <v>45412</v>
      </c>
      <c r="M475" s="199">
        <f t="shared" si="21"/>
        <v>25.857142857142858</v>
      </c>
      <c r="N475" s="200">
        <v>1</v>
      </c>
      <c r="O475" s="515" t="s">
        <v>1183</v>
      </c>
      <c r="P475" s="200">
        <f t="shared" si="20"/>
        <v>1</v>
      </c>
      <c r="Q475" s="201" t="str" cm="1">
        <f t="array" aca="1" ref="Q475" ca="1">IF(ISNUMBER(P475),IF(P475=100%,"CUMPLIDA",IF(AND(ISNUMBER(L475),ISNUMBER(INDIRECT("FECHA_"&amp;$B475,1))), IF(L475&lt;=INDIRECT("FECHA_"&amp;$B475,1),"INCUMPLIDA","PROCESO"), "VERIFICAR FECHA")),"SIN VALOR AVANCE")</f>
        <v>CUMPLIDA</v>
      </c>
    </row>
    <row r="476" spans="1:17" ht="195" customHeight="1">
      <c r="A476" s="278" t="s">
        <v>19</v>
      </c>
      <c r="B476" s="203" t="s">
        <v>14</v>
      </c>
      <c r="C476" s="609"/>
      <c r="D476" s="609"/>
      <c r="E476" s="196" t="s">
        <v>1184</v>
      </c>
      <c r="F476" s="608"/>
      <c r="G476" s="196" t="s">
        <v>1136</v>
      </c>
      <c r="H476" s="515" t="s">
        <v>1137</v>
      </c>
      <c r="I476" s="515" t="s">
        <v>1138</v>
      </c>
      <c r="J476" s="204">
        <v>1</v>
      </c>
      <c r="K476" s="198">
        <v>45231</v>
      </c>
      <c r="L476" s="198">
        <v>45350</v>
      </c>
      <c r="M476" s="199">
        <f>(L476-K476)/7</f>
        <v>17</v>
      </c>
      <c r="N476" s="200">
        <v>1</v>
      </c>
      <c r="O476" s="515" t="s">
        <v>1139</v>
      </c>
      <c r="P476" s="200">
        <f t="shared" si="20"/>
        <v>1</v>
      </c>
      <c r="Q476" s="201" t="str" cm="1">
        <f t="array" aca="1" ref="Q476" ca="1">IF(ISNUMBER(P476),IF(P476=100%,"CUMPLIDA",IF(AND(ISNUMBER(L476),ISNUMBER(INDIRECT("FECHA_"&amp;$B476,1))), IF(L476&lt;=INDIRECT("FECHA_"&amp;$B476,1),"INCUMPLIDA","PROCESO"), "VERIFICAR FECHA")),"SIN VALOR AVANCE")</f>
        <v>CUMPLIDA</v>
      </c>
    </row>
    <row r="477" spans="1:17" ht="45.75" customHeight="1">
      <c r="A477" s="278" t="s">
        <v>19</v>
      </c>
      <c r="B477" s="203" t="s">
        <v>14</v>
      </c>
      <c r="C477" s="609" t="s">
        <v>1185</v>
      </c>
      <c r="D477" s="609" t="s">
        <v>312</v>
      </c>
      <c r="E477" s="608" t="s">
        <v>1186</v>
      </c>
      <c r="F477" s="608" t="s">
        <v>1187</v>
      </c>
      <c r="G477" s="608" t="s">
        <v>1188</v>
      </c>
      <c r="H477" s="515" t="s">
        <v>1189</v>
      </c>
      <c r="I477" s="515" t="s">
        <v>1190</v>
      </c>
      <c r="J477" s="204">
        <v>1</v>
      </c>
      <c r="K477" s="207">
        <v>45809</v>
      </c>
      <c r="L477" s="207">
        <v>45869</v>
      </c>
      <c r="M477" s="199">
        <f t="shared" ref="M477:M517" si="22">(L477-K477)/7</f>
        <v>8.5714285714285712</v>
      </c>
      <c r="N477" s="200">
        <v>0.16600000000000001</v>
      </c>
      <c r="O477" s="515" t="s">
        <v>1191</v>
      </c>
      <c r="P477" s="200">
        <f t="shared" si="20"/>
        <v>0.16600000000000001</v>
      </c>
      <c r="Q477" s="201" t="str" cm="1">
        <f t="array" aca="1" ref="Q477" ca="1">IF(ISNUMBER(P477),IF(P477=100%,"CUMPLIDA",IF(AND(ISNUMBER(L477),ISNUMBER(INDIRECT("FECHA_"&amp;$B477,1))), IF(L477&lt;=INDIRECT("FECHA_"&amp;$B477,1),"INCUMPLIDA","PROCESO"), "VERIFICAR FECHA")),"SIN VALOR AVANCE")</f>
        <v>PROCESO</v>
      </c>
    </row>
    <row r="478" spans="1:17" ht="45.75">
      <c r="A478" s="278" t="s">
        <v>19</v>
      </c>
      <c r="B478" s="203" t="s">
        <v>14</v>
      </c>
      <c r="C478" s="609"/>
      <c r="D478" s="609"/>
      <c r="E478" s="608"/>
      <c r="F478" s="608"/>
      <c r="G478" s="608"/>
      <c r="H478" s="515" t="s">
        <v>1192</v>
      </c>
      <c r="I478" s="515" t="s">
        <v>1193</v>
      </c>
      <c r="J478" s="204">
        <v>1</v>
      </c>
      <c r="K478" s="207">
        <v>45870</v>
      </c>
      <c r="L478" s="207">
        <v>45930</v>
      </c>
      <c r="M478" s="199">
        <f t="shared" si="22"/>
        <v>8.5714285714285712</v>
      </c>
      <c r="N478" s="200">
        <v>0.16600000000000001</v>
      </c>
      <c r="O478" s="515" t="s">
        <v>1191</v>
      </c>
      <c r="P478" s="200">
        <f t="shared" si="20"/>
        <v>0.16600000000000001</v>
      </c>
      <c r="Q478" s="201" t="str" cm="1">
        <f t="array" aca="1" ref="Q478" ca="1">IF(ISNUMBER(P478),IF(P478=100%,"CUMPLIDA",IF(AND(ISNUMBER(L478),ISNUMBER(INDIRECT("FECHA_"&amp;$B478,1))), IF(L478&lt;=INDIRECT("FECHA_"&amp;$B478,1),"INCUMPLIDA","PROCESO"), "VERIFICAR FECHA")),"SIN VALOR AVANCE")</f>
        <v>PROCESO</v>
      </c>
    </row>
    <row r="479" spans="1:17" ht="45.75">
      <c r="A479" s="278" t="s">
        <v>19</v>
      </c>
      <c r="B479" s="203" t="s">
        <v>14</v>
      </c>
      <c r="C479" s="609"/>
      <c r="D479" s="609"/>
      <c r="E479" s="608"/>
      <c r="F479" s="608"/>
      <c r="G479" s="608"/>
      <c r="H479" s="515" t="s">
        <v>1194</v>
      </c>
      <c r="I479" s="515" t="s">
        <v>1195</v>
      </c>
      <c r="J479" s="204">
        <v>1</v>
      </c>
      <c r="K479" s="207">
        <v>45931</v>
      </c>
      <c r="L479" s="207">
        <v>46053</v>
      </c>
      <c r="M479" s="199">
        <f t="shared" si="22"/>
        <v>17.428571428571427</v>
      </c>
      <c r="N479" s="200">
        <v>0.16600000000000001</v>
      </c>
      <c r="O479" s="515" t="s">
        <v>1191</v>
      </c>
      <c r="P479" s="200">
        <f t="shared" si="20"/>
        <v>0.16600000000000001</v>
      </c>
      <c r="Q479" s="201" t="str" cm="1">
        <f t="array" aca="1" ref="Q479" ca="1">IF(ISNUMBER(P479),IF(P479=100%,"CUMPLIDA",IF(AND(ISNUMBER(L479),ISNUMBER(INDIRECT("FECHA_"&amp;$B479,1))), IF(L479&lt;=INDIRECT("FECHA_"&amp;$B479,1),"INCUMPLIDA","PROCESO"), "VERIFICAR FECHA")),"SIN VALOR AVANCE")</f>
        <v>PROCESO</v>
      </c>
    </row>
    <row r="480" spans="1:17" ht="210">
      <c r="A480" s="278" t="s">
        <v>19</v>
      </c>
      <c r="B480" s="203" t="s">
        <v>14</v>
      </c>
      <c r="C480" s="609"/>
      <c r="D480" s="609"/>
      <c r="E480" s="608"/>
      <c r="F480" s="608"/>
      <c r="G480" s="608"/>
      <c r="H480" s="515" t="s">
        <v>1196</v>
      </c>
      <c r="I480" s="515" t="s">
        <v>1197</v>
      </c>
      <c r="J480" s="204">
        <v>3</v>
      </c>
      <c r="K480" s="207">
        <v>46054</v>
      </c>
      <c r="L480" s="207">
        <v>46142</v>
      </c>
      <c r="M480" s="199">
        <f t="shared" si="22"/>
        <v>12.571428571428571</v>
      </c>
      <c r="N480" s="200">
        <v>0.16600000000000001</v>
      </c>
      <c r="O480" s="515" t="s">
        <v>1191</v>
      </c>
      <c r="P480" s="200">
        <f t="shared" si="20"/>
        <v>0.16600000000000001</v>
      </c>
      <c r="Q480" s="201" t="str" cm="1">
        <f t="array" aca="1" ref="Q480" ca="1">IF(ISNUMBER(P480),IF(P480=100%,"CUMPLIDA",IF(AND(ISNUMBER(L480),ISNUMBER(INDIRECT("FECHA_"&amp;$B480,1))), IF(L480&lt;=INDIRECT("FECHA_"&amp;$B480,1),"INCUMPLIDA","PROCESO"), "VERIFICAR FECHA")),"SIN VALOR AVANCE")</f>
        <v>PROCESO</v>
      </c>
    </row>
    <row r="481" spans="1:17" ht="105.75" customHeight="1">
      <c r="A481" s="278" t="s">
        <v>19</v>
      </c>
      <c r="B481" s="203" t="s">
        <v>14</v>
      </c>
      <c r="C481" s="609"/>
      <c r="D481" s="609"/>
      <c r="E481" s="608"/>
      <c r="F481" s="608"/>
      <c r="G481" s="608" t="s">
        <v>1198</v>
      </c>
      <c r="H481" s="612" t="s">
        <v>1199</v>
      </c>
      <c r="I481" s="612" t="s">
        <v>1200</v>
      </c>
      <c r="J481" s="208">
        <v>1</v>
      </c>
      <c r="K481" s="207">
        <v>45323</v>
      </c>
      <c r="L481" s="207">
        <v>45473</v>
      </c>
      <c r="M481" s="199">
        <f t="shared" si="22"/>
        <v>21.428571428571427</v>
      </c>
      <c r="N481" s="200">
        <v>1</v>
      </c>
      <c r="O481" s="515" t="s">
        <v>1201</v>
      </c>
      <c r="P481" s="200">
        <f t="shared" si="20"/>
        <v>1</v>
      </c>
      <c r="Q481" s="201" t="str" cm="1">
        <f t="array" aca="1" ref="Q481" ca="1">IF(ISNUMBER(P481),IF(P481=100%,"CUMPLIDA",IF(AND(ISNUMBER(L481),ISNUMBER(INDIRECT("FECHA_"&amp;$B481,1))), IF(L481&lt;=INDIRECT("FECHA_"&amp;$B481,1),"INCUMPLIDA","PROCESO"), "VERIFICAR FECHA")),"SIN VALOR AVANCE")</f>
        <v>CUMPLIDA</v>
      </c>
    </row>
    <row r="482" spans="1:17" ht="135.75">
      <c r="A482" s="278" t="s">
        <v>19</v>
      </c>
      <c r="B482" s="203" t="s">
        <v>14</v>
      </c>
      <c r="C482" s="609"/>
      <c r="D482" s="609"/>
      <c r="E482" s="608"/>
      <c r="F482" s="608"/>
      <c r="G482" s="608"/>
      <c r="H482" s="612"/>
      <c r="I482" s="612"/>
      <c r="J482" s="208">
        <v>1</v>
      </c>
      <c r="K482" s="207">
        <v>45474</v>
      </c>
      <c r="L482" s="207">
        <v>45657</v>
      </c>
      <c r="M482" s="199">
        <f t="shared" si="22"/>
        <v>26.142857142857142</v>
      </c>
      <c r="N482" s="200">
        <v>1</v>
      </c>
      <c r="O482" s="515" t="s">
        <v>1201</v>
      </c>
      <c r="P482" s="200">
        <f t="shared" si="20"/>
        <v>1</v>
      </c>
      <c r="Q482" s="201" t="str" cm="1">
        <f t="array" aca="1" ref="Q482" ca="1">IF(ISNUMBER(P482),IF(P482=100%,"CUMPLIDA",IF(AND(ISNUMBER(L482),ISNUMBER(INDIRECT("FECHA_"&amp;$B482,1))), IF(L482&lt;=INDIRECT("FECHA_"&amp;$B482,1),"INCUMPLIDA","PROCESO"), "VERIFICAR FECHA")),"SIN VALOR AVANCE")</f>
        <v>CUMPLIDA</v>
      </c>
    </row>
    <row r="483" spans="1:17" ht="135.75">
      <c r="A483" s="278" t="s">
        <v>19</v>
      </c>
      <c r="B483" s="203" t="s">
        <v>14</v>
      </c>
      <c r="C483" s="609"/>
      <c r="D483" s="609"/>
      <c r="E483" s="608"/>
      <c r="F483" s="608"/>
      <c r="G483" s="608"/>
      <c r="H483" s="612"/>
      <c r="I483" s="612"/>
      <c r="J483" s="208">
        <v>1</v>
      </c>
      <c r="K483" s="207">
        <v>45658</v>
      </c>
      <c r="L483" s="207">
        <v>45838</v>
      </c>
      <c r="M483" s="199">
        <f t="shared" si="22"/>
        <v>25.714285714285715</v>
      </c>
      <c r="N483" s="200">
        <v>0.4</v>
      </c>
      <c r="O483" s="515" t="s">
        <v>1201</v>
      </c>
      <c r="P483" s="200">
        <f t="shared" si="20"/>
        <v>0.4</v>
      </c>
      <c r="Q483" s="201" t="str" cm="1">
        <f t="array" aca="1" ref="Q483" ca="1">IF(ISNUMBER(P483),IF(P483=100%,"CUMPLIDA",IF(AND(ISNUMBER(L483),ISNUMBER(INDIRECT("FECHA_"&amp;$B483,1))), IF(L483&lt;=INDIRECT("FECHA_"&amp;$B483,1),"INCUMPLIDA","PROCESO"), "VERIFICAR FECHA")),"SIN VALOR AVANCE")</f>
        <v>PROCESO</v>
      </c>
    </row>
    <row r="484" spans="1:17" ht="135.75">
      <c r="A484" s="278" t="s">
        <v>19</v>
      </c>
      <c r="B484" s="203" t="s">
        <v>14</v>
      </c>
      <c r="C484" s="609"/>
      <c r="D484" s="609"/>
      <c r="E484" s="608"/>
      <c r="F484" s="608"/>
      <c r="G484" s="608"/>
      <c r="H484" s="612"/>
      <c r="I484" s="612"/>
      <c r="J484" s="208">
        <v>1</v>
      </c>
      <c r="K484" s="207">
        <v>45839</v>
      </c>
      <c r="L484" s="207">
        <v>46022</v>
      </c>
      <c r="M484" s="199">
        <f t="shared" si="22"/>
        <v>26.142857142857142</v>
      </c>
      <c r="N484" s="200">
        <v>0.4</v>
      </c>
      <c r="O484" s="515" t="s">
        <v>1201</v>
      </c>
      <c r="P484" s="200">
        <f t="shared" si="20"/>
        <v>0.4</v>
      </c>
      <c r="Q484" s="201" t="str" cm="1">
        <f t="array" aca="1" ref="Q484" ca="1">IF(ISNUMBER(P484),IF(P484=100%,"CUMPLIDA",IF(AND(ISNUMBER(L484),ISNUMBER(INDIRECT("FECHA_"&amp;$B484,1))), IF(L484&lt;=INDIRECT("FECHA_"&amp;$B484,1),"INCUMPLIDA","PROCESO"), "VERIFICAR FECHA")),"SIN VALOR AVANCE")</f>
        <v>PROCESO</v>
      </c>
    </row>
    <row r="485" spans="1:17" ht="135.75">
      <c r="A485" s="278" t="s">
        <v>19</v>
      </c>
      <c r="B485" s="203" t="s">
        <v>14</v>
      </c>
      <c r="C485" s="609"/>
      <c r="D485" s="609"/>
      <c r="E485" s="608"/>
      <c r="F485" s="608"/>
      <c r="G485" s="608"/>
      <c r="H485" s="612"/>
      <c r="I485" s="612"/>
      <c r="J485" s="208">
        <v>1</v>
      </c>
      <c r="K485" s="207">
        <v>46023</v>
      </c>
      <c r="L485" s="207">
        <v>46142</v>
      </c>
      <c r="M485" s="199">
        <f t="shared" si="22"/>
        <v>17</v>
      </c>
      <c r="N485" s="200">
        <v>0.4</v>
      </c>
      <c r="O485" s="515" t="s">
        <v>1201</v>
      </c>
      <c r="P485" s="200">
        <f t="shared" si="20"/>
        <v>0.4</v>
      </c>
      <c r="Q485" s="201" t="str" cm="1">
        <f t="array" aca="1" ref="Q485" ca="1">IF(ISNUMBER(P485),IF(P485=100%,"CUMPLIDA",IF(AND(ISNUMBER(L485),ISNUMBER(INDIRECT("FECHA_"&amp;$B485,1))), IF(L485&lt;=INDIRECT("FECHA_"&amp;$B485,1),"INCUMPLIDA","PROCESO"), "VERIFICAR FECHA")),"SIN VALOR AVANCE")</f>
        <v>PROCESO</v>
      </c>
    </row>
    <row r="486" spans="1:17" ht="45.75" customHeight="1">
      <c r="A486" s="278" t="s">
        <v>19</v>
      </c>
      <c r="B486" s="203" t="s">
        <v>14</v>
      </c>
      <c r="C486" s="609"/>
      <c r="D486" s="609"/>
      <c r="E486" s="608"/>
      <c r="F486" s="608"/>
      <c r="G486" s="608" t="s">
        <v>1202</v>
      </c>
      <c r="H486" s="515" t="s">
        <v>1189</v>
      </c>
      <c r="I486" s="515" t="s">
        <v>1203</v>
      </c>
      <c r="J486" s="204">
        <v>1</v>
      </c>
      <c r="K486" s="209">
        <v>46174</v>
      </c>
      <c r="L486" s="209">
        <v>46234</v>
      </c>
      <c r="M486" s="199">
        <f t="shared" si="22"/>
        <v>8.5714285714285712</v>
      </c>
      <c r="N486" s="200">
        <v>0.16600000000000001</v>
      </c>
      <c r="O486" s="515" t="s">
        <v>1191</v>
      </c>
      <c r="P486" s="200">
        <f t="shared" si="20"/>
        <v>0.16600000000000001</v>
      </c>
      <c r="Q486" s="201" t="str" cm="1">
        <f t="array" aca="1" ref="Q486" ca="1">IF(ISNUMBER(P486),IF(P486=100%,"CUMPLIDA",IF(AND(ISNUMBER(L486),ISNUMBER(INDIRECT("FECHA_"&amp;$B486,1))), IF(L486&lt;=INDIRECT("FECHA_"&amp;$B486,1),"INCUMPLIDA","PROCESO"), "VERIFICAR FECHA")),"SIN VALOR AVANCE")</f>
        <v>PROCESO</v>
      </c>
    </row>
    <row r="487" spans="1:17" ht="45.75">
      <c r="A487" s="278" t="s">
        <v>19</v>
      </c>
      <c r="B487" s="203" t="s">
        <v>14</v>
      </c>
      <c r="C487" s="609"/>
      <c r="D487" s="609"/>
      <c r="E487" s="608"/>
      <c r="F487" s="608"/>
      <c r="G487" s="608"/>
      <c r="H487" s="515" t="s">
        <v>1204</v>
      </c>
      <c r="I487" s="515" t="s">
        <v>1205</v>
      </c>
      <c r="J487" s="204">
        <v>1</v>
      </c>
      <c r="K487" s="209">
        <v>46235</v>
      </c>
      <c r="L487" s="209">
        <v>46295</v>
      </c>
      <c r="M487" s="199">
        <f t="shared" si="22"/>
        <v>8.5714285714285712</v>
      </c>
      <c r="N487" s="200">
        <v>0.16600000000000001</v>
      </c>
      <c r="O487" s="515" t="s">
        <v>1191</v>
      </c>
      <c r="P487" s="200">
        <f t="shared" si="20"/>
        <v>0.16600000000000001</v>
      </c>
      <c r="Q487" s="201" t="str" cm="1">
        <f t="array" aca="1" ref="Q487" ca="1">IF(ISNUMBER(P487),IF(P487=100%,"CUMPLIDA",IF(AND(ISNUMBER(L487),ISNUMBER(INDIRECT("FECHA_"&amp;$B487,1))), IF(L487&lt;=INDIRECT("FECHA_"&amp;$B487,1),"INCUMPLIDA","PROCESO"), "VERIFICAR FECHA")),"SIN VALOR AVANCE")</f>
        <v>PROCESO</v>
      </c>
    </row>
    <row r="488" spans="1:17" ht="45.75">
      <c r="A488" s="278" t="s">
        <v>19</v>
      </c>
      <c r="B488" s="203" t="s">
        <v>14</v>
      </c>
      <c r="C488" s="609"/>
      <c r="D488" s="609"/>
      <c r="E488" s="608"/>
      <c r="F488" s="608"/>
      <c r="G488" s="608"/>
      <c r="H488" s="515" t="s">
        <v>1194</v>
      </c>
      <c r="I488" s="515" t="s">
        <v>1206</v>
      </c>
      <c r="J488" s="204">
        <v>1</v>
      </c>
      <c r="K488" s="209">
        <v>46296</v>
      </c>
      <c r="L488" s="209">
        <v>46418</v>
      </c>
      <c r="M488" s="199">
        <f t="shared" si="22"/>
        <v>17.428571428571427</v>
      </c>
      <c r="N488" s="200">
        <v>0.16600000000000001</v>
      </c>
      <c r="O488" s="515" t="s">
        <v>1191</v>
      </c>
      <c r="P488" s="200">
        <f t="shared" si="20"/>
        <v>0.16600000000000001</v>
      </c>
      <c r="Q488" s="201" t="str" cm="1">
        <f t="array" aca="1" ref="Q488" ca="1">IF(ISNUMBER(P488),IF(P488=100%,"CUMPLIDA",IF(AND(ISNUMBER(L488),ISNUMBER(INDIRECT("FECHA_"&amp;$B488,1))), IF(L488&lt;=INDIRECT("FECHA_"&amp;$B488,1),"INCUMPLIDA","PROCESO"), "VERIFICAR FECHA")),"SIN VALOR AVANCE")</f>
        <v>PROCESO</v>
      </c>
    </row>
    <row r="489" spans="1:17" ht="210">
      <c r="A489" s="278" t="s">
        <v>19</v>
      </c>
      <c r="B489" s="203" t="s">
        <v>14</v>
      </c>
      <c r="C489" s="609"/>
      <c r="D489" s="609"/>
      <c r="E489" s="608"/>
      <c r="F489" s="608"/>
      <c r="G489" s="608"/>
      <c r="H489" s="515" t="s">
        <v>1207</v>
      </c>
      <c r="I489" s="515" t="s">
        <v>1208</v>
      </c>
      <c r="J489" s="204">
        <v>3</v>
      </c>
      <c r="K489" s="209">
        <v>46419</v>
      </c>
      <c r="L489" s="209">
        <v>46507</v>
      </c>
      <c r="M489" s="199">
        <f t="shared" si="22"/>
        <v>12.571428571428571</v>
      </c>
      <c r="N489" s="200">
        <v>0.16600000000000001</v>
      </c>
      <c r="O489" s="515" t="s">
        <v>1191</v>
      </c>
      <c r="P489" s="200">
        <f t="shared" si="20"/>
        <v>0.16600000000000001</v>
      </c>
      <c r="Q489" s="201" t="str" cm="1">
        <f t="array" aca="1" ref="Q489" ca="1">IF(ISNUMBER(P489),IF(P489=100%,"CUMPLIDA",IF(AND(ISNUMBER(L489),ISNUMBER(INDIRECT("FECHA_"&amp;$B489,1))), IF(L489&lt;=INDIRECT("FECHA_"&amp;$B489,1),"INCUMPLIDA","PROCESO"), "VERIFICAR FECHA")),"SIN VALOR AVANCE")</f>
        <v>PROCESO</v>
      </c>
    </row>
    <row r="490" spans="1:17" ht="105.75" customHeight="1">
      <c r="A490" s="278" t="s">
        <v>19</v>
      </c>
      <c r="B490" s="203" t="s">
        <v>14</v>
      </c>
      <c r="C490" s="609"/>
      <c r="D490" s="609"/>
      <c r="E490" s="608"/>
      <c r="F490" s="608"/>
      <c r="G490" s="608" t="s">
        <v>1209</v>
      </c>
      <c r="H490" s="612" t="s">
        <v>1210</v>
      </c>
      <c r="I490" s="612" t="s">
        <v>1211</v>
      </c>
      <c r="J490" s="208">
        <v>1</v>
      </c>
      <c r="K490" s="209">
        <v>45323</v>
      </c>
      <c r="L490" s="209">
        <v>45473</v>
      </c>
      <c r="M490" s="199">
        <f t="shared" si="22"/>
        <v>21.428571428571427</v>
      </c>
      <c r="N490" s="200">
        <v>1</v>
      </c>
      <c r="O490" s="515" t="s">
        <v>1201</v>
      </c>
      <c r="P490" s="200">
        <f t="shared" si="20"/>
        <v>1</v>
      </c>
      <c r="Q490" s="201" t="str" cm="1">
        <f t="array" aca="1" ref="Q490" ca="1">IF(ISNUMBER(P490),IF(P490=100%,"CUMPLIDA",IF(AND(ISNUMBER(L490),ISNUMBER(INDIRECT("FECHA_"&amp;$B490,1))), IF(L490&lt;=INDIRECT("FECHA_"&amp;$B490,1),"INCUMPLIDA","PROCESO"), "VERIFICAR FECHA")),"SIN VALOR AVANCE")</f>
        <v>CUMPLIDA</v>
      </c>
    </row>
    <row r="491" spans="1:17" ht="135.75">
      <c r="A491" s="278" t="s">
        <v>19</v>
      </c>
      <c r="B491" s="203" t="s">
        <v>14</v>
      </c>
      <c r="C491" s="609"/>
      <c r="D491" s="609"/>
      <c r="E491" s="608"/>
      <c r="F491" s="608"/>
      <c r="G491" s="608"/>
      <c r="H491" s="612"/>
      <c r="I491" s="612"/>
      <c r="J491" s="208">
        <v>1</v>
      </c>
      <c r="K491" s="209">
        <v>45474</v>
      </c>
      <c r="L491" s="209">
        <v>45657</v>
      </c>
      <c r="M491" s="199">
        <f t="shared" si="22"/>
        <v>26.142857142857142</v>
      </c>
      <c r="N491" s="200">
        <v>1</v>
      </c>
      <c r="O491" s="515" t="s">
        <v>1201</v>
      </c>
      <c r="P491" s="200">
        <f t="shared" si="20"/>
        <v>1</v>
      </c>
      <c r="Q491" s="201" t="str" cm="1">
        <f t="array" aca="1" ref="Q491" ca="1">IF(ISNUMBER(P491),IF(P491=100%,"CUMPLIDA",IF(AND(ISNUMBER(L491),ISNUMBER(INDIRECT("FECHA_"&amp;$B491,1))), IF(L491&lt;=INDIRECT("FECHA_"&amp;$B491,1),"INCUMPLIDA","PROCESO"), "VERIFICAR FECHA")),"SIN VALOR AVANCE")</f>
        <v>CUMPLIDA</v>
      </c>
    </row>
    <row r="492" spans="1:17" ht="135.75">
      <c r="A492" s="278" t="s">
        <v>19</v>
      </c>
      <c r="B492" s="203" t="s">
        <v>14</v>
      </c>
      <c r="C492" s="609"/>
      <c r="D492" s="609"/>
      <c r="E492" s="608"/>
      <c r="F492" s="608"/>
      <c r="G492" s="608"/>
      <c r="H492" s="612"/>
      <c r="I492" s="612"/>
      <c r="J492" s="208">
        <v>1</v>
      </c>
      <c r="K492" s="209">
        <v>45658</v>
      </c>
      <c r="L492" s="209">
        <v>45838</v>
      </c>
      <c r="M492" s="199">
        <f t="shared" si="22"/>
        <v>25.714285714285715</v>
      </c>
      <c r="N492" s="200">
        <v>0.28499999999999998</v>
      </c>
      <c r="O492" s="515" t="s">
        <v>1201</v>
      </c>
      <c r="P492" s="200">
        <f t="shared" si="20"/>
        <v>0.28499999999999998</v>
      </c>
      <c r="Q492" s="201" t="str" cm="1">
        <f t="array" aca="1" ref="Q492" ca="1">IF(ISNUMBER(P492),IF(P492=100%,"CUMPLIDA",IF(AND(ISNUMBER(L492),ISNUMBER(INDIRECT("FECHA_"&amp;$B492,1))), IF(L492&lt;=INDIRECT("FECHA_"&amp;$B492,1),"INCUMPLIDA","PROCESO"), "VERIFICAR FECHA")),"SIN VALOR AVANCE")</f>
        <v>PROCESO</v>
      </c>
    </row>
    <row r="493" spans="1:17" ht="135.75">
      <c r="A493" s="278" t="s">
        <v>19</v>
      </c>
      <c r="B493" s="203" t="s">
        <v>14</v>
      </c>
      <c r="C493" s="609"/>
      <c r="D493" s="609"/>
      <c r="E493" s="608"/>
      <c r="F493" s="608"/>
      <c r="G493" s="608"/>
      <c r="H493" s="612"/>
      <c r="I493" s="612"/>
      <c r="J493" s="208">
        <v>1</v>
      </c>
      <c r="K493" s="209">
        <v>45839</v>
      </c>
      <c r="L493" s="209">
        <v>46022</v>
      </c>
      <c r="M493" s="199">
        <f t="shared" si="22"/>
        <v>26.142857142857142</v>
      </c>
      <c r="N493" s="200">
        <v>0.28499999999999998</v>
      </c>
      <c r="O493" s="515" t="s">
        <v>1201</v>
      </c>
      <c r="P493" s="200">
        <f t="shared" si="20"/>
        <v>0.28499999999999998</v>
      </c>
      <c r="Q493" s="201" t="str" cm="1">
        <f t="array" aca="1" ref="Q493" ca="1">IF(ISNUMBER(P493),IF(P493=100%,"CUMPLIDA",IF(AND(ISNUMBER(L493),ISNUMBER(INDIRECT("FECHA_"&amp;$B493,1))), IF(L493&lt;=INDIRECT("FECHA_"&amp;$B493,1),"INCUMPLIDA","PROCESO"), "VERIFICAR FECHA")),"SIN VALOR AVANCE")</f>
        <v>PROCESO</v>
      </c>
    </row>
    <row r="494" spans="1:17" ht="135.75">
      <c r="A494" s="278" t="s">
        <v>19</v>
      </c>
      <c r="B494" s="203" t="s">
        <v>14</v>
      </c>
      <c r="C494" s="609"/>
      <c r="D494" s="609"/>
      <c r="E494" s="608"/>
      <c r="F494" s="608"/>
      <c r="G494" s="608"/>
      <c r="H494" s="612"/>
      <c r="I494" s="612"/>
      <c r="J494" s="208">
        <v>1</v>
      </c>
      <c r="K494" s="209">
        <v>46023</v>
      </c>
      <c r="L494" s="209">
        <v>46203</v>
      </c>
      <c r="M494" s="199">
        <f t="shared" si="22"/>
        <v>25.714285714285715</v>
      </c>
      <c r="N494" s="200">
        <v>0.28499999999999998</v>
      </c>
      <c r="O494" s="515" t="s">
        <v>1201</v>
      </c>
      <c r="P494" s="200">
        <f t="shared" si="20"/>
        <v>0.28499999999999998</v>
      </c>
      <c r="Q494" s="201" t="str" cm="1">
        <f t="array" aca="1" ref="Q494" ca="1">IF(ISNUMBER(P494),IF(P494=100%,"CUMPLIDA",IF(AND(ISNUMBER(L494),ISNUMBER(INDIRECT("FECHA_"&amp;$B494,1))), IF(L494&lt;=INDIRECT("FECHA_"&amp;$B494,1),"INCUMPLIDA","PROCESO"), "VERIFICAR FECHA")),"SIN VALOR AVANCE")</f>
        <v>PROCESO</v>
      </c>
    </row>
    <row r="495" spans="1:17" ht="135.75">
      <c r="A495" s="278" t="s">
        <v>19</v>
      </c>
      <c r="B495" s="203" t="s">
        <v>14</v>
      </c>
      <c r="C495" s="609"/>
      <c r="D495" s="609"/>
      <c r="E495" s="608"/>
      <c r="F495" s="608"/>
      <c r="G495" s="608"/>
      <c r="H495" s="612"/>
      <c r="I495" s="612"/>
      <c r="J495" s="208">
        <v>1</v>
      </c>
      <c r="K495" s="209">
        <v>46204</v>
      </c>
      <c r="L495" s="209">
        <v>46387</v>
      </c>
      <c r="M495" s="199">
        <f t="shared" si="22"/>
        <v>26.142857142857142</v>
      </c>
      <c r="N495" s="200">
        <v>0.28499999999999998</v>
      </c>
      <c r="O495" s="515" t="s">
        <v>1201</v>
      </c>
      <c r="P495" s="200">
        <f t="shared" si="20"/>
        <v>0.28499999999999998</v>
      </c>
      <c r="Q495" s="201" t="str" cm="1">
        <f t="array" aca="1" ref="Q495" ca="1">IF(ISNUMBER(P495),IF(P495=100%,"CUMPLIDA",IF(AND(ISNUMBER(L495),ISNUMBER(INDIRECT("FECHA_"&amp;$B495,1))), IF(L495&lt;=INDIRECT("FECHA_"&amp;$B495,1),"INCUMPLIDA","PROCESO"), "VERIFICAR FECHA")),"SIN VALOR AVANCE")</f>
        <v>PROCESO</v>
      </c>
    </row>
    <row r="496" spans="1:17" ht="135.75">
      <c r="A496" s="278" t="s">
        <v>19</v>
      </c>
      <c r="B496" s="203" t="s">
        <v>14</v>
      </c>
      <c r="C496" s="609"/>
      <c r="D496" s="609"/>
      <c r="E496" s="608"/>
      <c r="F496" s="608"/>
      <c r="G496" s="608"/>
      <c r="H496" s="612"/>
      <c r="I496" s="612"/>
      <c r="J496" s="208">
        <v>1</v>
      </c>
      <c r="K496" s="209">
        <v>46388</v>
      </c>
      <c r="L496" s="209">
        <v>46507</v>
      </c>
      <c r="M496" s="199">
        <f t="shared" si="22"/>
        <v>17</v>
      </c>
      <c r="N496" s="200">
        <v>0.28499999999999998</v>
      </c>
      <c r="O496" s="515" t="s">
        <v>1201</v>
      </c>
      <c r="P496" s="200">
        <f t="shared" si="20"/>
        <v>0.28499999999999998</v>
      </c>
      <c r="Q496" s="201" t="str" cm="1">
        <f t="array" aca="1" ref="Q496" ca="1">IF(ISNUMBER(P496),IF(P496=100%,"CUMPLIDA",IF(AND(ISNUMBER(L496),ISNUMBER(INDIRECT("FECHA_"&amp;$B496,1))), IF(L496&lt;=INDIRECT("FECHA_"&amp;$B496,1),"INCUMPLIDA","PROCESO"), "VERIFICAR FECHA")),"SIN VALOR AVANCE")</f>
        <v>PROCESO</v>
      </c>
    </row>
    <row r="497" spans="1:17" ht="90">
      <c r="A497" s="278" t="s">
        <v>19</v>
      </c>
      <c r="B497" s="203" t="s">
        <v>14</v>
      </c>
      <c r="C497" s="609"/>
      <c r="D497" s="609"/>
      <c r="E497" s="608"/>
      <c r="F497" s="608"/>
      <c r="G497" s="196" t="s">
        <v>1212</v>
      </c>
      <c r="H497" s="515" t="s">
        <v>1213</v>
      </c>
      <c r="I497" s="515" t="s">
        <v>1214</v>
      </c>
      <c r="J497" s="204">
        <v>1</v>
      </c>
      <c r="K497" s="207">
        <v>45231</v>
      </c>
      <c r="L497" s="207">
        <v>45351</v>
      </c>
      <c r="M497" s="199">
        <f t="shared" si="22"/>
        <v>17.142857142857142</v>
      </c>
      <c r="N497" s="200">
        <v>1</v>
      </c>
      <c r="O497" s="515" t="s">
        <v>1215</v>
      </c>
      <c r="P497" s="200">
        <f t="shared" si="20"/>
        <v>1</v>
      </c>
      <c r="Q497" s="201" t="str" cm="1">
        <f t="array" aca="1" ref="Q497" ca="1">IF(ISNUMBER(P497),IF(P497=100%,"CUMPLIDA",IF(AND(ISNUMBER(L497),ISNUMBER(INDIRECT("FECHA_"&amp;$B497,1))), IF(L497&lt;=INDIRECT("FECHA_"&amp;$B497,1),"INCUMPLIDA","PROCESO"), "VERIFICAR FECHA")),"SIN VALOR AVANCE")</f>
        <v>CUMPLIDA</v>
      </c>
    </row>
    <row r="498" spans="1:17" ht="60.75" customHeight="1">
      <c r="A498" s="278" t="s">
        <v>19</v>
      </c>
      <c r="B498" s="203" t="s">
        <v>14</v>
      </c>
      <c r="C498" s="609"/>
      <c r="D498" s="609"/>
      <c r="E498" s="608"/>
      <c r="F498" s="608"/>
      <c r="G498" s="608" t="s">
        <v>1216</v>
      </c>
      <c r="H498" s="612" t="s">
        <v>1217</v>
      </c>
      <c r="I498" s="515" t="s">
        <v>1218</v>
      </c>
      <c r="J498" s="204">
        <v>1</v>
      </c>
      <c r="K498" s="207">
        <v>45323</v>
      </c>
      <c r="L498" s="207">
        <v>45351</v>
      </c>
      <c r="M498" s="199">
        <f t="shared" si="22"/>
        <v>4</v>
      </c>
      <c r="N498" s="200">
        <v>1</v>
      </c>
      <c r="O498" s="515" t="s">
        <v>1215</v>
      </c>
      <c r="P498" s="200">
        <f t="shared" si="20"/>
        <v>1</v>
      </c>
      <c r="Q498" s="201" t="str" cm="1">
        <f t="array" aca="1" ref="Q498" ca="1">IF(ISNUMBER(P498),IF(P498=100%,"CUMPLIDA",IF(AND(ISNUMBER(L498),ISNUMBER(INDIRECT("FECHA_"&amp;$B498,1))), IF(L498&lt;=INDIRECT("FECHA_"&amp;$B498,1),"INCUMPLIDA","PROCESO"), "VERIFICAR FECHA")),"SIN VALOR AVANCE")</f>
        <v>CUMPLIDA</v>
      </c>
    </row>
    <row r="499" spans="1:17" ht="60.75">
      <c r="A499" s="278" t="s">
        <v>19</v>
      </c>
      <c r="B499" s="203" t="s">
        <v>14</v>
      </c>
      <c r="C499" s="609"/>
      <c r="D499" s="609"/>
      <c r="E499" s="608"/>
      <c r="F499" s="608"/>
      <c r="G499" s="608"/>
      <c r="H499" s="612"/>
      <c r="I499" s="515" t="s">
        <v>1219</v>
      </c>
      <c r="J499" s="204">
        <v>1</v>
      </c>
      <c r="K499" s="207">
        <v>45474</v>
      </c>
      <c r="L499" s="207">
        <v>45535</v>
      </c>
      <c r="M499" s="199">
        <f t="shared" si="22"/>
        <v>8.7142857142857135</v>
      </c>
      <c r="N499" s="200">
        <v>1</v>
      </c>
      <c r="O499" s="515" t="s">
        <v>1215</v>
      </c>
      <c r="P499" s="200">
        <f t="shared" si="20"/>
        <v>1</v>
      </c>
      <c r="Q499" s="201" t="str" cm="1">
        <f t="array" aca="1" ref="Q499" ca="1">IF(ISNUMBER(P499),IF(P499=100%,"CUMPLIDA",IF(AND(ISNUMBER(L499),ISNUMBER(INDIRECT("FECHA_"&amp;$B499,1))), IF(L499&lt;=INDIRECT("FECHA_"&amp;$B499,1),"INCUMPLIDA","PROCESO"), "VERIFICAR FECHA")),"SIN VALOR AVANCE")</f>
        <v>CUMPLIDA</v>
      </c>
    </row>
    <row r="500" spans="1:17" ht="60.75" customHeight="1">
      <c r="A500" s="278" t="s">
        <v>19</v>
      </c>
      <c r="B500" s="203" t="s">
        <v>14</v>
      </c>
      <c r="C500" s="609"/>
      <c r="D500" s="609"/>
      <c r="E500" s="608"/>
      <c r="F500" s="608"/>
      <c r="G500" s="608" t="s">
        <v>1220</v>
      </c>
      <c r="H500" s="612" t="s">
        <v>1221</v>
      </c>
      <c r="I500" s="612" t="s">
        <v>1222</v>
      </c>
      <c r="J500" s="204">
        <v>1</v>
      </c>
      <c r="K500" s="207">
        <v>45351</v>
      </c>
      <c r="L500" s="207">
        <v>45359</v>
      </c>
      <c r="M500" s="199">
        <f t="shared" si="22"/>
        <v>1.1428571428571428</v>
      </c>
      <c r="N500" s="200">
        <v>1</v>
      </c>
      <c r="O500" s="515" t="s">
        <v>1215</v>
      </c>
      <c r="P500" s="200">
        <f t="shared" si="20"/>
        <v>1</v>
      </c>
      <c r="Q500" s="201" t="str" cm="1">
        <f t="array" aca="1" ref="Q500" ca="1">IF(ISNUMBER(P500),IF(P500=100%,"CUMPLIDA",IF(AND(ISNUMBER(L500),ISNUMBER(INDIRECT("FECHA_"&amp;$B500,1))), IF(L500&lt;=INDIRECT("FECHA_"&amp;$B500,1),"INCUMPLIDA","PROCESO"), "VERIFICAR FECHA")),"SIN VALOR AVANCE")</f>
        <v>CUMPLIDA</v>
      </c>
    </row>
    <row r="501" spans="1:17" ht="60.75">
      <c r="A501" s="278" t="s">
        <v>19</v>
      </c>
      <c r="B501" s="203" t="s">
        <v>14</v>
      </c>
      <c r="C501" s="609"/>
      <c r="D501" s="609"/>
      <c r="E501" s="608"/>
      <c r="F501" s="608"/>
      <c r="G501" s="608"/>
      <c r="H501" s="612"/>
      <c r="I501" s="612"/>
      <c r="J501" s="204">
        <v>1</v>
      </c>
      <c r="K501" s="207">
        <v>45535</v>
      </c>
      <c r="L501" s="207">
        <v>45541</v>
      </c>
      <c r="M501" s="199">
        <f t="shared" si="22"/>
        <v>0.8571428571428571</v>
      </c>
      <c r="N501" s="200">
        <v>1</v>
      </c>
      <c r="O501" s="515" t="s">
        <v>1215</v>
      </c>
      <c r="P501" s="200">
        <f t="shared" si="20"/>
        <v>1</v>
      </c>
      <c r="Q501" s="201" t="str" cm="1">
        <f t="array" aca="1" ref="Q501" ca="1">IF(ISNUMBER(P501),IF(P501=100%,"CUMPLIDA",IF(AND(ISNUMBER(L501),ISNUMBER(INDIRECT("FECHA_"&amp;$B501,1))), IF(L501&lt;=INDIRECT("FECHA_"&amp;$B501,1),"INCUMPLIDA","PROCESO"), "VERIFICAR FECHA")),"SIN VALOR AVANCE")</f>
        <v>CUMPLIDA</v>
      </c>
    </row>
    <row r="502" spans="1:17" ht="90">
      <c r="A502" s="278" t="s">
        <v>19</v>
      </c>
      <c r="B502" s="203" t="s">
        <v>14</v>
      </c>
      <c r="C502" s="609"/>
      <c r="D502" s="609"/>
      <c r="E502" s="608"/>
      <c r="F502" s="608"/>
      <c r="G502" s="196" t="s">
        <v>1223</v>
      </c>
      <c r="H502" s="515" t="s">
        <v>1224</v>
      </c>
      <c r="I502" s="515" t="s">
        <v>1225</v>
      </c>
      <c r="J502" s="206" t="s">
        <v>1226</v>
      </c>
      <c r="K502" s="207">
        <v>45351</v>
      </c>
      <c r="L502" s="207">
        <v>45473</v>
      </c>
      <c r="M502" s="199">
        <f t="shared" si="22"/>
        <v>17.428571428571427</v>
      </c>
      <c r="N502" s="200">
        <v>1</v>
      </c>
      <c r="O502" s="515" t="s">
        <v>1227</v>
      </c>
      <c r="P502" s="200">
        <f t="shared" si="20"/>
        <v>1</v>
      </c>
      <c r="Q502" s="201" t="str" cm="1">
        <f t="array" aca="1" ref="Q502" ca="1">IF(ISNUMBER(P502),IF(P502=100%,"CUMPLIDA",IF(AND(ISNUMBER(L502),ISNUMBER(INDIRECT("FECHA_"&amp;$B502,1))), IF(L502&lt;=INDIRECT("FECHA_"&amp;$B502,1),"INCUMPLIDA","PROCESO"), "VERIFICAR FECHA")),"SIN VALOR AVANCE")</f>
        <v>CUMPLIDA</v>
      </c>
    </row>
    <row r="503" spans="1:17" ht="45.75" customHeight="1">
      <c r="A503" s="278" t="s">
        <v>19</v>
      </c>
      <c r="B503" s="203" t="s">
        <v>14</v>
      </c>
      <c r="C503" s="609"/>
      <c r="D503" s="609"/>
      <c r="E503" s="608"/>
      <c r="F503" s="608"/>
      <c r="G503" s="608" t="s">
        <v>1228</v>
      </c>
      <c r="H503" s="515" t="s">
        <v>1189</v>
      </c>
      <c r="I503" s="515" t="s">
        <v>1229</v>
      </c>
      <c r="J503" s="204">
        <v>1</v>
      </c>
      <c r="K503" s="207">
        <v>46966</v>
      </c>
      <c r="L503" s="207">
        <v>47026</v>
      </c>
      <c r="M503" s="199">
        <f t="shared" si="22"/>
        <v>8.5714285714285712</v>
      </c>
      <c r="N503" s="200">
        <v>0</v>
      </c>
      <c r="O503" s="515" t="s">
        <v>1191</v>
      </c>
      <c r="P503" s="200">
        <f t="shared" si="20"/>
        <v>0</v>
      </c>
      <c r="Q503" s="201" t="str" cm="1">
        <f t="array" aca="1" ref="Q503" ca="1">IF(ISNUMBER(P503),IF(P503=100%,"CUMPLIDA",IF(AND(ISNUMBER(L503),ISNUMBER(INDIRECT("FECHA_"&amp;$B503,1))), IF(L503&lt;=INDIRECT("FECHA_"&amp;$B503,1),"INCUMPLIDA","PROCESO"), "VERIFICAR FECHA")),"SIN VALOR AVANCE")</f>
        <v>PROCESO</v>
      </c>
    </row>
    <row r="504" spans="1:17" ht="45.75">
      <c r="A504" s="278" t="s">
        <v>19</v>
      </c>
      <c r="B504" s="203" t="s">
        <v>14</v>
      </c>
      <c r="C504" s="609"/>
      <c r="D504" s="609"/>
      <c r="E504" s="608"/>
      <c r="F504" s="608"/>
      <c r="G504" s="608"/>
      <c r="H504" s="515" t="s">
        <v>1230</v>
      </c>
      <c r="I504" s="515" t="s">
        <v>1193</v>
      </c>
      <c r="J504" s="204">
        <v>1</v>
      </c>
      <c r="K504" s="207">
        <v>47027</v>
      </c>
      <c r="L504" s="207">
        <v>47087</v>
      </c>
      <c r="M504" s="199">
        <f t="shared" si="22"/>
        <v>8.5714285714285712</v>
      </c>
      <c r="N504" s="200">
        <v>0</v>
      </c>
      <c r="O504" s="515" t="s">
        <v>1191</v>
      </c>
      <c r="P504" s="200">
        <f t="shared" ref="P504:P550" si="23">IF(B504="ITRC",N504,N504/J504)</f>
        <v>0</v>
      </c>
      <c r="Q504" s="201" t="str" cm="1">
        <f t="array" aca="1" ref="Q504" ca="1">IF(ISNUMBER(P504),IF(P504=100%,"CUMPLIDA",IF(AND(ISNUMBER(L504),ISNUMBER(INDIRECT("FECHA_"&amp;$B504,1))), IF(L504&lt;=INDIRECT("FECHA_"&amp;$B504,1),"INCUMPLIDA","PROCESO"), "VERIFICAR FECHA")),"SIN VALOR AVANCE")</f>
        <v>PROCESO</v>
      </c>
    </row>
    <row r="505" spans="1:17" ht="45.75">
      <c r="A505" s="278" t="s">
        <v>19</v>
      </c>
      <c r="B505" s="203" t="s">
        <v>14</v>
      </c>
      <c r="C505" s="609"/>
      <c r="D505" s="609"/>
      <c r="E505" s="608"/>
      <c r="F505" s="608"/>
      <c r="G505" s="608"/>
      <c r="H505" s="515" t="s">
        <v>1194</v>
      </c>
      <c r="I505" s="515" t="s">
        <v>1231</v>
      </c>
      <c r="J505" s="204">
        <v>1</v>
      </c>
      <c r="K505" s="207">
        <v>47088</v>
      </c>
      <c r="L505" s="207">
        <v>47208</v>
      </c>
      <c r="M505" s="199">
        <f t="shared" si="22"/>
        <v>17.142857142857142</v>
      </c>
      <c r="N505" s="200">
        <v>0</v>
      </c>
      <c r="O505" s="515" t="s">
        <v>1191</v>
      </c>
      <c r="P505" s="200">
        <f t="shared" si="23"/>
        <v>0</v>
      </c>
      <c r="Q505" s="201" t="str" cm="1">
        <f t="array" aca="1" ref="Q505" ca="1">IF(ISNUMBER(P505),IF(P505=100%,"CUMPLIDA",IF(AND(ISNUMBER(L505),ISNUMBER(INDIRECT("FECHA_"&amp;$B505,1))), IF(L505&lt;=INDIRECT("FECHA_"&amp;$B505,1),"INCUMPLIDA","PROCESO"), "VERIFICAR FECHA")),"SIN VALOR AVANCE")</f>
        <v>PROCESO</v>
      </c>
    </row>
    <row r="506" spans="1:17" ht="180">
      <c r="A506" s="278" t="s">
        <v>19</v>
      </c>
      <c r="B506" s="203" t="s">
        <v>14</v>
      </c>
      <c r="C506" s="609"/>
      <c r="D506" s="609"/>
      <c r="E506" s="608"/>
      <c r="F506" s="608"/>
      <c r="G506" s="608"/>
      <c r="H506" s="515" t="s">
        <v>1232</v>
      </c>
      <c r="I506" s="515" t="s">
        <v>1233</v>
      </c>
      <c r="J506" s="204">
        <v>3</v>
      </c>
      <c r="K506" s="207">
        <v>47209</v>
      </c>
      <c r="L506" s="207">
        <v>47299</v>
      </c>
      <c r="M506" s="199">
        <f t="shared" si="22"/>
        <v>12.857142857142858</v>
      </c>
      <c r="N506" s="200">
        <v>0</v>
      </c>
      <c r="O506" s="515" t="s">
        <v>1191</v>
      </c>
      <c r="P506" s="200">
        <f t="shared" si="23"/>
        <v>0</v>
      </c>
      <c r="Q506" s="201" t="str" cm="1">
        <f t="array" aca="1" ref="Q506" ca="1">IF(ISNUMBER(P506),IF(P506=100%,"CUMPLIDA",IF(AND(ISNUMBER(L506),ISNUMBER(INDIRECT("FECHA_"&amp;$B506,1))), IF(L506&lt;=INDIRECT("FECHA_"&amp;$B506,1),"INCUMPLIDA","PROCESO"), "VERIFICAR FECHA")),"SIN VALOR AVANCE")</f>
        <v>PROCESO</v>
      </c>
    </row>
    <row r="507" spans="1:17" ht="45.75" customHeight="1">
      <c r="A507" s="278" t="s">
        <v>19</v>
      </c>
      <c r="B507" s="203" t="s">
        <v>14</v>
      </c>
      <c r="C507" s="609"/>
      <c r="D507" s="609"/>
      <c r="E507" s="608" t="s">
        <v>1234</v>
      </c>
      <c r="F507" s="608"/>
      <c r="G507" s="608" t="s">
        <v>1235</v>
      </c>
      <c r="H507" s="612" t="s">
        <v>1236</v>
      </c>
      <c r="I507" s="612" t="s">
        <v>1237</v>
      </c>
      <c r="J507" s="204">
        <v>1</v>
      </c>
      <c r="K507" s="207">
        <v>45323</v>
      </c>
      <c r="L507" s="207">
        <v>45473</v>
      </c>
      <c r="M507" s="199">
        <f t="shared" si="22"/>
        <v>21.428571428571427</v>
      </c>
      <c r="N507" s="200">
        <v>1</v>
      </c>
      <c r="O507" s="518" t="s">
        <v>1238</v>
      </c>
      <c r="P507" s="200">
        <f t="shared" si="23"/>
        <v>1</v>
      </c>
      <c r="Q507" s="201" t="str" cm="1">
        <f t="array" aca="1" ref="Q507" ca="1">IF(ISNUMBER(P507),IF(P507=100%,"CUMPLIDA",IF(AND(ISNUMBER(L507),ISNUMBER(INDIRECT("FECHA_"&amp;$B507,1))), IF(L507&lt;=INDIRECT("FECHA_"&amp;$B507,1),"INCUMPLIDA","PROCESO"), "VERIFICAR FECHA")),"SIN VALOR AVANCE")</f>
        <v>CUMPLIDA</v>
      </c>
    </row>
    <row r="508" spans="1:17" ht="45.75">
      <c r="A508" s="278" t="s">
        <v>19</v>
      </c>
      <c r="B508" s="203" t="s">
        <v>14</v>
      </c>
      <c r="C508" s="609"/>
      <c r="D508" s="609"/>
      <c r="E508" s="608"/>
      <c r="F508" s="608"/>
      <c r="G508" s="608"/>
      <c r="H508" s="612"/>
      <c r="I508" s="612"/>
      <c r="J508" s="204">
        <v>1</v>
      </c>
      <c r="K508" s="207">
        <v>45474</v>
      </c>
      <c r="L508" s="207">
        <v>45657</v>
      </c>
      <c r="M508" s="199">
        <f t="shared" si="22"/>
        <v>26.142857142857142</v>
      </c>
      <c r="N508" s="200">
        <v>1</v>
      </c>
      <c r="O508" s="518" t="s">
        <v>1238</v>
      </c>
      <c r="P508" s="200">
        <f t="shared" si="23"/>
        <v>1</v>
      </c>
      <c r="Q508" s="201" t="str" cm="1">
        <f t="array" aca="1" ref="Q508" ca="1">IF(ISNUMBER(P508),IF(P508=100%,"CUMPLIDA",IF(AND(ISNUMBER(L508),ISNUMBER(INDIRECT("FECHA_"&amp;$B508,1))), IF(L508&lt;=INDIRECT("FECHA_"&amp;$B508,1),"INCUMPLIDA","PROCESO"), "VERIFICAR FECHA")),"SIN VALOR AVANCE")</f>
        <v>CUMPLIDA</v>
      </c>
    </row>
    <row r="509" spans="1:17" ht="45.75">
      <c r="A509" s="278" t="s">
        <v>19</v>
      </c>
      <c r="B509" s="203" t="s">
        <v>14</v>
      </c>
      <c r="C509" s="609"/>
      <c r="D509" s="609"/>
      <c r="E509" s="608"/>
      <c r="F509" s="608"/>
      <c r="G509" s="608"/>
      <c r="H509" s="612"/>
      <c r="I509" s="612"/>
      <c r="J509" s="204">
        <v>1</v>
      </c>
      <c r="K509" s="207">
        <v>45658</v>
      </c>
      <c r="L509" s="207">
        <v>45838</v>
      </c>
      <c r="M509" s="199">
        <f t="shared" si="22"/>
        <v>25.714285714285715</v>
      </c>
      <c r="N509" s="200">
        <v>0.16600000000000001</v>
      </c>
      <c r="O509" s="518" t="s">
        <v>1238</v>
      </c>
      <c r="P509" s="200">
        <f t="shared" si="23"/>
        <v>0.16600000000000001</v>
      </c>
      <c r="Q509" s="201" t="str" cm="1">
        <f t="array" aca="1" ref="Q509" ca="1">IF(ISNUMBER(P509),IF(P509=100%,"CUMPLIDA",IF(AND(ISNUMBER(L509),ISNUMBER(INDIRECT("FECHA_"&amp;$B509,1))), IF(L509&lt;=INDIRECT("FECHA_"&amp;$B509,1),"INCUMPLIDA","PROCESO"), "VERIFICAR FECHA")),"SIN VALOR AVANCE")</f>
        <v>PROCESO</v>
      </c>
    </row>
    <row r="510" spans="1:17" ht="45.75">
      <c r="A510" s="278" t="s">
        <v>19</v>
      </c>
      <c r="B510" s="203" t="s">
        <v>14</v>
      </c>
      <c r="C510" s="609"/>
      <c r="D510" s="609"/>
      <c r="E510" s="608"/>
      <c r="F510" s="608"/>
      <c r="G510" s="608"/>
      <c r="H510" s="612"/>
      <c r="I510" s="612"/>
      <c r="J510" s="204">
        <v>1</v>
      </c>
      <c r="K510" s="207">
        <v>45839</v>
      </c>
      <c r="L510" s="207">
        <v>46022</v>
      </c>
      <c r="M510" s="199">
        <f t="shared" si="22"/>
        <v>26.142857142857142</v>
      </c>
      <c r="N510" s="200">
        <v>0.16600000000000001</v>
      </c>
      <c r="O510" s="518" t="s">
        <v>1238</v>
      </c>
      <c r="P510" s="200">
        <f t="shared" si="23"/>
        <v>0.16600000000000001</v>
      </c>
      <c r="Q510" s="201" t="str" cm="1">
        <f t="array" aca="1" ref="Q510" ca="1">IF(ISNUMBER(P510),IF(P510=100%,"CUMPLIDA",IF(AND(ISNUMBER(L510),ISNUMBER(INDIRECT("FECHA_"&amp;$B510,1))), IF(L510&lt;=INDIRECT("FECHA_"&amp;$B510,1),"INCUMPLIDA","PROCESO"), "VERIFICAR FECHA")),"SIN VALOR AVANCE")</f>
        <v>PROCESO</v>
      </c>
    </row>
    <row r="511" spans="1:17" ht="45.75">
      <c r="A511" s="278" t="s">
        <v>19</v>
      </c>
      <c r="B511" s="203" t="s">
        <v>14</v>
      </c>
      <c r="C511" s="609"/>
      <c r="D511" s="609"/>
      <c r="E511" s="608"/>
      <c r="F511" s="608"/>
      <c r="G511" s="608"/>
      <c r="H511" s="612"/>
      <c r="I511" s="612"/>
      <c r="J511" s="204">
        <v>1</v>
      </c>
      <c r="K511" s="207">
        <v>46023</v>
      </c>
      <c r="L511" s="207">
        <v>46203</v>
      </c>
      <c r="M511" s="199">
        <f t="shared" si="22"/>
        <v>25.714285714285715</v>
      </c>
      <c r="N511" s="200">
        <v>0.16600000000000001</v>
      </c>
      <c r="O511" s="518" t="s">
        <v>1238</v>
      </c>
      <c r="P511" s="200">
        <f t="shared" si="23"/>
        <v>0.16600000000000001</v>
      </c>
      <c r="Q511" s="201" t="str" cm="1">
        <f t="array" aca="1" ref="Q511" ca="1">IF(ISNUMBER(P511),IF(P511=100%,"CUMPLIDA",IF(AND(ISNUMBER(L511),ISNUMBER(INDIRECT("FECHA_"&amp;$B511,1))), IF(L511&lt;=INDIRECT("FECHA_"&amp;$B511,1),"INCUMPLIDA","PROCESO"), "VERIFICAR FECHA")),"SIN VALOR AVANCE")</f>
        <v>PROCESO</v>
      </c>
    </row>
    <row r="512" spans="1:17" ht="45.75">
      <c r="A512" s="278" t="s">
        <v>19</v>
      </c>
      <c r="B512" s="203" t="s">
        <v>14</v>
      </c>
      <c r="C512" s="609"/>
      <c r="D512" s="609"/>
      <c r="E512" s="608"/>
      <c r="F512" s="608"/>
      <c r="G512" s="608"/>
      <c r="H512" s="612"/>
      <c r="I512" s="612"/>
      <c r="J512" s="204">
        <v>1</v>
      </c>
      <c r="K512" s="207">
        <v>46204</v>
      </c>
      <c r="L512" s="207">
        <v>46387</v>
      </c>
      <c r="M512" s="199">
        <f t="shared" si="22"/>
        <v>26.142857142857142</v>
      </c>
      <c r="N512" s="200">
        <v>0.16600000000000001</v>
      </c>
      <c r="O512" s="518" t="s">
        <v>1238</v>
      </c>
      <c r="P512" s="200">
        <f t="shared" si="23"/>
        <v>0.16600000000000001</v>
      </c>
      <c r="Q512" s="201" t="str" cm="1">
        <f t="array" aca="1" ref="Q512" ca="1">IF(ISNUMBER(P512),IF(P512=100%,"CUMPLIDA",IF(AND(ISNUMBER(L512),ISNUMBER(INDIRECT("FECHA_"&amp;$B512,1))), IF(L512&lt;=INDIRECT("FECHA_"&amp;$B512,1),"INCUMPLIDA","PROCESO"), "VERIFICAR FECHA")),"SIN VALOR AVANCE")</f>
        <v>PROCESO</v>
      </c>
    </row>
    <row r="513" spans="1:17" ht="45.75">
      <c r="A513" s="278" t="s">
        <v>19</v>
      </c>
      <c r="B513" s="203" t="s">
        <v>14</v>
      </c>
      <c r="C513" s="609"/>
      <c r="D513" s="609"/>
      <c r="E513" s="608"/>
      <c r="F513" s="608"/>
      <c r="G513" s="608"/>
      <c r="H513" s="612"/>
      <c r="I513" s="612"/>
      <c r="J513" s="204">
        <v>1</v>
      </c>
      <c r="K513" s="207">
        <v>46388</v>
      </c>
      <c r="L513" s="207">
        <v>46568</v>
      </c>
      <c r="M513" s="199">
        <f t="shared" si="22"/>
        <v>25.714285714285715</v>
      </c>
      <c r="N513" s="200">
        <v>0.16600000000000001</v>
      </c>
      <c r="O513" s="518" t="s">
        <v>1238</v>
      </c>
      <c r="P513" s="200">
        <f t="shared" si="23"/>
        <v>0.16600000000000001</v>
      </c>
      <c r="Q513" s="201" t="str" cm="1">
        <f t="array" aca="1" ref="Q513" ca="1">IF(ISNUMBER(P513),IF(P513=100%,"CUMPLIDA",IF(AND(ISNUMBER(L513),ISNUMBER(INDIRECT("FECHA_"&amp;$B513,1))), IF(L513&lt;=INDIRECT("FECHA_"&amp;$B513,1),"INCUMPLIDA","PROCESO"), "VERIFICAR FECHA")),"SIN VALOR AVANCE")</f>
        <v>PROCESO</v>
      </c>
    </row>
    <row r="514" spans="1:17" ht="45.75">
      <c r="A514" s="278" t="s">
        <v>19</v>
      </c>
      <c r="B514" s="203" t="s">
        <v>14</v>
      </c>
      <c r="C514" s="609"/>
      <c r="D514" s="609"/>
      <c r="E514" s="608"/>
      <c r="F514" s="608"/>
      <c r="G514" s="608"/>
      <c r="H514" s="612"/>
      <c r="I514" s="612"/>
      <c r="J514" s="204">
        <v>1</v>
      </c>
      <c r="K514" s="207">
        <v>46569</v>
      </c>
      <c r="L514" s="207">
        <v>46752</v>
      </c>
      <c r="M514" s="199">
        <f t="shared" si="22"/>
        <v>26.142857142857142</v>
      </c>
      <c r="N514" s="200">
        <v>0.16600000000000001</v>
      </c>
      <c r="O514" s="518" t="s">
        <v>1238</v>
      </c>
      <c r="P514" s="200">
        <f t="shared" si="23"/>
        <v>0.16600000000000001</v>
      </c>
      <c r="Q514" s="201" t="str" cm="1">
        <f t="array" aca="1" ref="Q514" ca="1">IF(ISNUMBER(P514),IF(P514=100%,"CUMPLIDA",IF(AND(ISNUMBER(L514),ISNUMBER(INDIRECT("FECHA_"&amp;$B514,1))), IF(L514&lt;=INDIRECT("FECHA_"&amp;$B514,1),"INCUMPLIDA","PROCESO"), "VERIFICAR FECHA")),"SIN VALOR AVANCE")</f>
        <v>PROCESO</v>
      </c>
    </row>
    <row r="515" spans="1:17" ht="45.75">
      <c r="A515" s="278" t="s">
        <v>19</v>
      </c>
      <c r="B515" s="203" t="s">
        <v>14</v>
      </c>
      <c r="C515" s="609"/>
      <c r="D515" s="609"/>
      <c r="E515" s="608"/>
      <c r="F515" s="608"/>
      <c r="G515" s="608"/>
      <c r="H515" s="612"/>
      <c r="I515" s="612"/>
      <c r="J515" s="204">
        <v>1</v>
      </c>
      <c r="K515" s="207">
        <v>46753</v>
      </c>
      <c r="L515" s="207">
        <v>46934</v>
      </c>
      <c r="M515" s="199">
        <f t="shared" si="22"/>
        <v>25.857142857142858</v>
      </c>
      <c r="N515" s="200">
        <v>0.16600000000000001</v>
      </c>
      <c r="O515" s="518" t="s">
        <v>1238</v>
      </c>
      <c r="P515" s="200">
        <f t="shared" si="23"/>
        <v>0.16600000000000001</v>
      </c>
      <c r="Q515" s="201" t="str" cm="1">
        <f t="array" aca="1" ref="Q515" ca="1">IF(ISNUMBER(P515),IF(P515=100%,"CUMPLIDA",IF(AND(ISNUMBER(L515),ISNUMBER(INDIRECT("FECHA_"&amp;$B515,1))), IF(L515&lt;=INDIRECT("FECHA_"&amp;$B515,1),"INCUMPLIDA","PROCESO"), "VERIFICAR FECHA")),"SIN VALOR AVANCE")</f>
        <v>PROCESO</v>
      </c>
    </row>
    <row r="516" spans="1:17" ht="30.75" customHeight="1">
      <c r="A516" s="278" t="s">
        <v>19</v>
      </c>
      <c r="B516" s="203" t="s">
        <v>14</v>
      </c>
      <c r="C516" s="609"/>
      <c r="D516" s="609"/>
      <c r="E516" s="608" t="s">
        <v>1239</v>
      </c>
      <c r="F516" s="608"/>
      <c r="G516" s="608"/>
      <c r="H516" s="612"/>
      <c r="I516" s="612"/>
      <c r="J516" s="204">
        <v>1</v>
      </c>
      <c r="K516" s="207">
        <v>46935</v>
      </c>
      <c r="L516" s="207">
        <v>47118</v>
      </c>
      <c r="M516" s="199">
        <f t="shared" si="22"/>
        <v>26.142857142857142</v>
      </c>
      <c r="N516" s="200">
        <v>0.16600000000000001</v>
      </c>
      <c r="O516" s="518" t="s">
        <v>1238</v>
      </c>
      <c r="P516" s="200">
        <f t="shared" si="23"/>
        <v>0.16600000000000001</v>
      </c>
      <c r="Q516" s="201" t="str" cm="1">
        <f t="array" aca="1" ref="Q516" ca="1">IF(ISNUMBER(P516),IF(P516=100%,"CUMPLIDA",IF(AND(ISNUMBER(L516),ISNUMBER(INDIRECT("FECHA_"&amp;$B516,1))), IF(L516&lt;=INDIRECT("FECHA_"&amp;$B516,1),"INCUMPLIDA","PROCESO"), "VERIFICAR FECHA")),"SIN VALOR AVANCE")</f>
        <v>PROCESO</v>
      </c>
    </row>
    <row r="517" spans="1:17" ht="45.75">
      <c r="A517" s="278" t="s">
        <v>19</v>
      </c>
      <c r="B517" s="203" t="s">
        <v>14</v>
      </c>
      <c r="C517" s="609"/>
      <c r="D517" s="609"/>
      <c r="E517" s="608"/>
      <c r="F517" s="608"/>
      <c r="G517" s="608"/>
      <c r="H517" s="612"/>
      <c r="I517" s="612"/>
      <c r="J517" s="204">
        <v>1</v>
      </c>
      <c r="K517" s="207">
        <v>47119</v>
      </c>
      <c r="L517" s="207">
        <v>47299</v>
      </c>
      <c r="M517" s="199">
        <f t="shared" si="22"/>
        <v>25.714285714285715</v>
      </c>
      <c r="N517" s="200">
        <v>0.16600000000000001</v>
      </c>
      <c r="O517" s="518" t="s">
        <v>1238</v>
      </c>
      <c r="P517" s="200">
        <f t="shared" si="23"/>
        <v>0.16600000000000001</v>
      </c>
      <c r="Q517" s="201" t="str" cm="1">
        <f t="array" aca="1" ref="Q517" ca="1">IF(ISNUMBER(P517),IF(P517=100%,"CUMPLIDA",IF(AND(ISNUMBER(L517),ISNUMBER(INDIRECT("FECHA_"&amp;$B517,1))), IF(L517&lt;=INDIRECT("FECHA_"&amp;$B517,1),"INCUMPLIDA","PROCESO"), "VERIFICAR FECHA")),"SIN VALOR AVANCE")</f>
        <v>PROCESO</v>
      </c>
    </row>
    <row r="518" spans="1:17" ht="195">
      <c r="A518" s="278" t="s">
        <v>19</v>
      </c>
      <c r="B518" s="203" t="s">
        <v>14</v>
      </c>
      <c r="C518" s="609"/>
      <c r="D518" s="609"/>
      <c r="E518" s="608"/>
      <c r="F518" s="608"/>
      <c r="G518" s="196" t="s">
        <v>1240</v>
      </c>
      <c r="H518" s="515" t="s">
        <v>1241</v>
      </c>
      <c r="I518" s="515" t="s">
        <v>1242</v>
      </c>
      <c r="J518" s="208">
        <v>1</v>
      </c>
      <c r="K518" s="207">
        <v>45323</v>
      </c>
      <c r="L518" s="207">
        <v>45447</v>
      </c>
      <c r="M518" s="199">
        <f>(L518-K518)/7</f>
        <v>17.714285714285715</v>
      </c>
      <c r="N518" s="200">
        <v>1</v>
      </c>
      <c r="O518" s="518" t="s">
        <v>1238</v>
      </c>
      <c r="P518" s="200">
        <f t="shared" si="23"/>
        <v>1</v>
      </c>
      <c r="Q518" s="201" t="str" cm="1">
        <f t="array" aca="1" ref="Q518" ca="1">IF(ISNUMBER(P518),IF(P518=100%,"CUMPLIDA",IF(AND(ISNUMBER(L518),ISNUMBER(INDIRECT("FECHA_"&amp;$B518,1))), IF(L518&lt;=INDIRECT("FECHA_"&amp;$B518,1),"INCUMPLIDA","PROCESO"), "VERIFICAR FECHA")),"SIN VALOR AVANCE")</f>
        <v>CUMPLIDA</v>
      </c>
    </row>
    <row r="519" spans="1:17" ht="135" customHeight="1">
      <c r="A519" s="278" t="s">
        <v>19</v>
      </c>
      <c r="B519" s="203" t="s">
        <v>14</v>
      </c>
      <c r="C519" s="609" t="s">
        <v>1243</v>
      </c>
      <c r="D519" s="609" t="s">
        <v>312</v>
      </c>
      <c r="E519" s="608" t="s">
        <v>1244</v>
      </c>
      <c r="F519" s="608" t="s">
        <v>1245</v>
      </c>
      <c r="G519" s="211" t="s">
        <v>1246</v>
      </c>
      <c r="H519" s="518" t="s">
        <v>1247</v>
      </c>
      <c r="I519" s="518" t="s">
        <v>1248</v>
      </c>
      <c r="J519" s="208">
        <v>1</v>
      </c>
      <c r="K519" s="209">
        <v>45703</v>
      </c>
      <c r="L519" s="209">
        <v>45853</v>
      </c>
      <c r="M519" s="199">
        <f t="shared" ref="M519:M551" si="24">(L519-K519)/7</f>
        <v>21.428571428571427</v>
      </c>
      <c r="N519" s="200">
        <v>0</v>
      </c>
      <c r="O519" s="518" t="s">
        <v>1249</v>
      </c>
      <c r="P519" s="200">
        <f t="shared" si="23"/>
        <v>0</v>
      </c>
      <c r="Q519" s="201" t="str" cm="1">
        <f t="array" aca="1" ref="Q519" ca="1">IF(ISNUMBER(P519),IF(P519=100%,"CUMPLIDA",IF(AND(ISNUMBER(L519),ISNUMBER(INDIRECT("FECHA_"&amp;$B519,1))), IF(L519&lt;=INDIRECT("FECHA_"&amp;$B519,1),"INCUMPLIDA","PROCESO"), "VERIFICAR FECHA")),"SIN VALOR AVANCE")</f>
        <v>PROCESO</v>
      </c>
    </row>
    <row r="520" spans="1:17" ht="225">
      <c r="A520" s="278" t="s">
        <v>19</v>
      </c>
      <c r="B520" s="203" t="s">
        <v>14</v>
      </c>
      <c r="C520" s="609"/>
      <c r="D520" s="609"/>
      <c r="E520" s="608"/>
      <c r="F520" s="608"/>
      <c r="G520" s="610" t="s">
        <v>1250</v>
      </c>
      <c r="H520" s="518" t="s">
        <v>1251</v>
      </c>
      <c r="I520" s="518" t="s">
        <v>1252</v>
      </c>
      <c r="J520" s="208">
        <v>1</v>
      </c>
      <c r="K520" s="209">
        <v>45717</v>
      </c>
      <c r="L520" s="209">
        <v>45838</v>
      </c>
      <c r="M520" s="199">
        <f t="shared" si="24"/>
        <v>17.285714285714285</v>
      </c>
      <c r="N520" s="200">
        <v>0</v>
      </c>
      <c r="O520" s="518" t="s">
        <v>1253</v>
      </c>
      <c r="P520" s="200">
        <f t="shared" si="23"/>
        <v>0</v>
      </c>
      <c r="Q520" s="201" t="str" cm="1">
        <f t="array" aca="1" ref="Q520" ca="1">IF(ISNUMBER(P520),IF(P520=100%,"CUMPLIDA",IF(AND(ISNUMBER(L520),ISNUMBER(INDIRECT("FECHA_"&amp;$B520,1))), IF(L520&lt;=INDIRECT("FECHA_"&amp;$B520,1),"INCUMPLIDA","PROCESO"), "VERIFICAR FECHA")),"SIN VALOR AVANCE")</f>
        <v>PROCESO</v>
      </c>
    </row>
    <row r="521" spans="1:17" ht="135.75">
      <c r="A521" s="278" t="s">
        <v>19</v>
      </c>
      <c r="B521" s="203" t="s">
        <v>14</v>
      </c>
      <c r="C521" s="609"/>
      <c r="D521" s="609"/>
      <c r="E521" s="608"/>
      <c r="F521" s="608"/>
      <c r="G521" s="610"/>
      <c r="H521" s="518" t="s">
        <v>1254</v>
      </c>
      <c r="I521" s="518" t="s">
        <v>1255</v>
      </c>
      <c r="J521" s="210">
        <v>1</v>
      </c>
      <c r="K521" s="209">
        <v>45839</v>
      </c>
      <c r="L521" s="209">
        <v>45842</v>
      </c>
      <c r="M521" s="199">
        <f t="shared" si="24"/>
        <v>0.42857142857142855</v>
      </c>
      <c r="N521" s="200">
        <v>0</v>
      </c>
      <c r="O521" s="518" t="s">
        <v>1253</v>
      </c>
      <c r="P521" s="200">
        <f t="shared" si="23"/>
        <v>0</v>
      </c>
      <c r="Q521" s="201" t="str" cm="1">
        <f t="array" aca="1" ref="Q521" ca="1">IF(ISNUMBER(P521),IF(P521=100%,"CUMPLIDA",IF(AND(ISNUMBER(L521),ISNUMBER(INDIRECT("FECHA_"&amp;$B521,1))), IF(L521&lt;=INDIRECT("FECHA_"&amp;$B521,1),"INCUMPLIDA","PROCESO"), "VERIFICAR FECHA")),"SIN VALOR AVANCE")</f>
        <v>PROCESO</v>
      </c>
    </row>
    <row r="522" spans="1:17" ht="135.75">
      <c r="A522" s="278" t="s">
        <v>19</v>
      </c>
      <c r="B522" s="203" t="s">
        <v>14</v>
      </c>
      <c r="C522" s="609"/>
      <c r="D522" s="609"/>
      <c r="E522" s="608"/>
      <c r="F522" s="608"/>
      <c r="G522" s="211" t="s">
        <v>1256</v>
      </c>
      <c r="H522" s="518" t="s">
        <v>1257</v>
      </c>
      <c r="I522" s="518" t="s">
        <v>1258</v>
      </c>
      <c r="J522" s="208">
        <v>1</v>
      </c>
      <c r="K522" s="209">
        <v>45717</v>
      </c>
      <c r="L522" s="209">
        <v>46081</v>
      </c>
      <c r="M522" s="199">
        <f t="shared" si="24"/>
        <v>52</v>
      </c>
      <c r="N522" s="200">
        <v>0.1</v>
      </c>
      <c r="O522" s="518" t="s">
        <v>1259</v>
      </c>
      <c r="P522" s="200">
        <f t="shared" si="23"/>
        <v>0.1</v>
      </c>
      <c r="Q522" s="201" t="str" cm="1">
        <f t="array" aca="1" ref="Q522" ca="1">IF(ISNUMBER(P522),IF(P522=100%,"CUMPLIDA",IF(AND(ISNUMBER(L522),ISNUMBER(INDIRECT("FECHA_"&amp;$B522,1))), IF(L522&lt;=INDIRECT("FECHA_"&amp;$B522,1),"INCUMPLIDA","PROCESO"), "VERIFICAR FECHA")),"SIN VALOR AVANCE")</f>
        <v>PROCESO</v>
      </c>
    </row>
    <row r="523" spans="1:17" ht="170.25">
      <c r="A523" s="278" t="s">
        <v>19</v>
      </c>
      <c r="B523" s="203" t="s">
        <v>14</v>
      </c>
      <c r="C523" s="609"/>
      <c r="D523" s="609"/>
      <c r="E523" s="608"/>
      <c r="F523" s="608"/>
      <c r="G523" s="211" t="s">
        <v>1260</v>
      </c>
      <c r="H523" s="518" t="s">
        <v>1261</v>
      </c>
      <c r="I523" s="519" t="s">
        <v>1262</v>
      </c>
      <c r="J523" s="208">
        <v>8</v>
      </c>
      <c r="K523" s="209">
        <v>45717</v>
      </c>
      <c r="L523" s="209">
        <v>46081</v>
      </c>
      <c r="M523" s="199">
        <f t="shared" si="24"/>
        <v>52</v>
      </c>
      <c r="N523" s="200">
        <v>0</v>
      </c>
      <c r="O523" s="518" t="s">
        <v>1263</v>
      </c>
      <c r="P523" s="200">
        <f t="shared" si="23"/>
        <v>0</v>
      </c>
      <c r="Q523" s="201" t="str" cm="1">
        <f t="array" aca="1" ref="Q523" ca="1">IF(ISNUMBER(P523),IF(P523=100%,"CUMPLIDA",IF(AND(ISNUMBER(L523),ISNUMBER(INDIRECT("FECHA_"&amp;$B523,1))), IF(L523&lt;=INDIRECT("FECHA_"&amp;$B523,1),"INCUMPLIDA","PROCESO"), "VERIFICAR FECHA")),"SIN VALOR AVANCE")</f>
        <v>PROCESO</v>
      </c>
    </row>
    <row r="524" spans="1:17" ht="195">
      <c r="A524" s="278" t="s">
        <v>19</v>
      </c>
      <c r="B524" s="203" t="s">
        <v>14</v>
      </c>
      <c r="C524" s="609"/>
      <c r="D524" s="609"/>
      <c r="E524" s="608"/>
      <c r="F524" s="608"/>
      <c r="G524" s="211" t="s">
        <v>1264</v>
      </c>
      <c r="H524" s="518" t="s">
        <v>1265</v>
      </c>
      <c r="I524" s="519" t="s">
        <v>1262</v>
      </c>
      <c r="J524" s="208">
        <v>8</v>
      </c>
      <c r="K524" s="209">
        <v>45717</v>
      </c>
      <c r="L524" s="209">
        <v>46081</v>
      </c>
      <c r="M524" s="199">
        <f t="shared" si="24"/>
        <v>52</v>
      </c>
      <c r="N524" s="200">
        <v>0</v>
      </c>
      <c r="O524" s="518" t="s">
        <v>1263</v>
      </c>
      <c r="P524" s="200">
        <f t="shared" si="23"/>
        <v>0</v>
      </c>
      <c r="Q524" s="201" t="str" cm="1">
        <f t="array" aca="1" ref="Q524" ca="1">IF(ISNUMBER(P524),IF(P524=100%,"CUMPLIDA",IF(AND(ISNUMBER(L524),ISNUMBER(INDIRECT("FECHA_"&amp;$B524,1))), IF(L524&lt;=INDIRECT("FECHA_"&amp;$B524,1),"INCUMPLIDA","PROCESO"), "VERIFICAR FECHA")),"SIN VALOR AVANCE")</f>
        <v>PROCESO</v>
      </c>
    </row>
    <row r="525" spans="1:17" ht="150.75" customHeight="1">
      <c r="A525" s="278" t="s">
        <v>19</v>
      </c>
      <c r="B525" s="203" t="s">
        <v>14</v>
      </c>
      <c r="C525" s="609"/>
      <c r="D525" s="609"/>
      <c r="E525" s="610" t="s">
        <v>1266</v>
      </c>
      <c r="F525" s="608"/>
      <c r="G525" s="211" t="s">
        <v>1267</v>
      </c>
      <c r="H525" s="518" t="s">
        <v>1268</v>
      </c>
      <c r="I525" s="518" t="s">
        <v>1269</v>
      </c>
      <c r="J525" s="208">
        <v>2</v>
      </c>
      <c r="K525" s="209">
        <v>45717</v>
      </c>
      <c r="L525" s="209">
        <v>46081</v>
      </c>
      <c r="M525" s="199">
        <f t="shared" si="24"/>
        <v>52</v>
      </c>
      <c r="N525" s="200">
        <v>0</v>
      </c>
      <c r="O525" s="518" t="s">
        <v>1270</v>
      </c>
      <c r="P525" s="200">
        <f t="shared" si="23"/>
        <v>0</v>
      </c>
      <c r="Q525" s="201" t="str" cm="1">
        <f t="array" aca="1" ref="Q525" ca="1">IF(ISNUMBER(P525),IF(P525=100%,"CUMPLIDA",IF(AND(ISNUMBER(L525),ISNUMBER(INDIRECT("FECHA_"&amp;$B525,1))), IF(L525&lt;=INDIRECT("FECHA_"&amp;$B525,1),"INCUMPLIDA","PROCESO"), "VERIFICAR FECHA")),"SIN VALOR AVANCE")</f>
        <v>PROCESO</v>
      </c>
    </row>
    <row r="526" spans="1:17" ht="165.75">
      <c r="A526" s="278" t="s">
        <v>19</v>
      </c>
      <c r="B526" s="203" t="s">
        <v>14</v>
      </c>
      <c r="C526" s="609"/>
      <c r="D526" s="609"/>
      <c r="E526" s="610"/>
      <c r="F526" s="608"/>
      <c r="G526" s="211" t="s">
        <v>1271</v>
      </c>
      <c r="H526" s="518" t="s">
        <v>1272</v>
      </c>
      <c r="I526" s="518" t="s">
        <v>1273</v>
      </c>
      <c r="J526" s="208">
        <v>2</v>
      </c>
      <c r="K526" s="209">
        <v>45717</v>
      </c>
      <c r="L526" s="209">
        <v>45960</v>
      </c>
      <c r="M526" s="199">
        <f t="shared" si="24"/>
        <v>34.714285714285715</v>
      </c>
      <c r="N526" s="200">
        <v>0</v>
      </c>
      <c r="O526" s="518" t="s">
        <v>1274</v>
      </c>
      <c r="P526" s="200">
        <f t="shared" si="23"/>
        <v>0</v>
      </c>
      <c r="Q526" s="201" t="str" cm="1">
        <f t="array" aca="1" ref="Q526" ca="1">IF(ISNUMBER(P526),IF(P526=100%,"CUMPLIDA",IF(AND(ISNUMBER(L526),ISNUMBER(INDIRECT("FECHA_"&amp;$B526,1))), IF(L526&lt;=INDIRECT("FECHA_"&amp;$B526,1),"INCUMPLIDA","PROCESO"), "VERIFICAR FECHA")),"SIN VALOR AVANCE")</f>
        <v>PROCESO</v>
      </c>
    </row>
    <row r="527" spans="1:17" ht="240.75">
      <c r="A527" s="278" t="s">
        <v>19</v>
      </c>
      <c r="B527" s="203" t="s">
        <v>14</v>
      </c>
      <c r="C527" s="609"/>
      <c r="D527" s="609"/>
      <c r="E527" s="610"/>
      <c r="F527" s="608"/>
      <c r="G527" s="211" t="s">
        <v>1275</v>
      </c>
      <c r="H527" s="518" t="s">
        <v>1276</v>
      </c>
      <c r="I527" s="518" t="s">
        <v>1277</v>
      </c>
      <c r="J527" s="208">
        <v>2</v>
      </c>
      <c r="K527" s="209">
        <v>45717</v>
      </c>
      <c r="L527" s="209">
        <v>46081</v>
      </c>
      <c r="M527" s="199">
        <f t="shared" si="24"/>
        <v>52</v>
      </c>
      <c r="N527" s="200">
        <v>0</v>
      </c>
      <c r="O527" s="518" t="s">
        <v>1278</v>
      </c>
      <c r="P527" s="200">
        <f t="shared" si="23"/>
        <v>0</v>
      </c>
      <c r="Q527" s="201" t="str" cm="1">
        <f t="array" aca="1" ref="Q527" ca="1">IF(ISNUMBER(P527),IF(P527=100%,"CUMPLIDA",IF(AND(ISNUMBER(L527),ISNUMBER(INDIRECT("FECHA_"&amp;$B527,1))), IF(L527&lt;=INDIRECT("FECHA_"&amp;$B527,1),"INCUMPLIDA","PROCESO"), "VERIFICAR FECHA")),"SIN VALOR AVANCE")</f>
        <v>PROCESO</v>
      </c>
    </row>
    <row r="528" spans="1:17" ht="120.75" customHeight="1">
      <c r="A528" s="278" t="s">
        <v>19</v>
      </c>
      <c r="B528" s="203" t="s">
        <v>14</v>
      </c>
      <c r="C528" s="609"/>
      <c r="D528" s="609"/>
      <c r="E528" s="610" t="s">
        <v>1279</v>
      </c>
      <c r="F528" s="608"/>
      <c r="G528" s="211" t="s">
        <v>1280</v>
      </c>
      <c r="H528" s="518" t="s">
        <v>1257</v>
      </c>
      <c r="I528" s="518" t="s">
        <v>1258</v>
      </c>
      <c r="J528" s="208">
        <v>1</v>
      </c>
      <c r="K528" s="209">
        <v>45717</v>
      </c>
      <c r="L528" s="209">
        <v>46081</v>
      </c>
      <c r="M528" s="199">
        <f t="shared" si="24"/>
        <v>52</v>
      </c>
      <c r="N528" s="200">
        <v>0.1</v>
      </c>
      <c r="O528" s="518" t="s">
        <v>1259</v>
      </c>
      <c r="P528" s="200">
        <f t="shared" si="23"/>
        <v>0.1</v>
      </c>
      <c r="Q528" s="201" t="str" cm="1">
        <f t="array" aca="1" ref="Q528" ca="1">IF(ISNUMBER(P528),IF(P528=100%,"CUMPLIDA",IF(AND(ISNUMBER(L528),ISNUMBER(INDIRECT("FECHA_"&amp;$B528,1))), IF(L528&lt;=INDIRECT("FECHA_"&amp;$B528,1),"INCUMPLIDA","PROCESO"), "VERIFICAR FECHA")),"SIN VALOR AVANCE")</f>
        <v>PROCESO</v>
      </c>
    </row>
    <row r="529" spans="1:17" ht="169.5">
      <c r="A529" s="278" t="s">
        <v>19</v>
      </c>
      <c r="B529" s="203" t="s">
        <v>14</v>
      </c>
      <c r="C529" s="609"/>
      <c r="D529" s="609"/>
      <c r="E529" s="610"/>
      <c r="F529" s="608"/>
      <c r="G529" s="211" t="s">
        <v>1281</v>
      </c>
      <c r="H529" s="518" t="s">
        <v>1261</v>
      </c>
      <c r="I529" s="519" t="s">
        <v>1262</v>
      </c>
      <c r="J529" s="208">
        <v>8</v>
      </c>
      <c r="K529" s="209">
        <v>45717</v>
      </c>
      <c r="L529" s="209">
        <v>46081</v>
      </c>
      <c r="M529" s="199">
        <f t="shared" si="24"/>
        <v>52</v>
      </c>
      <c r="N529" s="200">
        <v>0</v>
      </c>
      <c r="O529" s="518" t="s">
        <v>1263</v>
      </c>
      <c r="P529" s="200">
        <f t="shared" si="23"/>
        <v>0</v>
      </c>
      <c r="Q529" s="201" t="str" cm="1">
        <f t="array" aca="1" ref="Q529" ca="1">IF(ISNUMBER(P529),IF(P529=100%,"CUMPLIDA",IF(AND(ISNUMBER(L529),ISNUMBER(INDIRECT("FECHA_"&amp;$B529,1))), IF(L529&lt;=INDIRECT("FECHA_"&amp;$B529,1),"INCUMPLIDA","PROCESO"), "VERIFICAR FECHA")),"SIN VALOR AVANCE")</f>
        <v>PROCESO</v>
      </c>
    </row>
    <row r="530" spans="1:17" ht="135">
      <c r="A530" s="278" t="s">
        <v>19</v>
      </c>
      <c r="B530" s="203" t="s">
        <v>14</v>
      </c>
      <c r="C530" s="609"/>
      <c r="D530" s="609"/>
      <c r="E530" s="610"/>
      <c r="F530" s="608"/>
      <c r="G530" s="196" t="s">
        <v>1282</v>
      </c>
      <c r="H530" s="515" t="s">
        <v>1283</v>
      </c>
      <c r="I530" s="515" t="s">
        <v>1284</v>
      </c>
      <c r="J530" s="208">
        <v>12</v>
      </c>
      <c r="K530" s="209">
        <v>45717</v>
      </c>
      <c r="L530" s="209">
        <v>46081</v>
      </c>
      <c r="M530" s="199">
        <f t="shared" si="24"/>
        <v>52</v>
      </c>
      <c r="N530" s="200">
        <v>0</v>
      </c>
      <c r="O530" s="515" t="s">
        <v>1285</v>
      </c>
      <c r="P530" s="200">
        <f t="shared" si="23"/>
        <v>0</v>
      </c>
      <c r="Q530" s="201" t="str" cm="1">
        <f t="array" aca="1" ref="Q530" ca="1">IF(ISNUMBER(P530),IF(P530=100%,"CUMPLIDA",IF(AND(ISNUMBER(L530),ISNUMBER(INDIRECT("FECHA_"&amp;$B530,1))), IF(L530&lt;=INDIRECT("FECHA_"&amp;$B530,1),"INCUMPLIDA","PROCESO"), "VERIFICAR FECHA")),"SIN VALOR AVANCE")</f>
        <v>PROCESO</v>
      </c>
    </row>
    <row r="531" spans="1:17" ht="225">
      <c r="A531" s="278" t="s">
        <v>19</v>
      </c>
      <c r="B531" s="203" t="s">
        <v>14</v>
      </c>
      <c r="C531" s="609"/>
      <c r="D531" s="609"/>
      <c r="E531" s="610"/>
      <c r="F531" s="608"/>
      <c r="G531" s="196" t="s">
        <v>1286</v>
      </c>
      <c r="H531" s="515" t="s">
        <v>1287</v>
      </c>
      <c r="I531" s="515" t="s">
        <v>1288</v>
      </c>
      <c r="J531" s="200">
        <v>1</v>
      </c>
      <c r="K531" s="209">
        <v>45717</v>
      </c>
      <c r="L531" s="209">
        <v>46081</v>
      </c>
      <c r="M531" s="199">
        <f t="shared" si="24"/>
        <v>52</v>
      </c>
      <c r="N531" s="200">
        <v>0</v>
      </c>
      <c r="O531" s="515" t="s">
        <v>1289</v>
      </c>
      <c r="P531" s="200">
        <f t="shared" si="23"/>
        <v>0</v>
      </c>
      <c r="Q531" s="201" t="str" cm="1">
        <f t="array" aca="1" ref="Q531" ca="1">IF(ISNUMBER(P531),IF(P531=100%,"CUMPLIDA",IF(AND(ISNUMBER(L531),ISNUMBER(INDIRECT("FECHA_"&amp;$B531,1))), IF(L531&lt;=INDIRECT("FECHA_"&amp;$B531,1),"INCUMPLIDA","PROCESO"), "VERIFICAR FECHA")),"SIN VALOR AVANCE")</f>
        <v>PROCESO</v>
      </c>
    </row>
    <row r="532" spans="1:17" ht="165.75" customHeight="1">
      <c r="A532" s="278" t="s">
        <v>19</v>
      </c>
      <c r="B532" s="203" t="s">
        <v>14</v>
      </c>
      <c r="C532" s="609"/>
      <c r="D532" s="609"/>
      <c r="E532" s="610" t="s">
        <v>1290</v>
      </c>
      <c r="F532" s="608"/>
      <c r="G532" s="211" t="s">
        <v>1291</v>
      </c>
      <c r="H532" s="518" t="s">
        <v>1272</v>
      </c>
      <c r="I532" s="518" t="s">
        <v>1273</v>
      </c>
      <c r="J532" s="208">
        <v>2</v>
      </c>
      <c r="K532" s="209">
        <v>45717</v>
      </c>
      <c r="L532" s="209">
        <v>45960</v>
      </c>
      <c r="M532" s="199">
        <f t="shared" si="24"/>
        <v>34.714285714285715</v>
      </c>
      <c r="N532" s="200">
        <v>0</v>
      </c>
      <c r="O532" s="518" t="s">
        <v>1274</v>
      </c>
      <c r="P532" s="200">
        <f t="shared" si="23"/>
        <v>0</v>
      </c>
      <c r="Q532" s="201" t="str" cm="1">
        <f t="array" aca="1" ref="Q532" ca="1">IF(ISNUMBER(P532),IF(P532=100%,"CUMPLIDA",IF(AND(ISNUMBER(L532),ISNUMBER(INDIRECT("FECHA_"&amp;$B532,1))), IF(L532&lt;=INDIRECT("FECHA_"&amp;$B532,1),"INCUMPLIDA","PROCESO"), "VERIFICAR FECHA")),"SIN VALOR AVANCE")</f>
        <v>PROCESO</v>
      </c>
    </row>
    <row r="533" spans="1:17" ht="300">
      <c r="A533" s="278" t="s">
        <v>19</v>
      </c>
      <c r="B533" s="203" t="s">
        <v>14</v>
      </c>
      <c r="C533" s="609"/>
      <c r="D533" s="609"/>
      <c r="E533" s="610"/>
      <c r="F533" s="608"/>
      <c r="G533" s="211" t="s">
        <v>1292</v>
      </c>
      <c r="H533" s="518" t="s">
        <v>1276</v>
      </c>
      <c r="I533" s="518" t="s">
        <v>1277</v>
      </c>
      <c r="J533" s="208">
        <v>2</v>
      </c>
      <c r="K533" s="209">
        <v>45717</v>
      </c>
      <c r="L533" s="209">
        <v>46081</v>
      </c>
      <c r="M533" s="199">
        <f t="shared" si="24"/>
        <v>52</v>
      </c>
      <c r="N533" s="200">
        <v>0</v>
      </c>
      <c r="O533" s="518" t="s">
        <v>1293</v>
      </c>
      <c r="P533" s="200">
        <f t="shared" si="23"/>
        <v>0</v>
      </c>
      <c r="Q533" s="201" t="str" cm="1">
        <f t="array" aca="1" ref="Q533" ca="1">IF(ISNUMBER(P533),IF(P533=100%,"CUMPLIDA",IF(AND(ISNUMBER(L533),ISNUMBER(INDIRECT("FECHA_"&amp;$B533,1))), IF(L533&lt;=INDIRECT("FECHA_"&amp;$B533,1),"INCUMPLIDA","PROCESO"), "VERIFICAR FECHA")),"SIN VALOR AVANCE")</f>
        <v>PROCESO</v>
      </c>
    </row>
    <row r="534" spans="1:17" ht="105" customHeight="1">
      <c r="A534" s="278" t="s">
        <v>19</v>
      </c>
      <c r="B534" s="203" t="s">
        <v>14</v>
      </c>
      <c r="C534" s="609"/>
      <c r="D534" s="609"/>
      <c r="E534" s="610" t="s">
        <v>1294</v>
      </c>
      <c r="F534" s="608"/>
      <c r="G534" s="196" t="s">
        <v>1295</v>
      </c>
      <c r="H534" s="515" t="s">
        <v>1296</v>
      </c>
      <c r="I534" s="515" t="s">
        <v>1284</v>
      </c>
      <c r="J534" s="208">
        <v>12</v>
      </c>
      <c r="K534" s="209">
        <v>45717</v>
      </c>
      <c r="L534" s="209">
        <v>46081</v>
      </c>
      <c r="M534" s="199">
        <f t="shared" si="24"/>
        <v>52</v>
      </c>
      <c r="N534" s="200">
        <v>0</v>
      </c>
      <c r="O534" s="515" t="s">
        <v>1297</v>
      </c>
      <c r="P534" s="200">
        <f t="shared" si="23"/>
        <v>0</v>
      </c>
      <c r="Q534" s="201" t="str" cm="1">
        <f t="array" aca="1" ref="Q534" ca="1">IF(ISNUMBER(P534),IF(P534=100%,"CUMPLIDA",IF(AND(ISNUMBER(L534),ISNUMBER(INDIRECT("FECHA_"&amp;$B534,1))), IF(L534&lt;=INDIRECT("FECHA_"&amp;$B534,1),"INCUMPLIDA","PROCESO"), "VERIFICAR FECHA")),"SIN VALOR AVANCE")</f>
        <v>PROCESO</v>
      </c>
    </row>
    <row r="535" spans="1:17" ht="120">
      <c r="A535" s="278" t="s">
        <v>19</v>
      </c>
      <c r="B535" s="203" t="s">
        <v>14</v>
      </c>
      <c r="C535" s="609"/>
      <c r="D535" s="609"/>
      <c r="E535" s="610"/>
      <c r="F535" s="608"/>
      <c r="G535" s="196" t="s">
        <v>1298</v>
      </c>
      <c r="H535" s="515" t="s">
        <v>1299</v>
      </c>
      <c r="I535" s="515" t="s">
        <v>1288</v>
      </c>
      <c r="J535" s="200">
        <v>1</v>
      </c>
      <c r="K535" s="209">
        <v>45717</v>
      </c>
      <c r="L535" s="209">
        <v>46081</v>
      </c>
      <c r="M535" s="199">
        <f t="shared" si="24"/>
        <v>52</v>
      </c>
      <c r="N535" s="200">
        <v>0</v>
      </c>
      <c r="O535" s="515" t="s">
        <v>1289</v>
      </c>
      <c r="P535" s="200">
        <f t="shared" si="23"/>
        <v>0</v>
      </c>
      <c r="Q535" s="201" t="str" cm="1">
        <f t="array" aca="1" ref="Q535" ca="1">IF(ISNUMBER(P535),IF(P535=100%,"CUMPLIDA",IF(AND(ISNUMBER(L535),ISNUMBER(INDIRECT("FECHA_"&amp;$B535,1))), IF(L535&lt;=INDIRECT("FECHA_"&amp;$B535,1),"INCUMPLIDA","PROCESO"), "VERIFICAR FECHA")),"SIN VALOR AVANCE")</f>
        <v>PROCESO</v>
      </c>
    </row>
    <row r="536" spans="1:17" ht="165.75" customHeight="1">
      <c r="A536" s="278" t="s">
        <v>19</v>
      </c>
      <c r="B536" s="203" t="s">
        <v>14</v>
      </c>
      <c r="C536" s="609"/>
      <c r="D536" s="609"/>
      <c r="E536" s="610" t="s">
        <v>1300</v>
      </c>
      <c r="F536" s="608"/>
      <c r="G536" s="211" t="s">
        <v>1301</v>
      </c>
      <c r="H536" s="518" t="s">
        <v>1272</v>
      </c>
      <c r="I536" s="518" t="s">
        <v>1273</v>
      </c>
      <c r="J536" s="208">
        <v>2</v>
      </c>
      <c r="K536" s="209">
        <v>45717</v>
      </c>
      <c r="L536" s="209">
        <v>45960</v>
      </c>
      <c r="M536" s="199">
        <f t="shared" si="24"/>
        <v>34.714285714285715</v>
      </c>
      <c r="N536" s="200">
        <v>0</v>
      </c>
      <c r="O536" s="518" t="s">
        <v>1302</v>
      </c>
      <c r="P536" s="200">
        <f t="shared" si="23"/>
        <v>0</v>
      </c>
      <c r="Q536" s="201" t="str" cm="1">
        <f t="array" aca="1" ref="Q536" ca="1">IF(ISNUMBER(P536),IF(P536=100%,"CUMPLIDA",IF(AND(ISNUMBER(L536),ISNUMBER(INDIRECT("FECHA_"&amp;$B536,1))), IF(L536&lt;=INDIRECT("FECHA_"&amp;$B536,1),"INCUMPLIDA","PROCESO"), "VERIFICAR FECHA")),"SIN VALOR AVANCE")</f>
        <v>PROCESO</v>
      </c>
    </row>
    <row r="537" spans="1:17" ht="270">
      <c r="A537" s="278" t="s">
        <v>19</v>
      </c>
      <c r="B537" s="203" t="s">
        <v>14</v>
      </c>
      <c r="C537" s="609"/>
      <c r="D537" s="609"/>
      <c r="E537" s="610"/>
      <c r="F537" s="608"/>
      <c r="G537" s="211" t="s">
        <v>1303</v>
      </c>
      <c r="H537" s="518" t="s">
        <v>1276</v>
      </c>
      <c r="I537" s="518" t="s">
        <v>1277</v>
      </c>
      <c r="J537" s="208">
        <v>2</v>
      </c>
      <c r="K537" s="209">
        <v>45717</v>
      </c>
      <c r="L537" s="209">
        <v>46081</v>
      </c>
      <c r="M537" s="199">
        <f t="shared" si="24"/>
        <v>52</v>
      </c>
      <c r="N537" s="200">
        <v>0</v>
      </c>
      <c r="O537" s="518" t="s">
        <v>1293</v>
      </c>
      <c r="P537" s="200">
        <f t="shared" si="23"/>
        <v>0</v>
      </c>
      <c r="Q537" s="201" t="str" cm="1">
        <f t="array" aca="1" ref="Q537" ca="1">IF(ISNUMBER(P537),IF(P537=100%,"CUMPLIDA",IF(AND(ISNUMBER(L537),ISNUMBER(INDIRECT("FECHA_"&amp;$B537,1))), IF(L537&lt;=INDIRECT("FECHA_"&amp;$B537,1),"INCUMPLIDA","PROCESO"), "VERIFICAR FECHA")),"SIN VALOR AVANCE")</f>
        <v>PROCESO</v>
      </c>
    </row>
    <row r="538" spans="1:17" ht="165.75">
      <c r="A538" s="278" t="s">
        <v>19</v>
      </c>
      <c r="B538" s="203" t="s">
        <v>14</v>
      </c>
      <c r="C538" s="609"/>
      <c r="D538" s="609"/>
      <c r="E538" s="610"/>
      <c r="F538" s="608"/>
      <c r="G538" s="211" t="s">
        <v>1304</v>
      </c>
      <c r="H538" s="518" t="s">
        <v>1272</v>
      </c>
      <c r="I538" s="518" t="s">
        <v>1273</v>
      </c>
      <c r="J538" s="208">
        <v>2</v>
      </c>
      <c r="K538" s="209">
        <v>45717</v>
      </c>
      <c r="L538" s="209">
        <v>45960</v>
      </c>
      <c r="M538" s="199">
        <f t="shared" si="24"/>
        <v>34.714285714285715</v>
      </c>
      <c r="N538" s="200">
        <v>0</v>
      </c>
      <c r="O538" s="518" t="s">
        <v>1274</v>
      </c>
      <c r="P538" s="200">
        <f t="shared" si="23"/>
        <v>0</v>
      </c>
      <c r="Q538" s="201" t="str" cm="1">
        <f t="array" aca="1" ref="Q538" ca="1">IF(ISNUMBER(P538),IF(P538=100%,"CUMPLIDA",IF(AND(ISNUMBER(L538),ISNUMBER(INDIRECT("FECHA_"&amp;$B538,1))), IF(L538&lt;=INDIRECT("FECHA_"&amp;$B538,1),"INCUMPLIDA","PROCESO"), "VERIFICAR FECHA")),"SIN VALOR AVANCE")</f>
        <v>PROCESO</v>
      </c>
    </row>
    <row r="539" spans="1:17" ht="255">
      <c r="A539" s="278" t="s">
        <v>19</v>
      </c>
      <c r="B539" s="203" t="s">
        <v>14</v>
      </c>
      <c r="C539" s="609"/>
      <c r="D539" s="609"/>
      <c r="E539" s="610"/>
      <c r="F539" s="608"/>
      <c r="G539" s="211" t="s">
        <v>1305</v>
      </c>
      <c r="H539" s="518" t="s">
        <v>1276</v>
      </c>
      <c r="I539" s="518" t="s">
        <v>1277</v>
      </c>
      <c r="J539" s="208">
        <v>2</v>
      </c>
      <c r="K539" s="209">
        <v>45717</v>
      </c>
      <c r="L539" s="209">
        <v>46081</v>
      </c>
      <c r="M539" s="199">
        <f t="shared" si="24"/>
        <v>52</v>
      </c>
      <c r="N539" s="200">
        <v>0</v>
      </c>
      <c r="O539" s="518" t="s">
        <v>1306</v>
      </c>
      <c r="P539" s="200">
        <f t="shared" si="23"/>
        <v>0</v>
      </c>
      <c r="Q539" s="201" t="str" cm="1">
        <f t="array" aca="1" ref="Q539" ca="1">IF(ISNUMBER(P539),IF(P539=100%,"CUMPLIDA",IF(AND(ISNUMBER(L539),ISNUMBER(INDIRECT("FECHA_"&amp;$B539,1))), IF(L539&lt;=INDIRECT("FECHA_"&amp;$B539,1),"INCUMPLIDA","PROCESO"), "VERIFICAR FECHA")),"SIN VALOR AVANCE")</f>
        <v>PROCESO</v>
      </c>
    </row>
    <row r="540" spans="1:17" ht="285">
      <c r="A540" s="278" t="s">
        <v>19</v>
      </c>
      <c r="B540" s="203" t="s">
        <v>14</v>
      </c>
      <c r="C540" s="609"/>
      <c r="D540" s="609"/>
      <c r="E540" s="610"/>
      <c r="F540" s="608"/>
      <c r="G540" s="211" t="s">
        <v>1307</v>
      </c>
      <c r="H540" s="518" t="s">
        <v>1308</v>
      </c>
      <c r="I540" s="518" t="s">
        <v>1309</v>
      </c>
      <c r="J540" s="208">
        <v>1</v>
      </c>
      <c r="K540" s="209">
        <v>45717</v>
      </c>
      <c r="L540" s="209">
        <v>45838</v>
      </c>
      <c r="M540" s="199">
        <f t="shared" si="24"/>
        <v>17.285714285714285</v>
      </c>
      <c r="N540" s="200">
        <v>0</v>
      </c>
      <c r="O540" s="518" t="s">
        <v>1310</v>
      </c>
      <c r="P540" s="200">
        <f t="shared" si="23"/>
        <v>0</v>
      </c>
      <c r="Q540" s="201" t="str" cm="1">
        <f t="array" aca="1" ref="Q540" ca="1">IF(ISNUMBER(P540),IF(P540=100%,"CUMPLIDA",IF(AND(ISNUMBER(L540),ISNUMBER(INDIRECT("FECHA_"&amp;$B540,1))), IF(L540&lt;=INDIRECT("FECHA_"&amp;$B540,1),"INCUMPLIDA","PROCESO"), "VERIFICAR FECHA")),"SIN VALOR AVANCE")</f>
        <v>PROCESO</v>
      </c>
    </row>
    <row r="541" spans="1:17" ht="255">
      <c r="A541" s="278" t="s">
        <v>19</v>
      </c>
      <c r="B541" s="203" t="s">
        <v>14</v>
      </c>
      <c r="C541" s="609"/>
      <c r="D541" s="609"/>
      <c r="E541" s="610"/>
      <c r="F541" s="608"/>
      <c r="G541" s="211" t="s">
        <v>1311</v>
      </c>
      <c r="H541" s="518" t="s">
        <v>1312</v>
      </c>
      <c r="I541" s="518" t="s">
        <v>1309</v>
      </c>
      <c r="J541" s="208">
        <v>1</v>
      </c>
      <c r="K541" s="209">
        <v>45717</v>
      </c>
      <c r="L541" s="209">
        <v>45838</v>
      </c>
      <c r="M541" s="199">
        <f t="shared" si="24"/>
        <v>17.285714285714285</v>
      </c>
      <c r="N541" s="200">
        <v>0</v>
      </c>
      <c r="O541" s="518" t="s">
        <v>1313</v>
      </c>
      <c r="P541" s="200">
        <f t="shared" si="23"/>
        <v>0</v>
      </c>
      <c r="Q541" s="201" t="str" cm="1">
        <f t="array" aca="1" ref="Q541" ca="1">IF(ISNUMBER(P541),IF(P541=100%,"CUMPLIDA",IF(AND(ISNUMBER(L541),ISNUMBER(INDIRECT("FECHA_"&amp;$B541,1))), IF(L541&lt;=INDIRECT("FECHA_"&amp;$B541,1),"INCUMPLIDA","PROCESO"), "VERIFICAR FECHA")),"SIN VALOR AVANCE")</f>
        <v>PROCESO</v>
      </c>
    </row>
    <row r="542" spans="1:17" ht="165.75">
      <c r="A542" s="278" t="s">
        <v>19</v>
      </c>
      <c r="B542" s="203" t="s">
        <v>14</v>
      </c>
      <c r="C542" s="609"/>
      <c r="D542" s="609"/>
      <c r="E542" s="610"/>
      <c r="F542" s="608"/>
      <c r="G542" s="211" t="s">
        <v>1314</v>
      </c>
      <c r="H542" s="518" t="s">
        <v>1272</v>
      </c>
      <c r="I542" s="518" t="s">
        <v>1273</v>
      </c>
      <c r="J542" s="208">
        <v>2</v>
      </c>
      <c r="K542" s="209">
        <v>45717</v>
      </c>
      <c r="L542" s="209">
        <v>45960</v>
      </c>
      <c r="M542" s="199">
        <f t="shared" si="24"/>
        <v>34.714285714285715</v>
      </c>
      <c r="N542" s="200">
        <v>0</v>
      </c>
      <c r="O542" s="518" t="s">
        <v>1274</v>
      </c>
      <c r="P542" s="200">
        <f t="shared" si="23"/>
        <v>0</v>
      </c>
      <c r="Q542" s="201" t="str" cm="1">
        <f t="array" aca="1" ref="Q542" ca="1">IF(ISNUMBER(P542),IF(P542=100%,"CUMPLIDA",IF(AND(ISNUMBER(L542),ISNUMBER(INDIRECT("FECHA_"&amp;$B542,1))), IF(L542&lt;=INDIRECT("FECHA_"&amp;$B542,1),"INCUMPLIDA","PROCESO"), "VERIFICAR FECHA")),"SIN VALOR AVANCE")</f>
        <v>PROCESO</v>
      </c>
    </row>
    <row r="543" spans="1:17" ht="255.75">
      <c r="A543" s="278" t="s">
        <v>19</v>
      </c>
      <c r="B543" s="203" t="s">
        <v>14</v>
      </c>
      <c r="C543" s="609"/>
      <c r="D543" s="609"/>
      <c r="E543" s="610"/>
      <c r="F543" s="608"/>
      <c r="G543" s="211" t="s">
        <v>1315</v>
      </c>
      <c r="H543" s="518" t="s">
        <v>1316</v>
      </c>
      <c r="I543" s="518" t="s">
        <v>1277</v>
      </c>
      <c r="J543" s="208">
        <v>2</v>
      </c>
      <c r="K543" s="209">
        <v>45717</v>
      </c>
      <c r="L543" s="209">
        <v>46081</v>
      </c>
      <c r="M543" s="199">
        <f t="shared" si="24"/>
        <v>52</v>
      </c>
      <c r="N543" s="200">
        <v>0</v>
      </c>
      <c r="O543" s="518" t="s">
        <v>1317</v>
      </c>
      <c r="P543" s="200">
        <f t="shared" si="23"/>
        <v>0</v>
      </c>
      <c r="Q543" s="201" t="str" cm="1">
        <f t="array" aca="1" ref="Q543" ca="1">IF(ISNUMBER(P543),IF(P543=100%,"CUMPLIDA",IF(AND(ISNUMBER(L543),ISNUMBER(INDIRECT("FECHA_"&amp;$B543,1))), IF(L543&lt;=INDIRECT("FECHA_"&amp;$B543,1),"INCUMPLIDA","PROCESO"), "VERIFICAR FECHA")),"SIN VALOR AVANCE")</f>
        <v>PROCESO</v>
      </c>
    </row>
    <row r="544" spans="1:17" ht="165.75" customHeight="1">
      <c r="A544" s="278" t="s">
        <v>19</v>
      </c>
      <c r="B544" s="203" t="s">
        <v>14</v>
      </c>
      <c r="C544" s="609"/>
      <c r="D544" s="609"/>
      <c r="E544" s="610" t="s">
        <v>1318</v>
      </c>
      <c r="F544" s="608"/>
      <c r="G544" s="211" t="s">
        <v>1319</v>
      </c>
      <c r="H544" s="518" t="s">
        <v>1272</v>
      </c>
      <c r="I544" s="518" t="s">
        <v>1273</v>
      </c>
      <c r="J544" s="208">
        <v>2</v>
      </c>
      <c r="K544" s="209">
        <v>45717</v>
      </c>
      <c r="L544" s="209">
        <v>45960</v>
      </c>
      <c r="M544" s="199">
        <f t="shared" si="24"/>
        <v>34.714285714285715</v>
      </c>
      <c r="N544" s="200">
        <v>0</v>
      </c>
      <c r="O544" s="518" t="s">
        <v>1274</v>
      </c>
      <c r="P544" s="200">
        <f t="shared" si="23"/>
        <v>0</v>
      </c>
      <c r="Q544" s="201" t="str" cm="1">
        <f t="array" aca="1" ref="Q544" ca="1">IF(ISNUMBER(P544),IF(P544=100%,"CUMPLIDA",IF(AND(ISNUMBER(L544),ISNUMBER(INDIRECT("FECHA_"&amp;$B544,1))), IF(L544&lt;=INDIRECT("FECHA_"&amp;$B544,1),"INCUMPLIDA","PROCESO"), "VERIFICAR FECHA")),"SIN VALOR AVANCE")</f>
        <v>PROCESO</v>
      </c>
    </row>
    <row r="545" spans="1:18" ht="255.75">
      <c r="A545" s="278" t="s">
        <v>19</v>
      </c>
      <c r="B545" s="203" t="s">
        <v>14</v>
      </c>
      <c r="C545" s="609"/>
      <c r="D545" s="609"/>
      <c r="E545" s="610"/>
      <c r="F545" s="608"/>
      <c r="G545" s="211" t="s">
        <v>1320</v>
      </c>
      <c r="H545" s="518" t="s">
        <v>1321</v>
      </c>
      <c r="I545" s="518" t="s">
        <v>1277</v>
      </c>
      <c r="J545" s="208">
        <v>2</v>
      </c>
      <c r="K545" s="209">
        <v>45717</v>
      </c>
      <c r="L545" s="209">
        <v>46081</v>
      </c>
      <c r="M545" s="199">
        <f t="shared" si="24"/>
        <v>52</v>
      </c>
      <c r="N545" s="200">
        <v>0</v>
      </c>
      <c r="O545" s="518" t="s">
        <v>1317</v>
      </c>
      <c r="P545" s="200">
        <f t="shared" si="23"/>
        <v>0</v>
      </c>
      <c r="Q545" s="201" t="str" cm="1">
        <f t="array" aca="1" ref="Q545" ca="1">IF(ISNUMBER(P545),IF(P545=100%,"CUMPLIDA",IF(AND(ISNUMBER(L545),ISNUMBER(INDIRECT("FECHA_"&amp;$B545,1))), IF(L545&lt;=INDIRECT("FECHA_"&amp;$B545,1),"INCUMPLIDA","PROCESO"), "VERIFICAR FECHA")),"SIN VALOR AVANCE")</f>
        <v>PROCESO</v>
      </c>
    </row>
    <row r="546" spans="1:18" ht="165.75">
      <c r="A546" s="278" t="s">
        <v>19</v>
      </c>
      <c r="B546" s="203" t="s">
        <v>14</v>
      </c>
      <c r="C546" s="609"/>
      <c r="D546" s="609"/>
      <c r="E546" s="610" t="s">
        <v>1322</v>
      </c>
      <c r="F546" s="608"/>
      <c r="G546" s="211" t="s">
        <v>1323</v>
      </c>
      <c r="H546" s="518" t="s">
        <v>1272</v>
      </c>
      <c r="I546" s="518" t="s">
        <v>1273</v>
      </c>
      <c r="J546" s="208">
        <v>2</v>
      </c>
      <c r="K546" s="209">
        <v>45717</v>
      </c>
      <c r="L546" s="209">
        <v>45960</v>
      </c>
      <c r="M546" s="199">
        <f t="shared" si="24"/>
        <v>34.714285714285715</v>
      </c>
      <c r="N546" s="200">
        <v>0</v>
      </c>
      <c r="O546" s="518" t="s">
        <v>1274</v>
      </c>
      <c r="P546" s="200">
        <f t="shared" si="23"/>
        <v>0</v>
      </c>
      <c r="Q546" s="201" t="str" cm="1">
        <f t="array" aca="1" ref="Q546" ca="1">IF(ISNUMBER(P546),IF(P546=100%,"CUMPLIDA",IF(AND(ISNUMBER(L546),ISNUMBER(INDIRECT("FECHA_"&amp;$B546,1))), IF(L546&lt;=INDIRECT("FECHA_"&amp;$B546,1),"INCUMPLIDA","PROCESO"), "VERIFICAR FECHA")),"SIN VALOR AVANCE")</f>
        <v>PROCESO</v>
      </c>
    </row>
    <row r="547" spans="1:18" ht="270.75">
      <c r="A547" s="278" t="s">
        <v>19</v>
      </c>
      <c r="B547" s="203" t="s">
        <v>14</v>
      </c>
      <c r="C547" s="609"/>
      <c r="D547" s="609"/>
      <c r="E547" s="610"/>
      <c r="F547" s="608"/>
      <c r="G547" s="211" t="s">
        <v>1324</v>
      </c>
      <c r="H547" s="518" t="s">
        <v>1276</v>
      </c>
      <c r="I547" s="518" t="s">
        <v>1277</v>
      </c>
      <c r="J547" s="208">
        <v>2</v>
      </c>
      <c r="K547" s="209">
        <v>45717</v>
      </c>
      <c r="L547" s="209">
        <v>46081</v>
      </c>
      <c r="M547" s="199">
        <f t="shared" si="24"/>
        <v>52</v>
      </c>
      <c r="N547" s="200">
        <v>0</v>
      </c>
      <c r="O547" s="518" t="s">
        <v>1325</v>
      </c>
      <c r="P547" s="200">
        <f t="shared" si="23"/>
        <v>0</v>
      </c>
      <c r="Q547" s="201" t="str" cm="1">
        <f t="array" aca="1" ref="Q547" ca="1">IF(ISNUMBER(P547),IF(P547=100%,"CUMPLIDA",IF(AND(ISNUMBER(L547),ISNUMBER(INDIRECT("FECHA_"&amp;$B547,1))), IF(L547&lt;=INDIRECT("FECHA_"&amp;$B547,1),"INCUMPLIDA","PROCESO"), "VERIFICAR FECHA")),"SIN VALOR AVANCE")</f>
        <v>PROCESO</v>
      </c>
    </row>
    <row r="548" spans="1:18" ht="285">
      <c r="A548" s="278" t="s">
        <v>19</v>
      </c>
      <c r="B548" s="203" t="s">
        <v>14</v>
      </c>
      <c r="C548" s="609"/>
      <c r="D548" s="609"/>
      <c r="E548" s="610"/>
      <c r="F548" s="608"/>
      <c r="G548" s="211" t="s">
        <v>1326</v>
      </c>
      <c r="H548" s="518" t="s">
        <v>1308</v>
      </c>
      <c r="I548" s="518" t="s">
        <v>1309</v>
      </c>
      <c r="J548" s="208">
        <v>1</v>
      </c>
      <c r="K548" s="209">
        <v>45717</v>
      </c>
      <c r="L548" s="209">
        <v>45838</v>
      </c>
      <c r="M548" s="199">
        <f t="shared" si="24"/>
        <v>17.285714285714285</v>
      </c>
      <c r="N548" s="200">
        <v>0</v>
      </c>
      <c r="O548" s="518" t="s">
        <v>1327</v>
      </c>
      <c r="P548" s="200">
        <f t="shared" si="23"/>
        <v>0</v>
      </c>
      <c r="Q548" s="201" t="str" cm="1">
        <f t="array" aca="1" ref="Q548" ca="1">IF(ISNUMBER(P548),IF(P548=100%,"CUMPLIDA",IF(AND(ISNUMBER(L548),ISNUMBER(INDIRECT("FECHA_"&amp;$B548,1))), IF(L548&lt;=INDIRECT("FECHA_"&amp;$B548,1),"INCUMPLIDA","PROCESO"), "VERIFICAR FECHA")),"SIN VALOR AVANCE")</f>
        <v>PROCESO</v>
      </c>
    </row>
    <row r="549" spans="1:18" ht="165.75" customHeight="1">
      <c r="A549" s="278" t="s">
        <v>19</v>
      </c>
      <c r="B549" s="203" t="s">
        <v>14</v>
      </c>
      <c r="C549" s="609"/>
      <c r="D549" s="609"/>
      <c r="E549" s="610" t="s">
        <v>1328</v>
      </c>
      <c r="F549" s="608"/>
      <c r="G549" s="211" t="s">
        <v>1329</v>
      </c>
      <c r="H549" s="518" t="s">
        <v>1272</v>
      </c>
      <c r="I549" s="518" t="s">
        <v>1273</v>
      </c>
      <c r="J549" s="208">
        <v>2</v>
      </c>
      <c r="K549" s="209">
        <v>45717</v>
      </c>
      <c r="L549" s="209">
        <v>45960</v>
      </c>
      <c r="M549" s="199">
        <f t="shared" si="24"/>
        <v>34.714285714285715</v>
      </c>
      <c r="N549" s="200">
        <v>0</v>
      </c>
      <c r="O549" s="518" t="s">
        <v>1274</v>
      </c>
      <c r="P549" s="200">
        <f t="shared" si="23"/>
        <v>0</v>
      </c>
      <c r="Q549" s="201" t="str" cm="1">
        <f t="array" aca="1" ref="Q549" ca="1">IF(ISNUMBER(P549),IF(P549=100%,"CUMPLIDA",IF(AND(ISNUMBER(L549),ISNUMBER(INDIRECT("FECHA_"&amp;$B549,1))), IF(L549&lt;=INDIRECT("FECHA_"&amp;$B549,1),"INCUMPLIDA","PROCESO"), "VERIFICAR FECHA")),"SIN VALOR AVANCE")</f>
        <v>PROCESO</v>
      </c>
    </row>
    <row r="550" spans="1:18" ht="345">
      <c r="A550" s="278" t="s">
        <v>19</v>
      </c>
      <c r="B550" s="203" t="s">
        <v>14</v>
      </c>
      <c r="C550" s="609"/>
      <c r="D550" s="609"/>
      <c r="E550" s="610"/>
      <c r="F550" s="608"/>
      <c r="G550" s="211" t="s">
        <v>1330</v>
      </c>
      <c r="H550" s="518" t="s">
        <v>1321</v>
      </c>
      <c r="I550" s="518" t="s">
        <v>1277</v>
      </c>
      <c r="J550" s="208">
        <v>2</v>
      </c>
      <c r="K550" s="209">
        <v>45717</v>
      </c>
      <c r="L550" s="209">
        <v>46081</v>
      </c>
      <c r="M550" s="199">
        <f t="shared" si="24"/>
        <v>52</v>
      </c>
      <c r="N550" s="200">
        <v>0</v>
      </c>
      <c r="O550" s="518" t="s">
        <v>1306</v>
      </c>
      <c r="P550" s="200">
        <f t="shared" si="23"/>
        <v>0</v>
      </c>
      <c r="Q550" s="201" t="str" cm="1">
        <f t="array" aca="1" ref="Q550" ca="1">IF(ISNUMBER(P550),IF(P550=100%,"CUMPLIDA",IF(AND(ISNUMBER(L550),ISNUMBER(INDIRECT("FECHA_"&amp;$B550,1))), IF(L550&lt;=INDIRECT("FECHA_"&amp;$B550,1),"INCUMPLIDA","PROCESO"), "VERIFICAR FECHA")),"SIN VALOR AVANCE")</f>
        <v>PROCESO</v>
      </c>
    </row>
    <row r="551" spans="1:18" ht="165.75" customHeight="1">
      <c r="A551" s="278" t="s">
        <v>19</v>
      </c>
      <c r="B551" s="203" t="s">
        <v>14</v>
      </c>
      <c r="C551" s="609"/>
      <c r="D551" s="609"/>
      <c r="E551" s="610" t="s">
        <v>1331</v>
      </c>
      <c r="F551" s="608"/>
      <c r="G551" s="211" t="s">
        <v>1332</v>
      </c>
      <c r="H551" s="518" t="s">
        <v>1272</v>
      </c>
      <c r="I551" s="518" t="s">
        <v>1273</v>
      </c>
      <c r="J551" s="208">
        <v>2</v>
      </c>
      <c r="K551" s="209">
        <v>45717</v>
      </c>
      <c r="L551" s="209">
        <v>45960</v>
      </c>
      <c r="M551" s="199">
        <f t="shared" si="24"/>
        <v>34.714285714285715</v>
      </c>
      <c r="N551" s="200">
        <v>0</v>
      </c>
      <c r="O551" s="518" t="s">
        <v>1274</v>
      </c>
      <c r="P551" s="200">
        <f>IF(B551="ITRC",N551,N551/J551)</f>
        <v>0</v>
      </c>
      <c r="Q551" s="201" t="str" cm="1">
        <f t="array" aca="1" ref="Q551" ca="1">IF(ISNUMBER(P551),IF(P551=100%,"CUMPLIDA",IF(AND(ISNUMBER(L551),ISNUMBER(INDIRECT("FECHA_"&amp;$B551,1))), IF(L551&lt;=INDIRECT("FECHA_"&amp;$B551,1),"INCUMPLIDA","PROCESO"), "VERIFICAR FECHA")),"SIN VALOR AVANCE")</f>
        <v>PROCESO</v>
      </c>
    </row>
    <row r="552" spans="1:18" ht="300.75">
      <c r="A552" s="278" t="s">
        <v>19</v>
      </c>
      <c r="B552" s="203" t="s">
        <v>14</v>
      </c>
      <c r="C552" s="609"/>
      <c r="D552" s="609"/>
      <c r="E552" s="610"/>
      <c r="F552" s="608"/>
      <c r="G552" s="211" t="s">
        <v>1333</v>
      </c>
      <c r="H552" s="518" t="s">
        <v>1276</v>
      </c>
      <c r="I552" s="518" t="s">
        <v>1277</v>
      </c>
      <c r="J552" s="208">
        <v>2</v>
      </c>
      <c r="K552" s="209">
        <v>45717</v>
      </c>
      <c r="L552" s="209">
        <v>46081</v>
      </c>
      <c r="M552" s="199">
        <f>(L552-K552)/7</f>
        <v>52</v>
      </c>
      <c r="N552" s="200">
        <v>0</v>
      </c>
      <c r="O552" s="518" t="s">
        <v>1334</v>
      </c>
      <c r="P552" s="200">
        <f>IF(B552="ITRC",N552,N552/J552)</f>
        <v>0</v>
      </c>
      <c r="Q552" s="201" t="str" cm="1">
        <f t="array" aca="1" ref="Q552" ca="1">IF(ISNUMBER(P552),IF(P552=100%,"CUMPLIDA",IF(AND(ISNUMBER(L552),ISNUMBER(INDIRECT("FECHA_"&amp;$B552,1))), IF(L552&lt;=INDIRECT("FECHA_"&amp;$B552,1),"INCUMPLIDA","PROCESO"), "VERIFICAR FECHA")),"SIN VALOR AVANCE")</f>
        <v>PROCESO</v>
      </c>
    </row>
    <row r="553" spans="1:18" ht="105" customHeight="1">
      <c r="A553" s="278" t="s">
        <v>19</v>
      </c>
      <c r="B553" s="203" t="s">
        <v>14</v>
      </c>
      <c r="C553" s="609" t="s">
        <v>1335</v>
      </c>
      <c r="D553" s="609" t="s">
        <v>1336</v>
      </c>
      <c r="E553" s="610" t="s">
        <v>1337</v>
      </c>
      <c r="F553" s="608" t="s">
        <v>1338</v>
      </c>
      <c r="G553" s="542" t="s">
        <v>4339</v>
      </c>
      <c r="H553" s="546" t="s">
        <v>4340</v>
      </c>
      <c r="I553" s="546" t="s">
        <v>4341</v>
      </c>
      <c r="J553" s="208">
        <v>4</v>
      </c>
      <c r="K553" s="260">
        <v>45662</v>
      </c>
      <c r="L553" s="260">
        <v>46142</v>
      </c>
      <c r="M553" s="199">
        <f t="shared" ref="M553:M595" si="25">(L553-K553)/7</f>
        <v>68.571428571428569</v>
      </c>
      <c r="N553" s="200">
        <v>0</v>
      </c>
      <c r="O553" s="518" t="s">
        <v>4342</v>
      </c>
      <c r="P553" s="200">
        <f>IF(B553="ITRC",N553,N553/J553)</f>
        <v>0</v>
      </c>
      <c r="Q553" s="201" t="str" cm="1">
        <f t="array" aca="1" ref="Q553" ca="1">IF(ISNUMBER(P553),IF(P553=100%,"CUMPLIDA",IF(AND(ISNUMBER(L553),ISNUMBER(INDIRECT("FECHA_"&amp;$B553,1))), IF(L553&lt;=INDIRECT("FECHA_"&amp;$B553,1),"INCUMPLIDA","PROCESO"), "VERIFICAR FECHA")),"SIN VALOR AVANCE")</f>
        <v>PROCESO</v>
      </c>
    </row>
    <row r="554" spans="1:18" ht="87" customHeight="1">
      <c r="A554" s="278" t="s">
        <v>19</v>
      </c>
      <c r="B554" s="203" t="s">
        <v>14</v>
      </c>
      <c r="C554" s="609"/>
      <c r="D554" s="609"/>
      <c r="E554" s="610"/>
      <c r="F554" s="608"/>
      <c r="G554" s="211" t="s">
        <v>1339</v>
      </c>
      <c r="H554" s="518" t="s">
        <v>811</v>
      </c>
      <c r="I554" s="518" t="s">
        <v>234</v>
      </c>
      <c r="J554" s="208">
        <v>1</v>
      </c>
      <c r="K554" s="260">
        <v>45231</v>
      </c>
      <c r="L554" s="260">
        <v>45504</v>
      </c>
      <c r="M554" s="199">
        <f t="shared" si="25"/>
        <v>39</v>
      </c>
      <c r="N554" s="200">
        <v>1</v>
      </c>
      <c r="O554" s="518" t="s">
        <v>812</v>
      </c>
      <c r="P554" s="200">
        <f t="shared" ref="P554:P623" si="26">IF(B554="ITRC",N554,N554/J554)</f>
        <v>1</v>
      </c>
      <c r="Q554" s="201" t="str" cm="1">
        <f t="array" aca="1" ref="Q554" ca="1">IF(ISNUMBER(P554),IF(P554=100%,"CUMPLIDA",IF(AND(ISNUMBER(L554),ISNUMBER(INDIRECT("FECHA_"&amp;$B554,1))), IF(L554&lt;=INDIRECT("FECHA_"&amp;$B554,1),"INCUMPLIDA","PROCESO"), "VERIFICAR FECHA")),"SIN VALOR AVANCE")</f>
        <v>CUMPLIDA</v>
      </c>
      <c r="R554" s="266">
        <v>100</v>
      </c>
    </row>
    <row r="555" spans="1:18" ht="105.75">
      <c r="A555" s="278" t="s">
        <v>19</v>
      </c>
      <c r="B555" s="203" t="s">
        <v>14</v>
      </c>
      <c r="C555" s="609"/>
      <c r="D555" s="609"/>
      <c r="E555" s="610"/>
      <c r="F555" s="608"/>
      <c r="G555" s="196" t="s">
        <v>1340</v>
      </c>
      <c r="H555" s="515" t="s">
        <v>237</v>
      </c>
      <c r="I555" s="515" t="s">
        <v>238</v>
      </c>
      <c r="J555" s="208">
        <v>1</v>
      </c>
      <c r="K555" s="273">
        <v>45323</v>
      </c>
      <c r="L555" s="273">
        <v>45747</v>
      </c>
      <c r="M555" s="199">
        <f t="shared" si="25"/>
        <v>60.571428571428569</v>
      </c>
      <c r="N555" s="200">
        <v>1</v>
      </c>
      <c r="O555" s="515" t="s">
        <v>814</v>
      </c>
      <c r="P555" s="200">
        <f t="shared" si="26"/>
        <v>1</v>
      </c>
      <c r="Q555" s="201" t="str" cm="1">
        <f t="array" aca="1" ref="Q555" ca="1">IF(ISNUMBER(P555),IF(P555=100%,"CUMPLIDA",IF(AND(ISNUMBER(L555),ISNUMBER(INDIRECT("FECHA_"&amp;$B555,1))), IF(L555&lt;=INDIRECT("FECHA_"&amp;$B555,1),"INCUMPLIDA","PROCESO"), "VERIFICAR FECHA")),"SIN VALOR AVANCE")</f>
        <v>CUMPLIDA</v>
      </c>
      <c r="R555" s="266" t="s">
        <v>4334</v>
      </c>
    </row>
    <row r="556" spans="1:18" ht="45.75">
      <c r="A556" s="278" t="s">
        <v>19</v>
      </c>
      <c r="B556" s="203" t="s">
        <v>14</v>
      </c>
      <c r="C556" s="609"/>
      <c r="D556" s="609"/>
      <c r="E556" s="610"/>
      <c r="F556" s="608"/>
      <c r="G556" s="196" t="s">
        <v>1341</v>
      </c>
      <c r="H556" s="515" t="s">
        <v>241</v>
      </c>
      <c r="I556" s="515" t="s">
        <v>242</v>
      </c>
      <c r="J556" s="208">
        <v>1</v>
      </c>
      <c r="K556" s="273">
        <v>45323</v>
      </c>
      <c r="L556" s="273">
        <v>45747</v>
      </c>
      <c r="M556" s="199">
        <f t="shared" si="25"/>
        <v>60.571428571428569</v>
      </c>
      <c r="N556" s="200">
        <v>1</v>
      </c>
      <c r="O556" s="515" t="s">
        <v>812</v>
      </c>
      <c r="P556" s="200">
        <f t="shared" si="26"/>
        <v>1</v>
      </c>
      <c r="Q556" s="201" t="str" cm="1">
        <f t="array" aca="1" ref="Q556" ca="1">IF(ISNUMBER(P556),IF(P556=100%,"CUMPLIDA",IF(AND(ISNUMBER(L556),ISNUMBER(INDIRECT("FECHA_"&amp;$B556,1))), IF(L556&lt;=INDIRECT("FECHA_"&amp;$B556,1),"INCUMPLIDA","PROCESO"), "VERIFICAR FECHA")),"SIN VALOR AVANCE")</f>
        <v>CUMPLIDA</v>
      </c>
      <c r="R556" s="166"/>
    </row>
    <row r="557" spans="1:18" ht="45.75">
      <c r="A557" s="278" t="s">
        <v>19</v>
      </c>
      <c r="B557" s="203" t="s">
        <v>14</v>
      </c>
      <c r="C557" s="609"/>
      <c r="D557" s="609"/>
      <c r="E557" s="610"/>
      <c r="F557" s="608"/>
      <c r="G557" s="196" t="s">
        <v>1342</v>
      </c>
      <c r="H557" s="515" t="s">
        <v>245</v>
      </c>
      <c r="I557" s="515" t="s">
        <v>246</v>
      </c>
      <c r="J557" s="208">
        <v>1</v>
      </c>
      <c r="K557" s="273">
        <v>45231</v>
      </c>
      <c r="L557" s="273">
        <v>45747</v>
      </c>
      <c r="M557" s="199">
        <f t="shared" si="25"/>
        <v>73.714285714285708</v>
      </c>
      <c r="N557" s="200">
        <v>1</v>
      </c>
      <c r="O557" s="515" t="s">
        <v>812</v>
      </c>
      <c r="P557" s="200">
        <f t="shared" si="26"/>
        <v>1</v>
      </c>
      <c r="Q557" s="201" t="str" cm="1">
        <f t="array" aca="1" ref="Q557" ca="1">IF(ISNUMBER(P557),IF(P557=100%,"CUMPLIDA",IF(AND(ISNUMBER(L557),ISNUMBER(INDIRECT("FECHA_"&amp;$B557,1))), IF(L557&lt;=INDIRECT("FECHA_"&amp;$B557,1),"INCUMPLIDA","PROCESO"), "VERIFICAR FECHA")),"SIN VALOR AVANCE")</f>
        <v>CUMPLIDA</v>
      </c>
      <c r="R557" s="266" t="s">
        <v>4335</v>
      </c>
    </row>
    <row r="558" spans="1:18" ht="105.75">
      <c r="A558" s="278" t="s">
        <v>19</v>
      </c>
      <c r="B558" s="203" t="s">
        <v>14</v>
      </c>
      <c r="C558" s="609"/>
      <c r="D558" s="609"/>
      <c r="E558" s="610"/>
      <c r="F558" s="608"/>
      <c r="G558" s="196" t="s">
        <v>1343</v>
      </c>
      <c r="H558" s="515" t="s">
        <v>248</v>
      </c>
      <c r="I558" s="515" t="s">
        <v>249</v>
      </c>
      <c r="J558" s="208">
        <v>1</v>
      </c>
      <c r="K558" s="273">
        <v>45323</v>
      </c>
      <c r="L558" s="273">
        <v>45747</v>
      </c>
      <c r="M558" s="199">
        <f t="shared" si="25"/>
        <v>60.571428571428569</v>
      </c>
      <c r="N558" s="200">
        <v>1</v>
      </c>
      <c r="O558" s="515" t="s">
        <v>814</v>
      </c>
      <c r="P558" s="200">
        <f t="shared" si="26"/>
        <v>1</v>
      </c>
      <c r="Q558" s="201" t="str" cm="1">
        <f t="array" aca="1" ref="Q558" ca="1">IF(ISNUMBER(P558),IF(P558=100%,"CUMPLIDA",IF(AND(ISNUMBER(L558),ISNUMBER(INDIRECT("FECHA_"&amp;$B558,1))), IF(L558&lt;=INDIRECT("FECHA_"&amp;$B558,1),"INCUMPLIDA","PROCESO"), "VERIFICAR FECHA")),"SIN VALOR AVANCE")</f>
        <v>CUMPLIDA</v>
      </c>
    </row>
    <row r="559" spans="1:18" ht="45.75">
      <c r="A559" s="278" t="s">
        <v>19</v>
      </c>
      <c r="B559" s="203" t="s">
        <v>14</v>
      </c>
      <c r="C559" s="609"/>
      <c r="D559" s="609"/>
      <c r="E559" s="610"/>
      <c r="F559" s="608"/>
      <c r="G559" s="196" t="s">
        <v>1344</v>
      </c>
      <c r="H559" s="515" t="s">
        <v>251</v>
      </c>
      <c r="I559" s="515" t="s">
        <v>252</v>
      </c>
      <c r="J559" s="208">
        <v>1</v>
      </c>
      <c r="K559" s="273">
        <v>45231</v>
      </c>
      <c r="L559" s="273">
        <v>45747</v>
      </c>
      <c r="M559" s="199">
        <f t="shared" si="25"/>
        <v>73.714285714285708</v>
      </c>
      <c r="N559" s="200">
        <v>1</v>
      </c>
      <c r="O559" s="515" t="s">
        <v>812</v>
      </c>
      <c r="P559" s="200">
        <f t="shared" si="26"/>
        <v>1</v>
      </c>
      <c r="Q559" s="201" t="str" cm="1">
        <f t="array" aca="1" ref="Q559" ca="1">IF(ISNUMBER(P559),IF(P559=100%,"CUMPLIDA",IF(AND(ISNUMBER(L559),ISNUMBER(INDIRECT("FECHA_"&amp;$B559,1))), IF(L559&lt;=INDIRECT("FECHA_"&amp;$B559,1),"INCUMPLIDA","PROCESO"), "VERIFICAR FECHA")),"SIN VALOR AVANCE")</f>
        <v>CUMPLIDA</v>
      </c>
    </row>
    <row r="560" spans="1:18" ht="150.75">
      <c r="A560" s="278" t="s">
        <v>19</v>
      </c>
      <c r="B560" s="203" t="s">
        <v>14</v>
      </c>
      <c r="C560" s="609"/>
      <c r="D560" s="609"/>
      <c r="E560" s="610"/>
      <c r="F560" s="608"/>
      <c r="G560" s="196" t="s">
        <v>1345</v>
      </c>
      <c r="H560" s="515" t="s">
        <v>254</v>
      </c>
      <c r="I560" s="515" t="s">
        <v>255</v>
      </c>
      <c r="J560" s="208">
        <v>1</v>
      </c>
      <c r="K560" s="273">
        <v>45231</v>
      </c>
      <c r="L560" s="273">
        <v>45808</v>
      </c>
      <c r="M560" s="199">
        <f t="shared" si="25"/>
        <v>82.428571428571431</v>
      </c>
      <c r="N560" s="200">
        <v>0</v>
      </c>
      <c r="O560" s="515" t="s">
        <v>820</v>
      </c>
      <c r="P560" s="200">
        <f t="shared" si="26"/>
        <v>0</v>
      </c>
      <c r="Q560" s="201" t="str" cm="1">
        <f t="array" aca="1" ref="Q560" ca="1">IF(ISNUMBER(P560),IF(P560=100%,"CUMPLIDA",IF(AND(ISNUMBER(L560),ISNUMBER(INDIRECT("FECHA_"&amp;$B560,1))), IF(L560&lt;=INDIRECT("FECHA_"&amp;$B560,1),"INCUMPLIDA","PROCESO"), "VERIFICAR FECHA")),"SIN VALOR AVANCE")</f>
        <v>PROCESO</v>
      </c>
    </row>
    <row r="561" spans="1:17" ht="45.75">
      <c r="A561" s="278" t="s">
        <v>19</v>
      </c>
      <c r="B561" s="203" t="s">
        <v>14</v>
      </c>
      <c r="C561" s="609"/>
      <c r="D561" s="609"/>
      <c r="E561" s="610"/>
      <c r="F561" s="608"/>
      <c r="G561" s="196" t="s">
        <v>1346</v>
      </c>
      <c r="H561" s="515" t="s">
        <v>258</v>
      </c>
      <c r="I561" s="515" t="s">
        <v>259</v>
      </c>
      <c r="J561" s="208">
        <v>7</v>
      </c>
      <c r="K561" s="273">
        <v>46024</v>
      </c>
      <c r="L561" s="273">
        <v>46660</v>
      </c>
      <c r="M561" s="199">
        <f t="shared" si="25"/>
        <v>90.857142857142861</v>
      </c>
      <c r="N561" s="200">
        <v>0</v>
      </c>
      <c r="O561" s="515" t="s">
        <v>812</v>
      </c>
      <c r="P561" s="200">
        <f t="shared" si="26"/>
        <v>0</v>
      </c>
      <c r="Q561" s="201" t="str" cm="1">
        <f t="array" aca="1" ref="Q561" ca="1">IF(ISNUMBER(P561),IF(P561=100%,"CUMPLIDA",IF(AND(ISNUMBER(L561),ISNUMBER(INDIRECT("FECHA_"&amp;$B561,1))), IF(L561&lt;=INDIRECT("FECHA_"&amp;$B561,1),"INCUMPLIDA","PROCESO"), "VERIFICAR FECHA")),"SIN VALOR AVANCE")</f>
        <v>PROCESO</v>
      </c>
    </row>
    <row r="562" spans="1:17" ht="105.75">
      <c r="A562" s="278" t="s">
        <v>19</v>
      </c>
      <c r="B562" s="203" t="s">
        <v>14</v>
      </c>
      <c r="C562" s="609"/>
      <c r="D562" s="609"/>
      <c r="E562" s="610"/>
      <c r="F562" s="608"/>
      <c r="G562" s="196" t="s">
        <v>1347</v>
      </c>
      <c r="H562" s="515" t="s">
        <v>261</v>
      </c>
      <c r="I562" s="515" t="s">
        <v>262</v>
      </c>
      <c r="J562" s="208">
        <v>1</v>
      </c>
      <c r="K562" s="273">
        <v>46024</v>
      </c>
      <c r="L562" s="273">
        <v>46660</v>
      </c>
      <c r="M562" s="199">
        <f t="shared" si="25"/>
        <v>90.857142857142861</v>
      </c>
      <c r="N562" s="200">
        <v>0</v>
      </c>
      <c r="O562" s="515" t="s">
        <v>814</v>
      </c>
      <c r="P562" s="200">
        <f t="shared" si="26"/>
        <v>0</v>
      </c>
      <c r="Q562" s="201" t="str" cm="1">
        <f t="array" aca="1" ref="Q562" ca="1">IF(ISNUMBER(P562),IF(P562=100%,"CUMPLIDA",IF(AND(ISNUMBER(L562),ISNUMBER(INDIRECT("FECHA_"&amp;$B562,1))), IF(L562&lt;=INDIRECT("FECHA_"&amp;$B562,1),"INCUMPLIDA","PROCESO"), "VERIFICAR FECHA")),"SIN VALOR AVANCE")</f>
        <v>PROCESO</v>
      </c>
    </row>
    <row r="563" spans="1:17" ht="150.75">
      <c r="A563" s="278" t="s">
        <v>19</v>
      </c>
      <c r="B563" s="203" t="s">
        <v>14</v>
      </c>
      <c r="C563" s="609"/>
      <c r="D563" s="609"/>
      <c r="E563" s="610"/>
      <c r="F563" s="608"/>
      <c r="G563" s="196" t="s">
        <v>1348</v>
      </c>
      <c r="H563" s="515" t="s">
        <v>264</v>
      </c>
      <c r="I563" s="515" t="s">
        <v>265</v>
      </c>
      <c r="J563" s="208">
        <v>2</v>
      </c>
      <c r="K563" s="273">
        <v>46024</v>
      </c>
      <c r="L563" s="273">
        <v>46660</v>
      </c>
      <c r="M563" s="199">
        <f t="shared" si="25"/>
        <v>90.857142857142861</v>
      </c>
      <c r="N563" s="200">
        <v>0</v>
      </c>
      <c r="O563" s="515" t="s">
        <v>820</v>
      </c>
      <c r="P563" s="200">
        <f t="shared" si="26"/>
        <v>0</v>
      </c>
      <c r="Q563" s="201" t="str" cm="1">
        <f t="array" aca="1" ref="Q563" ca="1">IF(ISNUMBER(P563),IF(P563=100%,"CUMPLIDA",IF(AND(ISNUMBER(L563),ISNUMBER(INDIRECT("FECHA_"&amp;$B563,1))), IF(L563&lt;=INDIRECT("FECHA_"&amp;$B563,1),"INCUMPLIDA","PROCESO"), "VERIFICAR FECHA")),"SIN VALOR AVANCE")</f>
        <v>PROCESO</v>
      </c>
    </row>
    <row r="564" spans="1:17" ht="105" customHeight="1">
      <c r="A564" s="278" t="s">
        <v>19</v>
      </c>
      <c r="B564" s="203" t="s">
        <v>14</v>
      </c>
      <c r="C564" s="609"/>
      <c r="D564" s="609"/>
      <c r="E564" s="610" t="s">
        <v>1349</v>
      </c>
      <c r="F564" s="608"/>
      <c r="G564" s="542" t="s">
        <v>4344</v>
      </c>
      <c r="H564" s="546" t="s">
        <v>4345</v>
      </c>
      <c r="I564" s="546" t="s">
        <v>4350</v>
      </c>
      <c r="J564" s="208">
        <v>36</v>
      </c>
      <c r="K564" s="547">
        <v>45662</v>
      </c>
      <c r="L564" s="547">
        <v>46142</v>
      </c>
      <c r="M564" s="199">
        <f t="shared" si="25"/>
        <v>68.571428571428569</v>
      </c>
      <c r="N564" s="200">
        <v>0</v>
      </c>
      <c r="O564" s="518" t="s">
        <v>4351</v>
      </c>
      <c r="P564" s="200">
        <f t="shared" si="26"/>
        <v>0</v>
      </c>
      <c r="Q564" s="201" t="str" cm="1">
        <f t="array" aca="1" ref="Q564" ca="1">IF(ISNUMBER(P564),IF(P564=100%,"CUMPLIDA",IF(AND(ISNUMBER(L564),ISNUMBER(INDIRECT("FECHA_"&amp;$B564,1))), IF(L564&lt;=INDIRECT("FECHA_"&amp;$B564,1),"INCUMPLIDA","PROCESO"), "VERIFICAR FECHA")),"SIN VALOR AVANCE")</f>
        <v>PROCESO</v>
      </c>
    </row>
    <row r="565" spans="1:17" ht="105" customHeight="1">
      <c r="A565" s="278" t="s">
        <v>19</v>
      </c>
      <c r="B565" s="203" t="s">
        <v>14</v>
      </c>
      <c r="C565" s="609"/>
      <c r="D565" s="609"/>
      <c r="E565" s="610"/>
      <c r="F565" s="608"/>
      <c r="G565" s="542" t="s">
        <v>4343</v>
      </c>
      <c r="H565" s="546" t="s">
        <v>4346</v>
      </c>
      <c r="I565" s="546" t="s">
        <v>4348</v>
      </c>
      <c r="J565" s="208">
        <v>1</v>
      </c>
      <c r="K565" s="547">
        <v>45689</v>
      </c>
      <c r="L565" s="547">
        <v>45838</v>
      </c>
      <c r="M565" s="199">
        <f t="shared" si="25"/>
        <v>21.285714285714285</v>
      </c>
      <c r="N565" s="200">
        <v>0</v>
      </c>
      <c r="O565" s="548" t="s">
        <v>4352</v>
      </c>
      <c r="P565" s="200">
        <f t="shared" si="26"/>
        <v>0</v>
      </c>
      <c r="Q565" s="201" t="str" cm="1">
        <f t="array" aca="1" ref="Q565" ca="1">IF(ISNUMBER(P565),IF(P565=100%,"CUMPLIDA",IF(AND(ISNUMBER(L565),ISNUMBER(INDIRECT("FECHA_"&amp;$B565,1))), IF(L565&lt;=INDIRECT("FECHA_"&amp;$B565,1),"INCUMPLIDA","PROCESO"), "VERIFICAR FECHA")),"SIN VALOR AVANCE")</f>
        <v>PROCESO</v>
      </c>
    </row>
    <row r="566" spans="1:17" ht="114">
      <c r="A566" s="278" t="s">
        <v>19</v>
      </c>
      <c r="B566" s="203" t="s">
        <v>14</v>
      </c>
      <c r="C566" s="609"/>
      <c r="D566" s="609"/>
      <c r="E566" s="610"/>
      <c r="F566" s="608"/>
      <c r="G566" s="542" t="s">
        <v>4354</v>
      </c>
      <c r="H566" s="546" t="s">
        <v>4347</v>
      </c>
      <c r="I566" s="546" t="s">
        <v>4349</v>
      </c>
      <c r="J566" s="208">
        <v>4</v>
      </c>
      <c r="K566" s="544">
        <v>45689</v>
      </c>
      <c r="L566" s="544">
        <v>46053</v>
      </c>
      <c r="M566" s="199">
        <f t="shared" si="25"/>
        <v>52</v>
      </c>
      <c r="N566" s="200">
        <v>0.09</v>
      </c>
      <c r="O566" s="518" t="s">
        <v>4353</v>
      </c>
      <c r="P566" s="200">
        <f t="shared" si="26"/>
        <v>0.09</v>
      </c>
      <c r="Q566" s="201" t="str" cm="1">
        <f t="array" aca="1" ref="Q566" ca="1">IF(ISNUMBER(P566),IF(P566=100%,"CUMPLIDA",IF(AND(ISNUMBER(L566),ISNUMBER(INDIRECT("FECHA_"&amp;$B566,1))), IF(L566&lt;=INDIRECT("FECHA_"&amp;$B566,1),"INCUMPLIDA","PROCESO"), "VERIFICAR FECHA")),"SIN VALOR AVANCE")</f>
        <v>PROCESO</v>
      </c>
    </row>
    <row r="567" spans="1:17" ht="70.5" customHeight="1">
      <c r="A567" s="278" t="s">
        <v>19</v>
      </c>
      <c r="B567" s="203" t="s">
        <v>14</v>
      </c>
      <c r="C567" s="609"/>
      <c r="D567" s="609"/>
      <c r="E567" s="610" t="s">
        <v>1350</v>
      </c>
      <c r="F567" s="608"/>
      <c r="G567" s="542" t="s">
        <v>4357</v>
      </c>
      <c r="H567" s="546" t="s">
        <v>4355</v>
      </c>
      <c r="I567" s="546" t="s">
        <v>4356</v>
      </c>
      <c r="J567" s="208">
        <v>18</v>
      </c>
      <c r="K567" s="547">
        <v>45662</v>
      </c>
      <c r="L567" s="547">
        <v>46142</v>
      </c>
      <c r="M567" s="199">
        <f t="shared" si="25"/>
        <v>68.571428571428569</v>
      </c>
      <c r="N567" s="200">
        <v>0</v>
      </c>
      <c r="O567" s="548" t="s">
        <v>4358</v>
      </c>
      <c r="P567" s="200">
        <f t="shared" si="26"/>
        <v>0</v>
      </c>
      <c r="Q567" s="201" t="str" cm="1">
        <f t="array" aca="1" ref="Q567" ca="1">IF(ISNUMBER(P567),IF(P567=100%,"CUMPLIDA",IF(AND(ISNUMBER(L567),ISNUMBER(INDIRECT("FECHA_"&amp;$B567,1))), IF(L567&lt;=INDIRECT("FECHA_"&amp;$B567,1),"INCUMPLIDA","PROCESO"), "VERIFICAR FECHA")),"SIN VALOR AVANCE")</f>
        <v>PROCESO</v>
      </c>
    </row>
    <row r="568" spans="1:17" ht="45.75">
      <c r="A568" s="278" t="s">
        <v>19</v>
      </c>
      <c r="B568" s="203" t="s">
        <v>14</v>
      </c>
      <c r="C568" s="609"/>
      <c r="D568" s="609"/>
      <c r="E568" s="610"/>
      <c r="F568" s="608"/>
      <c r="G568" s="211" t="s">
        <v>1339</v>
      </c>
      <c r="H568" s="518" t="s">
        <v>811</v>
      </c>
      <c r="I568" s="518" t="s">
        <v>234</v>
      </c>
      <c r="J568" s="208">
        <v>1</v>
      </c>
      <c r="K568" s="260">
        <v>45231</v>
      </c>
      <c r="L568" s="260">
        <v>45504</v>
      </c>
      <c r="M568" s="199">
        <f t="shared" si="25"/>
        <v>39</v>
      </c>
      <c r="N568" s="200">
        <v>1</v>
      </c>
      <c r="O568" s="518" t="s">
        <v>812</v>
      </c>
      <c r="P568" s="200">
        <f t="shared" si="26"/>
        <v>1</v>
      </c>
      <c r="Q568" s="201" t="str" cm="1">
        <f t="array" aca="1" ref="Q568" ca="1">IF(ISNUMBER(P568),IF(P568=100%,"CUMPLIDA",IF(AND(ISNUMBER(L568),ISNUMBER(INDIRECT("FECHA_"&amp;$B568,1))), IF(L568&lt;=INDIRECT("FECHA_"&amp;$B568,1),"INCUMPLIDA","PROCESO"), "VERIFICAR FECHA")),"SIN VALOR AVANCE")</f>
        <v>CUMPLIDA</v>
      </c>
    </row>
    <row r="569" spans="1:17" ht="105.75">
      <c r="A569" s="278" t="s">
        <v>19</v>
      </c>
      <c r="B569" s="203" t="s">
        <v>14</v>
      </c>
      <c r="C569" s="609"/>
      <c r="D569" s="609"/>
      <c r="E569" s="610"/>
      <c r="F569" s="608"/>
      <c r="G569" s="211" t="s">
        <v>1340</v>
      </c>
      <c r="H569" s="518" t="s">
        <v>237</v>
      </c>
      <c r="I569" s="518" t="s">
        <v>238</v>
      </c>
      <c r="J569" s="208">
        <v>1</v>
      </c>
      <c r="K569" s="273">
        <v>45323</v>
      </c>
      <c r="L569" s="273">
        <v>45747</v>
      </c>
      <c r="M569" s="199">
        <f t="shared" si="25"/>
        <v>60.571428571428569</v>
      </c>
      <c r="N569" s="200">
        <v>1</v>
      </c>
      <c r="O569" s="518" t="s">
        <v>814</v>
      </c>
      <c r="P569" s="200">
        <f t="shared" si="26"/>
        <v>1</v>
      </c>
      <c r="Q569" s="201" t="str" cm="1">
        <f t="array" aca="1" ref="Q569" ca="1">IF(ISNUMBER(P569),IF(P569=100%,"CUMPLIDA",IF(AND(ISNUMBER(L569),ISNUMBER(INDIRECT("FECHA_"&amp;$B569,1))), IF(L569&lt;=INDIRECT("FECHA_"&amp;$B569,1),"INCUMPLIDA","PROCESO"), "VERIFICAR FECHA")),"SIN VALOR AVANCE")</f>
        <v>CUMPLIDA</v>
      </c>
    </row>
    <row r="570" spans="1:17" ht="45.75">
      <c r="A570" s="278" t="s">
        <v>19</v>
      </c>
      <c r="B570" s="203" t="s">
        <v>14</v>
      </c>
      <c r="C570" s="609"/>
      <c r="D570" s="609"/>
      <c r="E570" s="610"/>
      <c r="F570" s="608"/>
      <c r="G570" s="211" t="s">
        <v>1341</v>
      </c>
      <c r="H570" s="518" t="s">
        <v>241</v>
      </c>
      <c r="I570" s="518" t="s">
        <v>242</v>
      </c>
      <c r="J570" s="208">
        <v>1</v>
      </c>
      <c r="K570" s="273">
        <v>45323</v>
      </c>
      <c r="L570" s="273">
        <v>45747</v>
      </c>
      <c r="M570" s="199">
        <f t="shared" si="25"/>
        <v>60.571428571428569</v>
      </c>
      <c r="N570" s="200">
        <v>1</v>
      </c>
      <c r="O570" s="518" t="s">
        <v>812</v>
      </c>
      <c r="P570" s="200">
        <f t="shared" si="26"/>
        <v>1</v>
      </c>
      <c r="Q570" s="201" t="str" cm="1">
        <f t="array" aca="1" ref="Q570" ca="1">IF(ISNUMBER(P570),IF(P570=100%,"CUMPLIDA",IF(AND(ISNUMBER(L570),ISNUMBER(INDIRECT("FECHA_"&amp;$B570,1))), IF(L570&lt;=INDIRECT("FECHA_"&amp;$B570,1),"INCUMPLIDA","PROCESO"), "VERIFICAR FECHA")),"SIN VALOR AVANCE")</f>
        <v>CUMPLIDA</v>
      </c>
    </row>
    <row r="571" spans="1:17" ht="45.75">
      <c r="A571" s="278" t="s">
        <v>19</v>
      </c>
      <c r="B571" s="203" t="s">
        <v>14</v>
      </c>
      <c r="C571" s="609"/>
      <c r="D571" s="609"/>
      <c r="E571" s="610"/>
      <c r="F571" s="608"/>
      <c r="G571" s="211" t="s">
        <v>1342</v>
      </c>
      <c r="H571" s="518" t="s">
        <v>245</v>
      </c>
      <c r="I571" s="518" t="s">
        <v>246</v>
      </c>
      <c r="J571" s="208">
        <v>1</v>
      </c>
      <c r="K571" s="273">
        <v>45231</v>
      </c>
      <c r="L571" s="273">
        <v>45747</v>
      </c>
      <c r="M571" s="199">
        <f t="shared" si="25"/>
        <v>73.714285714285708</v>
      </c>
      <c r="N571" s="200">
        <v>1</v>
      </c>
      <c r="O571" s="518" t="s">
        <v>812</v>
      </c>
      <c r="P571" s="200">
        <f t="shared" si="26"/>
        <v>1</v>
      </c>
      <c r="Q571" s="201" t="str" cm="1">
        <f t="array" aca="1" ref="Q571" ca="1">IF(ISNUMBER(P571),IF(P571=100%,"CUMPLIDA",IF(AND(ISNUMBER(L571),ISNUMBER(INDIRECT("FECHA_"&amp;$B571,1))), IF(L571&lt;=INDIRECT("FECHA_"&amp;$B571,1),"INCUMPLIDA","PROCESO"), "VERIFICAR FECHA")),"SIN VALOR AVANCE")</f>
        <v>CUMPLIDA</v>
      </c>
    </row>
    <row r="572" spans="1:17" ht="105.75">
      <c r="A572" s="278" t="s">
        <v>19</v>
      </c>
      <c r="B572" s="203" t="s">
        <v>14</v>
      </c>
      <c r="C572" s="609"/>
      <c r="D572" s="609"/>
      <c r="E572" s="610"/>
      <c r="F572" s="608"/>
      <c r="G572" s="211" t="s">
        <v>1343</v>
      </c>
      <c r="H572" s="518" t="s">
        <v>248</v>
      </c>
      <c r="I572" s="518" t="s">
        <v>249</v>
      </c>
      <c r="J572" s="208">
        <v>1</v>
      </c>
      <c r="K572" s="273">
        <v>45323</v>
      </c>
      <c r="L572" s="273">
        <v>45747</v>
      </c>
      <c r="M572" s="199">
        <f t="shared" si="25"/>
        <v>60.571428571428569</v>
      </c>
      <c r="N572" s="200">
        <v>1</v>
      </c>
      <c r="O572" s="518" t="s">
        <v>814</v>
      </c>
      <c r="P572" s="200">
        <f t="shared" si="26"/>
        <v>1</v>
      </c>
      <c r="Q572" s="201" t="str" cm="1">
        <f t="array" aca="1" ref="Q572" ca="1">IF(ISNUMBER(P572),IF(P572=100%,"CUMPLIDA",IF(AND(ISNUMBER(L572),ISNUMBER(INDIRECT("FECHA_"&amp;$B572,1))), IF(L572&lt;=INDIRECT("FECHA_"&amp;$B572,1),"INCUMPLIDA","PROCESO"), "VERIFICAR FECHA")),"SIN VALOR AVANCE")</f>
        <v>CUMPLIDA</v>
      </c>
    </row>
    <row r="573" spans="1:17" ht="45.75">
      <c r="A573" s="278" t="s">
        <v>19</v>
      </c>
      <c r="B573" s="203" t="s">
        <v>14</v>
      </c>
      <c r="C573" s="609"/>
      <c r="D573" s="609"/>
      <c r="E573" s="610"/>
      <c r="F573" s="608"/>
      <c r="G573" s="211" t="s">
        <v>1344</v>
      </c>
      <c r="H573" s="518" t="s">
        <v>251</v>
      </c>
      <c r="I573" s="518" t="s">
        <v>252</v>
      </c>
      <c r="J573" s="208">
        <v>1</v>
      </c>
      <c r="K573" s="273">
        <v>45231</v>
      </c>
      <c r="L573" s="273">
        <v>45747</v>
      </c>
      <c r="M573" s="199">
        <f t="shared" si="25"/>
        <v>73.714285714285708</v>
      </c>
      <c r="N573" s="200">
        <v>1</v>
      </c>
      <c r="O573" s="518" t="s">
        <v>812</v>
      </c>
      <c r="P573" s="200">
        <f t="shared" si="26"/>
        <v>1</v>
      </c>
      <c r="Q573" s="201" t="str" cm="1">
        <f t="array" aca="1" ref="Q573" ca="1">IF(ISNUMBER(P573),IF(P573=100%,"CUMPLIDA",IF(AND(ISNUMBER(L573),ISNUMBER(INDIRECT("FECHA_"&amp;$B573,1))), IF(L573&lt;=INDIRECT("FECHA_"&amp;$B573,1),"INCUMPLIDA","PROCESO"), "VERIFICAR FECHA")),"SIN VALOR AVANCE")</f>
        <v>CUMPLIDA</v>
      </c>
    </row>
    <row r="574" spans="1:17" ht="105.75">
      <c r="A574" s="278" t="s">
        <v>19</v>
      </c>
      <c r="B574" s="203" t="s">
        <v>14</v>
      </c>
      <c r="C574" s="609"/>
      <c r="D574" s="609"/>
      <c r="E574" s="610"/>
      <c r="F574" s="608"/>
      <c r="G574" s="211" t="s">
        <v>1345</v>
      </c>
      <c r="H574" s="518" t="s">
        <v>254</v>
      </c>
      <c r="I574" s="518" t="s">
        <v>255</v>
      </c>
      <c r="J574" s="208">
        <v>1</v>
      </c>
      <c r="K574" s="273">
        <v>45231</v>
      </c>
      <c r="L574" s="273">
        <v>45808</v>
      </c>
      <c r="M574" s="199">
        <f t="shared" si="25"/>
        <v>82.428571428571431</v>
      </c>
      <c r="N574" s="200">
        <v>0</v>
      </c>
      <c r="O574" s="518" t="s">
        <v>814</v>
      </c>
      <c r="P574" s="200">
        <f t="shared" si="26"/>
        <v>0</v>
      </c>
      <c r="Q574" s="201" t="str" cm="1">
        <f t="array" aca="1" ref="Q574" ca="1">IF(ISNUMBER(P574),IF(P574=100%,"CUMPLIDA",IF(AND(ISNUMBER(L574),ISNUMBER(INDIRECT("FECHA_"&amp;$B574,1))), IF(L574&lt;=INDIRECT("FECHA_"&amp;$B574,1),"INCUMPLIDA","PROCESO"), "VERIFICAR FECHA")),"SIN VALOR AVANCE")</f>
        <v>PROCESO</v>
      </c>
    </row>
    <row r="575" spans="1:17" ht="45.75">
      <c r="A575" s="278" t="s">
        <v>19</v>
      </c>
      <c r="B575" s="203" t="s">
        <v>14</v>
      </c>
      <c r="C575" s="609"/>
      <c r="D575" s="609"/>
      <c r="E575" s="610"/>
      <c r="F575" s="608"/>
      <c r="G575" s="211" t="s">
        <v>1346</v>
      </c>
      <c r="H575" s="518" t="s">
        <v>258</v>
      </c>
      <c r="I575" s="518" t="s">
        <v>259</v>
      </c>
      <c r="J575" s="208">
        <v>7</v>
      </c>
      <c r="K575" s="273">
        <v>46024</v>
      </c>
      <c r="L575" s="273">
        <v>46660</v>
      </c>
      <c r="M575" s="199">
        <f t="shared" si="25"/>
        <v>90.857142857142861</v>
      </c>
      <c r="N575" s="200">
        <v>0</v>
      </c>
      <c r="O575" s="518" t="s">
        <v>812</v>
      </c>
      <c r="P575" s="200">
        <f t="shared" si="26"/>
        <v>0</v>
      </c>
      <c r="Q575" s="201" t="str" cm="1">
        <f t="array" aca="1" ref="Q575" ca="1">IF(ISNUMBER(P575),IF(P575=100%,"CUMPLIDA",IF(AND(ISNUMBER(L575),ISNUMBER(INDIRECT("FECHA_"&amp;$B575,1))), IF(L575&lt;=INDIRECT("FECHA_"&amp;$B575,1),"INCUMPLIDA","PROCESO"), "VERIFICAR FECHA")),"SIN VALOR AVANCE")</f>
        <v>PROCESO</v>
      </c>
    </row>
    <row r="576" spans="1:17" ht="105.75">
      <c r="A576" s="278" t="s">
        <v>19</v>
      </c>
      <c r="B576" s="203" t="s">
        <v>14</v>
      </c>
      <c r="C576" s="609"/>
      <c r="D576" s="609"/>
      <c r="E576" s="610"/>
      <c r="F576" s="608"/>
      <c r="G576" s="211" t="s">
        <v>1347</v>
      </c>
      <c r="H576" s="518" t="s">
        <v>261</v>
      </c>
      <c r="I576" s="518" t="s">
        <v>262</v>
      </c>
      <c r="J576" s="208">
        <v>1</v>
      </c>
      <c r="K576" s="273">
        <v>46024</v>
      </c>
      <c r="L576" s="273">
        <v>46660</v>
      </c>
      <c r="M576" s="199">
        <f t="shared" si="25"/>
        <v>90.857142857142861</v>
      </c>
      <c r="N576" s="200">
        <v>0</v>
      </c>
      <c r="O576" s="518" t="s">
        <v>814</v>
      </c>
      <c r="P576" s="200">
        <f t="shared" si="26"/>
        <v>0</v>
      </c>
      <c r="Q576" s="201" t="str" cm="1">
        <f t="array" aca="1" ref="Q576" ca="1">IF(ISNUMBER(P576),IF(P576=100%,"CUMPLIDA",IF(AND(ISNUMBER(L576),ISNUMBER(INDIRECT("FECHA_"&amp;$B576,1))), IF(L576&lt;=INDIRECT("FECHA_"&amp;$B576,1),"INCUMPLIDA","PROCESO"), "VERIFICAR FECHA")),"SIN VALOR AVANCE")</f>
        <v>PROCESO</v>
      </c>
    </row>
    <row r="577" spans="1:18" ht="150">
      <c r="A577" s="278" t="s">
        <v>19</v>
      </c>
      <c r="B577" s="203" t="s">
        <v>14</v>
      </c>
      <c r="C577" s="609"/>
      <c r="D577" s="609"/>
      <c r="E577" s="610"/>
      <c r="F577" s="608"/>
      <c r="G577" s="211" t="s">
        <v>1348</v>
      </c>
      <c r="H577" s="518" t="s">
        <v>264</v>
      </c>
      <c r="I577" s="518" t="s">
        <v>265</v>
      </c>
      <c r="J577" s="208">
        <v>2</v>
      </c>
      <c r="K577" s="273">
        <v>46024</v>
      </c>
      <c r="L577" s="273">
        <v>46660</v>
      </c>
      <c r="M577" s="199">
        <f t="shared" si="25"/>
        <v>90.857142857142861</v>
      </c>
      <c r="N577" s="200">
        <v>0</v>
      </c>
      <c r="O577" s="518" t="s">
        <v>814</v>
      </c>
      <c r="P577" s="200">
        <f t="shared" si="26"/>
        <v>0</v>
      </c>
      <c r="Q577" s="201" t="str" cm="1">
        <f t="array" aca="1" ref="Q577" ca="1">IF(ISNUMBER(P577),IF(P577=100%,"CUMPLIDA",IF(AND(ISNUMBER(L577),ISNUMBER(INDIRECT("FECHA_"&amp;$B577,1))), IF(L577&lt;=INDIRECT("FECHA_"&amp;$B577,1),"INCUMPLIDA","PROCESO"), "VERIFICAR FECHA")),"SIN VALOR AVANCE")</f>
        <v>PROCESO</v>
      </c>
    </row>
    <row r="578" spans="1:18" ht="60" customHeight="1">
      <c r="A578" s="278" t="s">
        <v>19</v>
      </c>
      <c r="B578" s="203" t="s">
        <v>14</v>
      </c>
      <c r="C578" s="609"/>
      <c r="D578" s="609"/>
      <c r="E578" s="610" t="s">
        <v>1351</v>
      </c>
      <c r="F578" s="608"/>
      <c r="G578" s="211" t="s">
        <v>4359</v>
      </c>
      <c r="H578" s="546" t="s">
        <v>4361</v>
      </c>
      <c r="I578" s="546" t="s">
        <v>4362</v>
      </c>
      <c r="J578" s="208">
        <v>3</v>
      </c>
      <c r="K578" s="544">
        <v>45689</v>
      </c>
      <c r="L578" s="544">
        <v>45777</v>
      </c>
      <c r="M578" s="199">
        <f t="shared" si="25"/>
        <v>12.571428571428571</v>
      </c>
      <c r="N578" s="200">
        <v>0.3</v>
      </c>
      <c r="O578" s="518" t="s">
        <v>4363</v>
      </c>
      <c r="P578" s="200">
        <f t="shared" si="26"/>
        <v>0.3</v>
      </c>
      <c r="Q578" s="201" t="str" cm="1">
        <f t="array" aca="1" ref="Q578" ca="1">IF(ISNUMBER(P578),IF(P578=100%,"CUMPLIDA",IF(AND(ISNUMBER(L578),ISNUMBER(INDIRECT("FECHA_"&amp;$B578,1))), IF(L578&lt;=INDIRECT("FECHA_"&amp;$B578,1),"INCUMPLIDA","PROCESO"), "VERIFICAR FECHA")),"SIN VALOR AVANCE")</f>
        <v>PROCESO</v>
      </c>
    </row>
    <row r="579" spans="1:18" ht="60.75" customHeight="1">
      <c r="A579" s="278" t="s">
        <v>19</v>
      </c>
      <c r="B579" s="203" t="s">
        <v>14</v>
      </c>
      <c r="C579" s="609"/>
      <c r="D579" s="609"/>
      <c r="E579" s="610"/>
      <c r="F579" s="608"/>
      <c r="G579" s="211" t="s">
        <v>4343</v>
      </c>
      <c r="H579" s="546" t="s">
        <v>4346</v>
      </c>
      <c r="I579" s="546" t="s">
        <v>4348</v>
      </c>
      <c r="J579" s="208">
        <v>1</v>
      </c>
      <c r="K579" s="544">
        <v>45689</v>
      </c>
      <c r="L579" s="547">
        <v>45838</v>
      </c>
      <c r="M579" s="199">
        <f t="shared" si="25"/>
        <v>21.285714285714285</v>
      </c>
      <c r="N579" s="200">
        <v>0</v>
      </c>
      <c r="O579" s="518" t="s">
        <v>4364</v>
      </c>
      <c r="P579" s="200">
        <f t="shared" si="26"/>
        <v>0</v>
      </c>
      <c r="Q579" s="201" t="str" cm="1">
        <f t="array" aca="1" ref="Q579" ca="1">IF(ISNUMBER(P579),IF(P579=100%,"CUMPLIDA",IF(AND(ISNUMBER(L579),ISNUMBER(INDIRECT("FECHA_"&amp;$B579,1))), IF(L579&lt;=INDIRECT("FECHA_"&amp;$B579,1),"INCUMPLIDA","PROCESO"), "VERIFICAR FECHA")),"SIN VALOR AVANCE")</f>
        <v>PROCESO</v>
      </c>
    </row>
    <row r="580" spans="1:18" ht="43.5" customHeight="1">
      <c r="A580" s="278" t="s">
        <v>19</v>
      </c>
      <c r="B580" s="203" t="s">
        <v>14</v>
      </c>
      <c r="C580" s="609"/>
      <c r="D580" s="609"/>
      <c r="E580" s="610"/>
      <c r="F580" s="608"/>
      <c r="G580" s="211" t="s">
        <v>4360</v>
      </c>
      <c r="H580" s="546" t="s">
        <v>4346</v>
      </c>
      <c r="I580" s="546" t="s">
        <v>4348</v>
      </c>
      <c r="J580" s="208">
        <v>36</v>
      </c>
      <c r="K580" s="547">
        <v>45662</v>
      </c>
      <c r="L580" s="547">
        <v>46142</v>
      </c>
      <c r="M580" s="199">
        <f t="shared" si="25"/>
        <v>68.571428571428569</v>
      </c>
      <c r="N580" s="200">
        <v>0</v>
      </c>
      <c r="O580" s="518" t="s">
        <v>4363</v>
      </c>
      <c r="P580" s="200">
        <f t="shared" si="26"/>
        <v>0</v>
      </c>
      <c r="Q580" s="201" t="str" cm="1">
        <f t="array" aca="1" ref="Q580" ca="1">IF(ISNUMBER(P580),IF(P580=100%,"CUMPLIDA",IF(AND(ISNUMBER(L580),ISNUMBER(INDIRECT("FECHA_"&amp;$B580,1))), IF(L580&lt;=INDIRECT("FECHA_"&amp;$B580,1),"INCUMPLIDA","PROCESO"), "VERIFICAR FECHA")),"SIN VALOR AVANCE")</f>
        <v>PROCESO</v>
      </c>
    </row>
    <row r="581" spans="1:18" ht="45.75" customHeight="1">
      <c r="A581" s="278" t="s">
        <v>19</v>
      </c>
      <c r="B581" s="203" t="s">
        <v>14</v>
      </c>
      <c r="C581" s="609"/>
      <c r="D581" s="609"/>
      <c r="E581" s="610" t="s">
        <v>4365</v>
      </c>
      <c r="F581" s="608"/>
      <c r="G581" s="542" t="s">
        <v>4366</v>
      </c>
      <c r="H581" s="546" t="s">
        <v>4367</v>
      </c>
      <c r="I581" s="546" t="s">
        <v>4368</v>
      </c>
      <c r="J581" s="208">
        <v>1</v>
      </c>
      <c r="K581" s="544">
        <v>45689</v>
      </c>
      <c r="L581" s="544">
        <v>45777</v>
      </c>
      <c r="M581" s="199">
        <f t="shared" si="25"/>
        <v>12.571428571428571</v>
      </c>
      <c r="N581" s="200">
        <v>0.5</v>
      </c>
      <c r="O581" s="518" t="s">
        <v>4369</v>
      </c>
      <c r="P581" s="200">
        <f t="shared" si="26"/>
        <v>0.5</v>
      </c>
      <c r="Q581" s="201" t="str" cm="1">
        <f t="array" aca="1" ref="Q581" ca="1">IF(ISNUMBER(P581),IF(P581=100%,"CUMPLIDA",IF(AND(ISNUMBER(L581),ISNUMBER(INDIRECT("FECHA_"&amp;$B581,1))), IF(L581&lt;=INDIRECT("FECHA_"&amp;$B581,1),"INCUMPLIDA","PROCESO"), "VERIFICAR FECHA")),"SIN VALOR AVANCE")</f>
        <v>PROCESO</v>
      </c>
    </row>
    <row r="582" spans="1:18" ht="85.5">
      <c r="A582" s="278" t="s">
        <v>19</v>
      </c>
      <c r="B582" s="203" t="s">
        <v>14</v>
      </c>
      <c r="C582" s="609"/>
      <c r="D582" s="609"/>
      <c r="E582" s="610"/>
      <c r="F582" s="608"/>
      <c r="G582" s="542" t="s">
        <v>4359</v>
      </c>
      <c r="H582" s="546" t="s">
        <v>4361</v>
      </c>
      <c r="I582" s="546" t="s">
        <v>4362</v>
      </c>
      <c r="J582" s="208">
        <v>3</v>
      </c>
      <c r="K582" s="544">
        <v>45689</v>
      </c>
      <c r="L582" s="544">
        <v>45777</v>
      </c>
      <c r="M582" s="199">
        <f t="shared" si="25"/>
        <v>12.571428571428571</v>
      </c>
      <c r="N582" s="200">
        <v>0.3</v>
      </c>
      <c r="O582" s="518" t="s">
        <v>4370</v>
      </c>
      <c r="P582" s="200">
        <f t="shared" si="26"/>
        <v>0.3</v>
      </c>
      <c r="Q582" s="201" t="str" cm="1">
        <f t="array" aca="1" ref="Q582" ca="1">IF(ISNUMBER(P582),IF(P582=100%,"CUMPLIDA",IF(AND(ISNUMBER(L582),ISNUMBER(INDIRECT("FECHA_"&amp;$B582,1))), IF(L582&lt;=INDIRECT("FECHA_"&amp;$B582,1),"INCUMPLIDA","PROCESO"), "VERIFICAR FECHA")),"SIN VALOR AVANCE")</f>
        <v>PROCESO</v>
      </c>
    </row>
    <row r="583" spans="1:18" ht="85.5">
      <c r="A583" s="278" t="s">
        <v>19</v>
      </c>
      <c r="B583" s="203" t="s">
        <v>14</v>
      </c>
      <c r="C583" s="609"/>
      <c r="D583" s="609"/>
      <c r="E583" s="610"/>
      <c r="F583" s="608"/>
      <c r="G583" s="542" t="s">
        <v>4359</v>
      </c>
      <c r="H583" s="546" t="s">
        <v>4361</v>
      </c>
      <c r="I583" s="546" t="s">
        <v>4362</v>
      </c>
      <c r="J583" s="208">
        <v>3</v>
      </c>
      <c r="K583" s="544">
        <v>45689</v>
      </c>
      <c r="L583" s="544">
        <v>45777</v>
      </c>
      <c r="M583" s="199">
        <f t="shared" si="25"/>
        <v>12.571428571428571</v>
      </c>
      <c r="N583" s="200">
        <v>0.3</v>
      </c>
      <c r="O583" s="518" t="s">
        <v>4370</v>
      </c>
      <c r="P583" s="200">
        <f t="shared" si="26"/>
        <v>0.3</v>
      </c>
      <c r="Q583" s="201" t="str" cm="1">
        <f t="array" aca="1" ref="Q583" ca="1">IF(ISNUMBER(P583),IF(P583=100%,"CUMPLIDA",IF(AND(ISNUMBER(L583),ISNUMBER(INDIRECT("FECHA_"&amp;$B583,1))), IF(L583&lt;=INDIRECT("FECHA_"&amp;$B583,1),"INCUMPLIDA","PROCESO"), "VERIFICAR FECHA")),"SIN VALOR AVANCE")</f>
        <v>PROCESO</v>
      </c>
    </row>
    <row r="584" spans="1:18" ht="45.75" customHeight="1">
      <c r="A584" s="278" t="s">
        <v>19</v>
      </c>
      <c r="B584" s="203" t="s">
        <v>14</v>
      </c>
      <c r="C584" s="609"/>
      <c r="D584" s="609"/>
      <c r="E584" s="610" t="s">
        <v>1352</v>
      </c>
      <c r="F584" s="608"/>
      <c r="G584" s="542" t="s">
        <v>4371</v>
      </c>
      <c r="H584" s="546" t="s">
        <v>4367</v>
      </c>
      <c r="I584" s="549" t="s">
        <v>4368</v>
      </c>
      <c r="J584" s="208">
        <v>1</v>
      </c>
      <c r="K584" s="544">
        <v>45689</v>
      </c>
      <c r="L584" s="544">
        <v>45777</v>
      </c>
      <c r="M584" s="199">
        <f t="shared" si="25"/>
        <v>12.571428571428571</v>
      </c>
      <c r="N584" s="200">
        <v>0.5</v>
      </c>
      <c r="O584" s="518" t="s">
        <v>4369</v>
      </c>
      <c r="P584" s="200">
        <f t="shared" si="26"/>
        <v>0.5</v>
      </c>
      <c r="Q584" s="201" t="str" cm="1">
        <f t="array" aca="1" ref="Q584" ca="1">IF(ISNUMBER(P584),IF(P584=100%,"CUMPLIDA",IF(AND(ISNUMBER(L584),ISNUMBER(INDIRECT("FECHA_"&amp;$B584,1))), IF(L584&lt;=INDIRECT("FECHA_"&amp;$B584,1),"INCUMPLIDA","PROCESO"), "VERIFICAR FECHA")),"SIN VALOR AVANCE")</f>
        <v>PROCESO</v>
      </c>
    </row>
    <row r="585" spans="1:18" ht="45.75" customHeight="1">
      <c r="A585" s="278" t="s">
        <v>19</v>
      </c>
      <c r="B585" s="203" t="s">
        <v>14</v>
      </c>
      <c r="C585" s="609"/>
      <c r="D585" s="609"/>
      <c r="E585" s="610"/>
      <c r="F585" s="608"/>
      <c r="G585" s="542" t="s">
        <v>4372</v>
      </c>
      <c r="H585" s="546" t="s">
        <v>4373</v>
      </c>
      <c r="I585" s="549" t="s">
        <v>4374</v>
      </c>
      <c r="J585" s="208">
        <v>1</v>
      </c>
      <c r="K585" s="544">
        <v>45839</v>
      </c>
      <c r="L585" s="544">
        <v>46022</v>
      </c>
      <c r="M585" s="199">
        <f t="shared" si="25"/>
        <v>26.142857142857142</v>
      </c>
      <c r="N585" s="200">
        <v>0</v>
      </c>
      <c r="O585" s="518" t="s">
        <v>4376</v>
      </c>
      <c r="P585" s="200">
        <f t="shared" si="26"/>
        <v>0</v>
      </c>
      <c r="Q585" s="201" t="str" cm="1">
        <f t="array" aca="1" ref="Q585" ca="1">IF(ISNUMBER(P585),IF(P585=100%,"CUMPLIDA",IF(AND(ISNUMBER(L585),ISNUMBER(INDIRECT("FECHA_"&amp;$B585,1))), IF(L585&lt;=INDIRECT("FECHA_"&amp;$B585,1),"INCUMPLIDA","PROCESO"), "VERIFICAR FECHA")),"SIN VALOR AVANCE")</f>
        <v>PROCESO</v>
      </c>
    </row>
    <row r="586" spans="1:18" ht="104.25" customHeight="1">
      <c r="A586" s="278" t="s">
        <v>19</v>
      </c>
      <c r="B586" s="203" t="s">
        <v>14</v>
      </c>
      <c r="C586" s="609"/>
      <c r="D586" s="609"/>
      <c r="E586" s="610"/>
      <c r="F586" s="608"/>
      <c r="G586" s="542" t="s">
        <v>1339</v>
      </c>
      <c r="H586" s="550" t="s">
        <v>811</v>
      </c>
      <c r="I586" s="550" t="s">
        <v>234</v>
      </c>
      <c r="J586" s="208">
        <v>1</v>
      </c>
      <c r="K586" s="547">
        <v>45231</v>
      </c>
      <c r="L586" s="547">
        <v>45504</v>
      </c>
      <c r="M586" s="199">
        <f t="shared" si="25"/>
        <v>39</v>
      </c>
      <c r="N586" s="200">
        <v>1</v>
      </c>
      <c r="O586" s="518" t="s">
        <v>812</v>
      </c>
      <c r="P586" s="200">
        <f t="shared" si="26"/>
        <v>1</v>
      </c>
      <c r="Q586" s="201" t="str" cm="1">
        <f t="array" aca="1" ref="Q586" ca="1">IF(ISNUMBER(P586),IF(P586=100%,"CUMPLIDA",IF(AND(ISNUMBER(L586),ISNUMBER(INDIRECT("FECHA_"&amp;$B586,1))), IF(L586&lt;=INDIRECT("FECHA_"&amp;$B586,1),"INCUMPLIDA","PROCESO"), "VERIFICAR FECHA")),"SIN VALOR AVANCE")</f>
        <v>CUMPLIDA</v>
      </c>
    </row>
    <row r="587" spans="1:18" ht="105.75">
      <c r="A587" s="278" t="s">
        <v>19</v>
      </c>
      <c r="B587" s="203" t="s">
        <v>14</v>
      </c>
      <c r="C587" s="609"/>
      <c r="D587" s="609"/>
      <c r="E587" s="610"/>
      <c r="F587" s="608"/>
      <c r="G587" s="551" t="s">
        <v>1340</v>
      </c>
      <c r="H587" s="552" t="s">
        <v>237</v>
      </c>
      <c r="I587" s="552" t="s">
        <v>238</v>
      </c>
      <c r="J587" s="208">
        <v>1</v>
      </c>
      <c r="K587" s="553">
        <v>45323</v>
      </c>
      <c r="L587" s="553">
        <v>45747</v>
      </c>
      <c r="M587" s="199">
        <f t="shared" si="25"/>
        <v>60.571428571428569</v>
      </c>
      <c r="N587" s="200">
        <v>1</v>
      </c>
      <c r="O587" s="518" t="s">
        <v>814</v>
      </c>
      <c r="P587" s="200">
        <f t="shared" si="26"/>
        <v>1</v>
      </c>
      <c r="Q587" s="201" t="str" cm="1">
        <f t="array" aca="1" ref="Q587" ca="1">IF(ISNUMBER(P587),IF(P587=100%,"CUMPLIDA",IF(AND(ISNUMBER(L587),ISNUMBER(INDIRECT("FECHA_"&amp;$B587,1))), IF(L587&lt;=INDIRECT("FECHA_"&amp;$B587,1),"INCUMPLIDA","PROCESO"), "VERIFICAR FECHA")),"SIN VALOR AVANCE")</f>
        <v>CUMPLIDA</v>
      </c>
      <c r="R587" s="267" t="s">
        <v>4335</v>
      </c>
    </row>
    <row r="588" spans="1:18" ht="45.75">
      <c r="A588" s="278" t="s">
        <v>19</v>
      </c>
      <c r="B588" s="203" t="s">
        <v>14</v>
      </c>
      <c r="C588" s="609"/>
      <c r="D588" s="609"/>
      <c r="E588" s="610"/>
      <c r="F588" s="608"/>
      <c r="G588" s="551" t="s">
        <v>1341</v>
      </c>
      <c r="H588" s="552" t="s">
        <v>241</v>
      </c>
      <c r="I588" s="552" t="s">
        <v>242</v>
      </c>
      <c r="J588" s="208">
        <v>1</v>
      </c>
      <c r="K588" s="553">
        <v>45323</v>
      </c>
      <c r="L588" s="553">
        <v>45747</v>
      </c>
      <c r="M588" s="199">
        <f t="shared" si="25"/>
        <v>60.571428571428569</v>
      </c>
      <c r="N588" s="200">
        <v>1</v>
      </c>
      <c r="O588" s="518" t="s">
        <v>812</v>
      </c>
      <c r="P588" s="200">
        <f t="shared" si="26"/>
        <v>1</v>
      </c>
      <c r="Q588" s="201" t="str" cm="1">
        <f t="array" aca="1" ref="Q588" ca="1">IF(ISNUMBER(P588),IF(P588=100%,"CUMPLIDA",IF(AND(ISNUMBER(L588),ISNUMBER(INDIRECT("FECHA_"&amp;$B588,1))), IF(L588&lt;=INDIRECT("FECHA_"&amp;$B588,1),"INCUMPLIDA","PROCESO"), "VERIFICAR FECHA")),"SIN VALOR AVANCE")</f>
        <v>CUMPLIDA</v>
      </c>
    </row>
    <row r="589" spans="1:18" ht="45.75">
      <c r="A589" s="278" t="s">
        <v>19</v>
      </c>
      <c r="B589" s="203" t="s">
        <v>14</v>
      </c>
      <c r="C589" s="609"/>
      <c r="D589" s="609"/>
      <c r="E589" s="610"/>
      <c r="F589" s="608"/>
      <c r="G589" s="551" t="s">
        <v>1342</v>
      </c>
      <c r="H589" s="552" t="s">
        <v>245</v>
      </c>
      <c r="I589" s="552" t="s">
        <v>246</v>
      </c>
      <c r="J589" s="208">
        <v>1</v>
      </c>
      <c r="K589" s="553">
        <v>45231</v>
      </c>
      <c r="L589" s="553">
        <v>45747</v>
      </c>
      <c r="M589" s="199">
        <f t="shared" si="25"/>
        <v>73.714285714285708</v>
      </c>
      <c r="N589" s="200">
        <v>1</v>
      </c>
      <c r="O589" s="518" t="s">
        <v>812</v>
      </c>
      <c r="P589" s="200">
        <f t="shared" si="26"/>
        <v>1</v>
      </c>
      <c r="Q589" s="201" t="str" cm="1">
        <f t="array" aca="1" ref="Q589" ca="1">IF(ISNUMBER(P589),IF(P589=100%,"CUMPLIDA",IF(AND(ISNUMBER(L589),ISNUMBER(INDIRECT("FECHA_"&amp;$B589,1))), IF(L589&lt;=INDIRECT("FECHA_"&amp;$B589,1),"INCUMPLIDA","PROCESO"), "VERIFICAR FECHA")),"SIN VALOR AVANCE")</f>
        <v>CUMPLIDA</v>
      </c>
    </row>
    <row r="590" spans="1:18" ht="105.75">
      <c r="A590" s="278" t="s">
        <v>19</v>
      </c>
      <c r="B590" s="203" t="s">
        <v>14</v>
      </c>
      <c r="C590" s="609"/>
      <c r="D590" s="609"/>
      <c r="E590" s="610"/>
      <c r="F590" s="608"/>
      <c r="G590" s="551" t="s">
        <v>1343</v>
      </c>
      <c r="H590" s="552" t="s">
        <v>248</v>
      </c>
      <c r="I590" s="552" t="s">
        <v>249</v>
      </c>
      <c r="J590" s="208">
        <v>1</v>
      </c>
      <c r="K590" s="553">
        <v>45323</v>
      </c>
      <c r="L590" s="553">
        <v>45747</v>
      </c>
      <c r="M590" s="199">
        <f t="shared" si="25"/>
        <v>60.571428571428569</v>
      </c>
      <c r="N590" s="200">
        <v>1</v>
      </c>
      <c r="O590" s="518" t="s">
        <v>814</v>
      </c>
      <c r="P590" s="200">
        <f t="shared" si="26"/>
        <v>1</v>
      </c>
      <c r="Q590" s="201" t="str" cm="1">
        <f t="array" aca="1" ref="Q590" ca="1">IF(ISNUMBER(P590),IF(P590=100%,"CUMPLIDA",IF(AND(ISNUMBER(L590),ISNUMBER(INDIRECT("FECHA_"&amp;$B590,1))), IF(L590&lt;=INDIRECT("FECHA_"&amp;$B590,1),"INCUMPLIDA","PROCESO"), "VERIFICAR FECHA")),"SIN VALOR AVANCE")</f>
        <v>CUMPLIDA</v>
      </c>
      <c r="R590" s="267" t="s">
        <v>4335</v>
      </c>
    </row>
    <row r="591" spans="1:18" ht="45.75">
      <c r="A591" s="278" t="s">
        <v>19</v>
      </c>
      <c r="B591" s="203" t="s">
        <v>14</v>
      </c>
      <c r="C591" s="609"/>
      <c r="D591" s="609"/>
      <c r="E591" s="610"/>
      <c r="F591" s="608"/>
      <c r="G591" s="551" t="s">
        <v>1344</v>
      </c>
      <c r="H591" s="552" t="s">
        <v>251</v>
      </c>
      <c r="I591" s="552" t="s">
        <v>252</v>
      </c>
      <c r="J591" s="208">
        <v>1</v>
      </c>
      <c r="K591" s="553">
        <v>45231</v>
      </c>
      <c r="L591" s="553">
        <v>45747</v>
      </c>
      <c r="M591" s="199">
        <f t="shared" si="25"/>
        <v>73.714285714285708</v>
      </c>
      <c r="N591" s="200">
        <v>1</v>
      </c>
      <c r="O591" s="518" t="s">
        <v>812</v>
      </c>
      <c r="P591" s="200">
        <f t="shared" si="26"/>
        <v>1</v>
      </c>
      <c r="Q591" s="201" t="str" cm="1">
        <f t="array" aca="1" ref="Q591" ca="1">IF(ISNUMBER(P591),IF(P591=100%,"CUMPLIDA",IF(AND(ISNUMBER(L591),ISNUMBER(INDIRECT("FECHA_"&amp;$B591,1))), IF(L591&lt;=INDIRECT("FECHA_"&amp;$B591,1),"INCUMPLIDA","PROCESO"), "VERIFICAR FECHA")),"SIN VALOR AVANCE")</f>
        <v>CUMPLIDA</v>
      </c>
    </row>
    <row r="592" spans="1:18" ht="150.75">
      <c r="A592" s="278" t="s">
        <v>19</v>
      </c>
      <c r="B592" s="203" t="s">
        <v>14</v>
      </c>
      <c r="C592" s="609"/>
      <c r="D592" s="609"/>
      <c r="E592" s="610"/>
      <c r="F592" s="608"/>
      <c r="G592" s="551" t="s">
        <v>1345</v>
      </c>
      <c r="H592" s="552" t="s">
        <v>254</v>
      </c>
      <c r="I592" s="552" t="s">
        <v>255</v>
      </c>
      <c r="J592" s="208">
        <v>1</v>
      </c>
      <c r="K592" s="553">
        <v>45231</v>
      </c>
      <c r="L592" s="553">
        <v>45808</v>
      </c>
      <c r="M592" s="199">
        <f t="shared" si="25"/>
        <v>82.428571428571431</v>
      </c>
      <c r="N592" s="200">
        <v>0</v>
      </c>
      <c r="O592" s="518" t="s">
        <v>820</v>
      </c>
      <c r="P592" s="200">
        <f t="shared" si="26"/>
        <v>0</v>
      </c>
      <c r="Q592" s="201" t="str" cm="1">
        <f t="array" aca="1" ref="Q592" ca="1">IF(ISNUMBER(P592),IF(P592=100%,"CUMPLIDA",IF(AND(ISNUMBER(L592),ISNUMBER(INDIRECT("FECHA_"&amp;$B592,1))), IF(L592&lt;=INDIRECT("FECHA_"&amp;$B592,1),"INCUMPLIDA","PROCESO"), "VERIFICAR FECHA")),"SIN VALOR AVANCE")</f>
        <v>PROCESO</v>
      </c>
    </row>
    <row r="593" spans="1:17" ht="45.75">
      <c r="A593" s="278" t="s">
        <v>19</v>
      </c>
      <c r="B593" s="203" t="s">
        <v>14</v>
      </c>
      <c r="C593" s="609"/>
      <c r="D593" s="609"/>
      <c r="E593" s="610"/>
      <c r="F593" s="608"/>
      <c r="G593" s="551" t="s">
        <v>1346</v>
      </c>
      <c r="H593" s="552" t="s">
        <v>258</v>
      </c>
      <c r="I593" s="552" t="s">
        <v>259</v>
      </c>
      <c r="J593" s="208">
        <v>7</v>
      </c>
      <c r="K593" s="553">
        <v>46024</v>
      </c>
      <c r="L593" s="553">
        <v>46660</v>
      </c>
      <c r="M593" s="199">
        <f t="shared" si="25"/>
        <v>90.857142857142861</v>
      </c>
      <c r="N593" s="200">
        <v>0</v>
      </c>
      <c r="O593" s="518" t="s">
        <v>812</v>
      </c>
      <c r="P593" s="200">
        <f t="shared" si="26"/>
        <v>0</v>
      </c>
      <c r="Q593" s="201" t="str" cm="1">
        <f t="array" aca="1" ref="Q593" ca="1">IF(ISNUMBER(P593),IF(P593=100%,"CUMPLIDA",IF(AND(ISNUMBER(L593),ISNUMBER(INDIRECT("FECHA_"&amp;$B593,1))), IF(L593&lt;=INDIRECT("FECHA_"&amp;$B593,1),"INCUMPLIDA","PROCESO"), "VERIFICAR FECHA")),"SIN VALOR AVANCE")</f>
        <v>PROCESO</v>
      </c>
    </row>
    <row r="594" spans="1:17" ht="105.75">
      <c r="A594" s="278" t="s">
        <v>19</v>
      </c>
      <c r="B594" s="203" t="s">
        <v>14</v>
      </c>
      <c r="C594" s="609"/>
      <c r="D594" s="609"/>
      <c r="E594" s="610"/>
      <c r="F594" s="608"/>
      <c r="G594" s="551" t="s">
        <v>1347</v>
      </c>
      <c r="H594" s="552" t="s">
        <v>261</v>
      </c>
      <c r="I594" s="552" t="s">
        <v>262</v>
      </c>
      <c r="J594" s="208">
        <v>1</v>
      </c>
      <c r="K594" s="553">
        <v>46024</v>
      </c>
      <c r="L594" s="553">
        <v>46660</v>
      </c>
      <c r="M594" s="199">
        <f t="shared" si="25"/>
        <v>90.857142857142861</v>
      </c>
      <c r="N594" s="200">
        <v>0</v>
      </c>
      <c r="O594" s="518" t="s">
        <v>814</v>
      </c>
      <c r="P594" s="200">
        <f t="shared" si="26"/>
        <v>0</v>
      </c>
      <c r="Q594" s="201" t="str" cm="1">
        <f t="array" aca="1" ref="Q594" ca="1">IF(ISNUMBER(P594),IF(P594=100%,"CUMPLIDA",IF(AND(ISNUMBER(L594),ISNUMBER(INDIRECT("FECHA_"&amp;$B594,1))), IF(L594&lt;=INDIRECT("FECHA_"&amp;$B594,1),"INCUMPLIDA","PROCESO"), "VERIFICAR FECHA")),"SIN VALOR AVANCE")</f>
        <v>PROCESO</v>
      </c>
    </row>
    <row r="595" spans="1:17" ht="150.75">
      <c r="A595" s="278" t="s">
        <v>19</v>
      </c>
      <c r="B595" s="203" t="s">
        <v>14</v>
      </c>
      <c r="C595" s="609"/>
      <c r="D595" s="609"/>
      <c r="E595" s="610"/>
      <c r="F595" s="608"/>
      <c r="G595" s="551" t="s">
        <v>1348</v>
      </c>
      <c r="H595" s="552" t="s">
        <v>264</v>
      </c>
      <c r="I595" s="552" t="s">
        <v>4375</v>
      </c>
      <c r="J595" s="208">
        <v>2</v>
      </c>
      <c r="K595" s="553">
        <v>46024</v>
      </c>
      <c r="L595" s="553">
        <v>46660</v>
      </c>
      <c r="M595" s="199">
        <f t="shared" si="25"/>
        <v>90.857142857142861</v>
      </c>
      <c r="N595" s="200">
        <v>0</v>
      </c>
      <c r="O595" s="518" t="s">
        <v>820</v>
      </c>
      <c r="P595" s="200">
        <f t="shared" si="26"/>
        <v>0</v>
      </c>
      <c r="Q595" s="201" t="str" cm="1">
        <f t="array" aca="1" ref="Q595" ca="1">IF(ISNUMBER(P595),IF(P595=100%,"CUMPLIDA",IF(AND(ISNUMBER(L595),ISNUMBER(INDIRECT("FECHA_"&amp;$B595,1))), IF(L595&lt;=INDIRECT("FECHA_"&amp;$B595,1),"INCUMPLIDA","PROCESO"), "VERIFICAR FECHA")),"SIN VALOR AVANCE")</f>
        <v>PROCESO</v>
      </c>
    </row>
    <row r="596" spans="1:17" ht="210" customHeight="1">
      <c r="A596" s="278" t="s">
        <v>19</v>
      </c>
      <c r="B596" s="203" t="s">
        <v>14</v>
      </c>
      <c r="C596" s="609"/>
      <c r="D596" s="609"/>
      <c r="E596" s="211" t="s">
        <v>1353</v>
      </c>
      <c r="F596" s="608"/>
      <c r="G596" s="542" t="s">
        <v>4377</v>
      </c>
      <c r="H596" s="546" t="s">
        <v>4378</v>
      </c>
      <c r="I596" s="546" t="s">
        <v>4379</v>
      </c>
      <c r="J596" s="208">
        <v>20</v>
      </c>
      <c r="K596" s="209">
        <v>45778</v>
      </c>
      <c r="L596" s="209">
        <v>46142</v>
      </c>
      <c r="M596" s="199">
        <f>(L596-K596)/7</f>
        <v>52</v>
      </c>
      <c r="N596" s="200">
        <v>0</v>
      </c>
      <c r="O596" s="518" t="s">
        <v>4380</v>
      </c>
      <c r="P596" s="200">
        <f t="shared" si="26"/>
        <v>0</v>
      </c>
      <c r="Q596" s="201" t="str" cm="1">
        <f t="array" aca="1" ref="Q596" ca="1">IF(ISNUMBER(P596),IF(P596=100%,"CUMPLIDA",IF(AND(ISNUMBER(L596),ISNUMBER(INDIRECT("FECHA_"&amp;$B596,1))), IF(L596&lt;=INDIRECT("FECHA_"&amp;$B596,1),"INCUMPLIDA","PROCESO"), "VERIFICAR FECHA")),"SIN VALOR AVANCE")</f>
        <v>PROCESO</v>
      </c>
    </row>
    <row r="597" spans="1:17" ht="58.5" customHeight="1">
      <c r="A597" s="278" t="s">
        <v>17</v>
      </c>
      <c r="B597" s="203" t="s">
        <v>14</v>
      </c>
      <c r="C597" s="609" t="s">
        <v>1354</v>
      </c>
      <c r="D597" s="609" t="s">
        <v>1355</v>
      </c>
      <c r="E597" s="608" t="s">
        <v>1356</v>
      </c>
      <c r="F597" s="608" t="s">
        <v>1357</v>
      </c>
      <c r="G597" s="196" t="s">
        <v>1358</v>
      </c>
      <c r="H597" s="515" t="s">
        <v>237</v>
      </c>
      <c r="I597" s="515" t="s">
        <v>238</v>
      </c>
      <c r="J597" s="276">
        <v>1</v>
      </c>
      <c r="K597" s="209">
        <v>45323</v>
      </c>
      <c r="L597" s="209">
        <v>45747</v>
      </c>
      <c r="M597" s="199">
        <f t="shared" ref="M597:M639" si="27">(L597-K597)/7</f>
        <v>60.571428571428569</v>
      </c>
      <c r="N597" s="200">
        <v>1</v>
      </c>
      <c r="O597" s="515" t="s">
        <v>1359</v>
      </c>
      <c r="P597" s="200">
        <f t="shared" si="26"/>
        <v>1</v>
      </c>
      <c r="Q597" s="201" t="str" cm="1">
        <f t="array" aca="1" ref="Q597" ca="1">IF(ISNUMBER(P597),IF(P597=100%,"CUMPLIDA",IF(AND(ISNUMBER(L597),ISNUMBER(INDIRECT("FECHA_"&amp;$B597,1))), IF(L597&lt;=INDIRECT("FECHA_"&amp;$B597,1),"INCUMPLIDA","PROCESO"), "VERIFICAR FECHA")),"SIN VALOR AVANCE")</f>
        <v>CUMPLIDA</v>
      </c>
    </row>
    <row r="598" spans="1:17" ht="90.75" customHeight="1">
      <c r="A598" s="278" t="s">
        <v>17</v>
      </c>
      <c r="B598" s="203" t="s">
        <v>14</v>
      </c>
      <c r="C598" s="609"/>
      <c r="D598" s="609"/>
      <c r="E598" s="608"/>
      <c r="F598" s="608"/>
      <c r="G598" s="196" t="s">
        <v>241</v>
      </c>
      <c r="H598" s="515" t="s">
        <v>241</v>
      </c>
      <c r="I598" s="515" t="s">
        <v>242</v>
      </c>
      <c r="J598" s="276">
        <v>1</v>
      </c>
      <c r="K598" s="209">
        <v>45323</v>
      </c>
      <c r="L598" s="209">
        <v>45747</v>
      </c>
      <c r="M598" s="199">
        <f t="shared" si="27"/>
        <v>60.571428571428569</v>
      </c>
      <c r="N598" s="200">
        <v>1</v>
      </c>
      <c r="O598" s="515" t="s">
        <v>1360</v>
      </c>
      <c r="P598" s="200">
        <f t="shared" si="26"/>
        <v>1</v>
      </c>
      <c r="Q598" s="201" t="str" cm="1">
        <f t="array" aca="1" ref="Q598" ca="1">IF(ISNUMBER(P598),IF(P598=100%,"CUMPLIDA",IF(AND(ISNUMBER(L598),ISNUMBER(INDIRECT("FECHA_"&amp;$B598,1))), IF(L598&lt;=INDIRECT("FECHA_"&amp;$B598,1),"INCUMPLIDA","PROCESO"), "VERIFICAR FECHA")),"SIN VALOR AVANCE")</f>
        <v>CUMPLIDA</v>
      </c>
    </row>
    <row r="599" spans="1:17" ht="90.75" customHeight="1">
      <c r="A599" s="278" t="s">
        <v>17</v>
      </c>
      <c r="B599" s="203" t="s">
        <v>14</v>
      </c>
      <c r="C599" s="609"/>
      <c r="D599" s="609"/>
      <c r="E599" s="608"/>
      <c r="F599" s="608"/>
      <c r="G599" s="196" t="s">
        <v>1361</v>
      </c>
      <c r="H599" s="515" t="s">
        <v>245</v>
      </c>
      <c r="I599" s="515" t="s">
        <v>246</v>
      </c>
      <c r="J599" s="276">
        <v>1</v>
      </c>
      <c r="K599" s="209">
        <v>45231</v>
      </c>
      <c r="L599" s="209">
        <v>45747</v>
      </c>
      <c r="M599" s="199">
        <f t="shared" si="27"/>
        <v>73.714285714285708</v>
      </c>
      <c r="N599" s="200">
        <v>1</v>
      </c>
      <c r="O599" s="515" t="s">
        <v>1360</v>
      </c>
      <c r="P599" s="200">
        <f t="shared" si="26"/>
        <v>1</v>
      </c>
      <c r="Q599" s="201" t="str" cm="1">
        <f t="array" aca="1" ref="Q599" ca="1">IF(ISNUMBER(P599),IF(P599=100%,"CUMPLIDA",IF(AND(ISNUMBER(L599),ISNUMBER(INDIRECT("FECHA_"&amp;$B599,1))), IF(L599&lt;=INDIRECT("FECHA_"&amp;$B599,1),"INCUMPLIDA","PROCESO"), "VERIFICAR FECHA")),"SIN VALOR AVANCE")</f>
        <v>CUMPLIDA</v>
      </c>
    </row>
    <row r="600" spans="1:17" ht="60.75">
      <c r="A600" s="278" t="s">
        <v>17</v>
      </c>
      <c r="B600" s="203" t="s">
        <v>14</v>
      </c>
      <c r="C600" s="609"/>
      <c r="D600" s="609"/>
      <c r="E600" s="608"/>
      <c r="F600" s="608"/>
      <c r="G600" s="196" t="s">
        <v>248</v>
      </c>
      <c r="H600" s="515" t="s">
        <v>248</v>
      </c>
      <c r="I600" s="515" t="s">
        <v>249</v>
      </c>
      <c r="J600" s="276">
        <v>1</v>
      </c>
      <c r="K600" s="209">
        <v>45323</v>
      </c>
      <c r="L600" s="209">
        <v>45747</v>
      </c>
      <c r="M600" s="199">
        <f t="shared" si="27"/>
        <v>60.571428571428569</v>
      </c>
      <c r="N600" s="200">
        <v>1</v>
      </c>
      <c r="O600" s="515" t="s">
        <v>1359</v>
      </c>
      <c r="P600" s="200">
        <f t="shared" si="26"/>
        <v>1</v>
      </c>
      <c r="Q600" s="201" t="str" cm="1">
        <f t="array" aca="1" ref="Q600" ca="1">IF(ISNUMBER(P600),IF(P600=100%,"CUMPLIDA",IF(AND(ISNUMBER(L600),ISNUMBER(INDIRECT("FECHA_"&amp;$B600,1))), IF(L600&lt;=INDIRECT("FECHA_"&amp;$B600,1),"INCUMPLIDA","PROCESO"), "VERIFICAR FECHA")),"SIN VALOR AVANCE")</f>
        <v>CUMPLIDA</v>
      </c>
    </row>
    <row r="601" spans="1:17" ht="90.75" customHeight="1">
      <c r="A601" s="278" t="s">
        <v>17</v>
      </c>
      <c r="B601" s="203" t="s">
        <v>14</v>
      </c>
      <c r="C601" s="609"/>
      <c r="D601" s="609"/>
      <c r="E601" s="608"/>
      <c r="F601" s="608"/>
      <c r="G601" s="196" t="s">
        <v>251</v>
      </c>
      <c r="H601" s="515" t="s">
        <v>251</v>
      </c>
      <c r="I601" s="515" t="s">
        <v>252</v>
      </c>
      <c r="J601" s="276">
        <v>1</v>
      </c>
      <c r="K601" s="209">
        <v>45231</v>
      </c>
      <c r="L601" s="209">
        <v>45747</v>
      </c>
      <c r="M601" s="199">
        <f t="shared" si="27"/>
        <v>73.714285714285708</v>
      </c>
      <c r="N601" s="200">
        <v>1</v>
      </c>
      <c r="O601" s="515" t="s">
        <v>1360</v>
      </c>
      <c r="P601" s="200">
        <f t="shared" si="26"/>
        <v>1</v>
      </c>
      <c r="Q601" s="201" t="str" cm="1">
        <f t="array" aca="1" ref="Q601" ca="1">IF(ISNUMBER(P601),IF(P601=100%,"CUMPLIDA",IF(AND(ISNUMBER(L601),ISNUMBER(INDIRECT("FECHA_"&amp;$B601,1))), IF(L601&lt;=INDIRECT("FECHA_"&amp;$B601,1),"INCUMPLIDA","PROCESO"), "VERIFICAR FECHA")),"SIN VALOR AVANCE")</f>
        <v>CUMPLIDA</v>
      </c>
    </row>
    <row r="602" spans="1:17" ht="195.75" customHeight="1">
      <c r="A602" s="278" t="s">
        <v>17</v>
      </c>
      <c r="B602" s="203" t="s">
        <v>14</v>
      </c>
      <c r="C602" s="609"/>
      <c r="D602" s="609"/>
      <c r="E602" s="608"/>
      <c r="F602" s="608"/>
      <c r="G602" s="196" t="s">
        <v>254</v>
      </c>
      <c r="H602" s="515" t="s">
        <v>254</v>
      </c>
      <c r="I602" s="515" t="s">
        <v>255</v>
      </c>
      <c r="J602" s="276">
        <v>1</v>
      </c>
      <c r="K602" s="209">
        <v>45231</v>
      </c>
      <c r="L602" s="209">
        <v>45808</v>
      </c>
      <c r="M602" s="199">
        <f t="shared" si="27"/>
        <v>82.428571428571431</v>
      </c>
      <c r="N602" s="200">
        <v>0</v>
      </c>
      <c r="O602" s="515" t="s">
        <v>1362</v>
      </c>
      <c r="P602" s="200">
        <f t="shared" si="26"/>
        <v>0</v>
      </c>
      <c r="Q602" s="201" t="str" cm="1">
        <f t="array" aca="1" ref="Q602" ca="1">IF(ISNUMBER(P602),IF(P602=100%,"CUMPLIDA",IF(AND(ISNUMBER(L602),ISNUMBER(INDIRECT("FECHA_"&amp;$B602,1))), IF(L602&lt;=INDIRECT("FECHA_"&amp;$B602,1),"INCUMPLIDA","PROCESO"), "VERIFICAR FECHA")),"SIN VALOR AVANCE")</f>
        <v>PROCESO</v>
      </c>
    </row>
    <row r="603" spans="1:17" ht="90.75" customHeight="1">
      <c r="A603" s="278" t="s">
        <v>17</v>
      </c>
      <c r="B603" s="203" t="s">
        <v>14</v>
      </c>
      <c r="C603" s="609"/>
      <c r="D603" s="609"/>
      <c r="E603" s="608"/>
      <c r="F603" s="608"/>
      <c r="G603" s="196" t="s">
        <v>1363</v>
      </c>
      <c r="H603" s="515" t="s">
        <v>258</v>
      </c>
      <c r="I603" s="515" t="s">
        <v>259</v>
      </c>
      <c r="J603" s="276">
        <v>7</v>
      </c>
      <c r="K603" s="209">
        <v>45809</v>
      </c>
      <c r="L603" s="209">
        <v>46387</v>
      </c>
      <c r="M603" s="199">
        <f t="shared" si="27"/>
        <v>82.571428571428569</v>
      </c>
      <c r="N603" s="200">
        <v>0</v>
      </c>
      <c r="O603" s="515" t="s">
        <v>1360</v>
      </c>
      <c r="P603" s="200">
        <f t="shared" si="26"/>
        <v>0</v>
      </c>
      <c r="Q603" s="201" t="str" cm="1">
        <f t="array" aca="1" ref="Q603" ca="1">IF(ISNUMBER(P603),IF(P603=100%,"CUMPLIDA",IF(AND(ISNUMBER(L603),ISNUMBER(INDIRECT("FECHA_"&amp;$B603,1))), IF(L603&lt;=INDIRECT("FECHA_"&amp;$B603,1),"INCUMPLIDA","PROCESO"), "VERIFICAR FECHA")),"SIN VALOR AVANCE")</f>
        <v>PROCESO</v>
      </c>
    </row>
    <row r="604" spans="1:17" ht="60.75">
      <c r="A604" s="278" t="s">
        <v>17</v>
      </c>
      <c r="B604" s="203" t="s">
        <v>14</v>
      </c>
      <c r="C604" s="609"/>
      <c r="D604" s="609"/>
      <c r="E604" s="608"/>
      <c r="F604" s="608"/>
      <c r="G604" s="196" t="s">
        <v>1364</v>
      </c>
      <c r="H604" s="515" t="s">
        <v>261</v>
      </c>
      <c r="I604" s="515" t="s">
        <v>262</v>
      </c>
      <c r="J604" s="276">
        <v>1</v>
      </c>
      <c r="K604" s="209">
        <v>45809</v>
      </c>
      <c r="L604" s="209">
        <v>46387</v>
      </c>
      <c r="M604" s="199">
        <f t="shared" si="27"/>
        <v>82.571428571428569</v>
      </c>
      <c r="N604" s="200">
        <v>0</v>
      </c>
      <c r="O604" s="515" t="s">
        <v>1359</v>
      </c>
      <c r="P604" s="200">
        <f t="shared" si="26"/>
        <v>0</v>
      </c>
      <c r="Q604" s="201" t="str" cm="1">
        <f t="array" aca="1" ref="Q604" ca="1">IF(ISNUMBER(P604),IF(P604=100%,"CUMPLIDA",IF(AND(ISNUMBER(L604),ISNUMBER(INDIRECT("FECHA_"&amp;$B604,1))), IF(L604&lt;=INDIRECT("FECHA_"&amp;$B604,1),"INCUMPLIDA","PROCESO"), "VERIFICAR FECHA")),"SIN VALOR AVANCE")</f>
        <v>PROCESO</v>
      </c>
    </row>
    <row r="605" spans="1:17" ht="195.75" customHeight="1">
      <c r="A605" s="278" t="s">
        <v>17</v>
      </c>
      <c r="B605" s="203" t="s">
        <v>14</v>
      </c>
      <c r="C605" s="609"/>
      <c r="D605" s="609"/>
      <c r="E605" s="608"/>
      <c r="F605" s="608"/>
      <c r="G605" s="196" t="s">
        <v>1365</v>
      </c>
      <c r="H605" s="515" t="s">
        <v>264</v>
      </c>
      <c r="I605" s="515" t="s">
        <v>265</v>
      </c>
      <c r="J605" s="276">
        <v>2</v>
      </c>
      <c r="K605" s="209">
        <v>45809</v>
      </c>
      <c r="L605" s="209">
        <v>46387</v>
      </c>
      <c r="M605" s="199">
        <f t="shared" si="27"/>
        <v>82.571428571428569</v>
      </c>
      <c r="N605" s="200">
        <v>0</v>
      </c>
      <c r="O605" s="515" t="s">
        <v>1362</v>
      </c>
      <c r="P605" s="200">
        <f t="shared" si="26"/>
        <v>0</v>
      </c>
      <c r="Q605" s="201" t="str" cm="1">
        <f t="array" aca="1" ref="Q605" ca="1">IF(ISNUMBER(P605),IF(P605=100%,"CUMPLIDA",IF(AND(ISNUMBER(L605),ISNUMBER(INDIRECT("FECHA_"&amp;$B605,1))), IF(L605&lt;=INDIRECT("FECHA_"&amp;$B605,1),"INCUMPLIDA","PROCESO"), "VERIFICAR FECHA")),"SIN VALOR AVANCE")</f>
        <v>PROCESO</v>
      </c>
    </row>
    <row r="606" spans="1:17" ht="165.75">
      <c r="A606" s="278" t="s">
        <v>17</v>
      </c>
      <c r="B606" s="203" t="s">
        <v>14</v>
      </c>
      <c r="C606" s="609"/>
      <c r="D606" s="609"/>
      <c r="E606" s="608"/>
      <c r="F606" s="608"/>
      <c r="G606" s="196" t="s">
        <v>1366</v>
      </c>
      <c r="H606" s="515" t="s">
        <v>1367</v>
      </c>
      <c r="I606" s="515" t="s">
        <v>1368</v>
      </c>
      <c r="J606" s="277">
        <v>1</v>
      </c>
      <c r="K606" s="209">
        <v>43831</v>
      </c>
      <c r="L606" s="209">
        <v>43876</v>
      </c>
      <c r="M606" s="199">
        <f t="shared" si="27"/>
        <v>6.4285714285714288</v>
      </c>
      <c r="N606" s="200">
        <v>1</v>
      </c>
      <c r="O606" s="515" t="s">
        <v>1369</v>
      </c>
      <c r="P606" s="200">
        <f t="shared" si="26"/>
        <v>1</v>
      </c>
      <c r="Q606" s="201" t="str" cm="1">
        <f t="array" aca="1" ref="Q606" ca="1">IF(ISNUMBER(P606),IF(P606=100%,"CUMPLIDA",IF(AND(ISNUMBER(L606),ISNUMBER(INDIRECT("FECHA_"&amp;$B606,1))), IF(L606&lt;=INDIRECT("FECHA_"&amp;$B606,1),"INCUMPLIDA","PROCESO"), "VERIFICAR FECHA")),"SIN VALOR AVANCE")</f>
        <v>CUMPLIDA</v>
      </c>
    </row>
    <row r="607" spans="1:17" ht="60.75">
      <c r="A607" s="278" t="s">
        <v>17</v>
      </c>
      <c r="B607" s="203" t="s">
        <v>14</v>
      </c>
      <c r="C607" s="609"/>
      <c r="D607" s="609"/>
      <c r="E607" s="608"/>
      <c r="F607" s="608"/>
      <c r="G607" s="196" t="s">
        <v>1366</v>
      </c>
      <c r="H607" s="515" t="s">
        <v>1370</v>
      </c>
      <c r="I607" s="515" t="s">
        <v>1371</v>
      </c>
      <c r="J607" s="277">
        <v>1</v>
      </c>
      <c r="K607" s="209">
        <v>43877</v>
      </c>
      <c r="L607" s="209">
        <v>43905</v>
      </c>
      <c r="M607" s="199">
        <f t="shared" si="27"/>
        <v>4</v>
      </c>
      <c r="N607" s="200">
        <v>1</v>
      </c>
      <c r="O607" s="515" t="s">
        <v>1372</v>
      </c>
      <c r="P607" s="200">
        <f t="shared" si="26"/>
        <v>1</v>
      </c>
      <c r="Q607" s="201" t="str" cm="1">
        <f t="array" aca="1" ref="Q607" ca="1">IF(ISNUMBER(P607),IF(P607=100%,"CUMPLIDA",IF(AND(ISNUMBER(L607),ISNUMBER(INDIRECT("FECHA_"&amp;$B607,1))), IF(L607&lt;=INDIRECT("FECHA_"&amp;$B607,1),"INCUMPLIDA","PROCESO"), "VERIFICAR FECHA")),"SIN VALOR AVANCE")</f>
        <v>CUMPLIDA</v>
      </c>
    </row>
    <row r="608" spans="1:17" ht="180.75">
      <c r="A608" s="278" t="s">
        <v>17</v>
      </c>
      <c r="B608" s="203" t="s">
        <v>14</v>
      </c>
      <c r="C608" s="609"/>
      <c r="D608" s="609"/>
      <c r="E608" s="608"/>
      <c r="F608" s="608"/>
      <c r="G608" s="196" t="s">
        <v>1373</v>
      </c>
      <c r="H608" s="515" t="s">
        <v>1374</v>
      </c>
      <c r="I608" s="515" t="s">
        <v>1375</v>
      </c>
      <c r="J608" s="277">
        <v>1</v>
      </c>
      <c r="K608" s="209">
        <v>43831</v>
      </c>
      <c r="L608" s="209">
        <v>44742</v>
      </c>
      <c r="M608" s="199">
        <f t="shared" si="27"/>
        <v>130.14285714285714</v>
      </c>
      <c r="N608" s="200">
        <v>1</v>
      </c>
      <c r="O608" s="515" t="s">
        <v>1376</v>
      </c>
      <c r="P608" s="200">
        <f t="shared" si="26"/>
        <v>1</v>
      </c>
      <c r="Q608" s="201" t="str" cm="1">
        <f t="array" aca="1" ref="Q608" ca="1">IF(ISNUMBER(P608),IF(P608=100%,"CUMPLIDA",IF(AND(ISNUMBER(L608),ISNUMBER(INDIRECT("FECHA_"&amp;$B608,1))), IF(L608&lt;=INDIRECT("FECHA_"&amp;$B608,1),"INCUMPLIDA","PROCESO"), "VERIFICAR FECHA")),"SIN VALOR AVANCE")</f>
        <v>CUMPLIDA</v>
      </c>
    </row>
    <row r="609" spans="1:17" ht="135.75">
      <c r="A609" s="278" t="s">
        <v>17</v>
      </c>
      <c r="B609" s="203" t="s">
        <v>14</v>
      </c>
      <c r="C609" s="609"/>
      <c r="D609" s="609"/>
      <c r="E609" s="608"/>
      <c r="F609" s="608"/>
      <c r="G609" s="196" t="s">
        <v>1377</v>
      </c>
      <c r="H609" s="515" t="s">
        <v>1378</v>
      </c>
      <c r="I609" s="515" t="s">
        <v>1379</v>
      </c>
      <c r="J609" s="277">
        <v>1</v>
      </c>
      <c r="K609" s="209">
        <v>43831</v>
      </c>
      <c r="L609" s="209">
        <v>43889</v>
      </c>
      <c r="M609" s="199">
        <f t="shared" si="27"/>
        <v>8.2857142857142865</v>
      </c>
      <c r="N609" s="200">
        <v>1</v>
      </c>
      <c r="O609" s="515" t="s">
        <v>1380</v>
      </c>
      <c r="P609" s="200">
        <f t="shared" si="26"/>
        <v>1</v>
      </c>
      <c r="Q609" s="201" t="str" cm="1">
        <f t="array" aca="1" ref="Q609" ca="1">IF(ISNUMBER(P609),IF(P609=100%,"CUMPLIDA",IF(AND(ISNUMBER(L609),ISNUMBER(INDIRECT("FECHA_"&amp;$B609,1))), IF(L609&lt;=INDIRECT("FECHA_"&amp;$B609,1),"INCUMPLIDA","PROCESO"), "VERIFICAR FECHA")),"SIN VALOR AVANCE")</f>
        <v>CUMPLIDA</v>
      </c>
    </row>
    <row r="610" spans="1:17" ht="93.75" customHeight="1">
      <c r="A610" s="278" t="s">
        <v>17</v>
      </c>
      <c r="B610" s="203" t="s">
        <v>14</v>
      </c>
      <c r="C610" s="609"/>
      <c r="D610" s="609"/>
      <c r="E610" s="608"/>
      <c r="F610" s="608"/>
      <c r="G610" s="196" t="s">
        <v>1381</v>
      </c>
      <c r="H610" s="515" t="s">
        <v>1382</v>
      </c>
      <c r="I610" s="515" t="s">
        <v>1383</v>
      </c>
      <c r="J610" s="277">
        <v>4</v>
      </c>
      <c r="K610" s="209">
        <v>43891</v>
      </c>
      <c r="L610" s="209">
        <v>44012</v>
      </c>
      <c r="M610" s="199">
        <f t="shared" si="27"/>
        <v>17.285714285714285</v>
      </c>
      <c r="N610" s="200">
        <v>1</v>
      </c>
      <c r="O610" s="515" t="s">
        <v>1384</v>
      </c>
      <c r="P610" s="200">
        <f t="shared" si="26"/>
        <v>1</v>
      </c>
      <c r="Q610" s="201" t="str" cm="1">
        <f t="array" aca="1" ref="Q610" ca="1">IF(ISNUMBER(P610),IF(P610=100%,"CUMPLIDA",IF(AND(ISNUMBER(L610),ISNUMBER(INDIRECT("FECHA_"&amp;$B610,1))), IF(L610&lt;=INDIRECT("FECHA_"&amp;$B610,1),"INCUMPLIDA","PROCESO"), "VERIFICAR FECHA")),"SIN VALOR AVANCE")</f>
        <v>CUMPLIDA</v>
      </c>
    </row>
    <row r="611" spans="1:17" ht="150.75" customHeight="1">
      <c r="A611" s="278" t="s">
        <v>17</v>
      </c>
      <c r="B611" s="203" t="s">
        <v>14</v>
      </c>
      <c r="C611" s="609"/>
      <c r="D611" s="609"/>
      <c r="E611" s="608"/>
      <c r="F611" s="608"/>
      <c r="G611" s="196" t="s">
        <v>1385</v>
      </c>
      <c r="H611" s="515" t="s">
        <v>1386</v>
      </c>
      <c r="I611" s="515" t="s">
        <v>419</v>
      </c>
      <c r="J611" s="277">
        <v>1</v>
      </c>
      <c r="K611" s="209">
        <v>43831</v>
      </c>
      <c r="L611" s="209">
        <v>43861</v>
      </c>
      <c r="M611" s="199">
        <f t="shared" si="27"/>
        <v>4.2857142857142856</v>
      </c>
      <c r="N611" s="200">
        <v>1</v>
      </c>
      <c r="O611" s="515" t="s">
        <v>1387</v>
      </c>
      <c r="P611" s="200">
        <f t="shared" si="26"/>
        <v>1</v>
      </c>
      <c r="Q611" s="201" t="str" cm="1">
        <f t="array" aca="1" ref="Q611" ca="1">IF(ISNUMBER(P611),IF(P611=100%,"CUMPLIDA",IF(AND(ISNUMBER(L611),ISNUMBER(INDIRECT("FECHA_"&amp;$B611,1))), IF(L611&lt;=INDIRECT("FECHA_"&amp;$B611,1),"INCUMPLIDA","PROCESO"), "VERIFICAR FECHA")),"SIN VALOR AVANCE")</f>
        <v>CUMPLIDA</v>
      </c>
    </row>
    <row r="612" spans="1:17" ht="120">
      <c r="A612" s="278" t="s">
        <v>17</v>
      </c>
      <c r="B612" s="203" t="s">
        <v>14</v>
      </c>
      <c r="C612" s="609"/>
      <c r="D612" s="609"/>
      <c r="E612" s="608"/>
      <c r="F612" s="608"/>
      <c r="G612" s="196" t="s">
        <v>1388</v>
      </c>
      <c r="H612" s="515" t="s">
        <v>1389</v>
      </c>
      <c r="I612" s="515" t="s">
        <v>1390</v>
      </c>
      <c r="J612" s="277">
        <v>4</v>
      </c>
      <c r="K612" s="209">
        <v>43891</v>
      </c>
      <c r="L612" s="209">
        <v>44012</v>
      </c>
      <c r="M612" s="199">
        <f t="shared" si="27"/>
        <v>17.285714285714285</v>
      </c>
      <c r="N612" s="200">
        <v>1</v>
      </c>
      <c r="O612" s="515" t="s">
        <v>1384</v>
      </c>
      <c r="P612" s="200">
        <f t="shared" si="26"/>
        <v>1</v>
      </c>
      <c r="Q612" s="201" t="str" cm="1">
        <f t="array" aca="1" ref="Q612" ca="1">IF(ISNUMBER(P612),IF(P612=100%,"CUMPLIDA",IF(AND(ISNUMBER(L612),ISNUMBER(INDIRECT("FECHA_"&amp;$B612,1))), IF(L612&lt;=INDIRECT("FECHA_"&amp;$B612,1),"INCUMPLIDA","PROCESO"), "VERIFICAR FECHA")),"SIN VALOR AVANCE")</f>
        <v>CUMPLIDA</v>
      </c>
    </row>
    <row r="613" spans="1:17" ht="60.75">
      <c r="A613" s="278" t="s">
        <v>17</v>
      </c>
      <c r="B613" s="203" t="s">
        <v>14</v>
      </c>
      <c r="C613" s="609"/>
      <c r="D613" s="609"/>
      <c r="E613" s="608"/>
      <c r="F613" s="608"/>
      <c r="G613" s="196" t="s">
        <v>1391</v>
      </c>
      <c r="H613" s="515" t="s">
        <v>1382</v>
      </c>
      <c r="I613" s="515" t="s">
        <v>1383</v>
      </c>
      <c r="J613" s="277">
        <v>4</v>
      </c>
      <c r="K613" s="209">
        <v>43891</v>
      </c>
      <c r="L613" s="209">
        <v>44012</v>
      </c>
      <c r="M613" s="199">
        <f t="shared" si="27"/>
        <v>17.285714285714285</v>
      </c>
      <c r="N613" s="200">
        <v>1</v>
      </c>
      <c r="O613" s="515" t="s">
        <v>1384</v>
      </c>
      <c r="P613" s="200">
        <f t="shared" si="26"/>
        <v>1</v>
      </c>
      <c r="Q613" s="201" t="str" cm="1">
        <f t="array" aca="1" ref="Q613" ca="1">IF(ISNUMBER(P613),IF(P613=100%,"CUMPLIDA",IF(AND(ISNUMBER(L613),ISNUMBER(INDIRECT("FECHA_"&amp;$B613,1))), IF(L613&lt;=INDIRECT("FECHA_"&amp;$B613,1),"INCUMPLIDA","PROCESO"), "VERIFICAR FECHA")),"SIN VALOR AVANCE")</f>
        <v>CUMPLIDA</v>
      </c>
    </row>
    <row r="614" spans="1:17" ht="93.75" customHeight="1">
      <c r="A614" s="278" t="s">
        <v>17</v>
      </c>
      <c r="B614" s="203" t="s">
        <v>14</v>
      </c>
      <c r="C614" s="609"/>
      <c r="D614" s="609"/>
      <c r="E614" s="608"/>
      <c r="F614" s="608"/>
      <c r="G614" s="196" t="s">
        <v>1392</v>
      </c>
      <c r="H614" s="515" t="s">
        <v>1393</v>
      </c>
      <c r="I614" s="515" t="s">
        <v>1394</v>
      </c>
      <c r="J614" s="276">
        <v>1</v>
      </c>
      <c r="K614" s="209">
        <v>43831</v>
      </c>
      <c r="L614" s="209">
        <v>43860</v>
      </c>
      <c r="M614" s="199">
        <f t="shared" si="27"/>
        <v>4.1428571428571432</v>
      </c>
      <c r="N614" s="200">
        <v>1</v>
      </c>
      <c r="O614" s="526" t="s">
        <v>1395</v>
      </c>
      <c r="P614" s="200">
        <f t="shared" si="26"/>
        <v>1</v>
      </c>
      <c r="Q614" s="201" t="str" cm="1">
        <f t="array" aca="1" ref="Q614" ca="1">IF(ISNUMBER(P614),IF(P614=100%,"CUMPLIDA",IF(AND(ISNUMBER(L614),ISNUMBER(INDIRECT("FECHA_"&amp;$B614,1))), IF(L614&lt;=INDIRECT("FECHA_"&amp;$B614,1),"INCUMPLIDA","PROCESO"), "VERIFICAR FECHA")),"SIN VALOR AVANCE")</f>
        <v>CUMPLIDA</v>
      </c>
    </row>
    <row r="615" spans="1:17" ht="409.5" customHeight="1">
      <c r="A615" s="278" t="s">
        <v>17</v>
      </c>
      <c r="B615" s="203" t="s">
        <v>14</v>
      </c>
      <c r="C615" s="609"/>
      <c r="D615" s="609"/>
      <c r="E615" s="608"/>
      <c r="F615" s="608"/>
      <c r="G615" s="196" t="s">
        <v>1392</v>
      </c>
      <c r="H615" s="515" t="s">
        <v>1396</v>
      </c>
      <c r="I615" s="515" t="s">
        <v>1397</v>
      </c>
      <c r="J615" s="276">
        <v>1</v>
      </c>
      <c r="K615" s="209">
        <v>43862</v>
      </c>
      <c r="L615" s="209">
        <v>43889</v>
      </c>
      <c r="M615" s="199">
        <f t="shared" si="27"/>
        <v>3.8571428571428572</v>
      </c>
      <c r="N615" s="200">
        <v>1</v>
      </c>
      <c r="O615" s="515" t="s">
        <v>1398</v>
      </c>
      <c r="P615" s="200">
        <f t="shared" si="26"/>
        <v>1</v>
      </c>
      <c r="Q615" s="201" t="str" cm="1">
        <f t="array" aca="1" ref="Q615" ca="1">IF(ISNUMBER(P615),IF(P615=100%,"CUMPLIDA",IF(AND(ISNUMBER(L615),ISNUMBER(INDIRECT("FECHA_"&amp;$B615,1))), IF(L615&lt;=INDIRECT("FECHA_"&amp;$B615,1),"INCUMPLIDA","PROCESO"), "VERIFICAR FECHA")),"SIN VALOR AVANCE")</f>
        <v>CUMPLIDA</v>
      </c>
    </row>
    <row r="616" spans="1:17" ht="195.75">
      <c r="A616" s="278" t="s">
        <v>17</v>
      </c>
      <c r="B616" s="203" t="s">
        <v>14</v>
      </c>
      <c r="C616" s="609"/>
      <c r="D616" s="609"/>
      <c r="E616" s="608"/>
      <c r="F616" s="608"/>
      <c r="G616" s="196" t="s">
        <v>1392</v>
      </c>
      <c r="H616" s="515" t="s">
        <v>1399</v>
      </c>
      <c r="I616" s="515" t="s">
        <v>1400</v>
      </c>
      <c r="J616" s="276">
        <v>1</v>
      </c>
      <c r="K616" s="209">
        <v>43862</v>
      </c>
      <c r="L616" s="209">
        <v>43889</v>
      </c>
      <c r="M616" s="199">
        <f t="shared" si="27"/>
        <v>3.8571428571428572</v>
      </c>
      <c r="N616" s="200">
        <v>1</v>
      </c>
      <c r="O616" s="515" t="s">
        <v>1401</v>
      </c>
      <c r="P616" s="200">
        <f t="shared" si="26"/>
        <v>1</v>
      </c>
      <c r="Q616" s="201" t="str" cm="1">
        <f t="array" aca="1" ref="Q616" ca="1">IF(ISNUMBER(P616),IF(P616=100%,"CUMPLIDA",IF(AND(ISNUMBER(L616),ISNUMBER(INDIRECT("FECHA_"&amp;$B616,1))), IF(L616&lt;=INDIRECT("FECHA_"&amp;$B616,1),"INCUMPLIDA","PROCESO"), "VERIFICAR FECHA")),"SIN VALOR AVANCE")</f>
        <v>CUMPLIDA</v>
      </c>
    </row>
    <row r="617" spans="1:17" ht="165">
      <c r="A617" s="278" t="s">
        <v>17</v>
      </c>
      <c r="B617" s="203" t="s">
        <v>14</v>
      </c>
      <c r="C617" s="609"/>
      <c r="D617" s="609"/>
      <c r="E617" s="608"/>
      <c r="F617" s="608"/>
      <c r="G617" s="196" t="s">
        <v>1402</v>
      </c>
      <c r="H617" s="515" t="s">
        <v>1403</v>
      </c>
      <c r="I617" s="515" t="s">
        <v>419</v>
      </c>
      <c r="J617" s="276">
        <v>1</v>
      </c>
      <c r="K617" s="209">
        <v>43831</v>
      </c>
      <c r="L617" s="209">
        <v>43889</v>
      </c>
      <c r="M617" s="199">
        <f t="shared" si="27"/>
        <v>8.2857142857142865</v>
      </c>
      <c r="N617" s="200">
        <v>1</v>
      </c>
      <c r="O617" s="515" t="s">
        <v>1404</v>
      </c>
      <c r="P617" s="200">
        <f t="shared" si="26"/>
        <v>1</v>
      </c>
      <c r="Q617" s="201" t="str" cm="1">
        <f t="array" aca="1" ref="Q617" ca="1">IF(ISNUMBER(P617),IF(P617=100%,"CUMPLIDA",IF(AND(ISNUMBER(L617),ISNUMBER(INDIRECT("FECHA_"&amp;$B617,1))), IF(L617&lt;=INDIRECT("FECHA_"&amp;$B617,1),"INCUMPLIDA","PROCESO"), "VERIFICAR FECHA")),"SIN VALOR AVANCE")</f>
        <v>CUMPLIDA</v>
      </c>
    </row>
    <row r="618" spans="1:17" ht="150.75">
      <c r="A618" s="278" t="s">
        <v>17</v>
      </c>
      <c r="B618" s="203" t="s">
        <v>14</v>
      </c>
      <c r="C618" s="609"/>
      <c r="D618" s="609"/>
      <c r="E618" s="608"/>
      <c r="F618" s="608"/>
      <c r="G618" s="196" t="s">
        <v>1405</v>
      </c>
      <c r="H618" s="515" t="s">
        <v>1405</v>
      </c>
      <c r="I618" s="515" t="s">
        <v>1406</v>
      </c>
      <c r="J618" s="276">
        <v>1</v>
      </c>
      <c r="K618" s="209">
        <v>43891</v>
      </c>
      <c r="L618" s="209">
        <v>44012</v>
      </c>
      <c r="M618" s="199">
        <f t="shared" si="27"/>
        <v>17.285714285714285</v>
      </c>
      <c r="N618" s="200">
        <v>1</v>
      </c>
      <c r="O618" s="515" t="s">
        <v>1404</v>
      </c>
      <c r="P618" s="200">
        <f t="shared" si="26"/>
        <v>1</v>
      </c>
      <c r="Q618" s="201" t="str" cm="1">
        <f t="array" aca="1" ref="Q618" ca="1">IF(ISNUMBER(P618),IF(P618=100%,"CUMPLIDA",IF(AND(ISNUMBER(L618),ISNUMBER(INDIRECT("FECHA_"&amp;$B618,1))), IF(L618&lt;=INDIRECT("FECHA_"&amp;$B618,1),"INCUMPLIDA","PROCESO"), "VERIFICAR FECHA")),"SIN VALOR AVANCE")</f>
        <v>CUMPLIDA</v>
      </c>
    </row>
    <row r="619" spans="1:17" ht="150.75">
      <c r="A619" s="278" t="s">
        <v>17</v>
      </c>
      <c r="B619" s="203" t="s">
        <v>14</v>
      </c>
      <c r="C619" s="609"/>
      <c r="D619" s="609"/>
      <c r="E619" s="608"/>
      <c r="F619" s="608"/>
      <c r="G619" s="196" t="s">
        <v>1405</v>
      </c>
      <c r="H619" s="515" t="s">
        <v>1407</v>
      </c>
      <c r="I619" s="515" t="s">
        <v>1408</v>
      </c>
      <c r="J619" s="276">
        <v>1</v>
      </c>
      <c r="K619" s="209">
        <v>44013</v>
      </c>
      <c r="L619" s="209">
        <v>44073</v>
      </c>
      <c r="M619" s="199">
        <f t="shared" si="27"/>
        <v>8.5714285714285712</v>
      </c>
      <c r="N619" s="200">
        <v>1</v>
      </c>
      <c r="O619" s="515" t="s">
        <v>1404</v>
      </c>
      <c r="P619" s="200">
        <f t="shared" si="26"/>
        <v>1</v>
      </c>
      <c r="Q619" s="201" t="str" cm="1">
        <f t="array" aca="1" ref="Q619" ca="1">IF(ISNUMBER(P619),IF(P619=100%,"CUMPLIDA",IF(AND(ISNUMBER(L619),ISNUMBER(INDIRECT("FECHA_"&amp;$B619,1))), IF(L619&lt;=INDIRECT("FECHA_"&amp;$B619,1),"INCUMPLIDA","PROCESO"), "VERIFICAR FECHA")),"SIN VALOR AVANCE")</f>
        <v>CUMPLIDA</v>
      </c>
    </row>
    <row r="620" spans="1:17" ht="90">
      <c r="A620" s="278" t="s">
        <v>17</v>
      </c>
      <c r="B620" s="203" t="s">
        <v>14</v>
      </c>
      <c r="C620" s="609"/>
      <c r="D620" s="609"/>
      <c r="E620" s="608"/>
      <c r="F620" s="608"/>
      <c r="G620" s="196" t="s">
        <v>1409</v>
      </c>
      <c r="H620" s="515" t="s">
        <v>1410</v>
      </c>
      <c r="I620" s="515" t="s">
        <v>1411</v>
      </c>
      <c r="J620" s="277">
        <v>1</v>
      </c>
      <c r="K620" s="209">
        <v>43831</v>
      </c>
      <c r="L620" s="209">
        <v>43889</v>
      </c>
      <c r="M620" s="199">
        <f t="shared" si="27"/>
        <v>8.2857142857142865</v>
      </c>
      <c r="N620" s="200">
        <v>1</v>
      </c>
      <c r="O620" s="515" t="s">
        <v>1384</v>
      </c>
      <c r="P620" s="200">
        <f t="shared" si="26"/>
        <v>1</v>
      </c>
      <c r="Q620" s="201" t="str" cm="1">
        <f t="array" aca="1" ref="Q620" ca="1">IF(ISNUMBER(P620),IF(P620=100%,"CUMPLIDA",IF(AND(ISNUMBER(L620),ISNUMBER(INDIRECT("FECHA_"&amp;$B620,1))), IF(L620&lt;=INDIRECT("FECHA_"&amp;$B620,1),"INCUMPLIDA","PROCESO"), "VERIFICAR FECHA")),"SIN VALOR AVANCE")</f>
        <v>CUMPLIDA</v>
      </c>
    </row>
    <row r="621" spans="1:17" ht="150.75">
      <c r="A621" s="278" t="s">
        <v>17</v>
      </c>
      <c r="B621" s="203" t="s">
        <v>14</v>
      </c>
      <c r="C621" s="609"/>
      <c r="D621" s="609"/>
      <c r="E621" s="608"/>
      <c r="F621" s="608"/>
      <c r="G621" s="196" t="s">
        <v>1412</v>
      </c>
      <c r="H621" s="515" t="s">
        <v>1412</v>
      </c>
      <c r="I621" s="515" t="s">
        <v>1413</v>
      </c>
      <c r="J621" s="277">
        <v>1</v>
      </c>
      <c r="K621" s="209">
        <v>43891</v>
      </c>
      <c r="L621" s="209">
        <v>44012</v>
      </c>
      <c r="M621" s="199">
        <f t="shared" si="27"/>
        <v>17.285714285714285</v>
      </c>
      <c r="N621" s="200">
        <v>1</v>
      </c>
      <c r="O621" s="515" t="s">
        <v>1414</v>
      </c>
      <c r="P621" s="200">
        <f t="shared" si="26"/>
        <v>1</v>
      </c>
      <c r="Q621" s="201" t="str" cm="1">
        <f t="array" aca="1" ref="Q621" ca="1">IF(ISNUMBER(P621),IF(P621=100%,"CUMPLIDA",IF(AND(ISNUMBER(L621),ISNUMBER(INDIRECT("FECHA_"&amp;$B621,1))), IF(L621&lt;=INDIRECT("FECHA_"&amp;$B621,1),"INCUMPLIDA","PROCESO"), "VERIFICAR FECHA")),"SIN VALOR AVANCE")</f>
        <v>CUMPLIDA</v>
      </c>
    </row>
    <row r="622" spans="1:17" ht="409.5" customHeight="1">
      <c r="A622" s="278" t="s">
        <v>17</v>
      </c>
      <c r="B622" s="203" t="s">
        <v>14</v>
      </c>
      <c r="C622" s="609" t="s">
        <v>1415</v>
      </c>
      <c r="D622" s="609" t="s">
        <v>68</v>
      </c>
      <c r="E622" s="608" t="s">
        <v>1416</v>
      </c>
      <c r="F622" s="608" t="s">
        <v>1417</v>
      </c>
      <c r="G622" s="196" t="s">
        <v>1418</v>
      </c>
      <c r="H622" s="515" t="s">
        <v>1419</v>
      </c>
      <c r="I622" s="515" t="s">
        <v>1420</v>
      </c>
      <c r="J622" s="276">
        <v>1</v>
      </c>
      <c r="K622" s="202">
        <v>43983</v>
      </c>
      <c r="L622" s="202">
        <v>44074</v>
      </c>
      <c r="M622" s="199">
        <f t="shared" si="27"/>
        <v>13</v>
      </c>
      <c r="N622" s="200">
        <v>1</v>
      </c>
      <c r="O622" s="515" t="s">
        <v>1421</v>
      </c>
      <c r="P622" s="200">
        <f t="shared" si="26"/>
        <v>1</v>
      </c>
      <c r="Q622" s="201" t="str" cm="1">
        <f t="array" aca="1" ref="Q622" ca="1">IF(ISNUMBER(P622),IF(P622=100%,"CUMPLIDA",IF(AND(ISNUMBER(L622),ISNUMBER(INDIRECT("FECHA_"&amp;$B622,1))), IF(L622&lt;=INDIRECT("FECHA_"&amp;$B622,1),"INCUMPLIDA","PROCESO"), "VERIFICAR FECHA")),"SIN VALOR AVANCE")</f>
        <v>CUMPLIDA</v>
      </c>
    </row>
    <row r="623" spans="1:17" ht="315.75" customHeight="1">
      <c r="A623" s="278" t="s">
        <v>17</v>
      </c>
      <c r="B623" s="203" t="s">
        <v>14</v>
      </c>
      <c r="C623" s="609"/>
      <c r="D623" s="609"/>
      <c r="E623" s="608"/>
      <c r="F623" s="608"/>
      <c r="G623" s="196" t="s">
        <v>1422</v>
      </c>
      <c r="H623" s="515" t="s">
        <v>1422</v>
      </c>
      <c r="I623" s="515" t="s">
        <v>1423</v>
      </c>
      <c r="J623" s="276">
        <v>2</v>
      </c>
      <c r="K623" s="202">
        <v>44075</v>
      </c>
      <c r="L623" s="202">
        <v>44228</v>
      </c>
      <c r="M623" s="199">
        <f t="shared" si="27"/>
        <v>21.857142857142858</v>
      </c>
      <c r="N623" s="200">
        <v>1</v>
      </c>
      <c r="O623" s="515" t="s">
        <v>1424</v>
      </c>
      <c r="P623" s="200">
        <f t="shared" si="26"/>
        <v>1</v>
      </c>
      <c r="Q623" s="201" t="str" cm="1">
        <f t="array" aca="1" ref="Q623" ca="1">IF(ISNUMBER(P623),IF(P623=100%,"CUMPLIDA",IF(AND(ISNUMBER(L623),ISNUMBER(INDIRECT("FECHA_"&amp;$B623,1))), IF(L623&lt;=INDIRECT("FECHA_"&amp;$B623,1),"INCUMPLIDA","PROCESO"), "VERIFICAR FECHA")),"SIN VALOR AVANCE")</f>
        <v>CUMPLIDA</v>
      </c>
    </row>
    <row r="624" spans="1:17" ht="105.75" customHeight="1">
      <c r="A624" s="278" t="s">
        <v>17</v>
      </c>
      <c r="B624" s="203" t="s">
        <v>14</v>
      </c>
      <c r="C624" s="609"/>
      <c r="D624" s="609"/>
      <c r="E624" s="608"/>
      <c r="F624" s="608"/>
      <c r="G624" s="196" t="s">
        <v>1425</v>
      </c>
      <c r="H624" s="515" t="s">
        <v>1426</v>
      </c>
      <c r="I624" s="515" t="s">
        <v>1427</v>
      </c>
      <c r="J624" s="276">
        <v>1</v>
      </c>
      <c r="K624" s="202">
        <v>44105</v>
      </c>
      <c r="L624" s="202">
        <v>44196</v>
      </c>
      <c r="M624" s="199">
        <f t="shared" si="27"/>
        <v>13</v>
      </c>
      <c r="N624" s="200">
        <v>1</v>
      </c>
      <c r="O624" s="515" t="s">
        <v>1421</v>
      </c>
      <c r="P624" s="200">
        <f t="shared" ref="P624:P639" si="28">IF(B624="ITRC",N624,N624/J624)</f>
        <v>1</v>
      </c>
      <c r="Q624" s="201" t="str" cm="1">
        <f t="array" aca="1" ref="Q624" ca="1">IF(ISNUMBER(P624),IF(P624=100%,"CUMPLIDA",IF(AND(ISNUMBER(L624),ISNUMBER(INDIRECT("FECHA_"&amp;$B624,1))), IF(L624&lt;=INDIRECT("FECHA_"&amp;$B624,1),"INCUMPLIDA","PROCESO"), "VERIFICAR FECHA")),"SIN VALOR AVANCE")</f>
        <v>CUMPLIDA</v>
      </c>
    </row>
    <row r="625" spans="1:17" ht="135.75" customHeight="1">
      <c r="A625" s="278" t="s">
        <v>17</v>
      </c>
      <c r="B625" s="203" t="s">
        <v>14</v>
      </c>
      <c r="C625" s="609"/>
      <c r="D625" s="609"/>
      <c r="E625" s="608"/>
      <c r="F625" s="608"/>
      <c r="G625" s="196" t="s">
        <v>1428</v>
      </c>
      <c r="H625" s="515" t="s">
        <v>1429</v>
      </c>
      <c r="I625" s="516" t="s">
        <v>1430</v>
      </c>
      <c r="J625" s="276">
        <v>1</v>
      </c>
      <c r="K625" s="202">
        <v>44197</v>
      </c>
      <c r="L625" s="202">
        <v>44530</v>
      </c>
      <c r="M625" s="199">
        <f t="shared" si="27"/>
        <v>47.571428571428569</v>
      </c>
      <c r="N625" s="200">
        <v>1</v>
      </c>
      <c r="O625" s="515" t="s">
        <v>1431</v>
      </c>
      <c r="P625" s="200">
        <f t="shared" si="28"/>
        <v>1</v>
      </c>
      <c r="Q625" s="201" t="str" cm="1">
        <f t="array" aca="1" ref="Q625" ca="1">IF(ISNUMBER(P625),IF(P625=100%,"CUMPLIDA",IF(AND(ISNUMBER(L625),ISNUMBER(INDIRECT("FECHA_"&amp;$B625,1))), IF(L625&lt;=INDIRECT("FECHA_"&amp;$B625,1),"INCUMPLIDA","PROCESO"), "VERIFICAR FECHA")),"SIN VALOR AVANCE")</f>
        <v>CUMPLIDA</v>
      </c>
    </row>
    <row r="626" spans="1:17" ht="105.75">
      <c r="A626" s="278" t="s">
        <v>17</v>
      </c>
      <c r="B626" s="203" t="s">
        <v>14</v>
      </c>
      <c r="C626" s="609"/>
      <c r="D626" s="609"/>
      <c r="E626" s="608"/>
      <c r="F626" s="608"/>
      <c r="G626" s="196" t="s">
        <v>1432</v>
      </c>
      <c r="H626" s="515" t="s">
        <v>1433</v>
      </c>
      <c r="I626" s="515" t="s">
        <v>1434</v>
      </c>
      <c r="J626" s="277">
        <v>1</v>
      </c>
      <c r="K626" s="202">
        <v>44013</v>
      </c>
      <c r="L626" s="202">
        <v>44195</v>
      </c>
      <c r="M626" s="199">
        <f t="shared" si="27"/>
        <v>26</v>
      </c>
      <c r="N626" s="200">
        <v>1</v>
      </c>
      <c r="O626" s="515" t="s">
        <v>1435</v>
      </c>
      <c r="P626" s="200">
        <f t="shared" si="28"/>
        <v>1</v>
      </c>
      <c r="Q626" s="201" t="str" cm="1">
        <f t="array" aca="1" ref="Q626" ca="1">IF(ISNUMBER(P626),IF(P626=100%,"CUMPLIDA",IF(AND(ISNUMBER(L626),ISNUMBER(INDIRECT("FECHA_"&amp;$B626,1))), IF(L626&lt;=INDIRECT("FECHA_"&amp;$B626,1),"INCUMPLIDA","PROCESO"), "VERIFICAR FECHA")),"SIN VALOR AVANCE")</f>
        <v>CUMPLIDA</v>
      </c>
    </row>
    <row r="627" spans="1:17" ht="60.75" customHeight="1">
      <c r="A627" s="278" t="s">
        <v>17</v>
      </c>
      <c r="B627" s="203" t="s">
        <v>14</v>
      </c>
      <c r="C627" s="609"/>
      <c r="D627" s="609"/>
      <c r="E627" s="608"/>
      <c r="F627" s="608"/>
      <c r="G627" s="196" t="s">
        <v>1358</v>
      </c>
      <c r="H627" s="515" t="s">
        <v>237</v>
      </c>
      <c r="I627" s="515" t="s">
        <v>238</v>
      </c>
      <c r="J627" s="276">
        <v>1</v>
      </c>
      <c r="K627" s="202">
        <v>45352</v>
      </c>
      <c r="L627" s="202">
        <v>45747</v>
      </c>
      <c r="M627" s="199">
        <f t="shared" si="27"/>
        <v>56.428571428571431</v>
      </c>
      <c r="N627" s="200">
        <v>1</v>
      </c>
      <c r="O627" s="515" t="s">
        <v>1436</v>
      </c>
      <c r="P627" s="200">
        <f t="shared" si="28"/>
        <v>1</v>
      </c>
      <c r="Q627" s="201" t="str" cm="1">
        <f t="array" aca="1" ref="Q627" ca="1">IF(ISNUMBER(P627),IF(P627=100%,"CUMPLIDA",IF(AND(ISNUMBER(L627),ISNUMBER(INDIRECT("FECHA_"&amp;$B627,1))), IF(L627&lt;=INDIRECT("FECHA_"&amp;$B627,1),"INCUMPLIDA","PROCESO"), "VERIFICAR FECHA")),"SIN VALOR AVANCE")</f>
        <v>CUMPLIDA</v>
      </c>
    </row>
    <row r="628" spans="1:17" ht="75.75">
      <c r="A628" s="278" t="s">
        <v>17</v>
      </c>
      <c r="B628" s="203" t="s">
        <v>14</v>
      </c>
      <c r="C628" s="609"/>
      <c r="D628" s="609"/>
      <c r="E628" s="608"/>
      <c r="F628" s="608"/>
      <c r="G628" s="196" t="s">
        <v>241</v>
      </c>
      <c r="H628" s="515" t="s">
        <v>241</v>
      </c>
      <c r="I628" s="515" t="s">
        <v>242</v>
      </c>
      <c r="J628" s="276">
        <v>1</v>
      </c>
      <c r="K628" s="202">
        <v>45352</v>
      </c>
      <c r="L628" s="202">
        <v>45747</v>
      </c>
      <c r="M628" s="199">
        <f t="shared" si="27"/>
        <v>56.428571428571431</v>
      </c>
      <c r="N628" s="200">
        <v>1</v>
      </c>
      <c r="O628" s="515" t="s">
        <v>1437</v>
      </c>
      <c r="P628" s="200">
        <f t="shared" si="28"/>
        <v>1</v>
      </c>
      <c r="Q628" s="201" t="str" cm="1">
        <f t="array" aca="1" ref="Q628" ca="1">IF(ISNUMBER(P628),IF(P628=100%,"CUMPLIDA",IF(AND(ISNUMBER(L628),ISNUMBER(INDIRECT("FECHA_"&amp;$B628,1))), IF(L628&lt;=INDIRECT("FECHA_"&amp;$B628,1),"INCUMPLIDA","PROCESO"), "VERIFICAR FECHA")),"SIN VALOR AVANCE")</f>
        <v>CUMPLIDA</v>
      </c>
    </row>
    <row r="629" spans="1:17" ht="60.75" customHeight="1">
      <c r="A629" s="278" t="s">
        <v>17</v>
      </c>
      <c r="B629" s="203" t="s">
        <v>14</v>
      </c>
      <c r="C629" s="609"/>
      <c r="D629" s="609"/>
      <c r="E629" s="608"/>
      <c r="F629" s="608"/>
      <c r="G629" s="196" t="s">
        <v>248</v>
      </c>
      <c r="H629" s="515" t="s">
        <v>248</v>
      </c>
      <c r="I629" s="515" t="s">
        <v>249</v>
      </c>
      <c r="J629" s="276">
        <v>1</v>
      </c>
      <c r="K629" s="202">
        <v>45352</v>
      </c>
      <c r="L629" s="202">
        <v>45747</v>
      </c>
      <c r="M629" s="199">
        <f t="shared" si="27"/>
        <v>56.428571428571431</v>
      </c>
      <c r="N629" s="200">
        <v>1</v>
      </c>
      <c r="O629" s="515" t="s">
        <v>1436</v>
      </c>
      <c r="P629" s="200">
        <f t="shared" si="28"/>
        <v>1</v>
      </c>
      <c r="Q629" s="201" t="str" cm="1">
        <f t="array" aca="1" ref="Q629" ca="1">IF(ISNUMBER(P629),IF(P629=100%,"CUMPLIDA",IF(AND(ISNUMBER(L629),ISNUMBER(INDIRECT("FECHA_"&amp;$B629,1))), IF(L629&lt;=INDIRECT("FECHA_"&amp;$B629,1),"INCUMPLIDA","PROCESO"), "VERIFICAR FECHA")),"SIN VALOR AVANCE")</f>
        <v>CUMPLIDA</v>
      </c>
    </row>
    <row r="630" spans="1:17" ht="75.75">
      <c r="A630" s="278" t="s">
        <v>17</v>
      </c>
      <c r="B630" s="203" t="s">
        <v>14</v>
      </c>
      <c r="C630" s="609"/>
      <c r="D630" s="609"/>
      <c r="E630" s="608"/>
      <c r="F630" s="608"/>
      <c r="G630" s="196" t="s">
        <v>251</v>
      </c>
      <c r="H630" s="515" t="s">
        <v>251</v>
      </c>
      <c r="I630" s="515" t="s">
        <v>252</v>
      </c>
      <c r="J630" s="276">
        <v>1</v>
      </c>
      <c r="K630" s="202">
        <v>45352</v>
      </c>
      <c r="L630" s="202">
        <v>45747</v>
      </c>
      <c r="M630" s="199">
        <f t="shared" si="27"/>
        <v>56.428571428571431</v>
      </c>
      <c r="N630" s="200">
        <v>1</v>
      </c>
      <c r="O630" s="515" t="s">
        <v>1437</v>
      </c>
      <c r="P630" s="200">
        <f t="shared" si="28"/>
        <v>1</v>
      </c>
      <c r="Q630" s="201" t="str" cm="1">
        <f t="array" aca="1" ref="Q630" ca="1">IF(ISNUMBER(P630),IF(P630=100%,"CUMPLIDA",IF(AND(ISNUMBER(L630),ISNUMBER(INDIRECT("FECHA_"&amp;$B630,1))), IF(L630&lt;=INDIRECT("FECHA_"&amp;$B630,1),"INCUMPLIDA","PROCESO"), "VERIFICAR FECHA")),"SIN VALOR AVANCE")</f>
        <v>CUMPLIDA</v>
      </c>
    </row>
    <row r="631" spans="1:17" ht="120.75">
      <c r="A631" s="278" t="s">
        <v>17</v>
      </c>
      <c r="B631" s="203" t="s">
        <v>14</v>
      </c>
      <c r="C631" s="609"/>
      <c r="D631" s="609"/>
      <c r="E631" s="608"/>
      <c r="F631" s="608"/>
      <c r="G631" s="196" t="s">
        <v>254</v>
      </c>
      <c r="H631" s="515" t="s">
        <v>254</v>
      </c>
      <c r="I631" s="515" t="s">
        <v>255</v>
      </c>
      <c r="J631" s="276">
        <v>1</v>
      </c>
      <c r="K631" s="202">
        <v>45352</v>
      </c>
      <c r="L631" s="202">
        <v>45747</v>
      </c>
      <c r="M631" s="199">
        <f t="shared" si="27"/>
        <v>56.428571428571431</v>
      </c>
      <c r="N631" s="200">
        <v>1</v>
      </c>
      <c r="O631" s="515" t="s">
        <v>1438</v>
      </c>
      <c r="P631" s="200">
        <f t="shared" si="28"/>
        <v>1</v>
      </c>
      <c r="Q631" s="201" t="str" cm="1">
        <f t="array" aca="1" ref="Q631" ca="1">IF(ISNUMBER(P631),IF(P631=100%,"CUMPLIDA",IF(AND(ISNUMBER(L631),ISNUMBER(INDIRECT("FECHA_"&amp;$B631,1))), IF(L631&lt;=INDIRECT("FECHA_"&amp;$B631,1),"INCUMPLIDA","PROCESO"), "VERIFICAR FECHA")),"SIN VALOR AVANCE")</f>
        <v>CUMPLIDA</v>
      </c>
    </row>
    <row r="632" spans="1:17" ht="60.75" customHeight="1">
      <c r="A632" s="278" t="s">
        <v>17</v>
      </c>
      <c r="B632" s="203" t="s">
        <v>14</v>
      </c>
      <c r="C632" s="609"/>
      <c r="D632" s="609"/>
      <c r="E632" s="608"/>
      <c r="F632" s="608"/>
      <c r="G632" s="196" t="s">
        <v>1363</v>
      </c>
      <c r="H632" s="515" t="s">
        <v>258</v>
      </c>
      <c r="I632" s="515" t="s">
        <v>259</v>
      </c>
      <c r="J632" s="276">
        <v>3</v>
      </c>
      <c r="K632" s="202">
        <v>45748</v>
      </c>
      <c r="L632" s="202">
        <v>45930</v>
      </c>
      <c r="M632" s="199">
        <f t="shared" si="27"/>
        <v>26</v>
      </c>
      <c r="N632" s="200">
        <v>0</v>
      </c>
      <c r="O632" s="515" t="s">
        <v>1437</v>
      </c>
      <c r="P632" s="200">
        <f t="shared" si="28"/>
        <v>0</v>
      </c>
      <c r="Q632" s="201" t="str" cm="1">
        <f t="array" aca="1" ref="Q632" ca="1">IF(ISNUMBER(P632),IF(P632=100%,"CUMPLIDA",IF(AND(ISNUMBER(L632),ISNUMBER(INDIRECT("FECHA_"&amp;$B632,1))), IF(L632&lt;=INDIRECT("FECHA_"&amp;$B632,1),"INCUMPLIDA","PROCESO"), "VERIFICAR FECHA")),"SIN VALOR AVANCE")</f>
        <v>PROCESO</v>
      </c>
    </row>
    <row r="633" spans="1:17" ht="60.75">
      <c r="A633" s="278" t="s">
        <v>17</v>
      </c>
      <c r="B633" s="203" t="s">
        <v>14</v>
      </c>
      <c r="C633" s="609"/>
      <c r="D633" s="609"/>
      <c r="E633" s="608"/>
      <c r="F633" s="608"/>
      <c r="G633" s="196" t="s">
        <v>1364</v>
      </c>
      <c r="H633" s="515" t="s">
        <v>261</v>
      </c>
      <c r="I633" s="515" t="s">
        <v>262</v>
      </c>
      <c r="J633" s="276">
        <v>1</v>
      </c>
      <c r="K633" s="202">
        <v>45748</v>
      </c>
      <c r="L633" s="202">
        <v>45930</v>
      </c>
      <c r="M633" s="199">
        <f t="shared" si="27"/>
        <v>26</v>
      </c>
      <c r="N633" s="200">
        <v>0</v>
      </c>
      <c r="O633" s="515" t="s">
        <v>1436</v>
      </c>
      <c r="P633" s="200">
        <f t="shared" si="28"/>
        <v>0</v>
      </c>
      <c r="Q633" s="201" t="str" cm="1">
        <f t="array" aca="1" ref="Q633" ca="1">IF(ISNUMBER(P633),IF(P633=100%,"CUMPLIDA",IF(AND(ISNUMBER(L633),ISNUMBER(INDIRECT("FECHA_"&amp;$B633,1))), IF(L633&lt;=INDIRECT("FECHA_"&amp;$B633,1),"INCUMPLIDA","PROCESO"), "VERIFICAR FECHA")),"SIN VALOR AVANCE")</f>
        <v>PROCESO</v>
      </c>
    </row>
    <row r="634" spans="1:17" ht="150">
      <c r="A634" s="278" t="s">
        <v>17</v>
      </c>
      <c r="B634" s="203" t="s">
        <v>14</v>
      </c>
      <c r="C634" s="609"/>
      <c r="D634" s="609"/>
      <c r="E634" s="608"/>
      <c r="F634" s="608"/>
      <c r="G634" s="196" t="s">
        <v>1365</v>
      </c>
      <c r="H634" s="515" t="s">
        <v>264</v>
      </c>
      <c r="I634" s="515" t="s">
        <v>265</v>
      </c>
      <c r="J634" s="276">
        <v>2</v>
      </c>
      <c r="K634" s="202">
        <v>45748</v>
      </c>
      <c r="L634" s="202">
        <v>45930</v>
      </c>
      <c r="M634" s="199">
        <f t="shared" si="27"/>
        <v>26</v>
      </c>
      <c r="N634" s="200">
        <v>0</v>
      </c>
      <c r="O634" s="515" t="s">
        <v>1438</v>
      </c>
      <c r="P634" s="200">
        <f t="shared" si="28"/>
        <v>0</v>
      </c>
      <c r="Q634" s="201" t="str" cm="1">
        <f t="array" aca="1" ref="Q634" ca="1">IF(ISNUMBER(P634),IF(P634=100%,"CUMPLIDA",IF(AND(ISNUMBER(L634),ISNUMBER(INDIRECT("FECHA_"&amp;$B634,1))), IF(L634&lt;=INDIRECT("FECHA_"&amp;$B634,1),"INCUMPLIDA","PROCESO"), "VERIFICAR FECHA")),"SIN VALOR AVANCE")</f>
        <v>PROCESO</v>
      </c>
    </row>
    <row r="635" spans="1:17" ht="120.75">
      <c r="A635" s="278" t="s">
        <v>17</v>
      </c>
      <c r="B635" s="203" t="s">
        <v>14</v>
      </c>
      <c r="C635" s="609"/>
      <c r="D635" s="609"/>
      <c r="E635" s="608"/>
      <c r="F635" s="608"/>
      <c r="G635" s="196" t="s">
        <v>1439</v>
      </c>
      <c r="H635" s="515" t="s">
        <v>1440</v>
      </c>
      <c r="I635" s="515" t="s">
        <v>1441</v>
      </c>
      <c r="J635" s="276">
        <v>4</v>
      </c>
      <c r="K635" s="202">
        <v>45047</v>
      </c>
      <c r="L635" s="202">
        <v>45473</v>
      </c>
      <c r="M635" s="199">
        <f t="shared" si="27"/>
        <v>60.857142857142854</v>
      </c>
      <c r="N635" s="200">
        <v>1</v>
      </c>
      <c r="O635" s="515" t="s">
        <v>1442</v>
      </c>
      <c r="P635" s="200">
        <f t="shared" si="28"/>
        <v>1</v>
      </c>
      <c r="Q635" s="201" t="str" cm="1">
        <f t="array" aca="1" ref="Q635" ca="1">IF(ISNUMBER(P635),IF(P635=100%,"CUMPLIDA",IF(AND(ISNUMBER(L635),ISNUMBER(INDIRECT("FECHA_"&amp;$B635,1))), IF(L635&lt;=INDIRECT("FECHA_"&amp;$B635,1),"INCUMPLIDA","PROCESO"), "VERIFICAR FECHA")),"SIN VALOR AVANCE")</f>
        <v>CUMPLIDA</v>
      </c>
    </row>
    <row r="636" spans="1:17" ht="90">
      <c r="A636" s="278" t="s">
        <v>17</v>
      </c>
      <c r="B636" s="203" t="s">
        <v>14</v>
      </c>
      <c r="C636" s="609"/>
      <c r="D636" s="609"/>
      <c r="E636" s="608"/>
      <c r="F636" s="608"/>
      <c r="G636" s="196" t="s">
        <v>1443</v>
      </c>
      <c r="H636" s="515" t="s">
        <v>1444</v>
      </c>
      <c r="I636" s="515" t="s">
        <v>1445</v>
      </c>
      <c r="J636" s="276">
        <v>2</v>
      </c>
      <c r="K636" s="202">
        <v>45047</v>
      </c>
      <c r="L636" s="202">
        <v>45473</v>
      </c>
      <c r="M636" s="199">
        <f t="shared" si="27"/>
        <v>60.857142857142854</v>
      </c>
      <c r="N636" s="200">
        <v>1</v>
      </c>
      <c r="O636" s="515" t="s">
        <v>1446</v>
      </c>
      <c r="P636" s="200">
        <f t="shared" si="28"/>
        <v>1</v>
      </c>
      <c r="Q636" s="201" t="str" cm="1">
        <f t="array" aca="1" ref="Q636" ca="1">IF(ISNUMBER(P636),IF(P636=100%,"CUMPLIDA",IF(AND(ISNUMBER(L636),ISNUMBER(INDIRECT("FECHA_"&amp;$B636,1))), IF(L636&lt;=INDIRECT("FECHA_"&amp;$B636,1),"INCUMPLIDA","PROCESO"), "VERIFICAR FECHA")),"SIN VALOR AVANCE")</f>
        <v>CUMPLIDA</v>
      </c>
    </row>
    <row r="637" spans="1:17" ht="75.75">
      <c r="A637" s="278" t="s">
        <v>17</v>
      </c>
      <c r="B637" s="203" t="s">
        <v>14</v>
      </c>
      <c r="C637" s="609"/>
      <c r="D637" s="609"/>
      <c r="E637" s="608"/>
      <c r="F637" s="608"/>
      <c r="G637" s="196" t="s">
        <v>1447</v>
      </c>
      <c r="H637" s="515" t="s">
        <v>1448</v>
      </c>
      <c r="I637" s="515" t="s">
        <v>773</v>
      </c>
      <c r="J637" s="276">
        <v>1</v>
      </c>
      <c r="K637" s="202">
        <v>43831</v>
      </c>
      <c r="L637" s="202">
        <v>44043</v>
      </c>
      <c r="M637" s="199">
        <f t="shared" si="27"/>
        <v>30.285714285714285</v>
      </c>
      <c r="N637" s="200">
        <v>1</v>
      </c>
      <c r="O637" s="515" t="s">
        <v>1449</v>
      </c>
      <c r="P637" s="200">
        <f t="shared" si="28"/>
        <v>1</v>
      </c>
      <c r="Q637" s="201" t="str" cm="1">
        <f t="array" aca="1" ref="Q637" ca="1">IF(ISNUMBER(P637),IF(P637=100%,"CUMPLIDA",IF(AND(ISNUMBER(L637),ISNUMBER(INDIRECT("FECHA_"&amp;$B637,1))), IF(L637&lt;=INDIRECT("FECHA_"&amp;$B637,1),"INCUMPLIDA","PROCESO"), "VERIFICAR FECHA")),"SIN VALOR AVANCE")</f>
        <v>CUMPLIDA</v>
      </c>
    </row>
    <row r="638" spans="1:17" ht="75.75">
      <c r="A638" s="278" t="s">
        <v>17</v>
      </c>
      <c r="B638" s="203" t="s">
        <v>14</v>
      </c>
      <c r="C638" s="609"/>
      <c r="D638" s="609"/>
      <c r="E638" s="608"/>
      <c r="F638" s="608"/>
      <c r="G638" s="196" t="s">
        <v>1373</v>
      </c>
      <c r="H638" s="515" t="s">
        <v>1450</v>
      </c>
      <c r="I638" s="515" t="s">
        <v>1375</v>
      </c>
      <c r="J638" s="274">
        <v>1</v>
      </c>
      <c r="K638" s="202">
        <v>43831</v>
      </c>
      <c r="L638" s="202">
        <v>44742</v>
      </c>
      <c r="M638" s="199">
        <f t="shared" si="27"/>
        <v>130.14285714285714</v>
      </c>
      <c r="N638" s="200">
        <v>1</v>
      </c>
      <c r="O638" s="515" t="s">
        <v>1451</v>
      </c>
      <c r="P638" s="200">
        <f t="shared" si="28"/>
        <v>1</v>
      </c>
      <c r="Q638" s="201" t="str" cm="1">
        <f t="array" aca="1" ref="Q638" ca="1">IF(ISNUMBER(P638),IF(P638=100%,"CUMPLIDA",IF(AND(ISNUMBER(L638),ISNUMBER(INDIRECT("FECHA_"&amp;$B638,1))), IF(L638&lt;=INDIRECT("FECHA_"&amp;$B638,1),"INCUMPLIDA","PROCESO"), "VERIFICAR FECHA")),"SIN VALOR AVANCE")</f>
        <v>CUMPLIDA</v>
      </c>
    </row>
    <row r="639" spans="1:17" ht="150.75">
      <c r="A639" s="278" t="s">
        <v>17</v>
      </c>
      <c r="B639" s="203" t="s">
        <v>14</v>
      </c>
      <c r="C639" s="609"/>
      <c r="D639" s="609"/>
      <c r="E639" s="608"/>
      <c r="F639" s="608"/>
      <c r="G639" s="196" t="s">
        <v>1452</v>
      </c>
      <c r="H639" s="515" t="s">
        <v>1453</v>
      </c>
      <c r="I639" s="515" t="s">
        <v>1454</v>
      </c>
      <c r="J639" s="274">
        <v>1</v>
      </c>
      <c r="K639" s="202">
        <v>43936</v>
      </c>
      <c r="L639" s="202">
        <v>44043</v>
      </c>
      <c r="M639" s="199">
        <f t="shared" si="27"/>
        <v>15.285714285714286</v>
      </c>
      <c r="N639" s="200">
        <v>1</v>
      </c>
      <c r="O639" s="515" t="s">
        <v>1455</v>
      </c>
      <c r="P639" s="200">
        <f t="shared" si="28"/>
        <v>1</v>
      </c>
      <c r="Q639" s="201" t="str" cm="1">
        <f t="array" aca="1" ref="Q639" ca="1">IF(ISNUMBER(P639),IF(P639=100%,"CUMPLIDA",IF(AND(ISNUMBER(L639),ISNUMBER(INDIRECT("FECHA_"&amp;$B639,1))), IF(L639&lt;=INDIRECT("FECHA_"&amp;$B639,1),"INCUMPLIDA","PROCESO"), "VERIFICAR FECHA")),"SIN VALOR AVANCE")</f>
        <v>CUMPLIDA</v>
      </c>
    </row>
    <row r="640" spans="1:17" ht="150">
      <c r="A640" s="278" t="s">
        <v>17</v>
      </c>
      <c r="B640" s="203" t="s">
        <v>14</v>
      </c>
      <c r="C640" s="609"/>
      <c r="D640" s="609"/>
      <c r="E640" s="608"/>
      <c r="F640" s="608"/>
      <c r="G640" s="196" t="s">
        <v>1456</v>
      </c>
      <c r="H640" s="520" t="s">
        <v>1457</v>
      </c>
      <c r="I640" s="520" t="s">
        <v>1458</v>
      </c>
      <c r="J640" s="276">
        <v>1</v>
      </c>
      <c r="K640" s="279">
        <v>43936</v>
      </c>
      <c r="L640" s="279">
        <v>43982</v>
      </c>
      <c r="M640" s="199">
        <f>(L640-K640)/7</f>
        <v>6.5714285714285712</v>
      </c>
      <c r="N640" s="200">
        <v>1</v>
      </c>
      <c r="O640" s="515" t="s">
        <v>1459</v>
      </c>
      <c r="P640" s="200">
        <f>IF(B640="ITRC",N640,N640/J640)</f>
        <v>1</v>
      </c>
      <c r="Q640" s="201" t="str" cm="1">
        <f t="array" aca="1" ref="Q640" ca="1">IF(ISNUMBER(P640),IF(P640=100%,"CUMPLIDA",IF(AND(ISNUMBER(L640),ISNUMBER(INDIRECT("FECHA_"&amp;$B640,1))), IF(L640&lt;=INDIRECT("FECHA_"&amp;$B640,1),"INCUMPLIDA","PROCESO"), "VERIFICAR FECHA")),"SIN VALOR AVANCE")</f>
        <v>CUMPLIDA</v>
      </c>
    </row>
    <row r="641" spans="1:17" ht="150.75" customHeight="1">
      <c r="A641" s="278" t="s">
        <v>17</v>
      </c>
      <c r="B641" s="203" t="s">
        <v>14</v>
      </c>
      <c r="C641" s="609" t="s">
        <v>1460</v>
      </c>
      <c r="D641" s="609" t="s">
        <v>68</v>
      </c>
      <c r="E641" s="608" t="s">
        <v>1461</v>
      </c>
      <c r="F641" s="608" t="s">
        <v>1462</v>
      </c>
      <c r="G641" s="196" t="s">
        <v>1463</v>
      </c>
      <c r="H641" s="515" t="s">
        <v>1464</v>
      </c>
      <c r="I641" s="515" t="s">
        <v>1465</v>
      </c>
      <c r="J641" s="197">
        <v>40</v>
      </c>
      <c r="K641" s="198">
        <v>44256</v>
      </c>
      <c r="L641" s="198">
        <v>44834</v>
      </c>
      <c r="M641" s="199">
        <f t="shared" ref="M641:M681" si="29">(L641-K641)/7</f>
        <v>82.571428571428569</v>
      </c>
      <c r="N641" s="200">
        <v>1</v>
      </c>
      <c r="O641" s="515" t="s">
        <v>1466</v>
      </c>
      <c r="P641" s="200">
        <f t="shared" ref="P641:P690" si="30">IF(B641="ITRC",N641,N641/J641)</f>
        <v>1</v>
      </c>
      <c r="Q641" s="201" t="str" cm="1">
        <f t="array" aca="1" ref="Q641" ca="1">IF(ISNUMBER(P641),IF(P641=100%,"CUMPLIDA",IF(AND(ISNUMBER(L641),ISNUMBER(INDIRECT("FECHA_"&amp;$B641,1))), IF(L641&lt;=INDIRECT("FECHA_"&amp;$B641,1),"INCUMPLIDA","PROCESO"), "VERIFICAR FECHA")),"SIN VALOR AVANCE")</f>
        <v>CUMPLIDA</v>
      </c>
    </row>
    <row r="642" spans="1:17" ht="135.75">
      <c r="A642" s="278" t="s">
        <v>17</v>
      </c>
      <c r="B642" s="203" t="s">
        <v>14</v>
      </c>
      <c r="C642" s="609"/>
      <c r="D642" s="609"/>
      <c r="E642" s="608"/>
      <c r="F642" s="608"/>
      <c r="G642" s="196" t="s">
        <v>1467</v>
      </c>
      <c r="H642" s="515" t="s">
        <v>1468</v>
      </c>
      <c r="I642" s="515" t="s">
        <v>1469</v>
      </c>
      <c r="J642" s="197">
        <v>1</v>
      </c>
      <c r="K642" s="198">
        <v>44075</v>
      </c>
      <c r="L642" s="198">
        <v>44926</v>
      </c>
      <c r="M642" s="199">
        <f t="shared" si="29"/>
        <v>121.57142857142857</v>
      </c>
      <c r="N642" s="200">
        <v>1</v>
      </c>
      <c r="O642" s="515" t="s">
        <v>1470</v>
      </c>
      <c r="P642" s="200">
        <f t="shared" si="30"/>
        <v>1</v>
      </c>
      <c r="Q642" s="201" t="str" cm="1">
        <f t="array" aca="1" ref="Q642" ca="1">IF(ISNUMBER(P642),IF(P642=100%,"CUMPLIDA",IF(AND(ISNUMBER(L642),ISNUMBER(INDIRECT("FECHA_"&amp;$B642,1))), IF(L642&lt;=INDIRECT("FECHA_"&amp;$B642,1),"INCUMPLIDA","PROCESO"), "VERIFICAR FECHA")),"SIN VALOR AVANCE")</f>
        <v>CUMPLIDA</v>
      </c>
    </row>
    <row r="643" spans="1:17" ht="135.75">
      <c r="A643" s="278" t="s">
        <v>17</v>
      </c>
      <c r="B643" s="203" t="s">
        <v>14</v>
      </c>
      <c r="C643" s="609"/>
      <c r="D643" s="609"/>
      <c r="E643" s="608"/>
      <c r="F643" s="608"/>
      <c r="G643" s="196" t="s">
        <v>1471</v>
      </c>
      <c r="H643" s="515" t="s">
        <v>1472</v>
      </c>
      <c r="I643" s="515" t="s">
        <v>1473</v>
      </c>
      <c r="J643" s="197">
        <v>1</v>
      </c>
      <c r="K643" s="198">
        <v>44136</v>
      </c>
      <c r="L643" s="198">
        <v>44286</v>
      </c>
      <c r="M643" s="199">
        <f t="shared" si="29"/>
        <v>21.428571428571427</v>
      </c>
      <c r="N643" s="200">
        <v>1</v>
      </c>
      <c r="O643" s="515" t="s">
        <v>1474</v>
      </c>
      <c r="P643" s="200">
        <f t="shared" si="30"/>
        <v>1</v>
      </c>
      <c r="Q643" s="201" t="str" cm="1">
        <f t="array" aca="1" ref="Q643" ca="1">IF(ISNUMBER(P643),IF(P643=100%,"CUMPLIDA",IF(AND(ISNUMBER(L643),ISNUMBER(INDIRECT("FECHA_"&amp;$B643,1))), IF(L643&lt;=INDIRECT("FECHA_"&amp;$B643,1),"INCUMPLIDA","PROCESO"), "VERIFICAR FECHA")),"SIN VALOR AVANCE")</f>
        <v>CUMPLIDA</v>
      </c>
    </row>
    <row r="644" spans="1:17" ht="150">
      <c r="A644" s="278" t="s">
        <v>17</v>
      </c>
      <c r="B644" s="203" t="s">
        <v>14</v>
      </c>
      <c r="C644" s="609"/>
      <c r="D644" s="609"/>
      <c r="E644" s="608"/>
      <c r="F644" s="608"/>
      <c r="G644" s="196" t="s">
        <v>1475</v>
      </c>
      <c r="H644" s="515" t="s">
        <v>1476</v>
      </c>
      <c r="I644" s="515" t="s">
        <v>1477</v>
      </c>
      <c r="J644" s="197">
        <v>1</v>
      </c>
      <c r="K644" s="198">
        <v>44044</v>
      </c>
      <c r="L644" s="198">
        <v>44196</v>
      </c>
      <c r="M644" s="199">
        <f t="shared" si="29"/>
        <v>21.714285714285715</v>
      </c>
      <c r="N644" s="200">
        <v>1</v>
      </c>
      <c r="O644" s="515" t="s">
        <v>1470</v>
      </c>
      <c r="P644" s="200">
        <f t="shared" si="30"/>
        <v>1</v>
      </c>
      <c r="Q644" s="201" t="str" cm="1">
        <f t="array" aca="1" ref="Q644" ca="1">IF(ISNUMBER(P644),IF(P644=100%,"CUMPLIDA",IF(AND(ISNUMBER(L644),ISNUMBER(INDIRECT("FECHA_"&amp;$B644,1))), IF(L644&lt;=INDIRECT("FECHA_"&amp;$B644,1),"INCUMPLIDA","PROCESO"), "VERIFICAR FECHA")),"SIN VALOR AVANCE")</f>
        <v>CUMPLIDA</v>
      </c>
    </row>
    <row r="645" spans="1:17" ht="135.75">
      <c r="A645" s="278" t="s">
        <v>17</v>
      </c>
      <c r="B645" s="203" t="s">
        <v>14</v>
      </c>
      <c r="C645" s="609"/>
      <c r="D645" s="609"/>
      <c r="E645" s="608"/>
      <c r="F645" s="608"/>
      <c r="G645" s="196" t="s">
        <v>1478</v>
      </c>
      <c r="H645" s="515" t="s">
        <v>1479</v>
      </c>
      <c r="I645" s="515" t="s">
        <v>1480</v>
      </c>
      <c r="J645" s="197">
        <v>2</v>
      </c>
      <c r="K645" s="198">
        <v>44197</v>
      </c>
      <c r="L645" s="198">
        <v>44926</v>
      </c>
      <c r="M645" s="199">
        <f t="shared" si="29"/>
        <v>104.14285714285714</v>
      </c>
      <c r="N645" s="200">
        <v>1</v>
      </c>
      <c r="O645" s="515" t="s">
        <v>1470</v>
      </c>
      <c r="P645" s="200">
        <f t="shared" si="30"/>
        <v>1</v>
      </c>
      <c r="Q645" s="201" t="str" cm="1">
        <f t="array" aca="1" ref="Q645" ca="1">IF(ISNUMBER(P645),IF(P645=100%,"CUMPLIDA",IF(AND(ISNUMBER(L645),ISNUMBER(INDIRECT("FECHA_"&amp;$B645,1))), IF(L645&lt;=INDIRECT("FECHA_"&amp;$B645,1),"INCUMPLIDA","PROCESO"), "VERIFICAR FECHA")),"SIN VALOR AVANCE")</f>
        <v>CUMPLIDA</v>
      </c>
    </row>
    <row r="646" spans="1:17" ht="165.75" customHeight="1">
      <c r="A646" s="278" t="s">
        <v>17</v>
      </c>
      <c r="B646" s="203" t="s">
        <v>14</v>
      </c>
      <c r="C646" s="609"/>
      <c r="D646" s="609"/>
      <c r="E646" s="608"/>
      <c r="F646" s="608"/>
      <c r="G646" s="608" t="s">
        <v>1481</v>
      </c>
      <c r="H646" s="515" t="s">
        <v>1482</v>
      </c>
      <c r="I646" s="515" t="s">
        <v>1483</v>
      </c>
      <c r="J646" s="197">
        <v>1</v>
      </c>
      <c r="K646" s="198">
        <v>44378</v>
      </c>
      <c r="L646" s="198">
        <v>44408</v>
      </c>
      <c r="M646" s="199">
        <f t="shared" si="29"/>
        <v>4.2857142857142856</v>
      </c>
      <c r="N646" s="200">
        <v>1</v>
      </c>
      <c r="O646" s="515" t="s">
        <v>1470</v>
      </c>
      <c r="P646" s="200">
        <f t="shared" si="30"/>
        <v>1</v>
      </c>
      <c r="Q646" s="201" t="str" cm="1">
        <f t="array" aca="1" ref="Q646" ca="1">IF(ISNUMBER(P646),IF(P646=100%,"CUMPLIDA",IF(AND(ISNUMBER(L646),ISNUMBER(INDIRECT("FECHA_"&amp;$B646,1))), IF(L646&lt;=INDIRECT("FECHA_"&amp;$B646,1),"INCUMPLIDA","PROCESO"), "VERIFICAR FECHA")),"SIN VALOR AVANCE")</f>
        <v>CUMPLIDA</v>
      </c>
    </row>
    <row r="647" spans="1:17" ht="135.75" customHeight="1">
      <c r="A647" s="278" t="s">
        <v>17</v>
      </c>
      <c r="B647" s="203" t="s">
        <v>14</v>
      </c>
      <c r="C647" s="609"/>
      <c r="D647" s="609"/>
      <c r="E647" s="608" t="s">
        <v>1484</v>
      </c>
      <c r="F647" s="608"/>
      <c r="G647" s="608"/>
      <c r="H647" s="515" t="s">
        <v>1482</v>
      </c>
      <c r="I647" s="515" t="s">
        <v>1485</v>
      </c>
      <c r="J647" s="197">
        <v>1</v>
      </c>
      <c r="K647" s="198">
        <v>44409</v>
      </c>
      <c r="L647" s="198">
        <v>44561</v>
      </c>
      <c r="M647" s="199">
        <f t="shared" si="29"/>
        <v>21.714285714285715</v>
      </c>
      <c r="N647" s="200">
        <v>1</v>
      </c>
      <c r="O647" s="515" t="s">
        <v>1470</v>
      </c>
      <c r="P647" s="200">
        <f t="shared" si="30"/>
        <v>1</v>
      </c>
      <c r="Q647" s="201" t="str" cm="1">
        <f t="array" aca="1" ref="Q647" ca="1">IF(ISNUMBER(P647),IF(P647=100%,"CUMPLIDA",IF(AND(ISNUMBER(L647),ISNUMBER(INDIRECT("FECHA_"&amp;$B647,1))), IF(L647&lt;=INDIRECT("FECHA_"&amp;$B647,1),"INCUMPLIDA","PROCESO"), "VERIFICAR FECHA")),"SIN VALOR AVANCE")</f>
        <v>CUMPLIDA</v>
      </c>
    </row>
    <row r="648" spans="1:17" ht="135.75">
      <c r="A648" s="278" t="s">
        <v>17</v>
      </c>
      <c r="B648" s="203" t="s">
        <v>14</v>
      </c>
      <c r="C648" s="609"/>
      <c r="D648" s="609"/>
      <c r="E648" s="608"/>
      <c r="F648" s="608"/>
      <c r="G648" s="608"/>
      <c r="H648" s="515" t="s">
        <v>1482</v>
      </c>
      <c r="I648" s="515" t="s">
        <v>1486</v>
      </c>
      <c r="J648" s="197">
        <v>1</v>
      </c>
      <c r="K648" s="198">
        <v>44743</v>
      </c>
      <c r="L648" s="198">
        <v>44773</v>
      </c>
      <c r="M648" s="199">
        <f t="shared" si="29"/>
        <v>4.2857142857142856</v>
      </c>
      <c r="N648" s="200">
        <v>1</v>
      </c>
      <c r="O648" s="515" t="s">
        <v>1470</v>
      </c>
      <c r="P648" s="200">
        <f t="shared" si="30"/>
        <v>1</v>
      </c>
      <c r="Q648" s="201" t="str" cm="1">
        <f t="array" aca="1" ref="Q648" ca="1">IF(ISNUMBER(P648),IF(P648=100%,"CUMPLIDA",IF(AND(ISNUMBER(L648),ISNUMBER(INDIRECT("FECHA_"&amp;$B648,1))), IF(L648&lt;=INDIRECT("FECHA_"&amp;$B648,1),"INCUMPLIDA","PROCESO"), "VERIFICAR FECHA")),"SIN VALOR AVANCE")</f>
        <v>CUMPLIDA</v>
      </c>
    </row>
    <row r="649" spans="1:17" ht="135.75">
      <c r="A649" s="278" t="s">
        <v>17</v>
      </c>
      <c r="B649" s="203" t="s">
        <v>14</v>
      </c>
      <c r="C649" s="609"/>
      <c r="D649" s="609"/>
      <c r="E649" s="608"/>
      <c r="F649" s="608"/>
      <c r="G649" s="608"/>
      <c r="H649" s="515" t="s">
        <v>1482</v>
      </c>
      <c r="I649" s="515" t="s">
        <v>1485</v>
      </c>
      <c r="J649" s="197">
        <v>1</v>
      </c>
      <c r="K649" s="198">
        <v>44774</v>
      </c>
      <c r="L649" s="198">
        <v>44926</v>
      </c>
      <c r="M649" s="199">
        <f t="shared" si="29"/>
        <v>21.714285714285715</v>
      </c>
      <c r="N649" s="200">
        <v>1</v>
      </c>
      <c r="O649" s="515" t="s">
        <v>1470</v>
      </c>
      <c r="P649" s="200">
        <f t="shared" si="30"/>
        <v>1</v>
      </c>
      <c r="Q649" s="201" t="str" cm="1">
        <f t="array" aca="1" ref="Q649" ca="1">IF(ISNUMBER(P649),IF(P649=100%,"CUMPLIDA",IF(AND(ISNUMBER(L649),ISNUMBER(INDIRECT("FECHA_"&amp;$B649,1))), IF(L649&lt;=INDIRECT("FECHA_"&amp;$B649,1),"INCUMPLIDA","PROCESO"), "VERIFICAR FECHA")),"SIN VALOR AVANCE")</f>
        <v>CUMPLIDA</v>
      </c>
    </row>
    <row r="650" spans="1:17" ht="135.75">
      <c r="A650" s="278" t="s">
        <v>17</v>
      </c>
      <c r="B650" s="203" t="s">
        <v>14</v>
      </c>
      <c r="C650" s="609"/>
      <c r="D650" s="609"/>
      <c r="E650" s="608"/>
      <c r="F650" s="608"/>
      <c r="G650" s="196" t="s">
        <v>1487</v>
      </c>
      <c r="H650" s="515" t="s">
        <v>1488</v>
      </c>
      <c r="I650" s="515" t="s">
        <v>1489</v>
      </c>
      <c r="J650" s="197">
        <v>1</v>
      </c>
      <c r="K650" s="198">
        <v>43800</v>
      </c>
      <c r="L650" s="198">
        <v>44316</v>
      </c>
      <c r="M650" s="199">
        <f t="shared" si="29"/>
        <v>73.714285714285708</v>
      </c>
      <c r="N650" s="200">
        <v>1</v>
      </c>
      <c r="O650" s="515" t="s">
        <v>1474</v>
      </c>
      <c r="P650" s="200">
        <f t="shared" si="30"/>
        <v>1</v>
      </c>
      <c r="Q650" s="201" t="str" cm="1">
        <f t="array" aca="1" ref="Q650" ca="1">IF(ISNUMBER(P650),IF(P650=100%,"CUMPLIDA",IF(AND(ISNUMBER(L650),ISNUMBER(INDIRECT("FECHA_"&amp;$B650,1))), IF(L650&lt;=INDIRECT("FECHA_"&amp;$B650,1),"INCUMPLIDA","PROCESO"), "VERIFICAR FECHA")),"SIN VALOR AVANCE")</f>
        <v>CUMPLIDA</v>
      </c>
    </row>
    <row r="651" spans="1:17" ht="90.75">
      <c r="A651" s="278" t="s">
        <v>17</v>
      </c>
      <c r="B651" s="203" t="s">
        <v>14</v>
      </c>
      <c r="C651" s="609"/>
      <c r="D651" s="609"/>
      <c r="E651" s="608"/>
      <c r="F651" s="608"/>
      <c r="G651" s="608" t="s">
        <v>1490</v>
      </c>
      <c r="H651" s="515" t="s">
        <v>1491</v>
      </c>
      <c r="I651" s="515" t="s">
        <v>1492</v>
      </c>
      <c r="J651" s="197">
        <v>4</v>
      </c>
      <c r="K651" s="198">
        <v>44197</v>
      </c>
      <c r="L651" s="198">
        <v>44926</v>
      </c>
      <c r="M651" s="199">
        <f t="shared" si="29"/>
        <v>104.14285714285714</v>
      </c>
      <c r="N651" s="200">
        <v>1</v>
      </c>
      <c r="O651" s="515" t="s">
        <v>1493</v>
      </c>
      <c r="P651" s="200">
        <f t="shared" si="30"/>
        <v>1</v>
      </c>
      <c r="Q651" s="201" t="str" cm="1">
        <f t="array" aca="1" ref="Q651" ca="1">IF(ISNUMBER(P651),IF(P651=100%,"CUMPLIDA",IF(AND(ISNUMBER(L651),ISNUMBER(INDIRECT("FECHA_"&amp;$B651,1))), IF(L651&lt;=INDIRECT("FECHA_"&amp;$B651,1),"INCUMPLIDA","PROCESO"), "VERIFICAR FECHA")),"SIN VALOR AVANCE")</f>
        <v>CUMPLIDA</v>
      </c>
    </row>
    <row r="652" spans="1:17" ht="150.75">
      <c r="A652" s="278" t="s">
        <v>17</v>
      </c>
      <c r="B652" s="203" t="s">
        <v>14</v>
      </c>
      <c r="C652" s="609"/>
      <c r="D652" s="609"/>
      <c r="E652" s="608"/>
      <c r="F652" s="608"/>
      <c r="G652" s="608"/>
      <c r="H652" s="515" t="s">
        <v>1491</v>
      </c>
      <c r="I652" s="515" t="s">
        <v>1492</v>
      </c>
      <c r="J652" s="197">
        <v>2</v>
      </c>
      <c r="K652" s="198">
        <v>44197</v>
      </c>
      <c r="L652" s="198">
        <v>44561</v>
      </c>
      <c r="M652" s="199">
        <f t="shared" si="29"/>
        <v>52</v>
      </c>
      <c r="N652" s="200">
        <v>1</v>
      </c>
      <c r="O652" s="515" t="s">
        <v>1494</v>
      </c>
      <c r="P652" s="200">
        <f t="shared" si="30"/>
        <v>1</v>
      </c>
      <c r="Q652" s="201" t="str" cm="1">
        <f t="array" aca="1" ref="Q652" ca="1">IF(ISNUMBER(P652),IF(P652=100%,"CUMPLIDA",IF(AND(ISNUMBER(L652),ISNUMBER(INDIRECT("FECHA_"&amp;$B652,1))), IF(L652&lt;=INDIRECT("FECHA_"&amp;$B652,1),"INCUMPLIDA","PROCESO"), "VERIFICAR FECHA")),"SIN VALOR AVANCE")</f>
        <v>CUMPLIDA</v>
      </c>
    </row>
    <row r="653" spans="1:17" ht="135.75" customHeight="1">
      <c r="A653" s="278" t="s">
        <v>17</v>
      </c>
      <c r="B653" s="203" t="s">
        <v>14</v>
      </c>
      <c r="C653" s="609"/>
      <c r="D653" s="609"/>
      <c r="E653" s="608" t="s">
        <v>1495</v>
      </c>
      <c r="F653" s="608"/>
      <c r="G653" s="608"/>
      <c r="H653" s="515" t="s">
        <v>1491</v>
      </c>
      <c r="I653" s="515" t="s">
        <v>1492</v>
      </c>
      <c r="J653" s="197">
        <v>2</v>
      </c>
      <c r="K653" s="198">
        <v>44197</v>
      </c>
      <c r="L653" s="198">
        <v>44561</v>
      </c>
      <c r="M653" s="199">
        <f t="shared" si="29"/>
        <v>52</v>
      </c>
      <c r="N653" s="200">
        <v>1</v>
      </c>
      <c r="O653" s="515" t="s">
        <v>1496</v>
      </c>
      <c r="P653" s="200">
        <f t="shared" si="30"/>
        <v>1</v>
      </c>
      <c r="Q653" s="201" t="str" cm="1">
        <f t="array" aca="1" ref="Q653" ca="1">IF(ISNUMBER(P653),IF(P653=100%,"CUMPLIDA",IF(AND(ISNUMBER(L653),ISNUMBER(INDIRECT("FECHA_"&amp;$B653,1))), IF(L653&lt;=INDIRECT("FECHA_"&amp;$B653,1),"INCUMPLIDA","PROCESO"), "VERIFICAR FECHA")),"SIN VALOR AVANCE")</f>
        <v>CUMPLIDA</v>
      </c>
    </row>
    <row r="654" spans="1:17" ht="135.75">
      <c r="A654" s="278" t="s">
        <v>17</v>
      </c>
      <c r="B654" s="203" t="s">
        <v>14</v>
      </c>
      <c r="C654" s="609"/>
      <c r="D654" s="609"/>
      <c r="E654" s="608"/>
      <c r="F654" s="608"/>
      <c r="G654" s="608"/>
      <c r="H654" s="515" t="s">
        <v>1491</v>
      </c>
      <c r="I654" s="515" t="s">
        <v>1492</v>
      </c>
      <c r="J654" s="197">
        <v>2</v>
      </c>
      <c r="K654" s="198">
        <v>44197</v>
      </c>
      <c r="L654" s="198">
        <v>44561</v>
      </c>
      <c r="M654" s="199">
        <f t="shared" si="29"/>
        <v>52</v>
      </c>
      <c r="N654" s="200">
        <v>1</v>
      </c>
      <c r="O654" s="515" t="s">
        <v>1497</v>
      </c>
      <c r="P654" s="200">
        <f t="shared" si="30"/>
        <v>1</v>
      </c>
      <c r="Q654" s="201" t="str" cm="1">
        <f t="array" aca="1" ref="Q654" ca="1">IF(ISNUMBER(P654),IF(P654=100%,"CUMPLIDA",IF(AND(ISNUMBER(L654),ISNUMBER(INDIRECT("FECHA_"&amp;$B654,1))), IF(L654&lt;=INDIRECT("FECHA_"&amp;$B654,1),"INCUMPLIDA","PROCESO"), "VERIFICAR FECHA")),"SIN VALOR AVANCE")</f>
        <v>CUMPLIDA</v>
      </c>
    </row>
    <row r="655" spans="1:17" ht="135.75">
      <c r="A655" s="278" t="s">
        <v>17</v>
      </c>
      <c r="B655" s="203" t="s">
        <v>14</v>
      </c>
      <c r="C655" s="609"/>
      <c r="D655" s="609"/>
      <c r="E655" s="608"/>
      <c r="F655" s="608"/>
      <c r="G655" s="196" t="s">
        <v>1498</v>
      </c>
      <c r="H655" s="515" t="s">
        <v>1499</v>
      </c>
      <c r="I655" s="515" t="s">
        <v>1489</v>
      </c>
      <c r="J655" s="197">
        <v>1</v>
      </c>
      <c r="K655" s="198">
        <v>43800</v>
      </c>
      <c r="L655" s="198">
        <v>44316</v>
      </c>
      <c r="M655" s="199">
        <f t="shared" si="29"/>
        <v>73.714285714285708</v>
      </c>
      <c r="N655" s="200">
        <v>1</v>
      </c>
      <c r="O655" s="515" t="s">
        <v>1474</v>
      </c>
      <c r="P655" s="200">
        <f t="shared" si="30"/>
        <v>1</v>
      </c>
      <c r="Q655" s="201" t="str" cm="1">
        <f t="array" aca="1" ref="Q655" ca="1">IF(ISNUMBER(P655),IF(P655=100%,"CUMPLIDA",IF(AND(ISNUMBER(L655),ISNUMBER(INDIRECT("FECHA_"&amp;$B655,1))), IF(L655&lt;=INDIRECT("FECHA_"&amp;$B655,1),"INCUMPLIDA","PROCESO"), "VERIFICAR FECHA")),"SIN VALOR AVANCE")</f>
        <v>CUMPLIDA</v>
      </c>
    </row>
    <row r="656" spans="1:17" ht="135.75">
      <c r="A656" s="278" t="s">
        <v>17</v>
      </c>
      <c r="B656" s="203" t="s">
        <v>14</v>
      </c>
      <c r="C656" s="609"/>
      <c r="D656" s="609"/>
      <c r="E656" s="608"/>
      <c r="F656" s="608"/>
      <c r="G656" s="196" t="s">
        <v>1500</v>
      </c>
      <c r="H656" s="515" t="s">
        <v>1501</v>
      </c>
      <c r="I656" s="515" t="s">
        <v>1489</v>
      </c>
      <c r="J656" s="197">
        <v>1</v>
      </c>
      <c r="K656" s="198">
        <v>43800</v>
      </c>
      <c r="L656" s="198">
        <v>44377</v>
      </c>
      <c r="M656" s="199">
        <f t="shared" si="29"/>
        <v>82.428571428571431</v>
      </c>
      <c r="N656" s="200">
        <v>1</v>
      </c>
      <c r="O656" s="515" t="s">
        <v>1474</v>
      </c>
      <c r="P656" s="200">
        <f t="shared" si="30"/>
        <v>1</v>
      </c>
      <c r="Q656" s="201" t="str" cm="1">
        <f t="array" aca="1" ref="Q656" ca="1">IF(ISNUMBER(P656),IF(P656=100%,"CUMPLIDA",IF(AND(ISNUMBER(L656),ISNUMBER(INDIRECT("FECHA_"&amp;$B656,1))), IF(L656&lt;=INDIRECT("FECHA_"&amp;$B656,1),"INCUMPLIDA","PROCESO"), "VERIFICAR FECHA")),"SIN VALOR AVANCE")</f>
        <v>CUMPLIDA</v>
      </c>
    </row>
    <row r="657" spans="1:18" ht="135.75">
      <c r="A657" s="278" t="s">
        <v>17</v>
      </c>
      <c r="B657" s="203" t="s">
        <v>14</v>
      </c>
      <c r="C657" s="609"/>
      <c r="D657" s="609"/>
      <c r="E657" s="608"/>
      <c r="F657" s="608"/>
      <c r="G657" s="608" t="s">
        <v>1502</v>
      </c>
      <c r="H657" s="515" t="s">
        <v>1503</v>
      </c>
      <c r="I657" s="515" t="s">
        <v>1489</v>
      </c>
      <c r="J657" s="197">
        <v>1</v>
      </c>
      <c r="K657" s="198">
        <v>43800</v>
      </c>
      <c r="L657" s="198">
        <v>44377</v>
      </c>
      <c r="M657" s="199">
        <f t="shared" si="29"/>
        <v>82.428571428571431</v>
      </c>
      <c r="N657" s="200">
        <v>1</v>
      </c>
      <c r="O657" s="515" t="s">
        <v>1474</v>
      </c>
      <c r="P657" s="200">
        <f t="shared" si="30"/>
        <v>1</v>
      </c>
      <c r="Q657" s="201" t="str" cm="1">
        <f t="array" aca="1" ref="Q657" ca="1">IF(ISNUMBER(P657),IF(P657=100%,"CUMPLIDA",IF(AND(ISNUMBER(L657),ISNUMBER(INDIRECT("FECHA_"&amp;$B657,1))), IF(L657&lt;=INDIRECT("FECHA_"&amp;$B657,1),"INCUMPLIDA","PROCESO"), "VERIFICAR FECHA")),"SIN VALOR AVANCE")</f>
        <v>CUMPLIDA</v>
      </c>
    </row>
    <row r="658" spans="1:18" ht="135.75">
      <c r="A658" s="278" t="s">
        <v>17</v>
      </c>
      <c r="B658" s="203" t="s">
        <v>14</v>
      </c>
      <c r="C658" s="609"/>
      <c r="D658" s="609"/>
      <c r="E658" s="608"/>
      <c r="F658" s="608"/>
      <c r="G658" s="608"/>
      <c r="H658" s="515" t="s">
        <v>1504</v>
      </c>
      <c r="I658" s="515" t="s">
        <v>1489</v>
      </c>
      <c r="J658" s="197">
        <v>1</v>
      </c>
      <c r="K658" s="198">
        <v>43800</v>
      </c>
      <c r="L658" s="198">
        <v>44377</v>
      </c>
      <c r="M658" s="199">
        <f t="shared" si="29"/>
        <v>82.428571428571431</v>
      </c>
      <c r="N658" s="200">
        <v>1</v>
      </c>
      <c r="O658" s="515" t="s">
        <v>1474</v>
      </c>
      <c r="P658" s="200">
        <f t="shared" si="30"/>
        <v>1</v>
      </c>
      <c r="Q658" s="201" t="str" cm="1">
        <f t="array" aca="1" ref="Q658" ca="1">IF(ISNUMBER(P658),IF(P658=100%,"CUMPLIDA",IF(AND(ISNUMBER(L658),ISNUMBER(INDIRECT("FECHA_"&amp;$B658,1))), IF(L658&lt;=INDIRECT("FECHA_"&amp;$B658,1),"INCUMPLIDA","PROCESO"), "VERIFICAR FECHA")),"SIN VALOR AVANCE")</f>
        <v>CUMPLIDA</v>
      </c>
    </row>
    <row r="659" spans="1:18" ht="135.75">
      <c r="A659" s="278" t="s">
        <v>17</v>
      </c>
      <c r="B659" s="203" t="s">
        <v>14</v>
      </c>
      <c r="C659" s="609"/>
      <c r="D659" s="609"/>
      <c r="E659" s="608"/>
      <c r="F659" s="608"/>
      <c r="G659" s="196" t="s">
        <v>1505</v>
      </c>
      <c r="H659" s="515" t="s">
        <v>1506</v>
      </c>
      <c r="I659" s="515" t="s">
        <v>1489</v>
      </c>
      <c r="J659" s="197">
        <v>1</v>
      </c>
      <c r="K659" s="198">
        <v>43800</v>
      </c>
      <c r="L659" s="198">
        <v>44377</v>
      </c>
      <c r="M659" s="199">
        <f t="shared" si="29"/>
        <v>82.428571428571431</v>
      </c>
      <c r="N659" s="200">
        <v>1</v>
      </c>
      <c r="O659" s="515" t="s">
        <v>1474</v>
      </c>
      <c r="P659" s="200">
        <f t="shared" si="30"/>
        <v>1</v>
      </c>
      <c r="Q659" s="201" t="str" cm="1">
        <f t="array" aca="1" ref="Q659" ca="1">IF(ISNUMBER(P659),IF(P659=100%,"CUMPLIDA",IF(AND(ISNUMBER(L659),ISNUMBER(INDIRECT("FECHA_"&amp;$B659,1))), IF(L659&lt;=INDIRECT("FECHA_"&amp;$B659,1),"INCUMPLIDA","PROCESO"), "VERIFICAR FECHA")),"SIN VALOR AVANCE")</f>
        <v>CUMPLIDA</v>
      </c>
    </row>
    <row r="660" spans="1:18" ht="150.75" customHeight="1">
      <c r="A660" s="499" t="s">
        <v>17</v>
      </c>
      <c r="B660" s="500" t="s">
        <v>14</v>
      </c>
      <c r="C660" s="712" t="s">
        <v>1507</v>
      </c>
      <c r="D660" s="712" t="s">
        <v>1508</v>
      </c>
      <c r="E660" s="711" t="s">
        <v>1509</v>
      </c>
      <c r="F660" s="711" t="s">
        <v>1510</v>
      </c>
      <c r="G660" s="498" t="s">
        <v>810</v>
      </c>
      <c r="H660" s="573" t="s">
        <v>1511</v>
      </c>
      <c r="I660" s="573" t="s">
        <v>1512</v>
      </c>
      <c r="J660" s="505">
        <v>1</v>
      </c>
      <c r="K660" s="501">
        <v>45231</v>
      </c>
      <c r="L660" s="501">
        <v>45504</v>
      </c>
      <c r="M660" s="502">
        <f t="shared" si="29"/>
        <v>39</v>
      </c>
      <c r="N660" s="503">
        <v>1</v>
      </c>
      <c r="O660" s="573" t="s">
        <v>1513</v>
      </c>
      <c r="P660" s="503">
        <f t="shared" si="30"/>
        <v>1</v>
      </c>
      <c r="Q660" s="266" t="str" cm="1">
        <f t="array" aca="1" ref="Q660" ca="1">IF(ISNUMBER(P660),IF(P660=100%,"CUMPLIDA",IF(AND(ISNUMBER(L660),ISNUMBER(INDIRECT("FECHA_"&amp;$B660,1))), IF(L660&lt;=INDIRECT("FECHA_"&amp;$B660,1),"INCUMPLIDA","PROCESO"), "VERIFICAR FECHA")),"SIN VALOR AVANCE")</f>
        <v>CUMPLIDA</v>
      </c>
    </row>
    <row r="661" spans="1:18" ht="105.75">
      <c r="A661" s="499" t="s">
        <v>17</v>
      </c>
      <c r="B661" s="500" t="s">
        <v>14</v>
      </c>
      <c r="C661" s="712"/>
      <c r="D661" s="712"/>
      <c r="E661" s="711"/>
      <c r="F661" s="711"/>
      <c r="G661" s="498" t="s">
        <v>813</v>
      </c>
      <c r="H661" s="573" t="s">
        <v>238</v>
      </c>
      <c r="I661" s="573" t="s">
        <v>238</v>
      </c>
      <c r="J661" s="505">
        <v>1</v>
      </c>
      <c r="K661" s="504">
        <v>45352</v>
      </c>
      <c r="L661" s="504">
        <v>45747</v>
      </c>
      <c r="M661" s="502">
        <f t="shared" si="29"/>
        <v>56.428571428571431</v>
      </c>
      <c r="N661" s="503">
        <v>1</v>
      </c>
      <c r="O661" s="573" t="s">
        <v>1514</v>
      </c>
      <c r="P661" s="503">
        <f t="shared" si="30"/>
        <v>1</v>
      </c>
      <c r="Q661" s="266" t="str" cm="1">
        <f t="array" aca="1" ref="Q661" ca="1">IF(ISNUMBER(P661),IF(P661=100%,"CUMPLIDA",IF(AND(ISNUMBER(L661),ISNUMBER(INDIRECT("FECHA_"&amp;$B661,1))), IF(L661&lt;=INDIRECT("FECHA_"&amp;$B661,1),"INCUMPLIDA","PROCESO"), "VERIFICAR FECHA")),"SIN VALOR AVANCE")</f>
        <v>CUMPLIDA</v>
      </c>
    </row>
    <row r="662" spans="1:18" ht="60.75">
      <c r="A662" s="499" t="s">
        <v>17</v>
      </c>
      <c r="B662" s="500" t="s">
        <v>14</v>
      </c>
      <c r="C662" s="712"/>
      <c r="D662" s="712"/>
      <c r="E662" s="711"/>
      <c r="F662" s="711"/>
      <c r="G662" s="498" t="s">
        <v>815</v>
      </c>
      <c r="H662" s="573" t="s">
        <v>242</v>
      </c>
      <c r="I662" s="573" t="s">
        <v>242</v>
      </c>
      <c r="J662" s="505">
        <v>1</v>
      </c>
      <c r="K662" s="504">
        <v>45352</v>
      </c>
      <c r="L662" s="504">
        <v>45747</v>
      </c>
      <c r="M662" s="502">
        <f t="shared" si="29"/>
        <v>56.428571428571431</v>
      </c>
      <c r="N662" s="503">
        <v>1</v>
      </c>
      <c r="O662" s="573" t="s">
        <v>1515</v>
      </c>
      <c r="P662" s="503">
        <f t="shared" si="30"/>
        <v>1</v>
      </c>
      <c r="Q662" s="266" t="str" cm="1">
        <f t="array" aca="1" ref="Q662" ca="1">IF(ISNUMBER(P662),IF(P662=100%,"CUMPLIDA",IF(AND(ISNUMBER(L662),ISNUMBER(INDIRECT("FECHA_"&amp;$B662,1))), IF(L662&lt;=INDIRECT("FECHA_"&amp;$B662,1),"INCUMPLIDA","PROCESO"), "VERIFICAR FECHA")),"SIN VALOR AVANCE")</f>
        <v>CUMPLIDA</v>
      </c>
    </row>
    <row r="663" spans="1:18" ht="105.75">
      <c r="A663" s="499" t="s">
        <v>17</v>
      </c>
      <c r="B663" s="500" t="s">
        <v>14</v>
      </c>
      <c r="C663" s="712"/>
      <c r="D663" s="712"/>
      <c r="E663" s="711"/>
      <c r="F663" s="711"/>
      <c r="G663" s="498" t="s">
        <v>1516</v>
      </c>
      <c r="H663" s="573" t="s">
        <v>249</v>
      </c>
      <c r="I663" s="573" t="s">
        <v>249</v>
      </c>
      <c r="J663" s="505">
        <v>1</v>
      </c>
      <c r="K663" s="504">
        <v>45352</v>
      </c>
      <c r="L663" s="504">
        <v>45747</v>
      </c>
      <c r="M663" s="502">
        <f t="shared" si="29"/>
        <v>56.428571428571431</v>
      </c>
      <c r="N663" s="503">
        <v>1</v>
      </c>
      <c r="O663" s="573" t="s">
        <v>1514</v>
      </c>
      <c r="P663" s="503">
        <f t="shared" si="30"/>
        <v>1</v>
      </c>
      <c r="Q663" s="266" t="str" cm="1">
        <f t="array" aca="1" ref="Q663" ca="1">IF(ISNUMBER(P663),IF(P663=100%,"CUMPLIDA",IF(AND(ISNUMBER(L663),ISNUMBER(INDIRECT("FECHA_"&amp;$B663,1))), IF(L663&lt;=INDIRECT("FECHA_"&amp;$B663,1),"INCUMPLIDA","PROCESO"), "VERIFICAR FECHA")),"SIN VALOR AVANCE")</f>
        <v>CUMPLIDA</v>
      </c>
    </row>
    <row r="664" spans="1:18" ht="60.75">
      <c r="A664" s="499" t="s">
        <v>17</v>
      </c>
      <c r="B664" s="500" t="s">
        <v>14</v>
      </c>
      <c r="C664" s="712"/>
      <c r="D664" s="712"/>
      <c r="E664" s="711"/>
      <c r="F664" s="711"/>
      <c r="G664" s="498" t="s">
        <v>1517</v>
      </c>
      <c r="H664" s="573" t="s">
        <v>252</v>
      </c>
      <c r="I664" s="573" t="s">
        <v>252</v>
      </c>
      <c r="J664" s="505">
        <v>1</v>
      </c>
      <c r="K664" s="504">
        <v>45352</v>
      </c>
      <c r="L664" s="504">
        <v>45747</v>
      </c>
      <c r="M664" s="502">
        <f t="shared" si="29"/>
        <v>56.428571428571431</v>
      </c>
      <c r="N664" s="503">
        <v>1</v>
      </c>
      <c r="O664" s="573" t="s">
        <v>1515</v>
      </c>
      <c r="P664" s="503">
        <f t="shared" si="30"/>
        <v>1</v>
      </c>
      <c r="Q664" s="266" t="str" cm="1">
        <f t="array" aca="1" ref="Q664" ca="1">IF(ISNUMBER(P664),IF(P664=100%,"CUMPLIDA",IF(AND(ISNUMBER(L664),ISNUMBER(INDIRECT("FECHA_"&amp;$B664,1))), IF(L664&lt;=INDIRECT("FECHA_"&amp;$B664,1),"INCUMPLIDA","PROCESO"), "VERIFICAR FECHA")),"SIN VALOR AVANCE")</f>
        <v>CUMPLIDA</v>
      </c>
    </row>
    <row r="665" spans="1:18" ht="60.75">
      <c r="A665" s="499" t="s">
        <v>17</v>
      </c>
      <c r="B665" s="500" t="s">
        <v>14</v>
      </c>
      <c r="C665" s="712"/>
      <c r="D665" s="712"/>
      <c r="E665" s="711"/>
      <c r="F665" s="711"/>
      <c r="G665" s="498" t="s">
        <v>1518</v>
      </c>
      <c r="H665" s="573" t="s">
        <v>255</v>
      </c>
      <c r="I665" s="573" t="s">
        <v>255</v>
      </c>
      <c r="J665" s="505">
        <v>1</v>
      </c>
      <c r="K665" s="504">
        <v>45352</v>
      </c>
      <c r="L665" s="504">
        <v>45747</v>
      </c>
      <c r="M665" s="502">
        <f t="shared" si="29"/>
        <v>56.428571428571431</v>
      </c>
      <c r="N665" s="503">
        <v>1</v>
      </c>
      <c r="O665" s="573" t="s">
        <v>1515</v>
      </c>
      <c r="P665" s="503">
        <f t="shared" si="30"/>
        <v>1</v>
      </c>
      <c r="Q665" s="266" t="str" cm="1">
        <f t="array" aca="1" ref="Q665" ca="1">IF(ISNUMBER(P665),IF(P665=100%,"CUMPLIDA",IF(AND(ISNUMBER(L665),ISNUMBER(INDIRECT("FECHA_"&amp;$B665,1))), IF(L665&lt;=INDIRECT("FECHA_"&amp;$B665,1),"INCUMPLIDA","PROCESO"), "VERIFICAR FECHA")),"SIN VALOR AVANCE")</f>
        <v>CUMPLIDA</v>
      </c>
      <c r="R665" s="269" t="s">
        <v>4336</v>
      </c>
    </row>
    <row r="666" spans="1:18" ht="105.75">
      <c r="A666" s="499" t="s">
        <v>17</v>
      </c>
      <c r="B666" s="500" t="s">
        <v>14</v>
      </c>
      <c r="C666" s="712"/>
      <c r="D666" s="712"/>
      <c r="E666" s="711"/>
      <c r="F666" s="711"/>
      <c r="G666" s="498" t="s">
        <v>1519</v>
      </c>
      <c r="H666" s="573" t="s">
        <v>259</v>
      </c>
      <c r="I666" s="573" t="s">
        <v>259</v>
      </c>
      <c r="J666" s="505">
        <v>2</v>
      </c>
      <c r="K666" s="504">
        <v>45748</v>
      </c>
      <c r="L666" s="504">
        <v>45930</v>
      </c>
      <c r="M666" s="502">
        <f t="shared" si="29"/>
        <v>26</v>
      </c>
      <c r="N666" s="503">
        <v>0</v>
      </c>
      <c r="O666" s="573" t="s">
        <v>1514</v>
      </c>
      <c r="P666" s="503">
        <f t="shared" si="30"/>
        <v>0</v>
      </c>
      <c r="Q666" s="266" t="str" cm="1">
        <f t="array" aca="1" ref="Q666" ca="1">IF(ISNUMBER(P666),IF(P666=100%,"CUMPLIDA",IF(AND(ISNUMBER(L666),ISNUMBER(INDIRECT("FECHA_"&amp;$B666,1))), IF(L666&lt;=INDIRECT("FECHA_"&amp;$B666,1),"INCUMPLIDA","PROCESO"), "VERIFICAR FECHA")),"SIN VALOR AVANCE")</f>
        <v>PROCESO</v>
      </c>
    </row>
    <row r="667" spans="1:18" ht="105.75">
      <c r="A667" s="499" t="s">
        <v>17</v>
      </c>
      <c r="B667" s="500" t="s">
        <v>14</v>
      </c>
      <c r="C667" s="712"/>
      <c r="D667" s="712"/>
      <c r="E667" s="711"/>
      <c r="F667" s="711"/>
      <c r="G667" s="498" t="s">
        <v>1520</v>
      </c>
      <c r="H667" s="573" t="s">
        <v>262</v>
      </c>
      <c r="I667" s="573" t="s">
        <v>262</v>
      </c>
      <c r="J667" s="505">
        <v>1</v>
      </c>
      <c r="K667" s="504">
        <v>45748</v>
      </c>
      <c r="L667" s="504">
        <v>45930</v>
      </c>
      <c r="M667" s="502">
        <f t="shared" si="29"/>
        <v>26</v>
      </c>
      <c r="N667" s="503">
        <v>0</v>
      </c>
      <c r="O667" s="573" t="s">
        <v>1514</v>
      </c>
      <c r="P667" s="503">
        <f t="shared" si="30"/>
        <v>0</v>
      </c>
      <c r="Q667" s="266" t="str" cm="1">
        <f t="array" aca="1" ref="Q667" ca="1">IF(ISNUMBER(P667),IF(P667=100%,"CUMPLIDA",IF(AND(ISNUMBER(L667),ISNUMBER(INDIRECT("FECHA_"&amp;$B667,1))), IF(L667&lt;=INDIRECT("FECHA_"&amp;$B667,1),"INCUMPLIDA","PROCESO"), "VERIFICAR FECHA")),"SIN VALOR AVANCE")</f>
        <v>PROCESO</v>
      </c>
    </row>
    <row r="668" spans="1:18" ht="150.75">
      <c r="A668" s="499" t="s">
        <v>17</v>
      </c>
      <c r="B668" s="500" t="s">
        <v>14</v>
      </c>
      <c r="C668" s="712"/>
      <c r="D668" s="712"/>
      <c r="E668" s="711"/>
      <c r="F668" s="711"/>
      <c r="G668" s="498" t="s">
        <v>1521</v>
      </c>
      <c r="H668" s="573" t="s">
        <v>265</v>
      </c>
      <c r="I668" s="573" t="s">
        <v>265</v>
      </c>
      <c r="J668" s="505">
        <v>2</v>
      </c>
      <c r="K668" s="504">
        <v>45748</v>
      </c>
      <c r="L668" s="504">
        <v>45930</v>
      </c>
      <c r="M668" s="502">
        <f t="shared" si="29"/>
        <v>26</v>
      </c>
      <c r="N668" s="503">
        <v>0</v>
      </c>
      <c r="O668" s="573" t="s">
        <v>1513</v>
      </c>
      <c r="P668" s="503">
        <f t="shared" si="30"/>
        <v>0</v>
      </c>
      <c r="Q668" s="266" t="str" cm="1">
        <f t="array" aca="1" ref="Q668" ca="1">IF(ISNUMBER(P668),IF(P668=100%,"CUMPLIDA",IF(AND(ISNUMBER(L668),ISNUMBER(INDIRECT("FECHA_"&amp;$B668,1))), IF(L668&lt;=INDIRECT("FECHA_"&amp;$B668,1),"INCUMPLIDA","PROCESO"), "VERIFICAR FECHA")),"SIN VALOR AVANCE")</f>
        <v>PROCESO</v>
      </c>
    </row>
    <row r="669" spans="1:18" ht="75.75">
      <c r="A669" s="499" t="s">
        <v>17</v>
      </c>
      <c r="B669" s="500" t="s">
        <v>14</v>
      </c>
      <c r="C669" s="712"/>
      <c r="D669" s="712"/>
      <c r="E669" s="711"/>
      <c r="F669" s="711"/>
      <c r="G669" s="498" t="s">
        <v>1522</v>
      </c>
      <c r="H669" s="573" t="s">
        <v>1523</v>
      </c>
      <c r="I669" s="573" t="s">
        <v>1524</v>
      </c>
      <c r="J669" s="505">
        <v>1</v>
      </c>
      <c r="K669" s="501">
        <v>45048</v>
      </c>
      <c r="L669" s="501">
        <v>45291</v>
      </c>
      <c r="M669" s="502">
        <f t="shared" si="29"/>
        <v>34.714285714285715</v>
      </c>
      <c r="N669" s="503">
        <v>1</v>
      </c>
      <c r="O669" s="573" t="s">
        <v>1525</v>
      </c>
      <c r="P669" s="503">
        <f t="shared" si="30"/>
        <v>1</v>
      </c>
      <c r="Q669" s="266" t="str" cm="1">
        <f t="array" aca="1" ref="Q669" ca="1">IF(ISNUMBER(P669),IF(P669=100%,"CUMPLIDA",IF(AND(ISNUMBER(L669),ISNUMBER(INDIRECT("FECHA_"&amp;$B669,1))), IF(L669&lt;=INDIRECT("FECHA_"&amp;$B669,1),"INCUMPLIDA","PROCESO"), "VERIFICAR FECHA")),"SIN VALOR AVANCE")</f>
        <v>CUMPLIDA</v>
      </c>
    </row>
    <row r="670" spans="1:18" ht="120">
      <c r="A670" s="499" t="s">
        <v>17</v>
      </c>
      <c r="B670" s="500" t="s">
        <v>14</v>
      </c>
      <c r="C670" s="712"/>
      <c r="D670" s="712"/>
      <c r="E670" s="711"/>
      <c r="F670" s="711"/>
      <c r="G670" s="498" t="s">
        <v>1526</v>
      </c>
      <c r="H670" s="573" t="s">
        <v>1527</v>
      </c>
      <c r="I670" s="573" t="s">
        <v>1528</v>
      </c>
      <c r="J670" s="505">
        <v>4</v>
      </c>
      <c r="K670" s="501">
        <v>45078</v>
      </c>
      <c r="L670" s="501">
        <v>45473</v>
      </c>
      <c r="M670" s="502">
        <f t="shared" si="29"/>
        <v>56.428571428571431</v>
      </c>
      <c r="N670" s="503">
        <v>1</v>
      </c>
      <c r="O670" s="573" t="s">
        <v>1529</v>
      </c>
      <c r="P670" s="503">
        <f t="shared" si="30"/>
        <v>1</v>
      </c>
      <c r="Q670" s="266" t="str" cm="1">
        <f t="array" aca="1" ref="Q670" ca="1">IF(ISNUMBER(P670),IF(P670=100%,"CUMPLIDA",IF(AND(ISNUMBER(L670),ISNUMBER(INDIRECT("FECHA_"&amp;$B670,1))), IF(L670&lt;=INDIRECT("FECHA_"&amp;$B670,1),"INCUMPLIDA","PROCESO"), "VERIFICAR FECHA")),"SIN VALOR AVANCE")</f>
        <v>CUMPLIDA</v>
      </c>
    </row>
    <row r="671" spans="1:18" ht="135.75">
      <c r="A671" s="499" t="s">
        <v>17</v>
      </c>
      <c r="B671" s="500" t="s">
        <v>14</v>
      </c>
      <c r="C671" s="712"/>
      <c r="D671" s="712"/>
      <c r="E671" s="711"/>
      <c r="F671" s="711"/>
      <c r="G671" s="498" t="s">
        <v>1530</v>
      </c>
      <c r="H671" s="573" t="s">
        <v>1531</v>
      </c>
      <c r="I671" s="573" t="s">
        <v>1528</v>
      </c>
      <c r="J671" s="505">
        <v>4</v>
      </c>
      <c r="K671" s="501">
        <v>45078</v>
      </c>
      <c r="L671" s="501">
        <v>45473</v>
      </c>
      <c r="M671" s="502">
        <f t="shared" si="29"/>
        <v>56.428571428571431</v>
      </c>
      <c r="N671" s="503">
        <v>1</v>
      </c>
      <c r="O671" s="573" t="s">
        <v>1532</v>
      </c>
      <c r="P671" s="503">
        <f t="shared" si="30"/>
        <v>1</v>
      </c>
      <c r="Q671" s="266" t="str" cm="1">
        <f t="array" aca="1" ref="Q671" ca="1">IF(ISNUMBER(P671),IF(P671=100%,"CUMPLIDA",IF(AND(ISNUMBER(L671),ISNUMBER(INDIRECT("FECHA_"&amp;$B671,1))), IF(L671&lt;=INDIRECT("FECHA_"&amp;$B671,1),"INCUMPLIDA","PROCESO"), "VERIFICAR FECHA")),"SIN VALOR AVANCE")</f>
        <v>CUMPLIDA</v>
      </c>
    </row>
    <row r="672" spans="1:18" ht="90">
      <c r="A672" s="499" t="s">
        <v>17</v>
      </c>
      <c r="B672" s="500" t="s">
        <v>14</v>
      </c>
      <c r="C672" s="712"/>
      <c r="D672" s="712"/>
      <c r="E672" s="711"/>
      <c r="F672" s="711"/>
      <c r="G672" s="498" t="s">
        <v>1533</v>
      </c>
      <c r="H672" s="573" t="s">
        <v>1534</v>
      </c>
      <c r="I672" s="573" t="s">
        <v>1535</v>
      </c>
      <c r="J672" s="505">
        <v>1</v>
      </c>
      <c r="K672" s="501">
        <v>45048</v>
      </c>
      <c r="L672" s="501">
        <v>45291</v>
      </c>
      <c r="M672" s="502">
        <f t="shared" si="29"/>
        <v>34.714285714285715</v>
      </c>
      <c r="N672" s="503">
        <v>1</v>
      </c>
      <c r="O672" s="573" t="s">
        <v>1536</v>
      </c>
      <c r="P672" s="503">
        <f t="shared" si="30"/>
        <v>1</v>
      </c>
      <c r="Q672" s="266" t="str" cm="1">
        <f t="array" aca="1" ref="Q672" ca="1">IF(ISNUMBER(P672),IF(P672=100%,"CUMPLIDA",IF(AND(ISNUMBER(L672),ISNUMBER(INDIRECT("FECHA_"&amp;$B672,1))), IF(L672&lt;=INDIRECT("FECHA_"&amp;$B672,1),"INCUMPLIDA","PROCESO"), "VERIFICAR FECHA")),"SIN VALOR AVANCE")</f>
        <v>CUMPLIDA</v>
      </c>
    </row>
    <row r="673" spans="1:17" ht="120">
      <c r="A673" s="499" t="s">
        <v>17</v>
      </c>
      <c r="B673" s="500" t="s">
        <v>14</v>
      </c>
      <c r="C673" s="712"/>
      <c r="D673" s="712"/>
      <c r="E673" s="711"/>
      <c r="F673" s="711"/>
      <c r="G673" s="498" t="s">
        <v>1537</v>
      </c>
      <c r="H673" s="573" t="s">
        <v>1538</v>
      </c>
      <c r="I673" s="573" t="s">
        <v>1539</v>
      </c>
      <c r="J673" s="505">
        <v>1</v>
      </c>
      <c r="K673" s="501">
        <v>45047</v>
      </c>
      <c r="L673" s="501">
        <v>45504</v>
      </c>
      <c r="M673" s="502">
        <f t="shared" si="29"/>
        <v>65.285714285714292</v>
      </c>
      <c r="N673" s="503">
        <v>1</v>
      </c>
      <c r="O673" s="573" t="s">
        <v>1540</v>
      </c>
      <c r="P673" s="503">
        <f t="shared" si="30"/>
        <v>1</v>
      </c>
      <c r="Q673" s="266" t="str" cm="1">
        <f t="array" aca="1" ref="Q673" ca="1">IF(ISNUMBER(P673),IF(P673=100%,"CUMPLIDA",IF(AND(ISNUMBER(L673),ISNUMBER(INDIRECT("FECHA_"&amp;$B673,1))), IF(L673&lt;=INDIRECT("FECHA_"&amp;$B673,1),"INCUMPLIDA","PROCESO"), "VERIFICAR FECHA")),"SIN VALOR AVANCE")</f>
        <v>CUMPLIDA</v>
      </c>
    </row>
    <row r="674" spans="1:17" ht="90.75">
      <c r="A674" s="499" t="s">
        <v>17</v>
      </c>
      <c r="B674" s="500" t="s">
        <v>14</v>
      </c>
      <c r="C674" s="712"/>
      <c r="D674" s="712"/>
      <c r="E674" s="711"/>
      <c r="F674" s="711"/>
      <c r="G674" s="498" t="s">
        <v>1541</v>
      </c>
      <c r="H674" s="573" t="s">
        <v>1542</v>
      </c>
      <c r="I674" s="573" t="s">
        <v>1543</v>
      </c>
      <c r="J674" s="505">
        <v>2</v>
      </c>
      <c r="K674" s="501">
        <v>45047</v>
      </c>
      <c r="L674" s="501">
        <v>45473</v>
      </c>
      <c r="M674" s="502">
        <f t="shared" si="29"/>
        <v>60.857142857142854</v>
      </c>
      <c r="N674" s="503">
        <v>1</v>
      </c>
      <c r="O674" s="573" t="s">
        <v>1544</v>
      </c>
      <c r="P674" s="503">
        <f t="shared" si="30"/>
        <v>1</v>
      </c>
      <c r="Q674" s="266" t="str" cm="1">
        <f t="array" aca="1" ref="Q674" ca="1">IF(ISNUMBER(P674),IF(P674=100%,"CUMPLIDA",IF(AND(ISNUMBER(L674),ISNUMBER(INDIRECT("FECHA_"&amp;$B674,1))), IF(L674&lt;=INDIRECT("FECHA_"&amp;$B674,1),"INCUMPLIDA","PROCESO"), "VERIFICAR FECHA")),"SIN VALOR AVANCE")</f>
        <v>CUMPLIDA</v>
      </c>
    </row>
    <row r="675" spans="1:17" ht="60">
      <c r="A675" s="499" t="s">
        <v>17</v>
      </c>
      <c r="B675" s="500" t="s">
        <v>14</v>
      </c>
      <c r="C675" s="712"/>
      <c r="D675" s="712"/>
      <c r="E675" s="711"/>
      <c r="F675" s="711"/>
      <c r="G675" s="498" t="s">
        <v>1545</v>
      </c>
      <c r="H675" s="573" t="s">
        <v>1546</v>
      </c>
      <c r="I675" s="573" t="s">
        <v>1547</v>
      </c>
      <c r="J675" s="505">
        <v>1</v>
      </c>
      <c r="K675" s="501">
        <v>44879</v>
      </c>
      <c r="L675" s="501">
        <v>45458</v>
      </c>
      <c r="M675" s="502">
        <f t="shared" si="29"/>
        <v>82.714285714285708</v>
      </c>
      <c r="N675" s="503">
        <v>1</v>
      </c>
      <c r="O675" s="573" t="s">
        <v>1548</v>
      </c>
      <c r="P675" s="503">
        <f t="shared" si="30"/>
        <v>1</v>
      </c>
      <c r="Q675" s="266" t="str" cm="1">
        <f t="array" aca="1" ref="Q675" ca="1">IF(ISNUMBER(P675),IF(P675=100%,"CUMPLIDA",IF(AND(ISNUMBER(L675),ISNUMBER(INDIRECT("FECHA_"&amp;$B675,1))), IF(L675&lt;=INDIRECT("FECHA_"&amp;$B675,1),"INCUMPLIDA","PROCESO"), "VERIFICAR FECHA")),"SIN VALOR AVANCE")</f>
        <v>CUMPLIDA</v>
      </c>
    </row>
    <row r="676" spans="1:17" ht="60">
      <c r="A676" s="499" t="s">
        <v>17</v>
      </c>
      <c r="B676" s="500" t="s">
        <v>14</v>
      </c>
      <c r="C676" s="712"/>
      <c r="D676" s="712"/>
      <c r="E676" s="711"/>
      <c r="F676" s="711"/>
      <c r="G676" s="498" t="s">
        <v>1549</v>
      </c>
      <c r="H676" s="573" t="s">
        <v>1550</v>
      </c>
      <c r="I676" s="573" t="s">
        <v>1551</v>
      </c>
      <c r="J676" s="505">
        <v>3</v>
      </c>
      <c r="K676" s="501">
        <v>45323</v>
      </c>
      <c r="L676" s="501">
        <v>47087</v>
      </c>
      <c r="M676" s="502">
        <f t="shared" si="29"/>
        <v>252</v>
      </c>
      <c r="N676" s="503">
        <v>0.2</v>
      </c>
      <c r="O676" s="573" t="s">
        <v>1548</v>
      </c>
      <c r="P676" s="503">
        <f t="shared" si="30"/>
        <v>0.2</v>
      </c>
      <c r="Q676" s="266" t="str" cm="1">
        <f t="array" aca="1" ref="Q676" ca="1">IF(ISNUMBER(P676),IF(P676=100%,"CUMPLIDA",IF(AND(ISNUMBER(L676),ISNUMBER(INDIRECT("FECHA_"&amp;$B676,1))), IF(L676&lt;=INDIRECT("FECHA_"&amp;$B676,1),"INCUMPLIDA","PROCESO"), "VERIFICAR FECHA")),"SIN VALOR AVANCE")</f>
        <v>PROCESO</v>
      </c>
    </row>
    <row r="677" spans="1:17" ht="72" customHeight="1">
      <c r="A677" s="499" t="s">
        <v>17</v>
      </c>
      <c r="B677" s="500" t="s">
        <v>14</v>
      </c>
      <c r="C677" s="712"/>
      <c r="D677" s="712"/>
      <c r="E677" s="711"/>
      <c r="F677" s="711"/>
      <c r="G677" s="498" t="s">
        <v>1552</v>
      </c>
      <c r="H677" s="573" t="s">
        <v>1553</v>
      </c>
      <c r="I677" s="573" t="s">
        <v>1554</v>
      </c>
      <c r="J677" s="505">
        <v>1</v>
      </c>
      <c r="K677" s="501">
        <v>44972</v>
      </c>
      <c r="L677" s="359">
        <v>45747</v>
      </c>
      <c r="M677" s="502">
        <f t="shared" si="29"/>
        <v>110.71428571428571</v>
      </c>
      <c r="N677" s="503">
        <v>0</v>
      </c>
      <c r="O677" s="573" t="s">
        <v>1548</v>
      </c>
      <c r="P677" s="503">
        <f t="shared" si="30"/>
        <v>0</v>
      </c>
      <c r="Q677" s="266" t="str" cm="1">
        <f t="array" aca="1" ref="Q677" ca="1">IF(ISNUMBER(P677),IF(P677=100%,"CUMPLIDA",IF(AND(ISNUMBER(L677),ISNUMBER(INDIRECT("FECHA_"&amp;$B677,1))), IF(L677&lt;=INDIRECT("FECHA_"&amp;$B677,1),"INCUMPLIDA","PROCESO"), "VERIFICAR FECHA")),"SIN VALOR AVANCE")</f>
        <v>INCUMPLIDA</v>
      </c>
    </row>
    <row r="678" spans="1:17" ht="180">
      <c r="A678" s="499" t="s">
        <v>17</v>
      </c>
      <c r="B678" s="500" t="s">
        <v>14</v>
      </c>
      <c r="C678" s="712"/>
      <c r="D678" s="712"/>
      <c r="E678" s="711"/>
      <c r="F678" s="711"/>
      <c r="G678" s="498" t="s">
        <v>1555</v>
      </c>
      <c r="H678" s="573" t="s">
        <v>1556</v>
      </c>
      <c r="I678" s="573" t="s">
        <v>1554</v>
      </c>
      <c r="J678" s="505" t="s">
        <v>1557</v>
      </c>
      <c r="K678" s="501">
        <v>44835</v>
      </c>
      <c r="L678" s="501">
        <v>46022</v>
      </c>
      <c r="M678" s="502">
        <f t="shared" si="29"/>
        <v>169.57142857142858</v>
      </c>
      <c r="N678" s="503">
        <v>0.6</v>
      </c>
      <c r="O678" s="573" t="s">
        <v>1558</v>
      </c>
      <c r="P678" s="503">
        <f t="shared" si="30"/>
        <v>0.6</v>
      </c>
      <c r="Q678" s="266" t="str" cm="1">
        <f t="array" aca="1" ref="Q678" ca="1">IF(ISNUMBER(P678),IF(P678=100%,"CUMPLIDA",IF(AND(ISNUMBER(L678),ISNUMBER(INDIRECT("FECHA_"&amp;$B678,1))), IF(L678&lt;=INDIRECT("FECHA_"&amp;$B678,1),"INCUMPLIDA","PROCESO"), "VERIFICAR FECHA")),"SIN VALOR AVANCE")</f>
        <v>PROCESO</v>
      </c>
    </row>
    <row r="679" spans="1:17" ht="75">
      <c r="A679" s="499" t="s">
        <v>17</v>
      </c>
      <c r="B679" s="500" t="s">
        <v>14</v>
      </c>
      <c r="C679" s="712"/>
      <c r="D679" s="712"/>
      <c r="E679" s="711"/>
      <c r="F679" s="711"/>
      <c r="G679" s="498" t="s">
        <v>1559</v>
      </c>
      <c r="H679" s="573" t="s">
        <v>1560</v>
      </c>
      <c r="I679" s="573" t="s">
        <v>1561</v>
      </c>
      <c r="J679" s="505">
        <v>1</v>
      </c>
      <c r="K679" s="501">
        <v>44927</v>
      </c>
      <c r="L679" s="501">
        <v>45291</v>
      </c>
      <c r="M679" s="502">
        <f t="shared" si="29"/>
        <v>52</v>
      </c>
      <c r="N679" s="503">
        <v>1</v>
      </c>
      <c r="O679" s="573" t="s">
        <v>1558</v>
      </c>
      <c r="P679" s="503">
        <f t="shared" si="30"/>
        <v>1</v>
      </c>
      <c r="Q679" s="266" t="str" cm="1">
        <f t="array" aca="1" ref="Q679" ca="1">IF(ISNUMBER(P679),IF(P679=100%,"CUMPLIDA",IF(AND(ISNUMBER(L679),ISNUMBER(INDIRECT("FECHA_"&amp;$B679,1))), IF(L679&lt;=INDIRECT("FECHA_"&amp;$B679,1),"INCUMPLIDA","PROCESO"), "VERIFICAR FECHA")),"SIN VALOR AVANCE")</f>
        <v>CUMPLIDA</v>
      </c>
    </row>
    <row r="680" spans="1:17" ht="105.75">
      <c r="A680" s="499" t="s">
        <v>17</v>
      </c>
      <c r="B680" s="500" t="s">
        <v>14</v>
      </c>
      <c r="C680" s="712"/>
      <c r="D680" s="712"/>
      <c r="E680" s="711"/>
      <c r="F680" s="711"/>
      <c r="G680" s="498" t="s">
        <v>1562</v>
      </c>
      <c r="H680" s="573" t="s">
        <v>238</v>
      </c>
      <c r="I680" s="573" t="s">
        <v>238</v>
      </c>
      <c r="J680" s="505">
        <v>1</v>
      </c>
      <c r="K680" s="504">
        <v>45352</v>
      </c>
      <c r="L680" s="504">
        <v>45747</v>
      </c>
      <c r="M680" s="502">
        <f t="shared" si="29"/>
        <v>56.428571428571431</v>
      </c>
      <c r="N680" s="503">
        <v>1</v>
      </c>
      <c r="O680" s="573" t="s">
        <v>1514</v>
      </c>
      <c r="P680" s="503">
        <f t="shared" si="30"/>
        <v>1</v>
      </c>
      <c r="Q680" s="266" t="str" cm="1">
        <f t="array" aca="1" ref="Q680" ca="1">IF(ISNUMBER(P680),IF(P680=100%,"CUMPLIDA",IF(AND(ISNUMBER(L680),ISNUMBER(INDIRECT("FECHA_"&amp;$B680,1))), IF(L680&lt;=INDIRECT("FECHA_"&amp;$B680,1),"INCUMPLIDA","PROCESO"), "VERIFICAR FECHA")),"SIN VALOR AVANCE")</f>
        <v>CUMPLIDA</v>
      </c>
    </row>
    <row r="681" spans="1:17" ht="60.75">
      <c r="A681" s="499" t="s">
        <v>17</v>
      </c>
      <c r="B681" s="500" t="s">
        <v>14</v>
      </c>
      <c r="C681" s="712"/>
      <c r="D681" s="712"/>
      <c r="E681" s="711"/>
      <c r="F681" s="711"/>
      <c r="G681" s="498" t="s">
        <v>1563</v>
      </c>
      <c r="H681" s="573" t="s">
        <v>242</v>
      </c>
      <c r="I681" s="573" t="s">
        <v>242</v>
      </c>
      <c r="J681" s="505">
        <v>1</v>
      </c>
      <c r="K681" s="501">
        <v>45323</v>
      </c>
      <c r="L681" s="359">
        <v>45747</v>
      </c>
      <c r="M681" s="502">
        <f t="shared" si="29"/>
        <v>60.571428571428569</v>
      </c>
      <c r="N681" s="503">
        <v>0</v>
      </c>
      <c r="O681" s="573" t="s">
        <v>1515</v>
      </c>
      <c r="P681" s="503">
        <f t="shared" si="30"/>
        <v>0</v>
      </c>
      <c r="Q681" s="266" t="str" cm="1">
        <f t="array" aca="1" ref="Q681" ca="1">IF(ISNUMBER(P681),IF(P681=100%,"CUMPLIDA",IF(AND(ISNUMBER(L681),ISNUMBER(INDIRECT("FECHA_"&amp;$B681,1))), IF(L681&lt;=INDIRECT("FECHA_"&amp;$B681,1),"INCUMPLIDA","PROCESO"), "VERIFICAR FECHA")),"SIN VALOR AVANCE")</f>
        <v>INCUMPLIDA</v>
      </c>
    </row>
    <row r="682" spans="1:17" ht="60.75">
      <c r="A682" s="499" t="s">
        <v>17</v>
      </c>
      <c r="B682" s="500" t="s">
        <v>14</v>
      </c>
      <c r="C682" s="712"/>
      <c r="D682" s="712"/>
      <c r="E682" s="711"/>
      <c r="F682" s="711"/>
      <c r="G682" s="498" t="s">
        <v>1564</v>
      </c>
      <c r="H682" s="573" t="s">
        <v>246</v>
      </c>
      <c r="I682" s="573" t="s">
        <v>246</v>
      </c>
      <c r="J682" s="505">
        <v>1</v>
      </c>
      <c r="K682" s="501">
        <v>45231</v>
      </c>
      <c r="L682" s="501">
        <v>45747</v>
      </c>
      <c r="M682" s="502">
        <f>(L682-K682)/7</f>
        <v>73.714285714285708</v>
      </c>
      <c r="N682" s="503">
        <v>1</v>
      </c>
      <c r="O682" s="573" t="s">
        <v>1515</v>
      </c>
      <c r="P682" s="503">
        <f t="shared" si="30"/>
        <v>1</v>
      </c>
      <c r="Q682" s="266" t="str" cm="1">
        <f t="array" aca="1" ref="Q682" ca="1">IF(ISNUMBER(P682),IF(P682=100%,"CUMPLIDA",IF(AND(ISNUMBER(L682),ISNUMBER(INDIRECT("FECHA_"&amp;#REF!,1))), IF(L682&lt;=INDIRECT("FECHA_"&amp;#REF!,1),"INCUMPLIDA","PROCESO"), "VERIFICAR FECHA")),"SIN VALOR AVANCE")</f>
        <v>CUMPLIDA</v>
      </c>
    </row>
    <row r="683" spans="1:17" ht="105.75">
      <c r="A683" s="499" t="s">
        <v>17</v>
      </c>
      <c r="B683" s="500" t="s">
        <v>14</v>
      </c>
      <c r="C683" s="712"/>
      <c r="D683" s="712"/>
      <c r="E683" s="711"/>
      <c r="F683" s="711"/>
      <c r="G683" s="498" t="s">
        <v>1565</v>
      </c>
      <c r="H683" s="573" t="s">
        <v>249</v>
      </c>
      <c r="I683" s="573" t="s">
        <v>249</v>
      </c>
      <c r="J683" s="505">
        <v>1</v>
      </c>
      <c r="K683" s="504">
        <v>45352</v>
      </c>
      <c r="L683" s="504">
        <v>45747</v>
      </c>
      <c r="M683" s="502">
        <f>(L683-K683)/7</f>
        <v>56.428571428571431</v>
      </c>
      <c r="N683" s="503">
        <v>1</v>
      </c>
      <c r="O683" s="573" t="s">
        <v>1514</v>
      </c>
      <c r="P683" s="503">
        <f t="shared" si="30"/>
        <v>1</v>
      </c>
      <c r="Q683" s="266" t="str" cm="1">
        <f t="array" aca="1" ref="Q683" ca="1">IF(ISNUMBER(P683),IF(P683=100%,"CUMPLIDA",IF(AND(ISNUMBER(L683),ISNUMBER(INDIRECT("FECHA_"&amp;#REF!,1))), IF(L683&lt;=INDIRECT("FECHA_"&amp;#REF!,1),"INCUMPLIDA","PROCESO"), "VERIFICAR FECHA")),"SIN VALOR AVANCE")</f>
        <v>CUMPLIDA</v>
      </c>
    </row>
    <row r="684" spans="1:17" ht="60.75">
      <c r="A684" s="499" t="s">
        <v>17</v>
      </c>
      <c r="B684" s="500" t="s">
        <v>14</v>
      </c>
      <c r="C684" s="712"/>
      <c r="D684" s="712"/>
      <c r="E684" s="711"/>
      <c r="F684" s="711"/>
      <c r="G684" s="498" t="s">
        <v>1566</v>
      </c>
      <c r="H684" s="573" t="s">
        <v>252</v>
      </c>
      <c r="I684" s="573" t="s">
        <v>252</v>
      </c>
      <c r="J684" s="505">
        <v>1</v>
      </c>
      <c r="K684" s="501">
        <v>45231</v>
      </c>
      <c r="L684" s="501">
        <v>45747</v>
      </c>
      <c r="M684" s="502">
        <f>(L684-K684)/7</f>
        <v>73.714285714285708</v>
      </c>
      <c r="N684" s="503">
        <v>1</v>
      </c>
      <c r="O684" s="573" t="s">
        <v>1515</v>
      </c>
      <c r="P684" s="503">
        <f t="shared" si="30"/>
        <v>1</v>
      </c>
      <c r="Q684" s="266" t="str" cm="1">
        <f t="array" aca="1" ref="Q684" ca="1">IF(ISNUMBER(P684),IF(P684=100%,"CUMPLIDA",IF(AND(ISNUMBER(L684),ISNUMBER(INDIRECT("FECHA_"&amp;#REF!,1))), IF(L684&lt;=INDIRECT("FECHA_"&amp;#REF!,1),"INCUMPLIDA","PROCESO"), "VERIFICAR FECHA")),"SIN VALOR AVANCE")</f>
        <v>CUMPLIDA</v>
      </c>
    </row>
    <row r="685" spans="1:17" ht="180.75" customHeight="1">
      <c r="A685" s="499" t="s">
        <v>17</v>
      </c>
      <c r="B685" s="500" t="s">
        <v>14</v>
      </c>
      <c r="C685" s="712"/>
      <c r="D685" s="712"/>
      <c r="E685" s="711"/>
      <c r="F685" s="711"/>
      <c r="G685" s="498" t="s">
        <v>1567</v>
      </c>
      <c r="H685" s="573" t="s">
        <v>255</v>
      </c>
      <c r="I685" s="573" t="s">
        <v>255</v>
      </c>
      <c r="J685" s="505">
        <v>1</v>
      </c>
      <c r="K685" s="501">
        <v>45231</v>
      </c>
      <c r="L685" s="501">
        <v>45808</v>
      </c>
      <c r="M685" s="502">
        <f t="shared" ref="M685" si="31">(L685-K685)/7</f>
        <v>82.428571428571431</v>
      </c>
      <c r="N685" s="503">
        <v>0</v>
      </c>
      <c r="O685" s="573" t="s">
        <v>1513</v>
      </c>
      <c r="P685" s="503">
        <f t="shared" si="30"/>
        <v>0</v>
      </c>
      <c r="Q685" s="266" t="str" cm="1">
        <f t="array" aca="1" ref="Q685" ca="1">IF(ISNUMBER(P685),IF(P685=100%,"CUMPLIDA",IF(AND(ISNUMBER(L685),ISNUMBER(INDIRECT("FECHA_"&amp;$B685,1))), IF(L685&lt;=INDIRECT("FECHA_"&amp;$B685,1),"INCUMPLIDA","PROCESO"), "VERIFICAR FECHA")),"SIN VALOR AVANCE")</f>
        <v>PROCESO</v>
      </c>
    </row>
    <row r="686" spans="1:17" ht="60.75">
      <c r="A686" s="499" t="s">
        <v>17</v>
      </c>
      <c r="B686" s="500" t="s">
        <v>14</v>
      </c>
      <c r="C686" s="712"/>
      <c r="D686" s="712"/>
      <c r="E686" s="711"/>
      <c r="F686" s="711"/>
      <c r="G686" s="498" t="s">
        <v>1568</v>
      </c>
      <c r="H686" s="573" t="s">
        <v>259</v>
      </c>
      <c r="I686" s="573" t="s">
        <v>259</v>
      </c>
      <c r="J686" s="505">
        <v>3</v>
      </c>
      <c r="K686" s="501">
        <v>46204</v>
      </c>
      <c r="L686" s="501">
        <v>46477</v>
      </c>
      <c r="M686" s="502">
        <f>(L686-K686)/7</f>
        <v>39</v>
      </c>
      <c r="N686" s="503">
        <v>0</v>
      </c>
      <c r="O686" s="573" t="s">
        <v>1515</v>
      </c>
      <c r="P686" s="503">
        <f t="shared" si="30"/>
        <v>0</v>
      </c>
      <c r="Q686" s="266" t="str" cm="1">
        <f t="array" aca="1" ref="Q686" ca="1">IF(ISNUMBER(P686),IF(P686=100%,"CUMPLIDA",IF(AND(ISNUMBER(L686),ISNUMBER(INDIRECT("FECHA_"&amp;$B686,1))), IF(L686&lt;=INDIRECT("FECHA_"&amp;$B686,1),"INCUMPLIDA","PROCESO"), "VERIFICAR FECHA")),"SIN VALOR AVANCE")</f>
        <v>PROCESO</v>
      </c>
    </row>
    <row r="687" spans="1:17" ht="105.75" customHeight="1">
      <c r="A687" s="499" t="s">
        <v>17</v>
      </c>
      <c r="B687" s="500" t="s">
        <v>14</v>
      </c>
      <c r="C687" s="712"/>
      <c r="D687" s="712"/>
      <c r="E687" s="711"/>
      <c r="F687" s="711"/>
      <c r="G687" s="498" t="s">
        <v>1569</v>
      </c>
      <c r="H687" s="573" t="s">
        <v>262</v>
      </c>
      <c r="I687" s="573" t="s">
        <v>262</v>
      </c>
      <c r="J687" s="505">
        <v>1</v>
      </c>
      <c r="K687" s="501">
        <v>46204</v>
      </c>
      <c r="L687" s="501">
        <v>46477</v>
      </c>
      <c r="M687" s="502">
        <f>(L687-K687)/7</f>
        <v>39</v>
      </c>
      <c r="N687" s="503">
        <v>0</v>
      </c>
      <c r="O687" s="573" t="s">
        <v>1514</v>
      </c>
      <c r="P687" s="503">
        <f t="shared" si="30"/>
        <v>0</v>
      </c>
      <c r="Q687" s="266" t="str" cm="1">
        <f t="array" aca="1" ref="Q687" ca="1">IF(ISNUMBER(P687),IF(P687=100%,"CUMPLIDA",IF(AND(ISNUMBER(L687),ISNUMBER(INDIRECT("FECHA_"&amp;$B687,1))), IF(L687&lt;=INDIRECT("FECHA_"&amp;$B687,1),"INCUMPLIDA","PROCESO"), "VERIFICAR FECHA")),"SIN VALOR AVANCE")</f>
        <v>PROCESO</v>
      </c>
    </row>
    <row r="688" spans="1:17" ht="105.75" customHeight="1">
      <c r="A688" s="499" t="s">
        <v>17</v>
      </c>
      <c r="B688" s="500" t="s">
        <v>14</v>
      </c>
      <c r="C688" s="712"/>
      <c r="D688" s="712"/>
      <c r="E688" s="711"/>
      <c r="F688" s="711"/>
      <c r="G688" s="498" t="s">
        <v>1570</v>
      </c>
      <c r="H688" s="573" t="s">
        <v>265</v>
      </c>
      <c r="I688" s="573" t="s">
        <v>265</v>
      </c>
      <c r="J688" s="505">
        <v>2</v>
      </c>
      <c r="K688" s="504">
        <v>45748</v>
      </c>
      <c r="L688" s="504">
        <v>45930</v>
      </c>
      <c r="M688" s="502">
        <f t="shared" ref="M688" si="32">(L688-K688)/7</f>
        <v>26</v>
      </c>
      <c r="N688" s="503">
        <v>0</v>
      </c>
      <c r="O688" s="573" t="s">
        <v>1513</v>
      </c>
      <c r="P688" s="503">
        <f t="shared" si="30"/>
        <v>0</v>
      </c>
      <c r="Q688" s="266" t="str" cm="1">
        <f t="array" aca="1" ref="Q688" ca="1">IF(ISNUMBER(P688),IF(P688=100%,"CUMPLIDA",IF(AND(ISNUMBER(L688),ISNUMBER(INDIRECT("FECHA_"&amp;$B688,1))), IF(L688&lt;=INDIRECT("FECHA_"&amp;$B688,1),"INCUMPLIDA","PROCESO"), "VERIFICAR FECHA")),"SIN VALOR AVANCE")</f>
        <v>PROCESO</v>
      </c>
    </row>
    <row r="689" spans="1:17" ht="90" customHeight="1">
      <c r="A689" s="499" t="s">
        <v>17</v>
      </c>
      <c r="B689" s="500" t="s">
        <v>14</v>
      </c>
      <c r="C689" s="712"/>
      <c r="D689" s="712"/>
      <c r="E689" s="711"/>
      <c r="F689" s="711"/>
      <c r="G689" s="498" t="s">
        <v>1571</v>
      </c>
      <c r="H689" s="573" t="s">
        <v>1572</v>
      </c>
      <c r="I689" s="573" t="s">
        <v>1539</v>
      </c>
      <c r="J689" s="505">
        <v>1</v>
      </c>
      <c r="K689" s="501">
        <v>45047</v>
      </c>
      <c r="L689" s="501">
        <v>45138</v>
      </c>
      <c r="M689" s="502">
        <f>(L689-K689)/7</f>
        <v>13</v>
      </c>
      <c r="N689" s="503">
        <v>1</v>
      </c>
      <c r="O689" s="573" t="s">
        <v>1540</v>
      </c>
      <c r="P689" s="503">
        <f t="shared" si="30"/>
        <v>1</v>
      </c>
      <c r="Q689" s="266" t="str" cm="1">
        <f t="array" aca="1" ref="Q689" ca="1">IF(ISNUMBER(P689),IF(P689=100%,"CUMPLIDA",IF(AND(ISNUMBER(L689),ISNUMBER(INDIRECT("FECHA_"&amp;$B689,1))), IF(L689&lt;=INDIRECT("FECHA_"&amp;$B689,1),"INCUMPLIDA","PROCESO"), "VERIFICAR FECHA")),"SIN VALOR AVANCE")</f>
        <v>CUMPLIDA</v>
      </c>
    </row>
    <row r="690" spans="1:17" ht="105.75" customHeight="1">
      <c r="A690" s="499" t="s">
        <v>17</v>
      </c>
      <c r="B690" s="500" t="s">
        <v>14</v>
      </c>
      <c r="C690" s="712"/>
      <c r="D690" s="712"/>
      <c r="E690" s="711"/>
      <c r="F690" s="711"/>
      <c r="G690" s="498" t="s">
        <v>1573</v>
      </c>
      <c r="H690" s="573" t="s">
        <v>1574</v>
      </c>
      <c r="I690" s="573" t="s">
        <v>1543</v>
      </c>
      <c r="J690" s="505">
        <v>2</v>
      </c>
      <c r="K690" s="501">
        <v>45047</v>
      </c>
      <c r="L690" s="501">
        <v>45473</v>
      </c>
      <c r="M690" s="502">
        <f>(L690-K690)/7</f>
        <v>60.857142857142854</v>
      </c>
      <c r="N690" s="503">
        <v>1</v>
      </c>
      <c r="O690" s="573" t="s">
        <v>1544</v>
      </c>
      <c r="P690" s="503">
        <f t="shared" si="30"/>
        <v>1</v>
      </c>
      <c r="Q690" s="266" t="str" cm="1">
        <f t="array" aca="1" ref="Q690" ca="1">IF(ISNUMBER(P690),IF(P690=100%,"CUMPLIDA",IF(AND(ISNUMBER(L690),ISNUMBER(INDIRECT("FECHA_"&amp;$B690,1))), IF(L690&lt;=INDIRECT("FECHA_"&amp;$B690,1),"INCUMPLIDA","PROCESO"), "VERIFICAR FECHA")),"SIN VALOR AVANCE")</f>
        <v>CUMPLIDA</v>
      </c>
    </row>
    <row r="691" spans="1:17" ht="45.75">
      <c r="A691" s="499" t="s">
        <v>17</v>
      </c>
      <c r="B691" s="500" t="s">
        <v>14</v>
      </c>
      <c r="C691" s="712"/>
      <c r="D691" s="712"/>
      <c r="E691" s="711"/>
      <c r="F691" s="711"/>
      <c r="G691" s="498" t="s">
        <v>1575</v>
      </c>
      <c r="H691" s="573" t="s">
        <v>259</v>
      </c>
      <c r="I691" s="573" t="s">
        <v>259</v>
      </c>
      <c r="J691" s="505">
        <v>9</v>
      </c>
      <c r="K691" s="501">
        <v>45809</v>
      </c>
      <c r="L691" s="501">
        <v>46660</v>
      </c>
      <c r="M691" s="502">
        <f>(L691-K691)/7</f>
        <v>121.57142857142857</v>
      </c>
      <c r="N691" s="503">
        <v>0</v>
      </c>
      <c r="O691" s="573" t="s">
        <v>1576</v>
      </c>
      <c r="P691" s="503">
        <f>IF(B692="ITRC",N691,N691/J691)</f>
        <v>0</v>
      </c>
      <c r="Q691" s="266" t="str" cm="1">
        <f t="array" aca="1" ref="Q691" ca="1">IF(ISNUMBER(P691),IF(P691=100%,"CUMPLIDA",IF(AND(ISNUMBER(L691),ISNUMBER(INDIRECT("FECHA_"&amp;$B692,1))), IF(L691&lt;=INDIRECT("FECHA_"&amp;$B692,1),"INCUMPLIDA","PROCESO"), "VERIFICAR FECHA")),"SIN VALOR AVANCE")</f>
        <v>PROCESO</v>
      </c>
    </row>
    <row r="692" spans="1:17" ht="105.75">
      <c r="A692" s="499" t="s">
        <v>17</v>
      </c>
      <c r="B692" s="500" t="s">
        <v>14</v>
      </c>
      <c r="C692" s="712"/>
      <c r="D692" s="712"/>
      <c r="E692" s="711"/>
      <c r="F692" s="711"/>
      <c r="G692" s="498" t="s">
        <v>1577</v>
      </c>
      <c r="H692" s="573" t="s">
        <v>262</v>
      </c>
      <c r="I692" s="573" t="s">
        <v>262</v>
      </c>
      <c r="J692" s="505">
        <v>1</v>
      </c>
      <c r="K692" s="501">
        <v>45809</v>
      </c>
      <c r="L692" s="501">
        <v>46660</v>
      </c>
      <c r="M692" s="502">
        <f>(L692-K692)/7</f>
        <v>121.57142857142857</v>
      </c>
      <c r="N692" s="503">
        <v>0</v>
      </c>
      <c r="O692" s="573" t="s">
        <v>1514</v>
      </c>
      <c r="P692" s="503">
        <f>IF(B693="ITRC",N692,N692/J692)</f>
        <v>0</v>
      </c>
      <c r="Q692" s="266" t="str" cm="1">
        <f t="array" aca="1" ref="Q692" ca="1">IF(ISNUMBER(P692),IF(P692=100%,"CUMPLIDA",IF(AND(ISNUMBER(L692),ISNUMBER(INDIRECT("FECHA_"&amp;$B693,1))), IF(L692&lt;=INDIRECT("FECHA_"&amp;$B693,1),"INCUMPLIDA","PROCESO"), "VERIFICAR FECHA")),"SIN VALOR AVANCE")</f>
        <v>PROCESO</v>
      </c>
    </row>
    <row r="693" spans="1:17" ht="150.75">
      <c r="A693" s="499" t="s">
        <v>17</v>
      </c>
      <c r="B693" s="500" t="s">
        <v>14</v>
      </c>
      <c r="C693" s="712"/>
      <c r="D693" s="712"/>
      <c r="E693" s="711"/>
      <c r="F693" s="711"/>
      <c r="G693" s="498" t="s">
        <v>1578</v>
      </c>
      <c r="H693" s="573" t="s">
        <v>265</v>
      </c>
      <c r="I693" s="573" t="s">
        <v>265</v>
      </c>
      <c r="J693" s="505">
        <v>2</v>
      </c>
      <c r="K693" s="501">
        <v>46204</v>
      </c>
      <c r="L693" s="501">
        <v>46477</v>
      </c>
      <c r="M693" s="502">
        <f>(L693-K693)/7</f>
        <v>39</v>
      </c>
      <c r="N693" s="503">
        <v>0</v>
      </c>
      <c r="O693" s="573" t="s">
        <v>1513</v>
      </c>
      <c r="P693" s="503">
        <f t="shared" ref="P693:P711" si="33">IF(B693="ITRC",N693,N693/J693)</f>
        <v>0</v>
      </c>
      <c r="Q693" s="266" t="str" cm="1">
        <f t="array" aca="1" ref="Q693" ca="1">IF(ISNUMBER(P693),IF(P693=100%,"CUMPLIDA",IF(AND(ISNUMBER(L693),ISNUMBER(INDIRECT("FECHA_"&amp;$B693,1))), IF(L693&lt;=INDIRECT("FECHA_"&amp;$B693,1),"INCUMPLIDA","PROCESO"), "VERIFICAR FECHA")),"SIN VALOR AVANCE")</f>
        <v>PROCESO</v>
      </c>
    </row>
    <row r="694" spans="1:17" ht="210">
      <c r="A694" s="499" t="s">
        <v>17</v>
      </c>
      <c r="B694" s="500" t="s">
        <v>14</v>
      </c>
      <c r="C694" s="712"/>
      <c r="D694" s="712"/>
      <c r="E694" s="711"/>
      <c r="F694" s="711"/>
      <c r="G694" s="498" t="s">
        <v>1579</v>
      </c>
      <c r="H694" s="573" t="s">
        <v>1580</v>
      </c>
      <c r="I694" s="573" t="s">
        <v>1581</v>
      </c>
      <c r="J694" s="503">
        <v>1</v>
      </c>
      <c r="K694" s="504">
        <v>44958</v>
      </c>
      <c r="L694" s="504">
        <v>45352</v>
      </c>
      <c r="M694" s="502">
        <f t="shared" ref="M694:M757" si="34">(L694-K694)/7</f>
        <v>56.285714285714285</v>
      </c>
      <c r="N694" s="503">
        <v>1</v>
      </c>
      <c r="O694" s="573" t="s">
        <v>1582</v>
      </c>
      <c r="P694" s="503">
        <f t="shared" si="33"/>
        <v>1</v>
      </c>
      <c r="Q694" s="266" t="str" cm="1">
        <f t="array" aca="1" ref="Q694" ca="1">IF(ISNUMBER(P694),IF(P694=100%,"CUMPLIDA",IF(AND(ISNUMBER(L694),ISNUMBER(INDIRECT("FECHA_"&amp;$B694,1))), IF(L694&lt;=INDIRECT("FECHA_"&amp;$B694,1),"INCUMPLIDA","PROCESO"), "VERIFICAR FECHA")),"SIN VALOR AVANCE")</f>
        <v>CUMPLIDA</v>
      </c>
    </row>
    <row r="695" spans="1:17" ht="120">
      <c r="A695" s="499" t="s">
        <v>17</v>
      </c>
      <c r="B695" s="500" t="s">
        <v>14</v>
      </c>
      <c r="C695" s="712"/>
      <c r="D695" s="712"/>
      <c r="E695" s="711"/>
      <c r="F695" s="711"/>
      <c r="G695" s="498" t="s">
        <v>1583</v>
      </c>
      <c r="H695" s="573" t="s">
        <v>1584</v>
      </c>
      <c r="I695" s="573" t="s">
        <v>1585</v>
      </c>
      <c r="J695" s="503">
        <v>1</v>
      </c>
      <c r="K695" s="504">
        <v>44986</v>
      </c>
      <c r="L695" s="504">
        <v>45077</v>
      </c>
      <c r="M695" s="502">
        <f t="shared" si="34"/>
        <v>13</v>
      </c>
      <c r="N695" s="503">
        <v>1</v>
      </c>
      <c r="O695" s="573" t="s">
        <v>1582</v>
      </c>
      <c r="P695" s="503">
        <f t="shared" si="33"/>
        <v>1</v>
      </c>
      <c r="Q695" s="266" t="str" cm="1">
        <f t="array" aca="1" ref="Q695" ca="1">IF(ISNUMBER(P695),IF(P695=100%,"CUMPLIDA",IF(AND(ISNUMBER(L695),ISNUMBER(INDIRECT("FECHA_"&amp;$B695,1))), IF(L695&lt;=INDIRECT("FECHA_"&amp;$B695,1),"INCUMPLIDA","PROCESO"), "VERIFICAR FECHA")),"SIN VALOR AVANCE")</f>
        <v>CUMPLIDA</v>
      </c>
    </row>
    <row r="696" spans="1:17" ht="60.75">
      <c r="A696" s="499" t="s">
        <v>17</v>
      </c>
      <c r="B696" s="500" t="s">
        <v>14</v>
      </c>
      <c r="C696" s="712"/>
      <c r="D696" s="712"/>
      <c r="E696" s="711"/>
      <c r="F696" s="711"/>
      <c r="G696" s="498" t="s">
        <v>1586</v>
      </c>
      <c r="H696" s="573" t="s">
        <v>1587</v>
      </c>
      <c r="I696" s="573" t="s">
        <v>1588</v>
      </c>
      <c r="J696" s="503">
        <v>1</v>
      </c>
      <c r="K696" s="504">
        <v>44986</v>
      </c>
      <c r="L696" s="504">
        <v>45352</v>
      </c>
      <c r="M696" s="502">
        <f t="shared" si="34"/>
        <v>52.285714285714285</v>
      </c>
      <c r="N696" s="503">
        <v>1</v>
      </c>
      <c r="O696" s="573" t="s">
        <v>1589</v>
      </c>
      <c r="P696" s="503">
        <f t="shared" si="33"/>
        <v>1</v>
      </c>
      <c r="Q696" s="266" t="str" cm="1">
        <f t="array" aca="1" ref="Q696" ca="1">IF(ISNUMBER(P696),IF(P696=100%,"CUMPLIDA",IF(AND(ISNUMBER(L696),ISNUMBER(INDIRECT("FECHA_"&amp;$B696,1))), IF(L696&lt;=INDIRECT("FECHA_"&amp;$B696,1),"INCUMPLIDA","PROCESO"), "VERIFICAR FECHA")),"SIN VALOR AVANCE")</f>
        <v>CUMPLIDA</v>
      </c>
    </row>
    <row r="697" spans="1:17" ht="116.25" customHeight="1">
      <c r="A697" s="499" t="s">
        <v>17</v>
      </c>
      <c r="B697" s="500" t="s">
        <v>14</v>
      </c>
      <c r="C697" s="712"/>
      <c r="D697" s="712"/>
      <c r="E697" s="711"/>
      <c r="F697" s="711"/>
      <c r="G697" s="498" t="s">
        <v>1590</v>
      </c>
      <c r="H697" s="573" t="s">
        <v>1591</v>
      </c>
      <c r="I697" s="573" t="s">
        <v>1592</v>
      </c>
      <c r="J697" s="503">
        <v>1</v>
      </c>
      <c r="K697" s="504">
        <v>45047</v>
      </c>
      <c r="L697" s="504">
        <v>45352</v>
      </c>
      <c r="M697" s="502">
        <f t="shared" si="34"/>
        <v>43.571428571428569</v>
      </c>
      <c r="N697" s="503">
        <v>1</v>
      </c>
      <c r="O697" s="573" t="s">
        <v>1593</v>
      </c>
      <c r="P697" s="503">
        <f t="shared" si="33"/>
        <v>1</v>
      </c>
      <c r="Q697" s="266" t="str" cm="1">
        <f t="array" aca="1" ref="Q697" ca="1">IF(ISNUMBER(P697),IF(P697=100%,"CUMPLIDA",IF(AND(ISNUMBER(L697),ISNUMBER(INDIRECT("FECHA_"&amp;$B697,1))), IF(L697&lt;=INDIRECT("FECHA_"&amp;$B697,1),"INCUMPLIDA","PROCESO"), "VERIFICAR FECHA")),"SIN VALOR AVANCE")</f>
        <v>CUMPLIDA</v>
      </c>
    </row>
    <row r="698" spans="1:17" ht="120">
      <c r="A698" s="499" t="s">
        <v>17</v>
      </c>
      <c r="B698" s="500" t="s">
        <v>14</v>
      </c>
      <c r="C698" s="712"/>
      <c r="D698" s="712"/>
      <c r="E698" s="711"/>
      <c r="F698" s="711"/>
      <c r="G698" s="498" t="s">
        <v>1594</v>
      </c>
      <c r="H698" s="573" t="s">
        <v>1595</v>
      </c>
      <c r="I698" s="573" t="s">
        <v>1596</v>
      </c>
      <c r="J698" s="503">
        <v>1</v>
      </c>
      <c r="K698" s="504">
        <v>45078</v>
      </c>
      <c r="L698" s="504">
        <v>45291</v>
      </c>
      <c r="M698" s="502">
        <f t="shared" si="34"/>
        <v>30.428571428571427</v>
      </c>
      <c r="N698" s="503">
        <v>1</v>
      </c>
      <c r="O698" s="573" t="s">
        <v>1589</v>
      </c>
      <c r="P698" s="503">
        <f t="shared" si="33"/>
        <v>1</v>
      </c>
      <c r="Q698" s="266" t="str" cm="1">
        <f t="array" aca="1" ref="Q698" ca="1">IF(ISNUMBER(P698),IF(P698=100%,"CUMPLIDA",IF(AND(ISNUMBER(L698),ISNUMBER(INDIRECT("FECHA_"&amp;$B698,1))), IF(L698&lt;=INDIRECT("FECHA_"&amp;$B698,1),"INCUMPLIDA","PROCESO"), "VERIFICAR FECHA")),"SIN VALOR AVANCE")</f>
        <v>CUMPLIDA</v>
      </c>
    </row>
    <row r="699" spans="1:17" ht="180">
      <c r="A699" s="499" t="s">
        <v>17</v>
      </c>
      <c r="B699" s="500" t="s">
        <v>14</v>
      </c>
      <c r="C699" s="712"/>
      <c r="D699" s="712"/>
      <c r="E699" s="711"/>
      <c r="F699" s="711"/>
      <c r="G699" s="498" t="s">
        <v>1597</v>
      </c>
      <c r="H699" s="573" t="s">
        <v>1598</v>
      </c>
      <c r="I699" s="573" t="s">
        <v>1599</v>
      </c>
      <c r="J699" s="503">
        <v>1</v>
      </c>
      <c r="K699" s="504">
        <v>45078</v>
      </c>
      <c r="L699" s="504">
        <v>45352</v>
      </c>
      <c r="M699" s="502">
        <f t="shared" si="34"/>
        <v>39.142857142857146</v>
      </c>
      <c r="N699" s="503">
        <v>1</v>
      </c>
      <c r="O699" s="573" t="s">
        <v>1582</v>
      </c>
      <c r="P699" s="503">
        <f t="shared" si="33"/>
        <v>1</v>
      </c>
      <c r="Q699" s="266" t="str" cm="1">
        <f t="array" aca="1" ref="Q699" ca="1">IF(ISNUMBER(P699),IF(P699=100%,"CUMPLIDA",IF(AND(ISNUMBER(L699),ISNUMBER(INDIRECT("FECHA_"&amp;$B699,1))), IF(L699&lt;=INDIRECT("FECHA_"&amp;$B699,1),"INCUMPLIDA","PROCESO"), "VERIFICAR FECHA")),"SIN VALOR AVANCE")</f>
        <v>CUMPLIDA</v>
      </c>
    </row>
    <row r="700" spans="1:17" ht="135" customHeight="1">
      <c r="A700" s="278" t="s">
        <v>17</v>
      </c>
      <c r="B700" s="203" t="s">
        <v>14</v>
      </c>
      <c r="C700" s="609" t="s">
        <v>1600</v>
      </c>
      <c r="D700" s="609" t="s">
        <v>1601</v>
      </c>
      <c r="E700" s="196" t="s">
        <v>1602</v>
      </c>
      <c r="F700" s="608" t="s">
        <v>1603</v>
      </c>
      <c r="G700" s="196" t="s">
        <v>1604</v>
      </c>
      <c r="H700" s="515" t="s">
        <v>1605</v>
      </c>
      <c r="I700" s="515" t="s">
        <v>1606</v>
      </c>
      <c r="J700" s="197">
        <v>1</v>
      </c>
      <c r="K700" s="202">
        <v>44805</v>
      </c>
      <c r="L700" s="202">
        <v>44864</v>
      </c>
      <c r="M700" s="199">
        <f t="shared" si="34"/>
        <v>8.4285714285714288</v>
      </c>
      <c r="N700" s="200">
        <v>1</v>
      </c>
      <c r="O700" s="515" t="s">
        <v>1607</v>
      </c>
      <c r="P700" s="200">
        <f t="shared" si="33"/>
        <v>1</v>
      </c>
      <c r="Q700" s="201" t="str" cm="1">
        <f t="array" aca="1" ref="Q700" ca="1">IF(ISNUMBER(P700),IF(P700=100%,"CUMPLIDA",IF(AND(ISNUMBER(L700),ISNUMBER(INDIRECT("FECHA_"&amp;$B700,1))), IF(L700&lt;=INDIRECT("FECHA_"&amp;$B700,1),"INCUMPLIDA","PROCESO"), "VERIFICAR FECHA")),"SIN VALOR AVANCE")</f>
        <v>CUMPLIDA</v>
      </c>
    </row>
    <row r="701" spans="1:17" ht="105" customHeight="1">
      <c r="A701" s="278" t="s">
        <v>17</v>
      </c>
      <c r="B701" s="203" t="s">
        <v>14</v>
      </c>
      <c r="C701" s="609"/>
      <c r="D701" s="609"/>
      <c r="E701" s="196" t="s">
        <v>1608</v>
      </c>
      <c r="F701" s="608"/>
      <c r="G701" s="196" t="s">
        <v>1609</v>
      </c>
      <c r="H701" s="515" t="s">
        <v>1610</v>
      </c>
      <c r="I701" s="515" t="s">
        <v>1611</v>
      </c>
      <c r="J701" s="197">
        <v>2</v>
      </c>
      <c r="K701" s="202">
        <v>44805</v>
      </c>
      <c r="L701" s="202">
        <v>44925</v>
      </c>
      <c r="M701" s="199">
        <f t="shared" si="34"/>
        <v>17.142857142857142</v>
      </c>
      <c r="N701" s="200">
        <v>1</v>
      </c>
      <c r="O701" s="515" t="s">
        <v>1607</v>
      </c>
      <c r="P701" s="200">
        <f t="shared" si="33"/>
        <v>1</v>
      </c>
      <c r="Q701" s="201" t="str" cm="1">
        <f t="array" aca="1" ref="Q701" ca="1">IF(ISNUMBER(P701),IF(P701=100%,"CUMPLIDA",IF(AND(ISNUMBER(L701),ISNUMBER(INDIRECT("FECHA_"&amp;$B701,1))), IF(L701&lt;=INDIRECT("FECHA_"&amp;$B701,1),"INCUMPLIDA","PROCESO"), "VERIFICAR FECHA")),"SIN VALOR AVANCE")</f>
        <v>CUMPLIDA</v>
      </c>
    </row>
    <row r="702" spans="1:17" ht="150" customHeight="1">
      <c r="A702" s="278" t="s">
        <v>17</v>
      </c>
      <c r="B702" s="203" t="s">
        <v>14</v>
      </c>
      <c r="C702" s="609"/>
      <c r="D702" s="609"/>
      <c r="E702" s="196" t="s">
        <v>1612</v>
      </c>
      <c r="F702" s="608"/>
      <c r="G702" s="196" t="s">
        <v>1613</v>
      </c>
      <c r="H702" s="515" t="s">
        <v>1614</v>
      </c>
      <c r="I702" s="515" t="s">
        <v>238</v>
      </c>
      <c r="J702" s="197">
        <v>1</v>
      </c>
      <c r="K702" s="202">
        <v>45352</v>
      </c>
      <c r="L702" s="202">
        <v>45747</v>
      </c>
      <c r="M702" s="199">
        <f t="shared" si="34"/>
        <v>56.428571428571431</v>
      </c>
      <c r="N702" s="200">
        <v>1</v>
      </c>
      <c r="O702" s="515" t="s">
        <v>1446</v>
      </c>
      <c r="P702" s="200">
        <f t="shared" si="33"/>
        <v>1</v>
      </c>
      <c r="Q702" s="201" t="str" cm="1">
        <f t="array" aca="1" ref="Q702" ca="1">IF(ISNUMBER(P702),IF(P702=100%,"CUMPLIDA",IF(AND(ISNUMBER(L702),ISNUMBER(INDIRECT("FECHA_"&amp;$B702,1))), IF(L702&lt;=INDIRECT("FECHA_"&amp;$B702,1),"INCUMPLIDA","PROCESO"), "VERIFICAR FECHA")),"SIN VALOR AVANCE")</f>
        <v>CUMPLIDA</v>
      </c>
    </row>
    <row r="703" spans="1:17" ht="240" customHeight="1">
      <c r="A703" s="278" t="s">
        <v>17</v>
      </c>
      <c r="B703" s="203" t="s">
        <v>14</v>
      </c>
      <c r="C703" s="609"/>
      <c r="D703" s="609"/>
      <c r="E703" s="196" t="s">
        <v>1615</v>
      </c>
      <c r="F703" s="608"/>
      <c r="G703" s="196" t="s">
        <v>1616</v>
      </c>
      <c r="H703" s="515" t="s">
        <v>241</v>
      </c>
      <c r="I703" s="515" t="s">
        <v>242</v>
      </c>
      <c r="J703" s="197">
        <v>1</v>
      </c>
      <c r="K703" s="202">
        <v>45352</v>
      </c>
      <c r="L703" s="202">
        <v>45747</v>
      </c>
      <c r="M703" s="199">
        <f t="shared" si="34"/>
        <v>56.428571428571431</v>
      </c>
      <c r="N703" s="200">
        <v>1</v>
      </c>
      <c r="O703" s="515" t="s">
        <v>1617</v>
      </c>
      <c r="P703" s="200">
        <f t="shared" si="33"/>
        <v>1</v>
      </c>
      <c r="Q703" s="201" t="str" cm="1">
        <f t="array" aca="1" ref="Q703" ca="1">IF(ISNUMBER(P703),IF(P703=100%,"CUMPLIDA",IF(AND(ISNUMBER(L703),ISNUMBER(INDIRECT("FECHA_"&amp;$B703,1))), IF(L703&lt;=INDIRECT("FECHA_"&amp;$B703,1),"INCUMPLIDA","PROCESO"), "VERIFICAR FECHA")),"SIN VALOR AVANCE")</f>
        <v>CUMPLIDA</v>
      </c>
    </row>
    <row r="704" spans="1:17" ht="45.75" customHeight="1">
      <c r="A704" s="278" t="s">
        <v>17</v>
      </c>
      <c r="B704" s="203" t="s">
        <v>14</v>
      </c>
      <c r="C704" s="609"/>
      <c r="D704" s="609"/>
      <c r="E704" s="608" t="s">
        <v>1618</v>
      </c>
      <c r="F704" s="608"/>
      <c r="G704" s="196" t="s">
        <v>817</v>
      </c>
      <c r="H704" s="515" t="s">
        <v>248</v>
      </c>
      <c r="I704" s="515" t="s">
        <v>249</v>
      </c>
      <c r="J704" s="197">
        <v>1</v>
      </c>
      <c r="K704" s="202">
        <v>45352</v>
      </c>
      <c r="L704" s="202">
        <v>45747</v>
      </c>
      <c r="M704" s="199">
        <f t="shared" si="34"/>
        <v>56.428571428571431</v>
      </c>
      <c r="N704" s="200">
        <v>1</v>
      </c>
      <c r="O704" s="515" t="s">
        <v>1446</v>
      </c>
      <c r="P704" s="200">
        <f t="shared" si="33"/>
        <v>1</v>
      </c>
      <c r="Q704" s="201" t="str" cm="1">
        <f t="array" aca="1" ref="Q704" ca="1">IF(ISNUMBER(P704),IF(P704=100%,"CUMPLIDA",IF(AND(ISNUMBER(L704),ISNUMBER(INDIRECT("FECHA_"&amp;$B704,1))), IF(L704&lt;=INDIRECT("FECHA_"&amp;$B704,1),"INCUMPLIDA","PROCESO"), "VERIFICAR FECHA")),"SIN VALOR AVANCE")</f>
        <v>CUMPLIDA</v>
      </c>
    </row>
    <row r="705" spans="1:17" ht="45.75">
      <c r="A705" s="278" t="s">
        <v>17</v>
      </c>
      <c r="B705" s="203" t="s">
        <v>14</v>
      </c>
      <c r="C705" s="609"/>
      <c r="D705" s="609"/>
      <c r="E705" s="608"/>
      <c r="F705" s="608"/>
      <c r="G705" s="196" t="s">
        <v>818</v>
      </c>
      <c r="H705" s="515" t="s">
        <v>251</v>
      </c>
      <c r="I705" s="515" t="s">
        <v>252</v>
      </c>
      <c r="J705" s="197">
        <v>1</v>
      </c>
      <c r="K705" s="202">
        <v>45352</v>
      </c>
      <c r="L705" s="202">
        <v>45747</v>
      </c>
      <c r="M705" s="199">
        <f t="shared" si="34"/>
        <v>56.428571428571431</v>
      </c>
      <c r="N705" s="200">
        <v>1</v>
      </c>
      <c r="O705" s="515" t="s">
        <v>1617</v>
      </c>
      <c r="P705" s="200">
        <f t="shared" si="33"/>
        <v>1</v>
      </c>
      <c r="Q705" s="201" t="str" cm="1">
        <f t="array" aca="1" ref="Q705" ca="1">IF(ISNUMBER(P705),IF(P705=100%,"CUMPLIDA",IF(AND(ISNUMBER(L705),ISNUMBER(INDIRECT("FECHA_"&amp;$B705,1))), IF(L705&lt;=INDIRECT("FECHA_"&amp;$B705,1),"INCUMPLIDA","PROCESO"), "VERIFICAR FECHA")),"SIN VALOR AVANCE")</f>
        <v>CUMPLIDA</v>
      </c>
    </row>
    <row r="706" spans="1:17" ht="105.75">
      <c r="A706" s="278" t="s">
        <v>17</v>
      </c>
      <c r="B706" s="203" t="s">
        <v>14</v>
      </c>
      <c r="C706" s="609"/>
      <c r="D706" s="609"/>
      <c r="E706" s="608"/>
      <c r="F706" s="608"/>
      <c r="G706" s="196" t="s">
        <v>819</v>
      </c>
      <c r="H706" s="515" t="s">
        <v>254</v>
      </c>
      <c r="I706" s="515" t="s">
        <v>255</v>
      </c>
      <c r="J706" s="197">
        <v>1</v>
      </c>
      <c r="K706" s="202">
        <v>45352</v>
      </c>
      <c r="L706" s="202">
        <v>45747</v>
      </c>
      <c r="M706" s="199">
        <f t="shared" si="34"/>
        <v>56.428571428571431</v>
      </c>
      <c r="N706" s="200">
        <v>1</v>
      </c>
      <c r="O706" s="515" t="s">
        <v>1619</v>
      </c>
      <c r="P706" s="200">
        <f t="shared" si="33"/>
        <v>1</v>
      </c>
      <c r="Q706" s="201" t="str" cm="1">
        <f t="array" aca="1" ref="Q706" ca="1">IF(ISNUMBER(P706),IF(P706=100%,"CUMPLIDA",IF(AND(ISNUMBER(L706),ISNUMBER(INDIRECT("FECHA_"&amp;$B706,1))), IF(L706&lt;=INDIRECT("FECHA_"&amp;$B706,1),"INCUMPLIDA","PROCESO"), "VERIFICAR FECHA")),"SIN VALOR AVANCE")</f>
        <v>CUMPLIDA</v>
      </c>
    </row>
    <row r="707" spans="1:17" ht="45.75" customHeight="1">
      <c r="A707" s="278" t="s">
        <v>17</v>
      </c>
      <c r="B707" s="203" t="s">
        <v>14</v>
      </c>
      <c r="C707" s="609"/>
      <c r="D707" s="609"/>
      <c r="E707" s="608" t="s">
        <v>1620</v>
      </c>
      <c r="F707" s="608"/>
      <c r="G707" s="196" t="s">
        <v>821</v>
      </c>
      <c r="H707" s="515" t="s">
        <v>258</v>
      </c>
      <c r="I707" s="515" t="s">
        <v>259</v>
      </c>
      <c r="J707" s="197">
        <v>2</v>
      </c>
      <c r="K707" s="202">
        <v>45748</v>
      </c>
      <c r="L707" s="202">
        <v>45930</v>
      </c>
      <c r="M707" s="199">
        <f t="shared" si="34"/>
        <v>26</v>
      </c>
      <c r="N707" s="200">
        <v>0</v>
      </c>
      <c r="O707" s="515" t="s">
        <v>1617</v>
      </c>
      <c r="P707" s="200">
        <f t="shared" si="33"/>
        <v>0</v>
      </c>
      <c r="Q707" s="201" t="str" cm="1">
        <f t="array" aca="1" ref="Q707" ca="1">IF(ISNUMBER(P707),IF(P707=100%,"CUMPLIDA",IF(AND(ISNUMBER(L707),ISNUMBER(INDIRECT("FECHA_"&amp;$B707,1))), IF(L707&lt;=INDIRECT("FECHA_"&amp;$B707,1),"INCUMPLIDA","PROCESO"), "VERIFICAR FECHA")),"SIN VALOR AVANCE")</f>
        <v>PROCESO</v>
      </c>
    </row>
    <row r="708" spans="1:17" ht="60">
      <c r="A708" s="278" t="s">
        <v>17</v>
      </c>
      <c r="B708" s="203" t="s">
        <v>14</v>
      </c>
      <c r="C708" s="609"/>
      <c r="D708" s="609"/>
      <c r="E708" s="608"/>
      <c r="F708" s="608"/>
      <c r="G708" s="196" t="s">
        <v>822</v>
      </c>
      <c r="H708" s="515" t="s">
        <v>261</v>
      </c>
      <c r="I708" s="515" t="s">
        <v>262</v>
      </c>
      <c r="J708" s="197">
        <v>1</v>
      </c>
      <c r="K708" s="202">
        <v>45748</v>
      </c>
      <c r="L708" s="202">
        <v>45930</v>
      </c>
      <c r="M708" s="199">
        <f t="shared" si="34"/>
        <v>26</v>
      </c>
      <c r="N708" s="200">
        <v>0</v>
      </c>
      <c r="O708" s="515" t="s">
        <v>1446</v>
      </c>
      <c r="P708" s="200">
        <f t="shared" si="33"/>
        <v>0</v>
      </c>
      <c r="Q708" s="201" t="str" cm="1">
        <f t="array" aca="1" ref="Q708" ca="1">IF(ISNUMBER(P708),IF(P708=100%,"CUMPLIDA",IF(AND(ISNUMBER(L708),ISNUMBER(INDIRECT("FECHA_"&amp;$B708,1))), IF(L708&lt;=INDIRECT("FECHA_"&amp;$B708,1),"INCUMPLIDA","PROCESO"), "VERIFICAR FECHA")),"SIN VALOR AVANCE")</f>
        <v>PROCESO</v>
      </c>
    </row>
    <row r="709" spans="1:17" ht="150">
      <c r="A709" s="278" t="s">
        <v>17</v>
      </c>
      <c r="B709" s="203" t="s">
        <v>14</v>
      </c>
      <c r="C709" s="609"/>
      <c r="D709" s="609"/>
      <c r="E709" s="608"/>
      <c r="F709" s="608"/>
      <c r="G709" s="196" t="s">
        <v>823</v>
      </c>
      <c r="H709" s="515" t="s">
        <v>264</v>
      </c>
      <c r="I709" s="515" t="s">
        <v>265</v>
      </c>
      <c r="J709" s="197">
        <v>2</v>
      </c>
      <c r="K709" s="202">
        <v>45748</v>
      </c>
      <c r="L709" s="202">
        <v>45930</v>
      </c>
      <c r="M709" s="199">
        <f t="shared" si="34"/>
        <v>26</v>
      </c>
      <c r="N709" s="200">
        <v>0</v>
      </c>
      <c r="O709" s="515" t="s">
        <v>1619</v>
      </c>
      <c r="P709" s="200">
        <f t="shared" si="33"/>
        <v>0</v>
      </c>
      <c r="Q709" s="201" t="str" cm="1">
        <f t="array" aca="1" ref="Q709" ca="1">IF(ISNUMBER(P709),IF(P709=100%,"CUMPLIDA",IF(AND(ISNUMBER(L709),ISNUMBER(INDIRECT("FECHA_"&amp;$B709,1))), IF(L709&lt;=INDIRECT("FECHA_"&amp;$B709,1),"INCUMPLIDA","PROCESO"), "VERIFICAR FECHA")),"SIN VALOR AVANCE")</f>
        <v>PROCESO</v>
      </c>
    </row>
    <row r="710" spans="1:17" ht="45.75" customHeight="1">
      <c r="A710" s="278" t="s">
        <v>17</v>
      </c>
      <c r="B710" s="203" t="s">
        <v>14</v>
      </c>
      <c r="C710" s="609"/>
      <c r="D710" s="609"/>
      <c r="E710" s="608" t="s">
        <v>1621</v>
      </c>
      <c r="F710" s="608"/>
      <c r="G710" s="196" t="s">
        <v>1622</v>
      </c>
      <c r="H710" s="515" t="s">
        <v>237</v>
      </c>
      <c r="I710" s="515" t="s">
        <v>238</v>
      </c>
      <c r="J710" s="197">
        <v>1</v>
      </c>
      <c r="K710" s="202">
        <v>45352</v>
      </c>
      <c r="L710" s="202">
        <v>45747</v>
      </c>
      <c r="M710" s="199">
        <f t="shared" si="34"/>
        <v>56.428571428571431</v>
      </c>
      <c r="N710" s="200">
        <v>1</v>
      </c>
      <c r="O710" s="515" t="s">
        <v>1446</v>
      </c>
      <c r="P710" s="200">
        <f t="shared" si="33"/>
        <v>1</v>
      </c>
      <c r="Q710" s="201" t="str" cm="1">
        <f t="array" aca="1" ref="Q710" ca="1">IF(ISNUMBER(P710),IF(P710=100%,"CUMPLIDA",IF(AND(ISNUMBER(L710),ISNUMBER(INDIRECT("FECHA_"&amp;$B710,1))), IF(L710&lt;=INDIRECT("FECHA_"&amp;$B710,1),"INCUMPLIDA","PROCESO"), "VERIFICAR FECHA")),"SIN VALOR AVANCE")</f>
        <v>CUMPLIDA</v>
      </c>
    </row>
    <row r="711" spans="1:17" ht="45.75">
      <c r="A711" s="278" t="s">
        <v>17</v>
      </c>
      <c r="B711" s="203" t="s">
        <v>14</v>
      </c>
      <c r="C711" s="609"/>
      <c r="D711" s="609"/>
      <c r="E711" s="608"/>
      <c r="F711" s="608"/>
      <c r="G711" s="196" t="s">
        <v>1623</v>
      </c>
      <c r="H711" s="515" t="s">
        <v>241</v>
      </c>
      <c r="I711" s="515" t="s">
        <v>242</v>
      </c>
      <c r="J711" s="197">
        <v>1</v>
      </c>
      <c r="K711" s="202">
        <v>45352</v>
      </c>
      <c r="L711" s="202">
        <v>45747</v>
      </c>
      <c r="M711" s="199">
        <f t="shared" si="34"/>
        <v>56.428571428571431</v>
      </c>
      <c r="N711" s="200">
        <v>1</v>
      </c>
      <c r="O711" s="515" t="s">
        <v>1617</v>
      </c>
      <c r="P711" s="200">
        <f t="shared" si="33"/>
        <v>1</v>
      </c>
      <c r="Q711" s="201" t="str" cm="1">
        <f t="array" aca="1" ref="Q711" ca="1">IF(ISNUMBER(P711),IF(P711=100%,"CUMPLIDA",IF(AND(ISNUMBER(L711),ISNUMBER(INDIRECT("FECHA_"&amp;$B711,1))), IF(L711&lt;=INDIRECT("FECHA_"&amp;$B711,1),"INCUMPLIDA","PROCESO"), "VERIFICAR FECHA")),"SIN VALOR AVANCE")</f>
        <v>CUMPLIDA</v>
      </c>
    </row>
    <row r="712" spans="1:17" ht="45.75" customHeight="1">
      <c r="A712" s="278" t="s">
        <v>17</v>
      </c>
      <c r="B712" s="203" t="s">
        <v>14</v>
      </c>
      <c r="C712" s="609"/>
      <c r="D712" s="609"/>
      <c r="E712" s="608" t="s">
        <v>1624</v>
      </c>
      <c r="F712" s="608"/>
      <c r="G712" s="196" t="s">
        <v>1625</v>
      </c>
      <c r="H712" s="515" t="s">
        <v>248</v>
      </c>
      <c r="I712" s="515" t="s">
        <v>249</v>
      </c>
      <c r="J712" s="197">
        <v>1</v>
      </c>
      <c r="K712" s="202">
        <v>45352</v>
      </c>
      <c r="L712" s="202">
        <v>45747</v>
      </c>
      <c r="M712" s="199">
        <f t="shared" si="34"/>
        <v>56.428571428571431</v>
      </c>
      <c r="N712" s="200">
        <v>1</v>
      </c>
      <c r="O712" s="515" t="s">
        <v>1446</v>
      </c>
      <c r="P712" s="200">
        <v>1</v>
      </c>
      <c r="Q712" s="201" t="str" cm="1">
        <f t="array" aca="1" ref="Q712" ca="1">IF(ISNUMBER(P712),IF(P712=100%,"CUMPLIDA",IF(AND(ISNUMBER(L712),ISNUMBER(INDIRECT("FECHA_"&amp;$B712,1))), IF(L712&lt;=INDIRECT("FECHA_"&amp;$B712,1),"INCUMPLIDA","PROCESO"), "VERIFICAR FECHA")),"SIN VALOR AVANCE")</f>
        <v>CUMPLIDA</v>
      </c>
    </row>
    <row r="713" spans="1:17" ht="45.75">
      <c r="A713" s="278" t="s">
        <v>17</v>
      </c>
      <c r="B713" s="203" t="s">
        <v>14</v>
      </c>
      <c r="C713" s="609"/>
      <c r="D713" s="609"/>
      <c r="E713" s="608"/>
      <c r="F713" s="608"/>
      <c r="G713" s="196" t="s">
        <v>1626</v>
      </c>
      <c r="H713" s="515" t="s">
        <v>251</v>
      </c>
      <c r="I713" s="515" t="s">
        <v>252</v>
      </c>
      <c r="J713" s="197">
        <v>1</v>
      </c>
      <c r="K713" s="202">
        <v>45352</v>
      </c>
      <c r="L713" s="202">
        <v>45747</v>
      </c>
      <c r="M713" s="199">
        <f t="shared" si="34"/>
        <v>56.428571428571431</v>
      </c>
      <c r="N713" s="200">
        <v>1</v>
      </c>
      <c r="O713" s="515" t="s">
        <v>1617</v>
      </c>
      <c r="P713" s="200">
        <v>1</v>
      </c>
      <c r="Q713" s="201" t="str" cm="1">
        <f t="array" aca="1" ref="Q713" ca="1">IF(ISNUMBER(P713),IF(P713=100%,"CUMPLIDA",IF(AND(ISNUMBER(L713),ISNUMBER(INDIRECT("FECHA_"&amp;$B713,1))), IF(L713&lt;=INDIRECT("FECHA_"&amp;$B713,1),"INCUMPLIDA","PROCESO"), "VERIFICAR FECHA")),"SIN VALOR AVANCE")</f>
        <v>CUMPLIDA</v>
      </c>
    </row>
    <row r="714" spans="1:17" ht="105.75">
      <c r="A714" s="278" t="s">
        <v>17</v>
      </c>
      <c r="B714" s="203" t="s">
        <v>14</v>
      </c>
      <c r="C714" s="609"/>
      <c r="D714" s="609"/>
      <c r="E714" s="608"/>
      <c r="F714" s="608"/>
      <c r="G714" s="196" t="s">
        <v>1627</v>
      </c>
      <c r="H714" s="515" t="s">
        <v>254</v>
      </c>
      <c r="I714" s="515" t="s">
        <v>255</v>
      </c>
      <c r="J714" s="197">
        <v>1</v>
      </c>
      <c r="K714" s="202">
        <v>45352</v>
      </c>
      <c r="L714" s="202">
        <v>45747</v>
      </c>
      <c r="M714" s="199">
        <f t="shared" si="34"/>
        <v>56.428571428571431</v>
      </c>
      <c r="N714" s="200">
        <v>1</v>
      </c>
      <c r="O714" s="515" t="s">
        <v>1619</v>
      </c>
      <c r="P714" s="200">
        <v>1</v>
      </c>
      <c r="Q714" s="201" t="str" cm="1">
        <f t="array" aca="1" ref="Q714" ca="1">IF(ISNUMBER(P714),IF(P714=100%,"CUMPLIDA",IF(AND(ISNUMBER(L714),ISNUMBER(INDIRECT("FECHA_"&amp;$B714,1))), IF(L714&lt;=INDIRECT("FECHA_"&amp;$B714,1),"INCUMPLIDA","PROCESO"), "VERIFICAR FECHA")),"SIN VALOR AVANCE")</f>
        <v>CUMPLIDA</v>
      </c>
    </row>
    <row r="715" spans="1:17" ht="45.75">
      <c r="A715" s="278" t="s">
        <v>17</v>
      </c>
      <c r="B715" s="203" t="s">
        <v>14</v>
      </c>
      <c r="C715" s="609"/>
      <c r="D715" s="609"/>
      <c r="E715" s="608"/>
      <c r="F715" s="608"/>
      <c r="G715" s="196" t="s">
        <v>1628</v>
      </c>
      <c r="H715" s="515" t="s">
        <v>258</v>
      </c>
      <c r="I715" s="515" t="s">
        <v>259</v>
      </c>
      <c r="J715" s="197">
        <v>2</v>
      </c>
      <c r="K715" s="202">
        <v>45748</v>
      </c>
      <c r="L715" s="202">
        <v>45930</v>
      </c>
      <c r="M715" s="199">
        <f t="shared" si="34"/>
        <v>26</v>
      </c>
      <c r="N715" s="200">
        <v>0</v>
      </c>
      <c r="O715" s="515" t="s">
        <v>1617</v>
      </c>
      <c r="P715" s="200">
        <f t="shared" ref="P715:P762" si="35">IF(B715="ITRC",N715,N715/J715)</f>
        <v>0</v>
      </c>
      <c r="Q715" s="201" t="str" cm="1">
        <f t="array" aca="1" ref="Q715" ca="1">IF(ISNUMBER(P715),IF(P715=100%,"CUMPLIDA",IF(AND(ISNUMBER(L715),ISNUMBER(INDIRECT("FECHA_"&amp;$B715,1))), IF(L715&lt;=INDIRECT("FECHA_"&amp;$B715,1),"INCUMPLIDA","PROCESO"), "VERIFICAR FECHA")),"SIN VALOR AVANCE")</f>
        <v>PROCESO</v>
      </c>
    </row>
    <row r="716" spans="1:17" ht="60">
      <c r="A716" s="278" t="s">
        <v>17</v>
      </c>
      <c r="B716" s="203" t="s">
        <v>14</v>
      </c>
      <c r="C716" s="609"/>
      <c r="D716" s="609"/>
      <c r="E716" s="608"/>
      <c r="F716" s="608"/>
      <c r="G716" s="196" t="s">
        <v>1629</v>
      </c>
      <c r="H716" s="515" t="s">
        <v>261</v>
      </c>
      <c r="I716" s="515" t="s">
        <v>262</v>
      </c>
      <c r="J716" s="197">
        <v>1</v>
      </c>
      <c r="K716" s="202">
        <v>45748</v>
      </c>
      <c r="L716" s="202">
        <v>45930</v>
      </c>
      <c r="M716" s="199">
        <f t="shared" si="34"/>
        <v>26</v>
      </c>
      <c r="N716" s="200">
        <v>0</v>
      </c>
      <c r="O716" s="515" t="s">
        <v>1446</v>
      </c>
      <c r="P716" s="200">
        <f t="shared" si="35"/>
        <v>0</v>
      </c>
      <c r="Q716" s="201" t="str" cm="1">
        <f t="array" aca="1" ref="Q716" ca="1">IF(ISNUMBER(P716),IF(P716=100%,"CUMPLIDA",IF(AND(ISNUMBER(L716),ISNUMBER(INDIRECT("FECHA_"&amp;$B716,1))), IF(L716&lt;=INDIRECT("FECHA_"&amp;$B716,1),"INCUMPLIDA","PROCESO"), "VERIFICAR FECHA")),"SIN VALOR AVANCE")</f>
        <v>PROCESO</v>
      </c>
    </row>
    <row r="717" spans="1:17" ht="150">
      <c r="A717" s="278" t="s">
        <v>17</v>
      </c>
      <c r="B717" s="203" t="s">
        <v>14</v>
      </c>
      <c r="C717" s="609"/>
      <c r="D717" s="609"/>
      <c r="E717" s="608"/>
      <c r="F717" s="608"/>
      <c r="G717" s="196" t="s">
        <v>1630</v>
      </c>
      <c r="H717" s="515" t="s">
        <v>264</v>
      </c>
      <c r="I717" s="515" t="s">
        <v>265</v>
      </c>
      <c r="J717" s="197">
        <v>2</v>
      </c>
      <c r="K717" s="202">
        <v>45748</v>
      </c>
      <c r="L717" s="202">
        <v>45930</v>
      </c>
      <c r="M717" s="199">
        <f t="shared" si="34"/>
        <v>26</v>
      </c>
      <c r="N717" s="200">
        <v>0</v>
      </c>
      <c r="O717" s="515" t="s">
        <v>1619</v>
      </c>
      <c r="P717" s="200">
        <f t="shared" si="35"/>
        <v>0</v>
      </c>
      <c r="Q717" s="201" t="str" cm="1">
        <f t="array" aca="1" ref="Q717" ca="1">IF(ISNUMBER(P717),IF(P717=100%,"CUMPLIDA",IF(AND(ISNUMBER(L717),ISNUMBER(INDIRECT("FECHA_"&amp;$B717,1))), IF(L717&lt;=INDIRECT("FECHA_"&amp;$B717,1),"INCUMPLIDA","PROCESO"), "VERIFICAR FECHA")),"SIN VALOR AVANCE")</f>
        <v>PROCESO</v>
      </c>
    </row>
    <row r="718" spans="1:17" ht="45.75">
      <c r="A718" s="278" t="s">
        <v>17</v>
      </c>
      <c r="B718" s="203" t="s">
        <v>14</v>
      </c>
      <c r="C718" s="609"/>
      <c r="D718" s="609"/>
      <c r="E718" s="608"/>
      <c r="F718" s="608"/>
      <c r="G718" s="196" t="s">
        <v>1631</v>
      </c>
      <c r="H718" s="515" t="s">
        <v>237</v>
      </c>
      <c r="I718" s="515" t="s">
        <v>238</v>
      </c>
      <c r="J718" s="197">
        <v>1</v>
      </c>
      <c r="K718" s="202">
        <v>45352</v>
      </c>
      <c r="L718" s="202">
        <v>45747</v>
      </c>
      <c r="M718" s="199">
        <f t="shared" si="34"/>
        <v>56.428571428571431</v>
      </c>
      <c r="N718" s="200">
        <v>1</v>
      </c>
      <c r="O718" s="515" t="s">
        <v>1446</v>
      </c>
      <c r="P718" s="200">
        <f t="shared" si="35"/>
        <v>1</v>
      </c>
      <c r="Q718" s="201" t="str" cm="1">
        <f t="array" aca="1" ref="Q718" ca="1">IF(ISNUMBER(P718),IF(P718=100%,"CUMPLIDA",IF(AND(ISNUMBER(L718),ISNUMBER(INDIRECT("FECHA_"&amp;$B718,1))), IF(L718&lt;=INDIRECT("FECHA_"&amp;$B718,1),"INCUMPLIDA","PROCESO"), "VERIFICAR FECHA")),"SIN VALOR AVANCE")</f>
        <v>CUMPLIDA</v>
      </c>
    </row>
    <row r="719" spans="1:17" ht="45.75">
      <c r="A719" s="278" t="s">
        <v>17</v>
      </c>
      <c r="B719" s="203" t="s">
        <v>14</v>
      </c>
      <c r="C719" s="609"/>
      <c r="D719" s="609"/>
      <c r="E719" s="608"/>
      <c r="F719" s="608"/>
      <c r="G719" s="196" t="s">
        <v>1632</v>
      </c>
      <c r="H719" s="515" t="s">
        <v>241</v>
      </c>
      <c r="I719" s="515" t="s">
        <v>242</v>
      </c>
      <c r="J719" s="197">
        <v>1</v>
      </c>
      <c r="K719" s="202">
        <v>45352</v>
      </c>
      <c r="L719" s="202">
        <v>45747</v>
      </c>
      <c r="M719" s="199">
        <f t="shared" si="34"/>
        <v>56.428571428571431</v>
      </c>
      <c r="N719" s="200">
        <v>1</v>
      </c>
      <c r="O719" s="515" t="s">
        <v>1617</v>
      </c>
      <c r="P719" s="200">
        <f t="shared" si="35"/>
        <v>1</v>
      </c>
      <c r="Q719" s="201" t="str" cm="1">
        <f t="array" aca="1" ref="Q719" ca="1">IF(ISNUMBER(P719),IF(P719=100%,"CUMPLIDA",IF(AND(ISNUMBER(L719),ISNUMBER(INDIRECT("FECHA_"&amp;$B719,1))), IF(L719&lt;=INDIRECT("FECHA_"&amp;$B719,1),"INCUMPLIDA","PROCESO"), "VERIFICAR FECHA")),"SIN VALOR AVANCE")</f>
        <v>CUMPLIDA</v>
      </c>
    </row>
    <row r="720" spans="1:17" ht="45.75">
      <c r="A720" s="278" t="s">
        <v>17</v>
      </c>
      <c r="B720" s="203" t="s">
        <v>14</v>
      </c>
      <c r="C720" s="609"/>
      <c r="D720" s="609"/>
      <c r="E720" s="608"/>
      <c r="F720" s="608"/>
      <c r="G720" s="196" t="s">
        <v>1633</v>
      </c>
      <c r="H720" s="515" t="s">
        <v>248</v>
      </c>
      <c r="I720" s="515" t="s">
        <v>249</v>
      </c>
      <c r="J720" s="197">
        <v>1</v>
      </c>
      <c r="K720" s="202">
        <v>45352</v>
      </c>
      <c r="L720" s="202">
        <v>45747</v>
      </c>
      <c r="M720" s="199">
        <f t="shared" si="34"/>
        <v>56.428571428571431</v>
      </c>
      <c r="N720" s="200">
        <v>1</v>
      </c>
      <c r="O720" s="515" t="s">
        <v>1446</v>
      </c>
      <c r="P720" s="200">
        <f t="shared" si="35"/>
        <v>1</v>
      </c>
      <c r="Q720" s="201" t="str" cm="1">
        <f t="array" aca="1" ref="Q720" ca="1">IF(ISNUMBER(P720),IF(P720=100%,"CUMPLIDA",IF(AND(ISNUMBER(L720),ISNUMBER(INDIRECT("FECHA_"&amp;$B720,1))), IF(L720&lt;=INDIRECT("FECHA_"&amp;$B720,1),"INCUMPLIDA","PROCESO"), "VERIFICAR FECHA")),"SIN VALOR AVANCE")</f>
        <v>CUMPLIDA</v>
      </c>
    </row>
    <row r="721" spans="1:17" ht="45.75">
      <c r="A721" s="278" t="s">
        <v>17</v>
      </c>
      <c r="B721" s="203" t="s">
        <v>14</v>
      </c>
      <c r="C721" s="609"/>
      <c r="D721" s="609"/>
      <c r="E721" s="608"/>
      <c r="F721" s="608"/>
      <c r="G721" s="196" t="s">
        <v>158</v>
      </c>
      <c r="H721" s="515" t="s">
        <v>251</v>
      </c>
      <c r="I721" s="515" t="s">
        <v>252</v>
      </c>
      <c r="J721" s="197">
        <v>1</v>
      </c>
      <c r="K721" s="202">
        <v>45352</v>
      </c>
      <c r="L721" s="202">
        <v>45747</v>
      </c>
      <c r="M721" s="199">
        <f t="shared" si="34"/>
        <v>56.428571428571431</v>
      </c>
      <c r="N721" s="200">
        <v>1</v>
      </c>
      <c r="O721" s="515" t="s">
        <v>1617</v>
      </c>
      <c r="P721" s="200">
        <f t="shared" si="35"/>
        <v>1</v>
      </c>
      <c r="Q721" s="201" t="str" cm="1">
        <f t="array" aca="1" ref="Q721" ca="1">IF(ISNUMBER(P721),IF(P721=100%,"CUMPLIDA",IF(AND(ISNUMBER(L721),ISNUMBER(INDIRECT("FECHA_"&amp;$B721,1))), IF(L721&lt;=INDIRECT("FECHA_"&amp;$B721,1),"INCUMPLIDA","PROCESO"), "VERIFICAR FECHA")),"SIN VALOR AVANCE")</f>
        <v>CUMPLIDA</v>
      </c>
    </row>
    <row r="722" spans="1:17" ht="105.75">
      <c r="A722" s="278" t="s">
        <v>17</v>
      </c>
      <c r="B722" s="203" t="s">
        <v>14</v>
      </c>
      <c r="C722" s="609"/>
      <c r="D722" s="609"/>
      <c r="E722" s="608"/>
      <c r="F722" s="608"/>
      <c r="G722" s="196" t="s">
        <v>1634</v>
      </c>
      <c r="H722" s="515" t="s">
        <v>254</v>
      </c>
      <c r="I722" s="515" t="s">
        <v>255</v>
      </c>
      <c r="J722" s="197">
        <v>1</v>
      </c>
      <c r="K722" s="202">
        <v>45352</v>
      </c>
      <c r="L722" s="202">
        <v>45747</v>
      </c>
      <c r="M722" s="199">
        <f t="shared" si="34"/>
        <v>56.428571428571431</v>
      </c>
      <c r="N722" s="200">
        <v>1</v>
      </c>
      <c r="O722" s="515" t="s">
        <v>1619</v>
      </c>
      <c r="P722" s="200">
        <f t="shared" si="35"/>
        <v>1</v>
      </c>
      <c r="Q722" s="201" t="str" cm="1">
        <f t="array" aca="1" ref="Q722" ca="1">IF(ISNUMBER(P722),IF(P722=100%,"CUMPLIDA",IF(AND(ISNUMBER(L722),ISNUMBER(INDIRECT("FECHA_"&amp;$B722,1))), IF(L722&lt;=INDIRECT("FECHA_"&amp;$B722,1),"INCUMPLIDA","PROCESO"), "VERIFICAR FECHA")),"SIN VALOR AVANCE")</f>
        <v>CUMPLIDA</v>
      </c>
    </row>
    <row r="723" spans="1:17" ht="45.75">
      <c r="A723" s="278" t="s">
        <v>17</v>
      </c>
      <c r="B723" s="203" t="s">
        <v>14</v>
      </c>
      <c r="C723" s="609"/>
      <c r="D723" s="609"/>
      <c r="E723" s="608"/>
      <c r="F723" s="608"/>
      <c r="G723" s="196" t="s">
        <v>1635</v>
      </c>
      <c r="H723" s="515" t="s">
        <v>258</v>
      </c>
      <c r="I723" s="515" t="s">
        <v>259</v>
      </c>
      <c r="J723" s="197">
        <v>2</v>
      </c>
      <c r="K723" s="202">
        <v>45748</v>
      </c>
      <c r="L723" s="202">
        <v>45930</v>
      </c>
      <c r="M723" s="199">
        <f t="shared" si="34"/>
        <v>26</v>
      </c>
      <c r="N723" s="200">
        <v>0</v>
      </c>
      <c r="O723" s="515" t="s">
        <v>1617</v>
      </c>
      <c r="P723" s="200">
        <f t="shared" si="35"/>
        <v>0</v>
      </c>
      <c r="Q723" s="201" t="str" cm="1">
        <f t="array" aca="1" ref="Q723" ca="1">IF(ISNUMBER(P723),IF(P723=100%,"CUMPLIDA",IF(AND(ISNUMBER(L723),ISNUMBER(INDIRECT("FECHA_"&amp;$B723,1))), IF(L723&lt;=INDIRECT("FECHA_"&amp;$B723,1),"INCUMPLIDA","PROCESO"), "VERIFICAR FECHA")),"SIN VALOR AVANCE")</f>
        <v>PROCESO</v>
      </c>
    </row>
    <row r="724" spans="1:17" ht="60">
      <c r="A724" s="278" t="s">
        <v>17</v>
      </c>
      <c r="B724" s="203" t="s">
        <v>14</v>
      </c>
      <c r="C724" s="609"/>
      <c r="D724" s="609"/>
      <c r="E724" s="608"/>
      <c r="F724" s="608"/>
      <c r="G724" s="196" t="s">
        <v>1636</v>
      </c>
      <c r="H724" s="515" t="s">
        <v>261</v>
      </c>
      <c r="I724" s="515" t="s">
        <v>262</v>
      </c>
      <c r="J724" s="197">
        <v>1</v>
      </c>
      <c r="K724" s="202">
        <v>45748</v>
      </c>
      <c r="L724" s="202">
        <v>45930</v>
      </c>
      <c r="M724" s="199">
        <f t="shared" si="34"/>
        <v>26</v>
      </c>
      <c r="N724" s="200">
        <v>0</v>
      </c>
      <c r="O724" s="515" t="s">
        <v>1446</v>
      </c>
      <c r="P724" s="200">
        <f t="shared" si="35"/>
        <v>0</v>
      </c>
      <c r="Q724" s="201" t="str" cm="1">
        <f t="array" aca="1" ref="Q724" ca="1">IF(ISNUMBER(P724),IF(P724=100%,"CUMPLIDA",IF(AND(ISNUMBER(L724),ISNUMBER(INDIRECT("FECHA_"&amp;$B724,1))), IF(L724&lt;=INDIRECT("FECHA_"&amp;$B724,1),"INCUMPLIDA","PROCESO"), "VERIFICAR FECHA")),"SIN VALOR AVANCE")</f>
        <v>PROCESO</v>
      </c>
    </row>
    <row r="725" spans="1:17" ht="150">
      <c r="A725" s="278" t="s">
        <v>17</v>
      </c>
      <c r="B725" s="203" t="s">
        <v>14</v>
      </c>
      <c r="C725" s="609"/>
      <c r="D725" s="609"/>
      <c r="E725" s="608"/>
      <c r="F725" s="608"/>
      <c r="G725" s="196" t="s">
        <v>1637</v>
      </c>
      <c r="H725" s="515" t="s">
        <v>264</v>
      </c>
      <c r="I725" s="515" t="s">
        <v>265</v>
      </c>
      <c r="J725" s="197">
        <v>2</v>
      </c>
      <c r="K725" s="202">
        <v>45748</v>
      </c>
      <c r="L725" s="202">
        <v>45930</v>
      </c>
      <c r="M725" s="199">
        <f t="shared" si="34"/>
        <v>26</v>
      </c>
      <c r="N725" s="200">
        <v>0</v>
      </c>
      <c r="O725" s="515" t="s">
        <v>1619</v>
      </c>
      <c r="P725" s="200">
        <f t="shared" si="35"/>
        <v>0</v>
      </c>
      <c r="Q725" s="201" t="str" cm="1">
        <f t="array" aca="1" ref="Q725" ca="1">IF(ISNUMBER(P725),IF(P725=100%,"CUMPLIDA",IF(AND(ISNUMBER(L725),ISNUMBER(INDIRECT("FECHA_"&amp;$B725,1))), IF(L725&lt;=INDIRECT("FECHA_"&amp;$B725,1),"INCUMPLIDA","PROCESO"), "VERIFICAR FECHA")),"SIN VALOR AVANCE")</f>
        <v>PROCESO</v>
      </c>
    </row>
    <row r="726" spans="1:17" ht="105.75">
      <c r="A726" s="278" t="s">
        <v>17</v>
      </c>
      <c r="B726" s="203" t="s">
        <v>14</v>
      </c>
      <c r="C726" s="609"/>
      <c r="D726" s="609"/>
      <c r="E726" s="608"/>
      <c r="F726" s="608"/>
      <c r="G726" s="196" t="s">
        <v>1638</v>
      </c>
      <c r="H726" s="515" t="s">
        <v>1639</v>
      </c>
      <c r="I726" s="515" t="s">
        <v>1640</v>
      </c>
      <c r="J726" s="197">
        <v>1</v>
      </c>
      <c r="K726" s="202">
        <v>44805</v>
      </c>
      <c r="L726" s="202">
        <v>44864</v>
      </c>
      <c r="M726" s="199">
        <f t="shared" si="34"/>
        <v>8.4285714285714288</v>
      </c>
      <c r="N726" s="200">
        <v>1</v>
      </c>
      <c r="O726" s="515" t="s">
        <v>1641</v>
      </c>
      <c r="P726" s="200">
        <f t="shared" si="35"/>
        <v>1</v>
      </c>
      <c r="Q726" s="201" t="str" cm="1">
        <f t="array" aca="1" ref="Q726" ca="1">IF(ISNUMBER(P726),IF(P726=100%,"CUMPLIDA",IF(AND(ISNUMBER(L726),ISNUMBER(INDIRECT("FECHA_"&amp;$B726,1))), IF(L726&lt;=INDIRECT("FECHA_"&amp;$B726,1),"INCUMPLIDA","PROCESO"), "VERIFICAR FECHA")),"SIN VALOR AVANCE")</f>
        <v>CUMPLIDA</v>
      </c>
    </row>
    <row r="727" spans="1:17" ht="45.75">
      <c r="A727" s="278" t="s">
        <v>17</v>
      </c>
      <c r="B727" s="203" t="s">
        <v>14</v>
      </c>
      <c r="C727" s="609"/>
      <c r="D727" s="609"/>
      <c r="E727" s="608"/>
      <c r="F727" s="608"/>
      <c r="G727" s="196" t="s">
        <v>1642</v>
      </c>
      <c r="H727" s="515" t="s">
        <v>237</v>
      </c>
      <c r="I727" s="515" t="s">
        <v>238</v>
      </c>
      <c r="J727" s="197">
        <v>1</v>
      </c>
      <c r="K727" s="202">
        <v>45352</v>
      </c>
      <c r="L727" s="202">
        <v>45747</v>
      </c>
      <c r="M727" s="199">
        <f t="shared" si="34"/>
        <v>56.428571428571431</v>
      </c>
      <c r="N727" s="200">
        <v>1</v>
      </c>
      <c r="O727" s="515" t="s">
        <v>1446</v>
      </c>
      <c r="P727" s="200">
        <f t="shared" si="35"/>
        <v>1</v>
      </c>
      <c r="Q727" s="201" t="str" cm="1">
        <f t="array" aca="1" ref="Q727" ca="1">IF(ISNUMBER(P727),IF(P727=100%,"CUMPLIDA",IF(AND(ISNUMBER(L727),ISNUMBER(INDIRECT("FECHA_"&amp;$B727,1))), IF(L727&lt;=INDIRECT("FECHA_"&amp;$B727,1),"INCUMPLIDA","PROCESO"), "VERIFICAR FECHA")),"SIN VALOR AVANCE")</f>
        <v>CUMPLIDA</v>
      </c>
    </row>
    <row r="728" spans="1:17" ht="45.75">
      <c r="A728" s="278" t="s">
        <v>17</v>
      </c>
      <c r="B728" s="203" t="s">
        <v>14</v>
      </c>
      <c r="C728" s="609"/>
      <c r="D728" s="609"/>
      <c r="E728" s="608"/>
      <c r="F728" s="608"/>
      <c r="G728" s="196" t="s">
        <v>1643</v>
      </c>
      <c r="H728" s="515" t="s">
        <v>241</v>
      </c>
      <c r="I728" s="515" t="s">
        <v>242</v>
      </c>
      <c r="J728" s="197">
        <v>1</v>
      </c>
      <c r="K728" s="202">
        <v>45352</v>
      </c>
      <c r="L728" s="202">
        <v>45747</v>
      </c>
      <c r="M728" s="199">
        <f t="shared" si="34"/>
        <v>56.428571428571431</v>
      </c>
      <c r="N728" s="200">
        <v>1</v>
      </c>
      <c r="O728" s="515" t="s">
        <v>1617</v>
      </c>
      <c r="P728" s="200">
        <f t="shared" si="35"/>
        <v>1</v>
      </c>
      <c r="Q728" s="201" t="str" cm="1">
        <f t="array" aca="1" ref="Q728" ca="1">IF(ISNUMBER(P728),IF(P728=100%,"CUMPLIDA",IF(AND(ISNUMBER(L728),ISNUMBER(INDIRECT("FECHA_"&amp;$B728,1))), IF(L728&lt;=INDIRECT("FECHA_"&amp;$B728,1),"INCUMPLIDA","PROCESO"), "VERIFICAR FECHA")),"SIN VALOR AVANCE")</f>
        <v>CUMPLIDA</v>
      </c>
    </row>
    <row r="729" spans="1:17" ht="45.75">
      <c r="A729" s="278" t="s">
        <v>17</v>
      </c>
      <c r="B729" s="203" t="s">
        <v>14</v>
      </c>
      <c r="C729" s="609"/>
      <c r="D729" s="609"/>
      <c r="E729" s="608"/>
      <c r="F729" s="608"/>
      <c r="G729" s="196" t="s">
        <v>1644</v>
      </c>
      <c r="H729" s="515" t="s">
        <v>248</v>
      </c>
      <c r="I729" s="515" t="s">
        <v>249</v>
      </c>
      <c r="J729" s="197">
        <v>1</v>
      </c>
      <c r="K729" s="202">
        <v>45352</v>
      </c>
      <c r="L729" s="202">
        <v>45747</v>
      </c>
      <c r="M729" s="199">
        <f t="shared" si="34"/>
        <v>56.428571428571431</v>
      </c>
      <c r="N729" s="200">
        <v>1</v>
      </c>
      <c r="O729" s="515" t="s">
        <v>1446</v>
      </c>
      <c r="P729" s="200">
        <f t="shared" si="35"/>
        <v>1</v>
      </c>
      <c r="Q729" s="201" t="str" cm="1">
        <f t="array" aca="1" ref="Q729" ca="1">IF(ISNUMBER(P729),IF(P729=100%,"CUMPLIDA",IF(AND(ISNUMBER(L729),ISNUMBER(INDIRECT("FECHA_"&amp;$B729,1))), IF(L729&lt;=INDIRECT("FECHA_"&amp;$B729,1),"INCUMPLIDA","PROCESO"), "VERIFICAR FECHA")),"SIN VALOR AVANCE")</f>
        <v>CUMPLIDA</v>
      </c>
    </row>
    <row r="730" spans="1:17" ht="45.75">
      <c r="A730" s="278" t="s">
        <v>17</v>
      </c>
      <c r="B730" s="203" t="s">
        <v>14</v>
      </c>
      <c r="C730" s="609"/>
      <c r="D730" s="609"/>
      <c r="E730" s="608"/>
      <c r="F730" s="608"/>
      <c r="G730" s="196" t="s">
        <v>1645</v>
      </c>
      <c r="H730" s="515" t="s">
        <v>251</v>
      </c>
      <c r="I730" s="515" t="s">
        <v>252</v>
      </c>
      <c r="J730" s="197">
        <v>1</v>
      </c>
      <c r="K730" s="202">
        <v>45352</v>
      </c>
      <c r="L730" s="202">
        <v>45747</v>
      </c>
      <c r="M730" s="199">
        <f t="shared" si="34"/>
        <v>56.428571428571431</v>
      </c>
      <c r="N730" s="200">
        <v>1</v>
      </c>
      <c r="O730" s="515" t="s">
        <v>1617</v>
      </c>
      <c r="P730" s="200">
        <f t="shared" si="35"/>
        <v>1</v>
      </c>
      <c r="Q730" s="201" t="str" cm="1">
        <f t="array" aca="1" ref="Q730" ca="1">IF(ISNUMBER(P730),IF(P730=100%,"CUMPLIDA",IF(AND(ISNUMBER(L730),ISNUMBER(INDIRECT("FECHA_"&amp;$B730,1))), IF(L730&lt;=INDIRECT("FECHA_"&amp;$B730,1),"INCUMPLIDA","PROCESO"), "VERIFICAR FECHA")),"SIN VALOR AVANCE")</f>
        <v>CUMPLIDA</v>
      </c>
    </row>
    <row r="731" spans="1:17" ht="105.75">
      <c r="A731" s="278" t="s">
        <v>17</v>
      </c>
      <c r="B731" s="203" t="s">
        <v>14</v>
      </c>
      <c r="C731" s="609"/>
      <c r="D731" s="609"/>
      <c r="E731" s="608"/>
      <c r="F731" s="608"/>
      <c r="G731" s="196" t="s">
        <v>1646</v>
      </c>
      <c r="H731" s="515" t="s">
        <v>254</v>
      </c>
      <c r="I731" s="515" t="s">
        <v>255</v>
      </c>
      <c r="J731" s="197">
        <v>1</v>
      </c>
      <c r="K731" s="202">
        <v>45352</v>
      </c>
      <c r="L731" s="202">
        <v>45747</v>
      </c>
      <c r="M731" s="199">
        <f t="shared" si="34"/>
        <v>56.428571428571431</v>
      </c>
      <c r="N731" s="200">
        <v>1</v>
      </c>
      <c r="O731" s="515" t="s">
        <v>1619</v>
      </c>
      <c r="P731" s="200">
        <f t="shared" si="35"/>
        <v>1</v>
      </c>
      <c r="Q731" s="201" t="str" cm="1">
        <f t="array" aca="1" ref="Q731" ca="1">IF(ISNUMBER(P731),IF(P731=100%,"CUMPLIDA",IF(AND(ISNUMBER(L731),ISNUMBER(INDIRECT("FECHA_"&amp;$B731,1))), IF(L731&lt;=INDIRECT("FECHA_"&amp;$B731,1),"INCUMPLIDA","PROCESO"), "VERIFICAR FECHA")),"SIN VALOR AVANCE")</f>
        <v>CUMPLIDA</v>
      </c>
    </row>
    <row r="732" spans="1:17" ht="45.75">
      <c r="A732" s="278" t="s">
        <v>17</v>
      </c>
      <c r="B732" s="203" t="s">
        <v>14</v>
      </c>
      <c r="C732" s="609"/>
      <c r="D732" s="609"/>
      <c r="E732" s="608"/>
      <c r="F732" s="608"/>
      <c r="G732" s="196" t="s">
        <v>1647</v>
      </c>
      <c r="H732" s="515" t="s">
        <v>258</v>
      </c>
      <c r="I732" s="515" t="s">
        <v>259</v>
      </c>
      <c r="J732" s="197">
        <v>2</v>
      </c>
      <c r="K732" s="202">
        <v>45748</v>
      </c>
      <c r="L732" s="202">
        <v>45930</v>
      </c>
      <c r="M732" s="199">
        <f t="shared" si="34"/>
        <v>26</v>
      </c>
      <c r="N732" s="200">
        <v>0</v>
      </c>
      <c r="O732" s="515" t="s">
        <v>1617</v>
      </c>
      <c r="P732" s="200">
        <f t="shared" si="35"/>
        <v>0</v>
      </c>
      <c r="Q732" s="201" t="str" cm="1">
        <f t="array" aca="1" ref="Q732" ca="1">IF(ISNUMBER(P732),IF(P732=100%,"CUMPLIDA",IF(AND(ISNUMBER(L732),ISNUMBER(INDIRECT("FECHA_"&amp;$B732,1))), IF(L732&lt;=INDIRECT("FECHA_"&amp;$B732,1),"INCUMPLIDA","PROCESO"), "VERIFICAR FECHA")),"SIN VALOR AVANCE")</f>
        <v>PROCESO</v>
      </c>
    </row>
    <row r="733" spans="1:17" ht="60">
      <c r="A733" s="278" t="s">
        <v>17</v>
      </c>
      <c r="B733" s="203" t="s">
        <v>14</v>
      </c>
      <c r="C733" s="609"/>
      <c r="D733" s="609"/>
      <c r="E733" s="608"/>
      <c r="F733" s="608"/>
      <c r="G733" s="196" t="s">
        <v>1648</v>
      </c>
      <c r="H733" s="515" t="s">
        <v>261</v>
      </c>
      <c r="I733" s="515" t="s">
        <v>262</v>
      </c>
      <c r="J733" s="197">
        <v>1</v>
      </c>
      <c r="K733" s="202">
        <v>45748</v>
      </c>
      <c r="L733" s="202">
        <v>45930</v>
      </c>
      <c r="M733" s="199">
        <f t="shared" si="34"/>
        <v>26</v>
      </c>
      <c r="N733" s="200">
        <v>0</v>
      </c>
      <c r="O733" s="515" t="s">
        <v>1446</v>
      </c>
      <c r="P733" s="200">
        <f t="shared" si="35"/>
        <v>0</v>
      </c>
      <c r="Q733" s="201" t="str" cm="1">
        <f t="array" aca="1" ref="Q733" ca="1">IF(ISNUMBER(P733),IF(P733=100%,"CUMPLIDA",IF(AND(ISNUMBER(L733),ISNUMBER(INDIRECT("FECHA_"&amp;$B733,1))), IF(L733&lt;=INDIRECT("FECHA_"&amp;$B733,1),"INCUMPLIDA","PROCESO"), "VERIFICAR FECHA")),"SIN VALOR AVANCE")</f>
        <v>PROCESO</v>
      </c>
    </row>
    <row r="734" spans="1:17" ht="150">
      <c r="A734" s="278" t="s">
        <v>17</v>
      </c>
      <c r="B734" s="203" t="s">
        <v>14</v>
      </c>
      <c r="C734" s="609"/>
      <c r="D734" s="609"/>
      <c r="E734" s="608"/>
      <c r="F734" s="608"/>
      <c r="G734" s="196" t="s">
        <v>1649</v>
      </c>
      <c r="H734" s="515" t="s">
        <v>264</v>
      </c>
      <c r="I734" s="515" t="s">
        <v>265</v>
      </c>
      <c r="J734" s="197">
        <v>2</v>
      </c>
      <c r="K734" s="202">
        <v>45748</v>
      </c>
      <c r="L734" s="202">
        <v>45930</v>
      </c>
      <c r="M734" s="199">
        <f t="shared" si="34"/>
        <v>26</v>
      </c>
      <c r="N734" s="200">
        <v>0</v>
      </c>
      <c r="O734" s="515" t="s">
        <v>1619</v>
      </c>
      <c r="P734" s="200">
        <f t="shared" si="35"/>
        <v>0</v>
      </c>
      <c r="Q734" s="201" t="str" cm="1">
        <f t="array" aca="1" ref="Q734" ca="1">IF(ISNUMBER(P734),IF(P734=100%,"CUMPLIDA",IF(AND(ISNUMBER(L734),ISNUMBER(INDIRECT("FECHA_"&amp;$B734,1))), IF(L734&lt;=INDIRECT("FECHA_"&amp;$B734,1),"INCUMPLIDA","PROCESO"), "VERIFICAR FECHA")),"SIN VALOR AVANCE")</f>
        <v>PROCESO</v>
      </c>
    </row>
    <row r="735" spans="1:17" ht="375" customHeight="1">
      <c r="A735" s="278" t="s">
        <v>17</v>
      </c>
      <c r="B735" s="203" t="s">
        <v>14</v>
      </c>
      <c r="C735" s="609" t="s">
        <v>1650</v>
      </c>
      <c r="D735" s="609" t="s">
        <v>312</v>
      </c>
      <c r="E735" s="196" t="s">
        <v>1651</v>
      </c>
      <c r="F735" s="608" t="s">
        <v>1652</v>
      </c>
      <c r="G735" s="205" t="s">
        <v>1653</v>
      </c>
      <c r="H735" s="517" t="s">
        <v>1654</v>
      </c>
      <c r="I735" s="517" t="s">
        <v>1655</v>
      </c>
      <c r="J735" s="204">
        <v>1</v>
      </c>
      <c r="K735" s="198">
        <v>44825</v>
      </c>
      <c r="L735" s="198">
        <v>45107</v>
      </c>
      <c r="M735" s="199">
        <f t="shared" si="34"/>
        <v>40.285714285714285</v>
      </c>
      <c r="N735" s="200">
        <v>1</v>
      </c>
      <c r="O735" s="515" t="s">
        <v>1656</v>
      </c>
      <c r="P735" s="200">
        <f t="shared" si="35"/>
        <v>1</v>
      </c>
      <c r="Q735" s="201" t="str" cm="1">
        <f t="array" aca="1" ref="Q735" ca="1">IF(ISNUMBER(P735),IF(P735=100%,"CUMPLIDA",IF(AND(ISNUMBER(L735),ISNUMBER(INDIRECT("FECHA_"&amp;$B735,1))), IF(L735&lt;=INDIRECT("FECHA_"&amp;$B735,1),"INCUMPLIDA","PROCESO"), "VERIFICAR FECHA")),"SIN VALOR AVANCE")</f>
        <v>CUMPLIDA</v>
      </c>
    </row>
    <row r="736" spans="1:17" ht="315" customHeight="1">
      <c r="A736" s="278" t="s">
        <v>17</v>
      </c>
      <c r="B736" s="203" t="s">
        <v>14</v>
      </c>
      <c r="C736" s="609"/>
      <c r="D736" s="609"/>
      <c r="E736" s="196" t="s">
        <v>1657</v>
      </c>
      <c r="F736" s="608"/>
      <c r="G736" s="205" t="s">
        <v>1658</v>
      </c>
      <c r="H736" s="517" t="s">
        <v>1654</v>
      </c>
      <c r="I736" s="517" t="s">
        <v>1655</v>
      </c>
      <c r="J736" s="204">
        <v>1</v>
      </c>
      <c r="K736" s="198">
        <v>44825</v>
      </c>
      <c r="L736" s="198">
        <v>45107</v>
      </c>
      <c r="M736" s="199">
        <f t="shared" si="34"/>
        <v>40.285714285714285</v>
      </c>
      <c r="N736" s="200">
        <v>1</v>
      </c>
      <c r="O736" s="515" t="s">
        <v>1656</v>
      </c>
      <c r="P736" s="200">
        <f t="shared" si="35"/>
        <v>1</v>
      </c>
      <c r="Q736" s="201" t="str" cm="1">
        <f t="array" aca="1" ref="Q736" ca="1">IF(ISNUMBER(P736),IF(P736=100%,"CUMPLIDA",IF(AND(ISNUMBER(L736),ISNUMBER(INDIRECT("FECHA_"&amp;$B736,1))), IF(L736&lt;=INDIRECT("FECHA_"&amp;$B736,1),"INCUMPLIDA","PROCESO"), "VERIFICAR FECHA")),"SIN VALOR AVANCE")</f>
        <v>CUMPLIDA</v>
      </c>
    </row>
    <row r="737" spans="1:17" ht="90" customHeight="1">
      <c r="A737" s="278" t="s">
        <v>17</v>
      </c>
      <c r="B737" s="203" t="s">
        <v>14</v>
      </c>
      <c r="C737" s="609"/>
      <c r="D737" s="609"/>
      <c r="E737" s="611" t="s">
        <v>1659</v>
      </c>
      <c r="F737" s="608"/>
      <c r="G737" s="205" t="s">
        <v>1660</v>
      </c>
      <c r="H737" s="515" t="s">
        <v>1661</v>
      </c>
      <c r="I737" s="517" t="s">
        <v>1662</v>
      </c>
      <c r="J737" s="200">
        <v>1</v>
      </c>
      <c r="K737" s="198">
        <v>44958</v>
      </c>
      <c r="L737" s="198">
        <v>45291</v>
      </c>
      <c r="M737" s="199">
        <f t="shared" si="34"/>
        <v>47.571428571428569</v>
      </c>
      <c r="N737" s="200">
        <v>1</v>
      </c>
      <c r="O737" s="515" t="s">
        <v>1663</v>
      </c>
      <c r="P737" s="200">
        <f t="shared" si="35"/>
        <v>1</v>
      </c>
      <c r="Q737" s="201" t="str" cm="1">
        <f t="array" aca="1" ref="Q737" ca="1">IF(ISNUMBER(P737),IF(P737=100%,"CUMPLIDA",IF(AND(ISNUMBER(L737),ISNUMBER(INDIRECT("FECHA_"&amp;$B737,1))), IF(L737&lt;=INDIRECT("FECHA_"&amp;$B737,1),"INCUMPLIDA","PROCESO"), "VERIFICAR FECHA")),"SIN VALOR AVANCE")</f>
        <v>CUMPLIDA</v>
      </c>
    </row>
    <row r="738" spans="1:17" ht="165">
      <c r="A738" s="278" t="s">
        <v>17</v>
      </c>
      <c r="B738" s="203" t="s">
        <v>14</v>
      </c>
      <c r="C738" s="609"/>
      <c r="D738" s="609"/>
      <c r="E738" s="611"/>
      <c r="F738" s="608"/>
      <c r="G738" s="205" t="s">
        <v>1664</v>
      </c>
      <c r="H738" s="517" t="s">
        <v>1665</v>
      </c>
      <c r="I738" s="517" t="s">
        <v>1662</v>
      </c>
      <c r="J738" s="200">
        <v>1</v>
      </c>
      <c r="K738" s="198">
        <v>44941</v>
      </c>
      <c r="L738" s="198">
        <v>45092</v>
      </c>
      <c r="M738" s="199">
        <f t="shared" si="34"/>
        <v>21.571428571428573</v>
      </c>
      <c r="N738" s="200">
        <v>1</v>
      </c>
      <c r="O738" s="515" t="s">
        <v>1663</v>
      </c>
      <c r="P738" s="200">
        <f t="shared" si="35"/>
        <v>1</v>
      </c>
      <c r="Q738" s="201" t="str" cm="1">
        <f t="array" aca="1" ref="Q738" ca="1">IF(ISNUMBER(P738),IF(P738=100%,"CUMPLIDA",IF(AND(ISNUMBER(L738),ISNUMBER(INDIRECT("FECHA_"&amp;$B738,1))), IF(L738&lt;=INDIRECT("FECHA_"&amp;$B738,1),"INCUMPLIDA","PROCESO"), "VERIFICAR FECHA")),"SIN VALOR AVANCE")</f>
        <v>CUMPLIDA</v>
      </c>
    </row>
    <row r="739" spans="1:17" ht="135" customHeight="1">
      <c r="A739" s="278" t="s">
        <v>17</v>
      </c>
      <c r="B739" s="203" t="s">
        <v>14</v>
      </c>
      <c r="C739" s="609" t="s">
        <v>1666</v>
      </c>
      <c r="D739" s="609" t="s">
        <v>312</v>
      </c>
      <c r="E739" s="608" t="s">
        <v>1667</v>
      </c>
      <c r="F739" s="608" t="s">
        <v>1668</v>
      </c>
      <c r="G739" s="196" t="s">
        <v>1669</v>
      </c>
      <c r="H739" s="515" t="s">
        <v>1670</v>
      </c>
      <c r="I739" s="515" t="s">
        <v>1671</v>
      </c>
      <c r="J739" s="204">
        <v>2</v>
      </c>
      <c r="K739" s="198">
        <v>45047</v>
      </c>
      <c r="L739" s="198">
        <v>45322</v>
      </c>
      <c r="M739" s="199">
        <f t="shared" si="34"/>
        <v>39.285714285714285</v>
      </c>
      <c r="N739" s="200">
        <v>1</v>
      </c>
      <c r="O739" s="515" t="s">
        <v>1672</v>
      </c>
      <c r="P739" s="200">
        <f t="shared" si="35"/>
        <v>1</v>
      </c>
      <c r="Q739" s="201" t="str" cm="1">
        <f t="array" aca="1" ref="Q739" ca="1">IF(ISNUMBER(P739),IF(P739=100%,"CUMPLIDA",IF(AND(ISNUMBER(L739),ISNUMBER(INDIRECT("FECHA_"&amp;$B739,1))), IF(L739&lt;=INDIRECT("FECHA_"&amp;$B739,1),"INCUMPLIDA","PROCESO"), "VERIFICAR FECHA")),"SIN VALOR AVANCE")</f>
        <v>CUMPLIDA</v>
      </c>
    </row>
    <row r="740" spans="1:17" ht="315">
      <c r="A740" s="278" t="s">
        <v>17</v>
      </c>
      <c r="B740" s="203" t="s">
        <v>14</v>
      </c>
      <c r="C740" s="609"/>
      <c r="D740" s="609"/>
      <c r="E740" s="608"/>
      <c r="F740" s="608"/>
      <c r="G740" s="196" t="s">
        <v>1673</v>
      </c>
      <c r="H740" s="515" t="s">
        <v>1674</v>
      </c>
      <c r="I740" s="515" t="s">
        <v>1675</v>
      </c>
      <c r="J740" s="204">
        <v>4</v>
      </c>
      <c r="K740" s="198">
        <v>45047</v>
      </c>
      <c r="L740" s="198">
        <v>45322</v>
      </c>
      <c r="M740" s="199">
        <f t="shared" si="34"/>
        <v>39.285714285714285</v>
      </c>
      <c r="N740" s="200">
        <v>1</v>
      </c>
      <c r="O740" s="515" t="s">
        <v>1676</v>
      </c>
      <c r="P740" s="200">
        <f t="shared" si="35"/>
        <v>1</v>
      </c>
      <c r="Q740" s="201" t="str" cm="1">
        <f t="array" aca="1" ref="Q740" ca="1">IF(ISNUMBER(P740),IF(P740=100%,"CUMPLIDA",IF(AND(ISNUMBER(L740),ISNUMBER(INDIRECT("FECHA_"&amp;$B740,1))), IF(L740&lt;=INDIRECT("FECHA_"&amp;$B740,1),"INCUMPLIDA","PROCESO"), "VERIFICAR FECHA")),"SIN VALOR AVANCE")</f>
        <v>CUMPLIDA</v>
      </c>
    </row>
    <row r="741" spans="1:17" ht="105.75">
      <c r="A741" s="278" t="s">
        <v>17</v>
      </c>
      <c r="B741" s="203" t="s">
        <v>14</v>
      </c>
      <c r="C741" s="609"/>
      <c r="D741" s="609"/>
      <c r="E741" s="608"/>
      <c r="F741" s="608"/>
      <c r="G741" s="196" t="s">
        <v>1677</v>
      </c>
      <c r="H741" s="515" t="s">
        <v>1678</v>
      </c>
      <c r="I741" s="515" t="s">
        <v>1679</v>
      </c>
      <c r="J741" s="206" t="s">
        <v>1680</v>
      </c>
      <c r="K741" s="198">
        <v>45169</v>
      </c>
      <c r="L741" s="198">
        <v>45291</v>
      </c>
      <c r="M741" s="199">
        <f t="shared" si="34"/>
        <v>17.428571428571427</v>
      </c>
      <c r="N741" s="200">
        <v>1</v>
      </c>
      <c r="O741" s="515" t="s">
        <v>1681</v>
      </c>
      <c r="P741" s="200">
        <f t="shared" si="35"/>
        <v>1</v>
      </c>
      <c r="Q741" s="201" t="str" cm="1">
        <f t="array" aca="1" ref="Q741" ca="1">IF(ISNUMBER(P741),IF(P741=100%,"CUMPLIDA",IF(AND(ISNUMBER(L741),ISNUMBER(INDIRECT("FECHA_"&amp;$B741,1))), IF(L741&lt;=INDIRECT("FECHA_"&amp;$B741,1),"INCUMPLIDA","PROCESO"), "VERIFICAR FECHA")),"SIN VALOR AVANCE")</f>
        <v>CUMPLIDA</v>
      </c>
    </row>
    <row r="742" spans="1:17" ht="135" customHeight="1">
      <c r="A742" s="278" t="s">
        <v>17</v>
      </c>
      <c r="B742" s="203" t="s">
        <v>14</v>
      </c>
      <c r="C742" s="609"/>
      <c r="D742" s="609"/>
      <c r="E742" s="608" t="s">
        <v>1682</v>
      </c>
      <c r="F742" s="608"/>
      <c r="G742" s="196" t="s">
        <v>1669</v>
      </c>
      <c r="H742" s="515" t="s">
        <v>1670</v>
      </c>
      <c r="I742" s="515" t="s">
        <v>1671</v>
      </c>
      <c r="J742" s="204">
        <v>2</v>
      </c>
      <c r="K742" s="198">
        <v>45047</v>
      </c>
      <c r="L742" s="198">
        <v>45322</v>
      </c>
      <c r="M742" s="199">
        <f t="shared" si="34"/>
        <v>39.285714285714285</v>
      </c>
      <c r="N742" s="200">
        <v>1</v>
      </c>
      <c r="O742" s="515" t="s">
        <v>1683</v>
      </c>
      <c r="P742" s="200">
        <f t="shared" si="35"/>
        <v>1</v>
      </c>
      <c r="Q742" s="201" t="str" cm="1">
        <f t="array" aca="1" ref="Q742" ca="1">IF(ISNUMBER(P742),IF(P742=100%,"CUMPLIDA",IF(AND(ISNUMBER(L742),ISNUMBER(INDIRECT("FECHA_"&amp;$B742,1))), IF(L742&lt;=INDIRECT("FECHA_"&amp;$B742,1),"INCUMPLIDA","PROCESO"), "VERIFICAR FECHA")),"SIN VALOR AVANCE")</f>
        <v>CUMPLIDA</v>
      </c>
    </row>
    <row r="743" spans="1:17" ht="315">
      <c r="A743" s="278" t="s">
        <v>17</v>
      </c>
      <c r="B743" s="203" t="s">
        <v>14</v>
      </c>
      <c r="C743" s="609"/>
      <c r="D743" s="609"/>
      <c r="E743" s="608"/>
      <c r="F743" s="608"/>
      <c r="G743" s="196" t="s">
        <v>1684</v>
      </c>
      <c r="H743" s="515" t="s">
        <v>1674</v>
      </c>
      <c r="I743" s="515" t="s">
        <v>1675</v>
      </c>
      <c r="J743" s="204">
        <v>4</v>
      </c>
      <c r="K743" s="198">
        <v>45047</v>
      </c>
      <c r="L743" s="198">
        <v>45322</v>
      </c>
      <c r="M743" s="199">
        <f t="shared" si="34"/>
        <v>39.285714285714285</v>
      </c>
      <c r="N743" s="200">
        <v>1</v>
      </c>
      <c r="O743" s="515" t="s">
        <v>1683</v>
      </c>
      <c r="P743" s="200">
        <f t="shared" si="35"/>
        <v>1</v>
      </c>
      <c r="Q743" s="201" t="str" cm="1">
        <f t="array" aca="1" ref="Q743" ca="1">IF(ISNUMBER(P743),IF(P743=100%,"CUMPLIDA",IF(AND(ISNUMBER(L743),ISNUMBER(INDIRECT("FECHA_"&amp;$B743,1))), IF(L743&lt;=INDIRECT("FECHA_"&amp;$B743,1),"INCUMPLIDA","PROCESO"), "VERIFICAR FECHA")),"SIN VALOR AVANCE")</f>
        <v>CUMPLIDA</v>
      </c>
    </row>
    <row r="744" spans="1:17" ht="120">
      <c r="A744" s="278" t="s">
        <v>17</v>
      </c>
      <c r="B744" s="203" t="s">
        <v>14</v>
      </c>
      <c r="C744" s="609"/>
      <c r="D744" s="609"/>
      <c r="E744" s="608"/>
      <c r="F744" s="608"/>
      <c r="G744" s="196" t="s">
        <v>1677</v>
      </c>
      <c r="H744" s="515" t="s">
        <v>1678</v>
      </c>
      <c r="I744" s="515" t="s">
        <v>1685</v>
      </c>
      <c r="J744" s="204" t="s">
        <v>1680</v>
      </c>
      <c r="K744" s="198">
        <v>45169</v>
      </c>
      <c r="L744" s="198">
        <v>45322</v>
      </c>
      <c r="M744" s="199">
        <f t="shared" si="34"/>
        <v>21.857142857142858</v>
      </c>
      <c r="N744" s="200">
        <v>1</v>
      </c>
      <c r="O744" s="515" t="s">
        <v>1683</v>
      </c>
      <c r="P744" s="200">
        <f t="shared" si="35"/>
        <v>1</v>
      </c>
      <c r="Q744" s="201" t="str" cm="1">
        <f t="array" aca="1" ref="Q744" ca="1">IF(ISNUMBER(P744),IF(P744=100%,"CUMPLIDA",IF(AND(ISNUMBER(L744),ISNUMBER(INDIRECT("FECHA_"&amp;$B744,1))), IF(L744&lt;=INDIRECT("FECHA_"&amp;$B744,1),"INCUMPLIDA","PROCESO"), "VERIFICAR FECHA")),"SIN VALOR AVANCE")</f>
        <v>CUMPLIDA</v>
      </c>
    </row>
    <row r="745" spans="1:17" ht="360">
      <c r="A745" s="278" t="s">
        <v>17</v>
      </c>
      <c r="B745" s="203" t="s">
        <v>14</v>
      </c>
      <c r="C745" s="609"/>
      <c r="D745" s="609"/>
      <c r="E745" s="608" t="s">
        <v>1686</v>
      </c>
      <c r="F745" s="608"/>
      <c r="G745" s="196" t="s">
        <v>1669</v>
      </c>
      <c r="H745" s="515" t="s">
        <v>1687</v>
      </c>
      <c r="I745" s="515" t="s">
        <v>1671</v>
      </c>
      <c r="J745" s="204">
        <v>2</v>
      </c>
      <c r="K745" s="198">
        <v>45047</v>
      </c>
      <c r="L745" s="198">
        <v>45322</v>
      </c>
      <c r="M745" s="199">
        <f t="shared" si="34"/>
        <v>39.285714285714285</v>
      </c>
      <c r="N745" s="200">
        <v>1</v>
      </c>
      <c r="O745" s="515" t="s">
        <v>1683</v>
      </c>
      <c r="P745" s="200">
        <f t="shared" si="35"/>
        <v>1</v>
      </c>
      <c r="Q745" s="201" t="str" cm="1">
        <f t="array" aca="1" ref="Q745" ca="1">IF(ISNUMBER(P745),IF(P745=100%,"CUMPLIDA",IF(AND(ISNUMBER(L745),ISNUMBER(INDIRECT("FECHA_"&amp;$B745,1))), IF(L745&lt;=INDIRECT("FECHA_"&amp;$B745,1),"INCUMPLIDA","PROCESO"), "VERIFICAR FECHA")),"SIN VALOR AVANCE")</f>
        <v>CUMPLIDA</v>
      </c>
    </row>
    <row r="746" spans="1:17" ht="105">
      <c r="A746" s="278" t="s">
        <v>17</v>
      </c>
      <c r="B746" s="203" t="s">
        <v>14</v>
      </c>
      <c r="C746" s="609"/>
      <c r="D746" s="609"/>
      <c r="E746" s="608"/>
      <c r="F746" s="608"/>
      <c r="G746" s="196" t="s">
        <v>1688</v>
      </c>
      <c r="H746" s="515" t="s">
        <v>1678</v>
      </c>
      <c r="I746" s="515" t="s">
        <v>1689</v>
      </c>
      <c r="J746" s="280" t="s">
        <v>1680</v>
      </c>
      <c r="K746" s="198">
        <v>45169</v>
      </c>
      <c r="L746" s="198">
        <v>45322</v>
      </c>
      <c r="M746" s="199">
        <f t="shared" si="34"/>
        <v>21.857142857142858</v>
      </c>
      <c r="N746" s="200">
        <v>1</v>
      </c>
      <c r="O746" s="515" t="s">
        <v>1683</v>
      </c>
      <c r="P746" s="200">
        <f t="shared" si="35"/>
        <v>1</v>
      </c>
      <c r="Q746" s="201" t="str" cm="1">
        <f t="array" aca="1" ref="Q746" ca="1">IF(ISNUMBER(P746),IF(P746=100%,"CUMPLIDA",IF(AND(ISNUMBER(L746),ISNUMBER(INDIRECT("FECHA_"&amp;$B746,1))), IF(L746&lt;=INDIRECT("FECHA_"&amp;$B746,1),"INCUMPLIDA","PROCESO"), "VERIFICAR FECHA")),"SIN VALOR AVANCE")</f>
        <v>CUMPLIDA</v>
      </c>
    </row>
    <row r="747" spans="1:17" ht="180" customHeight="1">
      <c r="A747" s="278" t="s">
        <v>17</v>
      </c>
      <c r="B747" s="203" t="s">
        <v>14</v>
      </c>
      <c r="C747" s="609"/>
      <c r="D747" s="609"/>
      <c r="E747" s="196" t="s">
        <v>1690</v>
      </c>
      <c r="F747" s="608"/>
      <c r="G747" s="196" t="s">
        <v>1691</v>
      </c>
      <c r="H747" s="515" t="s">
        <v>1692</v>
      </c>
      <c r="I747" s="518" t="s">
        <v>1693</v>
      </c>
      <c r="J747" s="280" t="s">
        <v>1694</v>
      </c>
      <c r="K747" s="198">
        <v>45169</v>
      </c>
      <c r="L747" s="198">
        <v>45322</v>
      </c>
      <c r="M747" s="199">
        <f t="shared" si="34"/>
        <v>21.857142857142858</v>
      </c>
      <c r="N747" s="200">
        <v>1</v>
      </c>
      <c r="O747" s="515" t="s">
        <v>1683</v>
      </c>
      <c r="P747" s="200">
        <f t="shared" si="35"/>
        <v>1</v>
      </c>
      <c r="Q747" s="201" t="str" cm="1">
        <f t="array" aca="1" ref="Q747" ca="1">IF(ISNUMBER(P747),IF(P747=100%,"CUMPLIDA",IF(AND(ISNUMBER(L747),ISNUMBER(INDIRECT("FECHA_"&amp;$B747,1))), IF(L747&lt;=INDIRECT("FECHA_"&amp;$B747,1),"INCUMPLIDA","PROCESO"), "VERIFICAR FECHA")),"SIN VALOR AVANCE")</f>
        <v>CUMPLIDA</v>
      </c>
    </row>
    <row r="748" spans="1:17" ht="165.75" customHeight="1">
      <c r="A748" s="278" t="s">
        <v>17</v>
      </c>
      <c r="B748" s="203" t="s">
        <v>14</v>
      </c>
      <c r="C748" s="609"/>
      <c r="D748" s="609"/>
      <c r="E748" s="608" t="s">
        <v>1695</v>
      </c>
      <c r="F748" s="608"/>
      <c r="G748" s="196" t="s">
        <v>1696</v>
      </c>
      <c r="H748" s="515" t="s">
        <v>1697</v>
      </c>
      <c r="I748" s="518" t="s">
        <v>1698</v>
      </c>
      <c r="J748" s="204">
        <v>1</v>
      </c>
      <c r="K748" s="198">
        <v>45047</v>
      </c>
      <c r="L748" s="198">
        <v>45169</v>
      </c>
      <c r="M748" s="199">
        <f t="shared" si="34"/>
        <v>17.428571428571427</v>
      </c>
      <c r="N748" s="200">
        <v>1</v>
      </c>
      <c r="O748" s="515" t="s">
        <v>1699</v>
      </c>
      <c r="P748" s="200">
        <f t="shared" si="35"/>
        <v>1</v>
      </c>
      <c r="Q748" s="201" t="str" cm="1">
        <f t="array" aca="1" ref="Q748" ca="1">IF(ISNUMBER(P748),IF(P748=100%,"CUMPLIDA",IF(AND(ISNUMBER(L748),ISNUMBER(INDIRECT("FECHA_"&amp;$B748,1))), IF(L748&lt;=INDIRECT("FECHA_"&amp;$B748,1),"INCUMPLIDA","PROCESO"), "VERIFICAR FECHA")),"SIN VALOR AVANCE")</f>
        <v>CUMPLIDA</v>
      </c>
    </row>
    <row r="749" spans="1:17" ht="135">
      <c r="A749" s="278" t="s">
        <v>17</v>
      </c>
      <c r="B749" s="203" t="s">
        <v>14</v>
      </c>
      <c r="C749" s="609"/>
      <c r="D749" s="609"/>
      <c r="E749" s="608"/>
      <c r="F749" s="608"/>
      <c r="G749" s="196" t="s">
        <v>1700</v>
      </c>
      <c r="H749" s="515" t="s">
        <v>1701</v>
      </c>
      <c r="I749" s="518" t="s">
        <v>1702</v>
      </c>
      <c r="J749" s="280" t="s">
        <v>1703</v>
      </c>
      <c r="K749" s="198">
        <v>45169</v>
      </c>
      <c r="L749" s="198">
        <v>45565</v>
      </c>
      <c r="M749" s="199">
        <f t="shared" si="34"/>
        <v>56.571428571428569</v>
      </c>
      <c r="N749" s="200">
        <v>1</v>
      </c>
      <c r="O749" s="515" t="s">
        <v>1683</v>
      </c>
      <c r="P749" s="200">
        <f t="shared" si="35"/>
        <v>1</v>
      </c>
      <c r="Q749" s="201" t="str" cm="1">
        <f t="array" aca="1" ref="Q749" ca="1">IF(ISNUMBER(P749),IF(P749=100%,"CUMPLIDA",IF(AND(ISNUMBER(L749),ISNUMBER(INDIRECT("FECHA_"&amp;$B749,1))), IF(L749&lt;=INDIRECT("FECHA_"&amp;$B749,1),"INCUMPLIDA","PROCESO"), "VERIFICAR FECHA")),"SIN VALOR AVANCE")</f>
        <v>CUMPLIDA</v>
      </c>
    </row>
    <row r="750" spans="1:17" ht="165.75" customHeight="1">
      <c r="A750" s="278" t="s">
        <v>17</v>
      </c>
      <c r="B750" s="203" t="s">
        <v>14</v>
      </c>
      <c r="C750" s="609"/>
      <c r="D750" s="609"/>
      <c r="E750" s="608" t="s">
        <v>1704</v>
      </c>
      <c r="F750" s="608"/>
      <c r="G750" s="196" t="s">
        <v>1705</v>
      </c>
      <c r="H750" s="515" t="s">
        <v>1706</v>
      </c>
      <c r="I750" s="518" t="s">
        <v>1707</v>
      </c>
      <c r="J750" s="280" t="s">
        <v>1708</v>
      </c>
      <c r="K750" s="198">
        <v>45047</v>
      </c>
      <c r="L750" s="198">
        <v>45107</v>
      </c>
      <c r="M750" s="199">
        <f t="shared" si="34"/>
        <v>8.5714285714285712</v>
      </c>
      <c r="N750" s="200">
        <v>1</v>
      </c>
      <c r="O750" s="515" t="s">
        <v>1699</v>
      </c>
      <c r="P750" s="200">
        <f t="shared" si="35"/>
        <v>1</v>
      </c>
      <c r="Q750" s="201" t="str" cm="1">
        <f t="array" aca="1" ref="Q750" ca="1">IF(ISNUMBER(P750),IF(P750=100%,"CUMPLIDA",IF(AND(ISNUMBER(L750),ISNUMBER(INDIRECT("FECHA_"&amp;$B750,1))), IF(L750&lt;=INDIRECT("FECHA_"&amp;$B750,1),"INCUMPLIDA","PROCESO"), "VERIFICAR FECHA")),"SIN VALOR AVANCE")</f>
        <v>CUMPLIDA</v>
      </c>
    </row>
    <row r="751" spans="1:17" ht="90">
      <c r="A751" s="278" t="s">
        <v>17</v>
      </c>
      <c r="B751" s="203" t="s">
        <v>14</v>
      </c>
      <c r="C751" s="609"/>
      <c r="D751" s="609"/>
      <c r="E751" s="608"/>
      <c r="F751" s="608"/>
      <c r="G751" s="196" t="s">
        <v>1709</v>
      </c>
      <c r="H751" s="515" t="s">
        <v>1710</v>
      </c>
      <c r="I751" s="518" t="s">
        <v>1711</v>
      </c>
      <c r="J751" s="280" t="s">
        <v>1712</v>
      </c>
      <c r="K751" s="198">
        <v>45017</v>
      </c>
      <c r="L751" s="209">
        <v>45473</v>
      </c>
      <c r="M751" s="199">
        <f t="shared" si="34"/>
        <v>65.142857142857139</v>
      </c>
      <c r="N751" s="200">
        <v>1</v>
      </c>
      <c r="O751" s="515" t="s">
        <v>1446</v>
      </c>
      <c r="P751" s="200">
        <f t="shared" si="35"/>
        <v>1</v>
      </c>
      <c r="Q751" s="201" t="str" cm="1">
        <f t="array" aca="1" ref="Q751" ca="1">IF(ISNUMBER(P751),IF(P751=100%,"CUMPLIDA",IF(AND(ISNUMBER(L751),ISNUMBER(INDIRECT("FECHA_"&amp;$B751,1))), IF(L751&lt;=INDIRECT("FECHA_"&amp;$B751,1),"INCUMPLIDA","PROCESO"), "VERIFICAR FECHA")),"SIN VALOR AVANCE")</f>
        <v>CUMPLIDA</v>
      </c>
    </row>
    <row r="752" spans="1:17" ht="90.75">
      <c r="A752" s="278" t="s">
        <v>17</v>
      </c>
      <c r="B752" s="203" t="s">
        <v>14</v>
      </c>
      <c r="C752" s="609"/>
      <c r="D752" s="609"/>
      <c r="E752" s="608"/>
      <c r="F752" s="608"/>
      <c r="G752" s="196" t="s">
        <v>1713</v>
      </c>
      <c r="H752" s="515" t="s">
        <v>1714</v>
      </c>
      <c r="I752" s="518" t="s">
        <v>1715</v>
      </c>
      <c r="J752" s="280" t="s">
        <v>1716</v>
      </c>
      <c r="K752" s="198">
        <v>45199</v>
      </c>
      <c r="L752" s="202">
        <v>45565</v>
      </c>
      <c r="M752" s="199">
        <f t="shared" si="34"/>
        <v>52.285714285714285</v>
      </c>
      <c r="N752" s="200">
        <v>1</v>
      </c>
      <c r="O752" s="515" t="s">
        <v>1683</v>
      </c>
      <c r="P752" s="200">
        <f t="shared" si="35"/>
        <v>1</v>
      </c>
      <c r="Q752" s="201" t="str" cm="1">
        <f t="array" aca="1" ref="Q752" ca="1">IF(ISNUMBER(P752),IF(P752=100%,"CUMPLIDA",IF(AND(ISNUMBER(L752),ISNUMBER(INDIRECT("FECHA_"&amp;$B752,1))), IF(L752&lt;=INDIRECT("FECHA_"&amp;$B752,1),"INCUMPLIDA","PROCESO"), "VERIFICAR FECHA")),"SIN VALOR AVANCE")</f>
        <v>CUMPLIDA</v>
      </c>
    </row>
    <row r="753" spans="1:17" ht="165.75" customHeight="1">
      <c r="A753" s="278" t="s">
        <v>17</v>
      </c>
      <c r="B753" s="203" t="s">
        <v>14</v>
      </c>
      <c r="C753" s="609"/>
      <c r="D753" s="609"/>
      <c r="E753" s="608" t="s">
        <v>1717</v>
      </c>
      <c r="F753" s="608"/>
      <c r="G753" s="196" t="s">
        <v>1718</v>
      </c>
      <c r="H753" s="515" t="s">
        <v>1719</v>
      </c>
      <c r="I753" s="518" t="s">
        <v>1720</v>
      </c>
      <c r="J753" s="280" t="s">
        <v>1721</v>
      </c>
      <c r="K753" s="198">
        <v>45047</v>
      </c>
      <c r="L753" s="198">
        <v>45169</v>
      </c>
      <c r="M753" s="199">
        <f t="shared" si="34"/>
        <v>17.428571428571427</v>
      </c>
      <c r="N753" s="200">
        <v>1</v>
      </c>
      <c r="O753" s="515" t="s">
        <v>1699</v>
      </c>
      <c r="P753" s="200">
        <f t="shared" si="35"/>
        <v>1</v>
      </c>
      <c r="Q753" s="201" t="str" cm="1">
        <f t="array" aca="1" ref="Q753" ca="1">IF(ISNUMBER(P753),IF(P753=100%,"CUMPLIDA",IF(AND(ISNUMBER(L753),ISNUMBER(INDIRECT("FECHA_"&amp;$B753,1))), IF(L753&lt;=INDIRECT("FECHA_"&amp;$B753,1),"INCUMPLIDA","PROCESO"), "VERIFICAR FECHA")),"SIN VALOR AVANCE")</f>
        <v>CUMPLIDA</v>
      </c>
    </row>
    <row r="754" spans="1:17" ht="90.75">
      <c r="A754" s="278" t="s">
        <v>17</v>
      </c>
      <c r="B754" s="203" t="s">
        <v>14</v>
      </c>
      <c r="C754" s="609"/>
      <c r="D754" s="609"/>
      <c r="E754" s="608"/>
      <c r="F754" s="608"/>
      <c r="G754" s="196" t="s">
        <v>1713</v>
      </c>
      <c r="H754" s="515" t="s">
        <v>1714</v>
      </c>
      <c r="I754" s="518" t="s">
        <v>1715</v>
      </c>
      <c r="J754" s="280" t="s">
        <v>1716</v>
      </c>
      <c r="K754" s="198">
        <v>45199</v>
      </c>
      <c r="L754" s="198">
        <v>45565</v>
      </c>
      <c r="M754" s="199">
        <f t="shared" si="34"/>
        <v>52.285714285714285</v>
      </c>
      <c r="N754" s="200">
        <v>1</v>
      </c>
      <c r="O754" s="515" t="s">
        <v>1683</v>
      </c>
      <c r="P754" s="200">
        <f t="shared" si="35"/>
        <v>1</v>
      </c>
      <c r="Q754" s="201" t="str" cm="1">
        <f t="array" aca="1" ref="Q754" ca="1">IF(ISNUMBER(P754),IF(P754=100%,"CUMPLIDA",IF(AND(ISNUMBER(L754),ISNUMBER(INDIRECT("FECHA_"&amp;$B754,1))), IF(L754&lt;=INDIRECT("FECHA_"&amp;$B754,1),"INCUMPLIDA","PROCESO"), "VERIFICAR FECHA")),"SIN VALOR AVANCE")</f>
        <v>CUMPLIDA</v>
      </c>
    </row>
    <row r="755" spans="1:17" ht="120">
      <c r="A755" s="278" t="s">
        <v>17</v>
      </c>
      <c r="B755" s="203" t="s">
        <v>14</v>
      </c>
      <c r="C755" s="609"/>
      <c r="D755" s="609"/>
      <c r="E755" s="608"/>
      <c r="F755" s="608"/>
      <c r="G755" s="196" t="s">
        <v>1722</v>
      </c>
      <c r="H755" s="515" t="s">
        <v>1723</v>
      </c>
      <c r="I755" s="518" t="s">
        <v>1724</v>
      </c>
      <c r="J755" s="280" t="s">
        <v>1725</v>
      </c>
      <c r="K755" s="198">
        <v>45199</v>
      </c>
      <c r="L755" s="198">
        <v>45351</v>
      </c>
      <c r="M755" s="199">
        <f t="shared" si="34"/>
        <v>21.714285714285715</v>
      </c>
      <c r="N755" s="200">
        <v>1</v>
      </c>
      <c r="O755" s="515" t="s">
        <v>1683</v>
      </c>
      <c r="P755" s="200">
        <f t="shared" si="35"/>
        <v>1</v>
      </c>
      <c r="Q755" s="201" t="str" cm="1">
        <f t="array" aca="1" ref="Q755" ca="1">IF(ISNUMBER(P755),IF(P755=100%,"CUMPLIDA",IF(AND(ISNUMBER(L755),ISNUMBER(INDIRECT("FECHA_"&amp;$B755,1))), IF(L755&lt;=INDIRECT("FECHA_"&amp;$B755,1),"INCUMPLIDA","PROCESO"), "VERIFICAR FECHA")),"SIN VALOR AVANCE")</f>
        <v>CUMPLIDA</v>
      </c>
    </row>
    <row r="756" spans="1:17" ht="195">
      <c r="A756" s="278" t="s">
        <v>17</v>
      </c>
      <c r="B756" s="203" t="s">
        <v>14</v>
      </c>
      <c r="C756" s="609"/>
      <c r="D756" s="609"/>
      <c r="E756" s="608" t="s">
        <v>1726</v>
      </c>
      <c r="F756" s="608"/>
      <c r="G756" s="196" t="s">
        <v>1727</v>
      </c>
      <c r="H756" s="515" t="s">
        <v>1728</v>
      </c>
      <c r="I756" s="518" t="s">
        <v>1729</v>
      </c>
      <c r="J756" s="263" t="s">
        <v>1730</v>
      </c>
      <c r="K756" s="198">
        <v>45047</v>
      </c>
      <c r="L756" s="198">
        <v>45199</v>
      </c>
      <c r="M756" s="199">
        <f t="shared" si="34"/>
        <v>21.714285714285715</v>
      </c>
      <c r="N756" s="200">
        <v>1</v>
      </c>
      <c r="O756" s="515" t="s">
        <v>1683</v>
      </c>
      <c r="P756" s="200">
        <f t="shared" si="35"/>
        <v>1</v>
      </c>
      <c r="Q756" s="201" t="str" cm="1">
        <f t="array" aca="1" ref="Q756" ca="1">IF(ISNUMBER(P756),IF(P756=100%,"CUMPLIDA",IF(AND(ISNUMBER(L756),ISNUMBER(INDIRECT("FECHA_"&amp;$B756,1))), IF(L756&lt;=INDIRECT("FECHA_"&amp;$B756,1),"INCUMPLIDA","PROCESO"), "VERIFICAR FECHA")),"SIN VALOR AVANCE")</f>
        <v>CUMPLIDA</v>
      </c>
    </row>
    <row r="757" spans="1:17" ht="90">
      <c r="A757" s="278" t="s">
        <v>17</v>
      </c>
      <c r="B757" s="203" t="s">
        <v>14</v>
      </c>
      <c r="C757" s="609"/>
      <c r="D757" s="609"/>
      <c r="E757" s="608"/>
      <c r="F757" s="608"/>
      <c r="G757" s="196" t="s">
        <v>1731</v>
      </c>
      <c r="H757" s="515" t="s">
        <v>1732</v>
      </c>
      <c r="I757" s="518" t="s">
        <v>1733</v>
      </c>
      <c r="J757" s="263" t="s">
        <v>1734</v>
      </c>
      <c r="K757" s="198">
        <v>45200</v>
      </c>
      <c r="L757" s="198">
        <v>45808</v>
      </c>
      <c r="M757" s="199">
        <f t="shared" si="34"/>
        <v>86.857142857142861</v>
      </c>
      <c r="N757" s="200">
        <v>0.8</v>
      </c>
      <c r="O757" s="515" t="s">
        <v>1446</v>
      </c>
      <c r="P757" s="200">
        <f t="shared" si="35"/>
        <v>0.8</v>
      </c>
      <c r="Q757" s="201" t="str" cm="1">
        <f t="array" aca="1" ref="Q757" ca="1">IF(ISNUMBER(P757),IF(P757=100%,"CUMPLIDA",IF(AND(ISNUMBER(L757),ISNUMBER(INDIRECT("FECHA_"&amp;$B757,1))), IF(L757&lt;=INDIRECT("FECHA_"&amp;$B757,1),"INCUMPLIDA","PROCESO"), "VERIFICAR FECHA")),"SIN VALOR AVANCE")</f>
        <v>PROCESO</v>
      </c>
    </row>
    <row r="758" spans="1:17" ht="90.75">
      <c r="A758" s="278" t="s">
        <v>17</v>
      </c>
      <c r="B758" s="203" t="s">
        <v>14</v>
      </c>
      <c r="C758" s="609"/>
      <c r="D758" s="609"/>
      <c r="E758" s="608"/>
      <c r="F758" s="608"/>
      <c r="G758" s="196" t="s">
        <v>1735</v>
      </c>
      <c r="H758" s="515" t="s">
        <v>1736</v>
      </c>
      <c r="I758" s="518" t="s">
        <v>1737</v>
      </c>
      <c r="J758" s="263" t="s">
        <v>1738</v>
      </c>
      <c r="K758" s="198">
        <v>45295</v>
      </c>
      <c r="L758" s="198">
        <v>45991</v>
      </c>
      <c r="M758" s="199">
        <f>(L758-K758)/7</f>
        <v>99.428571428571431</v>
      </c>
      <c r="N758" s="200">
        <v>0.32</v>
      </c>
      <c r="O758" s="515" t="s">
        <v>1739</v>
      </c>
      <c r="P758" s="200">
        <f t="shared" si="35"/>
        <v>0.32</v>
      </c>
      <c r="Q758" s="201" t="str" cm="1">
        <f t="array" aca="1" ref="Q758" ca="1">IF(ISNUMBER(P758),IF(P758=100%,"CUMPLIDA",IF(AND(ISNUMBER(L758),ISNUMBER(INDIRECT("FECHA_"&amp;$B758,1))), IF(L758&lt;=INDIRECT("FECHA_"&amp;$B758,1),"INCUMPLIDA","PROCESO"), "VERIFICAR FECHA")),"SIN VALOR AVANCE")</f>
        <v>PROCESO</v>
      </c>
    </row>
    <row r="759" spans="1:17" ht="60.75" customHeight="1">
      <c r="A759" s="278" t="s">
        <v>17</v>
      </c>
      <c r="B759" s="203" t="s">
        <v>14</v>
      </c>
      <c r="C759" s="609" t="s">
        <v>1740</v>
      </c>
      <c r="D759" s="609" t="s">
        <v>312</v>
      </c>
      <c r="E759" s="608" t="s">
        <v>1741</v>
      </c>
      <c r="F759" s="608" t="s">
        <v>1742</v>
      </c>
      <c r="G759" s="196" t="s">
        <v>1743</v>
      </c>
      <c r="H759" s="515" t="s">
        <v>1744</v>
      </c>
      <c r="I759" s="515" t="s">
        <v>1745</v>
      </c>
      <c r="J759" s="204">
        <v>1</v>
      </c>
      <c r="K759" s="198">
        <v>45108</v>
      </c>
      <c r="L759" s="198">
        <v>45199</v>
      </c>
      <c r="M759" s="199">
        <f t="shared" ref="M759:M823" si="36">(L759-K759)/7</f>
        <v>13</v>
      </c>
      <c r="N759" s="200">
        <v>1</v>
      </c>
      <c r="O759" s="515" t="s">
        <v>1746</v>
      </c>
      <c r="P759" s="200">
        <f t="shared" si="35"/>
        <v>1</v>
      </c>
      <c r="Q759" s="201" t="str" cm="1">
        <f t="array" aca="1" ref="Q759" ca="1">IF(ISNUMBER(P759),IF(P759=100%,"CUMPLIDA",IF(AND(ISNUMBER(L759),ISNUMBER(INDIRECT("FECHA_"&amp;$B759,1))), IF(L759&lt;=INDIRECT("FECHA_"&amp;$B759,1),"INCUMPLIDA","PROCESO"), "VERIFICAR FECHA")),"SIN VALOR AVANCE")</f>
        <v>CUMPLIDA</v>
      </c>
    </row>
    <row r="760" spans="1:17" ht="75">
      <c r="A760" s="278" t="s">
        <v>17</v>
      </c>
      <c r="B760" s="203" t="s">
        <v>14</v>
      </c>
      <c r="C760" s="609"/>
      <c r="D760" s="609"/>
      <c r="E760" s="608"/>
      <c r="F760" s="608"/>
      <c r="G760" s="196" t="s">
        <v>1747</v>
      </c>
      <c r="H760" s="515" t="s">
        <v>1748</v>
      </c>
      <c r="I760" s="515" t="s">
        <v>1749</v>
      </c>
      <c r="J760" s="204">
        <v>2</v>
      </c>
      <c r="K760" s="198">
        <v>45200</v>
      </c>
      <c r="L760" s="198">
        <v>45473</v>
      </c>
      <c r="M760" s="199">
        <f t="shared" si="36"/>
        <v>39</v>
      </c>
      <c r="N760" s="200">
        <v>1</v>
      </c>
      <c r="O760" s="515" t="s">
        <v>1750</v>
      </c>
      <c r="P760" s="200">
        <f t="shared" si="35"/>
        <v>1</v>
      </c>
      <c r="Q760" s="201" t="str" cm="1">
        <f t="array" aca="1" ref="Q760" ca="1">IF(ISNUMBER(P760),IF(P760=100%,"CUMPLIDA",IF(AND(ISNUMBER(L760),ISNUMBER(INDIRECT("FECHA_"&amp;$B760,1))), IF(L760&lt;=INDIRECT("FECHA_"&amp;$B760,1),"INCUMPLIDA","PROCESO"), "VERIFICAR FECHA")),"SIN VALOR AVANCE")</f>
        <v>CUMPLIDA</v>
      </c>
    </row>
    <row r="761" spans="1:17" ht="60">
      <c r="A761" s="278" t="s">
        <v>17</v>
      </c>
      <c r="B761" s="203" t="s">
        <v>14</v>
      </c>
      <c r="C761" s="609"/>
      <c r="D761" s="609"/>
      <c r="E761" s="608"/>
      <c r="F761" s="608"/>
      <c r="G761" s="196" t="s">
        <v>1751</v>
      </c>
      <c r="H761" s="515" t="s">
        <v>1752</v>
      </c>
      <c r="I761" s="515" t="s">
        <v>1753</v>
      </c>
      <c r="J761" s="274">
        <v>1</v>
      </c>
      <c r="K761" s="198">
        <v>45292</v>
      </c>
      <c r="L761" s="198">
        <v>45657</v>
      </c>
      <c r="M761" s="199">
        <f t="shared" si="36"/>
        <v>52.142857142857146</v>
      </c>
      <c r="N761" s="200">
        <v>1</v>
      </c>
      <c r="O761" s="515" t="s">
        <v>1754</v>
      </c>
      <c r="P761" s="200">
        <f t="shared" si="35"/>
        <v>1</v>
      </c>
      <c r="Q761" s="201" t="str" cm="1">
        <f t="array" aca="1" ref="Q761" ca="1">IF(ISNUMBER(P761),IF(P761=100%,"CUMPLIDA",IF(AND(ISNUMBER(L761),ISNUMBER(INDIRECT("FECHA_"&amp;$B761,1))), IF(L761&lt;=INDIRECT("FECHA_"&amp;$B761,1),"INCUMPLIDA","PROCESO"), "VERIFICAR FECHA")),"SIN VALOR AVANCE")</f>
        <v>CUMPLIDA</v>
      </c>
    </row>
    <row r="762" spans="1:17" ht="150" customHeight="1">
      <c r="A762" s="278" t="s">
        <v>17</v>
      </c>
      <c r="B762" s="203" t="s">
        <v>14</v>
      </c>
      <c r="C762" s="609"/>
      <c r="D762" s="609"/>
      <c r="E762" s="608" t="s">
        <v>1755</v>
      </c>
      <c r="F762" s="608"/>
      <c r="G762" s="196" t="s">
        <v>1756</v>
      </c>
      <c r="H762" s="515" t="s">
        <v>1757</v>
      </c>
      <c r="I762" s="515" t="s">
        <v>1758</v>
      </c>
      <c r="J762" s="204">
        <v>3</v>
      </c>
      <c r="K762" s="198">
        <v>45078</v>
      </c>
      <c r="L762" s="198">
        <v>45627</v>
      </c>
      <c r="M762" s="199">
        <f t="shared" si="36"/>
        <v>78.428571428571431</v>
      </c>
      <c r="N762" s="200">
        <v>1</v>
      </c>
      <c r="O762" s="515" t="s">
        <v>1759</v>
      </c>
      <c r="P762" s="200">
        <f t="shared" si="35"/>
        <v>1</v>
      </c>
      <c r="Q762" s="201" t="str" cm="1">
        <f t="array" aca="1" ref="Q762" ca="1">IF(ISNUMBER(P762),IF(P762=100%,"CUMPLIDA",IF(AND(ISNUMBER(L762),ISNUMBER(INDIRECT("FECHA_"&amp;$B762,1))), IF(L762&lt;=INDIRECT("FECHA_"&amp;$B762,1),"INCUMPLIDA","PROCESO"), "VERIFICAR FECHA")),"SIN VALOR AVANCE")</f>
        <v>CUMPLIDA</v>
      </c>
    </row>
    <row r="763" spans="1:17" ht="115.5" customHeight="1">
      <c r="A763" s="278" t="s">
        <v>17</v>
      </c>
      <c r="B763" s="203" t="s">
        <v>14</v>
      </c>
      <c r="C763" s="609"/>
      <c r="D763" s="609"/>
      <c r="E763" s="608"/>
      <c r="F763" s="608"/>
      <c r="G763" s="196" t="s">
        <v>1760</v>
      </c>
      <c r="H763" s="515" t="s">
        <v>1757</v>
      </c>
      <c r="I763" s="515" t="s">
        <v>1761</v>
      </c>
      <c r="J763" s="204">
        <v>3</v>
      </c>
      <c r="K763" s="198">
        <v>45597</v>
      </c>
      <c r="L763" s="198">
        <v>45961</v>
      </c>
      <c r="M763" s="199">
        <f t="shared" si="36"/>
        <v>52</v>
      </c>
      <c r="N763" s="200">
        <v>0.1</v>
      </c>
      <c r="O763" s="515" t="s">
        <v>1762</v>
      </c>
      <c r="P763" s="200">
        <v>0.1</v>
      </c>
      <c r="Q763" s="201" t="str" cm="1">
        <f t="array" aca="1" ref="Q763" ca="1">IF(ISNUMBER(P763),IF(P763=100%,"CUMPLIDA",IF(AND(ISNUMBER(L763),ISNUMBER(INDIRECT("FECHA_"&amp;$B763,1))), IF(L763&lt;=INDIRECT("FECHA_"&amp;$B763,1),"INCUMPLIDA","PROCESO"), "VERIFICAR FECHA")),"SIN VALOR AVANCE")</f>
        <v>PROCESO</v>
      </c>
    </row>
    <row r="764" spans="1:17" ht="105">
      <c r="A764" s="278" t="s">
        <v>17</v>
      </c>
      <c r="B764" s="203" t="s">
        <v>14</v>
      </c>
      <c r="C764" s="609"/>
      <c r="D764" s="609"/>
      <c r="E764" s="608"/>
      <c r="F764" s="608"/>
      <c r="G764" s="196" t="s">
        <v>1763</v>
      </c>
      <c r="H764" s="515" t="s">
        <v>1764</v>
      </c>
      <c r="I764" s="515" t="s">
        <v>1765</v>
      </c>
      <c r="J764" s="204">
        <v>1</v>
      </c>
      <c r="K764" s="198">
        <v>45078</v>
      </c>
      <c r="L764" s="198">
        <v>45199</v>
      </c>
      <c r="M764" s="199">
        <f t="shared" si="36"/>
        <v>17.285714285714285</v>
      </c>
      <c r="N764" s="200">
        <v>1</v>
      </c>
      <c r="O764" s="515" t="s">
        <v>1746</v>
      </c>
      <c r="P764" s="200">
        <f t="shared" ref="P764:P781" si="37">IF(B764="ITRC",N764,N764/J764)</f>
        <v>1</v>
      </c>
      <c r="Q764" s="201" t="str" cm="1">
        <f t="array" aca="1" ref="Q764" ca="1">IF(ISNUMBER(P764),IF(P764=100%,"CUMPLIDA",IF(AND(ISNUMBER(L764),ISNUMBER(INDIRECT("FECHA_"&amp;$B764,1))), IF(L764&lt;=INDIRECT("FECHA_"&amp;$B764,1),"INCUMPLIDA","PROCESO"), "VERIFICAR FECHA")),"SIN VALOR AVANCE")</f>
        <v>CUMPLIDA</v>
      </c>
    </row>
    <row r="765" spans="1:17" ht="105">
      <c r="A765" s="278" t="s">
        <v>17</v>
      </c>
      <c r="B765" s="203" t="s">
        <v>14</v>
      </c>
      <c r="C765" s="609"/>
      <c r="D765" s="609"/>
      <c r="E765" s="608"/>
      <c r="F765" s="608"/>
      <c r="G765" s="196" t="s">
        <v>1766</v>
      </c>
      <c r="H765" s="515" t="s">
        <v>1767</v>
      </c>
      <c r="I765" s="515" t="s">
        <v>1768</v>
      </c>
      <c r="J765" s="204">
        <v>1</v>
      </c>
      <c r="K765" s="198">
        <v>45170</v>
      </c>
      <c r="L765" s="198">
        <v>45473</v>
      </c>
      <c r="M765" s="199">
        <f t="shared" si="36"/>
        <v>43.285714285714285</v>
      </c>
      <c r="N765" s="200">
        <v>1</v>
      </c>
      <c r="O765" s="515" t="s">
        <v>1769</v>
      </c>
      <c r="P765" s="200">
        <f t="shared" si="37"/>
        <v>1</v>
      </c>
      <c r="Q765" s="201" t="str" cm="1">
        <f t="array" aca="1" ref="Q765" ca="1">IF(ISNUMBER(P765),IF(P765=100%,"CUMPLIDA",IF(AND(ISNUMBER(L765),ISNUMBER(INDIRECT("FECHA_"&amp;$B765,1))), IF(L765&lt;=INDIRECT("FECHA_"&amp;$B765,1),"INCUMPLIDA","PROCESO"), "VERIFICAR FECHA")),"SIN VALOR AVANCE")</f>
        <v>CUMPLIDA</v>
      </c>
    </row>
    <row r="766" spans="1:17" ht="120">
      <c r="A766" s="278" t="s">
        <v>17</v>
      </c>
      <c r="B766" s="203" t="s">
        <v>14</v>
      </c>
      <c r="C766" s="609"/>
      <c r="D766" s="609"/>
      <c r="E766" s="608"/>
      <c r="F766" s="608"/>
      <c r="G766" s="196" t="s">
        <v>1770</v>
      </c>
      <c r="H766" s="515" t="s">
        <v>1771</v>
      </c>
      <c r="I766" s="515" t="s">
        <v>1772</v>
      </c>
      <c r="J766" s="204">
        <v>5</v>
      </c>
      <c r="K766" s="198">
        <v>45231</v>
      </c>
      <c r="L766" s="198">
        <v>45626</v>
      </c>
      <c r="M766" s="199">
        <f t="shared" si="36"/>
        <v>56.428571428571431</v>
      </c>
      <c r="N766" s="200">
        <v>1</v>
      </c>
      <c r="O766" s="515" t="s">
        <v>1746</v>
      </c>
      <c r="P766" s="200">
        <f t="shared" si="37"/>
        <v>1</v>
      </c>
      <c r="Q766" s="201" t="str" cm="1">
        <f t="array" aca="1" ref="Q766" ca="1">IF(ISNUMBER(P766),IF(P766=100%,"CUMPLIDA",IF(AND(ISNUMBER(L766),ISNUMBER(INDIRECT("FECHA_"&amp;$B766,1))), IF(L766&lt;=INDIRECT("FECHA_"&amp;$B766,1),"INCUMPLIDA","PROCESO"), "VERIFICAR FECHA")),"SIN VALOR AVANCE")</f>
        <v>CUMPLIDA</v>
      </c>
    </row>
    <row r="767" spans="1:17" ht="90" customHeight="1">
      <c r="A767" s="278" t="s">
        <v>17</v>
      </c>
      <c r="B767" s="203" t="s">
        <v>14</v>
      </c>
      <c r="C767" s="609"/>
      <c r="D767" s="609"/>
      <c r="E767" s="608" t="s">
        <v>1773</v>
      </c>
      <c r="F767" s="608"/>
      <c r="G767" s="196" t="s">
        <v>1774</v>
      </c>
      <c r="H767" s="515" t="s">
        <v>1775</v>
      </c>
      <c r="I767" s="515" t="s">
        <v>1776</v>
      </c>
      <c r="J767" s="204">
        <v>4</v>
      </c>
      <c r="K767" s="198">
        <v>45474</v>
      </c>
      <c r="L767" s="198">
        <v>45473</v>
      </c>
      <c r="M767" s="199">
        <f t="shared" si="36"/>
        <v>-0.14285714285714285</v>
      </c>
      <c r="N767" s="200">
        <v>1</v>
      </c>
      <c r="O767" s="515" t="s">
        <v>1777</v>
      </c>
      <c r="P767" s="200">
        <f t="shared" si="37"/>
        <v>1</v>
      </c>
      <c r="Q767" s="201" t="str" cm="1">
        <f t="array" aca="1" ref="Q767" ca="1">IF(ISNUMBER(P767),IF(P767=100%,"CUMPLIDA",IF(AND(ISNUMBER(L767),ISNUMBER(INDIRECT("FECHA_"&amp;$B767,1))), IF(L767&lt;=INDIRECT("FECHA_"&amp;$B767,1),"INCUMPLIDA","PROCESO"), "VERIFICAR FECHA")),"SIN VALOR AVANCE")</f>
        <v>CUMPLIDA</v>
      </c>
    </row>
    <row r="768" spans="1:17" ht="75.75">
      <c r="A768" s="278" t="s">
        <v>17</v>
      </c>
      <c r="B768" s="203" t="s">
        <v>14</v>
      </c>
      <c r="C768" s="609"/>
      <c r="D768" s="609"/>
      <c r="E768" s="608"/>
      <c r="F768" s="608"/>
      <c r="G768" s="196" t="s">
        <v>1778</v>
      </c>
      <c r="H768" s="515" t="s">
        <v>1511</v>
      </c>
      <c r="I768" s="515" t="s">
        <v>1512</v>
      </c>
      <c r="J768" s="204">
        <v>1</v>
      </c>
      <c r="K768" s="198">
        <v>45231</v>
      </c>
      <c r="L768" s="198">
        <v>45504</v>
      </c>
      <c r="M768" s="199">
        <f t="shared" si="36"/>
        <v>39</v>
      </c>
      <c r="N768" s="200">
        <v>1</v>
      </c>
      <c r="O768" s="515" t="s">
        <v>1779</v>
      </c>
      <c r="P768" s="200">
        <f t="shared" si="37"/>
        <v>1</v>
      </c>
      <c r="Q768" s="201" t="str" cm="1">
        <f t="array" aca="1" ref="Q768" ca="1">IF(ISNUMBER(P768),IF(P768=100%,"CUMPLIDA",IF(AND(ISNUMBER(L768),ISNUMBER(INDIRECT("FECHA_"&amp;$B768,1))), IF(L768&lt;=INDIRECT("FECHA_"&amp;$B768,1),"INCUMPLIDA","PROCESO"), "VERIFICAR FECHA")),"SIN VALOR AVANCE")</f>
        <v>CUMPLIDA</v>
      </c>
    </row>
    <row r="769" spans="1:18" ht="45">
      <c r="A769" s="278" t="s">
        <v>17</v>
      </c>
      <c r="B769" s="203" t="s">
        <v>14</v>
      </c>
      <c r="C769" s="609"/>
      <c r="D769" s="609"/>
      <c r="E769" s="608"/>
      <c r="F769" s="608"/>
      <c r="G769" s="196" t="s">
        <v>1780</v>
      </c>
      <c r="H769" s="515" t="s">
        <v>237</v>
      </c>
      <c r="I769" s="515" t="s">
        <v>238</v>
      </c>
      <c r="J769" s="204">
        <v>1</v>
      </c>
      <c r="K769" s="202">
        <v>45323</v>
      </c>
      <c r="L769" s="202">
        <v>45747</v>
      </c>
      <c r="M769" s="199">
        <f t="shared" si="36"/>
        <v>60.571428571428569</v>
      </c>
      <c r="N769" s="200">
        <v>1</v>
      </c>
      <c r="O769" s="515" t="s">
        <v>1781</v>
      </c>
      <c r="P769" s="200">
        <f t="shared" si="37"/>
        <v>1</v>
      </c>
      <c r="Q769" s="201" t="str" cm="1">
        <f t="array" aca="1" ref="Q769" ca="1">IF(ISNUMBER(P769),IF(P769=100%,"CUMPLIDA",IF(AND(ISNUMBER(L769),ISNUMBER(INDIRECT("FECHA_"&amp;$B769,1))), IF(L769&lt;=INDIRECT("FECHA_"&amp;$B769,1),"INCUMPLIDA","PROCESO"), "VERIFICAR FECHA")),"SIN VALOR AVANCE")</f>
        <v>CUMPLIDA</v>
      </c>
      <c r="R769" s="267" t="s">
        <v>4335</v>
      </c>
    </row>
    <row r="770" spans="1:18" ht="45">
      <c r="A770" s="278" t="s">
        <v>17</v>
      </c>
      <c r="B770" s="203" t="s">
        <v>14</v>
      </c>
      <c r="C770" s="609"/>
      <c r="D770" s="609"/>
      <c r="E770" s="608"/>
      <c r="F770" s="608"/>
      <c r="G770" s="196" t="s">
        <v>1782</v>
      </c>
      <c r="H770" s="515" t="s">
        <v>241</v>
      </c>
      <c r="I770" s="515" t="s">
        <v>242</v>
      </c>
      <c r="J770" s="204">
        <v>1</v>
      </c>
      <c r="K770" s="202">
        <v>45323</v>
      </c>
      <c r="L770" s="202">
        <v>45747</v>
      </c>
      <c r="M770" s="199">
        <f t="shared" si="36"/>
        <v>60.571428571428569</v>
      </c>
      <c r="N770" s="200">
        <v>1</v>
      </c>
      <c r="O770" s="515" t="s">
        <v>1783</v>
      </c>
      <c r="P770" s="200">
        <f t="shared" si="37"/>
        <v>1</v>
      </c>
      <c r="Q770" s="201" t="str" cm="1">
        <f t="array" aca="1" ref="Q770" ca="1">IF(ISNUMBER(P770),IF(P770=100%,"CUMPLIDA",IF(AND(ISNUMBER(L770),ISNUMBER(INDIRECT("FECHA_"&amp;$B770,1))), IF(L770&lt;=INDIRECT("FECHA_"&amp;$B770,1),"INCUMPLIDA","PROCESO"), "VERIFICAR FECHA")),"SIN VALOR AVANCE")</f>
        <v>CUMPLIDA</v>
      </c>
    </row>
    <row r="771" spans="1:18" ht="45">
      <c r="A771" s="278" t="s">
        <v>17</v>
      </c>
      <c r="B771" s="203" t="s">
        <v>14</v>
      </c>
      <c r="C771" s="609"/>
      <c r="D771" s="609"/>
      <c r="E771" s="608"/>
      <c r="F771" s="608"/>
      <c r="G771" s="196" t="s">
        <v>1784</v>
      </c>
      <c r="H771" s="515" t="s">
        <v>245</v>
      </c>
      <c r="I771" s="515" t="s">
        <v>246</v>
      </c>
      <c r="J771" s="204">
        <v>1</v>
      </c>
      <c r="K771" s="202">
        <v>45231</v>
      </c>
      <c r="L771" s="202">
        <v>45747</v>
      </c>
      <c r="M771" s="199">
        <f t="shared" si="36"/>
        <v>73.714285714285708</v>
      </c>
      <c r="N771" s="200">
        <v>1</v>
      </c>
      <c r="O771" s="515" t="s">
        <v>1783</v>
      </c>
      <c r="P771" s="200">
        <f t="shared" si="37"/>
        <v>1</v>
      </c>
      <c r="Q771" s="201" t="str" cm="1">
        <f t="array" aca="1" ref="Q771" ca="1">IF(ISNUMBER(P771),IF(P771=100%,"CUMPLIDA",IF(AND(ISNUMBER(L771),ISNUMBER(INDIRECT("FECHA_"&amp;$B771,1))), IF(L771&lt;=INDIRECT("FECHA_"&amp;$B771,1),"INCUMPLIDA","PROCESO"), "VERIFICAR FECHA")),"SIN VALOR AVANCE")</f>
        <v>CUMPLIDA</v>
      </c>
    </row>
    <row r="772" spans="1:18" ht="45">
      <c r="A772" s="278" t="s">
        <v>17</v>
      </c>
      <c r="B772" s="203" t="s">
        <v>14</v>
      </c>
      <c r="C772" s="609"/>
      <c r="D772" s="609"/>
      <c r="E772" s="608"/>
      <c r="F772" s="608"/>
      <c r="G772" s="196" t="s">
        <v>1625</v>
      </c>
      <c r="H772" s="515" t="s">
        <v>248</v>
      </c>
      <c r="I772" s="515" t="s">
        <v>249</v>
      </c>
      <c r="J772" s="204">
        <v>1</v>
      </c>
      <c r="K772" s="202">
        <v>45323</v>
      </c>
      <c r="L772" s="202">
        <v>45747</v>
      </c>
      <c r="M772" s="199">
        <f t="shared" si="36"/>
        <v>60.571428571428569</v>
      </c>
      <c r="N772" s="200">
        <v>1</v>
      </c>
      <c r="O772" s="515" t="s">
        <v>1781</v>
      </c>
      <c r="P772" s="200">
        <f t="shared" si="37"/>
        <v>1</v>
      </c>
      <c r="Q772" s="201" t="str" cm="1">
        <f t="array" aca="1" ref="Q772" ca="1">IF(ISNUMBER(P772),IF(P772=100%,"CUMPLIDA",IF(AND(ISNUMBER(L772),ISNUMBER(INDIRECT("FECHA_"&amp;$B772,1))), IF(L772&lt;=INDIRECT("FECHA_"&amp;$B772,1),"INCUMPLIDA","PROCESO"), "VERIFICAR FECHA")),"SIN VALOR AVANCE")</f>
        <v>CUMPLIDA</v>
      </c>
    </row>
    <row r="773" spans="1:18" ht="45.75">
      <c r="A773" s="278" t="s">
        <v>17</v>
      </c>
      <c r="B773" s="203" t="s">
        <v>14</v>
      </c>
      <c r="C773" s="609"/>
      <c r="D773" s="609"/>
      <c r="E773" s="608"/>
      <c r="F773" s="608"/>
      <c r="G773" s="196" t="s">
        <v>1626</v>
      </c>
      <c r="H773" s="515" t="s">
        <v>251</v>
      </c>
      <c r="I773" s="515" t="s">
        <v>252</v>
      </c>
      <c r="J773" s="204">
        <v>1</v>
      </c>
      <c r="K773" s="202">
        <v>45231</v>
      </c>
      <c r="L773" s="202">
        <v>45747</v>
      </c>
      <c r="M773" s="199">
        <f t="shared" si="36"/>
        <v>73.714285714285708</v>
      </c>
      <c r="N773" s="200">
        <v>1</v>
      </c>
      <c r="O773" s="515" t="s">
        <v>1785</v>
      </c>
      <c r="P773" s="200">
        <f t="shared" si="37"/>
        <v>1</v>
      </c>
      <c r="Q773" s="201" t="str" cm="1">
        <f t="array" aca="1" ref="Q773" ca="1">IF(ISNUMBER(P773),IF(P773=100%,"CUMPLIDA",IF(AND(ISNUMBER(L773),ISNUMBER(INDIRECT("FECHA_"&amp;$B773,1))), IF(L773&lt;=INDIRECT("FECHA_"&amp;$B773,1),"INCUMPLIDA","PROCESO"), "VERIFICAR FECHA")),"SIN VALOR AVANCE")</f>
        <v>CUMPLIDA</v>
      </c>
    </row>
    <row r="774" spans="1:18" ht="60.75">
      <c r="A774" s="278" t="s">
        <v>17</v>
      </c>
      <c r="B774" s="203" t="s">
        <v>14</v>
      </c>
      <c r="C774" s="609"/>
      <c r="D774" s="609"/>
      <c r="E774" s="608"/>
      <c r="F774" s="608"/>
      <c r="G774" s="196" t="s">
        <v>1627</v>
      </c>
      <c r="H774" s="515" t="s">
        <v>254</v>
      </c>
      <c r="I774" s="515" t="s">
        <v>255</v>
      </c>
      <c r="J774" s="204">
        <v>1</v>
      </c>
      <c r="K774" s="202">
        <v>45231</v>
      </c>
      <c r="L774" s="202">
        <v>45808</v>
      </c>
      <c r="M774" s="199">
        <f t="shared" si="36"/>
        <v>82.428571428571431</v>
      </c>
      <c r="N774" s="200">
        <v>0</v>
      </c>
      <c r="O774" s="515" t="s">
        <v>1786</v>
      </c>
      <c r="P774" s="200">
        <f t="shared" si="37"/>
        <v>0</v>
      </c>
      <c r="Q774" s="201" t="str" cm="1">
        <f t="array" aca="1" ref="Q774" ca="1">IF(ISNUMBER(P774),IF(P774=100%,"CUMPLIDA",IF(AND(ISNUMBER(L774),ISNUMBER(INDIRECT("FECHA_"&amp;$B774,1))), IF(L774&lt;=INDIRECT("FECHA_"&amp;$B774,1),"INCUMPLIDA","PROCESO"), "VERIFICAR FECHA")),"SIN VALOR AVANCE")</f>
        <v>PROCESO</v>
      </c>
    </row>
    <row r="775" spans="1:18" ht="30">
      <c r="A775" s="278" t="s">
        <v>17</v>
      </c>
      <c r="B775" s="203" t="s">
        <v>14</v>
      </c>
      <c r="C775" s="609"/>
      <c r="D775" s="609"/>
      <c r="E775" s="608"/>
      <c r="F775" s="608"/>
      <c r="G775" s="196" t="s">
        <v>1628</v>
      </c>
      <c r="H775" s="515" t="s">
        <v>258</v>
      </c>
      <c r="I775" s="515" t="s">
        <v>259</v>
      </c>
      <c r="J775" s="204">
        <v>2</v>
      </c>
      <c r="K775" s="202">
        <v>45839</v>
      </c>
      <c r="L775" s="202">
        <v>46022</v>
      </c>
      <c r="M775" s="199">
        <f t="shared" si="36"/>
        <v>26.142857142857142</v>
      </c>
      <c r="N775" s="200">
        <v>0</v>
      </c>
      <c r="O775" s="515" t="s">
        <v>1787</v>
      </c>
      <c r="P775" s="200">
        <f t="shared" si="37"/>
        <v>0</v>
      </c>
      <c r="Q775" s="201" t="str" cm="1">
        <f t="array" aca="1" ref="Q775" ca="1">IF(ISNUMBER(P775),IF(P775=100%,"CUMPLIDA",IF(AND(ISNUMBER(L775),ISNUMBER(INDIRECT("FECHA_"&amp;$B775,1))), IF(L775&lt;=INDIRECT("FECHA_"&amp;$B775,1),"INCUMPLIDA","PROCESO"), "VERIFICAR FECHA")),"SIN VALOR AVANCE")</f>
        <v>PROCESO</v>
      </c>
    </row>
    <row r="776" spans="1:18" ht="60">
      <c r="A776" s="278" t="s">
        <v>17</v>
      </c>
      <c r="B776" s="203" t="s">
        <v>14</v>
      </c>
      <c r="C776" s="609"/>
      <c r="D776" s="609"/>
      <c r="E776" s="608"/>
      <c r="F776" s="608"/>
      <c r="G776" s="196" t="s">
        <v>1629</v>
      </c>
      <c r="H776" s="515" t="s">
        <v>261</v>
      </c>
      <c r="I776" s="515" t="s">
        <v>262</v>
      </c>
      <c r="J776" s="204">
        <v>1</v>
      </c>
      <c r="K776" s="202">
        <v>45839</v>
      </c>
      <c r="L776" s="202">
        <v>46022</v>
      </c>
      <c r="M776" s="199">
        <f t="shared" si="36"/>
        <v>26.142857142857142</v>
      </c>
      <c r="N776" s="200">
        <v>0</v>
      </c>
      <c r="O776" s="515" t="s">
        <v>1781</v>
      </c>
      <c r="P776" s="200">
        <f t="shared" si="37"/>
        <v>0</v>
      </c>
      <c r="Q776" s="201" t="str" cm="1">
        <f t="array" aca="1" ref="Q776" ca="1">IF(ISNUMBER(P776),IF(P776=100%,"CUMPLIDA",IF(AND(ISNUMBER(L776),ISNUMBER(INDIRECT("FECHA_"&amp;$B776,1))), IF(L776&lt;=INDIRECT("FECHA_"&amp;$B776,1),"INCUMPLIDA","PROCESO"), "VERIFICAR FECHA")),"SIN VALOR AVANCE")</f>
        <v>PROCESO</v>
      </c>
    </row>
    <row r="777" spans="1:18" ht="150">
      <c r="A777" s="278" t="s">
        <v>17</v>
      </c>
      <c r="B777" s="203" t="s">
        <v>14</v>
      </c>
      <c r="C777" s="609"/>
      <c r="D777" s="609"/>
      <c r="E777" s="608"/>
      <c r="F777" s="608"/>
      <c r="G777" s="196" t="s">
        <v>1630</v>
      </c>
      <c r="H777" s="515" t="s">
        <v>264</v>
      </c>
      <c r="I777" s="515" t="s">
        <v>265</v>
      </c>
      <c r="J777" s="204">
        <v>2</v>
      </c>
      <c r="K777" s="202">
        <v>45839</v>
      </c>
      <c r="L777" s="202">
        <v>46022</v>
      </c>
      <c r="M777" s="199">
        <f t="shared" si="36"/>
        <v>26.142857142857142</v>
      </c>
      <c r="N777" s="200">
        <v>0</v>
      </c>
      <c r="O777" s="515" t="s">
        <v>1786</v>
      </c>
      <c r="P777" s="200">
        <f t="shared" si="37"/>
        <v>0</v>
      </c>
      <c r="Q777" s="201" t="str" cm="1">
        <f t="array" aca="1" ref="Q777" ca="1">IF(ISNUMBER(P777),IF(P777=100%,"CUMPLIDA",IF(AND(ISNUMBER(L777),ISNUMBER(INDIRECT("FECHA_"&amp;$B777,1))), IF(L777&lt;=INDIRECT("FECHA_"&amp;$B777,1),"INCUMPLIDA","PROCESO"), "VERIFICAR FECHA")),"SIN VALOR AVANCE")</f>
        <v>PROCESO</v>
      </c>
    </row>
    <row r="778" spans="1:18" ht="75.75">
      <c r="A778" s="278" t="s">
        <v>17</v>
      </c>
      <c r="B778" s="203" t="s">
        <v>14</v>
      </c>
      <c r="C778" s="609"/>
      <c r="D778" s="609"/>
      <c r="E778" s="608"/>
      <c r="F778" s="608"/>
      <c r="G778" s="196" t="s">
        <v>1778</v>
      </c>
      <c r="H778" s="515" t="s">
        <v>1511</v>
      </c>
      <c r="I778" s="515" t="s">
        <v>1512</v>
      </c>
      <c r="J778" s="204">
        <v>1</v>
      </c>
      <c r="K778" s="198">
        <v>45231</v>
      </c>
      <c r="L778" s="198">
        <v>45504</v>
      </c>
      <c r="M778" s="199">
        <f t="shared" si="36"/>
        <v>39</v>
      </c>
      <c r="N778" s="200">
        <v>1</v>
      </c>
      <c r="O778" s="515" t="s">
        <v>1779</v>
      </c>
      <c r="P778" s="200">
        <f t="shared" si="37"/>
        <v>1</v>
      </c>
      <c r="Q778" s="201" t="str" cm="1">
        <f t="array" aca="1" ref="Q778" ca="1">IF(ISNUMBER(P778),IF(P778=100%,"CUMPLIDA",IF(AND(ISNUMBER(L778),ISNUMBER(INDIRECT("FECHA_"&amp;$B778,1))), IF(L778&lt;=INDIRECT("FECHA_"&amp;$B778,1),"INCUMPLIDA","PROCESO"), "VERIFICAR FECHA")),"SIN VALOR AVANCE")</f>
        <v>CUMPLIDA</v>
      </c>
    </row>
    <row r="779" spans="1:18" ht="45">
      <c r="A779" s="278" t="s">
        <v>17</v>
      </c>
      <c r="B779" s="203" t="s">
        <v>14</v>
      </c>
      <c r="C779" s="609"/>
      <c r="D779" s="609"/>
      <c r="E779" s="608"/>
      <c r="F779" s="608"/>
      <c r="G779" s="196" t="s">
        <v>1780</v>
      </c>
      <c r="H779" s="515" t="s">
        <v>237</v>
      </c>
      <c r="I779" s="515" t="s">
        <v>238</v>
      </c>
      <c r="J779" s="204">
        <v>1</v>
      </c>
      <c r="K779" s="202">
        <v>45323</v>
      </c>
      <c r="L779" s="202">
        <v>45747</v>
      </c>
      <c r="M779" s="199">
        <f t="shared" si="36"/>
        <v>60.571428571428569</v>
      </c>
      <c r="N779" s="200">
        <v>1</v>
      </c>
      <c r="O779" s="515" t="s">
        <v>1781</v>
      </c>
      <c r="P779" s="200">
        <f t="shared" si="37"/>
        <v>1</v>
      </c>
      <c r="Q779" s="201" t="str" cm="1">
        <f t="array" aca="1" ref="Q779" ca="1">IF(ISNUMBER(P779),IF(P779=100%,"CUMPLIDA",IF(AND(ISNUMBER(L779),ISNUMBER(INDIRECT("FECHA_"&amp;$B779,1))), IF(L779&lt;=INDIRECT("FECHA_"&amp;$B779,1),"INCUMPLIDA","PROCESO"), "VERIFICAR FECHA")),"SIN VALOR AVANCE")</f>
        <v>CUMPLIDA</v>
      </c>
    </row>
    <row r="780" spans="1:18" ht="45">
      <c r="A780" s="278" t="s">
        <v>17</v>
      </c>
      <c r="B780" s="203" t="s">
        <v>14</v>
      </c>
      <c r="C780" s="609"/>
      <c r="D780" s="609"/>
      <c r="E780" s="608"/>
      <c r="F780" s="608"/>
      <c r="G780" s="196" t="s">
        <v>1782</v>
      </c>
      <c r="H780" s="515" t="s">
        <v>241</v>
      </c>
      <c r="I780" s="515" t="s">
        <v>242</v>
      </c>
      <c r="J780" s="204">
        <v>1</v>
      </c>
      <c r="K780" s="202">
        <v>45323</v>
      </c>
      <c r="L780" s="202">
        <v>45747</v>
      </c>
      <c r="M780" s="199">
        <f t="shared" si="36"/>
        <v>60.571428571428569</v>
      </c>
      <c r="N780" s="200">
        <v>1</v>
      </c>
      <c r="O780" s="515" t="s">
        <v>1783</v>
      </c>
      <c r="P780" s="200">
        <f t="shared" si="37"/>
        <v>1</v>
      </c>
      <c r="Q780" s="201" t="str" cm="1">
        <f t="array" aca="1" ref="Q780" ca="1">IF(ISNUMBER(P780),IF(P780=100%,"CUMPLIDA",IF(AND(ISNUMBER(L780),ISNUMBER(INDIRECT("FECHA_"&amp;$B780,1))), IF(L780&lt;=INDIRECT("FECHA_"&amp;$B780,1),"INCUMPLIDA","PROCESO"), "VERIFICAR FECHA")),"SIN VALOR AVANCE")</f>
        <v>CUMPLIDA</v>
      </c>
    </row>
    <row r="781" spans="1:18" ht="45">
      <c r="A781" s="278" t="s">
        <v>17</v>
      </c>
      <c r="B781" s="203" t="s">
        <v>14</v>
      </c>
      <c r="C781" s="609"/>
      <c r="D781" s="609"/>
      <c r="E781" s="608"/>
      <c r="F781" s="608"/>
      <c r="G781" s="196" t="s">
        <v>1784</v>
      </c>
      <c r="H781" s="515" t="s">
        <v>245</v>
      </c>
      <c r="I781" s="515" t="s">
        <v>246</v>
      </c>
      <c r="J781" s="204">
        <v>1</v>
      </c>
      <c r="K781" s="202">
        <v>45231</v>
      </c>
      <c r="L781" s="202">
        <v>45747</v>
      </c>
      <c r="M781" s="199">
        <f t="shared" si="36"/>
        <v>73.714285714285708</v>
      </c>
      <c r="N781" s="200">
        <v>1</v>
      </c>
      <c r="O781" s="515" t="s">
        <v>1783</v>
      </c>
      <c r="P781" s="200">
        <f t="shared" si="37"/>
        <v>1</v>
      </c>
      <c r="Q781" s="201" t="str" cm="1">
        <f t="array" aca="1" ref="Q781" ca="1">IF(ISNUMBER(P781),IF(P781=100%,"CUMPLIDA",IF(AND(ISNUMBER(L781),ISNUMBER(INDIRECT("FECHA_"&amp;$B781,1))), IF(L781&lt;=INDIRECT("FECHA_"&amp;$B781,1),"INCUMPLIDA","PROCESO"), "VERIFICAR FECHA")),"SIN VALOR AVANCE")</f>
        <v>CUMPLIDA</v>
      </c>
    </row>
    <row r="782" spans="1:18" ht="45">
      <c r="A782" s="278" t="s">
        <v>17</v>
      </c>
      <c r="B782" s="203" t="s">
        <v>14</v>
      </c>
      <c r="C782" s="609"/>
      <c r="D782" s="609"/>
      <c r="E782" s="608"/>
      <c r="F782" s="608"/>
      <c r="G782" s="196" t="s">
        <v>1625</v>
      </c>
      <c r="H782" s="515" t="s">
        <v>248</v>
      </c>
      <c r="I782" s="515" t="s">
        <v>249</v>
      </c>
      <c r="J782" s="204">
        <v>1</v>
      </c>
      <c r="K782" s="202">
        <v>45323</v>
      </c>
      <c r="L782" s="202">
        <v>45747</v>
      </c>
      <c r="M782" s="199">
        <f t="shared" si="36"/>
        <v>60.571428571428569</v>
      </c>
      <c r="N782" s="200">
        <v>1</v>
      </c>
      <c r="O782" s="515" t="s">
        <v>1788</v>
      </c>
      <c r="P782" s="200">
        <v>1</v>
      </c>
      <c r="Q782" s="201" t="str" cm="1">
        <f t="array" aca="1" ref="Q782" ca="1">IF(ISNUMBER(P782),IF(P782=100%,"CUMPLIDA",IF(AND(ISNUMBER(L782),ISNUMBER(INDIRECT("FECHA_"&amp;$B782,1))), IF(L782&lt;=INDIRECT("FECHA_"&amp;$B782,1),"INCUMPLIDA","PROCESO"), "VERIFICAR FECHA")),"SIN VALOR AVANCE")</f>
        <v>CUMPLIDA</v>
      </c>
    </row>
    <row r="783" spans="1:18" ht="45">
      <c r="A783" s="278" t="s">
        <v>17</v>
      </c>
      <c r="B783" s="203" t="s">
        <v>14</v>
      </c>
      <c r="C783" s="609"/>
      <c r="D783" s="609"/>
      <c r="E783" s="608"/>
      <c r="F783" s="608"/>
      <c r="G783" s="196" t="s">
        <v>1626</v>
      </c>
      <c r="H783" s="515" t="s">
        <v>251</v>
      </c>
      <c r="I783" s="515" t="s">
        <v>252</v>
      </c>
      <c r="J783" s="204">
        <v>1</v>
      </c>
      <c r="K783" s="202">
        <v>45231</v>
      </c>
      <c r="L783" s="202">
        <v>45747</v>
      </c>
      <c r="M783" s="199">
        <f t="shared" si="36"/>
        <v>73.714285714285708</v>
      </c>
      <c r="N783" s="200">
        <v>1</v>
      </c>
      <c r="O783" s="515" t="s">
        <v>1783</v>
      </c>
      <c r="P783" s="200">
        <v>1</v>
      </c>
      <c r="Q783" s="201" t="str" cm="1">
        <f t="array" aca="1" ref="Q783" ca="1">IF(ISNUMBER(P783),IF(P783=100%,"CUMPLIDA",IF(AND(ISNUMBER(L783),ISNUMBER(INDIRECT("FECHA_"&amp;$B783,1))), IF(L783&lt;=INDIRECT("FECHA_"&amp;$B783,1),"INCUMPLIDA","PROCESO"), "VERIFICAR FECHA")),"SIN VALOR AVANCE")</f>
        <v>CUMPLIDA</v>
      </c>
    </row>
    <row r="784" spans="1:18" ht="60.75">
      <c r="A784" s="278" t="s">
        <v>17</v>
      </c>
      <c r="B784" s="203" t="s">
        <v>14</v>
      </c>
      <c r="C784" s="609"/>
      <c r="D784" s="609"/>
      <c r="E784" s="608"/>
      <c r="F784" s="608"/>
      <c r="G784" s="196" t="s">
        <v>1627</v>
      </c>
      <c r="H784" s="515" t="s">
        <v>254</v>
      </c>
      <c r="I784" s="515" t="s">
        <v>255</v>
      </c>
      <c r="J784" s="204">
        <v>1</v>
      </c>
      <c r="K784" s="202">
        <v>45231</v>
      </c>
      <c r="L784" s="202">
        <v>45808</v>
      </c>
      <c r="M784" s="199">
        <f t="shared" si="36"/>
        <v>82.428571428571431</v>
      </c>
      <c r="N784" s="200">
        <v>0</v>
      </c>
      <c r="O784" s="515" t="s">
        <v>1789</v>
      </c>
      <c r="P784" s="200">
        <f t="shared" ref="P784:P802" si="38">IF(B784="ITRC",N784,N784/J784)</f>
        <v>0</v>
      </c>
      <c r="Q784" s="201" t="str" cm="1">
        <f t="array" aca="1" ref="Q784" ca="1">IF(ISNUMBER(P784),IF(P784=100%,"CUMPLIDA",IF(AND(ISNUMBER(L784),ISNUMBER(INDIRECT("FECHA_"&amp;$B784,1))), IF(L784&lt;=INDIRECT("FECHA_"&amp;$B784,1),"INCUMPLIDA","PROCESO"), "VERIFICAR FECHA")),"SIN VALOR AVANCE")</f>
        <v>PROCESO</v>
      </c>
    </row>
    <row r="785" spans="1:17" ht="30.75">
      <c r="A785" s="278" t="s">
        <v>17</v>
      </c>
      <c r="B785" s="203" t="s">
        <v>14</v>
      </c>
      <c r="C785" s="609"/>
      <c r="D785" s="609"/>
      <c r="E785" s="608"/>
      <c r="F785" s="608"/>
      <c r="G785" s="196" t="s">
        <v>1628</v>
      </c>
      <c r="H785" s="515" t="s">
        <v>258</v>
      </c>
      <c r="I785" s="515" t="s">
        <v>259</v>
      </c>
      <c r="J785" s="204">
        <v>2</v>
      </c>
      <c r="K785" s="202">
        <v>45839</v>
      </c>
      <c r="L785" s="202">
        <v>46022</v>
      </c>
      <c r="M785" s="199">
        <f t="shared" si="36"/>
        <v>26.142857142857142</v>
      </c>
      <c r="N785" s="200">
        <v>0</v>
      </c>
      <c r="O785" s="515" t="s">
        <v>1783</v>
      </c>
      <c r="P785" s="200">
        <f t="shared" si="38"/>
        <v>0</v>
      </c>
      <c r="Q785" s="201" t="str" cm="1">
        <f t="array" aca="1" ref="Q785" ca="1">IF(ISNUMBER(P785),IF(P785=100%,"CUMPLIDA",IF(AND(ISNUMBER(L785),ISNUMBER(INDIRECT("FECHA_"&amp;$B785,1))), IF(L785&lt;=INDIRECT("FECHA_"&amp;$B785,1),"INCUMPLIDA","PROCESO"), "VERIFICAR FECHA")),"SIN VALOR AVANCE")</f>
        <v>PROCESO</v>
      </c>
    </row>
    <row r="786" spans="1:17" ht="60">
      <c r="A786" s="278" t="s">
        <v>17</v>
      </c>
      <c r="B786" s="203" t="s">
        <v>14</v>
      </c>
      <c r="C786" s="609"/>
      <c r="D786" s="609"/>
      <c r="E786" s="608"/>
      <c r="F786" s="608"/>
      <c r="G786" s="196" t="s">
        <v>1629</v>
      </c>
      <c r="H786" s="515" t="s">
        <v>261</v>
      </c>
      <c r="I786" s="515" t="s">
        <v>262</v>
      </c>
      <c r="J786" s="204">
        <v>1</v>
      </c>
      <c r="K786" s="202">
        <v>45839</v>
      </c>
      <c r="L786" s="202">
        <v>46022</v>
      </c>
      <c r="M786" s="199">
        <f t="shared" si="36"/>
        <v>26.142857142857142</v>
      </c>
      <c r="N786" s="200">
        <v>0</v>
      </c>
      <c r="O786" s="515" t="s">
        <v>1788</v>
      </c>
      <c r="P786" s="200">
        <f t="shared" si="38"/>
        <v>0</v>
      </c>
      <c r="Q786" s="201" t="str" cm="1">
        <f t="array" aca="1" ref="Q786" ca="1">IF(ISNUMBER(P786),IF(P786=100%,"CUMPLIDA",IF(AND(ISNUMBER(L786),ISNUMBER(INDIRECT("FECHA_"&amp;$B786,1))), IF(L786&lt;=INDIRECT("FECHA_"&amp;$B786,1),"INCUMPLIDA","PROCESO"), "VERIFICAR FECHA")),"SIN VALOR AVANCE")</f>
        <v>PROCESO</v>
      </c>
    </row>
    <row r="787" spans="1:17" ht="150">
      <c r="A787" s="278" t="s">
        <v>17</v>
      </c>
      <c r="B787" s="203" t="s">
        <v>14</v>
      </c>
      <c r="C787" s="609"/>
      <c r="D787" s="609"/>
      <c r="E787" s="608"/>
      <c r="F787" s="608"/>
      <c r="G787" s="196" t="s">
        <v>1630</v>
      </c>
      <c r="H787" s="515" t="s">
        <v>264</v>
      </c>
      <c r="I787" s="515" t="s">
        <v>265</v>
      </c>
      <c r="J787" s="204">
        <v>2</v>
      </c>
      <c r="K787" s="202">
        <v>45839</v>
      </c>
      <c r="L787" s="202">
        <v>46022</v>
      </c>
      <c r="M787" s="199">
        <f t="shared" si="36"/>
        <v>26.142857142857142</v>
      </c>
      <c r="N787" s="200">
        <v>0</v>
      </c>
      <c r="O787" s="515" t="s">
        <v>1789</v>
      </c>
      <c r="P787" s="200">
        <f t="shared" si="38"/>
        <v>0</v>
      </c>
      <c r="Q787" s="201" t="str" cm="1">
        <f t="array" aca="1" ref="Q787" ca="1">IF(ISNUMBER(P787),IF(P787=100%,"CUMPLIDA",IF(AND(ISNUMBER(L787),ISNUMBER(INDIRECT("FECHA_"&amp;$B787,1))), IF(L787&lt;=INDIRECT("FECHA_"&amp;$B787,1),"INCUMPLIDA","PROCESO"), "VERIFICAR FECHA")),"SIN VALOR AVANCE")</f>
        <v>PROCESO</v>
      </c>
    </row>
    <row r="788" spans="1:17" ht="90" customHeight="1">
      <c r="A788" s="278" t="s">
        <v>17</v>
      </c>
      <c r="B788" s="203" t="s">
        <v>14</v>
      </c>
      <c r="C788" s="609"/>
      <c r="D788" s="609"/>
      <c r="E788" s="608" t="s">
        <v>1790</v>
      </c>
      <c r="F788" s="608"/>
      <c r="G788" s="196" t="s">
        <v>1791</v>
      </c>
      <c r="H788" s="515" t="s">
        <v>1792</v>
      </c>
      <c r="I788" s="515" t="s">
        <v>1793</v>
      </c>
      <c r="J788" s="204">
        <v>2</v>
      </c>
      <c r="K788" s="198">
        <v>45108</v>
      </c>
      <c r="L788" s="198">
        <v>45169</v>
      </c>
      <c r="M788" s="199">
        <f t="shared" si="36"/>
        <v>8.7142857142857135</v>
      </c>
      <c r="N788" s="200">
        <v>1</v>
      </c>
      <c r="O788" s="515" t="s">
        <v>1794</v>
      </c>
      <c r="P788" s="200">
        <f t="shared" si="38"/>
        <v>1</v>
      </c>
      <c r="Q788" s="201" t="str" cm="1">
        <f t="array" aca="1" ref="Q788" ca="1">IF(ISNUMBER(P788),IF(P788=100%,"CUMPLIDA",IF(AND(ISNUMBER(L788),ISNUMBER(INDIRECT("FECHA_"&amp;$B788,1))), IF(L788&lt;=INDIRECT("FECHA_"&amp;$B788,1),"INCUMPLIDA","PROCESO"), "VERIFICAR FECHA")),"SIN VALOR AVANCE")</f>
        <v>CUMPLIDA</v>
      </c>
    </row>
    <row r="789" spans="1:17" ht="195">
      <c r="A789" s="278" t="s">
        <v>17</v>
      </c>
      <c r="B789" s="203" t="s">
        <v>14</v>
      </c>
      <c r="C789" s="609"/>
      <c r="D789" s="609"/>
      <c r="E789" s="608"/>
      <c r="F789" s="608"/>
      <c r="G789" s="196" t="s">
        <v>1795</v>
      </c>
      <c r="H789" s="515" t="s">
        <v>1796</v>
      </c>
      <c r="I789" s="515" t="s">
        <v>1797</v>
      </c>
      <c r="J789" s="204">
        <v>2</v>
      </c>
      <c r="K789" s="198">
        <v>45170</v>
      </c>
      <c r="L789" s="198">
        <v>45291</v>
      </c>
      <c r="M789" s="199">
        <f t="shared" si="36"/>
        <v>17.285714285714285</v>
      </c>
      <c r="N789" s="200">
        <v>1</v>
      </c>
      <c r="O789" s="515" t="s">
        <v>1794</v>
      </c>
      <c r="P789" s="200">
        <f t="shared" si="38"/>
        <v>1</v>
      </c>
      <c r="Q789" s="201" t="str" cm="1">
        <f t="array" aca="1" ref="Q789" ca="1">IF(ISNUMBER(P789),IF(P789=100%,"CUMPLIDA",IF(AND(ISNUMBER(L789),ISNUMBER(INDIRECT("FECHA_"&amp;$B789,1))), IF(L789&lt;=INDIRECT("FECHA_"&amp;$B789,1),"INCUMPLIDA","PROCESO"), "VERIFICAR FECHA")),"SIN VALOR AVANCE")</f>
        <v>CUMPLIDA</v>
      </c>
    </row>
    <row r="790" spans="1:17" ht="60.75">
      <c r="A790" s="278" t="s">
        <v>17</v>
      </c>
      <c r="B790" s="203" t="s">
        <v>14</v>
      </c>
      <c r="C790" s="609"/>
      <c r="D790" s="609"/>
      <c r="E790" s="608"/>
      <c r="F790" s="608"/>
      <c r="G790" s="196" t="s">
        <v>1778</v>
      </c>
      <c r="H790" s="515" t="s">
        <v>1511</v>
      </c>
      <c r="I790" s="515" t="s">
        <v>1512</v>
      </c>
      <c r="J790" s="204">
        <v>1</v>
      </c>
      <c r="K790" s="198">
        <v>45231</v>
      </c>
      <c r="L790" s="198">
        <v>45504</v>
      </c>
      <c r="M790" s="199">
        <f t="shared" si="36"/>
        <v>39</v>
      </c>
      <c r="N790" s="200">
        <v>1</v>
      </c>
      <c r="O790" s="515" t="s">
        <v>1798</v>
      </c>
      <c r="P790" s="200">
        <f t="shared" si="38"/>
        <v>1</v>
      </c>
      <c r="Q790" s="201" t="str" cm="1">
        <f t="array" aca="1" ref="Q790" ca="1">IF(ISNUMBER(P790),IF(P790=100%,"CUMPLIDA",IF(AND(ISNUMBER(L790),ISNUMBER(INDIRECT("FECHA_"&amp;$B790,1))), IF(L790&lt;=INDIRECT("FECHA_"&amp;$B790,1),"INCUMPLIDA","PROCESO"), "VERIFICAR FECHA")),"SIN VALOR AVANCE")</f>
        <v>CUMPLIDA</v>
      </c>
    </row>
    <row r="791" spans="1:17" ht="45">
      <c r="A791" s="278" t="s">
        <v>17</v>
      </c>
      <c r="B791" s="203" t="s">
        <v>14</v>
      </c>
      <c r="C791" s="609"/>
      <c r="D791" s="609"/>
      <c r="E791" s="608"/>
      <c r="F791" s="608"/>
      <c r="G791" s="196" t="s">
        <v>1780</v>
      </c>
      <c r="H791" s="515" t="s">
        <v>237</v>
      </c>
      <c r="I791" s="515" t="s">
        <v>238</v>
      </c>
      <c r="J791" s="204">
        <v>1</v>
      </c>
      <c r="K791" s="202">
        <v>45323</v>
      </c>
      <c r="L791" s="202">
        <v>45747</v>
      </c>
      <c r="M791" s="199">
        <f t="shared" si="36"/>
        <v>60.571428571428569</v>
      </c>
      <c r="N791" s="200">
        <v>1</v>
      </c>
      <c r="O791" s="515" t="s">
        <v>1781</v>
      </c>
      <c r="P791" s="200">
        <f t="shared" si="38"/>
        <v>1</v>
      </c>
      <c r="Q791" s="201" t="str" cm="1">
        <f t="array" aca="1" ref="Q791" ca="1">IF(ISNUMBER(P791),IF(P791=100%,"CUMPLIDA",IF(AND(ISNUMBER(L791),ISNUMBER(INDIRECT("FECHA_"&amp;$B791,1))), IF(L791&lt;=INDIRECT("FECHA_"&amp;$B791,1),"INCUMPLIDA","PROCESO"), "VERIFICAR FECHA")),"SIN VALOR AVANCE")</f>
        <v>CUMPLIDA</v>
      </c>
    </row>
    <row r="792" spans="1:17" ht="45">
      <c r="A792" s="278" t="s">
        <v>17</v>
      </c>
      <c r="B792" s="203" t="s">
        <v>14</v>
      </c>
      <c r="C792" s="609"/>
      <c r="D792" s="609"/>
      <c r="E792" s="608"/>
      <c r="F792" s="608"/>
      <c r="G792" s="196" t="s">
        <v>1782</v>
      </c>
      <c r="H792" s="515" t="s">
        <v>241</v>
      </c>
      <c r="I792" s="515" t="s">
        <v>242</v>
      </c>
      <c r="J792" s="204">
        <v>1</v>
      </c>
      <c r="K792" s="202">
        <v>45323</v>
      </c>
      <c r="L792" s="202">
        <v>45747</v>
      </c>
      <c r="M792" s="199">
        <f t="shared" si="36"/>
        <v>60.571428571428569</v>
      </c>
      <c r="N792" s="200">
        <v>1</v>
      </c>
      <c r="O792" s="515" t="s">
        <v>1783</v>
      </c>
      <c r="P792" s="200">
        <f t="shared" si="38"/>
        <v>1</v>
      </c>
      <c r="Q792" s="201" t="str" cm="1">
        <f t="array" aca="1" ref="Q792" ca="1">IF(ISNUMBER(P792),IF(P792=100%,"CUMPLIDA",IF(AND(ISNUMBER(L792),ISNUMBER(INDIRECT("FECHA_"&amp;$B792,1))), IF(L792&lt;=INDIRECT("FECHA_"&amp;$B792,1),"INCUMPLIDA","PROCESO"), "VERIFICAR FECHA")),"SIN VALOR AVANCE")</f>
        <v>CUMPLIDA</v>
      </c>
    </row>
    <row r="793" spans="1:17" ht="45">
      <c r="A793" s="278" t="s">
        <v>17</v>
      </c>
      <c r="B793" s="203" t="s">
        <v>14</v>
      </c>
      <c r="C793" s="609"/>
      <c r="D793" s="609"/>
      <c r="E793" s="608"/>
      <c r="F793" s="608"/>
      <c r="G793" s="196" t="s">
        <v>1784</v>
      </c>
      <c r="H793" s="515" t="s">
        <v>245</v>
      </c>
      <c r="I793" s="515" t="s">
        <v>246</v>
      </c>
      <c r="J793" s="204">
        <v>1</v>
      </c>
      <c r="K793" s="202">
        <v>45231</v>
      </c>
      <c r="L793" s="202">
        <v>45747</v>
      </c>
      <c r="M793" s="199">
        <f t="shared" si="36"/>
        <v>73.714285714285708</v>
      </c>
      <c r="N793" s="200">
        <v>1</v>
      </c>
      <c r="O793" s="515" t="s">
        <v>1783</v>
      </c>
      <c r="P793" s="200">
        <f t="shared" si="38"/>
        <v>1</v>
      </c>
      <c r="Q793" s="201" t="str" cm="1">
        <f t="array" aca="1" ref="Q793" ca="1">IF(ISNUMBER(P793),IF(P793=100%,"CUMPLIDA",IF(AND(ISNUMBER(L793),ISNUMBER(INDIRECT("FECHA_"&amp;$B793,1))), IF(L793&lt;=INDIRECT("FECHA_"&amp;$B793,1),"INCUMPLIDA","PROCESO"), "VERIFICAR FECHA")),"SIN VALOR AVANCE")</f>
        <v>CUMPLIDA</v>
      </c>
    </row>
    <row r="794" spans="1:17" ht="45">
      <c r="A794" s="278" t="s">
        <v>17</v>
      </c>
      <c r="B794" s="203" t="s">
        <v>14</v>
      </c>
      <c r="C794" s="609"/>
      <c r="D794" s="609"/>
      <c r="E794" s="608"/>
      <c r="F794" s="608"/>
      <c r="G794" s="196" t="s">
        <v>1625</v>
      </c>
      <c r="H794" s="515" t="s">
        <v>248</v>
      </c>
      <c r="I794" s="515" t="s">
        <v>249</v>
      </c>
      <c r="J794" s="204">
        <v>1</v>
      </c>
      <c r="K794" s="202">
        <v>45323</v>
      </c>
      <c r="L794" s="202">
        <v>45747</v>
      </c>
      <c r="M794" s="199">
        <f t="shared" si="36"/>
        <v>60.571428571428569</v>
      </c>
      <c r="N794" s="200">
        <v>1</v>
      </c>
      <c r="O794" s="515" t="s">
        <v>1781</v>
      </c>
      <c r="P794" s="200">
        <f t="shared" si="38"/>
        <v>1</v>
      </c>
      <c r="Q794" s="201" t="str" cm="1">
        <f t="array" aca="1" ref="Q794" ca="1">IF(ISNUMBER(P794),IF(P794=100%,"CUMPLIDA",IF(AND(ISNUMBER(L794),ISNUMBER(INDIRECT("FECHA_"&amp;$B794,1))), IF(L794&lt;=INDIRECT("FECHA_"&amp;$B794,1),"INCUMPLIDA","PROCESO"), "VERIFICAR FECHA")),"SIN VALOR AVANCE")</f>
        <v>CUMPLIDA</v>
      </c>
    </row>
    <row r="795" spans="1:17" ht="45">
      <c r="A795" s="278" t="s">
        <v>17</v>
      </c>
      <c r="B795" s="203" t="s">
        <v>14</v>
      </c>
      <c r="C795" s="609"/>
      <c r="D795" s="609"/>
      <c r="E795" s="608"/>
      <c r="F795" s="608"/>
      <c r="G795" s="196" t="s">
        <v>1626</v>
      </c>
      <c r="H795" s="515" t="s">
        <v>251</v>
      </c>
      <c r="I795" s="515" t="s">
        <v>252</v>
      </c>
      <c r="J795" s="204">
        <v>1</v>
      </c>
      <c r="K795" s="202">
        <v>45231</v>
      </c>
      <c r="L795" s="202">
        <v>45747</v>
      </c>
      <c r="M795" s="199">
        <f t="shared" si="36"/>
        <v>73.714285714285708</v>
      </c>
      <c r="N795" s="200">
        <v>1</v>
      </c>
      <c r="O795" s="515" t="s">
        <v>1783</v>
      </c>
      <c r="P795" s="200">
        <f t="shared" si="38"/>
        <v>1</v>
      </c>
      <c r="Q795" s="201" t="str" cm="1">
        <f t="array" aca="1" ref="Q795" ca="1">IF(ISNUMBER(P795),IF(P795=100%,"CUMPLIDA",IF(AND(ISNUMBER(L795),ISNUMBER(INDIRECT("FECHA_"&amp;$B795,1))), IF(L795&lt;=INDIRECT("FECHA_"&amp;$B795,1),"INCUMPLIDA","PROCESO"), "VERIFICAR FECHA")),"SIN VALOR AVANCE")</f>
        <v>CUMPLIDA</v>
      </c>
    </row>
    <row r="796" spans="1:17" ht="60.75">
      <c r="A796" s="278" t="s">
        <v>17</v>
      </c>
      <c r="B796" s="203" t="s">
        <v>14</v>
      </c>
      <c r="C796" s="609"/>
      <c r="D796" s="609"/>
      <c r="E796" s="608"/>
      <c r="F796" s="608"/>
      <c r="G796" s="196" t="s">
        <v>1627</v>
      </c>
      <c r="H796" s="515" t="s">
        <v>254</v>
      </c>
      <c r="I796" s="515" t="s">
        <v>255</v>
      </c>
      <c r="J796" s="204">
        <v>1</v>
      </c>
      <c r="K796" s="202">
        <v>45231</v>
      </c>
      <c r="L796" s="202">
        <v>45808</v>
      </c>
      <c r="M796" s="199">
        <f t="shared" si="36"/>
        <v>82.428571428571431</v>
      </c>
      <c r="N796" s="200">
        <v>0</v>
      </c>
      <c r="O796" s="515" t="s">
        <v>1786</v>
      </c>
      <c r="P796" s="200">
        <f t="shared" si="38"/>
        <v>0</v>
      </c>
      <c r="Q796" s="201" t="str" cm="1">
        <f t="array" aca="1" ref="Q796" ca="1">IF(ISNUMBER(P796),IF(P796=100%,"CUMPLIDA",IF(AND(ISNUMBER(L796),ISNUMBER(INDIRECT("FECHA_"&amp;$B796,1))), IF(L796&lt;=INDIRECT("FECHA_"&amp;$B796,1),"INCUMPLIDA","PROCESO"), "VERIFICAR FECHA")),"SIN VALOR AVANCE")</f>
        <v>PROCESO</v>
      </c>
    </row>
    <row r="797" spans="1:17" ht="30.75">
      <c r="A797" s="278" t="s">
        <v>17</v>
      </c>
      <c r="B797" s="203" t="s">
        <v>14</v>
      </c>
      <c r="C797" s="609"/>
      <c r="D797" s="609"/>
      <c r="E797" s="608"/>
      <c r="F797" s="608"/>
      <c r="G797" s="196" t="s">
        <v>1628</v>
      </c>
      <c r="H797" s="515" t="s">
        <v>258</v>
      </c>
      <c r="I797" s="515" t="s">
        <v>259</v>
      </c>
      <c r="J797" s="204">
        <v>2</v>
      </c>
      <c r="K797" s="202">
        <v>45839</v>
      </c>
      <c r="L797" s="202">
        <v>46022</v>
      </c>
      <c r="M797" s="199">
        <f t="shared" si="36"/>
        <v>26.142857142857142</v>
      </c>
      <c r="N797" s="200">
        <v>0</v>
      </c>
      <c r="O797" s="515" t="s">
        <v>1783</v>
      </c>
      <c r="P797" s="200">
        <f t="shared" si="38"/>
        <v>0</v>
      </c>
      <c r="Q797" s="201" t="str" cm="1">
        <f t="array" aca="1" ref="Q797" ca="1">IF(ISNUMBER(P797),IF(P797=100%,"CUMPLIDA",IF(AND(ISNUMBER(L797),ISNUMBER(INDIRECT("FECHA_"&amp;$B797,1))), IF(L797&lt;=INDIRECT("FECHA_"&amp;$B797,1),"INCUMPLIDA","PROCESO"), "VERIFICAR FECHA")),"SIN VALOR AVANCE")</f>
        <v>PROCESO</v>
      </c>
    </row>
    <row r="798" spans="1:17" ht="60">
      <c r="A798" s="278" t="s">
        <v>17</v>
      </c>
      <c r="B798" s="203" t="s">
        <v>14</v>
      </c>
      <c r="C798" s="609"/>
      <c r="D798" s="609"/>
      <c r="E798" s="608"/>
      <c r="F798" s="608"/>
      <c r="G798" s="196" t="s">
        <v>1629</v>
      </c>
      <c r="H798" s="515" t="s">
        <v>261</v>
      </c>
      <c r="I798" s="515" t="s">
        <v>262</v>
      </c>
      <c r="J798" s="204">
        <v>1</v>
      </c>
      <c r="K798" s="202">
        <v>45839</v>
      </c>
      <c r="L798" s="202">
        <v>46022</v>
      </c>
      <c r="M798" s="199">
        <f t="shared" si="36"/>
        <v>26.142857142857142</v>
      </c>
      <c r="N798" s="200">
        <v>0</v>
      </c>
      <c r="O798" s="515" t="s">
        <v>1781</v>
      </c>
      <c r="P798" s="200">
        <f t="shared" si="38"/>
        <v>0</v>
      </c>
      <c r="Q798" s="201" t="str" cm="1">
        <f t="array" aca="1" ref="Q798" ca="1">IF(ISNUMBER(P798),IF(P798=100%,"CUMPLIDA",IF(AND(ISNUMBER(L798),ISNUMBER(INDIRECT("FECHA_"&amp;$B798,1))), IF(L798&lt;=INDIRECT("FECHA_"&amp;$B798,1),"INCUMPLIDA","PROCESO"), "VERIFICAR FECHA")),"SIN VALOR AVANCE")</f>
        <v>PROCESO</v>
      </c>
    </row>
    <row r="799" spans="1:17" ht="150">
      <c r="A799" s="278" t="s">
        <v>17</v>
      </c>
      <c r="B799" s="203" t="s">
        <v>14</v>
      </c>
      <c r="C799" s="609"/>
      <c r="D799" s="609"/>
      <c r="E799" s="608"/>
      <c r="F799" s="608"/>
      <c r="G799" s="196" t="s">
        <v>1630</v>
      </c>
      <c r="H799" s="515" t="s">
        <v>264</v>
      </c>
      <c r="I799" s="515" t="s">
        <v>265</v>
      </c>
      <c r="J799" s="204">
        <v>2</v>
      </c>
      <c r="K799" s="202">
        <v>45839</v>
      </c>
      <c r="L799" s="202">
        <v>46022</v>
      </c>
      <c r="M799" s="199">
        <f t="shared" si="36"/>
        <v>26.142857142857142</v>
      </c>
      <c r="N799" s="200">
        <v>0</v>
      </c>
      <c r="O799" s="515" t="s">
        <v>1786</v>
      </c>
      <c r="P799" s="200">
        <f t="shared" si="38"/>
        <v>0</v>
      </c>
      <c r="Q799" s="201" t="str" cm="1">
        <f t="array" aca="1" ref="Q799" ca="1">IF(ISNUMBER(P799),IF(P799=100%,"CUMPLIDA",IF(AND(ISNUMBER(L799),ISNUMBER(INDIRECT("FECHA_"&amp;$B799,1))), IF(L799&lt;=INDIRECT("FECHA_"&amp;$B799,1),"INCUMPLIDA","PROCESO"), "VERIFICAR FECHA")),"SIN VALOR AVANCE")</f>
        <v>PROCESO</v>
      </c>
    </row>
    <row r="800" spans="1:17" ht="60.75" customHeight="1">
      <c r="A800" s="278" t="s">
        <v>17</v>
      </c>
      <c r="B800" s="203" t="s">
        <v>14</v>
      </c>
      <c r="C800" s="609"/>
      <c r="D800" s="609"/>
      <c r="E800" s="611" t="s">
        <v>1799</v>
      </c>
      <c r="F800" s="608"/>
      <c r="G800" s="196" t="s">
        <v>1800</v>
      </c>
      <c r="H800" s="515" t="s">
        <v>1801</v>
      </c>
      <c r="I800" s="515" t="s">
        <v>1802</v>
      </c>
      <c r="J800" s="204">
        <v>6</v>
      </c>
      <c r="K800" s="198">
        <v>45108</v>
      </c>
      <c r="L800" s="198">
        <v>45291</v>
      </c>
      <c r="M800" s="199">
        <f t="shared" si="36"/>
        <v>26.142857142857142</v>
      </c>
      <c r="N800" s="200">
        <v>1</v>
      </c>
      <c r="O800" s="515" t="s">
        <v>1777</v>
      </c>
      <c r="P800" s="200">
        <f t="shared" si="38"/>
        <v>1</v>
      </c>
      <c r="Q800" s="201" t="str" cm="1">
        <f t="array" aca="1" ref="Q800" ca="1">IF(ISNUMBER(P800),IF(P800=100%,"CUMPLIDA",IF(AND(ISNUMBER(L800),ISNUMBER(INDIRECT("FECHA_"&amp;$B800,1))), IF(L800&lt;=INDIRECT("FECHA_"&amp;$B800,1),"INCUMPLIDA","PROCESO"), "VERIFICAR FECHA")),"SIN VALOR AVANCE")</f>
        <v>CUMPLIDA</v>
      </c>
    </row>
    <row r="801" spans="1:18" ht="60.75">
      <c r="A801" s="278" t="s">
        <v>17</v>
      </c>
      <c r="B801" s="203" t="s">
        <v>14</v>
      </c>
      <c r="C801" s="609"/>
      <c r="D801" s="609"/>
      <c r="E801" s="611"/>
      <c r="F801" s="608"/>
      <c r="G801" s="196" t="s">
        <v>1778</v>
      </c>
      <c r="H801" s="515" t="s">
        <v>1511</v>
      </c>
      <c r="I801" s="515" t="s">
        <v>1512</v>
      </c>
      <c r="J801" s="204">
        <v>1</v>
      </c>
      <c r="K801" s="198">
        <v>45231</v>
      </c>
      <c r="L801" s="198">
        <v>45504</v>
      </c>
      <c r="M801" s="199">
        <f t="shared" si="36"/>
        <v>39</v>
      </c>
      <c r="N801" s="200">
        <v>1</v>
      </c>
      <c r="O801" s="515" t="s">
        <v>1798</v>
      </c>
      <c r="P801" s="200">
        <f t="shared" si="38"/>
        <v>1</v>
      </c>
      <c r="Q801" s="201" t="str" cm="1">
        <f t="array" aca="1" ref="Q801" ca="1">IF(ISNUMBER(P801),IF(P801=100%,"CUMPLIDA",IF(AND(ISNUMBER(L801),ISNUMBER(INDIRECT("FECHA_"&amp;$B801,1))), IF(L801&lt;=INDIRECT("FECHA_"&amp;$B801,1),"INCUMPLIDA","PROCESO"), "VERIFICAR FECHA")),"SIN VALOR AVANCE")</f>
        <v>CUMPLIDA</v>
      </c>
    </row>
    <row r="802" spans="1:18" ht="45">
      <c r="A802" s="278" t="s">
        <v>17</v>
      </c>
      <c r="B802" s="203" t="s">
        <v>14</v>
      </c>
      <c r="C802" s="609"/>
      <c r="D802" s="609"/>
      <c r="E802" s="611"/>
      <c r="F802" s="608"/>
      <c r="G802" s="196" t="s">
        <v>1780</v>
      </c>
      <c r="H802" s="515" t="s">
        <v>237</v>
      </c>
      <c r="I802" s="515" t="s">
        <v>238</v>
      </c>
      <c r="J802" s="204">
        <v>1</v>
      </c>
      <c r="K802" s="202">
        <v>45323</v>
      </c>
      <c r="L802" s="202">
        <v>45747</v>
      </c>
      <c r="M802" s="199">
        <f t="shared" si="36"/>
        <v>60.571428571428569</v>
      </c>
      <c r="N802" s="200">
        <v>1</v>
      </c>
      <c r="O802" s="515" t="s">
        <v>1781</v>
      </c>
      <c r="P802" s="200">
        <f t="shared" si="38"/>
        <v>1</v>
      </c>
      <c r="Q802" s="201" t="str" cm="1">
        <f t="array" aca="1" ref="Q802" ca="1">IF(ISNUMBER(P802),IF(P802=100%,"CUMPLIDA",IF(AND(ISNUMBER(L802),ISNUMBER(INDIRECT("FECHA_"&amp;$B802,1))), IF(L802&lt;=INDIRECT("FECHA_"&amp;$B802,1),"INCUMPLIDA","PROCESO"), "VERIFICAR FECHA")),"SIN VALOR AVANCE")</f>
        <v>CUMPLIDA</v>
      </c>
      <c r="R802" s="267" t="s">
        <v>4337</v>
      </c>
    </row>
    <row r="803" spans="1:18" ht="45">
      <c r="A803" s="278" t="s">
        <v>17</v>
      </c>
      <c r="B803" s="203" t="s">
        <v>14</v>
      </c>
      <c r="C803" s="609"/>
      <c r="D803" s="609"/>
      <c r="E803" s="611"/>
      <c r="F803" s="608"/>
      <c r="G803" s="196" t="s">
        <v>1782</v>
      </c>
      <c r="H803" s="515" t="s">
        <v>241</v>
      </c>
      <c r="I803" s="515" t="s">
        <v>242</v>
      </c>
      <c r="J803" s="204">
        <v>1</v>
      </c>
      <c r="K803" s="202">
        <v>45323</v>
      </c>
      <c r="L803" s="202">
        <v>45747</v>
      </c>
      <c r="M803" s="199">
        <f t="shared" si="36"/>
        <v>60.571428571428569</v>
      </c>
      <c r="N803" s="200">
        <v>1</v>
      </c>
      <c r="O803" s="515" t="s">
        <v>1783</v>
      </c>
      <c r="P803" s="200">
        <v>1</v>
      </c>
      <c r="Q803" s="201" t="str" cm="1">
        <f t="array" aca="1" ref="Q803" ca="1">IF(ISNUMBER(P803),IF(P803=100%,"CUMPLIDA",IF(AND(ISNUMBER(L803),ISNUMBER(INDIRECT("FECHA_"&amp;$B803,1))), IF(L803&lt;=INDIRECT("FECHA_"&amp;$B803,1),"INCUMPLIDA","PROCESO"), "VERIFICAR FECHA")),"SIN VALOR AVANCE")</f>
        <v>CUMPLIDA</v>
      </c>
      <c r="R803" s="267" t="s">
        <v>4337</v>
      </c>
    </row>
    <row r="804" spans="1:18" ht="45">
      <c r="A804" s="278" t="s">
        <v>17</v>
      </c>
      <c r="B804" s="203" t="s">
        <v>14</v>
      </c>
      <c r="C804" s="609"/>
      <c r="D804" s="609"/>
      <c r="E804" s="611"/>
      <c r="F804" s="608"/>
      <c r="G804" s="196" t="s">
        <v>1784</v>
      </c>
      <c r="H804" s="515" t="s">
        <v>245</v>
      </c>
      <c r="I804" s="515" t="s">
        <v>246</v>
      </c>
      <c r="J804" s="204">
        <v>1</v>
      </c>
      <c r="K804" s="202">
        <v>45231</v>
      </c>
      <c r="L804" s="202">
        <v>45747</v>
      </c>
      <c r="M804" s="199">
        <f t="shared" si="36"/>
        <v>73.714285714285708</v>
      </c>
      <c r="N804" s="200">
        <v>1</v>
      </c>
      <c r="O804" s="515" t="s">
        <v>1783</v>
      </c>
      <c r="P804" s="200">
        <v>1</v>
      </c>
      <c r="Q804" s="201" t="str" cm="1">
        <f t="array" aca="1" ref="Q804" ca="1">IF(ISNUMBER(P804),IF(P804=100%,"CUMPLIDA",IF(AND(ISNUMBER(L804),ISNUMBER(INDIRECT("FECHA_"&amp;$B804,1))), IF(L804&lt;=INDIRECT("FECHA_"&amp;$B804,1),"INCUMPLIDA","PROCESO"), "VERIFICAR FECHA")),"SIN VALOR AVANCE")</f>
        <v>CUMPLIDA</v>
      </c>
      <c r="R804" s="267" t="s">
        <v>4337</v>
      </c>
    </row>
    <row r="805" spans="1:18" ht="45">
      <c r="A805" s="278" t="s">
        <v>17</v>
      </c>
      <c r="B805" s="203" t="s">
        <v>14</v>
      </c>
      <c r="C805" s="609"/>
      <c r="D805" s="609"/>
      <c r="E805" s="611"/>
      <c r="F805" s="608"/>
      <c r="G805" s="196" t="s">
        <v>1625</v>
      </c>
      <c r="H805" s="515" t="s">
        <v>248</v>
      </c>
      <c r="I805" s="515" t="s">
        <v>249</v>
      </c>
      <c r="J805" s="204">
        <v>1</v>
      </c>
      <c r="K805" s="202">
        <v>45323</v>
      </c>
      <c r="L805" s="202">
        <v>45747</v>
      </c>
      <c r="M805" s="199">
        <f t="shared" si="36"/>
        <v>60.571428571428569</v>
      </c>
      <c r="N805" s="200">
        <v>1</v>
      </c>
      <c r="O805" s="515" t="s">
        <v>1781</v>
      </c>
      <c r="P805" s="200">
        <v>1</v>
      </c>
      <c r="Q805" s="201" t="str" cm="1">
        <f t="array" aca="1" ref="Q805" ca="1">IF(ISNUMBER(P805),IF(P805=100%,"CUMPLIDA",IF(AND(ISNUMBER(L805),ISNUMBER(INDIRECT("FECHA_"&amp;$B805,1))), IF(L805&lt;=INDIRECT("FECHA_"&amp;$B805,1),"INCUMPLIDA","PROCESO"), "VERIFICAR FECHA")),"SIN VALOR AVANCE")</f>
        <v>CUMPLIDA</v>
      </c>
      <c r="R805" s="267" t="s">
        <v>4337</v>
      </c>
    </row>
    <row r="806" spans="1:18" ht="45">
      <c r="A806" s="278" t="s">
        <v>17</v>
      </c>
      <c r="B806" s="203" t="s">
        <v>14</v>
      </c>
      <c r="C806" s="609"/>
      <c r="D806" s="609"/>
      <c r="E806" s="611"/>
      <c r="F806" s="608"/>
      <c r="G806" s="196" t="s">
        <v>1626</v>
      </c>
      <c r="H806" s="515" t="s">
        <v>251</v>
      </c>
      <c r="I806" s="515" t="s">
        <v>252</v>
      </c>
      <c r="J806" s="204">
        <v>1</v>
      </c>
      <c r="K806" s="202">
        <v>45231</v>
      </c>
      <c r="L806" s="202">
        <v>45747</v>
      </c>
      <c r="M806" s="199">
        <f t="shared" si="36"/>
        <v>73.714285714285708</v>
      </c>
      <c r="N806" s="200">
        <v>1</v>
      </c>
      <c r="O806" s="515" t="s">
        <v>1783</v>
      </c>
      <c r="P806" s="200">
        <v>1</v>
      </c>
      <c r="Q806" s="201" t="str" cm="1">
        <f t="array" aca="1" ref="Q806" ca="1">IF(ISNUMBER(P806),IF(P806=100%,"CUMPLIDA",IF(AND(ISNUMBER(L806),ISNUMBER(INDIRECT("FECHA_"&amp;$B806,1))), IF(L806&lt;=INDIRECT("FECHA_"&amp;$B806,1),"INCUMPLIDA","PROCESO"), "VERIFICAR FECHA")),"SIN VALOR AVANCE")</f>
        <v>CUMPLIDA</v>
      </c>
      <c r="R806" s="267" t="s">
        <v>4337</v>
      </c>
    </row>
    <row r="807" spans="1:18" ht="60.75">
      <c r="A807" s="278" t="s">
        <v>17</v>
      </c>
      <c r="B807" s="203" t="s">
        <v>14</v>
      </c>
      <c r="C807" s="609"/>
      <c r="D807" s="609"/>
      <c r="E807" s="611"/>
      <c r="F807" s="608"/>
      <c r="G807" s="196" t="s">
        <v>1627</v>
      </c>
      <c r="H807" s="515" t="s">
        <v>254</v>
      </c>
      <c r="I807" s="515" t="s">
        <v>255</v>
      </c>
      <c r="J807" s="204">
        <v>1</v>
      </c>
      <c r="K807" s="202">
        <v>45231</v>
      </c>
      <c r="L807" s="202">
        <v>45808</v>
      </c>
      <c r="M807" s="199">
        <f t="shared" si="36"/>
        <v>82.428571428571431</v>
      </c>
      <c r="N807" s="200">
        <v>0</v>
      </c>
      <c r="O807" s="515" t="s">
        <v>1786</v>
      </c>
      <c r="P807" s="200">
        <f t="shared" ref="P807:P872" si="39">IF(B807="ITRC",N807,N807/J807)</f>
        <v>0</v>
      </c>
      <c r="Q807" s="201" t="str" cm="1">
        <f t="array" aca="1" ref="Q807" ca="1">IF(ISNUMBER(P807),IF(P807=100%,"CUMPLIDA",IF(AND(ISNUMBER(L807),ISNUMBER(INDIRECT("FECHA_"&amp;$B807,1))), IF(L807&lt;=INDIRECT("FECHA_"&amp;$B807,1),"INCUMPLIDA","PROCESO"), "VERIFICAR FECHA")),"SIN VALOR AVANCE")</f>
        <v>PROCESO</v>
      </c>
    </row>
    <row r="808" spans="1:18" ht="30.75">
      <c r="A808" s="278" t="s">
        <v>17</v>
      </c>
      <c r="B808" s="203" t="s">
        <v>14</v>
      </c>
      <c r="C808" s="609"/>
      <c r="D808" s="609"/>
      <c r="E808" s="611"/>
      <c r="F808" s="608"/>
      <c r="G808" s="196" t="s">
        <v>1628</v>
      </c>
      <c r="H808" s="515" t="s">
        <v>258</v>
      </c>
      <c r="I808" s="515" t="s">
        <v>259</v>
      </c>
      <c r="J808" s="204">
        <v>2</v>
      </c>
      <c r="K808" s="202">
        <v>45839</v>
      </c>
      <c r="L808" s="202">
        <v>46022</v>
      </c>
      <c r="M808" s="199">
        <f t="shared" si="36"/>
        <v>26.142857142857142</v>
      </c>
      <c r="N808" s="200">
        <v>0</v>
      </c>
      <c r="O808" s="515" t="s">
        <v>1783</v>
      </c>
      <c r="P808" s="200">
        <f t="shared" si="39"/>
        <v>0</v>
      </c>
      <c r="Q808" s="201" t="str" cm="1">
        <f t="array" aca="1" ref="Q808" ca="1">IF(ISNUMBER(P808),IF(P808=100%,"CUMPLIDA",IF(AND(ISNUMBER(L808),ISNUMBER(INDIRECT("FECHA_"&amp;$B808,1))), IF(L808&lt;=INDIRECT("FECHA_"&amp;$B808,1),"INCUMPLIDA","PROCESO"), "VERIFICAR FECHA")),"SIN VALOR AVANCE")</f>
        <v>PROCESO</v>
      </c>
    </row>
    <row r="809" spans="1:18" ht="60">
      <c r="A809" s="278" t="s">
        <v>17</v>
      </c>
      <c r="B809" s="203" t="s">
        <v>14</v>
      </c>
      <c r="C809" s="609"/>
      <c r="D809" s="609"/>
      <c r="E809" s="611"/>
      <c r="F809" s="608"/>
      <c r="G809" s="196" t="s">
        <v>1629</v>
      </c>
      <c r="H809" s="515" t="s">
        <v>261</v>
      </c>
      <c r="I809" s="515" t="s">
        <v>262</v>
      </c>
      <c r="J809" s="204">
        <v>1</v>
      </c>
      <c r="K809" s="202">
        <v>45839</v>
      </c>
      <c r="L809" s="202">
        <v>46022</v>
      </c>
      <c r="M809" s="199">
        <f t="shared" si="36"/>
        <v>26.142857142857142</v>
      </c>
      <c r="N809" s="200">
        <v>0</v>
      </c>
      <c r="O809" s="515" t="s">
        <v>1781</v>
      </c>
      <c r="P809" s="200">
        <f t="shared" si="39"/>
        <v>0</v>
      </c>
      <c r="Q809" s="201" t="str" cm="1">
        <f t="array" aca="1" ref="Q809" ca="1">IF(ISNUMBER(P809),IF(P809=100%,"CUMPLIDA",IF(AND(ISNUMBER(L809),ISNUMBER(INDIRECT("FECHA_"&amp;$B809,1))), IF(L809&lt;=INDIRECT("FECHA_"&amp;$B809,1),"INCUMPLIDA","PROCESO"), "VERIFICAR FECHA")),"SIN VALOR AVANCE")</f>
        <v>PROCESO</v>
      </c>
    </row>
    <row r="810" spans="1:18" ht="150">
      <c r="A810" s="278" t="s">
        <v>17</v>
      </c>
      <c r="B810" s="203" t="s">
        <v>14</v>
      </c>
      <c r="C810" s="609"/>
      <c r="D810" s="609"/>
      <c r="E810" s="611"/>
      <c r="F810" s="608"/>
      <c r="G810" s="196" t="s">
        <v>1630</v>
      </c>
      <c r="H810" s="515" t="s">
        <v>264</v>
      </c>
      <c r="I810" s="515" t="s">
        <v>265</v>
      </c>
      <c r="J810" s="204">
        <v>2</v>
      </c>
      <c r="K810" s="202">
        <v>45839</v>
      </c>
      <c r="L810" s="202">
        <v>46022</v>
      </c>
      <c r="M810" s="199">
        <f t="shared" si="36"/>
        <v>26.142857142857142</v>
      </c>
      <c r="N810" s="200">
        <v>0</v>
      </c>
      <c r="O810" s="515" t="s">
        <v>1786</v>
      </c>
      <c r="P810" s="200">
        <f t="shared" si="39"/>
        <v>0</v>
      </c>
      <c r="Q810" s="201" t="str" cm="1">
        <f t="array" aca="1" ref="Q810" ca="1">IF(ISNUMBER(P810),IF(P810=100%,"CUMPLIDA",IF(AND(ISNUMBER(L810),ISNUMBER(INDIRECT("FECHA_"&amp;$B810,1))), IF(L810&lt;=INDIRECT("FECHA_"&amp;$B810,1),"INCUMPLIDA","PROCESO"), "VERIFICAR FECHA")),"SIN VALOR AVANCE")</f>
        <v>PROCESO</v>
      </c>
    </row>
    <row r="811" spans="1:18" ht="90" customHeight="1">
      <c r="A811" s="278" t="s">
        <v>17</v>
      </c>
      <c r="B811" s="203" t="s">
        <v>14</v>
      </c>
      <c r="C811" s="609"/>
      <c r="D811" s="609"/>
      <c r="E811" s="611" t="s">
        <v>1803</v>
      </c>
      <c r="F811" s="608"/>
      <c r="G811" s="196" t="s">
        <v>1804</v>
      </c>
      <c r="H811" s="515" t="s">
        <v>1805</v>
      </c>
      <c r="I811" s="515" t="s">
        <v>1806</v>
      </c>
      <c r="J811" s="204">
        <v>1</v>
      </c>
      <c r="K811" s="198">
        <v>45108</v>
      </c>
      <c r="L811" s="198">
        <v>45657</v>
      </c>
      <c r="M811" s="199">
        <f t="shared" si="36"/>
        <v>78.428571428571431</v>
      </c>
      <c r="N811" s="200">
        <v>1</v>
      </c>
      <c r="O811" s="515" t="s">
        <v>1777</v>
      </c>
      <c r="P811" s="200">
        <f t="shared" si="39"/>
        <v>1</v>
      </c>
      <c r="Q811" s="201" t="str" cm="1">
        <f t="array" aca="1" ref="Q811" ca="1">IF(ISNUMBER(P811),IF(P811=100%,"CUMPLIDA",IF(AND(ISNUMBER(L811),ISNUMBER(INDIRECT("FECHA_"&amp;$B811,1))), IF(L811&lt;=INDIRECT("FECHA_"&amp;$B811,1),"INCUMPLIDA","PROCESO"), "VERIFICAR FECHA")),"SIN VALOR AVANCE")</f>
        <v>CUMPLIDA</v>
      </c>
    </row>
    <row r="812" spans="1:18" ht="120">
      <c r="A812" s="278" t="s">
        <v>17</v>
      </c>
      <c r="B812" s="203" t="s">
        <v>14</v>
      </c>
      <c r="C812" s="609"/>
      <c r="D812" s="609"/>
      <c r="E812" s="611"/>
      <c r="F812" s="608"/>
      <c r="G812" s="196" t="s">
        <v>1807</v>
      </c>
      <c r="H812" s="515" t="s">
        <v>1808</v>
      </c>
      <c r="I812" s="515" t="s">
        <v>1809</v>
      </c>
      <c r="J812" s="204">
        <v>2</v>
      </c>
      <c r="K812" s="198">
        <v>45108</v>
      </c>
      <c r="L812" s="198">
        <v>45291</v>
      </c>
      <c r="M812" s="199">
        <f t="shared" si="36"/>
        <v>26.142857142857142</v>
      </c>
      <c r="N812" s="200">
        <v>1</v>
      </c>
      <c r="O812" s="515" t="s">
        <v>1746</v>
      </c>
      <c r="P812" s="200">
        <f t="shared" si="39"/>
        <v>1</v>
      </c>
      <c r="Q812" s="201" t="str" cm="1">
        <f t="array" aca="1" ref="Q812" ca="1">IF(ISNUMBER(P812),IF(P812=100%,"CUMPLIDA",IF(AND(ISNUMBER(L812),ISNUMBER(INDIRECT("FECHA_"&amp;$B812,1))), IF(L812&lt;=INDIRECT("FECHA_"&amp;$B812,1),"INCUMPLIDA","PROCESO"), "VERIFICAR FECHA")),"SIN VALOR AVANCE")</f>
        <v>CUMPLIDA</v>
      </c>
    </row>
    <row r="813" spans="1:18" ht="105" customHeight="1">
      <c r="A813" s="278" t="s">
        <v>17</v>
      </c>
      <c r="B813" s="203" t="s">
        <v>14</v>
      </c>
      <c r="C813" s="609"/>
      <c r="D813" s="609"/>
      <c r="E813" s="611" t="s">
        <v>1810</v>
      </c>
      <c r="F813" s="608"/>
      <c r="G813" s="196" t="s">
        <v>1811</v>
      </c>
      <c r="H813" s="515" t="s">
        <v>1812</v>
      </c>
      <c r="I813" s="515" t="s">
        <v>1813</v>
      </c>
      <c r="J813" s="204">
        <v>1</v>
      </c>
      <c r="K813" s="198">
        <v>45108</v>
      </c>
      <c r="L813" s="198">
        <v>45199</v>
      </c>
      <c r="M813" s="199">
        <f t="shared" si="36"/>
        <v>13</v>
      </c>
      <c r="N813" s="200">
        <v>1</v>
      </c>
      <c r="O813" s="515" t="s">
        <v>1746</v>
      </c>
      <c r="P813" s="200">
        <f t="shared" si="39"/>
        <v>1</v>
      </c>
      <c r="Q813" s="201" t="str" cm="1">
        <f t="array" aca="1" ref="Q813" ca="1">IF(ISNUMBER(P813),IF(P813=100%,"CUMPLIDA",IF(AND(ISNUMBER(L813),ISNUMBER(INDIRECT("FECHA_"&amp;$B813,1))), IF(L813&lt;=INDIRECT("FECHA_"&amp;$B813,1),"INCUMPLIDA","PROCESO"), "VERIFICAR FECHA")),"SIN VALOR AVANCE")</f>
        <v>CUMPLIDA</v>
      </c>
    </row>
    <row r="814" spans="1:18" ht="135">
      <c r="A814" s="278" t="s">
        <v>17</v>
      </c>
      <c r="B814" s="203" t="s">
        <v>14</v>
      </c>
      <c r="C814" s="609"/>
      <c r="D814" s="609"/>
      <c r="E814" s="611"/>
      <c r="F814" s="608"/>
      <c r="G814" s="196" t="s">
        <v>1814</v>
      </c>
      <c r="H814" s="515" t="s">
        <v>1815</v>
      </c>
      <c r="I814" s="515" t="s">
        <v>1816</v>
      </c>
      <c r="J814" s="204">
        <v>1</v>
      </c>
      <c r="K814" s="198">
        <v>45139</v>
      </c>
      <c r="L814" s="198">
        <v>45291</v>
      </c>
      <c r="M814" s="199">
        <f t="shared" si="36"/>
        <v>21.714285714285715</v>
      </c>
      <c r="N814" s="200">
        <v>1</v>
      </c>
      <c r="O814" s="515" t="s">
        <v>1746</v>
      </c>
      <c r="P814" s="200">
        <f t="shared" si="39"/>
        <v>1</v>
      </c>
      <c r="Q814" s="201" t="str" cm="1">
        <f t="array" aca="1" ref="Q814" ca="1">IF(ISNUMBER(P814),IF(P814=100%,"CUMPLIDA",IF(AND(ISNUMBER(L814),ISNUMBER(INDIRECT("FECHA_"&amp;$B814,1))), IF(L814&lt;=INDIRECT("FECHA_"&amp;$B814,1),"INCUMPLIDA","PROCESO"), "VERIFICAR FECHA")),"SIN VALOR AVANCE")</f>
        <v>CUMPLIDA</v>
      </c>
    </row>
    <row r="815" spans="1:18" ht="225">
      <c r="A815" s="278" t="s">
        <v>17</v>
      </c>
      <c r="B815" s="203" t="s">
        <v>14</v>
      </c>
      <c r="C815" s="609" t="s">
        <v>1817</v>
      </c>
      <c r="D815" s="609" t="s">
        <v>312</v>
      </c>
      <c r="E815" s="608" t="s">
        <v>1818</v>
      </c>
      <c r="F815" s="608" t="s">
        <v>1819</v>
      </c>
      <c r="G815" s="196" t="s">
        <v>1820</v>
      </c>
      <c r="H815" s="515" t="s">
        <v>1821</v>
      </c>
      <c r="I815" s="517" t="s">
        <v>1822</v>
      </c>
      <c r="J815" s="204" t="s">
        <v>1823</v>
      </c>
      <c r="K815" s="198">
        <v>45536</v>
      </c>
      <c r="L815" s="198">
        <v>45900</v>
      </c>
      <c r="M815" s="199">
        <f t="shared" si="36"/>
        <v>52</v>
      </c>
      <c r="N815" s="200">
        <v>0.45</v>
      </c>
      <c r="O815" s="515" t="s">
        <v>1824</v>
      </c>
      <c r="P815" s="200">
        <f t="shared" si="39"/>
        <v>0.45</v>
      </c>
      <c r="Q815" s="201" t="str" cm="1">
        <f t="array" aca="1" ref="Q815" ca="1">IF(ISNUMBER(P815),IF(P815=100%,"CUMPLIDA",IF(AND(ISNUMBER(L815),ISNUMBER(INDIRECT("FECHA_"&amp;$B815,1))), IF(L815&lt;=INDIRECT("FECHA_"&amp;$B815,1),"INCUMPLIDA","PROCESO"), "VERIFICAR FECHA")),"SIN VALOR AVANCE")</f>
        <v>PROCESO</v>
      </c>
    </row>
    <row r="816" spans="1:18" ht="165">
      <c r="A816" s="278" t="s">
        <v>17</v>
      </c>
      <c r="B816" s="203" t="s">
        <v>14</v>
      </c>
      <c r="C816" s="609"/>
      <c r="D816" s="609"/>
      <c r="E816" s="608"/>
      <c r="F816" s="608"/>
      <c r="G816" s="196" t="s">
        <v>1825</v>
      </c>
      <c r="H816" s="515" t="s">
        <v>1826</v>
      </c>
      <c r="I816" s="517" t="s">
        <v>1827</v>
      </c>
      <c r="J816" s="204">
        <v>1</v>
      </c>
      <c r="K816" s="198">
        <v>45413</v>
      </c>
      <c r="L816" s="198">
        <v>45657</v>
      </c>
      <c r="M816" s="199">
        <f t="shared" si="36"/>
        <v>34.857142857142854</v>
      </c>
      <c r="N816" s="200">
        <v>1</v>
      </c>
      <c r="O816" s="515" t="s">
        <v>1828</v>
      </c>
      <c r="P816" s="200">
        <f t="shared" si="39"/>
        <v>1</v>
      </c>
      <c r="Q816" s="201" t="str" cm="1">
        <f t="array" aca="1" ref="Q816" ca="1">IF(ISNUMBER(P816),IF(P816=100%,"CUMPLIDA",IF(AND(ISNUMBER(L816),ISNUMBER(INDIRECT("FECHA_"&amp;$B816,1))), IF(L816&lt;=INDIRECT("FECHA_"&amp;$B816,1),"INCUMPLIDA","PROCESO"), "VERIFICAR FECHA")),"SIN VALOR AVANCE")</f>
        <v>CUMPLIDA</v>
      </c>
    </row>
    <row r="817" spans="1:17" ht="240" customHeight="1">
      <c r="A817" s="278" t="s">
        <v>17</v>
      </c>
      <c r="B817" s="203" t="s">
        <v>14</v>
      </c>
      <c r="C817" s="609"/>
      <c r="D817" s="609"/>
      <c r="E817" s="608" t="s">
        <v>1829</v>
      </c>
      <c r="F817" s="608"/>
      <c r="G817" s="196" t="s">
        <v>1830</v>
      </c>
      <c r="H817" s="515" t="s">
        <v>1831</v>
      </c>
      <c r="I817" s="515" t="s">
        <v>1832</v>
      </c>
      <c r="J817" s="204">
        <v>3</v>
      </c>
      <c r="K817" s="198">
        <v>45383</v>
      </c>
      <c r="L817" s="198">
        <v>45657</v>
      </c>
      <c r="M817" s="199">
        <f t="shared" si="36"/>
        <v>39.142857142857146</v>
      </c>
      <c r="N817" s="200">
        <v>1</v>
      </c>
      <c r="O817" s="515" t="s">
        <v>1833</v>
      </c>
      <c r="P817" s="200">
        <f t="shared" si="39"/>
        <v>1</v>
      </c>
      <c r="Q817" s="201" t="str" cm="1">
        <f t="array" aca="1" ref="Q817" ca="1">IF(ISNUMBER(P817),IF(P817=100%,"CUMPLIDA",IF(AND(ISNUMBER(L817),ISNUMBER(INDIRECT("FECHA_"&amp;$B817,1))), IF(L817&lt;=INDIRECT("FECHA_"&amp;$B817,1),"INCUMPLIDA","PROCESO"), "VERIFICAR FECHA")),"SIN VALOR AVANCE")</f>
        <v>CUMPLIDA</v>
      </c>
    </row>
    <row r="818" spans="1:17" ht="165.75">
      <c r="A818" s="278" t="s">
        <v>17</v>
      </c>
      <c r="B818" s="203" t="s">
        <v>14</v>
      </c>
      <c r="C818" s="609"/>
      <c r="D818" s="609"/>
      <c r="E818" s="608"/>
      <c r="F818" s="608"/>
      <c r="G818" s="196" t="s">
        <v>1834</v>
      </c>
      <c r="H818" s="515" t="s">
        <v>1835</v>
      </c>
      <c r="I818" s="515" t="s">
        <v>1836</v>
      </c>
      <c r="J818" s="204">
        <v>1</v>
      </c>
      <c r="K818" s="198">
        <v>45383</v>
      </c>
      <c r="L818" s="198">
        <v>45961</v>
      </c>
      <c r="M818" s="199">
        <f t="shared" si="36"/>
        <v>82.571428571428569</v>
      </c>
      <c r="N818" s="200">
        <v>0.25</v>
      </c>
      <c r="O818" s="515" t="s">
        <v>1837</v>
      </c>
      <c r="P818" s="200">
        <f t="shared" si="39"/>
        <v>0.25</v>
      </c>
      <c r="Q818" s="201" t="str" cm="1">
        <f t="array" aca="1" ref="Q818" ca="1">IF(ISNUMBER(P818),IF(P818=100%,"CUMPLIDA",IF(AND(ISNUMBER(L818),ISNUMBER(INDIRECT("FECHA_"&amp;$B818,1))), IF(L818&lt;=INDIRECT("FECHA_"&amp;$B818,1),"INCUMPLIDA","PROCESO"), "VERIFICAR FECHA")),"SIN VALOR AVANCE")</f>
        <v>PROCESO</v>
      </c>
    </row>
    <row r="819" spans="1:17" ht="345" customHeight="1">
      <c r="A819" s="278" t="s">
        <v>17</v>
      </c>
      <c r="B819" s="203" t="s">
        <v>14</v>
      </c>
      <c r="C819" s="609"/>
      <c r="D819" s="609"/>
      <c r="E819" s="608"/>
      <c r="F819" s="608"/>
      <c r="G819" s="196" t="s">
        <v>1838</v>
      </c>
      <c r="H819" s="515" t="s">
        <v>1839</v>
      </c>
      <c r="I819" s="515" t="s">
        <v>1840</v>
      </c>
      <c r="J819" s="204">
        <v>3</v>
      </c>
      <c r="K819" s="198">
        <v>45383</v>
      </c>
      <c r="L819" s="198">
        <v>45838</v>
      </c>
      <c r="M819" s="199">
        <f t="shared" si="36"/>
        <v>65</v>
      </c>
      <c r="N819" s="200">
        <v>0.28000000000000003</v>
      </c>
      <c r="O819" s="515" t="s">
        <v>1841</v>
      </c>
      <c r="P819" s="200">
        <f t="shared" si="39"/>
        <v>0.28000000000000003</v>
      </c>
      <c r="Q819" s="201" t="str" cm="1">
        <f t="array" aca="1" ref="Q819" ca="1">IF(ISNUMBER(P819),IF(P819=100%,"CUMPLIDA",IF(AND(ISNUMBER(L819),ISNUMBER(INDIRECT("FECHA_"&amp;$B819,1))), IF(L819&lt;=INDIRECT("FECHA_"&amp;$B819,1),"INCUMPLIDA","PROCESO"), "VERIFICAR FECHA")),"SIN VALOR AVANCE")</f>
        <v>PROCESO</v>
      </c>
    </row>
    <row r="820" spans="1:17" ht="210" customHeight="1">
      <c r="A820" s="278" t="s">
        <v>17</v>
      </c>
      <c r="B820" s="203" t="s">
        <v>14</v>
      </c>
      <c r="C820" s="609"/>
      <c r="D820" s="609"/>
      <c r="E820" s="608" t="s">
        <v>1842</v>
      </c>
      <c r="F820" s="608"/>
      <c r="G820" s="196" t="s">
        <v>1843</v>
      </c>
      <c r="H820" s="515" t="s">
        <v>1844</v>
      </c>
      <c r="I820" s="515" t="s">
        <v>1845</v>
      </c>
      <c r="J820" s="204" t="s">
        <v>1846</v>
      </c>
      <c r="K820" s="198">
        <v>45413</v>
      </c>
      <c r="L820" s="198">
        <v>45961</v>
      </c>
      <c r="M820" s="199">
        <f t="shared" si="36"/>
        <v>78.285714285714292</v>
      </c>
      <c r="N820" s="200">
        <v>0.7</v>
      </c>
      <c r="O820" s="515" t="s">
        <v>1837</v>
      </c>
      <c r="P820" s="200">
        <f t="shared" si="39"/>
        <v>0.7</v>
      </c>
      <c r="Q820" s="201" t="str" cm="1">
        <f t="array" aca="1" ref="Q820" ca="1">IF(ISNUMBER(P820),IF(P820=100%,"CUMPLIDA",IF(AND(ISNUMBER(L820),ISNUMBER(INDIRECT("FECHA_"&amp;$B820,1))), IF(L820&lt;=INDIRECT("FECHA_"&amp;$B820,1),"INCUMPLIDA","PROCESO"), "VERIFICAR FECHA")),"SIN VALOR AVANCE")</f>
        <v>PROCESO</v>
      </c>
    </row>
    <row r="821" spans="1:17" ht="165">
      <c r="A821" s="278" t="s">
        <v>17</v>
      </c>
      <c r="B821" s="203" t="s">
        <v>14</v>
      </c>
      <c r="C821" s="609"/>
      <c r="D821" s="609"/>
      <c r="E821" s="608"/>
      <c r="F821" s="608"/>
      <c r="G821" s="196" t="s">
        <v>1847</v>
      </c>
      <c r="H821" s="515" t="s">
        <v>1848</v>
      </c>
      <c r="I821" s="515" t="s">
        <v>1827</v>
      </c>
      <c r="J821" s="204">
        <v>1</v>
      </c>
      <c r="K821" s="198">
        <v>45413</v>
      </c>
      <c r="L821" s="198">
        <v>45657</v>
      </c>
      <c r="M821" s="199">
        <f t="shared" si="36"/>
        <v>34.857142857142854</v>
      </c>
      <c r="N821" s="200">
        <v>1</v>
      </c>
      <c r="O821" s="515" t="s">
        <v>1828</v>
      </c>
      <c r="P821" s="200">
        <f t="shared" si="39"/>
        <v>1</v>
      </c>
      <c r="Q821" s="201" t="str" cm="1">
        <f t="array" aca="1" ref="Q821" ca="1">IF(ISNUMBER(P821),IF(P821=100%,"CUMPLIDA",IF(AND(ISNUMBER(L821),ISNUMBER(INDIRECT("FECHA_"&amp;$B821,1))), IF(L821&lt;=INDIRECT("FECHA_"&amp;$B821,1),"INCUMPLIDA","PROCESO"), "VERIFICAR FECHA")),"SIN VALOR AVANCE")</f>
        <v>CUMPLIDA</v>
      </c>
    </row>
    <row r="822" spans="1:17" ht="75.75" customHeight="1">
      <c r="A822" s="278" t="s">
        <v>17</v>
      </c>
      <c r="B822" s="203" t="s">
        <v>14</v>
      </c>
      <c r="C822" s="609"/>
      <c r="D822" s="609"/>
      <c r="E822" s="608" t="s">
        <v>1849</v>
      </c>
      <c r="F822" s="608"/>
      <c r="G822" s="196" t="s">
        <v>1850</v>
      </c>
      <c r="H822" s="515" t="s">
        <v>1851</v>
      </c>
      <c r="I822" s="515" t="s">
        <v>1852</v>
      </c>
      <c r="J822" s="204">
        <v>1</v>
      </c>
      <c r="K822" s="198">
        <v>45413</v>
      </c>
      <c r="L822" s="198">
        <v>45535</v>
      </c>
      <c r="M822" s="199">
        <f t="shared" si="36"/>
        <v>17.428571428571427</v>
      </c>
      <c r="N822" s="200">
        <v>1</v>
      </c>
      <c r="O822" s="515" t="s">
        <v>1833</v>
      </c>
      <c r="P822" s="200">
        <f t="shared" si="39"/>
        <v>1</v>
      </c>
      <c r="Q822" s="201" t="str" cm="1">
        <f t="array" aca="1" ref="Q822" ca="1">IF(ISNUMBER(P822),IF(P822=100%,"CUMPLIDA",IF(AND(ISNUMBER(L822),ISNUMBER(INDIRECT("FECHA_"&amp;$B822,1))), IF(L822&lt;=INDIRECT("FECHA_"&amp;$B822,1),"INCUMPLIDA","PROCESO"), "VERIFICAR FECHA")),"SIN VALOR AVANCE")</f>
        <v>CUMPLIDA</v>
      </c>
    </row>
    <row r="823" spans="1:17" ht="60.75">
      <c r="A823" s="278" t="s">
        <v>17</v>
      </c>
      <c r="B823" s="203" t="s">
        <v>14</v>
      </c>
      <c r="C823" s="609"/>
      <c r="D823" s="609"/>
      <c r="E823" s="608"/>
      <c r="F823" s="608"/>
      <c r="G823" s="196" t="s">
        <v>1853</v>
      </c>
      <c r="H823" s="515" t="s">
        <v>1854</v>
      </c>
      <c r="I823" s="515" t="s">
        <v>1379</v>
      </c>
      <c r="J823" s="204">
        <v>1</v>
      </c>
      <c r="K823" s="198">
        <v>45413</v>
      </c>
      <c r="L823" s="198">
        <v>45535</v>
      </c>
      <c r="M823" s="199">
        <f t="shared" si="36"/>
        <v>17.428571428571427</v>
      </c>
      <c r="N823" s="200">
        <v>1</v>
      </c>
      <c r="O823" s="515" t="s">
        <v>1855</v>
      </c>
      <c r="P823" s="200">
        <f t="shared" si="39"/>
        <v>1</v>
      </c>
      <c r="Q823" s="201" t="str" cm="1">
        <f t="array" aca="1" ref="Q823" ca="1">IF(ISNUMBER(P823),IF(P823=100%,"CUMPLIDA",IF(AND(ISNUMBER(L823),ISNUMBER(INDIRECT("FECHA_"&amp;$B823,1))), IF(L823&lt;=INDIRECT("FECHA_"&amp;$B823,1),"INCUMPLIDA","PROCESO"), "VERIFICAR FECHA")),"SIN VALOR AVANCE")</f>
        <v>CUMPLIDA</v>
      </c>
    </row>
    <row r="824" spans="1:17" ht="135">
      <c r="A824" s="278" t="s">
        <v>17</v>
      </c>
      <c r="B824" s="203" t="s">
        <v>14</v>
      </c>
      <c r="C824" s="609"/>
      <c r="D824" s="609"/>
      <c r="E824" s="608"/>
      <c r="F824" s="608"/>
      <c r="G824" s="196" t="s">
        <v>1856</v>
      </c>
      <c r="H824" s="515" t="s">
        <v>1857</v>
      </c>
      <c r="I824" s="515" t="s">
        <v>1858</v>
      </c>
      <c r="J824" s="204">
        <v>3</v>
      </c>
      <c r="K824" s="198">
        <v>45413</v>
      </c>
      <c r="L824" s="198">
        <v>45657</v>
      </c>
      <c r="M824" s="199">
        <f t="shared" ref="M824:M834" si="40">(L824-K824)/7</f>
        <v>34.857142857142854</v>
      </c>
      <c r="N824" s="200">
        <v>1</v>
      </c>
      <c r="O824" s="515" t="s">
        <v>1833</v>
      </c>
      <c r="P824" s="200">
        <f t="shared" si="39"/>
        <v>1</v>
      </c>
      <c r="Q824" s="201" t="str" cm="1">
        <f t="array" aca="1" ref="Q824" ca="1">IF(ISNUMBER(P824),IF(P824=100%,"CUMPLIDA",IF(AND(ISNUMBER(L824),ISNUMBER(INDIRECT("FECHA_"&amp;$B824,1))), IF(L824&lt;=INDIRECT("FECHA_"&amp;$B824,1),"INCUMPLIDA","PROCESO"), "VERIFICAR FECHA")),"SIN VALOR AVANCE")</f>
        <v>CUMPLIDA</v>
      </c>
    </row>
    <row r="825" spans="1:17" ht="150" customHeight="1">
      <c r="A825" s="278" t="s">
        <v>17</v>
      </c>
      <c r="B825" s="203" t="s">
        <v>14</v>
      </c>
      <c r="C825" s="609"/>
      <c r="D825" s="609"/>
      <c r="E825" s="608" t="s">
        <v>1859</v>
      </c>
      <c r="F825" s="608"/>
      <c r="G825" s="196" t="s">
        <v>1860</v>
      </c>
      <c r="H825" s="515" t="s">
        <v>1861</v>
      </c>
      <c r="I825" s="515" t="s">
        <v>1862</v>
      </c>
      <c r="J825" s="204">
        <v>4</v>
      </c>
      <c r="K825" s="198">
        <v>45413</v>
      </c>
      <c r="L825" s="198">
        <v>45535</v>
      </c>
      <c r="M825" s="199">
        <f t="shared" si="40"/>
        <v>17.428571428571427</v>
      </c>
      <c r="N825" s="200">
        <v>1</v>
      </c>
      <c r="O825" s="515" t="s">
        <v>1863</v>
      </c>
      <c r="P825" s="200">
        <f t="shared" si="39"/>
        <v>1</v>
      </c>
      <c r="Q825" s="201" t="str" cm="1">
        <f t="array" aca="1" ref="Q825" ca="1">IF(ISNUMBER(P825),IF(P825=100%,"CUMPLIDA",IF(AND(ISNUMBER(L825),ISNUMBER(INDIRECT("FECHA_"&amp;$B825,1))), IF(L825&lt;=INDIRECT("FECHA_"&amp;$B825,1),"INCUMPLIDA","PROCESO"), "VERIFICAR FECHA")),"SIN VALOR AVANCE")</f>
        <v>CUMPLIDA</v>
      </c>
    </row>
    <row r="826" spans="1:17" ht="75.75">
      <c r="A826" s="278" t="s">
        <v>17</v>
      </c>
      <c r="B826" s="203" t="s">
        <v>14</v>
      </c>
      <c r="C826" s="609"/>
      <c r="D826" s="609"/>
      <c r="E826" s="608"/>
      <c r="F826" s="608"/>
      <c r="G826" s="196" t="s">
        <v>1864</v>
      </c>
      <c r="H826" s="515" t="s">
        <v>1865</v>
      </c>
      <c r="I826" s="515" t="s">
        <v>1866</v>
      </c>
      <c r="J826" s="204">
        <v>5</v>
      </c>
      <c r="K826" s="198">
        <v>45413</v>
      </c>
      <c r="L826" s="198">
        <v>45626</v>
      </c>
      <c r="M826" s="199">
        <f t="shared" si="40"/>
        <v>30.428571428571427</v>
      </c>
      <c r="N826" s="200">
        <v>1</v>
      </c>
      <c r="O826" s="515" t="s">
        <v>1833</v>
      </c>
      <c r="P826" s="200">
        <f t="shared" si="39"/>
        <v>1</v>
      </c>
      <c r="Q826" s="201" t="str" cm="1">
        <f t="array" aca="1" ref="Q826" ca="1">IF(ISNUMBER(P826),IF(P826=100%,"CUMPLIDA",IF(AND(ISNUMBER(L826),ISNUMBER(INDIRECT("FECHA_"&amp;$B826,1))), IF(L826&lt;=INDIRECT("FECHA_"&amp;$B826,1),"INCUMPLIDA","PROCESO"), "VERIFICAR FECHA")),"SIN VALOR AVANCE")</f>
        <v>CUMPLIDA</v>
      </c>
    </row>
    <row r="827" spans="1:17" ht="90" customHeight="1">
      <c r="A827" s="278" t="s">
        <v>17</v>
      </c>
      <c r="B827" s="203" t="s">
        <v>14</v>
      </c>
      <c r="C827" s="609"/>
      <c r="D827" s="609"/>
      <c r="E827" s="608" t="s">
        <v>1867</v>
      </c>
      <c r="F827" s="608"/>
      <c r="G827" s="196" t="s">
        <v>1868</v>
      </c>
      <c r="H827" s="515" t="s">
        <v>1869</v>
      </c>
      <c r="I827" s="515" t="s">
        <v>1870</v>
      </c>
      <c r="J827" s="204">
        <v>1</v>
      </c>
      <c r="K827" s="198">
        <v>45413</v>
      </c>
      <c r="L827" s="198">
        <v>45565</v>
      </c>
      <c r="M827" s="199">
        <f t="shared" si="40"/>
        <v>21.714285714285715</v>
      </c>
      <c r="N827" s="200">
        <v>1</v>
      </c>
      <c r="O827" s="515" t="s">
        <v>1833</v>
      </c>
      <c r="P827" s="200">
        <f t="shared" si="39"/>
        <v>1</v>
      </c>
      <c r="Q827" s="201" t="str" cm="1">
        <f t="array" aca="1" ref="Q827" ca="1">IF(ISNUMBER(P827),IF(P827=100%,"CUMPLIDA",IF(AND(ISNUMBER(L827),ISNUMBER(INDIRECT("FECHA_"&amp;$B827,1))), IF(L827&lt;=INDIRECT("FECHA_"&amp;$B827,1),"INCUMPLIDA","PROCESO"), "VERIFICAR FECHA")),"SIN VALOR AVANCE")</f>
        <v>CUMPLIDA</v>
      </c>
    </row>
    <row r="828" spans="1:17" ht="75.75">
      <c r="A828" s="278" t="s">
        <v>17</v>
      </c>
      <c r="B828" s="203" t="s">
        <v>14</v>
      </c>
      <c r="C828" s="609"/>
      <c r="D828" s="609"/>
      <c r="E828" s="608"/>
      <c r="F828" s="608"/>
      <c r="G828" s="196" t="s">
        <v>1871</v>
      </c>
      <c r="H828" s="515" t="s">
        <v>1872</v>
      </c>
      <c r="I828" s="515" t="s">
        <v>1873</v>
      </c>
      <c r="J828" s="204">
        <v>3</v>
      </c>
      <c r="K828" s="198">
        <v>45413</v>
      </c>
      <c r="L828" s="198">
        <v>45657</v>
      </c>
      <c r="M828" s="199">
        <f t="shared" si="40"/>
        <v>34.857142857142854</v>
      </c>
      <c r="N828" s="200">
        <v>1</v>
      </c>
      <c r="O828" s="515" t="s">
        <v>1833</v>
      </c>
      <c r="P828" s="200">
        <f t="shared" si="39"/>
        <v>1</v>
      </c>
      <c r="Q828" s="201" t="str" cm="1">
        <f t="array" aca="1" ref="Q828" ca="1">IF(ISNUMBER(P828),IF(P828=100%,"CUMPLIDA",IF(AND(ISNUMBER(L828),ISNUMBER(INDIRECT("FECHA_"&amp;$B828,1))), IF(L828&lt;=INDIRECT("FECHA_"&amp;$B828,1),"INCUMPLIDA","PROCESO"), "VERIFICAR FECHA")),"SIN VALOR AVANCE")</f>
        <v>CUMPLIDA</v>
      </c>
    </row>
    <row r="829" spans="1:17" ht="165.75">
      <c r="A829" s="278" t="s">
        <v>17</v>
      </c>
      <c r="B829" s="203" t="s">
        <v>14</v>
      </c>
      <c r="C829" s="609"/>
      <c r="D829" s="609"/>
      <c r="E829" s="608"/>
      <c r="F829" s="608"/>
      <c r="G829" s="196" t="s">
        <v>1874</v>
      </c>
      <c r="H829" s="515" t="s">
        <v>1875</v>
      </c>
      <c r="I829" s="515" t="s">
        <v>1876</v>
      </c>
      <c r="J829" s="204" t="s">
        <v>1877</v>
      </c>
      <c r="K829" s="481">
        <v>45413</v>
      </c>
      <c r="L829" s="482">
        <v>45961</v>
      </c>
      <c r="M829" s="199">
        <f t="shared" si="40"/>
        <v>78.285714285714292</v>
      </c>
      <c r="N829" s="200">
        <v>0.2</v>
      </c>
      <c r="O829" s="515" t="s">
        <v>1837</v>
      </c>
      <c r="P829" s="200">
        <f t="shared" si="39"/>
        <v>0.2</v>
      </c>
      <c r="Q829" s="201" t="str" cm="1">
        <f t="array" aca="1" ref="Q829" ca="1">IF(ISNUMBER(P829),IF(P829=100%,"CUMPLIDA",IF(AND(ISNUMBER(L829),ISNUMBER(INDIRECT("FECHA_"&amp;$B829,1))), IF(L829&lt;=INDIRECT("FECHA_"&amp;$B829,1),"INCUMPLIDA","PROCESO"), "VERIFICAR FECHA")),"SIN VALOR AVANCE")</f>
        <v>PROCESO</v>
      </c>
    </row>
    <row r="830" spans="1:17" ht="180">
      <c r="A830" s="278" t="s">
        <v>17</v>
      </c>
      <c r="B830" s="203" t="s">
        <v>14</v>
      </c>
      <c r="C830" s="609"/>
      <c r="D830" s="609"/>
      <c r="E830" s="196" t="s">
        <v>1878</v>
      </c>
      <c r="F830" s="608"/>
      <c r="G830" s="196" t="s">
        <v>1879</v>
      </c>
      <c r="H830" s="518" t="s">
        <v>1880</v>
      </c>
      <c r="I830" s="518" t="s">
        <v>1881</v>
      </c>
      <c r="J830" s="263" t="s">
        <v>1882</v>
      </c>
      <c r="K830" s="198">
        <v>45413</v>
      </c>
      <c r="L830" s="198">
        <v>45961</v>
      </c>
      <c r="M830" s="199">
        <f t="shared" si="40"/>
        <v>78.285714285714292</v>
      </c>
      <c r="N830" s="200">
        <v>0.3</v>
      </c>
      <c r="O830" s="515" t="s">
        <v>1837</v>
      </c>
      <c r="P830" s="200">
        <f t="shared" si="39"/>
        <v>0.3</v>
      </c>
      <c r="Q830" s="201" t="str" cm="1">
        <f t="array" aca="1" ref="Q830" ca="1">IF(ISNUMBER(P830),IF(P830=100%,"CUMPLIDA",IF(AND(ISNUMBER(L830),ISNUMBER(INDIRECT("FECHA_"&amp;$B830,1))), IF(L830&lt;=INDIRECT("FECHA_"&amp;$B830,1),"INCUMPLIDA","PROCESO"), "VERIFICAR FECHA")),"SIN VALOR AVANCE")</f>
        <v>PROCESO</v>
      </c>
    </row>
    <row r="831" spans="1:17" ht="240">
      <c r="A831" s="278" t="s">
        <v>17</v>
      </c>
      <c r="B831" s="203" t="s">
        <v>14</v>
      </c>
      <c r="C831" s="609"/>
      <c r="D831" s="609"/>
      <c r="E831" s="196" t="s">
        <v>1883</v>
      </c>
      <c r="F831" s="608"/>
      <c r="G831" s="196" t="s">
        <v>1884</v>
      </c>
      <c r="H831" s="515" t="s">
        <v>1880</v>
      </c>
      <c r="I831" s="515" t="s">
        <v>1885</v>
      </c>
      <c r="J831" s="204" t="s">
        <v>1886</v>
      </c>
      <c r="K831" s="198">
        <v>45413</v>
      </c>
      <c r="L831" s="198">
        <v>45961</v>
      </c>
      <c r="M831" s="199">
        <f t="shared" si="40"/>
        <v>78.285714285714292</v>
      </c>
      <c r="N831" s="200">
        <v>0.9</v>
      </c>
      <c r="O831" s="515" t="s">
        <v>1887</v>
      </c>
      <c r="P831" s="200">
        <f t="shared" si="39"/>
        <v>0.9</v>
      </c>
      <c r="Q831" s="201" t="str" cm="1">
        <f t="array" aca="1" ref="Q831" ca="1">IF(ISNUMBER(P831),IF(P831=100%,"CUMPLIDA",IF(AND(ISNUMBER(L831),ISNUMBER(INDIRECT("FECHA_"&amp;$B831,1))), IF(L831&lt;=INDIRECT("FECHA_"&amp;$B831,1),"INCUMPLIDA","PROCESO"), "VERIFICAR FECHA")),"SIN VALOR AVANCE")</f>
        <v>PROCESO</v>
      </c>
    </row>
    <row r="832" spans="1:17" ht="285">
      <c r="A832" s="278" t="s">
        <v>17</v>
      </c>
      <c r="B832" s="203" t="s">
        <v>14</v>
      </c>
      <c r="C832" s="609" t="s">
        <v>1817</v>
      </c>
      <c r="D832" s="609" t="s">
        <v>1888</v>
      </c>
      <c r="E832" s="608" t="s">
        <v>1889</v>
      </c>
      <c r="F832" s="608" t="s">
        <v>1890</v>
      </c>
      <c r="G832" s="196" t="s">
        <v>1891</v>
      </c>
      <c r="H832" s="515" t="s">
        <v>1892</v>
      </c>
      <c r="I832" s="515" t="s">
        <v>1893</v>
      </c>
      <c r="J832" s="204">
        <v>3</v>
      </c>
      <c r="K832" s="198">
        <v>45444</v>
      </c>
      <c r="L832" s="198">
        <v>46022</v>
      </c>
      <c r="M832" s="199">
        <f t="shared" si="40"/>
        <v>82.571428571428569</v>
      </c>
      <c r="N832" s="200">
        <v>0</v>
      </c>
      <c r="O832" s="515" t="s">
        <v>1894</v>
      </c>
      <c r="P832" s="200">
        <f t="shared" si="39"/>
        <v>0</v>
      </c>
      <c r="Q832" s="201" t="str" cm="1">
        <f t="array" aca="1" ref="Q832" ca="1">IF(ISNUMBER(P832),IF(P832=100%,"CUMPLIDA",IF(AND(ISNUMBER(L832),ISNUMBER(INDIRECT("FECHA_"&amp;$B832,1))), IF(L832&lt;=INDIRECT("FECHA_"&amp;$B832,1),"INCUMPLIDA","PROCESO"), "VERIFICAR FECHA")),"SIN VALOR AVANCE")</f>
        <v>PROCESO</v>
      </c>
    </row>
    <row r="833" spans="1:18" ht="225">
      <c r="A833" s="278" t="s">
        <v>17</v>
      </c>
      <c r="B833" s="203" t="s">
        <v>14</v>
      </c>
      <c r="C833" s="609"/>
      <c r="D833" s="609"/>
      <c r="E833" s="608"/>
      <c r="F833" s="608"/>
      <c r="G833" s="196" t="s">
        <v>1895</v>
      </c>
      <c r="H833" s="515" t="s">
        <v>1896</v>
      </c>
      <c r="I833" s="515" t="s">
        <v>1897</v>
      </c>
      <c r="J833" s="264" t="s">
        <v>1898</v>
      </c>
      <c r="K833" s="202">
        <v>45413</v>
      </c>
      <c r="L833" s="202">
        <v>45961</v>
      </c>
      <c r="M833" s="199">
        <f t="shared" si="40"/>
        <v>78.285714285714292</v>
      </c>
      <c r="N833" s="200">
        <v>0.51600000000000001</v>
      </c>
      <c r="O833" s="515" t="s">
        <v>1899</v>
      </c>
      <c r="P833" s="200">
        <f t="shared" si="39"/>
        <v>0.51600000000000001</v>
      </c>
      <c r="Q833" s="201" t="str" cm="1">
        <f t="array" aca="1" ref="Q833" ca="1">IF(ISNUMBER(P833),IF(P833=100%,"CUMPLIDA",IF(AND(ISNUMBER(L833),ISNUMBER(INDIRECT("FECHA_"&amp;$B833,1))), IF(L833&lt;=INDIRECT("FECHA_"&amp;$B833,1),"INCUMPLIDA","PROCESO"), "VERIFICAR FECHA")),"SIN VALOR AVANCE")</f>
        <v>PROCESO</v>
      </c>
    </row>
    <row r="834" spans="1:18" ht="135">
      <c r="A834" s="278" t="s">
        <v>17</v>
      </c>
      <c r="B834" s="203" t="s">
        <v>14</v>
      </c>
      <c r="C834" s="609"/>
      <c r="D834" s="609"/>
      <c r="E834" s="608"/>
      <c r="F834" s="608"/>
      <c r="G834" s="196" t="s">
        <v>1900</v>
      </c>
      <c r="H834" s="515" t="s">
        <v>1901</v>
      </c>
      <c r="I834" s="515" t="s">
        <v>1902</v>
      </c>
      <c r="J834" s="204">
        <v>1</v>
      </c>
      <c r="K834" s="198">
        <v>45474</v>
      </c>
      <c r="L834" s="198">
        <v>45716</v>
      </c>
      <c r="M834" s="199">
        <f t="shared" si="40"/>
        <v>34.571428571428569</v>
      </c>
      <c r="N834" s="200">
        <v>1</v>
      </c>
      <c r="O834" s="515" t="s">
        <v>1903</v>
      </c>
      <c r="P834" s="200">
        <f t="shared" si="39"/>
        <v>1</v>
      </c>
      <c r="Q834" s="201" t="str" cm="1">
        <f t="array" aca="1" ref="Q834" ca="1">IF(ISNUMBER(P834),IF(P834=100%,"CUMPLIDA",IF(AND(ISNUMBER(L834),ISNUMBER(INDIRECT("FECHA_"&amp;$B834,1))), IF(L834&lt;=INDIRECT("FECHA_"&amp;$B834,1),"INCUMPLIDA","PROCESO"), "VERIFICAR FECHA")),"SIN VALOR AVANCE")</f>
        <v>CUMPLIDA</v>
      </c>
    </row>
    <row r="835" spans="1:18" ht="165">
      <c r="A835" s="278" t="s">
        <v>17</v>
      </c>
      <c r="B835" s="203" t="s">
        <v>14</v>
      </c>
      <c r="C835" s="609"/>
      <c r="D835" s="609"/>
      <c r="E835" s="608"/>
      <c r="F835" s="608"/>
      <c r="G835" s="196" t="s">
        <v>1904</v>
      </c>
      <c r="H835" s="515" t="s">
        <v>1848</v>
      </c>
      <c r="I835" s="515" t="s">
        <v>1905</v>
      </c>
      <c r="J835" s="204">
        <v>1</v>
      </c>
      <c r="K835" s="198">
        <v>45294</v>
      </c>
      <c r="L835" s="198">
        <v>45657</v>
      </c>
      <c r="M835" s="199">
        <f>(L835-K835)/7</f>
        <v>51.857142857142854</v>
      </c>
      <c r="N835" s="200">
        <v>1</v>
      </c>
      <c r="O835" s="515" t="s">
        <v>1906</v>
      </c>
      <c r="P835" s="200">
        <f t="shared" si="39"/>
        <v>1</v>
      </c>
      <c r="Q835" s="201" t="str" cm="1">
        <f t="array" aca="1" ref="Q835" ca="1">IF(ISNUMBER(P835),IF(P835=100%,"CUMPLIDA",IF(AND(ISNUMBER(L835),ISNUMBER(INDIRECT("FECHA_"&amp;$B835,1))), IF(L835&lt;=INDIRECT("FECHA_"&amp;$B835,1),"INCUMPLIDA","PROCESO"), "VERIFICAR FECHA")),"SIN VALOR AVANCE")</f>
        <v>CUMPLIDA</v>
      </c>
    </row>
    <row r="836" spans="1:18" ht="114.75" customHeight="1">
      <c r="A836" s="487" t="s">
        <v>17</v>
      </c>
      <c r="B836" s="488" t="s">
        <v>14</v>
      </c>
      <c r="C836" s="715" t="s">
        <v>1907</v>
      </c>
      <c r="D836" s="715" t="s">
        <v>312</v>
      </c>
      <c r="E836" s="714" t="s">
        <v>1908</v>
      </c>
      <c r="F836" s="714" t="s">
        <v>1909</v>
      </c>
      <c r="G836" s="281" t="s">
        <v>1910</v>
      </c>
      <c r="H836" s="282" t="s">
        <v>1911</v>
      </c>
      <c r="I836" s="282" t="s">
        <v>1912</v>
      </c>
      <c r="J836" s="301">
        <v>1</v>
      </c>
      <c r="K836" s="359">
        <v>45413</v>
      </c>
      <c r="L836" s="359">
        <v>45747</v>
      </c>
      <c r="M836" s="494">
        <f t="shared" ref="M836:M854" si="41">(L836-K836)/7</f>
        <v>47.714285714285715</v>
      </c>
      <c r="N836" s="304">
        <v>1</v>
      </c>
      <c r="O836" s="282" t="s">
        <v>1607</v>
      </c>
      <c r="P836" s="304">
        <f t="shared" si="39"/>
        <v>1</v>
      </c>
      <c r="Q836" s="495" t="str" cm="1">
        <f t="array" aca="1" ref="Q836" ca="1">IF(ISNUMBER(P836),IF(P836=100%,"CUMPLIDA",IF(AND(ISNUMBER(L836),ISNUMBER(INDIRECT("FECHA_"&amp;$B836,1))), IF(L836&lt;=INDIRECT("FECHA_"&amp;$B836,1),"INCUMPLIDA","PROCESO"), "VERIFICAR FECHA")),"SIN VALOR AVANCE")</f>
        <v>CUMPLIDA</v>
      </c>
    </row>
    <row r="837" spans="1:18" ht="136.5">
      <c r="A837" s="487" t="s">
        <v>17</v>
      </c>
      <c r="B837" s="488" t="s">
        <v>14</v>
      </c>
      <c r="C837" s="715"/>
      <c r="D837" s="715"/>
      <c r="E837" s="714"/>
      <c r="F837" s="714"/>
      <c r="G837" s="569" t="s">
        <v>1913</v>
      </c>
      <c r="H837" s="564" t="s">
        <v>1914</v>
      </c>
      <c r="I837" s="564" t="s">
        <v>1915</v>
      </c>
      <c r="J837" s="570">
        <v>1</v>
      </c>
      <c r="K837" s="566">
        <v>45596</v>
      </c>
      <c r="L837" s="566">
        <v>46112</v>
      </c>
      <c r="M837" s="567">
        <f t="shared" si="41"/>
        <v>73.714285714285708</v>
      </c>
      <c r="N837" s="568">
        <v>0</v>
      </c>
      <c r="O837" s="564" t="s">
        <v>1607</v>
      </c>
      <c r="P837" s="568">
        <f t="shared" si="39"/>
        <v>0</v>
      </c>
      <c r="Q837" s="571" t="str" cm="1">
        <f t="array" aca="1" ref="Q837" ca="1">IF(ISNUMBER(P837),IF(P837=100%,"CUMPLIDA",IF(AND(ISNUMBER(L837),ISNUMBER(INDIRECT("FECHA_"&amp;$B837,1))), IF(L837&lt;=INDIRECT("FECHA_"&amp;$B837,1),"INCUMPLIDA","PROCESO"), "VERIFICAR FECHA")),"SIN VALOR AVANCE")</f>
        <v>PROCESO</v>
      </c>
      <c r="R837" s="269" t="s">
        <v>4338</v>
      </c>
    </row>
    <row r="838" spans="1:18" ht="84.75" customHeight="1">
      <c r="A838" s="487" t="s">
        <v>17</v>
      </c>
      <c r="B838" s="488" t="s">
        <v>14</v>
      </c>
      <c r="C838" s="715"/>
      <c r="D838" s="715"/>
      <c r="E838" s="714"/>
      <c r="F838" s="714"/>
      <c r="G838" s="569" t="s">
        <v>4392</v>
      </c>
      <c r="H838" s="564" t="s">
        <v>4393</v>
      </c>
      <c r="I838" s="574" t="s">
        <v>4394</v>
      </c>
      <c r="J838" s="570">
        <v>1</v>
      </c>
      <c r="K838" s="566">
        <v>45779</v>
      </c>
      <c r="L838" s="566">
        <v>45961</v>
      </c>
      <c r="M838" s="567">
        <f t="shared" si="41"/>
        <v>26</v>
      </c>
      <c r="N838" s="568">
        <v>0</v>
      </c>
      <c r="O838" s="564" t="s">
        <v>1607</v>
      </c>
      <c r="P838" s="568">
        <f t="shared" si="39"/>
        <v>0</v>
      </c>
      <c r="Q838" s="571" t="str" cm="1">
        <f t="array" aca="1" ref="Q838" ca="1">IF(ISNUMBER(P838),IF(P838=100%,"CUMPLIDA",IF(AND(ISNUMBER(L838),ISNUMBER(INDIRECT("FECHA_"&amp;$B838,1))), IF(L838&lt;=INDIRECT("FECHA_"&amp;$B838,1),"INCUMPLIDA","PROCESO"), "VERIFICAR FECHA")),"SIN VALOR AVANCE")</f>
        <v>PROCESO</v>
      </c>
      <c r="R838" s="575"/>
    </row>
    <row r="839" spans="1:18" ht="178.5" customHeight="1">
      <c r="A839" s="487" t="s">
        <v>17</v>
      </c>
      <c r="B839" s="488" t="s">
        <v>14</v>
      </c>
      <c r="C839" s="715"/>
      <c r="D839" s="715"/>
      <c r="E839" s="714"/>
      <c r="F839" s="714"/>
      <c r="G839" s="569" t="s">
        <v>1916</v>
      </c>
      <c r="H839" s="564" t="s">
        <v>1917</v>
      </c>
      <c r="I839" s="564" t="s">
        <v>1918</v>
      </c>
      <c r="J839" s="570">
        <v>1</v>
      </c>
      <c r="K839" s="566">
        <v>45413</v>
      </c>
      <c r="L839" s="566">
        <v>45747</v>
      </c>
      <c r="M839" s="567">
        <f t="shared" si="41"/>
        <v>47.714285714285715</v>
      </c>
      <c r="N839" s="568">
        <v>1</v>
      </c>
      <c r="O839" s="564" t="s">
        <v>1607</v>
      </c>
      <c r="P839" s="568">
        <f t="shared" si="39"/>
        <v>1</v>
      </c>
      <c r="Q839" s="571" t="str" cm="1">
        <f t="array" aca="1" ref="Q839" ca="1">IF(ISNUMBER(P839),IF(P839=100%,"CUMPLIDA",IF(AND(ISNUMBER(L839),ISNUMBER(INDIRECT("FECHA_"&amp;$B839,1))), IF(L839&lt;=INDIRECT("FECHA_"&amp;$B839,1),"INCUMPLIDA","PROCESO"), "VERIFICAR FECHA")),"SIN VALOR AVANCE")</f>
        <v>CUMPLIDA</v>
      </c>
    </row>
    <row r="840" spans="1:18" ht="225">
      <c r="A840" s="487" t="s">
        <v>17</v>
      </c>
      <c r="B840" s="488" t="s">
        <v>14</v>
      </c>
      <c r="C840" s="715"/>
      <c r="D840" s="715"/>
      <c r="E840" s="714"/>
      <c r="F840" s="714"/>
      <c r="G840" s="569" t="s">
        <v>1919</v>
      </c>
      <c r="H840" s="564" t="s">
        <v>1920</v>
      </c>
      <c r="I840" s="564" t="s">
        <v>1921</v>
      </c>
      <c r="J840" s="570">
        <v>1</v>
      </c>
      <c r="K840" s="566">
        <v>45414</v>
      </c>
      <c r="L840" s="566">
        <v>45899</v>
      </c>
      <c r="M840" s="567">
        <f t="shared" si="41"/>
        <v>69.285714285714292</v>
      </c>
      <c r="N840" s="568">
        <v>0</v>
      </c>
      <c r="O840" s="564" t="s">
        <v>1922</v>
      </c>
      <c r="P840" s="568">
        <f t="shared" si="39"/>
        <v>0</v>
      </c>
      <c r="Q840" s="571" t="str" cm="1">
        <f t="array" aca="1" ref="Q840" ca="1">IF(ISNUMBER(P840),IF(P840=100%,"CUMPLIDA",IF(AND(ISNUMBER(L840),ISNUMBER(INDIRECT("FECHA_"&amp;$B840,1))), IF(L840&lt;=INDIRECT("FECHA_"&amp;$B840,1),"INCUMPLIDA","PROCESO"), "VERIFICAR FECHA")),"SIN VALOR AVANCE")</f>
        <v>PROCESO</v>
      </c>
    </row>
    <row r="841" spans="1:18" ht="146.25" customHeight="1">
      <c r="A841" s="487" t="s">
        <v>17</v>
      </c>
      <c r="B841" s="488" t="s">
        <v>14</v>
      </c>
      <c r="C841" s="715"/>
      <c r="D841" s="715"/>
      <c r="E841" s="714"/>
      <c r="F841" s="714"/>
      <c r="G841" s="569" t="s">
        <v>1923</v>
      </c>
      <c r="H841" s="564" t="s">
        <v>1924</v>
      </c>
      <c r="I841" s="564" t="s">
        <v>1925</v>
      </c>
      <c r="J841" s="570">
        <v>1</v>
      </c>
      <c r="K841" s="566">
        <v>45413</v>
      </c>
      <c r="L841" s="566">
        <v>45747</v>
      </c>
      <c r="M841" s="567">
        <f t="shared" si="41"/>
        <v>47.714285714285715</v>
      </c>
      <c r="N841" s="568">
        <v>1</v>
      </c>
      <c r="O841" s="564" t="s">
        <v>1607</v>
      </c>
      <c r="P841" s="568">
        <f t="shared" si="39"/>
        <v>1</v>
      </c>
      <c r="Q841" s="571" t="str" cm="1">
        <f t="array" aca="1" ref="Q841" ca="1">IF(ISNUMBER(P841),IF(P841=100%,"CUMPLIDA",IF(AND(ISNUMBER(L841),ISNUMBER(INDIRECT("FECHA_"&amp;$B841,1))), IF(L841&lt;=INDIRECT("FECHA_"&amp;$B841,1),"INCUMPLIDA","PROCESO"), "VERIFICAR FECHA")),"SIN VALOR AVANCE")</f>
        <v>CUMPLIDA</v>
      </c>
      <c r="R841" s="272" t="s">
        <v>4338</v>
      </c>
    </row>
    <row r="842" spans="1:18" ht="118.5" customHeight="1">
      <c r="A842" s="487" t="s">
        <v>17</v>
      </c>
      <c r="B842" s="488" t="s">
        <v>14</v>
      </c>
      <c r="C842" s="715"/>
      <c r="D842" s="715"/>
      <c r="E842" s="714"/>
      <c r="F842" s="714"/>
      <c r="G842" s="569" t="s">
        <v>1926</v>
      </c>
      <c r="H842" s="564" t="s">
        <v>1927</v>
      </c>
      <c r="I842" s="564" t="s">
        <v>1928</v>
      </c>
      <c r="J842" s="570">
        <v>1</v>
      </c>
      <c r="K842" s="566">
        <v>45413</v>
      </c>
      <c r="L842" s="566">
        <v>45838</v>
      </c>
      <c r="M842" s="567">
        <f t="shared" si="41"/>
        <v>60.714285714285715</v>
      </c>
      <c r="N842" s="568">
        <v>0</v>
      </c>
      <c r="O842" s="564" t="s">
        <v>1607</v>
      </c>
      <c r="P842" s="568">
        <f t="shared" si="39"/>
        <v>0</v>
      </c>
      <c r="Q842" s="571" t="str" cm="1">
        <f t="array" aca="1" ref="Q842" ca="1">IF(ISNUMBER(P842),IF(P842=100%,"CUMPLIDA",IF(AND(ISNUMBER(L842),ISNUMBER(INDIRECT("FECHA_"&amp;$B842,1))), IF(L842&lt;=INDIRECT("FECHA_"&amp;$B842,1),"INCUMPLIDA","PROCESO"), "VERIFICAR FECHA")),"SIN VALOR AVANCE")</f>
        <v>PROCESO</v>
      </c>
    </row>
    <row r="843" spans="1:18" ht="375">
      <c r="A843" s="487" t="s">
        <v>17</v>
      </c>
      <c r="B843" s="488" t="s">
        <v>14</v>
      </c>
      <c r="C843" s="715"/>
      <c r="D843" s="715"/>
      <c r="E843" s="714"/>
      <c r="F843" s="714"/>
      <c r="G843" s="569" t="s">
        <v>1929</v>
      </c>
      <c r="H843" s="564" t="s">
        <v>1930</v>
      </c>
      <c r="I843" s="564" t="s">
        <v>1931</v>
      </c>
      <c r="J843" s="570">
        <v>7</v>
      </c>
      <c r="K843" s="566">
        <v>45413</v>
      </c>
      <c r="L843" s="566">
        <v>45657</v>
      </c>
      <c r="M843" s="567">
        <f t="shared" si="41"/>
        <v>34.857142857142854</v>
      </c>
      <c r="N843" s="568">
        <v>1</v>
      </c>
      <c r="O843" s="564" t="s">
        <v>1932</v>
      </c>
      <c r="P843" s="568">
        <f t="shared" si="39"/>
        <v>1</v>
      </c>
      <c r="Q843" s="571" t="str" cm="1">
        <f t="array" aca="1" ref="Q843" ca="1">IF(ISNUMBER(P843),IF(P843=100%,"CUMPLIDA",IF(AND(ISNUMBER(L843),ISNUMBER(INDIRECT("FECHA_"&amp;$B843,1))), IF(L843&lt;=INDIRECT("FECHA_"&amp;$B843,1),"INCUMPLIDA","PROCESO"), "VERIFICAR FECHA")),"SIN VALOR AVANCE")</f>
        <v>CUMPLIDA</v>
      </c>
    </row>
    <row r="844" spans="1:18" ht="105" customHeight="1">
      <c r="A844" s="487" t="s">
        <v>17</v>
      </c>
      <c r="B844" s="488" t="s">
        <v>14</v>
      </c>
      <c r="C844" s="715"/>
      <c r="D844" s="715"/>
      <c r="E844" s="730" t="s">
        <v>1933</v>
      </c>
      <c r="F844" s="714"/>
      <c r="G844" s="569" t="s">
        <v>1934</v>
      </c>
      <c r="H844" s="564" t="s">
        <v>1935</v>
      </c>
      <c r="I844" s="564" t="s">
        <v>1912</v>
      </c>
      <c r="J844" s="570">
        <v>1</v>
      </c>
      <c r="K844" s="566">
        <v>45383</v>
      </c>
      <c r="L844" s="566">
        <v>45747</v>
      </c>
      <c r="M844" s="567">
        <f t="shared" si="41"/>
        <v>52</v>
      </c>
      <c r="N844" s="568">
        <v>1</v>
      </c>
      <c r="O844" s="564" t="s">
        <v>1607</v>
      </c>
      <c r="P844" s="568">
        <f t="shared" si="39"/>
        <v>1</v>
      </c>
      <c r="Q844" s="571" t="str" cm="1">
        <f t="array" aca="1" ref="Q844" ca="1">IF(ISNUMBER(P844),IF(P844=100%,"CUMPLIDA",IF(AND(ISNUMBER(L844),ISNUMBER(INDIRECT("FECHA_"&amp;$B844,1))), IF(L844&lt;=INDIRECT("FECHA_"&amp;$B844,1),"INCUMPLIDA","PROCESO"), "VERIFICAR FECHA")),"SIN VALOR AVANCE")</f>
        <v>CUMPLIDA</v>
      </c>
      <c r="R844" s="267" t="s">
        <v>4337</v>
      </c>
    </row>
    <row r="845" spans="1:18" ht="180">
      <c r="A845" s="487" t="s">
        <v>17</v>
      </c>
      <c r="B845" s="488" t="s">
        <v>14</v>
      </c>
      <c r="C845" s="715"/>
      <c r="D845" s="715"/>
      <c r="E845" s="730"/>
      <c r="F845" s="714"/>
      <c r="G845" s="569" t="s">
        <v>1936</v>
      </c>
      <c r="H845" s="564" t="s">
        <v>1937</v>
      </c>
      <c r="I845" s="564" t="s">
        <v>1915</v>
      </c>
      <c r="J845" s="570">
        <v>1</v>
      </c>
      <c r="K845" s="566">
        <v>45596</v>
      </c>
      <c r="L845" s="566">
        <v>46112</v>
      </c>
      <c r="M845" s="567">
        <f t="shared" si="41"/>
        <v>73.714285714285708</v>
      </c>
      <c r="N845" s="568">
        <v>0</v>
      </c>
      <c r="O845" s="564" t="s">
        <v>1607</v>
      </c>
      <c r="P845" s="568">
        <f t="shared" si="39"/>
        <v>0</v>
      </c>
      <c r="Q845" s="571" t="str" cm="1">
        <f t="array" aca="1" ref="Q845" ca="1">IF(ISNUMBER(P845),IF(P845=100%,"CUMPLIDA",IF(AND(ISNUMBER(L845),ISNUMBER(INDIRECT("FECHA_"&amp;$B845,1))), IF(L845&lt;=INDIRECT("FECHA_"&amp;$B845,1),"INCUMPLIDA","PROCESO"), "VERIFICAR FECHA")),"SIN VALOR AVANCE")</f>
        <v>PROCESO</v>
      </c>
      <c r="R845" s="267" t="s">
        <v>4337</v>
      </c>
    </row>
    <row r="846" spans="1:18" ht="90">
      <c r="A846" s="487" t="s">
        <v>17</v>
      </c>
      <c r="B846" s="488" t="s">
        <v>14</v>
      </c>
      <c r="C846" s="715"/>
      <c r="D846" s="715"/>
      <c r="E846" s="561"/>
      <c r="F846" s="714"/>
      <c r="G846" s="569" t="s">
        <v>4395</v>
      </c>
      <c r="H846" s="564" t="s">
        <v>4396</v>
      </c>
      <c r="I846" s="564" t="s">
        <v>4397</v>
      </c>
      <c r="J846" s="570">
        <v>1</v>
      </c>
      <c r="K846" s="566">
        <v>45779</v>
      </c>
      <c r="L846" s="566">
        <v>45961</v>
      </c>
      <c r="M846" s="567">
        <f t="shared" si="41"/>
        <v>26</v>
      </c>
      <c r="N846" s="568">
        <v>0</v>
      </c>
      <c r="O846" s="564" t="s">
        <v>1607</v>
      </c>
      <c r="P846" s="568">
        <f t="shared" si="39"/>
        <v>0</v>
      </c>
      <c r="Q846" s="571" t="str" cm="1">
        <f t="array" aca="1" ref="Q846" ca="1">IF(ISNUMBER(P846),IF(P846=100%,"CUMPLIDA",IF(AND(ISNUMBER(L846),ISNUMBER(INDIRECT("FECHA_"&amp;$B846,1))), IF(L846&lt;=INDIRECT("FECHA_"&amp;$B846,1),"INCUMPLIDA","PROCESO"), "VERIFICAR FECHA")),"SIN VALOR AVANCE")</f>
        <v>PROCESO</v>
      </c>
      <c r="R846" s="270"/>
    </row>
    <row r="847" spans="1:18" ht="135" customHeight="1">
      <c r="A847" s="487" t="s">
        <v>17</v>
      </c>
      <c r="B847" s="488" t="s">
        <v>14</v>
      </c>
      <c r="C847" s="715"/>
      <c r="D847" s="715"/>
      <c r="E847" s="714" t="s">
        <v>1938</v>
      </c>
      <c r="F847" s="714"/>
      <c r="G847" s="569" t="s">
        <v>1919</v>
      </c>
      <c r="H847" s="564" t="s">
        <v>1920</v>
      </c>
      <c r="I847" s="564" t="s">
        <v>1921</v>
      </c>
      <c r="J847" s="570">
        <v>1</v>
      </c>
      <c r="K847" s="566">
        <v>45414</v>
      </c>
      <c r="L847" s="566">
        <v>45899</v>
      </c>
      <c r="M847" s="567">
        <f t="shared" ref="M847" si="42">(L847-K847)/7</f>
        <v>69.285714285714292</v>
      </c>
      <c r="N847" s="568">
        <v>0</v>
      </c>
      <c r="O847" s="564" t="s">
        <v>1922</v>
      </c>
      <c r="P847" s="568">
        <f t="shared" ref="P847" si="43">IF(B847="ITRC",N847,N847/J847)</f>
        <v>0</v>
      </c>
      <c r="Q847" s="571" t="str" cm="1">
        <f t="array" aca="1" ref="Q847" ca="1">IF(ISNUMBER(P847),IF(P847=100%,"CUMPLIDA",IF(AND(ISNUMBER(L847),ISNUMBER(INDIRECT("FECHA_"&amp;$B847,1))), IF(L847&lt;=INDIRECT("FECHA_"&amp;$B847,1),"INCUMPLIDA","PROCESO"), "VERIFICAR FECHA")),"SIN VALOR AVANCE")</f>
        <v>PROCESO</v>
      </c>
    </row>
    <row r="848" spans="1:18" ht="165">
      <c r="A848" s="487" t="s">
        <v>17</v>
      </c>
      <c r="B848" s="488" t="s">
        <v>14</v>
      </c>
      <c r="C848" s="715"/>
      <c r="D848" s="715"/>
      <c r="E848" s="714"/>
      <c r="F848" s="714"/>
      <c r="G848" s="569" t="s">
        <v>1939</v>
      </c>
      <c r="H848" s="564" t="s">
        <v>1940</v>
      </c>
      <c r="I848" s="564" t="s">
        <v>1941</v>
      </c>
      <c r="J848" s="570">
        <v>6</v>
      </c>
      <c r="K848" s="566">
        <v>45413</v>
      </c>
      <c r="L848" s="566">
        <v>45596</v>
      </c>
      <c r="M848" s="567">
        <f t="shared" si="41"/>
        <v>26.142857142857142</v>
      </c>
      <c r="N848" s="568">
        <v>1</v>
      </c>
      <c r="O848" s="564" t="s">
        <v>1942</v>
      </c>
      <c r="P848" s="568">
        <f t="shared" si="39"/>
        <v>1</v>
      </c>
      <c r="Q848" s="571" t="str" cm="1">
        <f t="array" aca="1" ref="Q848" ca="1">IF(ISNUMBER(P848),IF(P848=100%,"CUMPLIDA",IF(AND(ISNUMBER(L848),ISNUMBER(INDIRECT("FECHA_"&amp;$B848,1))), IF(L848&lt;=INDIRECT("FECHA_"&amp;$B848,1),"INCUMPLIDA","PROCESO"), "VERIFICAR FECHA")),"SIN VALOR AVANCE")</f>
        <v>CUMPLIDA</v>
      </c>
    </row>
    <row r="849" spans="1:18" ht="135" customHeight="1">
      <c r="A849" s="487" t="s">
        <v>17</v>
      </c>
      <c r="B849" s="488" t="s">
        <v>14</v>
      </c>
      <c r="C849" s="715"/>
      <c r="D849" s="715"/>
      <c r="E849" s="730" t="s">
        <v>1943</v>
      </c>
      <c r="F849" s="714"/>
      <c r="G849" s="569" t="s">
        <v>1919</v>
      </c>
      <c r="H849" s="564" t="s">
        <v>1920</v>
      </c>
      <c r="I849" s="564" t="s">
        <v>1921</v>
      </c>
      <c r="J849" s="570">
        <v>1</v>
      </c>
      <c r="K849" s="566">
        <v>45414</v>
      </c>
      <c r="L849" s="566">
        <v>45899</v>
      </c>
      <c r="M849" s="567">
        <f t="shared" si="41"/>
        <v>69.285714285714292</v>
      </c>
      <c r="N849" s="568">
        <v>0</v>
      </c>
      <c r="O849" s="564" t="s">
        <v>1922</v>
      </c>
      <c r="P849" s="568">
        <f t="shared" si="39"/>
        <v>0</v>
      </c>
      <c r="Q849" s="571" t="str" cm="1">
        <f t="array" aca="1" ref="Q849" ca="1">IF(ISNUMBER(P849),IF(P849=100%,"CUMPLIDA",IF(AND(ISNUMBER(L849),ISNUMBER(INDIRECT("FECHA_"&amp;$B849,1))), IF(L849&lt;=INDIRECT("FECHA_"&amp;$B849,1),"INCUMPLIDA","PROCESO"), "VERIFICAR FECHA")),"SIN VALOR AVANCE")</f>
        <v>PROCESO</v>
      </c>
    </row>
    <row r="850" spans="1:18" ht="135.75">
      <c r="A850" s="487" t="s">
        <v>17</v>
      </c>
      <c r="B850" s="488" t="s">
        <v>14</v>
      </c>
      <c r="C850" s="715"/>
      <c r="D850" s="715"/>
      <c r="E850" s="730"/>
      <c r="F850" s="714"/>
      <c r="G850" s="569" t="s">
        <v>1944</v>
      </c>
      <c r="H850" s="564" t="s">
        <v>1945</v>
      </c>
      <c r="I850" s="572" t="s">
        <v>1946</v>
      </c>
      <c r="J850" s="570">
        <v>1</v>
      </c>
      <c r="K850" s="566">
        <v>45327</v>
      </c>
      <c r="L850" s="566">
        <v>45777</v>
      </c>
      <c r="M850" s="567">
        <f t="shared" si="41"/>
        <v>64.285714285714292</v>
      </c>
      <c r="N850" s="568">
        <v>0.7</v>
      </c>
      <c r="O850" s="564" t="s">
        <v>1947</v>
      </c>
      <c r="P850" s="568">
        <f t="shared" si="39"/>
        <v>0.7</v>
      </c>
      <c r="Q850" s="571" t="str" cm="1">
        <f t="array" aca="1" ref="Q850" ca="1">IF(ISNUMBER(P850),IF(P850=100%,"CUMPLIDA",IF(AND(ISNUMBER(L850),ISNUMBER(INDIRECT("FECHA_"&amp;$B850,1))), IF(L850&lt;=INDIRECT("FECHA_"&amp;$B850,1),"INCUMPLIDA","PROCESO"), "VERIFICAR FECHA")),"SIN VALOR AVANCE")</f>
        <v>PROCESO</v>
      </c>
    </row>
    <row r="851" spans="1:18" ht="75" customHeight="1">
      <c r="A851" s="487" t="s">
        <v>17</v>
      </c>
      <c r="B851" s="488" t="s">
        <v>14</v>
      </c>
      <c r="C851" s="715"/>
      <c r="D851" s="715"/>
      <c r="E851" s="730" t="s">
        <v>1948</v>
      </c>
      <c r="F851" s="714"/>
      <c r="G851" s="569" t="s">
        <v>1949</v>
      </c>
      <c r="H851" s="564" t="s">
        <v>1950</v>
      </c>
      <c r="I851" s="572" t="s">
        <v>1951</v>
      </c>
      <c r="J851" s="570">
        <v>1</v>
      </c>
      <c r="K851" s="566">
        <v>45442</v>
      </c>
      <c r="L851" s="566">
        <v>45626</v>
      </c>
      <c r="M851" s="567">
        <f t="shared" si="41"/>
        <v>26.285714285714285</v>
      </c>
      <c r="N851" s="568">
        <v>1</v>
      </c>
      <c r="O851" s="564" t="s">
        <v>1952</v>
      </c>
      <c r="P851" s="568">
        <f t="shared" si="39"/>
        <v>1</v>
      </c>
      <c r="Q851" s="571" t="str" cm="1">
        <f t="array" aca="1" ref="Q851" ca="1">IF(ISNUMBER(P851),IF(P851=100%,"CUMPLIDA",IF(AND(ISNUMBER(L851),ISNUMBER(INDIRECT("FECHA_"&amp;$B851,1))), IF(L851&lt;=INDIRECT("FECHA_"&amp;$B851,1),"INCUMPLIDA","PROCESO"), "VERIFICAR FECHA")),"SIN VALOR AVANCE")</f>
        <v>CUMPLIDA</v>
      </c>
    </row>
    <row r="852" spans="1:18" ht="99.75" customHeight="1">
      <c r="A852" s="487" t="s">
        <v>17</v>
      </c>
      <c r="B852" s="488" t="s">
        <v>14</v>
      </c>
      <c r="C852" s="715"/>
      <c r="D852" s="715"/>
      <c r="E852" s="730"/>
      <c r="F852" s="714"/>
      <c r="G852" s="569" t="s">
        <v>1953</v>
      </c>
      <c r="H852" s="564" t="s">
        <v>1954</v>
      </c>
      <c r="I852" s="572" t="s">
        <v>1955</v>
      </c>
      <c r="J852" s="570">
        <v>1</v>
      </c>
      <c r="K852" s="566">
        <v>45442</v>
      </c>
      <c r="L852" s="566">
        <v>45626</v>
      </c>
      <c r="M852" s="567">
        <f t="shared" si="41"/>
        <v>26.285714285714285</v>
      </c>
      <c r="N852" s="568">
        <v>1</v>
      </c>
      <c r="O852" s="564" t="s">
        <v>1956</v>
      </c>
      <c r="P852" s="568">
        <f t="shared" si="39"/>
        <v>1</v>
      </c>
      <c r="Q852" s="571" t="str" cm="1">
        <f t="array" aca="1" ref="Q852" ca="1">IF(ISNUMBER(P852),IF(P852=100%,"CUMPLIDA",IF(AND(ISNUMBER(L852),ISNUMBER(INDIRECT("FECHA_"&amp;$B852,1))), IF(L852&lt;=INDIRECT("FECHA_"&amp;$B852,1),"INCUMPLIDA","PROCESO"), "VERIFICAR FECHA")),"SIN VALOR AVANCE")</f>
        <v>CUMPLIDA</v>
      </c>
    </row>
    <row r="853" spans="1:18" ht="270">
      <c r="A853" s="487" t="s">
        <v>17</v>
      </c>
      <c r="B853" s="488" t="s">
        <v>14</v>
      </c>
      <c r="C853" s="715"/>
      <c r="D853" s="715"/>
      <c r="E853" s="561" t="s">
        <v>1957</v>
      </c>
      <c r="F853" s="714"/>
      <c r="G853" s="569" t="s">
        <v>1958</v>
      </c>
      <c r="H853" s="564" t="s">
        <v>1959</v>
      </c>
      <c r="I853" s="564" t="s">
        <v>1960</v>
      </c>
      <c r="J853" s="570">
        <v>3</v>
      </c>
      <c r="K853" s="566">
        <v>45413</v>
      </c>
      <c r="L853" s="566">
        <v>45687</v>
      </c>
      <c r="M853" s="567">
        <f t="shared" si="41"/>
        <v>39.142857142857146</v>
      </c>
      <c r="N853" s="568">
        <v>1</v>
      </c>
      <c r="O853" s="564" t="s">
        <v>1961</v>
      </c>
      <c r="P853" s="568">
        <f t="shared" si="39"/>
        <v>1</v>
      </c>
      <c r="Q853" s="571" t="str" cm="1">
        <f t="array" aca="1" ref="Q853" ca="1">IF(ISNUMBER(P853),IF(P853=100%,"CUMPLIDA",IF(AND(ISNUMBER(L853),ISNUMBER(INDIRECT("FECHA_"&amp;$B853,1))), IF(L853&lt;=INDIRECT("FECHA_"&amp;$B853,1),"INCUMPLIDA","PROCESO"), "VERIFICAR FECHA")),"SIN VALOR AVANCE")</f>
        <v>CUMPLIDA</v>
      </c>
    </row>
    <row r="854" spans="1:18" ht="207" customHeight="1">
      <c r="A854" s="487" t="s">
        <v>17</v>
      </c>
      <c r="B854" s="488" t="s">
        <v>14</v>
      </c>
      <c r="C854" s="715"/>
      <c r="D854" s="715"/>
      <c r="E854" s="561" t="s">
        <v>1962</v>
      </c>
      <c r="F854" s="714"/>
      <c r="G854" s="569" t="s">
        <v>1963</v>
      </c>
      <c r="H854" s="564" t="s">
        <v>1964</v>
      </c>
      <c r="I854" s="564" t="s">
        <v>1965</v>
      </c>
      <c r="J854" s="570">
        <v>1</v>
      </c>
      <c r="K854" s="566">
        <v>45413</v>
      </c>
      <c r="L854" s="566">
        <v>45565</v>
      </c>
      <c r="M854" s="567">
        <f t="shared" si="41"/>
        <v>21.714285714285715</v>
      </c>
      <c r="N854" s="568">
        <v>1</v>
      </c>
      <c r="O854" s="564" t="s">
        <v>1966</v>
      </c>
      <c r="P854" s="568">
        <f t="shared" si="39"/>
        <v>1</v>
      </c>
      <c r="Q854" s="571" t="str" cm="1">
        <f t="array" aca="1" ref="Q854" ca="1">IF(ISNUMBER(P854),IF(P854=100%,"CUMPLIDA",IF(AND(ISNUMBER(L854),ISNUMBER(INDIRECT("FECHA_"&amp;$B854,1))), IF(L854&lt;=INDIRECT("FECHA_"&amp;$B854,1),"INCUMPLIDA","PROCESO"), "VERIFICAR FECHA")),"SIN VALOR AVANCE")</f>
        <v>CUMPLIDA</v>
      </c>
    </row>
    <row r="855" spans="1:18" ht="195" customHeight="1">
      <c r="A855" s="487" t="s">
        <v>17</v>
      </c>
      <c r="B855" s="488" t="s">
        <v>14</v>
      </c>
      <c r="C855" s="715"/>
      <c r="D855" s="715"/>
      <c r="E855" s="561" t="s">
        <v>1967</v>
      </c>
      <c r="F855" s="714"/>
      <c r="G855" s="569" t="s">
        <v>1968</v>
      </c>
      <c r="H855" s="564" t="s">
        <v>1911</v>
      </c>
      <c r="I855" s="564" t="s">
        <v>1969</v>
      </c>
      <c r="J855" s="570">
        <v>1</v>
      </c>
      <c r="K855" s="566">
        <v>45565</v>
      </c>
      <c r="L855" s="566">
        <v>45747</v>
      </c>
      <c r="M855" s="567">
        <f>(L855-K855)/7</f>
        <v>26</v>
      </c>
      <c r="N855" s="568">
        <v>1</v>
      </c>
      <c r="O855" s="564" t="s">
        <v>1446</v>
      </c>
      <c r="P855" s="568">
        <f t="shared" si="39"/>
        <v>1</v>
      </c>
      <c r="Q855" s="571" t="str" cm="1">
        <f t="array" aca="1" ref="Q855" ca="1">IF(ISNUMBER(P855),IF(P855=100%,"CUMPLIDA",IF(AND(ISNUMBER(L855),ISNUMBER(INDIRECT("FECHA_"&amp;$B855,1))), IF(L855&lt;=INDIRECT("FECHA_"&amp;$B855,1),"INCUMPLIDA","PROCESO"), "VERIFICAR FECHA")),"SIN VALOR AVANCE")</f>
        <v>CUMPLIDA</v>
      </c>
      <c r="R855" s="267" t="s">
        <v>4337</v>
      </c>
    </row>
    <row r="856" spans="1:18" ht="105" customHeight="1">
      <c r="A856" s="278" t="s">
        <v>17</v>
      </c>
      <c r="B856" s="203" t="s">
        <v>14</v>
      </c>
      <c r="C856" s="609" t="s">
        <v>1970</v>
      </c>
      <c r="D856" s="609" t="s">
        <v>1971</v>
      </c>
      <c r="E856" s="608" t="s">
        <v>1972</v>
      </c>
      <c r="F856" s="608" t="s">
        <v>1973</v>
      </c>
      <c r="G856" s="196" t="s">
        <v>1974</v>
      </c>
      <c r="H856" s="515" t="s">
        <v>1975</v>
      </c>
      <c r="I856" s="515" t="s">
        <v>1976</v>
      </c>
      <c r="J856" s="204">
        <v>1</v>
      </c>
      <c r="K856" s="198">
        <v>45536</v>
      </c>
      <c r="L856" s="198">
        <v>45687</v>
      </c>
      <c r="M856" s="199">
        <f t="shared" ref="M856:M919" si="44">(L856-K856)/7</f>
        <v>21.571428571428573</v>
      </c>
      <c r="N856" s="200">
        <v>1</v>
      </c>
      <c r="O856" s="515" t="s">
        <v>1977</v>
      </c>
      <c r="P856" s="200">
        <f t="shared" si="39"/>
        <v>1</v>
      </c>
      <c r="Q856" s="201" t="str" cm="1">
        <f t="array" aca="1" ref="Q856" ca="1">IF(ISNUMBER(P856),IF(P856=100%,"CUMPLIDA",IF(AND(ISNUMBER(L856),ISNUMBER(INDIRECT("FECHA_"&amp;$B856,1))), IF(L856&lt;=INDIRECT("FECHA_"&amp;$B856,1),"INCUMPLIDA","PROCESO"), "VERIFICAR FECHA")),"SIN VALOR AVANCE")</f>
        <v>CUMPLIDA</v>
      </c>
    </row>
    <row r="857" spans="1:18" ht="195">
      <c r="A857" s="278" t="s">
        <v>17</v>
      </c>
      <c r="B857" s="203" t="s">
        <v>14</v>
      </c>
      <c r="C857" s="609"/>
      <c r="D857" s="609"/>
      <c r="E857" s="608"/>
      <c r="F857" s="608"/>
      <c r="G857" s="196" t="s">
        <v>1978</v>
      </c>
      <c r="H857" s="515" t="s">
        <v>1979</v>
      </c>
      <c r="I857" s="515" t="s">
        <v>1980</v>
      </c>
      <c r="J857" s="204">
        <v>12</v>
      </c>
      <c r="K857" s="198">
        <v>45658</v>
      </c>
      <c r="L857" s="198">
        <v>46022</v>
      </c>
      <c r="M857" s="199">
        <f t="shared" si="44"/>
        <v>52</v>
      </c>
      <c r="N857" s="200">
        <v>0.25</v>
      </c>
      <c r="O857" s="515" t="s">
        <v>1981</v>
      </c>
      <c r="P857" s="200">
        <f t="shared" si="39"/>
        <v>0.25</v>
      </c>
      <c r="Q857" s="201" t="str" cm="1">
        <f t="array" aca="1" ref="Q857" ca="1">IF(ISNUMBER(P857),IF(P857=100%,"CUMPLIDA",IF(AND(ISNUMBER(L857),ISNUMBER(INDIRECT("FECHA_"&amp;$B857,1))), IF(L857&lt;=INDIRECT("FECHA_"&amp;$B857,1),"INCUMPLIDA","PROCESO"), "VERIFICAR FECHA")),"SIN VALOR AVANCE")</f>
        <v>PROCESO</v>
      </c>
    </row>
    <row r="858" spans="1:18" ht="90">
      <c r="A858" s="278" t="s">
        <v>17</v>
      </c>
      <c r="B858" s="203" t="s">
        <v>14</v>
      </c>
      <c r="C858" s="609"/>
      <c r="D858" s="609"/>
      <c r="E858" s="608"/>
      <c r="F858" s="608"/>
      <c r="G858" s="196" t="s">
        <v>1982</v>
      </c>
      <c r="H858" s="515" t="s">
        <v>1983</v>
      </c>
      <c r="I858" s="515" t="s">
        <v>1984</v>
      </c>
      <c r="J858" s="204">
        <v>1</v>
      </c>
      <c r="K858" s="198">
        <v>45536</v>
      </c>
      <c r="L858" s="198">
        <v>45656</v>
      </c>
      <c r="M858" s="199">
        <f t="shared" si="44"/>
        <v>17.142857142857142</v>
      </c>
      <c r="N858" s="200">
        <v>1</v>
      </c>
      <c r="O858" s="515" t="s">
        <v>1977</v>
      </c>
      <c r="P858" s="200">
        <f t="shared" si="39"/>
        <v>1</v>
      </c>
      <c r="Q858" s="201" t="str" cm="1">
        <f t="array" aca="1" ref="Q858" ca="1">IF(ISNUMBER(P858),IF(P858=100%,"CUMPLIDA",IF(AND(ISNUMBER(L858),ISNUMBER(INDIRECT("FECHA_"&amp;$B858,1))), IF(L858&lt;=INDIRECT("FECHA_"&amp;$B858,1),"INCUMPLIDA","PROCESO"), "VERIFICAR FECHA")),"SIN VALOR AVANCE")</f>
        <v>CUMPLIDA</v>
      </c>
    </row>
    <row r="859" spans="1:18" ht="315">
      <c r="A859" s="278" t="s">
        <v>17</v>
      </c>
      <c r="B859" s="203" t="s">
        <v>14</v>
      </c>
      <c r="C859" s="609"/>
      <c r="D859" s="609"/>
      <c r="E859" s="608"/>
      <c r="F859" s="608"/>
      <c r="G859" s="196" t="s">
        <v>1985</v>
      </c>
      <c r="H859" s="515" t="s">
        <v>1986</v>
      </c>
      <c r="I859" s="515" t="s">
        <v>1987</v>
      </c>
      <c r="J859" s="204">
        <v>12</v>
      </c>
      <c r="K859" s="198">
        <v>45658</v>
      </c>
      <c r="L859" s="198">
        <v>46022</v>
      </c>
      <c r="M859" s="199">
        <f t="shared" si="44"/>
        <v>52</v>
      </c>
      <c r="N859" s="200">
        <v>0.25</v>
      </c>
      <c r="O859" s="515" t="s">
        <v>1981</v>
      </c>
      <c r="P859" s="200">
        <f t="shared" si="39"/>
        <v>0.25</v>
      </c>
      <c r="Q859" s="201" t="str" cm="1">
        <f t="array" aca="1" ref="Q859" ca="1">IF(ISNUMBER(P859),IF(P859=100%,"CUMPLIDA",IF(AND(ISNUMBER(L859),ISNUMBER(INDIRECT("FECHA_"&amp;$B859,1))), IF(L859&lt;=INDIRECT("FECHA_"&amp;$B859,1),"INCUMPLIDA","PROCESO"), "VERIFICAR FECHA")),"SIN VALOR AVANCE")</f>
        <v>PROCESO</v>
      </c>
    </row>
    <row r="860" spans="1:18" ht="225">
      <c r="A860" s="278" t="s">
        <v>17</v>
      </c>
      <c r="B860" s="203" t="s">
        <v>14</v>
      </c>
      <c r="C860" s="609"/>
      <c r="D860" s="609"/>
      <c r="E860" s="608"/>
      <c r="F860" s="608"/>
      <c r="G860" s="196" t="s">
        <v>1988</v>
      </c>
      <c r="H860" s="515" t="s">
        <v>1989</v>
      </c>
      <c r="I860" s="515" t="s">
        <v>1990</v>
      </c>
      <c r="J860" s="204">
        <v>6</v>
      </c>
      <c r="K860" s="198">
        <v>45595</v>
      </c>
      <c r="L860" s="198">
        <v>46052</v>
      </c>
      <c r="M860" s="199">
        <f t="shared" si="44"/>
        <v>65.285714285714292</v>
      </c>
      <c r="N860" s="200">
        <v>0.32</v>
      </c>
      <c r="O860" s="515" t="s">
        <v>1977</v>
      </c>
      <c r="P860" s="200">
        <f t="shared" si="39"/>
        <v>0.32</v>
      </c>
      <c r="Q860" s="201" t="str" cm="1">
        <f t="array" aca="1" ref="Q860" ca="1">IF(ISNUMBER(P860),IF(P860=100%,"CUMPLIDA",IF(AND(ISNUMBER(L860),ISNUMBER(INDIRECT("FECHA_"&amp;$B860,1))), IF(L860&lt;=INDIRECT("FECHA_"&amp;$B860,1),"INCUMPLIDA","PROCESO"), "VERIFICAR FECHA")),"SIN VALOR AVANCE")</f>
        <v>PROCESO</v>
      </c>
    </row>
    <row r="861" spans="1:18" ht="120" customHeight="1">
      <c r="A861" s="278" t="s">
        <v>17</v>
      </c>
      <c r="B861" s="203" t="s">
        <v>14</v>
      </c>
      <c r="C861" s="609"/>
      <c r="D861" s="609"/>
      <c r="E861" s="608" t="s">
        <v>1991</v>
      </c>
      <c r="F861" s="608"/>
      <c r="G861" s="196" t="s">
        <v>1992</v>
      </c>
      <c r="H861" s="515" t="s">
        <v>1993</v>
      </c>
      <c r="I861" s="515" t="s">
        <v>1994</v>
      </c>
      <c r="J861" s="204">
        <v>6</v>
      </c>
      <c r="K861" s="198">
        <v>45658</v>
      </c>
      <c r="L861" s="198">
        <v>46233</v>
      </c>
      <c r="M861" s="199">
        <f t="shared" si="44"/>
        <v>82.142857142857139</v>
      </c>
      <c r="N861" s="200">
        <v>0.16</v>
      </c>
      <c r="O861" s="515" t="s">
        <v>1995</v>
      </c>
      <c r="P861" s="200">
        <f t="shared" si="39"/>
        <v>0.16</v>
      </c>
      <c r="Q861" s="201" t="str" cm="1">
        <f t="array" aca="1" ref="Q861" ca="1">IF(ISNUMBER(P861),IF(P861=100%,"CUMPLIDA",IF(AND(ISNUMBER(L861),ISNUMBER(INDIRECT("FECHA_"&amp;$B861,1))), IF(L861&lt;=INDIRECT("FECHA_"&amp;$B861,1),"INCUMPLIDA","PROCESO"), "VERIFICAR FECHA")),"SIN VALOR AVANCE")</f>
        <v>PROCESO</v>
      </c>
    </row>
    <row r="862" spans="1:18" ht="60">
      <c r="A862" s="278" t="s">
        <v>17</v>
      </c>
      <c r="B862" s="203" t="s">
        <v>14</v>
      </c>
      <c r="C862" s="609"/>
      <c r="D862" s="609"/>
      <c r="E862" s="608"/>
      <c r="F862" s="608"/>
      <c r="G862" s="196" t="s">
        <v>1996</v>
      </c>
      <c r="H862" s="515" t="s">
        <v>1997</v>
      </c>
      <c r="I862" s="515" t="s">
        <v>1998</v>
      </c>
      <c r="J862" s="204">
        <v>6</v>
      </c>
      <c r="K862" s="198">
        <v>45566</v>
      </c>
      <c r="L862" s="198">
        <v>46142</v>
      </c>
      <c r="M862" s="199">
        <f t="shared" si="44"/>
        <v>82.285714285714292</v>
      </c>
      <c r="N862" s="200">
        <v>0.5</v>
      </c>
      <c r="O862" s="515" t="s">
        <v>1995</v>
      </c>
      <c r="P862" s="200">
        <f t="shared" si="39"/>
        <v>0.5</v>
      </c>
      <c r="Q862" s="201" t="str" cm="1">
        <f t="array" aca="1" ref="Q862" ca="1">IF(ISNUMBER(P862),IF(P862=100%,"CUMPLIDA",IF(AND(ISNUMBER(L862),ISNUMBER(INDIRECT("FECHA_"&amp;$B862,1))), IF(L862&lt;=INDIRECT("FECHA_"&amp;$B862,1),"INCUMPLIDA","PROCESO"), "VERIFICAR FECHA")),"SIN VALOR AVANCE")</f>
        <v>PROCESO</v>
      </c>
    </row>
    <row r="863" spans="1:18" ht="135">
      <c r="A863" s="278" t="s">
        <v>17</v>
      </c>
      <c r="B863" s="203" t="s">
        <v>14</v>
      </c>
      <c r="C863" s="609"/>
      <c r="D863" s="609"/>
      <c r="E863" s="608"/>
      <c r="F863" s="608"/>
      <c r="G863" s="196" t="s">
        <v>1999</v>
      </c>
      <c r="H863" s="515" t="s">
        <v>2000</v>
      </c>
      <c r="I863" s="515" t="s">
        <v>2001</v>
      </c>
      <c r="J863" s="204">
        <v>6</v>
      </c>
      <c r="K863" s="198">
        <v>45658</v>
      </c>
      <c r="L863" s="198">
        <v>46233</v>
      </c>
      <c r="M863" s="199">
        <f t="shared" si="44"/>
        <v>82.142857142857139</v>
      </c>
      <c r="N863" s="200">
        <v>0.16</v>
      </c>
      <c r="O863" s="515" t="s">
        <v>1995</v>
      </c>
      <c r="P863" s="200">
        <f t="shared" si="39"/>
        <v>0.16</v>
      </c>
      <c r="Q863" s="201" t="str" cm="1">
        <f t="array" aca="1" ref="Q863" ca="1">IF(ISNUMBER(P863),IF(P863=100%,"CUMPLIDA",IF(AND(ISNUMBER(L863),ISNUMBER(INDIRECT("FECHA_"&amp;$B863,1))), IF(L863&lt;=INDIRECT("FECHA_"&amp;$B863,1),"INCUMPLIDA","PROCESO"), "VERIFICAR FECHA")),"SIN VALOR AVANCE")</f>
        <v>PROCESO</v>
      </c>
    </row>
    <row r="864" spans="1:18" ht="105">
      <c r="A864" s="278" t="s">
        <v>17</v>
      </c>
      <c r="B864" s="203" t="s">
        <v>14</v>
      </c>
      <c r="C864" s="609"/>
      <c r="D864" s="609"/>
      <c r="E864" s="608"/>
      <c r="F864" s="608"/>
      <c r="G864" s="196" t="s">
        <v>2002</v>
      </c>
      <c r="H864" s="515" t="s">
        <v>2003</v>
      </c>
      <c r="I864" s="515" t="s">
        <v>2004</v>
      </c>
      <c r="J864" s="204">
        <v>1</v>
      </c>
      <c r="K864" s="198">
        <v>45536</v>
      </c>
      <c r="L864" s="202">
        <v>45838</v>
      </c>
      <c r="M864" s="199">
        <f t="shared" si="44"/>
        <v>43.142857142857146</v>
      </c>
      <c r="N864" s="200">
        <v>0.5</v>
      </c>
      <c r="O864" s="515" t="s">
        <v>1995</v>
      </c>
      <c r="P864" s="200">
        <f t="shared" si="39"/>
        <v>0.5</v>
      </c>
      <c r="Q864" s="201" t="str" cm="1">
        <f t="array" aca="1" ref="Q864" ca="1">IF(ISNUMBER(P864),IF(P864=100%,"CUMPLIDA",IF(AND(ISNUMBER(L864),ISNUMBER(INDIRECT("FECHA_"&amp;$B864,1))), IF(L864&lt;=INDIRECT("FECHA_"&amp;$B864,1),"INCUMPLIDA","PROCESO"), "VERIFICAR FECHA")),"SIN VALOR AVANCE")</f>
        <v>PROCESO</v>
      </c>
    </row>
    <row r="865" spans="1:17" ht="180">
      <c r="A865" s="278" t="s">
        <v>17</v>
      </c>
      <c r="B865" s="203" t="s">
        <v>14</v>
      </c>
      <c r="C865" s="609"/>
      <c r="D865" s="609"/>
      <c r="E865" s="608"/>
      <c r="F865" s="608"/>
      <c r="G865" s="196" t="s">
        <v>2005</v>
      </c>
      <c r="H865" s="515" t="s">
        <v>2006</v>
      </c>
      <c r="I865" s="515" t="s">
        <v>2007</v>
      </c>
      <c r="J865" s="204">
        <v>2</v>
      </c>
      <c r="K865" s="198">
        <v>45536</v>
      </c>
      <c r="L865" s="198">
        <v>45658</v>
      </c>
      <c r="M865" s="199">
        <f t="shared" si="44"/>
        <v>17.428571428571427</v>
      </c>
      <c r="N865" s="200">
        <v>1</v>
      </c>
      <c r="O865" s="515" t="s">
        <v>1977</v>
      </c>
      <c r="P865" s="200">
        <f t="shared" si="39"/>
        <v>1</v>
      </c>
      <c r="Q865" s="201" t="str" cm="1">
        <f t="array" aca="1" ref="Q865" ca="1">IF(ISNUMBER(P865),IF(P865=100%,"CUMPLIDA",IF(AND(ISNUMBER(L865),ISNUMBER(INDIRECT("FECHA_"&amp;$B865,1))), IF(L865&lt;=INDIRECT("FECHA_"&amp;$B865,1),"INCUMPLIDA","PROCESO"), "VERIFICAR FECHA")),"SIN VALOR AVANCE")</f>
        <v>CUMPLIDA</v>
      </c>
    </row>
    <row r="866" spans="1:17" ht="360">
      <c r="A866" s="278" t="s">
        <v>17</v>
      </c>
      <c r="B866" s="203" t="s">
        <v>14</v>
      </c>
      <c r="C866" s="609"/>
      <c r="D866" s="609"/>
      <c r="E866" s="608"/>
      <c r="F866" s="608"/>
      <c r="G866" s="196" t="s">
        <v>2008</v>
      </c>
      <c r="H866" s="515" t="s">
        <v>2009</v>
      </c>
      <c r="I866" s="515" t="s">
        <v>2010</v>
      </c>
      <c r="J866" s="204">
        <v>6</v>
      </c>
      <c r="K866" s="198">
        <v>45658</v>
      </c>
      <c r="L866" s="198">
        <v>46203</v>
      </c>
      <c r="M866" s="199">
        <f t="shared" si="44"/>
        <v>77.857142857142861</v>
      </c>
      <c r="N866" s="200">
        <v>0.16</v>
      </c>
      <c r="O866" s="515" t="s">
        <v>1995</v>
      </c>
      <c r="P866" s="200">
        <f t="shared" si="39"/>
        <v>0.16</v>
      </c>
      <c r="Q866" s="201" t="str" cm="1">
        <f t="array" aca="1" ref="Q866" ca="1">IF(ISNUMBER(P866),IF(P866=100%,"CUMPLIDA",IF(AND(ISNUMBER(L866),ISNUMBER(INDIRECT("FECHA_"&amp;$B866,1))), IF(L866&lt;=INDIRECT("FECHA_"&amp;$B866,1),"INCUMPLIDA","PROCESO"), "VERIFICAR FECHA")),"SIN VALOR AVANCE")</f>
        <v>PROCESO</v>
      </c>
    </row>
    <row r="867" spans="1:17" ht="210">
      <c r="A867" s="278" t="s">
        <v>17</v>
      </c>
      <c r="B867" s="203" t="s">
        <v>14</v>
      </c>
      <c r="C867" s="609"/>
      <c r="D867" s="609"/>
      <c r="E867" s="608" t="s">
        <v>2011</v>
      </c>
      <c r="F867" s="608"/>
      <c r="G867" s="196" t="s">
        <v>2012</v>
      </c>
      <c r="H867" s="515" t="s">
        <v>2013</v>
      </c>
      <c r="I867" s="515" t="s">
        <v>2014</v>
      </c>
      <c r="J867" s="204">
        <v>6</v>
      </c>
      <c r="K867" s="198">
        <v>45658</v>
      </c>
      <c r="L867" s="198">
        <v>46234</v>
      </c>
      <c r="M867" s="199">
        <f t="shared" si="44"/>
        <v>82.285714285714292</v>
      </c>
      <c r="N867" s="200">
        <v>0.16</v>
      </c>
      <c r="O867" s="515" t="s">
        <v>1995</v>
      </c>
      <c r="P867" s="200">
        <f t="shared" si="39"/>
        <v>0.16</v>
      </c>
      <c r="Q867" s="201" t="str" cm="1">
        <f t="array" aca="1" ref="Q867" ca="1">IF(ISNUMBER(P867),IF(P867=100%,"CUMPLIDA",IF(AND(ISNUMBER(L867),ISNUMBER(INDIRECT("FECHA_"&amp;$B867,1))), IF(L867&lt;=INDIRECT("FECHA_"&amp;$B867,1),"INCUMPLIDA","PROCESO"), "VERIFICAR FECHA")),"SIN VALOR AVANCE")</f>
        <v>PROCESO</v>
      </c>
    </row>
    <row r="868" spans="1:17" ht="105">
      <c r="A868" s="278" t="s">
        <v>17</v>
      </c>
      <c r="B868" s="203" t="s">
        <v>14</v>
      </c>
      <c r="C868" s="609"/>
      <c r="D868" s="609"/>
      <c r="E868" s="608"/>
      <c r="F868" s="608"/>
      <c r="G868" s="196" t="s">
        <v>2002</v>
      </c>
      <c r="H868" s="515" t="s">
        <v>2003</v>
      </c>
      <c r="I868" s="515" t="s">
        <v>2004</v>
      </c>
      <c r="J868" s="204">
        <v>1</v>
      </c>
      <c r="K868" s="198">
        <v>45536</v>
      </c>
      <c r="L868" s="202">
        <v>45838</v>
      </c>
      <c r="M868" s="199">
        <f t="shared" si="44"/>
        <v>43.142857142857146</v>
      </c>
      <c r="N868" s="200">
        <v>0.2</v>
      </c>
      <c r="O868" s="515" t="s">
        <v>1995</v>
      </c>
      <c r="P868" s="200">
        <f t="shared" si="39"/>
        <v>0.2</v>
      </c>
      <c r="Q868" s="201" t="str" cm="1">
        <f t="array" aca="1" ref="Q868" ca="1">IF(ISNUMBER(P868),IF(P868=100%,"CUMPLIDA",IF(AND(ISNUMBER(L868),ISNUMBER(INDIRECT("FECHA_"&amp;$B868,1))), IF(L868&lt;=INDIRECT("FECHA_"&amp;$B868,1),"INCUMPLIDA","PROCESO"), "VERIFICAR FECHA")),"SIN VALOR AVANCE")</f>
        <v>PROCESO</v>
      </c>
    </row>
    <row r="869" spans="1:17" ht="409.5">
      <c r="A869" s="278" t="s">
        <v>17</v>
      </c>
      <c r="B869" s="203" t="s">
        <v>14</v>
      </c>
      <c r="C869" s="609"/>
      <c r="D869" s="609"/>
      <c r="E869" s="608" t="s">
        <v>2015</v>
      </c>
      <c r="F869" s="608"/>
      <c r="G869" s="196" t="s">
        <v>2016</v>
      </c>
      <c r="H869" s="515" t="s">
        <v>2017</v>
      </c>
      <c r="I869" s="515" t="s">
        <v>2018</v>
      </c>
      <c r="J869" s="204">
        <v>27</v>
      </c>
      <c r="K869" s="198">
        <v>45323</v>
      </c>
      <c r="L869" s="198">
        <v>47483</v>
      </c>
      <c r="M869" s="199">
        <f t="shared" si="44"/>
        <v>308.57142857142856</v>
      </c>
      <c r="N869" s="200">
        <v>0.3</v>
      </c>
      <c r="O869" s="515" t="s">
        <v>2019</v>
      </c>
      <c r="P869" s="200">
        <f t="shared" si="39"/>
        <v>0.3</v>
      </c>
      <c r="Q869" s="201" t="str" cm="1">
        <f t="array" aca="1" ref="Q869" ca="1">IF(ISNUMBER(P869),IF(P869=100%,"CUMPLIDA",IF(AND(ISNUMBER(L869),ISNUMBER(INDIRECT("FECHA_"&amp;$B869,1))), IF(L869&lt;=INDIRECT("FECHA_"&amp;$B869,1),"INCUMPLIDA","PROCESO"), "VERIFICAR FECHA")),"SIN VALOR AVANCE")</f>
        <v>PROCESO</v>
      </c>
    </row>
    <row r="870" spans="1:17" ht="285">
      <c r="A870" s="278" t="s">
        <v>17</v>
      </c>
      <c r="B870" s="203" t="s">
        <v>14</v>
      </c>
      <c r="C870" s="609"/>
      <c r="D870" s="609"/>
      <c r="E870" s="608"/>
      <c r="F870" s="608"/>
      <c r="G870" s="196" t="s">
        <v>2020</v>
      </c>
      <c r="H870" s="515" t="s">
        <v>2021</v>
      </c>
      <c r="I870" s="515" t="s">
        <v>2022</v>
      </c>
      <c r="J870" s="204">
        <v>2</v>
      </c>
      <c r="K870" s="202">
        <v>45536</v>
      </c>
      <c r="L870" s="202">
        <v>45626</v>
      </c>
      <c r="M870" s="199">
        <f t="shared" si="44"/>
        <v>12.857142857142858</v>
      </c>
      <c r="N870" s="200">
        <v>1</v>
      </c>
      <c r="O870" s="515" t="s">
        <v>1995</v>
      </c>
      <c r="P870" s="200">
        <f t="shared" si="39"/>
        <v>1</v>
      </c>
      <c r="Q870" s="201" t="str" cm="1">
        <f t="array" aca="1" ref="Q870" ca="1">IF(ISNUMBER(P870),IF(P870=100%,"CUMPLIDA",IF(AND(ISNUMBER(L870),ISNUMBER(INDIRECT("FECHA_"&amp;$B870,1))), IF(L870&lt;=INDIRECT("FECHA_"&amp;$B870,1),"INCUMPLIDA","PROCESO"), "VERIFICAR FECHA")),"SIN VALOR AVANCE")</f>
        <v>CUMPLIDA</v>
      </c>
    </row>
    <row r="871" spans="1:17" ht="210">
      <c r="A871" s="278" t="s">
        <v>17</v>
      </c>
      <c r="B871" s="203" t="s">
        <v>14</v>
      </c>
      <c r="C871" s="609"/>
      <c r="D871" s="609"/>
      <c r="E871" s="608"/>
      <c r="F871" s="608"/>
      <c r="G871" s="196" t="s">
        <v>2023</v>
      </c>
      <c r="H871" s="515" t="s">
        <v>2024</v>
      </c>
      <c r="I871" s="515" t="s">
        <v>2025</v>
      </c>
      <c r="J871" s="204">
        <v>1</v>
      </c>
      <c r="K871" s="198">
        <v>45536</v>
      </c>
      <c r="L871" s="198">
        <v>45868</v>
      </c>
      <c r="M871" s="199">
        <f t="shared" si="44"/>
        <v>47.428571428571431</v>
      </c>
      <c r="N871" s="200">
        <v>0.5</v>
      </c>
      <c r="O871" s="515" t="s">
        <v>1995</v>
      </c>
      <c r="P871" s="200">
        <f t="shared" si="39"/>
        <v>0.5</v>
      </c>
      <c r="Q871" s="201" t="str" cm="1">
        <f t="array" aca="1" ref="Q871" ca="1">IF(ISNUMBER(P871),IF(P871=100%,"CUMPLIDA",IF(AND(ISNUMBER(L871),ISNUMBER(INDIRECT("FECHA_"&amp;$B871,1))), IF(L871&lt;=INDIRECT("FECHA_"&amp;$B871,1),"INCUMPLIDA","PROCESO"), "VERIFICAR FECHA")),"SIN VALOR AVANCE")</f>
        <v>PROCESO</v>
      </c>
    </row>
    <row r="872" spans="1:17" ht="210">
      <c r="A872" s="278" t="s">
        <v>17</v>
      </c>
      <c r="B872" s="203" t="s">
        <v>14</v>
      </c>
      <c r="C872" s="609"/>
      <c r="D872" s="609"/>
      <c r="E872" s="205" t="s">
        <v>2026</v>
      </c>
      <c r="F872" s="608"/>
      <c r="G872" s="196" t="s">
        <v>2027</v>
      </c>
      <c r="H872" s="515" t="s">
        <v>2024</v>
      </c>
      <c r="I872" s="515" t="s">
        <v>2025</v>
      </c>
      <c r="J872" s="204">
        <v>1</v>
      </c>
      <c r="K872" s="198">
        <v>45536</v>
      </c>
      <c r="L872" s="198">
        <v>45868</v>
      </c>
      <c r="M872" s="199">
        <f t="shared" si="44"/>
        <v>47.428571428571431</v>
      </c>
      <c r="N872" s="200">
        <v>0.5</v>
      </c>
      <c r="O872" s="515" t="s">
        <v>1995</v>
      </c>
      <c r="P872" s="200">
        <f t="shared" si="39"/>
        <v>0.5</v>
      </c>
      <c r="Q872" s="201" t="str" cm="1">
        <f t="array" aca="1" ref="Q872" ca="1">IF(ISNUMBER(P872),IF(P872=100%,"CUMPLIDA",IF(AND(ISNUMBER(L872),ISNUMBER(INDIRECT("FECHA_"&amp;$B872,1))), IF(L872&lt;=INDIRECT("FECHA_"&amp;$B872,1),"INCUMPLIDA","PROCESO"), "VERIFICAR FECHA")),"SIN VALOR AVANCE")</f>
        <v>PROCESO</v>
      </c>
    </row>
    <row r="873" spans="1:17" ht="45.75" customHeight="1">
      <c r="A873" s="278" t="s">
        <v>17</v>
      </c>
      <c r="B873" s="203" t="s">
        <v>14</v>
      </c>
      <c r="C873" s="609"/>
      <c r="D873" s="609"/>
      <c r="E873" s="608" t="s">
        <v>2028</v>
      </c>
      <c r="F873" s="608"/>
      <c r="G873" s="196" t="s">
        <v>2029</v>
      </c>
      <c r="H873" s="515" t="s">
        <v>2030</v>
      </c>
      <c r="I873" s="517" t="s">
        <v>419</v>
      </c>
      <c r="J873" s="204">
        <v>1</v>
      </c>
      <c r="K873" s="198">
        <v>45536</v>
      </c>
      <c r="L873" s="198">
        <v>45626</v>
      </c>
      <c r="M873" s="199">
        <f t="shared" si="44"/>
        <v>12.857142857142858</v>
      </c>
      <c r="N873" s="200">
        <v>1</v>
      </c>
      <c r="O873" s="515" t="s">
        <v>1977</v>
      </c>
      <c r="P873" s="200">
        <f t="shared" ref="P873:P890" si="45">IF(B873="ITRC",N873,N873/J873)</f>
        <v>1</v>
      </c>
      <c r="Q873" s="201" t="str" cm="1">
        <f t="array" aca="1" ref="Q873" ca="1">IF(ISNUMBER(P873),IF(P873=100%,"CUMPLIDA",IF(AND(ISNUMBER(L873),ISNUMBER(INDIRECT("FECHA_"&amp;$B873,1))), IF(L873&lt;=INDIRECT("FECHA_"&amp;$B873,1),"INCUMPLIDA","PROCESO"), "VERIFICAR FECHA")),"SIN VALOR AVANCE")</f>
        <v>CUMPLIDA</v>
      </c>
    </row>
    <row r="874" spans="1:17" ht="45.75">
      <c r="A874" s="278" t="s">
        <v>17</v>
      </c>
      <c r="B874" s="203" t="s">
        <v>14</v>
      </c>
      <c r="C874" s="609"/>
      <c r="D874" s="609"/>
      <c r="E874" s="608"/>
      <c r="F874" s="608"/>
      <c r="G874" s="196" t="s">
        <v>2031</v>
      </c>
      <c r="H874" s="515" t="s">
        <v>2032</v>
      </c>
      <c r="I874" s="515" t="s">
        <v>2033</v>
      </c>
      <c r="J874" s="204">
        <v>1</v>
      </c>
      <c r="K874" s="198">
        <v>45536</v>
      </c>
      <c r="L874" s="198">
        <v>45746</v>
      </c>
      <c r="M874" s="199">
        <f t="shared" si="44"/>
        <v>30</v>
      </c>
      <c r="N874" s="200">
        <v>1</v>
      </c>
      <c r="O874" s="515" t="s">
        <v>1977</v>
      </c>
      <c r="P874" s="200">
        <f t="shared" si="45"/>
        <v>1</v>
      </c>
      <c r="Q874" s="201" t="str" cm="1">
        <f t="array" aca="1" ref="Q874" ca="1">IF(ISNUMBER(P874),IF(P874=100%,"CUMPLIDA",IF(AND(ISNUMBER(L874),ISNUMBER(INDIRECT("FECHA_"&amp;$B874,1))), IF(L874&lt;=INDIRECT("FECHA_"&amp;$B874,1),"INCUMPLIDA","PROCESO"), "VERIFICAR FECHA")),"SIN VALOR AVANCE")</f>
        <v>CUMPLIDA</v>
      </c>
    </row>
    <row r="875" spans="1:17" ht="150" customHeight="1">
      <c r="A875" s="278" t="s">
        <v>17</v>
      </c>
      <c r="B875" s="203" t="s">
        <v>14</v>
      </c>
      <c r="C875" s="609"/>
      <c r="D875" s="609"/>
      <c r="E875" s="608" t="s">
        <v>2034</v>
      </c>
      <c r="F875" s="608"/>
      <c r="G875" s="196" t="s">
        <v>2035</v>
      </c>
      <c r="H875" s="515" t="s">
        <v>2036</v>
      </c>
      <c r="I875" s="515" t="s">
        <v>2037</v>
      </c>
      <c r="J875" s="204">
        <v>2</v>
      </c>
      <c r="K875" s="198">
        <v>45566</v>
      </c>
      <c r="L875" s="198">
        <v>45687</v>
      </c>
      <c r="M875" s="199">
        <f t="shared" si="44"/>
        <v>17.285714285714285</v>
      </c>
      <c r="N875" s="200">
        <v>1</v>
      </c>
      <c r="O875" s="515" t="s">
        <v>1995</v>
      </c>
      <c r="P875" s="200">
        <f t="shared" si="45"/>
        <v>1</v>
      </c>
      <c r="Q875" s="201" t="str" cm="1">
        <f t="array" aca="1" ref="Q875" ca="1">IF(ISNUMBER(P875),IF(P875=100%,"CUMPLIDA",IF(AND(ISNUMBER(L875),ISNUMBER(INDIRECT("FECHA_"&amp;$B875,1))), IF(L875&lt;=INDIRECT("FECHA_"&amp;$B875,1),"INCUMPLIDA","PROCESO"), "VERIFICAR FECHA")),"SIN VALOR AVANCE")</f>
        <v>CUMPLIDA</v>
      </c>
    </row>
    <row r="876" spans="1:17" ht="210">
      <c r="A876" s="278" t="s">
        <v>17</v>
      </c>
      <c r="B876" s="203" t="s">
        <v>14</v>
      </c>
      <c r="C876" s="609"/>
      <c r="D876" s="609"/>
      <c r="E876" s="608"/>
      <c r="F876" s="608"/>
      <c r="G876" s="196" t="s">
        <v>2027</v>
      </c>
      <c r="H876" s="515" t="s">
        <v>2024</v>
      </c>
      <c r="I876" s="515" t="s">
        <v>2025</v>
      </c>
      <c r="J876" s="204">
        <v>1</v>
      </c>
      <c r="K876" s="198">
        <v>45536</v>
      </c>
      <c r="L876" s="198">
        <v>45868</v>
      </c>
      <c r="M876" s="199">
        <f t="shared" si="44"/>
        <v>47.428571428571431</v>
      </c>
      <c r="N876" s="200">
        <v>0.1</v>
      </c>
      <c r="O876" s="515" t="s">
        <v>1995</v>
      </c>
      <c r="P876" s="200">
        <f t="shared" si="45"/>
        <v>0.1</v>
      </c>
      <c r="Q876" s="201" t="str" cm="1">
        <f t="array" aca="1" ref="Q876" ca="1">IF(ISNUMBER(P876),IF(P876=100%,"CUMPLIDA",IF(AND(ISNUMBER(L876),ISNUMBER(INDIRECT("FECHA_"&amp;$B876,1))), IF(L876&lt;=INDIRECT("FECHA_"&amp;$B876,1),"INCUMPLIDA","PROCESO"), "VERIFICAR FECHA")),"SIN VALOR AVANCE")</f>
        <v>PROCESO</v>
      </c>
    </row>
    <row r="877" spans="1:17" ht="409.5">
      <c r="A877" s="278" t="s">
        <v>17</v>
      </c>
      <c r="B877" s="203" t="s">
        <v>14</v>
      </c>
      <c r="C877" s="609"/>
      <c r="D877" s="609"/>
      <c r="E877" s="196" t="s">
        <v>2038</v>
      </c>
      <c r="F877" s="608"/>
      <c r="G877" s="205" t="s">
        <v>2039</v>
      </c>
      <c r="H877" s="515" t="s">
        <v>2040</v>
      </c>
      <c r="I877" s="515" t="s">
        <v>2041</v>
      </c>
      <c r="J877" s="204">
        <v>3</v>
      </c>
      <c r="K877" s="198">
        <v>45536</v>
      </c>
      <c r="L877" s="198">
        <v>45626</v>
      </c>
      <c r="M877" s="199">
        <f t="shared" si="44"/>
        <v>12.857142857142858</v>
      </c>
      <c r="N877" s="200">
        <v>1</v>
      </c>
      <c r="O877" s="515" t="s">
        <v>2042</v>
      </c>
      <c r="P877" s="200">
        <f t="shared" si="45"/>
        <v>1</v>
      </c>
      <c r="Q877" s="201" t="str" cm="1">
        <f t="array" aca="1" ref="Q877" ca="1">IF(ISNUMBER(P877),IF(P877=100%,"CUMPLIDA",IF(AND(ISNUMBER(L877),ISNUMBER(INDIRECT("FECHA_"&amp;$B877,1))), IF(L877&lt;=INDIRECT("FECHA_"&amp;$B877,1),"INCUMPLIDA","PROCESO"), "VERIFICAR FECHA")),"SIN VALOR AVANCE")</f>
        <v>CUMPLIDA</v>
      </c>
    </row>
    <row r="878" spans="1:17" ht="255">
      <c r="A878" s="278" t="s">
        <v>17</v>
      </c>
      <c r="B878" s="203" t="s">
        <v>14</v>
      </c>
      <c r="C878" s="609"/>
      <c r="D878" s="609"/>
      <c r="E878" s="205" t="s">
        <v>2043</v>
      </c>
      <c r="F878" s="608"/>
      <c r="G878" s="196" t="s">
        <v>2035</v>
      </c>
      <c r="H878" s="515" t="s">
        <v>2036</v>
      </c>
      <c r="I878" s="515" t="s">
        <v>2037</v>
      </c>
      <c r="J878" s="204">
        <v>2</v>
      </c>
      <c r="K878" s="198">
        <v>45566</v>
      </c>
      <c r="L878" s="198">
        <v>45687</v>
      </c>
      <c r="M878" s="199">
        <f t="shared" si="44"/>
        <v>17.285714285714285</v>
      </c>
      <c r="N878" s="200">
        <v>1</v>
      </c>
      <c r="O878" s="515" t="s">
        <v>1995</v>
      </c>
      <c r="P878" s="200">
        <f t="shared" si="45"/>
        <v>1</v>
      </c>
      <c r="Q878" s="201" t="str" cm="1">
        <f t="array" aca="1" ref="Q878" ca="1">IF(ISNUMBER(P878),IF(P878=100%,"CUMPLIDA",IF(AND(ISNUMBER(L878),ISNUMBER(INDIRECT("FECHA_"&amp;$B878,1))), IF(L878&lt;=INDIRECT("FECHA_"&amp;$B878,1),"INCUMPLIDA","PROCESO"), "VERIFICAR FECHA")),"SIN VALOR AVANCE")</f>
        <v>CUMPLIDA</v>
      </c>
    </row>
    <row r="879" spans="1:17" ht="240" customHeight="1">
      <c r="A879" s="278" t="s">
        <v>17</v>
      </c>
      <c r="B879" s="203" t="s">
        <v>14</v>
      </c>
      <c r="C879" s="609"/>
      <c r="D879" s="609"/>
      <c r="E879" s="196" t="s">
        <v>2044</v>
      </c>
      <c r="F879" s="608"/>
      <c r="G879" s="196" t="s">
        <v>2045</v>
      </c>
      <c r="H879" s="515" t="s">
        <v>2046</v>
      </c>
      <c r="I879" s="515" t="s">
        <v>2047</v>
      </c>
      <c r="J879" s="204">
        <v>5</v>
      </c>
      <c r="K879" s="198">
        <v>45595</v>
      </c>
      <c r="L879" s="198">
        <v>45960</v>
      </c>
      <c r="M879" s="199">
        <f t="shared" si="44"/>
        <v>52.142857142857146</v>
      </c>
      <c r="N879" s="200">
        <v>0.2</v>
      </c>
      <c r="O879" s="515" t="s">
        <v>2048</v>
      </c>
      <c r="P879" s="200">
        <f t="shared" si="45"/>
        <v>0.2</v>
      </c>
      <c r="Q879" s="201" t="str" cm="1">
        <f t="array" aca="1" ref="Q879" ca="1">IF(ISNUMBER(P879),IF(P879=100%,"CUMPLIDA",IF(AND(ISNUMBER(L879),ISNUMBER(INDIRECT("FECHA_"&amp;$B879,1))), IF(L879&lt;=INDIRECT("FECHA_"&amp;$B879,1),"INCUMPLIDA","PROCESO"), "VERIFICAR FECHA")),"SIN VALOR AVANCE")</f>
        <v>PROCESO</v>
      </c>
    </row>
    <row r="880" spans="1:17" ht="409.5" customHeight="1">
      <c r="A880" s="278" t="s">
        <v>17</v>
      </c>
      <c r="B880" s="203" t="s">
        <v>14</v>
      </c>
      <c r="C880" s="609"/>
      <c r="D880" s="609"/>
      <c r="E880" s="196" t="s">
        <v>2049</v>
      </c>
      <c r="F880" s="608"/>
      <c r="G880" s="196" t="s">
        <v>2027</v>
      </c>
      <c r="H880" s="515" t="s">
        <v>2024</v>
      </c>
      <c r="I880" s="515" t="s">
        <v>2025</v>
      </c>
      <c r="J880" s="204">
        <v>1</v>
      </c>
      <c r="K880" s="198">
        <v>45536</v>
      </c>
      <c r="L880" s="198">
        <v>45868</v>
      </c>
      <c r="M880" s="199">
        <f t="shared" si="44"/>
        <v>47.428571428571431</v>
      </c>
      <c r="N880" s="200">
        <v>0</v>
      </c>
      <c r="O880" s="515" t="s">
        <v>1995</v>
      </c>
      <c r="P880" s="200">
        <f t="shared" si="45"/>
        <v>0</v>
      </c>
      <c r="Q880" s="201" t="str" cm="1">
        <f t="array" aca="1" ref="Q880" ca="1">IF(ISNUMBER(P880),IF(P880=100%,"CUMPLIDA",IF(AND(ISNUMBER(L880),ISNUMBER(INDIRECT("FECHA_"&amp;$B880,1))), IF(L880&lt;=INDIRECT("FECHA_"&amp;$B880,1),"INCUMPLIDA","PROCESO"), "VERIFICAR FECHA")),"SIN VALOR AVANCE")</f>
        <v>PROCESO</v>
      </c>
    </row>
    <row r="881" spans="1:17" ht="180.75" customHeight="1">
      <c r="A881" s="278" t="s">
        <v>17</v>
      </c>
      <c r="B881" s="203" t="s">
        <v>14</v>
      </c>
      <c r="C881" s="609" t="s">
        <v>2050</v>
      </c>
      <c r="D881" s="609" t="s">
        <v>2051</v>
      </c>
      <c r="E881" s="608" t="s">
        <v>2052</v>
      </c>
      <c r="F881" s="608" t="s">
        <v>2053</v>
      </c>
      <c r="G881" s="196" t="s">
        <v>2054</v>
      </c>
      <c r="H881" s="517" t="s">
        <v>2055</v>
      </c>
      <c r="I881" s="517" t="s">
        <v>2055</v>
      </c>
      <c r="J881" s="204">
        <v>1</v>
      </c>
      <c r="K881" s="198">
        <v>45658</v>
      </c>
      <c r="L881" s="198">
        <v>46387</v>
      </c>
      <c r="M881" s="199">
        <f t="shared" si="44"/>
        <v>104.14285714285714</v>
      </c>
      <c r="N881" s="200">
        <v>0</v>
      </c>
      <c r="O881" s="515" t="s">
        <v>2056</v>
      </c>
      <c r="P881" s="200">
        <f t="shared" si="45"/>
        <v>0</v>
      </c>
      <c r="Q881" s="201" t="str" cm="1">
        <f t="array" aca="1" ref="Q881" ca="1">IF(ISNUMBER(P881),IF(P881=100%,"CUMPLIDA",IF(AND(ISNUMBER(L881),ISNUMBER(INDIRECT("FECHA_"&amp;$B881,1))), IF(L881&lt;=INDIRECT("FECHA_"&amp;$B881,1),"INCUMPLIDA","PROCESO"), "VERIFICAR FECHA")),"SIN VALOR AVANCE")</f>
        <v>PROCESO</v>
      </c>
    </row>
    <row r="882" spans="1:17" ht="409.5">
      <c r="A882" s="278" t="s">
        <v>17</v>
      </c>
      <c r="B882" s="203" t="s">
        <v>14</v>
      </c>
      <c r="C882" s="609"/>
      <c r="D882" s="609"/>
      <c r="E882" s="608"/>
      <c r="F882" s="608"/>
      <c r="G882" s="196" t="s">
        <v>2057</v>
      </c>
      <c r="H882" s="515" t="s">
        <v>2017</v>
      </c>
      <c r="I882" s="515" t="s">
        <v>2018</v>
      </c>
      <c r="J882" s="204">
        <v>27</v>
      </c>
      <c r="K882" s="198">
        <v>45323</v>
      </c>
      <c r="L882" s="198">
        <v>47483</v>
      </c>
      <c r="M882" s="199">
        <f t="shared" si="44"/>
        <v>308.57142857142856</v>
      </c>
      <c r="N882" s="200">
        <v>0.3</v>
      </c>
      <c r="O882" s="515" t="s">
        <v>2056</v>
      </c>
      <c r="P882" s="200">
        <f t="shared" si="45"/>
        <v>0.3</v>
      </c>
      <c r="Q882" s="201" t="str" cm="1">
        <f t="array" aca="1" ref="Q882" ca="1">IF(ISNUMBER(P882),IF(P882=100%,"CUMPLIDA",IF(AND(ISNUMBER(L882),ISNUMBER(INDIRECT("FECHA_"&amp;$B882,1))), IF(L882&lt;=INDIRECT("FECHA_"&amp;$B882,1),"INCUMPLIDA","PROCESO"), "VERIFICAR FECHA")),"SIN VALOR AVANCE")</f>
        <v>PROCESO</v>
      </c>
    </row>
    <row r="883" spans="1:17" ht="409.5">
      <c r="A883" s="278" t="s">
        <v>17</v>
      </c>
      <c r="B883" s="203" t="s">
        <v>14</v>
      </c>
      <c r="C883" s="609"/>
      <c r="D883" s="609"/>
      <c r="E883" s="608" t="s">
        <v>2058</v>
      </c>
      <c r="F883" s="608"/>
      <c r="G883" s="196" t="s">
        <v>2059</v>
      </c>
      <c r="H883" s="515" t="s">
        <v>2017</v>
      </c>
      <c r="I883" s="515" t="s">
        <v>2018</v>
      </c>
      <c r="J883" s="204">
        <v>27</v>
      </c>
      <c r="K883" s="198">
        <v>45323</v>
      </c>
      <c r="L883" s="198">
        <v>47483</v>
      </c>
      <c r="M883" s="199">
        <f t="shared" si="44"/>
        <v>308.57142857142856</v>
      </c>
      <c r="N883" s="200">
        <v>0.3</v>
      </c>
      <c r="O883" s="515" t="s">
        <v>2060</v>
      </c>
      <c r="P883" s="200">
        <f t="shared" si="45"/>
        <v>0.3</v>
      </c>
      <c r="Q883" s="201" t="str" cm="1">
        <f t="array" aca="1" ref="Q883" ca="1">IF(ISNUMBER(P883),IF(P883=100%,"CUMPLIDA",IF(AND(ISNUMBER(L883),ISNUMBER(INDIRECT("FECHA_"&amp;$B883,1))), IF(L883&lt;=INDIRECT("FECHA_"&amp;$B883,1),"INCUMPLIDA","PROCESO"), "VERIFICAR FECHA")),"SIN VALOR AVANCE")</f>
        <v>PROCESO</v>
      </c>
    </row>
    <row r="884" spans="1:17" ht="210">
      <c r="A884" s="278" t="s">
        <v>17</v>
      </c>
      <c r="B884" s="203" t="s">
        <v>14</v>
      </c>
      <c r="C884" s="609"/>
      <c r="D884" s="609"/>
      <c r="E884" s="608"/>
      <c r="F884" s="608"/>
      <c r="G884" s="205" t="s">
        <v>2061</v>
      </c>
      <c r="H884" s="515" t="s">
        <v>2062</v>
      </c>
      <c r="I884" s="515" t="s">
        <v>2063</v>
      </c>
      <c r="J884" s="204" t="s">
        <v>2064</v>
      </c>
      <c r="K884" s="198">
        <v>45597</v>
      </c>
      <c r="L884" s="198">
        <v>45809</v>
      </c>
      <c r="M884" s="199">
        <f t="shared" si="44"/>
        <v>30.285714285714285</v>
      </c>
      <c r="N884" s="200">
        <v>0.4</v>
      </c>
      <c r="O884" s="515" t="s">
        <v>2065</v>
      </c>
      <c r="P884" s="200">
        <f t="shared" si="45"/>
        <v>0.4</v>
      </c>
      <c r="Q884" s="201" t="str" cm="1">
        <f t="array" aca="1" ref="Q884" ca="1">IF(ISNUMBER(P884),IF(P884=100%,"CUMPLIDA",IF(AND(ISNUMBER(L884),ISNUMBER(INDIRECT("FECHA_"&amp;$B884,1))), IF(L884&lt;=INDIRECT("FECHA_"&amp;$B884,1),"INCUMPLIDA","PROCESO"), "VERIFICAR FECHA")),"SIN VALOR AVANCE")</f>
        <v>PROCESO</v>
      </c>
    </row>
    <row r="885" spans="1:17" ht="409.5">
      <c r="A885" s="278" t="s">
        <v>17</v>
      </c>
      <c r="B885" s="203" t="s">
        <v>14</v>
      </c>
      <c r="C885" s="609"/>
      <c r="D885" s="609"/>
      <c r="E885" s="608" t="s">
        <v>2066</v>
      </c>
      <c r="F885" s="608"/>
      <c r="G885" s="196" t="s">
        <v>2067</v>
      </c>
      <c r="H885" s="515" t="s">
        <v>2017</v>
      </c>
      <c r="I885" s="515" t="s">
        <v>2018</v>
      </c>
      <c r="J885" s="204">
        <v>27</v>
      </c>
      <c r="K885" s="198">
        <v>45323</v>
      </c>
      <c r="L885" s="198">
        <v>47483</v>
      </c>
      <c r="M885" s="199">
        <f t="shared" si="44"/>
        <v>308.57142857142856</v>
      </c>
      <c r="N885" s="200">
        <v>0.3</v>
      </c>
      <c r="O885" s="515" t="s">
        <v>2068</v>
      </c>
      <c r="P885" s="200">
        <f t="shared" si="45"/>
        <v>0.3</v>
      </c>
      <c r="Q885" s="201" t="str" cm="1">
        <f t="array" aca="1" ref="Q885" ca="1">IF(ISNUMBER(P885),IF(P885=100%,"CUMPLIDA",IF(AND(ISNUMBER(L885),ISNUMBER(INDIRECT("FECHA_"&amp;$B885,1))), IF(L885&lt;=INDIRECT("FECHA_"&amp;$B885,1),"INCUMPLIDA","PROCESO"), "VERIFICAR FECHA")),"SIN VALOR AVANCE")</f>
        <v>PROCESO</v>
      </c>
    </row>
    <row r="886" spans="1:17" ht="120">
      <c r="A886" s="278" t="s">
        <v>17</v>
      </c>
      <c r="B886" s="203" t="s">
        <v>14</v>
      </c>
      <c r="C886" s="609"/>
      <c r="D886" s="609"/>
      <c r="E886" s="608"/>
      <c r="F886" s="608"/>
      <c r="G886" s="205" t="s">
        <v>2069</v>
      </c>
      <c r="H886" s="515" t="s">
        <v>2070</v>
      </c>
      <c r="I886" s="515" t="s">
        <v>2071</v>
      </c>
      <c r="J886" s="204">
        <v>4</v>
      </c>
      <c r="K886" s="198">
        <v>45597</v>
      </c>
      <c r="L886" s="198">
        <v>45838</v>
      </c>
      <c r="M886" s="199">
        <f t="shared" si="44"/>
        <v>34.428571428571431</v>
      </c>
      <c r="N886" s="200">
        <v>0.4</v>
      </c>
      <c r="O886" s="515" t="s">
        <v>2065</v>
      </c>
      <c r="P886" s="200">
        <f t="shared" si="45"/>
        <v>0.4</v>
      </c>
      <c r="Q886" s="201" t="str" cm="1">
        <f t="array" aca="1" ref="Q886" ca="1">IF(ISNUMBER(P886),IF(P886=100%,"CUMPLIDA",IF(AND(ISNUMBER(L886),ISNUMBER(INDIRECT("FECHA_"&amp;$B886,1))), IF(L886&lt;=INDIRECT("FECHA_"&amp;$B886,1),"INCUMPLIDA","PROCESO"), "VERIFICAR FECHA")),"SIN VALOR AVANCE")</f>
        <v>PROCESO</v>
      </c>
    </row>
    <row r="887" spans="1:17" ht="150">
      <c r="A887" s="278" t="s">
        <v>17</v>
      </c>
      <c r="B887" s="203" t="s">
        <v>14</v>
      </c>
      <c r="C887" s="609"/>
      <c r="D887" s="609"/>
      <c r="E887" s="608"/>
      <c r="F887" s="608"/>
      <c r="G887" s="196" t="s">
        <v>2072</v>
      </c>
      <c r="H887" s="515" t="s">
        <v>2073</v>
      </c>
      <c r="I887" s="515" t="s">
        <v>2074</v>
      </c>
      <c r="J887" s="204" t="s">
        <v>2075</v>
      </c>
      <c r="K887" s="198">
        <v>45505</v>
      </c>
      <c r="L887" s="198">
        <v>45657</v>
      </c>
      <c r="M887" s="199">
        <f t="shared" si="44"/>
        <v>21.714285714285715</v>
      </c>
      <c r="N887" s="200">
        <v>1</v>
      </c>
      <c r="O887" s="515" t="s">
        <v>2076</v>
      </c>
      <c r="P887" s="200">
        <f t="shared" si="45"/>
        <v>1</v>
      </c>
      <c r="Q887" s="201" t="str" cm="1">
        <f t="array" aca="1" ref="Q887" ca="1">IF(ISNUMBER(P887),IF(P887=100%,"CUMPLIDA",IF(AND(ISNUMBER(L887),ISNUMBER(INDIRECT("FECHA_"&amp;$B887,1))), IF(L887&lt;=INDIRECT("FECHA_"&amp;$B887,1),"INCUMPLIDA","PROCESO"), "VERIFICAR FECHA")),"SIN VALOR AVANCE")</f>
        <v>CUMPLIDA</v>
      </c>
    </row>
    <row r="888" spans="1:17" ht="409.5">
      <c r="A888" s="278" t="s">
        <v>17</v>
      </c>
      <c r="B888" s="203" t="s">
        <v>14</v>
      </c>
      <c r="C888" s="609"/>
      <c r="D888" s="609"/>
      <c r="E888" s="608" t="s">
        <v>2077</v>
      </c>
      <c r="F888" s="608"/>
      <c r="G888" s="196" t="s">
        <v>2078</v>
      </c>
      <c r="H888" s="515" t="s">
        <v>2017</v>
      </c>
      <c r="I888" s="515" t="s">
        <v>2018</v>
      </c>
      <c r="J888" s="204">
        <v>27</v>
      </c>
      <c r="K888" s="198">
        <v>45323</v>
      </c>
      <c r="L888" s="198">
        <v>47483</v>
      </c>
      <c r="M888" s="199">
        <f t="shared" si="44"/>
        <v>308.57142857142856</v>
      </c>
      <c r="N888" s="200">
        <v>0.3</v>
      </c>
      <c r="O888" s="515" t="s">
        <v>2079</v>
      </c>
      <c r="P888" s="200">
        <f t="shared" si="45"/>
        <v>0.3</v>
      </c>
      <c r="Q888" s="201" t="str" cm="1">
        <f t="array" aca="1" ref="Q888" ca="1">IF(ISNUMBER(P888),IF(P888=100%,"CUMPLIDA",IF(AND(ISNUMBER(L888),ISNUMBER(INDIRECT("FECHA_"&amp;$B888,1))), IF(L888&lt;=INDIRECT("FECHA_"&amp;$B888,1),"INCUMPLIDA","PROCESO"), "VERIFICAR FECHA")),"SIN VALOR AVANCE")</f>
        <v>PROCESO</v>
      </c>
    </row>
    <row r="889" spans="1:17" ht="135">
      <c r="A889" s="278" t="s">
        <v>17</v>
      </c>
      <c r="B889" s="203" t="s">
        <v>14</v>
      </c>
      <c r="C889" s="609"/>
      <c r="D889" s="609"/>
      <c r="E889" s="608"/>
      <c r="F889" s="608"/>
      <c r="G889" s="196" t="s">
        <v>2080</v>
      </c>
      <c r="H889" s="515" t="s">
        <v>2081</v>
      </c>
      <c r="I889" s="515" t="s">
        <v>2082</v>
      </c>
      <c r="J889" s="204" t="s">
        <v>2083</v>
      </c>
      <c r="K889" s="198">
        <v>45597</v>
      </c>
      <c r="L889" s="198">
        <v>45838</v>
      </c>
      <c r="M889" s="199">
        <f t="shared" si="44"/>
        <v>34.428571428571431</v>
      </c>
      <c r="N889" s="200">
        <v>0.4</v>
      </c>
      <c r="O889" s="515" t="s">
        <v>2065</v>
      </c>
      <c r="P889" s="200">
        <f t="shared" si="45"/>
        <v>0.4</v>
      </c>
      <c r="Q889" s="201" t="str" cm="1">
        <f t="array" aca="1" ref="Q889" ca="1">IF(ISNUMBER(P889),IF(P889=100%,"CUMPLIDA",IF(AND(ISNUMBER(L889),ISNUMBER(INDIRECT("FECHA_"&amp;$B889,1))), IF(L889&lt;=INDIRECT("FECHA_"&amp;$B889,1),"INCUMPLIDA","PROCESO"), "VERIFICAR FECHA")),"SIN VALOR AVANCE")</f>
        <v>PROCESO</v>
      </c>
    </row>
    <row r="890" spans="1:17" ht="90.75" customHeight="1">
      <c r="A890" s="278" t="s">
        <v>17</v>
      </c>
      <c r="B890" s="203" t="s">
        <v>14</v>
      </c>
      <c r="C890" s="609"/>
      <c r="D890" s="609"/>
      <c r="E890" s="608"/>
      <c r="F890" s="608"/>
      <c r="G890" s="196" t="s">
        <v>2084</v>
      </c>
      <c r="H890" s="515" t="s">
        <v>2085</v>
      </c>
      <c r="I890" s="515" t="s">
        <v>2086</v>
      </c>
      <c r="J890" s="200">
        <v>1</v>
      </c>
      <c r="K890" s="198">
        <v>45597</v>
      </c>
      <c r="L890" s="198">
        <v>45868</v>
      </c>
      <c r="M890" s="199">
        <f t="shared" si="44"/>
        <v>38.714285714285715</v>
      </c>
      <c r="N890" s="200">
        <v>0.4</v>
      </c>
      <c r="O890" s="515" t="s">
        <v>2065</v>
      </c>
      <c r="P890" s="200">
        <f t="shared" si="45"/>
        <v>0.4</v>
      </c>
      <c r="Q890" s="201" t="str" cm="1">
        <f t="array" aca="1" ref="Q890" ca="1">IF(ISNUMBER(P890),IF(P890=100%,"CUMPLIDA",IF(AND(ISNUMBER(L890),ISNUMBER(INDIRECT("FECHA_"&amp;$B890,1))), IF(L890&lt;=INDIRECT("FECHA_"&amp;$B890,1),"INCUMPLIDA","PROCESO"), "VERIFICAR FECHA")),"SIN VALOR AVANCE")</f>
        <v>PROCESO</v>
      </c>
    </row>
    <row r="891" spans="1:17" ht="195.75" customHeight="1">
      <c r="A891" s="278" t="s">
        <v>17</v>
      </c>
      <c r="B891" s="203" t="s">
        <v>14</v>
      </c>
      <c r="C891" s="609"/>
      <c r="D891" s="609"/>
      <c r="E891" s="608" t="s">
        <v>2087</v>
      </c>
      <c r="F891" s="608"/>
      <c r="G891" s="196" t="s">
        <v>2088</v>
      </c>
      <c r="H891" s="517" t="s">
        <v>2089</v>
      </c>
      <c r="I891" s="515" t="s">
        <v>2090</v>
      </c>
      <c r="J891" s="204">
        <v>1</v>
      </c>
      <c r="K891" s="198">
        <v>45597</v>
      </c>
      <c r="L891" s="198">
        <v>45868</v>
      </c>
      <c r="M891" s="199">
        <f t="shared" si="44"/>
        <v>38.714285714285715</v>
      </c>
      <c r="N891" s="200">
        <v>0</v>
      </c>
      <c r="O891" s="515" t="s">
        <v>2091</v>
      </c>
      <c r="P891" s="200">
        <f>IF(B891="ITRC",N891,N891/J891)</f>
        <v>0</v>
      </c>
      <c r="Q891" s="201" t="str" cm="1">
        <f t="array" aca="1" ref="Q891" ca="1">IF(ISNUMBER(P891),IF(P891=100%,"CUMPLIDA",IF(AND(ISNUMBER(L891),ISNUMBER(INDIRECT("FECHA_"&amp;$B891,1))), IF(L891&lt;=INDIRECT("FECHA_"&amp;$B891,1),"INCUMPLIDA","PROCESO"), "VERIFICAR FECHA")),"SIN VALOR AVANCE")</f>
        <v>PROCESO</v>
      </c>
    </row>
    <row r="892" spans="1:17" ht="390">
      <c r="A892" s="278" t="s">
        <v>17</v>
      </c>
      <c r="B892" s="203" t="s">
        <v>14</v>
      </c>
      <c r="C892" s="609"/>
      <c r="D892" s="609"/>
      <c r="E892" s="608"/>
      <c r="F892" s="608"/>
      <c r="G892" s="196" t="s">
        <v>2092</v>
      </c>
      <c r="H892" s="518" t="s">
        <v>2093</v>
      </c>
      <c r="I892" s="518" t="s">
        <v>2094</v>
      </c>
      <c r="J892" s="204" t="s">
        <v>2095</v>
      </c>
      <c r="K892" s="198">
        <v>45323</v>
      </c>
      <c r="L892" s="198">
        <v>47483</v>
      </c>
      <c r="M892" s="199">
        <f t="shared" si="44"/>
        <v>308.57142857142856</v>
      </c>
      <c r="N892" s="200">
        <v>0.3</v>
      </c>
      <c r="O892" s="515" t="s">
        <v>2056</v>
      </c>
      <c r="P892" s="200">
        <f>IF(B893="ITRC",N892,N892/J892)</f>
        <v>0.3</v>
      </c>
      <c r="Q892" s="201" t="str" cm="1">
        <f t="array" aca="1" ref="Q892" ca="1">IF(ISNUMBER(P892),IF(P892=100%,"CUMPLIDA",IF(AND(ISNUMBER(L892),ISNUMBER(INDIRECT("FECHA_"&amp;$B892,1))), IF(L892&lt;=INDIRECT("FECHA_"&amp;$B892,1),"INCUMPLIDA","PROCESO"), "VERIFICAR FECHA")),"SIN VALOR AVANCE")</f>
        <v>PROCESO</v>
      </c>
    </row>
    <row r="893" spans="1:17" ht="195" customHeight="1">
      <c r="A893" s="278" t="s">
        <v>17</v>
      </c>
      <c r="B893" s="203" t="s">
        <v>14</v>
      </c>
      <c r="C893" s="609"/>
      <c r="D893" s="609"/>
      <c r="E893" s="608"/>
      <c r="F893" s="608"/>
      <c r="G893" s="211" t="s">
        <v>2096</v>
      </c>
      <c r="H893" s="518" t="s">
        <v>2097</v>
      </c>
      <c r="I893" s="518" t="s">
        <v>2098</v>
      </c>
      <c r="J893" s="204" t="s">
        <v>2099</v>
      </c>
      <c r="K893" s="260">
        <v>45597</v>
      </c>
      <c r="L893" s="260">
        <v>45868</v>
      </c>
      <c r="M893" s="199">
        <f t="shared" si="44"/>
        <v>38.714285714285715</v>
      </c>
      <c r="N893" s="200">
        <v>0</v>
      </c>
      <c r="O893" s="515" t="s">
        <v>2056</v>
      </c>
      <c r="P893" s="200">
        <f>IF(B894="ITRC",N893,N893/J893)</f>
        <v>0</v>
      </c>
      <c r="Q893" s="201" t="str" cm="1">
        <f t="array" aca="1" ref="Q893" ca="1">IF(ISNUMBER(P893),IF(P893=100%,"CUMPLIDA",IF(AND(ISNUMBER(L893),ISNUMBER(INDIRECT("FECHA_"&amp;$B893,1))), IF(L893&lt;=INDIRECT("FECHA_"&amp;$B893,1),"INCUMPLIDA","PROCESO"), "VERIFICAR FECHA")),"SIN VALOR AVANCE")</f>
        <v>PROCESO</v>
      </c>
    </row>
    <row r="894" spans="1:17" ht="135" customHeight="1">
      <c r="A894" s="278" t="s">
        <v>17</v>
      </c>
      <c r="B894" s="203" t="s">
        <v>14</v>
      </c>
      <c r="C894" s="609" t="s">
        <v>2100</v>
      </c>
      <c r="D894" s="609" t="s">
        <v>2051</v>
      </c>
      <c r="E894" s="610" t="s">
        <v>2101</v>
      </c>
      <c r="F894" s="608" t="s">
        <v>2102</v>
      </c>
      <c r="G894" s="211" t="s">
        <v>2103</v>
      </c>
      <c r="H894" s="515" t="s">
        <v>2104</v>
      </c>
      <c r="I894" s="515" t="s">
        <v>2105</v>
      </c>
      <c r="J894" s="204">
        <v>2</v>
      </c>
      <c r="K894" s="198">
        <v>45698</v>
      </c>
      <c r="L894" s="198">
        <v>46022</v>
      </c>
      <c r="M894" s="199">
        <f t="shared" si="44"/>
        <v>46.285714285714285</v>
      </c>
      <c r="N894" s="200">
        <v>0.5</v>
      </c>
      <c r="O894" s="527" t="s">
        <v>2106</v>
      </c>
      <c r="P894" s="200">
        <f t="shared" ref="P894:P932" si="46">IF(B894="ITRC",N894,N894/J894)</f>
        <v>0.5</v>
      </c>
      <c r="Q894" s="201" t="str" cm="1">
        <f t="array" aca="1" ref="Q894" ca="1">IF(ISNUMBER(P894),IF(P894=100%,"CUMPLIDA",IF(AND(ISNUMBER(L894),ISNUMBER(INDIRECT("FECHA_"&amp;$B894,1))), IF(L894&lt;=INDIRECT("FECHA_"&amp;$B894,1),"INCUMPLIDA","PROCESO"), "VERIFICAR FECHA")),"SIN VALOR AVANCE")</f>
        <v>PROCESO</v>
      </c>
    </row>
    <row r="895" spans="1:17" ht="300">
      <c r="A895" s="278" t="s">
        <v>17</v>
      </c>
      <c r="B895" s="203" t="s">
        <v>14</v>
      </c>
      <c r="C895" s="609"/>
      <c r="D895" s="609"/>
      <c r="E895" s="610"/>
      <c r="F895" s="608"/>
      <c r="G895" s="196" t="s">
        <v>2107</v>
      </c>
      <c r="H895" s="515" t="s">
        <v>2108</v>
      </c>
      <c r="I895" s="515" t="s">
        <v>2109</v>
      </c>
      <c r="J895" s="204">
        <v>1</v>
      </c>
      <c r="K895" s="198">
        <v>45722</v>
      </c>
      <c r="L895" s="198">
        <v>46022</v>
      </c>
      <c r="M895" s="199">
        <f t="shared" si="44"/>
        <v>42.857142857142854</v>
      </c>
      <c r="N895" s="200">
        <v>0</v>
      </c>
      <c r="O895" s="527" t="s">
        <v>2106</v>
      </c>
      <c r="P895" s="200">
        <f t="shared" si="46"/>
        <v>0</v>
      </c>
      <c r="Q895" s="201" t="str" cm="1">
        <f t="array" aca="1" ref="Q895" ca="1">IF(ISNUMBER(P895),IF(P895=100%,"CUMPLIDA",IF(AND(ISNUMBER(L895),ISNUMBER(INDIRECT("FECHA_"&amp;$B895,1))), IF(L895&lt;=INDIRECT("FECHA_"&amp;$B895,1),"INCUMPLIDA","PROCESO"), "VERIFICAR FECHA")),"SIN VALOR AVANCE")</f>
        <v>PROCESO</v>
      </c>
    </row>
    <row r="896" spans="1:17" ht="165">
      <c r="A896" s="278" t="s">
        <v>17</v>
      </c>
      <c r="B896" s="203" t="s">
        <v>14</v>
      </c>
      <c r="C896" s="609"/>
      <c r="D896" s="609"/>
      <c r="E896" s="610"/>
      <c r="F896" s="608"/>
      <c r="G896" s="196" t="s">
        <v>2110</v>
      </c>
      <c r="H896" s="515" t="s">
        <v>2111</v>
      </c>
      <c r="I896" s="517" t="s">
        <v>2112</v>
      </c>
      <c r="J896" s="204">
        <v>1</v>
      </c>
      <c r="K896" s="198">
        <v>45698</v>
      </c>
      <c r="L896" s="198">
        <v>46022</v>
      </c>
      <c r="M896" s="199">
        <f t="shared" si="44"/>
        <v>46.285714285714285</v>
      </c>
      <c r="N896" s="200">
        <v>0</v>
      </c>
      <c r="O896" s="527" t="s">
        <v>2113</v>
      </c>
      <c r="P896" s="200">
        <f t="shared" si="46"/>
        <v>0</v>
      </c>
      <c r="Q896" s="201" t="str" cm="1">
        <f t="array" aca="1" ref="Q896" ca="1">IF(ISNUMBER(P896),IF(P896=100%,"CUMPLIDA",IF(AND(ISNUMBER(L896),ISNUMBER(INDIRECT("FECHA_"&amp;$B896,1))), IF(L896&lt;=INDIRECT("FECHA_"&amp;$B896,1),"INCUMPLIDA","PROCESO"), "VERIFICAR FECHA")),"SIN VALOR AVANCE")</f>
        <v>PROCESO</v>
      </c>
    </row>
    <row r="897" spans="1:17" ht="215.25" customHeight="1">
      <c r="A897" s="278" t="s">
        <v>17</v>
      </c>
      <c r="B897" s="203" t="s">
        <v>14</v>
      </c>
      <c r="C897" s="609"/>
      <c r="D897" s="609"/>
      <c r="E897" s="610" t="s">
        <v>2114</v>
      </c>
      <c r="F897" s="608"/>
      <c r="G897" s="205" t="s">
        <v>2115</v>
      </c>
      <c r="H897" s="515" t="s">
        <v>2116</v>
      </c>
      <c r="I897" s="515" t="s">
        <v>2117</v>
      </c>
      <c r="J897" s="204">
        <v>1</v>
      </c>
      <c r="K897" s="198">
        <v>45698</v>
      </c>
      <c r="L897" s="198">
        <v>45747</v>
      </c>
      <c r="M897" s="199">
        <f t="shared" si="44"/>
        <v>7</v>
      </c>
      <c r="N897" s="200">
        <v>1</v>
      </c>
      <c r="O897" s="528" t="s">
        <v>2118</v>
      </c>
      <c r="P897" s="200">
        <f t="shared" si="46"/>
        <v>1</v>
      </c>
      <c r="Q897" s="201" t="str" cm="1">
        <f t="array" aca="1" ref="Q897" ca="1">IF(ISNUMBER(P897),IF(P897=100%,"CUMPLIDA",IF(AND(ISNUMBER(L897),ISNUMBER(INDIRECT("FECHA_"&amp;$B897,1))), IF(L897&lt;=INDIRECT("FECHA_"&amp;$B897,1),"INCUMPLIDA","PROCESO"), "VERIFICAR FECHA")),"SIN VALOR AVANCE")</f>
        <v>CUMPLIDA</v>
      </c>
    </row>
    <row r="898" spans="1:17" ht="180">
      <c r="A898" s="278" t="s">
        <v>17</v>
      </c>
      <c r="B898" s="203" t="s">
        <v>14</v>
      </c>
      <c r="C898" s="609"/>
      <c r="D898" s="609"/>
      <c r="E898" s="610"/>
      <c r="F898" s="608"/>
      <c r="G898" s="205" t="s">
        <v>2119</v>
      </c>
      <c r="H898" s="515" t="s">
        <v>2120</v>
      </c>
      <c r="I898" s="515" t="s">
        <v>2121</v>
      </c>
      <c r="J898" s="204">
        <v>2</v>
      </c>
      <c r="K898" s="198">
        <v>45719</v>
      </c>
      <c r="L898" s="198">
        <v>46022</v>
      </c>
      <c r="M898" s="199">
        <f t="shared" si="44"/>
        <v>43.285714285714285</v>
      </c>
      <c r="N898" s="200">
        <v>0.2</v>
      </c>
      <c r="O898" s="528" t="s">
        <v>2122</v>
      </c>
      <c r="P898" s="200">
        <f t="shared" si="46"/>
        <v>0.2</v>
      </c>
      <c r="Q898" s="201" t="str" cm="1">
        <f t="array" aca="1" ref="Q898" ca="1">IF(ISNUMBER(P898),IF(P898=100%,"CUMPLIDA",IF(AND(ISNUMBER(L898),ISNUMBER(INDIRECT("FECHA_"&amp;$B898,1))), IF(L898&lt;=INDIRECT("FECHA_"&amp;$B898,1),"INCUMPLIDA","PROCESO"), "VERIFICAR FECHA")),"SIN VALOR AVANCE")</f>
        <v>PROCESO</v>
      </c>
    </row>
    <row r="899" spans="1:17" ht="300.75" customHeight="1">
      <c r="A899" s="278" t="s">
        <v>17</v>
      </c>
      <c r="B899" s="203" t="s">
        <v>14</v>
      </c>
      <c r="C899" s="609"/>
      <c r="D899" s="609"/>
      <c r="E899" s="610" t="s">
        <v>2123</v>
      </c>
      <c r="F899" s="608"/>
      <c r="G899" s="211" t="s">
        <v>2124</v>
      </c>
      <c r="H899" s="515" t="s">
        <v>2125</v>
      </c>
      <c r="I899" s="518" t="s">
        <v>2126</v>
      </c>
      <c r="J899" s="204">
        <v>1</v>
      </c>
      <c r="K899" s="198">
        <v>45698</v>
      </c>
      <c r="L899" s="198">
        <v>46022</v>
      </c>
      <c r="M899" s="199">
        <f t="shared" si="44"/>
        <v>46.285714285714285</v>
      </c>
      <c r="N899" s="200">
        <v>0</v>
      </c>
      <c r="O899" s="518" t="s">
        <v>2127</v>
      </c>
      <c r="P899" s="200">
        <f t="shared" si="46"/>
        <v>0</v>
      </c>
      <c r="Q899" s="201" t="str" cm="1">
        <f t="array" aca="1" ref="Q899" ca="1">IF(ISNUMBER(P899),IF(P899=100%,"CUMPLIDA",IF(AND(ISNUMBER(L899),ISNUMBER(INDIRECT("FECHA_"&amp;$B899,1))), IF(L899&lt;=INDIRECT("FECHA_"&amp;$B899,1),"INCUMPLIDA","PROCESO"), "VERIFICAR FECHA")),"SIN VALOR AVANCE")</f>
        <v>PROCESO</v>
      </c>
    </row>
    <row r="900" spans="1:17" ht="225">
      <c r="A900" s="278" t="s">
        <v>17</v>
      </c>
      <c r="B900" s="203" t="s">
        <v>14</v>
      </c>
      <c r="C900" s="609"/>
      <c r="D900" s="609"/>
      <c r="E900" s="610"/>
      <c r="F900" s="608"/>
      <c r="G900" s="196" t="s">
        <v>2128</v>
      </c>
      <c r="H900" s="515" t="s">
        <v>2129</v>
      </c>
      <c r="I900" s="515" t="s">
        <v>2130</v>
      </c>
      <c r="J900" s="204">
        <v>1</v>
      </c>
      <c r="K900" s="198">
        <v>45698</v>
      </c>
      <c r="L900" s="198">
        <v>46022</v>
      </c>
      <c r="M900" s="199">
        <f t="shared" si="44"/>
        <v>46.285714285714285</v>
      </c>
      <c r="N900" s="200">
        <v>0.4</v>
      </c>
      <c r="O900" s="518" t="s">
        <v>2127</v>
      </c>
      <c r="P900" s="200">
        <f t="shared" si="46"/>
        <v>0.4</v>
      </c>
      <c r="Q900" s="201" t="str" cm="1">
        <f t="array" aca="1" ref="Q900" ca="1">IF(ISNUMBER(P900),IF(P900=100%,"CUMPLIDA",IF(AND(ISNUMBER(L900),ISNUMBER(INDIRECT("FECHA_"&amp;$B900,1))), IF(L900&lt;=INDIRECT("FECHA_"&amp;$B900,1),"INCUMPLIDA","PROCESO"), "VERIFICAR FECHA")),"SIN VALOR AVANCE")</f>
        <v>PROCESO</v>
      </c>
    </row>
    <row r="901" spans="1:17" ht="409.5">
      <c r="A901" s="278" t="s">
        <v>17</v>
      </c>
      <c r="B901" s="203" t="s">
        <v>14</v>
      </c>
      <c r="C901" s="609"/>
      <c r="D901" s="609"/>
      <c r="E901" s="610"/>
      <c r="F901" s="608"/>
      <c r="G901" s="196" t="s">
        <v>2131</v>
      </c>
      <c r="H901" s="515" t="s">
        <v>2132</v>
      </c>
      <c r="I901" s="515" t="s">
        <v>2133</v>
      </c>
      <c r="J901" s="204">
        <v>1</v>
      </c>
      <c r="K901" s="198">
        <v>45698</v>
      </c>
      <c r="L901" s="198">
        <v>46022</v>
      </c>
      <c r="M901" s="199">
        <f t="shared" si="44"/>
        <v>46.285714285714285</v>
      </c>
      <c r="N901" s="200">
        <v>0</v>
      </c>
      <c r="O901" s="518" t="s">
        <v>2134</v>
      </c>
      <c r="P901" s="200">
        <f t="shared" si="46"/>
        <v>0</v>
      </c>
      <c r="Q901" s="201" t="str" cm="1">
        <f t="array" aca="1" ref="Q901" ca="1">IF(ISNUMBER(P901),IF(P901=100%,"CUMPLIDA",IF(AND(ISNUMBER(L901),ISNUMBER(INDIRECT("FECHA_"&amp;$B901,1))), IF(L901&lt;=INDIRECT("FECHA_"&amp;$B901,1),"INCUMPLIDA","PROCESO"), "VERIFICAR FECHA")),"SIN VALOR AVANCE")</f>
        <v>PROCESO</v>
      </c>
    </row>
    <row r="902" spans="1:17" ht="315" customHeight="1">
      <c r="A902" s="278" t="s">
        <v>17</v>
      </c>
      <c r="B902" s="203" t="s">
        <v>14</v>
      </c>
      <c r="C902" s="609"/>
      <c r="D902" s="609"/>
      <c r="E902" s="610" t="s">
        <v>2135</v>
      </c>
      <c r="F902" s="608"/>
      <c r="G902" s="211" t="s">
        <v>2136</v>
      </c>
      <c r="H902" s="515" t="s">
        <v>2137</v>
      </c>
      <c r="I902" s="518" t="s">
        <v>2138</v>
      </c>
      <c r="J902" s="204">
        <v>1</v>
      </c>
      <c r="K902" s="260">
        <v>45698</v>
      </c>
      <c r="L902" s="260">
        <v>46022</v>
      </c>
      <c r="M902" s="199">
        <f t="shared" si="44"/>
        <v>46.285714285714285</v>
      </c>
      <c r="N902" s="200">
        <v>0.25</v>
      </c>
      <c r="O902" s="518" t="s">
        <v>2127</v>
      </c>
      <c r="P902" s="200">
        <f t="shared" si="46"/>
        <v>0.25</v>
      </c>
      <c r="Q902" s="201" t="str" cm="1">
        <f t="array" aca="1" ref="Q902" ca="1">IF(ISNUMBER(P902),IF(P902=100%,"CUMPLIDA",IF(AND(ISNUMBER(L902),ISNUMBER(INDIRECT("FECHA_"&amp;$B902,1))), IF(L902&lt;=INDIRECT("FECHA_"&amp;$B902,1),"INCUMPLIDA","PROCESO"), "VERIFICAR FECHA")),"SIN VALOR AVANCE")</f>
        <v>PROCESO</v>
      </c>
    </row>
    <row r="903" spans="1:17" ht="225">
      <c r="A903" s="278" t="s">
        <v>17</v>
      </c>
      <c r="B903" s="203" t="s">
        <v>14</v>
      </c>
      <c r="C903" s="609"/>
      <c r="D903" s="609"/>
      <c r="E903" s="610"/>
      <c r="F903" s="608"/>
      <c r="G903" s="211" t="s">
        <v>2139</v>
      </c>
      <c r="H903" s="515" t="s">
        <v>2140</v>
      </c>
      <c r="I903" s="515" t="s">
        <v>2141</v>
      </c>
      <c r="J903" s="204">
        <v>1</v>
      </c>
      <c r="K903" s="209">
        <v>45698</v>
      </c>
      <c r="L903" s="209">
        <v>46022</v>
      </c>
      <c r="M903" s="199">
        <f t="shared" si="44"/>
        <v>46.285714285714285</v>
      </c>
      <c r="N903" s="200">
        <v>0</v>
      </c>
      <c r="O903" s="518" t="s">
        <v>2127</v>
      </c>
      <c r="P903" s="200">
        <f t="shared" si="46"/>
        <v>0</v>
      </c>
      <c r="Q903" s="201" t="str" cm="1">
        <f t="array" aca="1" ref="Q903" ca="1">IF(ISNUMBER(P903),IF(P903=100%,"CUMPLIDA",IF(AND(ISNUMBER(L903),ISNUMBER(INDIRECT("FECHA_"&amp;$B903,1))), IF(L903&lt;=INDIRECT("FECHA_"&amp;$B903,1),"INCUMPLIDA","PROCESO"), "VERIFICAR FECHA")),"SIN VALOR AVANCE")</f>
        <v>PROCESO</v>
      </c>
    </row>
    <row r="904" spans="1:17" ht="372" customHeight="1">
      <c r="A904" s="278" t="s">
        <v>17</v>
      </c>
      <c r="B904" s="203" t="s">
        <v>14</v>
      </c>
      <c r="C904" s="609"/>
      <c r="D904" s="609"/>
      <c r="E904" s="610" t="s">
        <v>2142</v>
      </c>
      <c r="F904" s="608"/>
      <c r="G904" s="211" t="s">
        <v>2143</v>
      </c>
      <c r="H904" s="515" t="s">
        <v>2144</v>
      </c>
      <c r="I904" s="518" t="s">
        <v>2145</v>
      </c>
      <c r="J904" s="204">
        <v>1</v>
      </c>
      <c r="K904" s="260">
        <v>45698</v>
      </c>
      <c r="L904" s="260">
        <v>45900</v>
      </c>
      <c r="M904" s="199">
        <f t="shared" si="44"/>
        <v>28.857142857142858</v>
      </c>
      <c r="N904" s="200">
        <v>0</v>
      </c>
      <c r="O904" s="518" t="s">
        <v>2146</v>
      </c>
      <c r="P904" s="200">
        <f t="shared" si="46"/>
        <v>0</v>
      </c>
      <c r="Q904" s="201" t="str" cm="1">
        <f t="array" aca="1" ref="Q904" ca="1">IF(ISNUMBER(P904),IF(P904=100%,"CUMPLIDA",IF(AND(ISNUMBER(L904),ISNUMBER(INDIRECT("FECHA_"&amp;$B904,1))), IF(L904&lt;=INDIRECT("FECHA_"&amp;$B904,1),"INCUMPLIDA","PROCESO"), "VERIFICAR FECHA")),"SIN VALOR AVANCE")</f>
        <v>PROCESO</v>
      </c>
    </row>
    <row r="905" spans="1:17" ht="255">
      <c r="A905" s="278" t="s">
        <v>17</v>
      </c>
      <c r="B905" s="203" t="s">
        <v>14</v>
      </c>
      <c r="C905" s="609"/>
      <c r="D905" s="609"/>
      <c r="E905" s="610"/>
      <c r="F905" s="608"/>
      <c r="G905" s="196" t="s">
        <v>2147</v>
      </c>
      <c r="H905" s="515" t="s">
        <v>2148</v>
      </c>
      <c r="I905" s="515" t="s">
        <v>2145</v>
      </c>
      <c r="J905" s="204">
        <v>1</v>
      </c>
      <c r="K905" s="209">
        <v>45698</v>
      </c>
      <c r="L905" s="209">
        <v>45900</v>
      </c>
      <c r="M905" s="199">
        <f t="shared" si="44"/>
        <v>28.857142857142858</v>
      </c>
      <c r="N905" s="200">
        <v>0</v>
      </c>
      <c r="O905" s="515" t="s">
        <v>2149</v>
      </c>
      <c r="P905" s="200">
        <f t="shared" si="46"/>
        <v>0</v>
      </c>
      <c r="Q905" s="201" t="str" cm="1">
        <f t="array" aca="1" ref="Q905" ca="1">IF(ISNUMBER(P905),IF(P905=100%,"CUMPLIDA",IF(AND(ISNUMBER(L905),ISNUMBER(INDIRECT("FECHA_"&amp;$B905,1))), IF(L905&lt;=INDIRECT("FECHA_"&amp;$B905,1),"INCUMPLIDA","PROCESO"), "VERIFICAR FECHA")),"SIN VALOR AVANCE")</f>
        <v>PROCESO</v>
      </c>
    </row>
    <row r="906" spans="1:17" ht="409.5">
      <c r="A906" s="278" t="s">
        <v>17</v>
      </c>
      <c r="B906" s="203" t="s">
        <v>14</v>
      </c>
      <c r="C906" s="609"/>
      <c r="D906" s="609"/>
      <c r="E906" s="610"/>
      <c r="F906" s="608"/>
      <c r="G906" s="196" t="s">
        <v>2150</v>
      </c>
      <c r="H906" s="515" t="s">
        <v>2151</v>
      </c>
      <c r="I906" s="515" t="s">
        <v>2152</v>
      </c>
      <c r="J906" s="204">
        <v>1</v>
      </c>
      <c r="K906" s="209">
        <v>45332</v>
      </c>
      <c r="L906" s="209">
        <v>45900</v>
      </c>
      <c r="M906" s="199">
        <f t="shared" si="44"/>
        <v>81.142857142857139</v>
      </c>
      <c r="N906" s="200">
        <v>0</v>
      </c>
      <c r="O906" s="515" t="s">
        <v>2153</v>
      </c>
      <c r="P906" s="200">
        <f t="shared" si="46"/>
        <v>0</v>
      </c>
      <c r="Q906" s="201" t="str" cm="1">
        <f t="array" aca="1" ref="Q906" ca="1">IF(ISNUMBER(P906),IF(P906=100%,"CUMPLIDA",IF(AND(ISNUMBER(L906),ISNUMBER(INDIRECT("FECHA_"&amp;$B906,1))), IF(L906&lt;=INDIRECT("FECHA_"&amp;$B906,1),"INCUMPLIDA","PROCESO"), "VERIFICAR FECHA")),"SIN VALOR AVANCE")</f>
        <v>PROCESO</v>
      </c>
    </row>
    <row r="907" spans="1:17" ht="240">
      <c r="A907" s="278" t="s">
        <v>17</v>
      </c>
      <c r="B907" s="203" t="s">
        <v>14</v>
      </c>
      <c r="C907" s="609"/>
      <c r="D907" s="609"/>
      <c r="E907" s="610"/>
      <c r="F907" s="608"/>
      <c r="G907" s="211" t="s">
        <v>2154</v>
      </c>
      <c r="H907" s="515" t="s">
        <v>2155</v>
      </c>
      <c r="I907" s="518" t="s">
        <v>2156</v>
      </c>
      <c r="J907" s="204">
        <v>1</v>
      </c>
      <c r="K907" s="209">
        <v>45332</v>
      </c>
      <c r="L907" s="209">
        <v>45900</v>
      </c>
      <c r="M907" s="199">
        <f t="shared" si="44"/>
        <v>81.142857142857139</v>
      </c>
      <c r="N907" s="200">
        <v>0</v>
      </c>
      <c r="O907" s="518" t="s">
        <v>2157</v>
      </c>
      <c r="P907" s="200">
        <f t="shared" si="46"/>
        <v>0</v>
      </c>
      <c r="Q907" s="201" t="str" cm="1">
        <f t="array" aca="1" ref="Q907" ca="1">IF(ISNUMBER(P907),IF(P907=100%,"CUMPLIDA",IF(AND(ISNUMBER(L907),ISNUMBER(INDIRECT("FECHA_"&amp;$B907,1))), IF(L907&lt;=INDIRECT("FECHA_"&amp;$B907,1),"INCUMPLIDA","PROCESO"), "VERIFICAR FECHA")),"SIN VALOR AVANCE")</f>
        <v>PROCESO</v>
      </c>
    </row>
    <row r="908" spans="1:17" ht="165">
      <c r="A908" s="278" t="s">
        <v>17</v>
      </c>
      <c r="B908" s="203" t="s">
        <v>14</v>
      </c>
      <c r="C908" s="609"/>
      <c r="D908" s="609"/>
      <c r="E908" s="610"/>
      <c r="F908" s="608"/>
      <c r="G908" s="211" t="s">
        <v>2158</v>
      </c>
      <c r="H908" s="515" t="s">
        <v>2159</v>
      </c>
      <c r="I908" s="518" t="s">
        <v>2156</v>
      </c>
      <c r="J908" s="204">
        <v>1</v>
      </c>
      <c r="K908" s="209">
        <v>45332</v>
      </c>
      <c r="L908" s="209">
        <v>45900</v>
      </c>
      <c r="M908" s="199">
        <f t="shared" si="44"/>
        <v>81.142857142857139</v>
      </c>
      <c r="N908" s="200">
        <v>0</v>
      </c>
      <c r="O908" s="518" t="s">
        <v>2160</v>
      </c>
      <c r="P908" s="200">
        <f t="shared" si="46"/>
        <v>0</v>
      </c>
      <c r="Q908" s="201" t="str" cm="1">
        <f t="array" aca="1" ref="Q908" ca="1">IF(ISNUMBER(P908),IF(P908=100%,"CUMPLIDA",IF(AND(ISNUMBER(L908),ISNUMBER(INDIRECT("FECHA_"&amp;$B908,1))), IF(L908&lt;=INDIRECT("FECHA_"&amp;$B908,1),"INCUMPLIDA","PROCESO"), "VERIFICAR FECHA")),"SIN VALOR AVANCE")</f>
        <v>PROCESO</v>
      </c>
    </row>
    <row r="909" spans="1:17" ht="270">
      <c r="A909" s="278" t="s">
        <v>17</v>
      </c>
      <c r="B909" s="203" t="s">
        <v>14</v>
      </c>
      <c r="C909" s="609"/>
      <c r="D909" s="609"/>
      <c r="E909" s="610"/>
      <c r="F909" s="608"/>
      <c r="G909" s="211" t="s">
        <v>2161</v>
      </c>
      <c r="H909" s="515" t="s">
        <v>2162</v>
      </c>
      <c r="I909" s="518" t="s">
        <v>2163</v>
      </c>
      <c r="J909" s="204">
        <v>3</v>
      </c>
      <c r="K909" s="209">
        <v>45717</v>
      </c>
      <c r="L909" s="209">
        <v>46022</v>
      </c>
      <c r="M909" s="199">
        <f t="shared" si="44"/>
        <v>43.571428571428569</v>
      </c>
      <c r="N909" s="200">
        <v>0</v>
      </c>
      <c r="O909" s="518" t="s">
        <v>2157</v>
      </c>
      <c r="P909" s="200">
        <f t="shared" si="46"/>
        <v>0</v>
      </c>
      <c r="Q909" s="201" t="str" cm="1">
        <f t="array" aca="1" ref="Q909" ca="1">IF(ISNUMBER(P909),IF(P909=100%,"CUMPLIDA",IF(AND(ISNUMBER(L909),ISNUMBER(INDIRECT("FECHA_"&amp;$B909,1))), IF(L909&lt;=INDIRECT("FECHA_"&amp;$B909,1),"INCUMPLIDA","PROCESO"), "VERIFICAR FECHA")),"SIN VALOR AVANCE")</f>
        <v>PROCESO</v>
      </c>
    </row>
    <row r="910" spans="1:17" ht="210">
      <c r="A910" s="278" t="s">
        <v>17</v>
      </c>
      <c r="B910" s="203" t="s">
        <v>14</v>
      </c>
      <c r="C910" s="609"/>
      <c r="D910" s="609"/>
      <c r="E910" s="610"/>
      <c r="F910" s="608"/>
      <c r="G910" s="211" t="s">
        <v>2164</v>
      </c>
      <c r="H910" s="515" t="s">
        <v>2165</v>
      </c>
      <c r="I910" s="518" t="s">
        <v>2163</v>
      </c>
      <c r="J910" s="204">
        <v>3</v>
      </c>
      <c r="K910" s="209">
        <v>45717</v>
      </c>
      <c r="L910" s="209">
        <v>46022</v>
      </c>
      <c r="M910" s="199">
        <f t="shared" si="44"/>
        <v>43.571428571428569</v>
      </c>
      <c r="N910" s="200">
        <v>0</v>
      </c>
      <c r="O910" s="518" t="s">
        <v>2157</v>
      </c>
      <c r="P910" s="200">
        <f t="shared" si="46"/>
        <v>0</v>
      </c>
      <c r="Q910" s="201" t="str" cm="1">
        <f t="array" aca="1" ref="Q910" ca="1">IF(ISNUMBER(P910),IF(P910=100%,"CUMPLIDA",IF(AND(ISNUMBER(L910),ISNUMBER(INDIRECT("FECHA_"&amp;$B910,1))), IF(L910&lt;=INDIRECT("FECHA_"&amp;$B910,1),"INCUMPLIDA","PROCESO"), "VERIFICAR FECHA")),"SIN VALOR AVANCE")</f>
        <v>PROCESO</v>
      </c>
    </row>
    <row r="911" spans="1:17" ht="225">
      <c r="A911" s="278" t="s">
        <v>17</v>
      </c>
      <c r="B911" s="203" t="s">
        <v>14</v>
      </c>
      <c r="C911" s="609"/>
      <c r="D911" s="609"/>
      <c r="E911" s="610"/>
      <c r="F911" s="608"/>
      <c r="G911" s="211" t="s">
        <v>2166</v>
      </c>
      <c r="H911" s="515" t="s">
        <v>2167</v>
      </c>
      <c r="I911" s="518" t="s">
        <v>2168</v>
      </c>
      <c r="J911" s="204">
        <v>1</v>
      </c>
      <c r="K911" s="209">
        <v>45698</v>
      </c>
      <c r="L911" s="209">
        <v>45838</v>
      </c>
      <c r="M911" s="199">
        <f t="shared" si="44"/>
        <v>20</v>
      </c>
      <c r="N911" s="200">
        <v>0</v>
      </c>
      <c r="O911" s="518" t="s">
        <v>2169</v>
      </c>
      <c r="P911" s="200">
        <f t="shared" si="46"/>
        <v>0</v>
      </c>
      <c r="Q911" s="201" t="str" cm="1">
        <f t="array" aca="1" ref="Q911" ca="1">IF(ISNUMBER(P911),IF(P911=100%,"CUMPLIDA",IF(AND(ISNUMBER(L911),ISNUMBER(INDIRECT("FECHA_"&amp;$B911,1))), IF(L911&lt;=INDIRECT("FECHA_"&amp;$B911,1),"INCUMPLIDA","PROCESO"), "VERIFICAR FECHA")),"SIN VALOR AVANCE")</f>
        <v>PROCESO</v>
      </c>
    </row>
    <row r="912" spans="1:17" ht="186.75" customHeight="1">
      <c r="A912" s="278" t="s">
        <v>17</v>
      </c>
      <c r="B912" s="203" t="s">
        <v>14</v>
      </c>
      <c r="C912" s="609"/>
      <c r="D912" s="609"/>
      <c r="E912" s="610" t="s">
        <v>2170</v>
      </c>
      <c r="F912" s="608"/>
      <c r="G912" s="211" t="s">
        <v>2171</v>
      </c>
      <c r="H912" s="515" t="s">
        <v>2172</v>
      </c>
      <c r="I912" s="518" t="s">
        <v>2168</v>
      </c>
      <c r="J912" s="204">
        <v>1</v>
      </c>
      <c r="K912" s="209">
        <v>45703</v>
      </c>
      <c r="L912" s="209">
        <v>45838</v>
      </c>
      <c r="M912" s="199">
        <f t="shared" si="44"/>
        <v>19.285714285714285</v>
      </c>
      <c r="N912" s="200">
        <v>0</v>
      </c>
      <c r="O912" s="518" t="s">
        <v>2169</v>
      </c>
      <c r="P912" s="200">
        <f t="shared" si="46"/>
        <v>0</v>
      </c>
      <c r="Q912" s="201" t="str" cm="1">
        <f t="array" aca="1" ref="Q912" ca="1">IF(ISNUMBER(P912),IF(P912=100%,"CUMPLIDA",IF(AND(ISNUMBER(L912),ISNUMBER(INDIRECT("FECHA_"&amp;$B912,1))), IF(L912&lt;=INDIRECT("FECHA_"&amp;$B912,1),"INCUMPLIDA","PROCESO"), "VERIFICAR FECHA")),"SIN VALOR AVANCE")</f>
        <v>PROCESO</v>
      </c>
    </row>
    <row r="913" spans="1:17" ht="150">
      <c r="A913" s="278" t="s">
        <v>17</v>
      </c>
      <c r="B913" s="203" t="s">
        <v>14</v>
      </c>
      <c r="C913" s="609"/>
      <c r="D913" s="609"/>
      <c r="E913" s="610"/>
      <c r="F913" s="608"/>
      <c r="G913" s="211" t="s">
        <v>2173</v>
      </c>
      <c r="H913" s="515" t="s">
        <v>2174</v>
      </c>
      <c r="I913" s="518" t="s">
        <v>2175</v>
      </c>
      <c r="J913" s="204">
        <v>2</v>
      </c>
      <c r="K913" s="209">
        <v>45703</v>
      </c>
      <c r="L913" s="209">
        <v>45777</v>
      </c>
      <c r="M913" s="199">
        <f t="shared" si="44"/>
        <v>10.571428571428571</v>
      </c>
      <c r="N913" s="200">
        <v>0</v>
      </c>
      <c r="O913" s="518" t="s">
        <v>2169</v>
      </c>
      <c r="P913" s="200">
        <f t="shared" si="46"/>
        <v>0</v>
      </c>
      <c r="Q913" s="201" t="str" cm="1">
        <f t="array" aca="1" ref="Q913" ca="1">IF(ISNUMBER(P913),IF(P913=100%,"CUMPLIDA",IF(AND(ISNUMBER(L913),ISNUMBER(INDIRECT("FECHA_"&amp;$B913,1))), IF(L913&lt;=INDIRECT("FECHA_"&amp;$B913,1),"INCUMPLIDA","PROCESO"), "VERIFICAR FECHA")),"SIN VALOR AVANCE")</f>
        <v>PROCESO</v>
      </c>
    </row>
    <row r="914" spans="1:17" ht="174" customHeight="1">
      <c r="A914" s="278" t="s">
        <v>17</v>
      </c>
      <c r="B914" s="203" t="s">
        <v>14</v>
      </c>
      <c r="C914" s="609"/>
      <c r="D914" s="609"/>
      <c r="E914" s="610"/>
      <c r="F914" s="608"/>
      <c r="G914" s="211" t="s">
        <v>2176</v>
      </c>
      <c r="H914" s="515" t="s">
        <v>2177</v>
      </c>
      <c r="I914" s="518" t="s">
        <v>2175</v>
      </c>
      <c r="J914" s="204">
        <v>2</v>
      </c>
      <c r="K914" s="209">
        <v>45839</v>
      </c>
      <c r="L914" s="209">
        <v>45869</v>
      </c>
      <c r="M914" s="199">
        <f t="shared" si="44"/>
        <v>4.2857142857142856</v>
      </c>
      <c r="N914" s="200">
        <v>0</v>
      </c>
      <c r="O914" s="518" t="s">
        <v>2169</v>
      </c>
      <c r="P914" s="200">
        <f t="shared" si="46"/>
        <v>0</v>
      </c>
      <c r="Q914" s="201" t="str" cm="1">
        <f t="array" aca="1" ref="Q914" ca="1">IF(ISNUMBER(P914),IF(P914=100%,"CUMPLIDA",IF(AND(ISNUMBER(L914),ISNUMBER(INDIRECT("FECHA_"&amp;$B914,1))), IF(L914&lt;=INDIRECT("FECHA_"&amp;$B914,1),"INCUMPLIDA","PROCESO"), "VERIFICAR FECHA")),"SIN VALOR AVANCE")</f>
        <v>PROCESO</v>
      </c>
    </row>
    <row r="915" spans="1:17" ht="243.75" customHeight="1">
      <c r="A915" s="278" t="s">
        <v>17</v>
      </c>
      <c r="B915" s="203" t="s">
        <v>14</v>
      </c>
      <c r="C915" s="609"/>
      <c r="D915" s="609"/>
      <c r="E915" s="610" t="s">
        <v>2178</v>
      </c>
      <c r="F915" s="608"/>
      <c r="G915" s="211" t="s">
        <v>2179</v>
      </c>
      <c r="H915" s="515" t="s">
        <v>2180</v>
      </c>
      <c r="I915" s="518" t="s">
        <v>2181</v>
      </c>
      <c r="J915" s="204">
        <v>1</v>
      </c>
      <c r="K915" s="209">
        <v>45698</v>
      </c>
      <c r="L915" s="209">
        <v>45869</v>
      </c>
      <c r="M915" s="199">
        <f t="shared" si="44"/>
        <v>24.428571428571427</v>
      </c>
      <c r="N915" s="200">
        <v>0.3</v>
      </c>
      <c r="O915" s="518" t="s">
        <v>2182</v>
      </c>
      <c r="P915" s="200">
        <f t="shared" si="46"/>
        <v>0.3</v>
      </c>
      <c r="Q915" s="201" t="str" cm="1">
        <f t="array" aca="1" ref="Q915" ca="1">IF(ISNUMBER(P915),IF(P915=100%,"CUMPLIDA",IF(AND(ISNUMBER(L915),ISNUMBER(INDIRECT("FECHA_"&amp;$B915,1))), IF(L915&lt;=INDIRECT("FECHA_"&amp;$B915,1),"INCUMPLIDA","PROCESO"), "VERIFICAR FECHA")),"SIN VALOR AVANCE")</f>
        <v>PROCESO</v>
      </c>
    </row>
    <row r="916" spans="1:17" ht="135" customHeight="1">
      <c r="A916" s="278" t="s">
        <v>17</v>
      </c>
      <c r="B916" s="203" t="s">
        <v>14</v>
      </c>
      <c r="C916" s="609"/>
      <c r="D916" s="609"/>
      <c r="E916" s="610"/>
      <c r="F916" s="608"/>
      <c r="G916" s="211" t="s">
        <v>2183</v>
      </c>
      <c r="H916" s="515" t="s">
        <v>2184</v>
      </c>
      <c r="I916" s="518" t="s">
        <v>2185</v>
      </c>
      <c r="J916" s="204">
        <v>1</v>
      </c>
      <c r="K916" s="209">
        <v>45870</v>
      </c>
      <c r="L916" s="209">
        <v>45930</v>
      </c>
      <c r="M916" s="199">
        <f t="shared" si="44"/>
        <v>8.5714285714285712</v>
      </c>
      <c r="N916" s="200">
        <v>0</v>
      </c>
      <c r="O916" s="515" t="s">
        <v>2186</v>
      </c>
      <c r="P916" s="200">
        <f t="shared" si="46"/>
        <v>0</v>
      </c>
      <c r="Q916" s="201" t="str" cm="1">
        <f t="array" aca="1" ref="Q916" ca="1">IF(ISNUMBER(P916),IF(P916=100%,"CUMPLIDA",IF(AND(ISNUMBER(L916),ISNUMBER(INDIRECT("FECHA_"&amp;$B916,1))), IF(L916&lt;=INDIRECT("FECHA_"&amp;$B916,1),"INCUMPLIDA","PROCESO"), "VERIFICAR FECHA")),"SIN VALOR AVANCE")</f>
        <v>PROCESO</v>
      </c>
    </row>
    <row r="917" spans="1:17" ht="240">
      <c r="A917" s="278" t="s">
        <v>17</v>
      </c>
      <c r="B917" s="203" t="s">
        <v>14</v>
      </c>
      <c r="C917" s="609"/>
      <c r="D917" s="609"/>
      <c r="E917" s="610"/>
      <c r="F917" s="608"/>
      <c r="G917" s="211" t="s">
        <v>2187</v>
      </c>
      <c r="H917" s="515" t="s">
        <v>2188</v>
      </c>
      <c r="I917" s="518" t="s">
        <v>2189</v>
      </c>
      <c r="J917" s="204">
        <v>2</v>
      </c>
      <c r="K917" s="209">
        <v>45931</v>
      </c>
      <c r="L917" s="209">
        <v>46053</v>
      </c>
      <c r="M917" s="199">
        <f t="shared" si="44"/>
        <v>17.428571428571427</v>
      </c>
      <c r="N917" s="200">
        <v>0</v>
      </c>
      <c r="O917" s="515" t="s">
        <v>2190</v>
      </c>
      <c r="P917" s="200">
        <f t="shared" si="46"/>
        <v>0</v>
      </c>
      <c r="Q917" s="201" t="str" cm="1">
        <f t="array" aca="1" ref="Q917" ca="1">IF(ISNUMBER(P917),IF(P917=100%,"CUMPLIDA",IF(AND(ISNUMBER(L917),ISNUMBER(INDIRECT("FECHA_"&amp;$B917,1))), IF(L917&lt;=INDIRECT("FECHA_"&amp;$B917,1),"INCUMPLIDA","PROCESO"), "VERIFICAR FECHA")),"SIN VALOR AVANCE")</f>
        <v>PROCESO</v>
      </c>
    </row>
    <row r="918" spans="1:17" ht="255">
      <c r="A918" s="278" t="s">
        <v>17</v>
      </c>
      <c r="B918" s="203" t="s">
        <v>14</v>
      </c>
      <c r="C918" s="609"/>
      <c r="D918" s="609"/>
      <c r="E918" s="610"/>
      <c r="F918" s="608"/>
      <c r="G918" s="211" t="s">
        <v>2191</v>
      </c>
      <c r="H918" s="515" t="s">
        <v>2192</v>
      </c>
      <c r="I918" s="518" t="s">
        <v>2193</v>
      </c>
      <c r="J918" s="204">
        <v>3</v>
      </c>
      <c r="K918" s="209">
        <v>45698</v>
      </c>
      <c r="L918" s="209">
        <v>46203</v>
      </c>
      <c r="M918" s="199">
        <f t="shared" si="44"/>
        <v>72.142857142857139</v>
      </c>
      <c r="N918" s="200">
        <v>0</v>
      </c>
      <c r="O918" s="515" t="s">
        <v>2194</v>
      </c>
      <c r="P918" s="200">
        <f t="shared" si="46"/>
        <v>0</v>
      </c>
      <c r="Q918" s="201" t="str" cm="1">
        <f t="array" aca="1" ref="Q918" ca="1">IF(ISNUMBER(P918),IF(P918=100%,"CUMPLIDA",IF(AND(ISNUMBER(L918),ISNUMBER(INDIRECT("FECHA_"&amp;$B918,1))), IF(L918&lt;=INDIRECT("FECHA_"&amp;$B918,1),"INCUMPLIDA","PROCESO"), "VERIFICAR FECHA")),"SIN VALOR AVANCE")</f>
        <v>PROCESO</v>
      </c>
    </row>
    <row r="919" spans="1:17" ht="409.5">
      <c r="A919" s="278" t="s">
        <v>17</v>
      </c>
      <c r="B919" s="203" t="s">
        <v>14</v>
      </c>
      <c r="C919" s="609"/>
      <c r="D919" s="609"/>
      <c r="E919" s="610"/>
      <c r="F919" s="608"/>
      <c r="G919" s="211" t="s">
        <v>2195</v>
      </c>
      <c r="H919" s="515" t="s">
        <v>2196</v>
      </c>
      <c r="I919" s="518" t="s">
        <v>2197</v>
      </c>
      <c r="J919" s="204">
        <v>11</v>
      </c>
      <c r="K919" s="209">
        <v>45698</v>
      </c>
      <c r="L919" s="209">
        <v>46022</v>
      </c>
      <c r="M919" s="199">
        <f t="shared" si="44"/>
        <v>46.285714285714285</v>
      </c>
      <c r="N919" s="200">
        <v>0.05</v>
      </c>
      <c r="O919" s="515" t="s">
        <v>2198</v>
      </c>
      <c r="P919" s="200">
        <f t="shared" si="46"/>
        <v>0.05</v>
      </c>
      <c r="Q919" s="201" t="str" cm="1">
        <f t="array" aca="1" ref="Q919" ca="1">IF(ISNUMBER(P919),IF(P919=100%,"CUMPLIDA",IF(AND(ISNUMBER(L919),ISNUMBER(INDIRECT("FECHA_"&amp;$B919,1))), IF(L919&lt;=INDIRECT("FECHA_"&amp;$B919,1),"INCUMPLIDA","PROCESO"), "VERIFICAR FECHA")),"SIN VALOR AVANCE")</f>
        <v>PROCESO</v>
      </c>
    </row>
    <row r="920" spans="1:17" ht="135">
      <c r="A920" s="278" t="s">
        <v>17</v>
      </c>
      <c r="B920" s="203" t="s">
        <v>14</v>
      </c>
      <c r="C920" s="609"/>
      <c r="D920" s="609"/>
      <c r="E920" s="610"/>
      <c r="F920" s="608"/>
      <c r="G920" s="196" t="s">
        <v>2199</v>
      </c>
      <c r="H920" s="515" t="s">
        <v>2200</v>
      </c>
      <c r="I920" s="515" t="s">
        <v>2201</v>
      </c>
      <c r="J920" s="204">
        <v>1</v>
      </c>
      <c r="K920" s="209">
        <v>45698</v>
      </c>
      <c r="L920" s="209">
        <v>45869</v>
      </c>
      <c r="M920" s="199">
        <f t="shared" ref="M920:M932" si="47">(L920-K920)/7</f>
        <v>24.428571428571427</v>
      </c>
      <c r="N920" s="200">
        <v>0</v>
      </c>
      <c r="O920" s="515" t="s">
        <v>2202</v>
      </c>
      <c r="P920" s="200">
        <f t="shared" si="46"/>
        <v>0</v>
      </c>
      <c r="Q920" s="201" t="str" cm="1">
        <f t="array" aca="1" ref="Q920" ca="1">IF(ISNUMBER(P920),IF(P920=100%,"CUMPLIDA",IF(AND(ISNUMBER(L920),ISNUMBER(INDIRECT("FECHA_"&amp;$B920,1))), IF(L920&lt;=INDIRECT("FECHA_"&amp;$B920,1),"INCUMPLIDA","PROCESO"), "VERIFICAR FECHA")),"SIN VALOR AVANCE")</f>
        <v>PROCESO</v>
      </c>
    </row>
    <row r="921" spans="1:17" ht="215.25" customHeight="1">
      <c r="A921" s="278" t="s">
        <v>17</v>
      </c>
      <c r="B921" s="203" t="s">
        <v>14</v>
      </c>
      <c r="C921" s="609"/>
      <c r="D921" s="609"/>
      <c r="E921" s="610" t="s">
        <v>2203</v>
      </c>
      <c r="F921" s="608"/>
      <c r="G921" s="211" t="s">
        <v>2179</v>
      </c>
      <c r="H921" s="515" t="s">
        <v>2204</v>
      </c>
      <c r="I921" s="518" t="s">
        <v>2181</v>
      </c>
      <c r="J921" s="204">
        <v>1</v>
      </c>
      <c r="K921" s="209">
        <v>45698</v>
      </c>
      <c r="L921" s="209">
        <v>45869</v>
      </c>
      <c r="M921" s="199">
        <f t="shared" si="47"/>
        <v>24.428571428571427</v>
      </c>
      <c r="N921" s="200">
        <v>0.3</v>
      </c>
      <c r="O921" s="518" t="s">
        <v>2205</v>
      </c>
      <c r="P921" s="200">
        <f t="shared" si="46"/>
        <v>0.3</v>
      </c>
      <c r="Q921" s="201" t="str" cm="1">
        <f t="array" aca="1" ref="Q921" ca="1">IF(ISNUMBER(P921),IF(P921=100%,"CUMPLIDA",IF(AND(ISNUMBER(L921),ISNUMBER(INDIRECT("FECHA_"&amp;$B921,1))), IF(L921&lt;=INDIRECT("FECHA_"&amp;$B921,1),"INCUMPLIDA","PROCESO"), "VERIFICAR FECHA")),"SIN VALOR AVANCE")</f>
        <v>PROCESO</v>
      </c>
    </row>
    <row r="922" spans="1:17" ht="105.75">
      <c r="A922" s="278" t="s">
        <v>17</v>
      </c>
      <c r="B922" s="203" t="s">
        <v>14</v>
      </c>
      <c r="C922" s="609"/>
      <c r="D922" s="609"/>
      <c r="E922" s="610"/>
      <c r="F922" s="608"/>
      <c r="G922" s="211" t="s">
        <v>2183</v>
      </c>
      <c r="H922" s="515" t="s">
        <v>2206</v>
      </c>
      <c r="I922" s="518" t="s">
        <v>2185</v>
      </c>
      <c r="J922" s="204">
        <v>1</v>
      </c>
      <c r="K922" s="209">
        <v>45870</v>
      </c>
      <c r="L922" s="209">
        <v>45930</v>
      </c>
      <c r="M922" s="199">
        <f t="shared" si="47"/>
        <v>8.5714285714285712</v>
      </c>
      <c r="N922" s="200">
        <v>0</v>
      </c>
      <c r="O922" s="515" t="s">
        <v>2186</v>
      </c>
      <c r="P922" s="200">
        <f t="shared" si="46"/>
        <v>0</v>
      </c>
      <c r="Q922" s="201" t="str" cm="1">
        <f t="array" aca="1" ref="Q922" ca="1">IF(ISNUMBER(P922),IF(P922=100%,"CUMPLIDA",IF(AND(ISNUMBER(L922),ISNUMBER(INDIRECT("FECHA_"&amp;$B922,1))), IF(L922&lt;=INDIRECT("FECHA_"&amp;$B922,1),"INCUMPLIDA","PROCESO"), "VERIFICAR FECHA")),"SIN VALOR AVANCE")</f>
        <v>PROCESO</v>
      </c>
    </row>
    <row r="923" spans="1:17" ht="225">
      <c r="A923" s="278" t="s">
        <v>17</v>
      </c>
      <c r="B923" s="203" t="s">
        <v>14</v>
      </c>
      <c r="C923" s="609"/>
      <c r="D923" s="609"/>
      <c r="E923" s="610"/>
      <c r="F923" s="608"/>
      <c r="G923" s="211" t="s">
        <v>2187</v>
      </c>
      <c r="H923" s="515" t="s">
        <v>2207</v>
      </c>
      <c r="I923" s="518" t="s">
        <v>2189</v>
      </c>
      <c r="J923" s="204">
        <v>2</v>
      </c>
      <c r="K923" s="209">
        <v>45931</v>
      </c>
      <c r="L923" s="209">
        <v>46053</v>
      </c>
      <c r="M923" s="199">
        <f t="shared" si="47"/>
        <v>17.428571428571427</v>
      </c>
      <c r="N923" s="200">
        <v>0</v>
      </c>
      <c r="O923" s="515" t="s">
        <v>2208</v>
      </c>
      <c r="P923" s="200">
        <f t="shared" si="46"/>
        <v>0</v>
      </c>
      <c r="Q923" s="201" t="str" cm="1">
        <f t="array" aca="1" ref="Q923" ca="1">IF(ISNUMBER(P923),IF(P923=100%,"CUMPLIDA",IF(AND(ISNUMBER(L923),ISNUMBER(INDIRECT("FECHA_"&amp;$B923,1))), IF(L923&lt;=INDIRECT("FECHA_"&amp;$B923,1),"INCUMPLIDA","PROCESO"), "VERIFICAR FECHA")),"SIN VALOR AVANCE")</f>
        <v>PROCESO</v>
      </c>
    </row>
    <row r="924" spans="1:17" ht="255">
      <c r="A924" s="278" t="s">
        <v>17</v>
      </c>
      <c r="B924" s="203" t="s">
        <v>14</v>
      </c>
      <c r="C924" s="609"/>
      <c r="D924" s="609"/>
      <c r="E924" s="610"/>
      <c r="F924" s="608"/>
      <c r="G924" s="211" t="s">
        <v>2209</v>
      </c>
      <c r="H924" s="515" t="s">
        <v>2210</v>
      </c>
      <c r="I924" s="518" t="s">
        <v>2193</v>
      </c>
      <c r="J924" s="204">
        <v>3</v>
      </c>
      <c r="K924" s="209">
        <v>45698</v>
      </c>
      <c r="L924" s="209">
        <v>46203</v>
      </c>
      <c r="M924" s="199">
        <f t="shared" si="47"/>
        <v>72.142857142857139</v>
      </c>
      <c r="N924" s="200">
        <v>0</v>
      </c>
      <c r="O924" s="515" t="s">
        <v>2211</v>
      </c>
      <c r="P924" s="200">
        <f t="shared" si="46"/>
        <v>0</v>
      </c>
      <c r="Q924" s="201" t="str" cm="1">
        <f t="array" aca="1" ref="Q924" ca="1">IF(ISNUMBER(P924),IF(P924=100%,"CUMPLIDA",IF(AND(ISNUMBER(L924),ISNUMBER(INDIRECT("FECHA_"&amp;$B924,1))), IF(L924&lt;=INDIRECT("FECHA_"&amp;$B924,1),"INCUMPLIDA","PROCESO"), "VERIFICAR FECHA")),"SIN VALOR AVANCE")</f>
        <v>PROCESO</v>
      </c>
    </row>
    <row r="925" spans="1:17" ht="409.5">
      <c r="A925" s="278" t="s">
        <v>17</v>
      </c>
      <c r="B925" s="203" t="s">
        <v>14</v>
      </c>
      <c r="C925" s="609"/>
      <c r="D925" s="609"/>
      <c r="E925" s="610"/>
      <c r="F925" s="608"/>
      <c r="G925" s="211" t="s">
        <v>2195</v>
      </c>
      <c r="H925" s="515" t="s">
        <v>2212</v>
      </c>
      <c r="I925" s="518" t="s">
        <v>2197</v>
      </c>
      <c r="J925" s="204">
        <v>11</v>
      </c>
      <c r="K925" s="209">
        <v>45698</v>
      </c>
      <c r="L925" s="209">
        <v>46022</v>
      </c>
      <c r="M925" s="199">
        <f t="shared" si="47"/>
        <v>46.285714285714285</v>
      </c>
      <c r="N925" s="200">
        <v>0</v>
      </c>
      <c r="O925" s="515" t="s">
        <v>2198</v>
      </c>
      <c r="P925" s="200">
        <f t="shared" si="46"/>
        <v>0</v>
      </c>
      <c r="Q925" s="201" t="str" cm="1">
        <f t="array" aca="1" ref="Q925" ca="1">IF(ISNUMBER(P925),IF(P925=100%,"CUMPLIDA",IF(AND(ISNUMBER(L925),ISNUMBER(INDIRECT("FECHA_"&amp;$B925,1))), IF(L925&lt;=INDIRECT("FECHA_"&amp;$B925,1),"INCUMPLIDA","PROCESO"), "VERIFICAR FECHA")),"SIN VALOR AVANCE")</f>
        <v>PROCESO</v>
      </c>
    </row>
    <row r="926" spans="1:17" ht="135">
      <c r="A926" s="278" t="s">
        <v>17</v>
      </c>
      <c r="B926" s="203" t="s">
        <v>14</v>
      </c>
      <c r="C926" s="609"/>
      <c r="D926" s="609"/>
      <c r="E926" s="610"/>
      <c r="F926" s="608"/>
      <c r="G926" s="196" t="s">
        <v>2213</v>
      </c>
      <c r="H926" s="515" t="s">
        <v>2214</v>
      </c>
      <c r="I926" s="515" t="s">
        <v>2215</v>
      </c>
      <c r="J926" s="204">
        <v>1</v>
      </c>
      <c r="K926" s="209">
        <v>45698</v>
      </c>
      <c r="L926" s="209">
        <v>45868</v>
      </c>
      <c r="M926" s="199">
        <f t="shared" si="47"/>
        <v>24.285714285714285</v>
      </c>
      <c r="N926" s="200">
        <v>0.5</v>
      </c>
      <c r="O926" s="515" t="s">
        <v>2208</v>
      </c>
      <c r="P926" s="200">
        <f t="shared" si="46"/>
        <v>0.5</v>
      </c>
      <c r="Q926" s="201" t="str" cm="1">
        <f t="array" aca="1" ref="Q926" ca="1">IF(ISNUMBER(P926),IF(P926=100%,"CUMPLIDA",IF(AND(ISNUMBER(L926),ISNUMBER(INDIRECT("FECHA_"&amp;$B926,1))), IF(L926&lt;=INDIRECT("FECHA_"&amp;$B926,1),"INCUMPLIDA","PROCESO"), "VERIFICAR FECHA")),"SIN VALOR AVANCE")</f>
        <v>PROCESO</v>
      </c>
    </row>
    <row r="927" spans="1:17" ht="90">
      <c r="A927" s="278" t="s">
        <v>17</v>
      </c>
      <c r="B927" s="203" t="s">
        <v>14</v>
      </c>
      <c r="C927" s="609"/>
      <c r="D927" s="609"/>
      <c r="E927" s="610"/>
      <c r="F927" s="608"/>
      <c r="G927" s="196" t="s">
        <v>2216</v>
      </c>
      <c r="H927" s="515" t="s">
        <v>2217</v>
      </c>
      <c r="I927" s="515" t="s">
        <v>2218</v>
      </c>
      <c r="J927" s="204">
        <v>5</v>
      </c>
      <c r="K927" s="209">
        <v>45870</v>
      </c>
      <c r="L927" s="209">
        <v>46021</v>
      </c>
      <c r="M927" s="199">
        <f t="shared" si="47"/>
        <v>21.571428571428573</v>
      </c>
      <c r="N927" s="200">
        <v>0</v>
      </c>
      <c r="O927" s="515" t="s">
        <v>2208</v>
      </c>
      <c r="P927" s="200">
        <f t="shared" si="46"/>
        <v>0</v>
      </c>
      <c r="Q927" s="201" t="str" cm="1">
        <f t="array" aca="1" ref="Q927" ca="1">IF(ISNUMBER(P927),IF(P927=100%,"CUMPLIDA",IF(AND(ISNUMBER(L927),ISNUMBER(INDIRECT("FECHA_"&amp;$B927,1))), IF(L927&lt;=INDIRECT("FECHA_"&amp;$B927,1),"INCUMPLIDA","PROCESO"), "VERIFICAR FECHA")),"SIN VALOR AVANCE")</f>
        <v>PROCESO</v>
      </c>
    </row>
    <row r="928" spans="1:17" ht="400.5" customHeight="1">
      <c r="A928" s="278" t="s">
        <v>17</v>
      </c>
      <c r="B928" s="203" t="s">
        <v>14</v>
      </c>
      <c r="C928" s="609"/>
      <c r="D928" s="609"/>
      <c r="E928" s="610" t="s">
        <v>2219</v>
      </c>
      <c r="F928" s="608"/>
      <c r="G928" s="211" t="s">
        <v>2220</v>
      </c>
      <c r="H928" s="515" t="s">
        <v>2221</v>
      </c>
      <c r="I928" s="518" t="s">
        <v>2222</v>
      </c>
      <c r="J928" s="204">
        <v>3</v>
      </c>
      <c r="K928" s="209">
        <v>45717</v>
      </c>
      <c r="L928" s="209">
        <v>45808</v>
      </c>
      <c r="M928" s="199">
        <f t="shared" si="47"/>
        <v>13</v>
      </c>
      <c r="N928" s="200">
        <v>0</v>
      </c>
      <c r="O928" s="518" t="s">
        <v>2223</v>
      </c>
      <c r="P928" s="200">
        <f t="shared" si="46"/>
        <v>0</v>
      </c>
      <c r="Q928" s="201" t="str" cm="1">
        <f t="array" aca="1" ref="Q928" ca="1">IF(ISNUMBER(P928),IF(P928=100%,"CUMPLIDA",IF(AND(ISNUMBER(L928),ISNUMBER(INDIRECT("FECHA_"&amp;$B928,1))), IF(L928&lt;=INDIRECT("FECHA_"&amp;$B928,1),"INCUMPLIDA","PROCESO"), "VERIFICAR FECHA")),"SIN VALOR AVANCE")</f>
        <v>PROCESO</v>
      </c>
    </row>
    <row r="929" spans="1:17" ht="285">
      <c r="A929" s="278" t="s">
        <v>17</v>
      </c>
      <c r="B929" s="203" t="s">
        <v>14</v>
      </c>
      <c r="C929" s="609"/>
      <c r="D929" s="609"/>
      <c r="E929" s="610"/>
      <c r="F929" s="608"/>
      <c r="G929" s="211" t="s">
        <v>2224</v>
      </c>
      <c r="H929" s="515" t="s">
        <v>2225</v>
      </c>
      <c r="I929" s="518" t="s">
        <v>2226</v>
      </c>
      <c r="J929" s="204">
        <v>2</v>
      </c>
      <c r="K929" s="209">
        <v>45698</v>
      </c>
      <c r="L929" s="209">
        <v>45746</v>
      </c>
      <c r="M929" s="199">
        <f t="shared" si="47"/>
        <v>6.8571428571428568</v>
      </c>
      <c r="N929" s="200">
        <v>1</v>
      </c>
      <c r="O929" s="518" t="s">
        <v>2190</v>
      </c>
      <c r="P929" s="200">
        <f t="shared" si="46"/>
        <v>1</v>
      </c>
      <c r="Q929" s="201" t="str" cm="1">
        <f t="array" aca="1" ref="Q929" ca="1">IF(ISNUMBER(P929),IF(P929=100%,"CUMPLIDA",IF(AND(ISNUMBER(L929),ISNUMBER(INDIRECT("FECHA_"&amp;$B929,1))), IF(L929&lt;=INDIRECT("FECHA_"&amp;$B929,1),"INCUMPLIDA","PROCESO"), "VERIFICAR FECHA")),"SIN VALOR AVANCE")</f>
        <v>CUMPLIDA</v>
      </c>
    </row>
    <row r="930" spans="1:17" ht="75">
      <c r="A930" s="278" t="s">
        <v>17</v>
      </c>
      <c r="B930" s="203" t="s">
        <v>14</v>
      </c>
      <c r="C930" s="609"/>
      <c r="D930" s="609"/>
      <c r="E930" s="610"/>
      <c r="F930" s="608"/>
      <c r="G930" s="211" t="s">
        <v>2227</v>
      </c>
      <c r="H930" s="515" t="s">
        <v>2228</v>
      </c>
      <c r="I930" s="521" t="s">
        <v>2229</v>
      </c>
      <c r="J930" s="204">
        <v>1</v>
      </c>
      <c r="K930" s="209">
        <v>45748</v>
      </c>
      <c r="L930" s="209">
        <v>45777</v>
      </c>
      <c r="M930" s="199">
        <f t="shared" si="47"/>
        <v>4.1428571428571432</v>
      </c>
      <c r="N930" s="200">
        <v>0</v>
      </c>
      <c r="O930" s="518" t="s">
        <v>2190</v>
      </c>
      <c r="P930" s="200">
        <f t="shared" si="46"/>
        <v>0</v>
      </c>
      <c r="Q930" s="201" t="str" cm="1">
        <f t="array" aca="1" ref="Q930" ca="1">IF(ISNUMBER(P930),IF(P930=100%,"CUMPLIDA",IF(AND(ISNUMBER(L930),ISNUMBER(INDIRECT("FECHA_"&amp;$B930,1))), IF(L930&lt;=INDIRECT("FECHA_"&amp;$B930,1),"INCUMPLIDA","PROCESO"), "VERIFICAR FECHA")),"SIN VALOR AVANCE")</f>
        <v>PROCESO</v>
      </c>
    </row>
    <row r="931" spans="1:17" ht="165" customHeight="1">
      <c r="A931" s="278" t="s">
        <v>17</v>
      </c>
      <c r="B931" s="203" t="s">
        <v>14</v>
      </c>
      <c r="C931" s="609"/>
      <c r="D931" s="609"/>
      <c r="E931" s="610"/>
      <c r="F931" s="608"/>
      <c r="G931" s="211" t="s">
        <v>2230</v>
      </c>
      <c r="H931" s="517" t="s">
        <v>2231</v>
      </c>
      <c r="I931" s="521" t="s">
        <v>2232</v>
      </c>
      <c r="J931" s="204">
        <v>2</v>
      </c>
      <c r="K931" s="209">
        <v>45778</v>
      </c>
      <c r="L931" s="209">
        <v>45853</v>
      </c>
      <c r="M931" s="199">
        <f t="shared" si="47"/>
        <v>10.714285714285714</v>
      </c>
      <c r="N931" s="200">
        <v>0</v>
      </c>
      <c r="O931" s="518" t="s">
        <v>2190</v>
      </c>
      <c r="P931" s="200">
        <f t="shared" si="46"/>
        <v>0</v>
      </c>
      <c r="Q931" s="201" t="str" cm="1">
        <f t="array" aca="1" ref="Q931" ca="1">IF(ISNUMBER(P931),IF(P931=100%,"CUMPLIDA",IF(AND(ISNUMBER(L931),ISNUMBER(INDIRECT("FECHA_"&amp;$B931,1))), IF(L931&lt;=INDIRECT("FECHA_"&amp;$B931,1),"INCUMPLIDA","PROCESO"), "VERIFICAR FECHA")),"SIN VALOR AVANCE")</f>
        <v>PROCESO</v>
      </c>
    </row>
    <row r="932" spans="1:17" ht="270" customHeight="1">
      <c r="A932" s="278" t="s">
        <v>17</v>
      </c>
      <c r="B932" s="203" t="s">
        <v>14</v>
      </c>
      <c r="C932" s="609"/>
      <c r="D932" s="609"/>
      <c r="E932" s="211" t="s">
        <v>2233</v>
      </c>
      <c r="F932" s="608"/>
      <c r="G932" s="211" t="s">
        <v>2234</v>
      </c>
      <c r="H932" s="518" t="s">
        <v>2235</v>
      </c>
      <c r="I932" s="521" t="s">
        <v>2236</v>
      </c>
      <c r="J932" s="204">
        <v>1</v>
      </c>
      <c r="K932" s="209">
        <v>45931</v>
      </c>
      <c r="L932" s="209">
        <v>46053</v>
      </c>
      <c r="M932" s="199">
        <f t="shared" si="47"/>
        <v>17.428571428571427</v>
      </c>
      <c r="N932" s="200">
        <v>0.9</v>
      </c>
      <c r="O932" s="518" t="s">
        <v>2190</v>
      </c>
      <c r="P932" s="200">
        <f t="shared" si="46"/>
        <v>0.9</v>
      </c>
      <c r="Q932" s="201" t="str" cm="1">
        <f t="array" aca="1" ref="Q932" ca="1">IF(ISNUMBER(P932),IF(P932=100%,"CUMPLIDA",IF(AND(ISNUMBER(L932),ISNUMBER(INDIRECT("FECHA_"&amp;$B932,1))), IF(L932&lt;=INDIRECT("FECHA_"&amp;$B932,1),"INCUMPLIDA","PROCESO"), "VERIFICAR FECHA")),"SIN VALOR AVANCE")</f>
        <v>PROCESO</v>
      </c>
    </row>
  </sheetData>
  <sheetProtection algorithmName="SHA-512" hashValue="hJys7C+SBXJ0WSt9fDja8UhBD+1Ch/+0Fi8I10+XUDTUCxBpCYY3E5+91FV3reUfQRw08OuAAw4g7F3/trKghQ==" saltValue="wnWTwoHmb12Vd7eOEuWd+A==" spinCount="100000" sheet="1" formatCells="0" formatColumns="0" formatRows="0" autoFilter="0"/>
  <protectedRanges>
    <protectedRange sqref="O42:O43" name="Rango2_40_1_1_1_1_1_1_1_1_1_1_1_1_1_1"/>
    <protectedRange sqref="E70:F81" name="Rango2_2_1_1_1_2_1_1_1_1_1_1_1_1_1_1_1_1"/>
    <protectedRange sqref="O318:O319 O330" name="Rango2_2_1_14_2_1_1_1_1_1_1_1_1_1_1_1_1_1_1_1"/>
    <protectedRange sqref="G40 G42:G43" name="Rango2_6_1_2_1_1_1_1_1"/>
    <protectedRange sqref="I40 I42:I43" name="Rango2_1_2_1_2_1_1_1_1_1"/>
    <protectedRange sqref="I44" name="Rango2_2_1_3_1_1_1_1_1_1_1_1"/>
    <protectedRange sqref="K40:L40 K42:L43" name="Rango2_3_2_1_2_1_1_1_1_1"/>
    <protectedRange sqref="K44:L44" name="Rango2_2_2_1_1_1_1_1_1_1_1_1"/>
    <protectedRange sqref="J40 J43" name="Rango2_4_2_1_1_1_1_1_1_1"/>
    <protectedRange sqref="J44" name="Rango2_2_3_3_1_1_1_1_1_1_1_1"/>
    <protectedRange sqref="O899:O903" name="Rango2_5_1_1_1_1"/>
    <protectedRange sqref="O904 O908" name="Rango2_5_3_1_1_1_1"/>
    <protectedRange sqref="O905" name="Rango2_5_4_1_1_1_1"/>
    <protectedRange sqref="O906" name="Rango2_5_5_1_1_1_1"/>
    <protectedRange sqref="O907 O909:O914" name="Rango2_5_6_1_1_1_1"/>
    <protectedRange sqref="G70:G81 I70:I81" name="Rango2_9_2_2_1_1_1_1_1_1_1_1_2_1_1_1_1"/>
    <protectedRange sqref="G177:G178" name="Rango2_40_2_1_1_1_1_5_3_1_1_1_1_1_1_1_1_1_1_1_1_1"/>
    <protectedRange sqref="H177:H178" name="Rango2_40_2_1_1_1_1_5_5_1_1_1_1_1_1_1_1_1_1_1_1_1"/>
    <protectedRange sqref="I250:I252" name="Rango2_2_4_2_10_3_1_8_1_14_1_1_1_1_1_1_1_1_1_1_1_1_1_1"/>
    <protectedRange sqref="I249" name="Rango2_4_4_1_10_3_1_8_1_8_1_1_1_1_1_1_1_1_1_1_1_1_1_1"/>
    <protectedRange sqref="I256:I258" name="Rango2_2_4_2_10_3_1_8_1_16_1_1_1_1_1_1_1_1_1_1_1_1_1_1"/>
    <protectedRange sqref="I255" name="Rango2_4_4_1_10_3_1_8_1_9_1_1_1_1_1_1_1_1_1_1_1_1_1_1"/>
    <protectedRange sqref="G312:G317" name="Rango2_40_2_1_1_1_1_4_1_1_1_1_1_1_1_1_1_1_1_1_1"/>
    <protectedRange sqref="G318:G324 G330 H322:H329" name="Rango2_40_2_1_1_1_1_5_1_1_1_1_1_1_1_1_1_1_1_1_1"/>
    <protectedRange sqref="G331:G351" name="Rango2_40_2_1_1_1_1_2_2_1_1_1_1_1_1_1_1_1_1_1_1_1"/>
    <protectedRange sqref="I352:I356" name="Rango2_4_4_1_10_3_1_8_1_2_1_1_1_1_1_1_1_1_1_1_1_1_1"/>
    <protectedRange sqref="I357:I359" name="Rango2_2_4_2_10_3_1_8_1_2_1_1_1_1_1_1_1_1_1_1_1_1_1"/>
    <protectedRange sqref="I364 I366:I370" name="Rango2_2_4_2_10_3_1_8_1_2_1_1_1_1_1_1_1_1_2_1_1_1_1"/>
    <protectedRange sqref="I363 I365" name="Rango2_4_4_1_10_3_1_8_1_2_1_1_1_1_1_1_1_1_2_1_1_1_1"/>
    <protectedRange sqref="I373:I377" name="Rango2_4_4_1_10_3_1_8_1_2_1_1_1_1_1_1_1_1_3_1_1_1_1"/>
    <protectedRange sqref="I378:I380" name="Rango2_2_4_2_10_3_1_8_1_2_1_1_1_1_1_1_1_1_3_1_1_1_1"/>
    <protectedRange sqref="I383:I387" name="Rango2_4_4_1_10_3_1_8_1_2_1_1_1_1_1_1_1_1_4_1_1_1_1"/>
    <protectedRange sqref="I388:I390" name="Rango2_2_4_2_10_3_1_8_1_2_1_1_1_1_1_1_1_1_4_1_1_1_1"/>
    <protectedRange sqref="I899" name="Rango2_4_2_1_1_1"/>
    <protectedRange sqref="I900" name="Rango2_4_1_1_1_1_1"/>
    <protectedRange sqref="I929" name="Rango2_1_3_1_1_1"/>
    <protectedRange sqref="I930" name="Rango2_1_1_1_1_1_1"/>
    <protectedRange sqref="I931" name="Rango2_1_2_1_1_1_1"/>
    <protectedRange sqref="K930:L930" name="Rango2_3_2_1_1_1_1"/>
    <protectedRange sqref="K931:L931" name="Rango2_3_3_2_1_1_1"/>
  </protectedRanges>
  <mergeCells count="377">
    <mergeCell ref="F836:F855"/>
    <mergeCell ref="E844:E845"/>
    <mergeCell ref="E847:E848"/>
    <mergeCell ref="E849:E850"/>
    <mergeCell ref="E851:E852"/>
    <mergeCell ref="C856:C880"/>
    <mergeCell ref="E762:E766"/>
    <mergeCell ref="E767:E787"/>
    <mergeCell ref="E788:E799"/>
    <mergeCell ref="E800:E810"/>
    <mergeCell ref="E811:E812"/>
    <mergeCell ref="E813:E814"/>
    <mergeCell ref="C836:C855"/>
    <mergeCell ref="D836:D855"/>
    <mergeCell ref="E836:E843"/>
    <mergeCell ref="D856:D880"/>
    <mergeCell ref="E856:E860"/>
    <mergeCell ref="F856:F880"/>
    <mergeCell ref="E861:E866"/>
    <mergeCell ref="E867:E868"/>
    <mergeCell ref="E869:E871"/>
    <mergeCell ref="E873:E874"/>
    <mergeCell ref="E875:E876"/>
    <mergeCell ref="E915:E920"/>
    <mergeCell ref="E921:E927"/>
    <mergeCell ref="E928:E931"/>
    <mergeCell ref="C894:C932"/>
    <mergeCell ref="D894:D932"/>
    <mergeCell ref="F894:F932"/>
    <mergeCell ref="E894:E896"/>
    <mergeCell ref="E897:E898"/>
    <mergeCell ref="E899:E901"/>
    <mergeCell ref="E902:E903"/>
    <mergeCell ref="E904:E911"/>
    <mergeCell ref="E912:E914"/>
    <mergeCell ref="D660:D699"/>
    <mergeCell ref="E660:E699"/>
    <mergeCell ref="F641:F659"/>
    <mergeCell ref="C641:C659"/>
    <mergeCell ref="D641:D659"/>
    <mergeCell ref="E641:E646"/>
    <mergeCell ref="E815:E816"/>
    <mergeCell ref="E817:E819"/>
    <mergeCell ref="E832:E835"/>
    <mergeCell ref="F832:F835"/>
    <mergeCell ref="C832:C835"/>
    <mergeCell ref="D832:D835"/>
    <mergeCell ref="C759:C814"/>
    <mergeCell ref="D759:D814"/>
    <mergeCell ref="E759:E761"/>
    <mergeCell ref="F759:F814"/>
    <mergeCell ref="E213:E215"/>
    <mergeCell ref="E216:E218"/>
    <mergeCell ref="E219:E221"/>
    <mergeCell ref="E222:E224"/>
    <mergeCell ref="E227:E229"/>
    <mergeCell ref="E230:E233"/>
    <mergeCell ref="E192:E199"/>
    <mergeCell ref="I242:I244"/>
    <mergeCell ref="C597:C621"/>
    <mergeCell ref="D597:D621"/>
    <mergeCell ref="F597:F621"/>
    <mergeCell ref="E578:E580"/>
    <mergeCell ref="G331:G332"/>
    <mergeCell ref="G345:G346"/>
    <mergeCell ref="G347:G348"/>
    <mergeCell ref="G349:G350"/>
    <mergeCell ref="E290:E291"/>
    <mergeCell ref="E293:E295"/>
    <mergeCell ref="E296:E297"/>
    <mergeCell ref="E298:E299"/>
    <mergeCell ref="E300:E301"/>
    <mergeCell ref="G256:G258"/>
    <mergeCell ref="G253:G255"/>
    <mergeCell ref="C209:C233"/>
    <mergeCell ref="E133:E137"/>
    <mergeCell ref="G137:G140"/>
    <mergeCell ref="E138:E140"/>
    <mergeCell ref="C141:C149"/>
    <mergeCell ref="D141:D149"/>
    <mergeCell ref="E141:E144"/>
    <mergeCell ref="F141:F149"/>
    <mergeCell ref="G142:G143"/>
    <mergeCell ref="E145:E149"/>
    <mergeCell ref="D130:D140"/>
    <mergeCell ref="E130:E132"/>
    <mergeCell ref="F130:F140"/>
    <mergeCell ref="G130:G133"/>
    <mergeCell ref="C90:C100"/>
    <mergeCell ref="D90:D100"/>
    <mergeCell ref="E90:E94"/>
    <mergeCell ref="E109:E111"/>
    <mergeCell ref="F101:F108"/>
    <mergeCell ref="E118:E120"/>
    <mergeCell ref="E121:E123"/>
    <mergeCell ref="E115:E117"/>
    <mergeCell ref="F109:F129"/>
    <mergeCell ref="E95:E100"/>
    <mergeCell ref="F90:F100"/>
    <mergeCell ref="E127:E128"/>
    <mergeCell ref="C101:C108"/>
    <mergeCell ref="D101:D108"/>
    <mergeCell ref="C109:C129"/>
    <mergeCell ref="D109:D129"/>
    <mergeCell ref="C45:C51"/>
    <mergeCell ref="F52:F69"/>
    <mergeCell ref="C52:C69"/>
    <mergeCell ref="D52:D69"/>
    <mergeCell ref="G72:G73"/>
    <mergeCell ref="E73:E75"/>
    <mergeCell ref="G75:G76"/>
    <mergeCell ref="G77:G78"/>
    <mergeCell ref="E82:E89"/>
    <mergeCell ref="F70:F81"/>
    <mergeCell ref="D45:D51"/>
    <mergeCell ref="E45:E51"/>
    <mergeCell ref="F45:F51"/>
    <mergeCell ref="E52:E69"/>
    <mergeCell ref="C70:C81"/>
    <mergeCell ref="D70:D81"/>
    <mergeCell ref="C82:C89"/>
    <mergeCell ref="D82:D89"/>
    <mergeCell ref="E76:E78"/>
    <mergeCell ref="G80:G81"/>
    <mergeCell ref="F82:F89"/>
    <mergeCell ref="E70:E72"/>
    <mergeCell ref="E79:E81"/>
    <mergeCell ref="A1:B3"/>
    <mergeCell ref="C1:Q2"/>
    <mergeCell ref="C3:Q3"/>
    <mergeCell ref="A4:I4"/>
    <mergeCell ref="K4:O4"/>
    <mergeCell ref="K5:O5"/>
    <mergeCell ref="K6:O6"/>
    <mergeCell ref="K7:O7"/>
    <mergeCell ref="K8:O8"/>
    <mergeCell ref="A6:D6"/>
    <mergeCell ref="A7:D7"/>
    <mergeCell ref="A8:D8"/>
    <mergeCell ref="D622:D640"/>
    <mergeCell ref="F622:F640"/>
    <mergeCell ref="C318:C330"/>
    <mergeCell ref="F318:F330"/>
    <mergeCell ref="C331:C351"/>
    <mergeCell ref="E336:E344"/>
    <mergeCell ref="E345:E351"/>
    <mergeCell ref="E352:E361"/>
    <mergeCell ref="E362:E370"/>
    <mergeCell ref="E371:E380"/>
    <mergeCell ref="C352:C390"/>
    <mergeCell ref="D352:D390"/>
    <mergeCell ref="F352:F390"/>
    <mergeCell ref="E381:E390"/>
    <mergeCell ref="C391:C439"/>
    <mergeCell ref="D391:D439"/>
    <mergeCell ref="E391:E412"/>
    <mergeCell ref="F391:F439"/>
    <mergeCell ref="E413:E423"/>
    <mergeCell ref="E426:E427"/>
    <mergeCell ref="E428:E439"/>
    <mergeCell ref="C440:C457"/>
    <mergeCell ref="D440:D457"/>
    <mergeCell ref="E440:E444"/>
    <mergeCell ref="G166:G167"/>
    <mergeCell ref="E170:E172"/>
    <mergeCell ref="G170:G171"/>
    <mergeCell ref="C175:C183"/>
    <mergeCell ref="D175:D183"/>
    <mergeCell ref="E175:E177"/>
    <mergeCell ref="F175:F183"/>
    <mergeCell ref="E178:E180"/>
    <mergeCell ref="E181:E183"/>
    <mergeCell ref="C159:C165"/>
    <mergeCell ref="D159:D165"/>
    <mergeCell ref="E159:E162"/>
    <mergeCell ref="F159:F165"/>
    <mergeCell ref="E163:E165"/>
    <mergeCell ref="C166:C174"/>
    <mergeCell ref="D166:D174"/>
    <mergeCell ref="E166:E168"/>
    <mergeCell ref="F166:F174"/>
    <mergeCell ref="C184:C185"/>
    <mergeCell ref="D184:D185"/>
    <mergeCell ref="F184:F185"/>
    <mergeCell ref="F186:F191"/>
    <mergeCell ref="G194:G196"/>
    <mergeCell ref="G197:G198"/>
    <mergeCell ref="C200:C208"/>
    <mergeCell ref="D200:D208"/>
    <mergeCell ref="E200:E202"/>
    <mergeCell ref="F200:F208"/>
    <mergeCell ref="E205:E208"/>
    <mergeCell ref="D209:D233"/>
    <mergeCell ref="E209:E212"/>
    <mergeCell ref="F209:F233"/>
    <mergeCell ref="G247:G249"/>
    <mergeCell ref="G250:G252"/>
    <mergeCell ref="C11:C19"/>
    <mergeCell ref="D11:D19"/>
    <mergeCell ref="F11:F19"/>
    <mergeCell ref="C20:C44"/>
    <mergeCell ref="D20:D44"/>
    <mergeCell ref="E20:E22"/>
    <mergeCell ref="F20:F44"/>
    <mergeCell ref="E23:E25"/>
    <mergeCell ref="E26:E28"/>
    <mergeCell ref="E36:E37"/>
    <mergeCell ref="E38:E44"/>
    <mergeCell ref="C234:C246"/>
    <mergeCell ref="D234:D246"/>
    <mergeCell ref="F234:F246"/>
    <mergeCell ref="E245:E246"/>
    <mergeCell ref="E243:E244"/>
    <mergeCell ref="E241:E242"/>
    <mergeCell ref="E239:E240"/>
    <mergeCell ref="E237:E238"/>
    <mergeCell ref="H28:H29"/>
    <mergeCell ref="E29:E35"/>
    <mergeCell ref="C815:C831"/>
    <mergeCell ref="D815:D831"/>
    <mergeCell ref="F815:F831"/>
    <mergeCell ref="E820:E821"/>
    <mergeCell ref="E822:E824"/>
    <mergeCell ref="E825:E826"/>
    <mergeCell ref="E827:E829"/>
    <mergeCell ref="E189:E191"/>
    <mergeCell ref="C700:C734"/>
    <mergeCell ref="D700:D734"/>
    <mergeCell ref="C739:C758"/>
    <mergeCell ref="D739:D758"/>
    <mergeCell ref="E739:E741"/>
    <mergeCell ref="C192:C199"/>
    <mergeCell ref="D192:D199"/>
    <mergeCell ref="C130:C140"/>
    <mergeCell ref="C150:C158"/>
    <mergeCell ref="D150:D158"/>
    <mergeCell ref="E150:E151"/>
    <mergeCell ref="F150:F158"/>
    <mergeCell ref="E152:E153"/>
    <mergeCell ref="C186:C191"/>
    <mergeCell ref="E282:E283"/>
    <mergeCell ref="E284:E285"/>
    <mergeCell ref="E286:E287"/>
    <mergeCell ref="D318:D330"/>
    <mergeCell ref="E318:E330"/>
    <mergeCell ref="D331:D351"/>
    <mergeCell ref="E331:E335"/>
    <mergeCell ref="F331:F351"/>
    <mergeCell ref="G28:G29"/>
    <mergeCell ref="D186:D191"/>
    <mergeCell ref="E186:E188"/>
    <mergeCell ref="F192:F199"/>
    <mergeCell ref="E101:E104"/>
    <mergeCell ref="E105:E108"/>
    <mergeCell ref="E112:E114"/>
    <mergeCell ref="E154:E155"/>
    <mergeCell ref="E156:E157"/>
    <mergeCell ref="G70:G71"/>
    <mergeCell ref="E124:E126"/>
    <mergeCell ref="E288:E289"/>
    <mergeCell ref="G234:G236"/>
    <mergeCell ref="G237:G238"/>
    <mergeCell ref="G239:G241"/>
    <mergeCell ref="G242:G246"/>
    <mergeCell ref="G259:G261"/>
    <mergeCell ref="G262:G264"/>
    <mergeCell ref="G265:G267"/>
    <mergeCell ref="C312:C317"/>
    <mergeCell ref="D312:D317"/>
    <mergeCell ref="E312:E313"/>
    <mergeCell ref="F312:F317"/>
    <mergeCell ref="E314:E315"/>
    <mergeCell ref="G315:G316"/>
    <mergeCell ref="E309:E311"/>
    <mergeCell ref="C282:C311"/>
    <mergeCell ref="D282:D311"/>
    <mergeCell ref="F282:F311"/>
    <mergeCell ref="E302:E306"/>
    <mergeCell ref="C247:C267"/>
    <mergeCell ref="D247:D267"/>
    <mergeCell ref="E247:E267"/>
    <mergeCell ref="F247:F267"/>
    <mergeCell ref="C268:C281"/>
    <mergeCell ref="D268:D281"/>
    <mergeCell ref="E268:E277"/>
    <mergeCell ref="F268:F281"/>
    <mergeCell ref="E278:E279"/>
    <mergeCell ref="E280:E281"/>
    <mergeCell ref="F440:F457"/>
    <mergeCell ref="E445:E449"/>
    <mergeCell ref="E453:E456"/>
    <mergeCell ref="C458:C476"/>
    <mergeCell ref="D458:D476"/>
    <mergeCell ref="E458:E461"/>
    <mergeCell ref="F458:F476"/>
    <mergeCell ref="E463:E466"/>
    <mergeCell ref="E469:E472"/>
    <mergeCell ref="H481:H485"/>
    <mergeCell ref="I481:I485"/>
    <mergeCell ref="G486:G489"/>
    <mergeCell ref="G490:G496"/>
    <mergeCell ref="H490:H496"/>
    <mergeCell ref="I490:I496"/>
    <mergeCell ref="G498:G499"/>
    <mergeCell ref="H498:H499"/>
    <mergeCell ref="G500:G501"/>
    <mergeCell ref="H500:H501"/>
    <mergeCell ref="I500:I501"/>
    <mergeCell ref="E597:E621"/>
    <mergeCell ref="G477:G480"/>
    <mergeCell ref="G481:G485"/>
    <mergeCell ref="C519:C552"/>
    <mergeCell ref="D519:D552"/>
    <mergeCell ref="E519:E524"/>
    <mergeCell ref="F519:F552"/>
    <mergeCell ref="G520:G521"/>
    <mergeCell ref="E525:E527"/>
    <mergeCell ref="E528:E531"/>
    <mergeCell ref="E532:E533"/>
    <mergeCell ref="E534:E535"/>
    <mergeCell ref="E536:E543"/>
    <mergeCell ref="E544:E545"/>
    <mergeCell ref="E546:E548"/>
    <mergeCell ref="E549:E550"/>
    <mergeCell ref="E551:E552"/>
    <mergeCell ref="C477:C518"/>
    <mergeCell ref="D477:D518"/>
    <mergeCell ref="E477:E506"/>
    <mergeCell ref="F477:F518"/>
    <mergeCell ref="C622:C640"/>
    <mergeCell ref="I507:I517"/>
    <mergeCell ref="E516:E518"/>
    <mergeCell ref="D881:D893"/>
    <mergeCell ref="E881:E882"/>
    <mergeCell ref="F881:F893"/>
    <mergeCell ref="E883:E884"/>
    <mergeCell ref="E885:E887"/>
    <mergeCell ref="E891:E893"/>
    <mergeCell ref="F700:F734"/>
    <mergeCell ref="E704:E706"/>
    <mergeCell ref="E707:E709"/>
    <mergeCell ref="E710:E711"/>
    <mergeCell ref="E712:E734"/>
    <mergeCell ref="D553:D596"/>
    <mergeCell ref="E553:E563"/>
    <mergeCell ref="F553:F596"/>
    <mergeCell ref="E564:E566"/>
    <mergeCell ref="E567:E577"/>
    <mergeCell ref="E581:E583"/>
    <mergeCell ref="E584:E595"/>
    <mergeCell ref="D735:D738"/>
    <mergeCell ref="F735:F738"/>
    <mergeCell ref="E737:E738"/>
    <mergeCell ref="E225:E226"/>
    <mergeCell ref="E622:E640"/>
    <mergeCell ref="F660:F699"/>
    <mergeCell ref="C881:C893"/>
    <mergeCell ref="E888:E890"/>
    <mergeCell ref="G503:G506"/>
    <mergeCell ref="E507:E515"/>
    <mergeCell ref="G507:G517"/>
    <mergeCell ref="H507:H517"/>
    <mergeCell ref="C553:C596"/>
    <mergeCell ref="C735:C738"/>
    <mergeCell ref="F739:F758"/>
    <mergeCell ref="E742:E744"/>
    <mergeCell ref="E745:E746"/>
    <mergeCell ref="E748:E749"/>
    <mergeCell ref="E750:E752"/>
    <mergeCell ref="E753:E755"/>
    <mergeCell ref="E756:E758"/>
    <mergeCell ref="G646:G649"/>
    <mergeCell ref="E647:E652"/>
    <mergeCell ref="G651:G654"/>
    <mergeCell ref="E653:E659"/>
    <mergeCell ref="G657:G658"/>
    <mergeCell ref="C660:C699"/>
  </mergeCells>
  <phoneticPr fontId="46" type="noConversion"/>
  <conditionalFormatting sqref="Q11:Q932">
    <cfRule type="cellIs" dxfId="4" priority="1" operator="equal">
      <formula>"SIN VALOR AVANCE"</formula>
    </cfRule>
    <cfRule type="cellIs" dxfId="3" priority="2" operator="equal">
      <formula>"VALIDAR FECHA"</formula>
    </cfRule>
    <cfRule type="cellIs" dxfId="2" priority="3" operator="equal">
      <formula>"INCUMPLIDA"</formula>
    </cfRule>
    <cfRule type="cellIs" dxfId="1" priority="4" operator="equal">
      <formula>"PROCESO"</formula>
    </cfRule>
    <cfRule type="cellIs" dxfId="0" priority="5" operator="equal">
      <formula>"CUMPLIDA"</formula>
    </cfRule>
  </conditionalFormatting>
  <dataValidations disablePrompts="1" count="1">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730:I734 H663:I667 I705:I709 I713:I717 I721:I725 I630:I634 H683:I683" xr:uid="{7D39335C-6C4E-4CD5-A7D5-95CE6E87383E}">
      <formula1>0</formula1>
      <formula2>390</formula2>
    </dataValidation>
  </dataValidations>
  <pageMargins left="0.7" right="0.7" top="0.75" bottom="0.75" header="0.3" footer="0.3"/>
  <pageSetup orientation="portrait" r:id="rId1"/>
  <headerFooter>
    <oddFooter>&amp;R_x000D_&amp;1#&amp;"Calibri"&amp;10&amp;K000000 Información Pública</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2f_ xmlns="cd09cc2a-b5dd-4b53-8bbf-4c299dd3bd70" xsi:nil="true"/>
    <_x002a_ xmlns="cd09cc2a-b5dd-4b53-8bbf-4c299dd3bd70">Plan de mejoramiento institucional</_x002a_>
    <_x0023_ xmlns="cd09cc2a-b5dd-4b53-8bbf-4c299dd3bd70" xsi:nil="true"/>
  </documentManagement>
</p:properties>
</file>

<file path=customXml/itemProps1.xml><?xml version="1.0" encoding="utf-8"?>
<ds:datastoreItem xmlns:ds="http://schemas.openxmlformats.org/officeDocument/2006/customXml" ds:itemID="{DD1814CF-D866-49E8-91A0-E0A32C5E5437}">
  <ds:schemaRefs>
    <ds:schemaRef ds:uri="http://schemas.microsoft.com/sharepoint/v3/contenttype/forms"/>
  </ds:schemaRefs>
</ds:datastoreItem>
</file>

<file path=customXml/itemProps2.xml><?xml version="1.0" encoding="utf-8"?>
<ds:datastoreItem xmlns:ds="http://schemas.openxmlformats.org/officeDocument/2006/customXml" ds:itemID="{2DE8B179-6E0F-41E1-BC2D-6E2467FBFBFE}"/>
</file>

<file path=customXml/itemProps3.xml><?xml version="1.0" encoding="utf-8"?>
<ds:datastoreItem xmlns:ds="http://schemas.openxmlformats.org/officeDocument/2006/customXml" ds:itemID="{5C76CB0C-5158-4B4C-BA5D-D14720C9FE01}">
  <ds:schemaRefs>
    <ds:schemaRef ds:uri="http://schemas.microsoft.com/office/2006/metadata/properties"/>
    <ds:schemaRef ds:uri="http://schemas.microsoft.com/office/2006/documentManagement/types"/>
    <ds:schemaRef ds:uri="http://schemas.microsoft.com/office/infopath/2007/PartnerControls"/>
    <ds:schemaRef ds:uri="http://purl.org/dc/dcmitype/"/>
    <ds:schemaRef ds:uri="http://purl.org/dc/terms/"/>
    <ds:schemaRef ds:uri="http://purl.org/dc/elements/1.1/"/>
    <ds:schemaRef ds:uri="http://schemas.openxmlformats.org/package/2006/metadata/core-properties"/>
    <ds:schemaRef ds:uri="2c9ff16b-fedd-4b59-aecf-131aa52ed0f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RESUMEN TOTAL PMI</vt:lpstr>
      <vt:lpstr>PMI</vt:lpstr>
      <vt:lpstr>CGR</vt:lpstr>
      <vt:lpstr>OCI</vt:lpstr>
      <vt:lpstr>AGN</vt:lpstr>
      <vt:lpstr>ITRC</vt:lpstr>
      <vt:lpstr>FECHA_ACTUALIZACION</vt:lpstr>
      <vt:lpstr>FECHA_CGR</vt:lpstr>
      <vt:lpstr>FECHA_ITRC</vt:lpstr>
      <vt:lpstr>FECHA_OCI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institucional</dc:title>
  <dc:subject/>
  <dc:creator>Maria Del Pilar Ramirez Ortiz</dc:creator>
  <cp:keywords/>
  <dc:description/>
  <cp:lastModifiedBy>Juan Rafael Lozano Rodriguez</cp:lastModifiedBy>
  <cp:revision/>
  <dcterms:created xsi:type="dcterms:W3CDTF">2017-03-10T21:06:04Z</dcterms:created>
  <dcterms:modified xsi:type="dcterms:W3CDTF">2025-07-04T17:41:18Z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y fmtid="{D5CDD505-2E9C-101B-9397-08002B2CF9AE}" pid="3" name="Order">
    <vt:r8>65000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TriggerFlowInfo">
    <vt:lpwstr/>
  </property>
  <property fmtid="{D5CDD505-2E9C-101B-9397-08002B2CF9AE}" pid="10" name="MSIP_Label_9238af61-cfb1-43e3-a724-fe68a71eee05_Enabled">
    <vt:lpwstr>true</vt:lpwstr>
  </property>
  <property fmtid="{D5CDD505-2E9C-101B-9397-08002B2CF9AE}" pid="11" name="MSIP_Label_9238af61-cfb1-43e3-a724-fe68a71eee05_SetDate">
    <vt:lpwstr>2024-12-11T00:25:13Z</vt:lpwstr>
  </property>
  <property fmtid="{D5CDD505-2E9C-101B-9397-08002B2CF9AE}" pid="12" name="MSIP_Label_9238af61-cfb1-43e3-a724-fe68a71eee05_Method">
    <vt:lpwstr>Privileged</vt:lpwstr>
  </property>
  <property fmtid="{D5CDD505-2E9C-101B-9397-08002B2CF9AE}" pid="13" name="MSIP_Label_9238af61-cfb1-43e3-a724-fe68a71eee05_Name">
    <vt:lpwstr>Pública</vt:lpwstr>
  </property>
  <property fmtid="{D5CDD505-2E9C-101B-9397-08002B2CF9AE}" pid="14" name="MSIP_Label_9238af61-cfb1-43e3-a724-fe68a71eee05_SiteId">
    <vt:lpwstr>fab26e5a-737a-4438-8ccd-8e465ecf21d8</vt:lpwstr>
  </property>
  <property fmtid="{D5CDD505-2E9C-101B-9397-08002B2CF9AE}" pid="15" name="MSIP_Label_9238af61-cfb1-43e3-a724-fe68a71eee05_ActionId">
    <vt:lpwstr>a00bab78-a4e8-475e-ac19-23e93387defe</vt:lpwstr>
  </property>
  <property fmtid="{D5CDD505-2E9C-101B-9397-08002B2CF9AE}" pid="16" name="MSIP_Label_9238af61-cfb1-43e3-a724-fe68a71eee05_ContentBits">
    <vt:lpwstr>2</vt:lpwstr>
  </property>
</Properties>
</file>